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1.xml" ContentType="application/vnd.ms-office.chartex+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omments7.xml" ContentType="application/vnd.openxmlformats-officedocument.spreadsheetml.comments+xml"/>
  <Override PartName="/xl/drawings/drawing11.xml" ContentType="application/vnd.openxmlformats-officedocument.drawing+xml"/>
  <Override PartName="/xl/comments8.xml" ContentType="application/vnd.openxmlformats-officedocument.spreadsheetml.comments+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24226"/>
  <mc:AlternateContent xmlns:mc="http://schemas.openxmlformats.org/markup-compatibility/2006">
    <mc:Choice Requires="x15">
      <x15ac:absPath xmlns:x15ac="http://schemas.microsoft.com/office/spreadsheetml/2010/11/ac" url="C:\Users\William\Documents\GitHub\spert-normal\"/>
    </mc:Choice>
  </mc:AlternateContent>
  <xr:revisionPtr revIDLastSave="0" documentId="13_ncr:1_{38A90D68-5622-4AD0-9CD4-4144D522D470}" xr6:coauthVersionLast="45" xr6:coauthVersionMax="45" xr10:uidLastSave="{00000000-0000-0000-0000-000000000000}"/>
  <bookViews>
    <workbookView xWindow="-120" yWindow="-120" windowWidth="19440" windowHeight="10440" xr2:uid="{00000000-000D-0000-FFFF-FFFF00000000}"/>
  </bookViews>
  <sheets>
    <sheet name="Welcome!" sheetId="12" r:id="rId1"/>
    <sheet name="README for Version 4" sheetId="26" r:id="rId2"/>
    <sheet name="Super Simple SPERT®" sheetId="18" r:id="rId3"/>
    <sheet name="SPERT® Normal for Beginners" sheetId="16" r:id="rId4"/>
    <sheet name="SPERT® Normal (1-Point entry)" sheetId="14" r:id="rId5"/>
    <sheet name="SPERT® Normal (3-Point entry)" sheetId="7" r:id="rId6"/>
    <sheet name="SPERT® Normal (Mixed entry)" sheetId="15" r:id="rId7"/>
    <sheet name="SPERT® Normal Charts" sheetId="19" r:id="rId8"/>
    <sheet name="SPERT® Normal MC Simulation" sheetId="24" r:id="rId9"/>
    <sheet name="SPERT® Normal - Agile Forecast" sheetId="23" r:id="rId10"/>
    <sheet name="SPERT® Normal - Burnup Chart" sheetId="25" r:id="rId11"/>
    <sheet name="VLookups" sheetId="5" r:id="rId12"/>
    <sheet name="Ratio Scale Modeler" sheetId="9" r:id="rId13"/>
    <sheet name="Collabinart®" sheetId="20" r:id="rId14"/>
    <sheet name="Change Log" sheetId="10" r:id="rId15"/>
    <sheet name="GNU GPL" sheetId="22" r:id="rId16"/>
  </sheets>
  <definedNames>
    <definedName name="_AtRisk_FitDataRange_FIT_25A41_BEC60" hidden="1">#REF!</definedName>
    <definedName name="_AtRisk_FitDataRange_FIT_5E747_5E5C3" hidden="1">#REF!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LiveUpdatePeriod" hidden="1">-1</definedName>
    <definedName name="_AtRisk_SimSetting_MacroMode" hidden="1">0</definedName>
    <definedName name="_AtRisk_SimSetting_MacroRecalculationBehavior" hidden="1">0</definedName>
    <definedName name="_AtRisk_SimSetting_MultipleCPUManualCount" hidden="1">4</definedName>
    <definedName name="_AtRisk_SimSetting_MultipleCPUMode" hidden="1">0</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0</definedName>
    <definedName name="_AtRisk_SimSetting_ReportOptionReportPlacement" hidden="1">1</definedName>
    <definedName name="_AtRisk_SimSetting_ReportOptionReportSelection" hidden="1">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chart.v1.0" hidden="1">'SPERT® Normal MC Simulation'!$B$64:$B$10063</definedName>
    <definedName name="_xlchart.v1.1" hidden="1">'SPERT® Normal MC Simulation'!$C$64:$C$10063</definedName>
    <definedName name="Pal_Workbook_GUID" hidden="1">"2VWFXWNI4UF9WJEWK3FPFW5B"</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7</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s>
  <calcPr calcId="191029" calcMode="autoNoTable"/>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6" i="25" l="1"/>
  <c r="J22" i="25" l="1"/>
  <c r="J23" i="25"/>
  <c r="J24" i="25"/>
  <c r="J25" i="25"/>
  <c r="J26" i="25"/>
  <c r="J27" i="25"/>
  <c r="J28" i="25"/>
  <c r="J29" i="25"/>
  <c r="J30" i="25"/>
  <c r="J31" i="25"/>
  <c r="J32" i="25"/>
  <c r="J33" i="25"/>
  <c r="J34" i="25"/>
  <c r="J35" i="25"/>
  <c r="J36" i="25"/>
  <c r="J37" i="25"/>
  <c r="J38" i="25"/>
  <c r="J39" i="25"/>
  <c r="J40" i="25"/>
  <c r="J41" i="25"/>
  <c r="J42" i="25"/>
  <c r="J43" i="25"/>
  <c r="J44" i="25"/>
  <c r="J45" i="25"/>
  <c r="J46" i="25"/>
  <c r="J47" i="25"/>
  <c r="J48" i="25"/>
  <c r="J49" i="25"/>
  <c r="J50" i="25"/>
  <c r="J51" i="25"/>
  <c r="J52" i="25"/>
  <c r="J53" i="25"/>
  <c r="J54" i="25"/>
  <c r="J55" i="25"/>
  <c r="J56" i="25"/>
  <c r="J21" i="25"/>
  <c r="M21" i="25"/>
  <c r="M22" i="25"/>
  <c r="M23" i="25"/>
  <c r="M24" i="25"/>
  <c r="M25" i="25"/>
  <c r="M26" i="25"/>
  <c r="M27" i="25"/>
  <c r="M28" i="25"/>
  <c r="M29" i="25"/>
  <c r="M30" i="25"/>
  <c r="M31" i="25"/>
  <c r="M32" i="25"/>
  <c r="M33" i="25"/>
  <c r="M34" i="25"/>
  <c r="M35" i="25"/>
  <c r="M36" i="25"/>
  <c r="M37" i="25"/>
  <c r="M38" i="25"/>
  <c r="M39" i="25"/>
  <c r="M40" i="25"/>
  <c r="M41" i="25"/>
  <c r="M42" i="25"/>
  <c r="M43" i="25"/>
  <c r="M44" i="25"/>
  <c r="M45" i="25"/>
  <c r="M46" i="25"/>
  <c r="M47" i="25"/>
  <c r="M48" i="25"/>
  <c r="M49" i="25"/>
  <c r="M50" i="25"/>
  <c r="M51" i="25"/>
  <c r="M52" i="25"/>
  <c r="M53" i="25"/>
  <c r="M54" i="25"/>
  <c r="M55" i="25"/>
  <c r="M56" i="25"/>
  <c r="L21" i="25"/>
  <c r="L22" i="25"/>
  <c r="L23" i="25"/>
  <c r="L24" i="25"/>
  <c r="L25" i="25"/>
  <c r="L26" i="25"/>
  <c r="L27" i="25"/>
  <c r="L28" i="25"/>
  <c r="L29" i="25"/>
  <c r="L30" i="25"/>
  <c r="L31" i="25"/>
  <c r="L32" i="25"/>
  <c r="L33" i="25"/>
  <c r="L34" i="25"/>
  <c r="L35" i="25"/>
  <c r="L36" i="25"/>
  <c r="L37" i="25"/>
  <c r="L38" i="25"/>
  <c r="L39" i="25"/>
  <c r="L40" i="25"/>
  <c r="L41" i="25"/>
  <c r="L42" i="25"/>
  <c r="L43" i="25"/>
  <c r="L44" i="25"/>
  <c r="L45" i="25"/>
  <c r="L46" i="25"/>
  <c r="L47" i="25"/>
  <c r="L48" i="25"/>
  <c r="L49" i="25"/>
  <c r="L50" i="25"/>
  <c r="L51" i="25"/>
  <c r="L52" i="25"/>
  <c r="L53" i="25"/>
  <c r="L54" i="25"/>
  <c r="L55" i="25"/>
  <c r="L56" i="25"/>
  <c r="K21" i="25"/>
  <c r="K22" i="25"/>
  <c r="K23" i="25"/>
  <c r="K24" i="25"/>
  <c r="K25" i="25"/>
  <c r="K26" i="25"/>
  <c r="K27" i="25"/>
  <c r="K28" i="25"/>
  <c r="K29" i="25"/>
  <c r="K30" i="25"/>
  <c r="K31" i="25"/>
  <c r="K32" i="25"/>
  <c r="K33" i="25"/>
  <c r="K34" i="25"/>
  <c r="K35" i="25"/>
  <c r="K36" i="25"/>
  <c r="K37" i="25"/>
  <c r="K38" i="25"/>
  <c r="K39" i="25"/>
  <c r="K40" i="25"/>
  <c r="K41" i="25"/>
  <c r="K42" i="25"/>
  <c r="K43" i="25"/>
  <c r="K44" i="25"/>
  <c r="K45" i="25"/>
  <c r="K46" i="25"/>
  <c r="K47" i="25"/>
  <c r="K48" i="25"/>
  <c r="K49" i="25"/>
  <c r="K50" i="25"/>
  <c r="K51" i="25"/>
  <c r="K52" i="25"/>
  <c r="K53" i="25"/>
  <c r="K54" i="25"/>
  <c r="K55" i="25"/>
  <c r="K56" i="25"/>
  <c r="I7" i="25" l="1" a="1"/>
  <c r="I7" i="25" s="1"/>
  <c r="I21" i="25" a="1"/>
  <c r="I21" i="25" s="1"/>
  <c r="I22" i="25" a="1"/>
  <c r="I22" i="25" s="1"/>
  <c r="I23" i="25" a="1"/>
  <c r="I23" i="25" s="1"/>
  <c r="I24" i="25" a="1"/>
  <c r="I24" i="25" s="1"/>
  <c r="I25" i="25" a="1"/>
  <c r="I25" i="25" s="1"/>
  <c r="I26" i="25" a="1"/>
  <c r="I26" i="25" s="1"/>
  <c r="I27" i="25" a="1"/>
  <c r="I27" i="25" s="1"/>
  <c r="I28" i="25" a="1"/>
  <c r="I28" i="25" s="1"/>
  <c r="I29" i="25" a="1"/>
  <c r="I29" i="25" s="1"/>
  <c r="I30" i="25" a="1"/>
  <c r="I30" i="25" s="1"/>
  <c r="I31" i="25" a="1"/>
  <c r="I31" i="25" s="1"/>
  <c r="I32" i="25" a="1"/>
  <c r="I32" i="25" s="1"/>
  <c r="I33" i="25" a="1"/>
  <c r="I33" i="25" s="1"/>
  <c r="I34" i="25" a="1"/>
  <c r="I34" i="25" s="1"/>
  <c r="I35" i="25" a="1"/>
  <c r="I35" i="25" s="1"/>
  <c r="I36" i="25" a="1"/>
  <c r="I36" i="25" s="1"/>
  <c r="I37" i="25" a="1"/>
  <c r="I37" i="25" s="1"/>
  <c r="I38" i="25" a="1"/>
  <c r="I38" i="25" s="1"/>
  <c r="I39" i="25" a="1"/>
  <c r="I39" i="25" s="1"/>
  <c r="I40" i="25" a="1"/>
  <c r="I40" i="25" s="1"/>
  <c r="I41" i="25" a="1"/>
  <c r="I41" i="25" s="1"/>
  <c r="I42" i="25" a="1"/>
  <c r="I42" i="25" s="1"/>
  <c r="I43" i="25" a="1"/>
  <c r="I43" i="25" s="1"/>
  <c r="I44" i="25" a="1"/>
  <c r="I44" i="25" s="1"/>
  <c r="I45" i="25" a="1"/>
  <c r="I45" i="25" s="1"/>
  <c r="I46" i="25" a="1"/>
  <c r="I46" i="25" s="1"/>
  <c r="I47" i="25" a="1"/>
  <c r="I47" i="25" s="1"/>
  <c r="I48" i="25" a="1"/>
  <c r="I48" i="25" s="1"/>
  <c r="I49" i="25" a="1"/>
  <c r="I49" i="25" s="1"/>
  <c r="I50" i="25" a="1"/>
  <c r="I50" i="25" s="1"/>
  <c r="I51" i="25" a="1"/>
  <c r="I51" i="25" s="1"/>
  <c r="I52" i="25" a="1"/>
  <c r="I52" i="25" s="1"/>
  <c r="I53" i="25" a="1"/>
  <c r="I53" i="25" s="1"/>
  <c r="I54" i="25" a="1"/>
  <c r="I54" i="25" s="1"/>
  <c r="I55" i="25" a="1"/>
  <c r="I55" i="25" s="1"/>
  <c r="I56" i="25" a="1"/>
  <c r="I56" i="25" s="1"/>
  <c r="I6" i="25" a="1"/>
  <c r="I6" i="25" s="1"/>
  <c r="H7" i="25" a="1"/>
  <c r="H7" i="25" s="1"/>
  <c r="H21" i="25" a="1"/>
  <c r="H21" i="25" s="1"/>
  <c r="H22" i="25" a="1"/>
  <c r="H22" i="25" s="1"/>
  <c r="H23" i="25" a="1"/>
  <c r="H23" i="25" s="1"/>
  <c r="H24" i="25" a="1"/>
  <c r="H24" i="25" s="1"/>
  <c r="H25" i="25" a="1"/>
  <c r="H25" i="25" s="1"/>
  <c r="H26" i="25" a="1"/>
  <c r="H26" i="25" s="1"/>
  <c r="H27" i="25" a="1"/>
  <c r="H27" i="25" s="1"/>
  <c r="H28" i="25" a="1"/>
  <c r="H28" i="25" s="1"/>
  <c r="H29" i="25" a="1"/>
  <c r="H29" i="25" s="1"/>
  <c r="H30" i="25" a="1"/>
  <c r="H30" i="25" s="1"/>
  <c r="H31" i="25" a="1"/>
  <c r="H31" i="25" s="1"/>
  <c r="H32" i="25" a="1"/>
  <c r="H32" i="25" s="1"/>
  <c r="H33" i="25" a="1"/>
  <c r="H33" i="25" s="1"/>
  <c r="H34" i="25" a="1"/>
  <c r="H34" i="25" s="1"/>
  <c r="H35" i="25" a="1"/>
  <c r="H35" i="25" s="1"/>
  <c r="H36" i="25" a="1"/>
  <c r="H36" i="25" s="1"/>
  <c r="H37" i="25" a="1"/>
  <c r="H37" i="25" s="1"/>
  <c r="H38" i="25" a="1"/>
  <c r="H38" i="25" s="1"/>
  <c r="H39" i="25" a="1"/>
  <c r="H39" i="25" s="1"/>
  <c r="H40" i="25" a="1"/>
  <c r="H40" i="25" s="1"/>
  <c r="H41" i="25" a="1"/>
  <c r="H41" i="25" s="1"/>
  <c r="H42" i="25" a="1"/>
  <c r="H42" i="25" s="1"/>
  <c r="H43" i="25" a="1"/>
  <c r="H43" i="25" s="1"/>
  <c r="H44" i="25" a="1"/>
  <c r="H44" i="25" s="1"/>
  <c r="H45" i="25" a="1"/>
  <c r="H45" i="25" s="1"/>
  <c r="H46" i="25" a="1"/>
  <c r="H46" i="25" s="1"/>
  <c r="H47" i="25" a="1"/>
  <c r="H47" i="25" s="1"/>
  <c r="H48" i="25" a="1"/>
  <c r="H48" i="25" s="1"/>
  <c r="H49" i="25" a="1"/>
  <c r="H49" i="25" s="1"/>
  <c r="H50" i="25" a="1"/>
  <c r="H50" i="25" s="1"/>
  <c r="H51" i="25" a="1"/>
  <c r="H51" i="25" s="1"/>
  <c r="H52" i="25" a="1"/>
  <c r="H52" i="25" s="1"/>
  <c r="H53" i="25" a="1"/>
  <c r="H53" i="25" s="1"/>
  <c r="H54" i="25" a="1"/>
  <c r="H54" i="25" s="1"/>
  <c r="H55" i="25" a="1"/>
  <c r="H55" i="25" s="1"/>
  <c r="H56" i="25" a="1"/>
  <c r="H56" i="25" s="1"/>
  <c r="H6" i="25" a="1"/>
  <c r="H6" i="25" s="1"/>
  <c r="I5" i="25"/>
  <c r="H5" i="25"/>
  <c r="F7" i="25"/>
  <c r="F8" i="25" s="1"/>
  <c r="F9" i="25" s="1"/>
  <c r="F10" i="25" s="1"/>
  <c r="F11" i="25" s="1"/>
  <c r="F12" i="25" s="1"/>
  <c r="I13" i="25" s="1" a="1"/>
  <c r="I13" i="25" s="1"/>
  <c r="F13" i="25"/>
  <c r="F14" i="25"/>
  <c r="F15" i="25"/>
  <c r="F16" i="25"/>
  <c r="F17" i="25"/>
  <c r="F18" i="25"/>
  <c r="F19" i="25"/>
  <c r="F20" i="25"/>
  <c r="F21" i="25"/>
  <c r="F22" i="25"/>
  <c r="F23" i="25"/>
  <c r="F24" i="25"/>
  <c r="F25" i="25"/>
  <c r="F26" i="25"/>
  <c r="F27" i="25"/>
  <c r="F28" i="25"/>
  <c r="F29" i="25"/>
  <c r="F30" i="25"/>
  <c r="F31" i="25"/>
  <c r="F32" i="25"/>
  <c r="F33" i="25"/>
  <c r="F34" i="25"/>
  <c r="F35" i="25"/>
  <c r="F36" i="25"/>
  <c r="F37" i="25"/>
  <c r="F38" i="25"/>
  <c r="F39" i="25"/>
  <c r="F40" i="25"/>
  <c r="F41" i="25"/>
  <c r="F42" i="25"/>
  <c r="F43" i="25"/>
  <c r="F44" i="25"/>
  <c r="F45" i="25"/>
  <c r="F46" i="25"/>
  <c r="F47" i="25"/>
  <c r="F48" i="25"/>
  <c r="F49" i="25"/>
  <c r="F50" i="25"/>
  <c r="F51" i="25"/>
  <c r="F52" i="25"/>
  <c r="F53" i="25"/>
  <c r="F54" i="25"/>
  <c r="F55" i="25"/>
  <c r="F56" i="25"/>
  <c r="Q10" i="25"/>
  <c r="P10" i="25"/>
  <c r="H13" i="25" l="1" a="1"/>
  <c r="H13" i="25" s="1"/>
  <c r="H10" i="25" a="1"/>
  <c r="H10" i="25" s="1"/>
  <c r="H8" i="25" a="1"/>
  <c r="H8" i="25" s="1"/>
  <c r="I8" i="25" a="1"/>
  <c r="I8" i="25" s="1"/>
  <c r="I10" i="25" a="1"/>
  <c r="I10" i="25" s="1"/>
  <c r="H12" i="25" a="1"/>
  <c r="H12" i="25" s="1"/>
  <c r="H9" i="25" a="1"/>
  <c r="H9" i="25" s="1"/>
  <c r="I12" i="25" a="1"/>
  <c r="I12" i="25" s="1"/>
  <c r="I9" i="25" a="1"/>
  <c r="I9" i="25" s="1"/>
  <c r="H11" i="25" a="1"/>
  <c r="H11" i="25" s="1"/>
  <c r="I11" i="25" a="1"/>
  <c r="I11" i="25" s="1"/>
  <c r="T17" i="24"/>
  <c r="T18" i="24"/>
  <c r="T19" i="24"/>
  <c r="T20" i="24"/>
  <c r="T21" i="24"/>
  <c r="T22" i="24"/>
  <c r="T23" i="24"/>
  <c r="T24" i="24"/>
  <c r="T25" i="24"/>
  <c r="T26" i="24"/>
  <c r="T16" i="24"/>
  <c r="R17" i="24"/>
  <c r="R18" i="24"/>
  <c r="R19" i="24"/>
  <c r="R20" i="24"/>
  <c r="R21" i="24"/>
  <c r="R22" i="24"/>
  <c r="R23" i="24"/>
  <c r="R24" i="24"/>
  <c r="R25" i="24"/>
  <c r="R26" i="24"/>
  <c r="R16" i="24"/>
  <c r="D24" i="24"/>
  <c r="D26" i="24"/>
  <c r="D25" i="24" a="1"/>
  <c r="D25" i="24" s="1"/>
  <c r="D23" i="24"/>
  <c r="D22" i="24"/>
  <c r="D21" i="24"/>
  <c r="B78" i="25" l="1"/>
  <c r="B25" i="26" l="1"/>
  <c r="P5" i="25" l="1"/>
  <c r="O5" i="25"/>
  <c r="O20" i="25" l="1"/>
  <c r="G19" i="25"/>
  <c r="G20" i="25"/>
  <c r="G21" i="25"/>
  <c r="G22" i="25"/>
  <c r="G23" i="25"/>
  <c r="G24" i="25"/>
  <c r="G25" i="25"/>
  <c r="G26" i="25"/>
  <c r="G27" i="25"/>
  <c r="G28" i="25"/>
  <c r="G29" i="25"/>
  <c r="G30" i="25"/>
  <c r="G31" i="25"/>
  <c r="G32" i="25"/>
  <c r="G33" i="25"/>
  <c r="G34" i="25"/>
  <c r="G35" i="25"/>
  <c r="G36" i="25"/>
  <c r="G37" i="25"/>
  <c r="G38" i="25"/>
  <c r="G39" i="25"/>
  <c r="G40" i="25"/>
  <c r="G41" i="25"/>
  <c r="G42" i="25"/>
  <c r="G43" i="25"/>
  <c r="G44" i="25"/>
  <c r="G45" i="25"/>
  <c r="G46" i="25"/>
  <c r="G47" i="25"/>
  <c r="G48" i="25"/>
  <c r="G49" i="25"/>
  <c r="G50" i="25"/>
  <c r="G51" i="25"/>
  <c r="G52" i="25"/>
  <c r="G53" i="25"/>
  <c r="G54" i="25"/>
  <c r="G55" i="25"/>
  <c r="G56" i="25"/>
  <c r="P20" i="25" l="1"/>
  <c r="G13" i="25"/>
  <c r="G15" i="25"/>
  <c r="G18" i="25"/>
  <c r="G16" i="25" l="1"/>
  <c r="G14" i="25"/>
  <c r="G17" i="25"/>
  <c r="F5" i="25"/>
  <c r="G5" i="25" l="1"/>
  <c r="J6" i="25"/>
  <c r="K6" i="25" s="1"/>
  <c r="G6" i="25" l="1"/>
  <c r="G7" i="25" l="1"/>
  <c r="M4" i="25"/>
  <c r="L4" i="25"/>
  <c r="Q9" i="24"/>
  <c r="Q1" i="24"/>
  <c r="M7" i="25" l="1"/>
  <c r="M8" i="25" s="1"/>
  <c r="M9" i="25" s="1"/>
  <c r="M10" i="25" s="1"/>
  <c r="M11" i="25" s="1"/>
  <c r="M12" i="25" s="1"/>
  <c r="L7" i="25"/>
  <c r="L8" i="25" s="1"/>
  <c r="L9" i="25" s="1"/>
  <c r="L10" i="25" s="1"/>
  <c r="L11" i="25" s="1"/>
  <c r="L12" i="25" s="1"/>
  <c r="G8" i="25"/>
  <c r="G9" i="25" l="1"/>
  <c r="D17" i="24"/>
  <c r="D18" i="24"/>
  <c r="D19" i="24"/>
  <c r="G10" i="25" l="1"/>
  <c r="G11" i="25" l="1"/>
  <c r="M4" i="24"/>
  <c r="B44" i="24"/>
  <c r="O5" i="24"/>
  <c r="D5" i="24"/>
  <c r="C5" i="24"/>
  <c r="B5" i="24"/>
  <c r="X4" i="24"/>
  <c r="K4" i="24"/>
  <c r="G4" i="24"/>
  <c r="G5" i="24" s="1"/>
  <c r="F4" i="24"/>
  <c r="E4" i="24"/>
  <c r="G12" i="25" l="1"/>
  <c r="J12" i="25" s="1"/>
  <c r="N4" i="24"/>
  <c r="C63" i="24" s="1"/>
  <c r="L4" i="24"/>
  <c r="L5" i="24" s="1"/>
  <c r="J5" i="24" s="1"/>
  <c r="AS4" i="24"/>
  <c r="AT4" i="24" s="1"/>
  <c r="B23" i="23"/>
  <c r="E13" i="23"/>
  <c r="D13" i="23"/>
  <c r="C13" i="23"/>
  <c r="E12" i="23"/>
  <c r="D12" i="23"/>
  <c r="C12" i="23"/>
  <c r="E11" i="23"/>
  <c r="D11" i="23"/>
  <c r="C11" i="23"/>
  <c r="Q3" i="23"/>
  <c r="Q4" i="23" s="1"/>
  <c r="Q5" i="23" s="1"/>
  <c r="Q6" i="23" s="1"/>
  <c r="Q7" i="23" s="1"/>
  <c r="Q8" i="23" s="1"/>
  <c r="Q9" i="23" s="1"/>
  <c r="Q10" i="23" s="1"/>
  <c r="Q11" i="23" s="1"/>
  <c r="Q12" i="23" s="1"/>
  <c r="Q13" i="23" s="1"/>
  <c r="Q15" i="23" s="1"/>
  <c r="Q16" i="23" s="1"/>
  <c r="Q18" i="23" s="1"/>
  <c r="Q19" i="23" s="1"/>
  <c r="Q20" i="23" s="1"/>
  <c r="Q21" i="23" s="1"/>
  <c r="Q22" i="23" s="1"/>
  <c r="Q23" i="23" s="1"/>
  <c r="Q24" i="23" s="1"/>
  <c r="Q25" i="23" s="1"/>
  <c r="Q26" i="23" s="1"/>
  <c r="Q27" i="23" s="1"/>
  <c r="Q28" i="23" s="1"/>
  <c r="Q29" i="23" s="1"/>
  <c r="Q30" i="23" s="1"/>
  <c r="Q31" i="23" s="1"/>
  <c r="Q32" i="23" s="1"/>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s="1"/>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K12" i="25" l="1"/>
  <c r="J13" i="25"/>
  <c r="J14" i="25" s="1"/>
  <c r="J15" i="25" s="1"/>
  <c r="J16" i="25" s="1"/>
  <c r="J17" i="25" s="1"/>
  <c r="J18" i="25" s="1"/>
  <c r="J19" i="25" s="1"/>
  <c r="J20" i="25" s="1"/>
  <c r="H16" i="25" a="1"/>
  <c r="H16" i="25" s="1"/>
  <c r="I20" i="25" a="1"/>
  <c r="I20" i="25" s="1"/>
  <c r="H20" i="25" a="1"/>
  <c r="H20" i="25" s="1"/>
  <c r="I17" i="25" a="1"/>
  <c r="I17" i="25" s="1"/>
  <c r="I19" i="25" a="1"/>
  <c r="I19" i="25" s="1"/>
  <c r="I18" i="25" a="1"/>
  <c r="I18" i="25" s="1"/>
  <c r="I14" i="25" a="1"/>
  <c r="I14" i="25" s="1"/>
  <c r="H15" i="25" a="1"/>
  <c r="H15" i="25" s="1"/>
  <c r="I16" i="25" a="1"/>
  <c r="I16" i="25" s="1"/>
  <c r="H18" i="25" a="1"/>
  <c r="H18" i="25" s="1"/>
  <c r="H19" i="25" a="1"/>
  <c r="H19" i="25" s="1"/>
  <c r="H17" i="25" a="1"/>
  <c r="H17" i="25" s="1"/>
  <c r="I15" i="25" a="1"/>
  <c r="I15" i="25" s="1"/>
  <c r="H14" i="25" a="1"/>
  <c r="H14" i="25" s="1"/>
  <c r="J7" i="25"/>
  <c r="J8" i="25" s="1"/>
  <c r="J9" i="25" s="1"/>
  <c r="J10" i="25" s="1"/>
  <c r="J11" i="25" s="1"/>
  <c r="C15" i="23"/>
  <c r="AR4" i="24"/>
  <c r="EO4" i="24" s="1"/>
  <c r="EO8" i="24" s="1"/>
  <c r="EQ4" i="24"/>
  <c r="EQ8" i="24" s="1"/>
  <c r="AU4" i="24"/>
  <c r="ER4" i="24" s="1"/>
  <c r="EP4" i="24"/>
  <c r="EP8" i="24" s="1"/>
  <c r="AQ4" i="24"/>
  <c r="EN9" i="24" s="1"/>
  <c r="D36" i="24"/>
  <c r="D30" i="24"/>
  <c r="D35" i="24"/>
  <c r="D34" i="24"/>
  <c r="D29" i="24"/>
  <c r="AP4" i="24"/>
  <c r="EP10" i="24"/>
  <c r="EP9" i="24"/>
  <c r="EO9" i="24"/>
  <c r="EQ9" i="24"/>
  <c r="EQ10" i="24"/>
  <c r="E15" i="23"/>
  <c r="D15" i="23"/>
  <c r="K4" i="19"/>
  <c r="K4" i="7"/>
  <c r="K5" i="7"/>
  <c r="K7" i="7"/>
  <c r="K8" i="7"/>
  <c r="K10" i="7"/>
  <c r="K11" i="7"/>
  <c r="K12" i="7"/>
  <c r="K13" i="7"/>
  <c r="K14" i="7"/>
  <c r="N14" i="7" s="1"/>
  <c r="K15" i="7"/>
  <c r="N15" i="7" s="1"/>
  <c r="K16" i="7"/>
  <c r="N16" i="7" s="1"/>
  <c r="K17" i="7"/>
  <c r="N17" i="7" s="1"/>
  <c r="K18" i="7"/>
  <c r="N18" i="7" s="1"/>
  <c r="K19" i="7"/>
  <c r="N19" i="7" s="1"/>
  <c r="K20" i="7"/>
  <c r="N20" i="7" s="1"/>
  <c r="K21" i="7"/>
  <c r="N21" i="7" s="1"/>
  <c r="K22" i="7"/>
  <c r="N22" i="7" s="1"/>
  <c r="K23" i="7"/>
  <c r="N23" i="7" s="1"/>
  <c r="K24" i="7"/>
  <c r="N24" i="7" s="1"/>
  <c r="K25" i="7"/>
  <c r="N25" i="7" s="1"/>
  <c r="K26" i="7"/>
  <c r="N26" i="7" s="1"/>
  <c r="K27" i="7"/>
  <c r="N27" i="7" s="1"/>
  <c r="K28" i="7"/>
  <c r="N28" i="7" s="1"/>
  <c r="K29" i="7"/>
  <c r="N29" i="7" s="1"/>
  <c r="K30" i="7"/>
  <c r="N30" i="7" s="1"/>
  <c r="K31" i="7"/>
  <c r="N31" i="7" s="1"/>
  <c r="K32" i="7"/>
  <c r="N32" i="7" s="1"/>
  <c r="K33" i="7"/>
  <c r="N33" i="7" s="1"/>
  <c r="K34" i="7"/>
  <c r="N34" i="7" s="1"/>
  <c r="K35" i="7"/>
  <c r="N35" i="7" s="1"/>
  <c r="K36" i="7"/>
  <c r="N36" i="7" s="1"/>
  <c r="K37" i="7"/>
  <c r="N37" i="7" s="1"/>
  <c r="K38" i="7"/>
  <c r="N38" i="7" s="1"/>
  <c r="K39" i="7"/>
  <c r="N39" i="7" s="1"/>
  <c r="K40" i="7"/>
  <c r="N40" i="7" s="1"/>
  <c r="K41" i="7"/>
  <c r="N41" i="7" s="1"/>
  <c r="K42" i="7"/>
  <c r="N42" i="7" s="1"/>
  <c r="K43" i="7"/>
  <c r="N43" i="7" s="1"/>
  <c r="K44" i="7"/>
  <c r="N44" i="7" s="1"/>
  <c r="K45" i="7"/>
  <c r="N45" i="7" s="1"/>
  <c r="K46" i="7"/>
  <c r="N46" i="7" s="1"/>
  <c r="K47" i="7"/>
  <c r="N47" i="7" s="1"/>
  <c r="K48" i="7"/>
  <c r="N48" i="7" s="1"/>
  <c r="K49" i="7"/>
  <c r="N49" i="7" s="1"/>
  <c r="K50" i="7"/>
  <c r="N50" i="7" s="1"/>
  <c r="K51" i="7"/>
  <c r="N51" i="7" s="1"/>
  <c r="K52" i="7"/>
  <c r="N52" i="7" s="1"/>
  <c r="K53" i="7"/>
  <c r="N53" i="7" s="1"/>
  <c r="K54" i="7"/>
  <c r="N54" i="7" s="1"/>
  <c r="K55" i="7"/>
  <c r="N55" i="7" s="1"/>
  <c r="K56" i="7"/>
  <c r="N56" i="7" s="1"/>
  <c r="K57" i="7"/>
  <c r="N57" i="7" s="1"/>
  <c r="K58" i="7"/>
  <c r="N58" i="7" s="1"/>
  <c r="K59" i="7"/>
  <c r="N59" i="7" s="1"/>
  <c r="K60" i="7"/>
  <c r="N60" i="7" s="1"/>
  <c r="K61" i="7"/>
  <c r="N61" i="7" s="1"/>
  <c r="K62" i="7"/>
  <c r="N62" i="7" s="1"/>
  <c r="K63" i="7"/>
  <c r="N63" i="7" s="1"/>
  <c r="K64" i="7"/>
  <c r="N64" i="7" s="1"/>
  <c r="K65" i="7"/>
  <c r="N65" i="7" s="1"/>
  <c r="K66" i="7"/>
  <c r="N66" i="7" s="1"/>
  <c r="K67" i="7"/>
  <c r="N67" i="7" s="1"/>
  <c r="K68" i="7"/>
  <c r="N68" i="7" s="1"/>
  <c r="K69" i="7"/>
  <c r="N69" i="7" s="1"/>
  <c r="K70" i="7"/>
  <c r="N70" i="7" s="1"/>
  <c r="K71" i="7"/>
  <c r="N71" i="7" s="1"/>
  <c r="K72" i="7"/>
  <c r="N72" i="7" s="1"/>
  <c r="K73" i="7"/>
  <c r="N73" i="7" s="1"/>
  <c r="K74" i="7"/>
  <c r="N74" i="7" s="1"/>
  <c r="K75" i="7"/>
  <c r="N75" i="7" s="1"/>
  <c r="K76" i="7"/>
  <c r="N76" i="7" s="1"/>
  <c r="K77" i="7"/>
  <c r="N77" i="7" s="1"/>
  <c r="K78" i="7"/>
  <c r="N78" i="7" s="1"/>
  <c r="K79" i="7"/>
  <c r="N79" i="7" s="1"/>
  <c r="K80" i="7"/>
  <c r="N80" i="7" s="1"/>
  <c r="K81" i="7"/>
  <c r="N81" i="7" s="1"/>
  <c r="K82" i="7"/>
  <c r="N82" i="7" s="1"/>
  <c r="K83" i="7"/>
  <c r="N83" i="7" s="1"/>
  <c r="K84" i="7"/>
  <c r="N84" i="7" s="1"/>
  <c r="K85" i="7"/>
  <c r="N85" i="7" s="1"/>
  <c r="K86" i="7"/>
  <c r="N86" i="7" s="1"/>
  <c r="K87" i="7"/>
  <c r="N87" i="7" s="1"/>
  <c r="K88" i="7"/>
  <c r="N88" i="7" s="1"/>
  <c r="K89" i="7"/>
  <c r="N89" i="7" s="1"/>
  <c r="K90" i="7"/>
  <c r="N90" i="7" s="1"/>
  <c r="K91" i="7"/>
  <c r="N91" i="7" s="1"/>
  <c r="K92" i="7"/>
  <c r="N92" i="7" s="1"/>
  <c r="K93" i="7"/>
  <c r="N93" i="7" s="1"/>
  <c r="K94" i="7"/>
  <c r="N94" i="7" s="1"/>
  <c r="K95" i="7"/>
  <c r="N95" i="7" s="1"/>
  <c r="K96" i="7"/>
  <c r="N96" i="7" s="1"/>
  <c r="K97" i="7"/>
  <c r="N97" i="7" s="1"/>
  <c r="K98" i="7"/>
  <c r="N98" i="7" s="1"/>
  <c r="K99" i="7"/>
  <c r="N99" i="7" s="1"/>
  <c r="K100" i="7"/>
  <c r="N100" i="7" s="1"/>
  <c r="K101" i="7"/>
  <c r="N101" i="7" s="1"/>
  <c r="K102" i="7"/>
  <c r="N102" i="7" s="1"/>
  <c r="K103" i="7"/>
  <c r="N103" i="7" s="1"/>
  <c r="L13" i="25" l="1"/>
  <c r="L14" i="25" s="1"/>
  <c r="L15" i="25" s="1"/>
  <c r="L16" i="25" s="1"/>
  <c r="L17" i="25" s="1"/>
  <c r="L18" i="25" s="1"/>
  <c r="L19" i="25" s="1"/>
  <c r="L20" i="25" s="1"/>
  <c r="M13" i="25"/>
  <c r="M14" i="25" s="1"/>
  <c r="M15" i="25" s="1"/>
  <c r="M16" i="25" s="1"/>
  <c r="M17" i="25" s="1"/>
  <c r="M18" i="25" s="1"/>
  <c r="M19" i="25" s="1"/>
  <c r="M20" i="25" s="1"/>
  <c r="K8" i="25"/>
  <c r="K13" i="25"/>
  <c r="K7" i="25"/>
  <c r="EO10" i="24"/>
  <c r="ER10" i="24"/>
  <c r="AV4" i="24"/>
  <c r="AW4" i="24" s="1"/>
  <c r="ER9" i="24"/>
  <c r="ER8" i="24"/>
  <c r="EN10" i="24"/>
  <c r="EN4" i="24"/>
  <c r="EN8" i="24" s="1"/>
  <c r="EP11" i="24"/>
  <c r="EO11" i="24"/>
  <c r="EQ11" i="24"/>
  <c r="EM9" i="24"/>
  <c r="EM10" i="24"/>
  <c r="EM4" i="24"/>
  <c r="EM8" i="24" s="1"/>
  <c r="AO4" i="24"/>
  <c r="E16" i="23"/>
  <c r="E18" i="23" s="1"/>
  <c r="D16" i="23"/>
  <c r="C16" i="23"/>
  <c r="K14" i="25" l="1"/>
  <c r="K9" i="25"/>
  <c r="ES4" i="24"/>
  <c r="ES8" i="24" s="1"/>
  <c r="D18" i="23"/>
  <c r="C18" i="23"/>
  <c r="EN11" i="24"/>
  <c r="ES9" i="24"/>
  <c r="ES10" i="24"/>
  <c r="ER11" i="24"/>
  <c r="EM11" i="24"/>
  <c r="EL10" i="24"/>
  <c r="EL9" i="24"/>
  <c r="EL4" i="24"/>
  <c r="EL8" i="24" s="1"/>
  <c r="AN4" i="24"/>
  <c r="ET10" i="24"/>
  <c r="ET9" i="24"/>
  <c r="ET4" i="24"/>
  <c r="ET8" i="24" s="1"/>
  <c r="AX4" i="24"/>
  <c r="R102" i="23"/>
  <c r="R101" i="23"/>
  <c r="R100" i="23"/>
  <c r="R99" i="23"/>
  <c r="R98" i="23"/>
  <c r="R97" i="23"/>
  <c r="R96" i="23"/>
  <c r="R95" i="23"/>
  <c r="R94" i="23"/>
  <c r="R93" i="23"/>
  <c r="R92" i="23"/>
  <c r="R91" i="23"/>
  <c r="R90" i="23"/>
  <c r="R89" i="23"/>
  <c r="R88" i="23"/>
  <c r="R87" i="23"/>
  <c r="R86" i="23"/>
  <c r="R85" i="23"/>
  <c r="R82" i="23"/>
  <c r="R78" i="23"/>
  <c r="R74" i="23"/>
  <c r="R70" i="23"/>
  <c r="R66" i="23"/>
  <c r="R62" i="23"/>
  <c r="R58" i="23"/>
  <c r="R54" i="23"/>
  <c r="R50" i="23"/>
  <c r="R46" i="23"/>
  <c r="R42" i="23"/>
  <c r="R38" i="23"/>
  <c r="R34" i="23"/>
  <c r="R30" i="23"/>
  <c r="R26" i="23"/>
  <c r="R20" i="23"/>
  <c r="R13" i="23"/>
  <c r="R83" i="23"/>
  <c r="R79" i="23"/>
  <c r="R75" i="23"/>
  <c r="R71" i="23"/>
  <c r="R67" i="23"/>
  <c r="R63" i="23"/>
  <c r="R59" i="23"/>
  <c r="R55" i="23"/>
  <c r="R51" i="23"/>
  <c r="R47" i="23"/>
  <c r="R43" i="23"/>
  <c r="R39" i="23"/>
  <c r="R35" i="23"/>
  <c r="R31" i="23"/>
  <c r="R27" i="23"/>
  <c r="R23" i="23"/>
  <c r="R22" i="23"/>
  <c r="R21" i="23"/>
  <c r="R15" i="23"/>
  <c r="R10" i="23"/>
  <c r="R9" i="23"/>
  <c r="R8" i="23"/>
  <c r="R7" i="23"/>
  <c r="R6" i="23"/>
  <c r="R5" i="23"/>
  <c r="R4" i="23"/>
  <c r="R3" i="23"/>
  <c r="R2" i="23"/>
  <c r="R77" i="23"/>
  <c r="R69" i="23"/>
  <c r="R61" i="23"/>
  <c r="R53" i="23"/>
  <c r="R45" i="23"/>
  <c r="R37" i="23"/>
  <c r="R29" i="23"/>
  <c r="R18" i="23"/>
  <c r="R36" i="23"/>
  <c r="R28" i="23"/>
  <c r="R80" i="23"/>
  <c r="R72" i="23"/>
  <c r="R64" i="23"/>
  <c r="R56" i="23"/>
  <c r="R48" i="23"/>
  <c r="R40" i="23"/>
  <c r="R32" i="23"/>
  <c r="R12" i="23"/>
  <c r="R11" i="23"/>
  <c r="R84" i="23"/>
  <c r="R76" i="23"/>
  <c r="R68" i="23"/>
  <c r="R60" i="23"/>
  <c r="R52" i="23"/>
  <c r="R44" i="23"/>
  <c r="R19" i="23"/>
  <c r="R24" i="23"/>
  <c r="R16" i="23"/>
  <c r="R81" i="23"/>
  <c r="R73" i="23"/>
  <c r="R65" i="23"/>
  <c r="R57" i="23"/>
  <c r="R49" i="23"/>
  <c r="R41" i="23"/>
  <c r="R33" i="23"/>
  <c r="R25" i="23"/>
  <c r="S102" i="23"/>
  <c r="S101" i="23"/>
  <c r="S100" i="23"/>
  <c r="S99" i="23"/>
  <c r="S98" i="23"/>
  <c r="S97" i="23"/>
  <c r="S96" i="23"/>
  <c r="S95" i="23"/>
  <c r="S94" i="23"/>
  <c r="S93" i="23"/>
  <c r="S92" i="23"/>
  <c r="S91" i="23"/>
  <c r="S90" i="23"/>
  <c r="S89" i="23"/>
  <c r="S88" i="23"/>
  <c r="S87" i="23"/>
  <c r="S86" i="23"/>
  <c r="S85" i="23"/>
  <c r="S84" i="23"/>
  <c r="S83" i="23"/>
  <c r="S82" i="23"/>
  <c r="S81" i="23"/>
  <c r="S80" i="23"/>
  <c r="S79" i="23"/>
  <c r="S78" i="23"/>
  <c r="S77" i="23"/>
  <c r="S76" i="23"/>
  <c r="S75" i="23"/>
  <c r="S74" i="23"/>
  <c r="S73" i="23"/>
  <c r="S72" i="23"/>
  <c r="S71" i="23"/>
  <c r="S70" i="23"/>
  <c r="S69" i="23"/>
  <c r="S68" i="23"/>
  <c r="S67" i="23"/>
  <c r="S66" i="23"/>
  <c r="S65" i="23"/>
  <c r="S64" i="23"/>
  <c r="S63" i="23"/>
  <c r="S62" i="23"/>
  <c r="S61" i="23"/>
  <c r="S60" i="23"/>
  <c r="S59" i="23"/>
  <c r="S58" i="23"/>
  <c r="S57" i="23"/>
  <c r="S56" i="23"/>
  <c r="S55" i="23"/>
  <c r="S54" i="23"/>
  <c r="S53" i="23"/>
  <c r="S52" i="23"/>
  <c r="S51" i="23"/>
  <c r="S50" i="23"/>
  <c r="S49" i="23"/>
  <c r="S48" i="23"/>
  <c r="S47" i="23"/>
  <c r="S46" i="23"/>
  <c r="S45" i="23"/>
  <c r="S44" i="23"/>
  <c r="S43" i="23"/>
  <c r="S42" i="23"/>
  <c r="S41" i="23"/>
  <c r="S40" i="23"/>
  <c r="S39" i="23"/>
  <c r="S38" i="23"/>
  <c r="S37" i="23"/>
  <c r="S36" i="23"/>
  <c r="S35" i="23"/>
  <c r="S34" i="23"/>
  <c r="S33" i="23"/>
  <c r="S32" i="23"/>
  <c r="S31" i="23"/>
  <c r="S30" i="23"/>
  <c r="S29" i="23"/>
  <c r="S28" i="23"/>
  <c r="S27" i="23"/>
  <c r="S26" i="23"/>
  <c r="S25" i="23"/>
  <c r="S24" i="23"/>
  <c r="S23" i="23"/>
  <c r="S21" i="23"/>
  <c r="S22" i="23"/>
  <c r="S15" i="23"/>
  <c r="S16" i="23"/>
  <c r="S11" i="23"/>
  <c r="S9" i="23"/>
  <c r="S5" i="23"/>
  <c r="S19" i="23"/>
  <c r="S20" i="23"/>
  <c r="S13" i="23"/>
  <c r="S12" i="23"/>
  <c r="S7" i="23"/>
  <c r="S3" i="23"/>
  <c r="S8" i="23"/>
  <c r="S4" i="23"/>
  <c r="S10" i="23"/>
  <c r="S6" i="23"/>
  <c r="S2" i="23"/>
  <c r="S18" i="23"/>
  <c r="T22" i="23"/>
  <c r="T83" i="23"/>
  <c r="T79" i="23"/>
  <c r="T75" i="23"/>
  <c r="T71" i="23"/>
  <c r="T67" i="23"/>
  <c r="T63" i="23"/>
  <c r="T59" i="23"/>
  <c r="T55" i="23"/>
  <c r="T51" i="23"/>
  <c r="T47" i="23"/>
  <c r="T43" i="23"/>
  <c r="T39" i="23"/>
  <c r="T35" i="23"/>
  <c r="T31" i="23"/>
  <c r="T27" i="23"/>
  <c r="T23" i="23"/>
  <c r="T21" i="23"/>
  <c r="T16" i="23"/>
  <c r="T11" i="23"/>
  <c r="T102" i="23"/>
  <c r="T100" i="23"/>
  <c r="T98" i="23"/>
  <c r="T96" i="23"/>
  <c r="T94" i="23"/>
  <c r="T92" i="23"/>
  <c r="T90" i="23"/>
  <c r="T88" i="23"/>
  <c r="T86" i="23"/>
  <c r="T84" i="23"/>
  <c r="T80" i="23"/>
  <c r="T76" i="23"/>
  <c r="T72" i="23"/>
  <c r="T68" i="23"/>
  <c r="T64" i="23"/>
  <c r="T60" i="23"/>
  <c r="T56" i="23"/>
  <c r="T52" i="23"/>
  <c r="T48" i="23"/>
  <c r="T44" i="23"/>
  <c r="T40" i="23"/>
  <c r="T36" i="23"/>
  <c r="T32" i="23"/>
  <c r="T28" i="23"/>
  <c r="T24" i="23"/>
  <c r="T19" i="23"/>
  <c r="T18" i="23"/>
  <c r="T12" i="23"/>
  <c r="T101" i="23"/>
  <c r="T93" i="23"/>
  <c r="T89" i="23"/>
  <c r="T85" i="23"/>
  <c r="T82" i="23"/>
  <c r="T74" i="23"/>
  <c r="T66" i="23"/>
  <c r="T58" i="23"/>
  <c r="T50" i="23"/>
  <c r="T42" i="23"/>
  <c r="T34" i="23"/>
  <c r="T26" i="23"/>
  <c r="T10" i="23"/>
  <c r="T6" i="23"/>
  <c r="T2" i="23"/>
  <c r="T33" i="23"/>
  <c r="T25" i="23"/>
  <c r="T20" i="23"/>
  <c r="T13" i="23"/>
  <c r="T15" i="23"/>
  <c r="T8" i="23"/>
  <c r="T4" i="23"/>
  <c r="T95" i="23"/>
  <c r="T77" i="23"/>
  <c r="T69" i="23"/>
  <c r="T61" i="23"/>
  <c r="T53" i="23"/>
  <c r="T45" i="23"/>
  <c r="T37" i="23"/>
  <c r="T9" i="23"/>
  <c r="T5" i="23"/>
  <c r="T99" i="23"/>
  <c r="T81" i="23"/>
  <c r="T73" i="23"/>
  <c r="T65" i="23"/>
  <c r="T57" i="23"/>
  <c r="T49" i="23"/>
  <c r="T41" i="23"/>
  <c r="T7" i="23"/>
  <c r="T3" i="23"/>
  <c r="T29" i="23"/>
  <c r="T97" i="23"/>
  <c r="T91" i="23"/>
  <c r="T87" i="23"/>
  <c r="T78" i="23"/>
  <c r="T70" i="23"/>
  <c r="T62" i="23"/>
  <c r="T54" i="23"/>
  <c r="T46" i="23"/>
  <c r="T38" i="23"/>
  <c r="T30" i="23"/>
  <c r="K11" i="25" l="1"/>
  <c r="K10" i="25"/>
  <c r="K15" i="25"/>
  <c r="ES11" i="24"/>
  <c r="ET11" i="24"/>
  <c r="EL11" i="24"/>
  <c r="EU9" i="24"/>
  <c r="EU10" i="24"/>
  <c r="AY4" i="24"/>
  <c r="EU4" i="24"/>
  <c r="EU8" i="24" s="1"/>
  <c r="EK10" i="24"/>
  <c r="EK9" i="24"/>
  <c r="EK4" i="24"/>
  <c r="EK8" i="24" s="1"/>
  <c r="AM4" i="24"/>
  <c r="C20" i="23"/>
  <c r="D20" i="23"/>
  <c r="E20" i="23"/>
  <c r="T103" i="23"/>
  <c r="R103" i="23"/>
  <c r="S103" i="23"/>
  <c r="V4" i="19"/>
  <c r="K16" i="25" l="1"/>
  <c r="EU11" i="24"/>
  <c r="EK11" i="24"/>
  <c r="EV9" i="24"/>
  <c r="EV10" i="24"/>
  <c r="EV4" i="24"/>
  <c r="EV8" i="24" s="1"/>
  <c r="AZ4" i="24"/>
  <c r="EJ9" i="24"/>
  <c r="EJ10" i="24"/>
  <c r="EJ4" i="24"/>
  <c r="EJ8" i="24" s="1"/>
  <c r="AL4" i="24"/>
  <c r="D21" i="23"/>
  <c r="C21" i="23"/>
  <c r="E21" i="23"/>
  <c r="AQ4" i="19"/>
  <c r="AP4" i="19" s="1"/>
  <c r="AO4" i="19" s="1"/>
  <c r="AN4" i="19" s="1"/>
  <c r="AM4" i="19" s="1"/>
  <c r="AL4" i="19" s="1"/>
  <c r="AK4" i="19" s="1"/>
  <c r="AJ4" i="19" s="1"/>
  <c r="AI4" i="19" s="1"/>
  <c r="AH4" i="19" s="1"/>
  <c r="AG4" i="19" s="1"/>
  <c r="AF4" i="19" s="1"/>
  <c r="AE4" i="19" s="1"/>
  <c r="AD4" i="19" s="1"/>
  <c r="AC4" i="19" s="1"/>
  <c r="AB4" i="19" s="1"/>
  <c r="AA4" i="19" s="1"/>
  <c r="Z4" i="19" s="1"/>
  <c r="Y4" i="19" s="1"/>
  <c r="X4" i="19" s="1"/>
  <c r="W4" i="19" s="1"/>
  <c r="K17" i="25" l="1"/>
  <c r="EJ11" i="24"/>
  <c r="EV11" i="24"/>
  <c r="EI9" i="24"/>
  <c r="EI10" i="24"/>
  <c r="AK4" i="24"/>
  <c r="EI4" i="24"/>
  <c r="EI8" i="24" s="1"/>
  <c r="EW10" i="24"/>
  <c r="EW9" i="24"/>
  <c r="BA4" i="24"/>
  <c r="EW4" i="24"/>
  <c r="EW8" i="24" s="1"/>
  <c r="AR4" i="19"/>
  <c r="AS4" i="19" s="1"/>
  <c r="AT4" i="19" s="1"/>
  <c r="AU4" i="19" s="1"/>
  <c r="AV4" i="19" s="1"/>
  <c r="AW4" i="19" s="1"/>
  <c r="AX4" i="19" s="1"/>
  <c r="AY4" i="19" s="1"/>
  <c r="AZ4" i="19" s="1"/>
  <c r="BA4" i="19" s="1"/>
  <c r="BB4" i="19" s="1"/>
  <c r="BC4" i="19" s="1"/>
  <c r="BD4" i="19" s="1"/>
  <c r="BE4" i="19" s="1"/>
  <c r="BF4" i="19" s="1"/>
  <c r="BG4" i="19" s="1"/>
  <c r="BH4" i="19" s="1"/>
  <c r="BI4" i="19" s="1"/>
  <c r="BJ4" i="19" s="1"/>
  <c r="BK4" i="19" s="1"/>
  <c r="BL4" i="19" s="1"/>
  <c r="BM4" i="19" s="1"/>
  <c r="BN4" i="19" s="1"/>
  <c r="BO4" i="19" s="1"/>
  <c r="BP4" i="19" s="1"/>
  <c r="BQ4" i="19" s="1"/>
  <c r="BR4" i="19" s="1"/>
  <c r="BS4" i="19" s="1"/>
  <c r="BT4" i="19" s="1"/>
  <c r="BU4" i="19" s="1"/>
  <c r="BV4" i="19" s="1"/>
  <c r="BW4" i="19" s="1"/>
  <c r="BX4" i="19" s="1"/>
  <c r="BY4" i="19" s="1"/>
  <c r="BZ4" i="19" s="1"/>
  <c r="CA4" i="19" s="1"/>
  <c r="CB4" i="19" s="1"/>
  <c r="CC4" i="19" s="1"/>
  <c r="CD4" i="19" s="1"/>
  <c r="CE4" i="19" s="1"/>
  <c r="CF4" i="19" s="1"/>
  <c r="CG4" i="19" s="1"/>
  <c r="CH4" i="19" s="1"/>
  <c r="CI4" i="19" s="1"/>
  <c r="CJ4" i="19" s="1"/>
  <c r="CK4" i="19" s="1"/>
  <c r="CL4" i="19" s="1"/>
  <c r="CM4" i="19" s="1"/>
  <c r="CN4" i="19" s="1"/>
  <c r="CO4" i="19" s="1"/>
  <c r="CP4" i="19" s="1"/>
  <c r="CQ4" i="19" s="1"/>
  <c r="CR4" i="19" s="1"/>
  <c r="CS4" i="19" s="1"/>
  <c r="CT4" i="19" s="1"/>
  <c r="CU4" i="19" s="1"/>
  <c r="CV4" i="19" s="1"/>
  <c r="CW4" i="19" s="1"/>
  <c r="CX4" i="19" s="1"/>
  <c r="CY4" i="19" s="1"/>
  <c r="CZ4" i="19" s="1"/>
  <c r="DA4" i="19" s="1"/>
  <c r="DB4" i="19" s="1"/>
  <c r="DC4" i="19" s="1"/>
  <c r="DD4" i="19" s="1"/>
  <c r="DE4" i="19" s="1"/>
  <c r="DF4" i="19" s="1"/>
  <c r="DG4" i="19" s="1"/>
  <c r="DH4" i="19" s="1"/>
  <c r="DI4" i="19" s="1"/>
  <c r="DJ4" i="19" s="1"/>
  <c r="DK4" i="19" s="1"/>
  <c r="DL4" i="19" s="1"/>
  <c r="DM4" i="19" s="1"/>
  <c r="DN4" i="19" s="1"/>
  <c r="DO4" i="19" s="1"/>
  <c r="DP4" i="19" s="1"/>
  <c r="DQ4" i="19" s="1"/>
  <c r="DR4" i="19" s="1"/>
  <c r="DS4" i="19" s="1"/>
  <c r="K18" i="25" l="1"/>
  <c r="EW11" i="24"/>
  <c r="EI11" i="24"/>
  <c r="EH10" i="24"/>
  <c r="EH9" i="24"/>
  <c r="AJ4" i="24"/>
  <c r="EH4" i="24"/>
  <c r="EH8" i="24" s="1"/>
  <c r="EX10" i="24"/>
  <c r="EX9" i="24"/>
  <c r="EX4" i="24"/>
  <c r="EX8" i="24" s="1"/>
  <c r="BB4" i="24"/>
  <c r="K20" i="25" l="1"/>
  <c r="K19" i="25"/>
  <c r="EH11" i="24"/>
  <c r="EX11" i="24"/>
  <c r="EG10" i="24"/>
  <c r="EG9" i="24"/>
  <c r="EG4" i="24"/>
  <c r="EG8" i="24" s="1"/>
  <c r="AI4" i="24"/>
  <c r="EY9" i="24"/>
  <c r="EY10" i="24"/>
  <c r="EY4" i="24"/>
  <c r="EY8" i="24" s="1"/>
  <c r="BC4" i="24"/>
  <c r="EY11" i="24" l="1"/>
  <c r="EG11" i="24"/>
  <c r="EF9" i="24"/>
  <c r="EF10" i="24"/>
  <c r="EF4" i="24"/>
  <c r="EF8" i="24" s="1"/>
  <c r="AH4" i="24"/>
  <c r="EZ9" i="24"/>
  <c r="EZ10" i="24"/>
  <c r="BD4" i="24"/>
  <c r="EZ4" i="24"/>
  <c r="EZ8" i="24" s="1"/>
  <c r="EF11" i="24" l="1"/>
  <c r="EZ11" i="24"/>
  <c r="FA10" i="24"/>
  <c r="FA9" i="24"/>
  <c r="FA4" i="24"/>
  <c r="FA8" i="24" s="1"/>
  <c r="BE4" i="24"/>
  <c r="EE9" i="24"/>
  <c r="EE10" i="24"/>
  <c r="EE4" i="24"/>
  <c r="EE8" i="24" s="1"/>
  <c r="AG4" i="24"/>
  <c r="FA11" i="24" l="1"/>
  <c r="EE11" i="24"/>
  <c r="ED10" i="24"/>
  <c r="ED9" i="24"/>
  <c r="AF4" i="24"/>
  <c r="ED4" i="24"/>
  <c r="ED8" i="24" s="1"/>
  <c r="FB10" i="24"/>
  <c r="FB9" i="24"/>
  <c r="BF4" i="24"/>
  <c r="FB4" i="24"/>
  <c r="FB8" i="24" s="1"/>
  <c r="ED11" i="24" l="1"/>
  <c r="FB11" i="24"/>
  <c r="FC9" i="24"/>
  <c r="FC10" i="24"/>
  <c r="FC4" i="24"/>
  <c r="FC8" i="24" s="1"/>
  <c r="BG4" i="24"/>
  <c r="EC10" i="24"/>
  <c r="EC9" i="24"/>
  <c r="EC4" i="24"/>
  <c r="EC8" i="24" s="1"/>
  <c r="AE4" i="24"/>
  <c r="B28" i="19"/>
  <c r="M5" i="19"/>
  <c r="D5" i="19"/>
  <c r="C5" i="19"/>
  <c r="B5" i="19"/>
  <c r="L4" i="19"/>
  <c r="L5" i="19" s="1"/>
  <c r="J5" i="19" s="1"/>
  <c r="G4" i="19"/>
  <c r="F4" i="19"/>
  <c r="E4" i="19"/>
  <c r="O1" i="19"/>
  <c r="G5" i="19"/>
  <c r="C6" i="18"/>
  <c r="N27" i="16"/>
  <c r="C36" i="18"/>
  <c r="B58" i="18" s="1"/>
  <c r="C8" i="18"/>
  <c r="B19" i="18"/>
  <c r="C11" i="18"/>
  <c r="C7" i="18"/>
  <c r="C62" i="16"/>
  <c r="B84" i="16" s="1"/>
  <c r="B85" i="16" s="1"/>
  <c r="V103" i="7"/>
  <c r="AV103" i="7" s="1"/>
  <c r="V102" i="7"/>
  <c r="AJ102" i="7" s="1"/>
  <c r="V101" i="7"/>
  <c r="BQ101" i="7" s="1"/>
  <c r="V100" i="7"/>
  <c r="V99" i="7"/>
  <c r="DI99" i="7" s="1"/>
  <c r="V98" i="7"/>
  <c r="BO98" i="7" s="1"/>
  <c r="V97" i="7"/>
  <c r="DR97" i="7" s="1"/>
  <c r="V96" i="7"/>
  <c r="V95" i="7"/>
  <c r="CL95" i="7" s="1"/>
  <c r="V94" i="7"/>
  <c r="CD94" i="7" s="1"/>
  <c r="V93" i="7"/>
  <c r="DQ93" i="7" s="1"/>
  <c r="V92" i="7"/>
  <c r="V91" i="7"/>
  <c r="V90" i="7"/>
  <c r="AP90" i="7" s="1"/>
  <c r="V89" i="7"/>
  <c r="AQ89" i="7" s="1"/>
  <c r="V88" i="7"/>
  <c r="AO88" i="7" s="1"/>
  <c r="V87" i="7"/>
  <c r="AH87" i="7" s="1"/>
  <c r="V86" i="7"/>
  <c r="V85" i="7"/>
  <c r="DA85" i="7" s="1"/>
  <c r="V84" i="7"/>
  <c r="V83" i="7"/>
  <c r="V82" i="7"/>
  <c r="V81" i="7"/>
  <c r="BU81" i="7" s="1"/>
  <c r="V80" i="7"/>
  <c r="V79" i="7"/>
  <c r="CB79" i="7" s="1"/>
  <c r="V78" i="7"/>
  <c r="BN78" i="7" s="1"/>
  <c r="V77" i="7"/>
  <c r="BM77" i="7" s="1"/>
  <c r="V76" i="7"/>
  <c r="DQ76" i="7" s="1"/>
  <c r="V75" i="7"/>
  <c r="V74" i="7"/>
  <c r="CN74" i="7" s="1"/>
  <c r="V73" i="7"/>
  <c r="BJ73" i="7" s="1"/>
  <c r="V72" i="7"/>
  <c r="DQ72" i="7" s="1"/>
  <c r="V71" i="7"/>
  <c r="DM71" i="7" s="1"/>
  <c r="V70" i="7"/>
  <c r="V69" i="7"/>
  <c r="AP69" i="7" s="1"/>
  <c r="V68" i="7"/>
  <c r="DI68" i="7" s="1"/>
  <c r="V67" i="7"/>
  <c r="V66" i="7"/>
  <c r="DE66" i="7" s="1"/>
  <c r="V65" i="7"/>
  <c r="AX65" i="7" s="1"/>
  <c r="V64" i="7"/>
  <c r="CU64" i="7" s="1"/>
  <c r="V63" i="7"/>
  <c r="BQ63" i="7" s="1"/>
  <c r="V62" i="7"/>
  <c r="DG62" i="7" s="1"/>
  <c r="V61" i="7"/>
  <c r="CX61" i="7" s="1"/>
  <c r="V60" i="7"/>
  <c r="V59" i="7"/>
  <c r="DG59" i="7"/>
  <c r="V58" i="7"/>
  <c r="CP58" i="7" s="1"/>
  <c r="V57" i="7"/>
  <c r="AA57" i="7" s="1"/>
  <c r="V56" i="7"/>
  <c r="BB56" i="7" s="1"/>
  <c r="V55" i="7"/>
  <c r="BZ55" i="7" s="1"/>
  <c r="V54" i="7"/>
  <c r="CQ54" i="7" s="1"/>
  <c r="V53" i="7"/>
  <c r="V52" i="7"/>
  <c r="V51" i="7"/>
  <c r="CF51" i="7" s="1"/>
  <c r="V50" i="7"/>
  <c r="BW50" i="7" s="1"/>
  <c r="V49" i="7"/>
  <c r="V48" i="7"/>
  <c r="DB48" i="7" s="1"/>
  <c r="V47" i="7"/>
  <c r="V46" i="7"/>
  <c r="CS46" i="7" s="1"/>
  <c r="V45" i="7"/>
  <c r="DS45" i="7" s="1"/>
  <c r="V44" i="7"/>
  <c r="V43" i="7"/>
  <c r="V42" i="7"/>
  <c r="V41" i="7"/>
  <c r="CV41" i="7" s="1"/>
  <c r="V40" i="7"/>
  <c r="V39" i="7"/>
  <c r="V38" i="7"/>
  <c r="CW38" i="7" s="1"/>
  <c r="V37" i="7"/>
  <c r="V36" i="7"/>
  <c r="V35" i="7"/>
  <c r="V34" i="7"/>
  <c r="AC34" i="7" s="1"/>
  <c r="V33" i="7"/>
  <c r="V32" i="7"/>
  <c r="BF32" i="7" s="1"/>
  <c r="V31" i="7"/>
  <c r="V30" i="7"/>
  <c r="AI30" i="7" s="1"/>
  <c r="V29" i="7"/>
  <c r="V28" i="7"/>
  <c r="V27" i="7"/>
  <c r="V26" i="7"/>
  <c r="CU26" i="7" s="1"/>
  <c r="V25" i="7"/>
  <c r="V24" i="7"/>
  <c r="DM24" i="7" s="1"/>
  <c r="V23" i="7"/>
  <c r="V22" i="7"/>
  <c r="BN22" i="7" s="1"/>
  <c r="V21" i="7"/>
  <c r="CN21" i="7" s="1"/>
  <c r="V20" i="7"/>
  <c r="V19" i="7"/>
  <c r="V18" i="7"/>
  <c r="BL18" i="7" s="1"/>
  <c r="V17" i="7"/>
  <c r="V16" i="7"/>
  <c r="V15" i="7"/>
  <c r="AQ15" i="7" s="1"/>
  <c r="V14" i="7"/>
  <c r="V13" i="7"/>
  <c r="V12" i="7"/>
  <c r="V11" i="7"/>
  <c r="V10" i="7"/>
  <c r="AQ10" i="7" s="1"/>
  <c r="V9" i="7"/>
  <c r="V8" i="7"/>
  <c r="AQ8" i="7" s="1"/>
  <c r="AR8" i="7" s="1"/>
  <c r="V7" i="7"/>
  <c r="AQ7" i="7" s="1"/>
  <c r="V6" i="7"/>
  <c r="AQ6" i="7" s="1"/>
  <c r="V5" i="7"/>
  <c r="V4" i="7"/>
  <c r="AQ4" i="7" s="1"/>
  <c r="F4" i="7"/>
  <c r="E4" i="7"/>
  <c r="A62" i="5"/>
  <c r="A114" i="9"/>
  <c r="B147" i="15"/>
  <c r="B147" i="7"/>
  <c r="B147" i="14"/>
  <c r="B45" i="16"/>
  <c r="B25" i="12"/>
  <c r="D40" i="16"/>
  <c r="B40" i="16"/>
  <c r="J18" i="16"/>
  <c r="K4" i="16" s="1"/>
  <c r="G9" i="16"/>
  <c r="F6" i="16"/>
  <c r="E6" i="16"/>
  <c r="F4" i="15"/>
  <c r="D4" i="15"/>
  <c r="O4" i="15" s="1"/>
  <c r="F5" i="15"/>
  <c r="F6" i="15"/>
  <c r="F7" i="15"/>
  <c r="F8" i="15"/>
  <c r="F9" i="15"/>
  <c r="F10" i="15"/>
  <c r="F11" i="15"/>
  <c r="F12" i="15"/>
  <c r="F13" i="15"/>
  <c r="F14" i="15"/>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F48" i="15"/>
  <c r="F49" i="15"/>
  <c r="F50" i="15"/>
  <c r="F51" i="15"/>
  <c r="F52" i="15"/>
  <c r="F53" i="15"/>
  <c r="F54" i="15"/>
  <c r="F55" i="15"/>
  <c r="F56" i="15"/>
  <c r="F57" i="15"/>
  <c r="F58" i="15"/>
  <c r="F59" i="15"/>
  <c r="F60" i="15"/>
  <c r="F61" i="15"/>
  <c r="F62" i="15"/>
  <c r="F63" i="15"/>
  <c r="F64" i="15"/>
  <c r="F65" i="15"/>
  <c r="F66" i="15"/>
  <c r="F67" i="15"/>
  <c r="F68" i="15"/>
  <c r="F69" i="15"/>
  <c r="F70" i="15"/>
  <c r="F71" i="15"/>
  <c r="F72" i="15"/>
  <c r="F73" i="15"/>
  <c r="F74" i="15"/>
  <c r="F75" i="15"/>
  <c r="F76" i="15"/>
  <c r="F77" i="15"/>
  <c r="F78" i="15"/>
  <c r="F79" i="15"/>
  <c r="F80" i="15"/>
  <c r="F81" i="15"/>
  <c r="F82" i="15"/>
  <c r="F83" i="15"/>
  <c r="F84" i="15"/>
  <c r="F85" i="15"/>
  <c r="F86" i="15"/>
  <c r="F87" i="15"/>
  <c r="F88" i="15"/>
  <c r="F89" i="15"/>
  <c r="F90" i="15"/>
  <c r="F91" i="15"/>
  <c r="F92" i="15"/>
  <c r="F93" i="15"/>
  <c r="F94" i="15"/>
  <c r="F95" i="15"/>
  <c r="F96" i="15"/>
  <c r="F97" i="15"/>
  <c r="F98" i="15"/>
  <c r="F99" i="15"/>
  <c r="F100" i="15"/>
  <c r="F101" i="15"/>
  <c r="F102" i="15"/>
  <c r="F103" i="15"/>
  <c r="D5" i="15"/>
  <c r="O5" i="15" s="1"/>
  <c r="D6" i="15"/>
  <c r="J6" i="15" s="1"/>
  <c r="D7" i="15"/>
  <c r="O7" i="15" s="1"/>
  <c r="D8" i="15"/>
  <c r="I8" i="15" s="1"/>
  <c r="D9" i="15"/>
  <c r="D10" i="15"/>
  <c r="D11" i="15"/>
  <c r="O11" i="15" s="1"/>
  <c r="D12" i="15"/>
  <c r="O12" i="15" s="1"/>
  <c r="D13" i="15"/>
  <c r="D14" i="15"/>
  <c r="D15" i="15"/>
  <c r="O15" i="15" s="1"/>
  <c r="R15" i="15" s="1"/>
  <c r="D16" i="15"/>
  <c r="O16" i="15" s="1"/>
  <c r="R16" i="15" s="1"/>
  <c r="D17" i="15"/>
  <c r="D18" i="15"/>
  <c r="D19" i="15"/>
  <c r="O19" i="15" s="1"/>
  <c r="R19" i="15" s="1"/>
  <c r="D20" i="15"/>
  <c r="O20" i="15" s="1"/>
  <c r="R20" i="15" s="1"/>
  <c r="D21" i="15"/>
  <c r="D22" i="15"/>
  <c r="D23" i="15"/>
  <c r="O23" i="15" s="1"/>
  <c r="R23" i="15" s="1"/>
  <c r="D24" i="15"/>
  <c r="O24" i="15" s="1"/>
  <c r="R24" i="15" s="1"/>
  <c r="D25" i="15"/>
  <c r="D26" i="15"/>
  <c r="D27" i="15"/>
  <c r="O27" i="15" s="1"/>
  <c r="R27" i="15" s="1"/>
  <c r="D28" i="15"/>
  <c r="O28" i="15" s="1"/>
  <c r="R28" i="15" s="1"/>
  <c r="D29" i="15"/>
  <c r="D30" i="15"/>
  <c r="D31" i="15"/>
  <c r="O31" i="15" s="1"/>
  <c r="R31" i="15" s="1"/>
  <c r="D32" i="15"/>
  <c r="O32" i="15" s="1"/>
  <c r="R32" i="15" s="1"/>
  <c r="D33" i="15"/>
  <c r="D34" i="15"/>
  <c r="D35" i="15"/>
  <c r="O35" i="15" s="1"/>
  <c r="R35" i="15" s="1"/>
  <c r="D36" i="15"/>
  <c r="O36" i="15" s="1"/>
  <c r="R36" i="15" s="1"/>
  <c r="D37" i="15"/>
  <c r="D38" i="15"/>
  <c r="D39" i="15"/>
  <c r="O39" i="15" s="1"/>
  <c r="R39" i="15" s="1"/>
  <c r="D40" i="15"/>
  <c r="O40" i="15" s="1"/>
  <c r="R40" i="15" s="1"/>
  <c r="D41" i="15"/>
  <c r="D42" i="15"/>
  <c r="D43" i="15"/>
  <c r="O43" i="15" s="1"/>
  <c r="R43" i="15" s="1"/>
  <c r="D44" i="15"/>
  <c r="O44" i="15" s="1"/>
  <c r="R44" i="15" s="1"/>
  <c r="D45" i="15"/>
  <c r="D46" i="15"/>
  <c r="D47" i="15"/>
  <c r="D48" i="15"/>
  <c r="O48" i="15" s="1"/>
  <c r="R48" i="15" s="1"/>
  <c r="D49" i="15"/>
  <c r="D50" i="15"/>
  <c r="D51" i="15"/>
  <c r="O51" i="15" s="1"/>
  <c r="R51" i="15" s="1"/>
  <c r="D52" i="15"/>
  <c r="O52" i="15" s="1"/>
  <c r="R52" i="15" s="1"/>
  <c r="D53" i="15"/>
  <c r="D54" i="15"/>
  <c r="D55" i="15"/>
  <c r="O55" i="15" s="1"/>
  <c r="R55" i="15" s="1"/>
  <c r="D56" i="15"/>
  <c r="O56" i="15" s="1"/>
  <c r="R56" i="15" s="1"/>
  <c r="D57" i="15"/>
  <c r="D58" i="15"/>
  <c r="D59" i="15"/>
  <c r="O59" i="15" s="1"/>
  <c r="R59" i="15" s="1"/>
  <c r="D60" i="15"/>
  <c r="O60" i="15" s="1"/>
  <c r="R60" i="15" s="1"/>
  <c r="D61" i="15"/>
  <c r="D62" i="15"/>
  <c r="D63" i="15"/>
  <c r="O63" i="15" s="1"/>
  <c r="R63" i="15" s="1"/>
  <c r="D64" i="15"/>
  <c r="O64" i="15" s="1"/>
  <c r="R64" i="15" s="1"/>
  <c r="D65" i="15"/>
  <c r="D66" i="15"/>
  <c r="D67" i="15"/>
  <c r="O67" i="15" s="1"/>
  <c r="R67" i="15" s="1"/>
  <c r="D68" i="15"/>
  <c r="O68" i="15" s="1"/>
  <c r="R68" i="15" s="1"/>
  <c r="D69" i="15"/>
  <c r="D70" i="15"/>
  <c r="D71" i="15"/>
  <c r="O71" i="15" s="1"/>
  <c r="R71" i="15" s="1"/>
  <c r="D72" i="15"/>
  <c r="O72" i="15" s="1"/>
  <c r="R72" i="15" s="1"/>
  <c r="D73" i="15"/>
  <c r="D74" i="15"/>
  <c r="D75" i="15"/>
  <c r="O75" i="15" s="1"/>
  <c r="R75" i="15" s="1"/>
  <c r="D76" i="15"/>
  <c r="O76" i="15" s="1"/>
  <c r="R76" i="15" s="1"/>
  <c r="D77" i="15"/>
  <c r="D78" i="15"/>
  <c r="D79" i="15"/>
  <c r="O79" i="15" s="1"/>
  <c r="R79" i="15" s="1"/>
  <c r="D80" i="15"/>
  <c r="O80" i="15" s="1"/>
  <c r="R80" i="15" s="1"/>
  <c r="D81" i="15"/>
  <c r="D82" i="15"/>
  <c r="D83" i="15"/>
  <c r="O83" i="15" s="1"/>
  <c r="R83" i="15" s="1"/>
  <c r="D84" i="15"/>
  <c r="D85" i="15"/>
  <c r="D86" i="15"/>
  <c r="D87" i="15"/>
  <c r="O87" i="15" s="1"/>
  <c r="R87" i="15" s="1"/>
  <c r="D88" i="15"/>
  <c r="O88" i="15" s="1"/>
  <c r="R88" i="15" s="1"/>
  <c r="D89" i="15"/>
  <c r="D90" i="15"/>
  <c r="D91" i="15"/>
  <c r="O91" i="15" s="1"/>
  <c r="R91" i="15" s="1"/>
  <c r="D92" i="15"/>
  <c r="O92" i="15" s="1"/>
  <c r="R92" i="15" s="1"/>
  <c r="D93" i="15"/>
  <c r="D94" i="15"/>
  <c r="D95" i="15"/>
  <c r="O95" i="15" s="1"/>
  <c r="R95" i="15" s="1"/>
  <c r="D96" i="15"/>
  <c r="O96" i="15" s="1"/>
  <c r="R96" i="15" s="1"/>
  <c r="D97" i="15"/>
  <c r="D98" i="15"/>
  <c r="D99" i="15"/>
  <c r="O99" i="15" s="1"/>
  <c r="R99" i="15" s="1"/>
  <c r="D100" i="15"/>
  <c r="O100" i="15" s="1"/>
  <c r="R100" i="15" s="1"/>
  <c r="D101" i="15"/>
  <c r="D102" i="15"/>
  <c r="D103" i="15"/>
  <c r="O103" i="15" s="1"/>
  <c r="R103" i="15" s="1"/>
  <c r="Q104" i="15"/>
  <c r="E104" i="15"/>
  <c r="S1" i="15"/>
  <c r="J8" i="15"/>
  <c r="K5" i="15"/>
  <c r="I6" i="15"/>
  <c r="I9" i="15"/>
  <c r="I5" i="15"/>
  <c r="K8" i="15"/>
  <c r="M104" i="7"/>
  <c r="M104" i="14"/>
  <c r="B44" i="5"/>
  <c r="B43" i="5"/>
  <c r="D10" i="14"/>
  <c r="B49" i="5"/>
  <c r="B48" i="5"/>
  <c r="O1" i="7"/>
  <c r="O1" i="14"/>
  <c r="O14" i="7"/>
  <c r="P14" i="7"/>
  <c r="Q14" i="7"/>
  <c r="R14" i="7"/>
  <c r="S14" i="7"/>
  <c r="T14" i="7"/>
  <c r="O15" i="7"/>
  <c r="P15" i="7"/>
  <c r="Q15" i="7"/>
  <c r="R15" i="7"/>
  <c r="S15" i="7"/>
  <c r="T15" i="7"/>
  <c r="O16" i="7"/>
  <c r="P16" i="7"/>
  <c r="Q16" i="7"/>
  <c r="R16" i="7"/>
  <c r="S16" i="7"/>
  <c r="T16" i="7"/>
  <c r="O17" i="7"/>
  <c r="P17" i="7"/>
  <c r="Q17" i="7"/>
  <c r="R17" i="7"/>
  <c r="S17" i="7"/>
  <c r="T17" i="7"/>
  <c r="O18" i="7"/>
  <c r="P18" i="7"/>
  <c r="Q18" i="7"/>
  <c r="R18" i="7"/>
  <c r="S18" i="7"/>
  <c r="T18" i="7"/>
  <c r="O19" i="7"/>
  <c r="P19" i="7"/>
  <c r="Q19" i="7"/>
  <c r="R19" i="7"/>
  <c r="S19" i="7"/>
  <c r="T19" i="7"/>
  <c r="O20" i="7"/>
  <c r="P20" i="7"/>
  <c r="Q20" i="7"/>
  <c r="R20" i="7"/>
  <c r="S20" i="7"/>
  <c r="T20" i="7"/>
  <c r="O21" i="7"/>
  <c r="P21" i="7"/>
  <c r="Q21" i="7"/>
  <c r="R21" i="7"/>
  <c r="S21" i="7"/>
  <c r="T21" i="7"/>
  <c r="O22" i="7"/>
  <c r="P22" i="7"/>
  <c r="Q22" i="7"/>
  <c r="R22" i="7"/>
  <c r="S22" i="7"/>
  <c r="T22" i="7"/>
  <c r="O23" i="7"/>
  <c r="P23" i="7"/>
  <c r="Q23" i="7"/>
  <c r="R23" i="7"/>
  <c r="S23" i="7"/>
  <c r="T23" i="7"/>
  <c r="O24" i="7"/>
  <c r="P24" i="7"/>
  <c r="Q24" i="7"/>
  <c r="R24" i="7"/>
  <c r="S24" i="7"/>
  <c r="T24" i="7"/>
  <c r="O25" i="7"/>
  <c r="P25" i="7"/>
  <c r="Q25" i="7"/>
  <c r="R25" i="7"/>
  <c r="S25" i="7"/>
  <c r="T25" i="7"/>
  <c r="O26" i="7"/>
  <c r="P26" i="7"/>
  <c r="Q26" i="7"/>
  <c r="R26" i="7"/>
  <c r="S26" i="7"/>
  <c r="T26" i="7"/>
  <c r="O27" i="7"/>
  <c r="P27" i="7"/>
  <c r="Q27" i="7"/>
  <c r="R27" i="7"/>
  <c r="S27" i="7"/>
  <c r="T27" i="7"/>
  <c r="O28" i="7"/>
  <c r="P28" i="7"/>
  <c r="Q28" i="7"/>
  <c r="R28" i="7"/>
  <c r="S28" i="7"/>
  <c r="T28" i="7"/>
  <c r="O29" i="7"/>
  <c r="P29" i="7"/>
  <c r="Q29" i="7"/>
  <c r="R29" i="7"/>
  <c r="S29" i="7"/>
  <c r="T29" i="7"/>
  <c r="O30" i="7"/>
  <c r="P30" i="7"/>
  <c r="Q30" i="7"/>
  <c r="R30" i="7"/>
  <c r="S30" i="7"/>
  <c r="T30" i="7"/>
  <c r="O31" i="7"/>
  <c r="P31" i="7"/>
  <c r="Q31" i="7"/>
  <c r="R31" i="7"/>
  <c r="S31" i="7"/>
  <c r="T31" i="7"/>
  <c r="O32" i="7"/>
  <c r="P32" i="7"/>
  <c r="Q32" i="7"/>
  <c r="R32" i="7"/>
  <c r="S32" i="7"/>
  <c r="T32" i="7"/>
  <c r="O33" i="7"/>
  <c r="P33" i="7"/>
  <c r="Q33" i="7"/>
  <c r="R33" i="7"/>
  <c r="S33" i="7"/>
  <c r="T33" i="7"/>
  <c r="O34" i="7"/>
  <c r="P34" i="7"/>
  <c r="Q34" i="7"/>
  <c r="R34" i="7"/>
  <c r="S34" i="7"/>
  <c r="T34" i="7"/>
  <c r="O35" i="7"/>
  <c r="P35" i="7"/>
  <c r="Q35" i="7"/>
  <c r="R35" i="7"/>
  <c r="S35" i="7"/>
  <c r="T35" i="7"/>
  <c r="O36" i="7"/>
  <c r="P36" i="7"/>
  <c r="Q36" i="7"/>
  <c r="R36" i="7"/>
  <c r="S36" i="7"/>
  <c r="T36" i="7"/>
  <c r="O37" i="7"/>
  <c r="P37" i="7"/>
  <c r="Q37" i="7"/>
  <c r="R37" i="7"/>
  <c r="S37" i="7"/>
  <c r="T37" i="7"/>
  <c r="O38" i="7"/>
  <c r="P38" i="7"/>
  <c r="Q38" i="7"/>
  <c r="R38" i="7"/>
  <c r="S38" i="7"/>
  <c r="T38" i="7"/>
  <c r="O39" i="7"/>
  <c r="P39" i="7"/>
  <c r="Q39" i="7"/>
  <c r="R39" i="7"/>
  <c r="S39" i="7"/>
  <c r="T39" i="7"/>
  <c r="O40" i="7"/>
  <c r="P40" i="7"/>
  <c r="Q40" i="7"/>
  <c r="R40" i="7"/>
  <c r="S40" i="7"/>
  <c r="T40" i="7"/>
  <c r="O41" i="7"/>
  <c r="P41" i="7"/>
  <c r="Q41" i="7"/>
  <c r="R41" i="7"/>
  <c r="S41" i="7"/>
  <c r="T41" i="7"/>
  <c r="O42" i="7"/>
  <c r="P42" i="7"/>
  <c r="Q42" i="7"/>
  <c r="R42" i="7"/>
  <c r="S42" i="7"/>
  <c r="T42" i="7"/>
  <c r="O43" i="7"/>
  <c r="P43" i="7"/>
  <c r="Q43" i="7"/>
  <c r="R43" i="7"/>
  <c r="S43" i="7"/>
  <c r="T43" i="7"/>
  <c r="O44" i="7"/>
  <c r="P44" i="7"/>
  <c r="Q44" i="7"/>
  <c r="R44" i="7"/>
  <c r="S44" i="7"/>
  <c r="T44" i="7"/>
  <c r="O45" i="7"/>
  <c r="P45" i="7"/>
  <c r="Q45" i="7"/>
  <c r="R45" i="7"/>
  <c r="S45" i="7"/>
  <c r="T45" i="7"/>
  <c r="O46" i="7"/>
  <c r="P46" i="7"/>
  <c r="Q46" i="7"/>
  <c r="R46" i="7"/>
  <c r="S46" i="7"/>
  <c r="T46" i="7"/>
  <c r="O47" i="7"/>
  <c r="P47" i="7"/>
  <c r="Q47" i="7"/>
  <c r="R47" i="7"/>
  <c r="S47" i="7"/>
  <c r="T47" i="7"/>
  <c r="O48" i="7"/>
  <c r="P48" i="7"/>
  <c r="Q48" i="7"/>
  <c r="R48" i="7"/>
  <c r="S48" i="7"/>
  <c r="T48" i="7"/>
  <c r="O49" i="7"/>
  <c r="P49" i="7"/>
  <c r="Q49" i="7"/>
  <c r="R49" i="7"/>
  <c r="S49" i="7"/>
  <c r="T49" i="7"/>
  <c r="O50" i="7"/>
  <c r="P50" i="7"/>
  <c r="Q50" i="7"/>
  <c r="R50" i="7"/>
  <c r="S50" i="7"/>
  <c r="T50" i="7"/>
  <c r="O51" i="7"/>
  <c r="P51" i="7"/>
  <c r="Q51" i="7"/>
  <c r="R51" i="7"/>
  <c r="S51" i="7"/>
  <c r="T51" i="7"/>
  <c r="O52" i="7"/>
  <c r="P52" i="7"/>
  <c r="Q52" i="7"/>
  <c r="R52" i="7"/>
  <c r="S52" i="7"/>
  <c r="T52" i="7"/>
  <c r="O53" i="7"/>
  <c r="P53" i="7"/>
  <c r="Q53" i="7"/>
  <c r="R53" i="7"/>
  <c r="S53" i="7"/>
  <c r="T53" i="7"/>
  <c r="O54" i="7"/>
  <c r="P54" i="7"/>
  <c r="Q54" i="7"/>
  <c r="R54" i="7"/>
  <c r="S54" i="7"/>
  <c r="T54" i="7"/>
  <c r="O55" i="7"/>
  <c r="P55" i="7"/>
  <c r="Q55" i="7"/>
  <c r="R55" i="7"/>
  <c r="S55" i="7"/>
  <c r="T55" i="7"/>
  <c r="O56" i="7"/>
  <c r="P56" i="7"/>
  <c r="Q56" i="7"/>
  <c r="R56" i="7"/>
  <c r="S56" i="7"/>
  <c r="T56" i="7"/>
  <c r="O57" i="7"/>
  <c r="P57" i="7"/>
  <c r="Q57" i="7"/>
  <c r="R57" i="7"/>
  <c r="S57" i="7"/>
  <c r="T57" i="7"/>
  <c r="O58" i="7"/>
  <c r="P58" i="7"/>
  <c r="Q58" i="7"/>
  <c r="R58" i="7"/>
  <c r="S58" i="7"/>
  <c r="T58" i="7"/>
  <c r="O59" i="7"/>
  <c r="P59" i="7"/>
  <c r="Q59" i="7"/>
  <c r="R59" i="7"/>
  <c r="S59" i="7"/>
  <c r="T59" i="7"/>
  <c r="O60" i="7"/>
  <c r="P60" i="7"/>
  <c r="Q60" i="7"/>
  <c r="R60" i="7"/>
  <c r="S60" i="7"/>
  <c r="T60" i="7"/>
  <c r="O61" i="7"/>
  <c r="P61" i="7"/>
  <c r="Q61" i="7"/>
  <c r="R61" i="7"/>
  <c r="S61" i="7"/>
  <c r="T61" i="7"/>
  <c r="O62" i="7"/>
  <c r="P62" i="7"/>
  <c r="Q62" i="7"/>
  <c r="R62" i="7"/>
  <c r="S62" i="7"/>
  <c r="T62" i="7"/>
  <c r="O63" i="7"/>
  <c r="P63" i="7"/>
  <c r="Q63" i="7"/>
  <c r="R63" i="7"/>
  <c r="S63" i="7"/>
  <c r="T63" i="7"/>
  <c r="O64" i="7"/>
  <c r="P64" i="7"/>
  <c r="Q64" i="7"/>
  <c r="R64" i="7"/>
  <c r="S64" i="7"/>
  <c r="T64" i="7"/>
  <c r="O65" i="7"/>
  <c r="P65" i="7"/>
  <c r="Q65" i="7"/>
  <c r="R65" i="7"/>
  <c r="S65" i="7"/>
  <c r="T65" i="7"/>
  <c r="O66" i="7"/>
  <c r="P66" i="7"/>
  <c r="Q66" i="7"/>
  <c r="R66" i="7"/>
  <c r="S66" i="7"/>
  <c r="T66" i="7"/>
  <c r="O67" i="7"/>
  <c r="P67" i="7"/>
  <c r="Q67" i="7"/>
  <c r="R67" i="7"/>
  <c r="S67" i="7"/>
  <c r="T67" i="7"/>
  <c r="O68" i="7"/>
  <c r="P68" i="7"/>
  <c r="Q68" i="7"/>
  <c r="R68" i="7"/>
  <c r="S68" i="7"/>
  <c r="T68" i="7"/>
  <c r="O69" i="7"/>
  <c r="P69" i="7"/>
  <c r="Q69" i="7"/>
  <c r="R69" i="7"/>
  <c r="S69" i="7"/>
  <c r="T69" i="7"/>
  <c r="O70" i="7"/>
  <c r="P70" i="7"/>
  <c r="Q70" i="7"/>
  <c r="R70" i="7"/>
  <c r="S70" i="7"/>
  <c r="T70" i="7"/>
  <c r="O71" i="7"/>
  <c r="P71" i="7"/>
  <c r="Q71" i="7"/>
  <c r="R71" i="7"/>
  <c r="S71" i="7"/>
  <c r="T71" i="7"/>
  <c r="O72" i="7"/>
  <c r="P72" i="7"/>
  <c r="Q72" i="7"/>
  <c r="R72" i="7"/>
  <c r="S72" i="7"/>
  <c r="T72" i="7"/>
  <c r="O73" i="7"/>
  <c r="P73" i="7"/>
  <c r="Q73" i="7"/>
  <c r="R73" i="7"/>
  <c r="S73" i="7"/>
  <c r="T73" i="7"/>
  <c r="O74" i="7"/>
  <c r="P74" i="7"/>
  <c r="Q74" i="7"/>
  <c r="R74" i="7"/>
  <c r="S74" i="7"/>
  <c r="T74" i="7"/>
  <c r="O75" i="7"/>
  <c r="P75" i="7"/>
  <c r="Q75" i="7"/>
  <c r="R75" i="7"/>
  <c r="S75" i="7"/>
  <c r="T75" i="7"/>
  <c r="O76" i="7"/>
  <c r="P76" i="7"/>
  <c r="Q76" i="7"/>
  <c r="R76" i="7"/>
  <c r="S76" i="7"/>
  <c r="T76" i="7"/>
  <c r="O77" i="7"/>
  <c r="P77" i="7"/>
  <c r="Q77" i="7"/>
  <c r="R77" i="7"/>
  <c r="S77" i="7"/>
  <c r="T77" i="7"/>
  <c r="O78" i="7"/>
  <c r="P78" i="7"/>
  <c r="Q78" i="7"/>
  <c r="R78" i="7"/>
  <c r="S78" i="7"/>
  <c r="T78" i="7"/>
  <c r="O79" i="7"/>
  <c r="P79" i="7"/>
  <c r="Q79" i="7"/>
  <c r="R79" i="7"/>
  <c r="S79" i="7"/>
  <c r="T79" i="7"/>
  <c r="O80" i="7"/>
  <c r="P80" i="7"/>
  <c r="Q80" i="7"/>
  <c r="R80" i="7"/>
  <c r="S80" i="7"/>
  <c r="T80" i="7"/>
  <c r="O81" i="7"/>
  <c r="P81" i="7"/>
  <c r="Q81" i="7"/>
  <c r="R81" i="7"/>
  <c r="S81" i="7"/>
  <c r="T81" i="7"/>
  <c r="O82" i="7"/>
  <c r="P82" i="7"/>
  <c r="Q82" i="7"/>
  <c r="R82" i="7"/>
  <c r="S82" i="7"/>
  <c r="T82" i="7"/>
  <c r="O83" i="7"/>
  <c r="P83" i="7"/>
  <c r="Q83" i="7"/>
  <c r="R83" i="7"/>
  <c r="S83" i="7"/>
  <c r="T83" i="7"/>
  <c r="O84" i="7"/>
  <c r="P84" i="7"/>
  <c r="Q84" i="7"/>
  <c r="R84" i="7"/>
  <c r="S84" i="7"/>
  <c r="T84" i="7"/>
  <c r="O85" i="7"/>
  <c r="P85" i="7"/>
  <c r="Q85" i="7"/>
  <c r="R85" i="7"/>
  <c r="S85" i="7"/>
  <c r="T85" i="7"/>
  <c r="O86" i="7"/>
  <c r="P86" i="7"/>
  <c r="Q86" i="7"/>
  <c r="R86" i="7"/>
  <c r="S86" i="7"/>
  <c r="T86" i="7"/>
  <c r="O87" i="7"/>
  <c r="P87" i="7"/>
  <c r="Q87" i="7"/>
  <c r="R87" i="7"/>
  <c r="S87" i="7"/>
  <c r="T87" i="7"/>
  <c r="O88" i="7"/>
  <c r="P88" i="7"/>
  <c r="Q88" i="7"/>
  <c r="R88" i="7"/>
  <c r="S88" i="7"/>
  <c r="T88" i="7"/>
  <c r="O89" i="7"/>
  <c r="P89" i="7"/>
  <c r="Q89" i="7"/>
  <c r="R89" i="7"/>
  <c r="S89" i="7"/>
  <c r="T89" i="7"/>
  <c r="O90" i="7"/>
  <c r="P90" i="7"/>
  <c r="Q90" i="7"/>
  <c r="R90" i="7"/>
  <c r="S90" i="7"/>
  <c r="T90" i="7"/>
  <c r="O91" i="7"/>
  <c r="P91" i="7"/>
  <c r="Q91" i="7"/>
  <c r="R91" i="7"/>
  <c r="S91" i="7"/>
  <c r="T91" i="7"/>
  <c r="O92" i="7"/>
  <c r="P92" i="7"/>
  <c r="Q92" i="7"/>
  <c r="R92" i="7"/>
  <c r="S92" i="7"/>
  <c r="T92" i="7"/>
  <c r="O93" i="7"/>
  <c r="P93" i="7"/>
  <c r="Q93" i="7"/>
  <c r="R93" i="7"/>
  <c r="S93" i="7"/>
  <c r="T93" i="7"/>
  <c r="O94" i="7"/>
  <c r="P94" i="7"/>
  <c r="Q94" i="7"/>
  <c r="R94" i="7"/>
  <c r="S94" i="7"/>
  <c r="T94" i="7"/>
  <c r="O95" i="7"/>
  <c r="P95" i="7"/>
  <c r="Q95" i="7"/>
  <c r="R95" i="7"/>
  <c r="S95" i="7"/>
  <c r="T95" i="7"/>
  <c r="O96" i="7"/>
  <c r="P96" i="7"/>
  <c r="Q96" i="7"/>
  <c r="R96" i="7"/>
  <c r="S96" i="7"/>
  <c r="T96" i="7"/>
  <c r="O97" i="7"/>
  <c r="P97" i="7"/>
  <c r="Q97" i="7"/>
  <c r="R97" i="7"/>
  <c r="S97" i="7"/>
  <c r="T97" i="7"/>
  <c r="O98" i="7"/>
  <c r="P98" i="7"/>
  <c r="Q98" i="7"/>
  <c r="R98" i="7"/>
  <c r="S98" i="7"/>
  <c r="T98" i="7"/>
  <c r="O99" i="7"/>
  <c r="P99" i="7"/>
  <c r="Q99" i="7"/>
  <c r="R99" i="7"/>
  <c r="S99" i="7"/>
  <c r="T99" i="7"/>
  <c r="O100" i="7"/>
  <c r="P100" i="7"/>
  <c r="Q100" i="7"/>
  <c r="R100" i="7"/>
  <c r="S100" i="7"/>
  <c r="T100" i="7"/>
  <c r="O101" i="7"/>
  <c r="P101" i="7"/>
  <c r="Q101" i="7"/>
  <c r="R101" i="7"/>
  <c r="S101" i="7"/>
  <c r="T101" i="7"/>
  <c r="O102" i="7"/>
  <c r="P102" i="7"/>
  <c r="Q102" i="7"/>
  <c r="R102" i="7"/>
  <c r="S102" i="7"/>
  <c r="T102" i="7"/>
  <c r="O103" i="7"/>
  <c r="P103" i="7"/>
  <c r="Q103" i="7"/>
  <c r="R103" i="7"/>
  <c r="S103" i="7"/>
  <c r="T103" i="7"/>
  <c r="B5" i="14"/>
  <c r="B6" i="14"/>
  <c r="B7" i="14"/>
  <c r="B8" i="14"/>
  <c r="B9" i="14"/>
  <c r="B10" i="14"/>
  <c r="K10" i="14" s="1"/>
  <c r="R10" i="14" s="1"/>
  <c r="B11" i="14"/>
  <c r="B12" i="14"/>
  <c r="B13" i="14"/>
  <c r="B14" i="14"/>
  <c r="B15" i="14"/>
  <c r="B16"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4" i="14"/>
  <c r="D6" i="14"/>
  <c r="D5" i="14"/>
  <c r="D7" i="14"/>
  <c r="D8" i="14"/>
  <c r="E8" i="14" s="1"/>
  <c r="D9" i="14"/>
  <c r="V9" i="14"/>
  <c r="AQ9" i="14" s="1"/>
  <c r="D11" i="14"/>
  <c r="E11" i="14" s="1"/>
  <c r="D12" i="14"/>
  <c r="D13" i="14"/>
  <c r="D14" i="14"/>
  <c r="E14" i="14" s="1"/>
  <c r="D15" i="14"/>
  <c r="E15" i="14" s="1"/>
  <c r="D16" i="14"/>
  <c r="E16" i="14" s="1"/>
  <c r="D17" i="14"/>
  <c r="E17" i="14" s="1"/>
  <c r="D18" i="14"/>
  <c r="E18" i="14" s="1"/>
  <c r="D19" i="14"/>
  <c r="E19" i="14" s="1"/>
  <c r="D20" i="14"/>
  <c r="E20" i="14" s="1"/>
  <c r="D21" i="14"/>
  <c r="E21" i="14" s="1"/>
  <c r="D22" i="14"/>
  <c r="E22" i="14" s="1"/>
  <c r="D23" i="14"/>
  <c r="E23" i="14" s="1"/>
  <c r="D24" i="14"/>
  <c r="E24" i="14" s="1"/>
  <c r="D25" i="14"/>
  <c r="E25" i="14" s="1"/>
  <c r="D26" i="14"/>
  <c r="E26" i="14" s="1"/>
  <c r="D27" i="14"/>
  <c r="D28" i="14"/>
  <c r="E28" i="14" s="1"/>
  <c r="D29" i="14"/>
  <c r="E29" i="14" s="1"/>
  <c r="D30" i="14"/>
  <c r="E30" i="14" s="1"/>
  <c r="D31" i="14"/>
  <c r="E31" i="14" s="1"/>
  <c r="D32" i="14"/>
  <c r="E32" i="14" s="1"/>
  <c r="D33" i="14"/>
  <c r="E33" i="14" s="1"/>
  <c r="D34" i="14"/>
  <c r="E34" i="14" s="1"/>
  <c r="D35" i="14"/>
  <c r="E35" i="14" s="1"/>
  <c r="D36" i="14"/>
  <c r="E36" i="14" s="1"/>
  <c r="D37" i="14"/>
  <c r="E37" i="14" s="1"/>
  <c r="D38" i="14"/>
  <c r="E38" i="14" s="1"/>
  <c r="D39" i="14"/>
  <c r="E39" i="14" s="1"/>
  <c r="D40" i="14"/>
  <c r="E40" i="14" s="1"/>
  <c r="D41" i="14"/>
  <c r="E41" i="14" s="1"/>
  <c r="D42" i="14"/>
  <c r="E42" i="14" s="1"/>
  <c r="D43" i="14"/>
  <c r="E43" i="14" s="1"/>
  <c r="D44" i="14"/>
  <c r="E44" i="14" s="1"/>
  <c r="D45" i="14"/>
  <c r="E45" i="14" s="1"/>
  <c r="D46" i="14"/>
  <c r="E46" i="14" s="1"/>
  <c r="D47" i="14"/>
  <c r="E47" i="14" s="1"/>
  <c r="D48" i="14"/>
  <c r="E48" i="14" s="1"/>
  <c r="D49" i="14"/>
  <c r="E49" i="14" s="1"/>
  <c r="D50" i="14"/>
  <c r="E50" i="14" s="1"/>
  <c r="D51" i="14"/>
  <c r="E51" i="14" s="1"/>
  <c r="D52" i="14"/>
  <c r="E52" i="14" s="1"/>
  <c r="D53" i="14"/>
  <c r="E53" i="14" s="1"/>
  <c r="D54" i="14"/>
  <c r="E54" i="14" s="1"/>
  <c r="D55" i="14"/>
  <c r="E55" i="14" s="1"/>
  <c r="D56" i="14"/>
  <c r="E56" i="14" s="1"/>
  <c r="D57" i="14"/>
  <c r="E57" i="14" s="1"/>
  <c r="D58" i="14"/>
  <c r="E58" i="14" s="1"/>
  <c r="D59" i="14"/>
  <c r="E59" i="14" s="1"/>
  <c r="D60" i="14"/>
  <c r="E60" i="14" s="1"/>
  <c r="D61" i="14"/>
  <c r="E61" i="14" s="1"/>
  <c r="D62" i="14"/>
  <c r="E62" i="14" s="1"/>
  <c r="D63" i="14"/>
  <c r="D64" i="14"/>
  <c r="E64" i="14" s="1"/>
  <c r="D65" i="14"/>
  <c r="E65" i="14" s="1"/>
  <c r="D66" i="14"/>
  <c r="E66" i="14" s="1"/>
  <c r="D67" i="14"/>
  <c r="E67" i="14" s="1"/>
  <c r="D68" i="14"/>
  <c r="E68" i="14" s="1"/>
  <c r="D69" i="14"/>
  <c r="E69" i="14" s="1"/>
  <c r="D70" i="14"/>
  <c r="E70" i="14" s="1"/>
  <c r="D71" i="14"/>
  <c r="E71" i="14" s="1"/>
  <c r="D72" i="14"/>
  <c r="E72" i="14" s="1"/>
  <c r="D73" i="14"/>
  <c r="E73" i="14" s="1"/>
  <c r="D74" i="14"/>
  <c r="E74" i="14" s="1"/>
  <c r="D75" i="14"/>
  <c r="E75" i="14" s="1"/>
  <c r="D76" i="14"/>
  <c r="E76" i="14" s="1"/>
  <c r="D77" i="14"/>
  <c r="E77" i="14" s="1"/>
  <c r="D78" i="14"/>
  <c r="E78" i="14" s="1"/>
  <c r="D79" i="14"/>
  <c r="E79" i="14" s="1"/>
  <c r="D80" i="14"/>
  <c r="E80" i="14" s="1"/>
  <c r="D81" i="14"/>
  <c r="E81" i="14" s="1"/>
  <c r="D82" i="14"/>
  <c r="E82" i="14" s="1"/>
  <c r="D83" i="14"/>
  <c r="E83" i="14" s="1"/>
  <c r="D84" i="14"/>
  <c r="E84" i="14" s="1"/>
  <c r="D85" i="14"/>
  <c r="E85" i="14" s="1"/>
  <c r="D86" i="14"/>
  <c r="E86" i="14" s="1"/>
  <c r="D87" i="14"/>
  <c r="E87" i="14" s="1"/>
  <c r="D88" i="14"/>
  <c r="E88" i="14" s="1"/>
  <c r="D89" i="14"/>
  <c r="E89" i="14" s="1"/>
  <c r="D90" i="14"/>
  <c r="E90" i="14" s="1"/>
  <c r="D91" i="14"/>
  <c r="D92" i="14"/>
  <c r="E92" i="14" s="1"/>
  <c r="D93" i="14"/>
  <c r="E93" i="14" s="1"/>
  <c r="D94" i="14"/>
  <c r="E94" i="14" s="1"/>
  <c r="D95" i="14"/>
  <c r="E95" i="14" s="1"/>
  <c r="D96" i="14"/>
  <c r="E96" i="14" s="1"/>
  <c r="D97" i="14"/>
  <c r="E97" i="14" s="1"/>
  <c r="D98" i="14"/>
  <c r="E98" i="14" s="1"/>
  <c r="D99" i="14"/>
  <c r="E99" i="14" s="1"/>
  <c r="D100" i="14"/>
  <c r="E100" i="14" s="1"/>
  <c r="D101" i="14"/>
  <c r="E101" i="14" s="1"/>
  <c r="D102" i="14"/>
  <c r="E102" i="14" s="1"/>
  <c r="D103" i="14"/>
  <c r="E103" i="14" s="1"/>
  <c r="D4" i="14"/>
  <c r="C104" i="14"/>
  <c r="E5" i="7"/>
  <c r="F5" i="7"/>
  <c r="G5" i="7"/>
  <c r="E6" i="7"/>
  <c r="F6" i="7"/>
  <c r="G6" i="7"/>
  <c r="E7" i="7"/>
  <c r="F7" i="7"/>
  <c r="G7" i="7"/>
  <c r="T7" i="7"/>
  <c r="E8" i="7"/>
  <c r="F8" i="7"/>
  <c r="G8" i="7"/>
  <c r="E9" i="7"/>
  <c r="F9" i="7"/>
  <c r="G9" i="7"/>
  <c r="E10" i="7"/>
  <c r="F10" i="7"/>
  <c r="G10" i="7"/>
  <c r="E11" i="7"/>
  <c r="F11" i="7"/>
  <c r="G11" i="7"/>
  <c r="Q11" i="7" s="1"/>
  <c r="E12" i="7"/>
  <c r="F12" i="7"/>
  <c r="G12" i="7"/>
  <c r="O12" i="7" s="1"/>
  <c r="E13" i="7"/>
  <c r="F13" i="7"/>
  <c r="G13" i="7"/>
  <c r="Q13" i="7" s="1"/>
  <c r="E14" i="7"/>
  <c r="F14" i="7"/>
  <c r="G14" i="7"/>
  <c r="GX14" i="7"/>
  <c r="E15" i="7"/>
  <c r="F15" i="7"/>
  <c r="G15" i="7"/>
  <c r="E16" i="7"/>
  <c r="F16" i="7"/>
  <c r="G16" i="7"/>
  <c r="E17" i="7"/>
  <c r="F17" i="7"/>
  <c r="G17" i="7"/>
  <c r="FC17" i="7"/>
  <c r="E18" i="7"/>
  <c r="F18" i="7"/>
  <c r="G18" i="7"/>
  <c r="GD18" i="7"/>
  <c r="E19" i="7"/>
  <c r="F19" i="7"/>
  <c r="G19" i="7"/>
  <c r="E20" i="7"/>
  <c r="F20" i="7"/>
  <c r="G20" i="7"/>
  <c r="E21" i="7"/>
  <c r="F21" i="7"/>
  <c r="G21" i="7"/>
  <c r="E22" i="7"/>
  <c r="F22" i="7"/>
  <c r="G22" i="7"/>
  <c r="E23" i="7"/>
  <c r="F23" i="7"/>
  <c r="G23" i="7"/>
  <c r="GK23" i="7"/>
  <c r="E24" i="7"/>
  <c r="F24" i="7"/>
  <c r="G24" i="7"/>
  <c r="HL24" i="7"/>
  <c r="E25" i="7"/>
  <c r="F25" i="7"/>
  <c r="G25" i="7"/>
  <c r="L25" i="7"/>
  <c r="E26" i="7"/>
  <c r="F26" i="7"/>
  <c r="G26" i="7"/>
  <c r="EP26" i="7"/>
  <c r="E27" i="7"/>
  <c r="F27" i="7"/>
  <c r="G27" i="7"/>
  <c r="L27" i="7"/>
  <c r="E28" i="7"/>
  <c r="F28" i="7"/>
  <c r="G28" i="7"/>
  <c r="E29" i="7"/>
  <c r="F29" i="7"/>
  <c r="G29" i="7"/>
  <c r="L29" i="7"/>
  <c r="E30" i="7"/>
  <c r="F30" i="7"/>
  <c r="G30" i="7"/>
  <c r="E31" i="7"/>
  <c r="F31" i="7"/>
  <c r="G31" i="7"/>
  <c r="E32" i="7"/>
  <c r="F32" i="7"/>
  <c r="G32" i="7"/>
  <c r="L32" i="7"/>
  <c r="E33" i="7"/>
  <c r="F33" i="7"/>
  <c r="G33" i="7"/>
  <c r="E34" i="7"/>
  <c r="F34" i="7"/>
  <c r="G34" i="7"/>
  <c r="E35" i="7"/>
  <c r="F35" i="7"/>
  <c r="G35" i="7"/>
  <c r="EC35" i="7"/>
  <c r="E36" i="7"/>
  <c r="F36" i="7"/>
  <c r="G36" i="7"/>
  <c r="L36" i="7"/>
  <c r="E37" i="7"/>
  <c r="F37" i="7"/>
  <c r="G37" i="7"/>
  <c r="GE37" i="7"/>
  <c r="E38" i="7"/>
  <c r="F38" i="7"/>
  <c r="G38" i="7"/>
  <c r="L38" i="7"/>
  <c r="E39" i="7"/>
  <c r="F39" i="7"/>
  <c r="G39" i="7"/>
  <c r="E40" i="7"/>
  <c r="F40" i="7"/>
  <c r="G40" i="7"/>
  <c r="L40" i="7"/>
  <c r="E41" i="7"/>
  <c r="F41" i="7"/>
  <c r="G41" i="7"/>
  <c r="E42" i="7"/>
  <c r="F42" i="7"/>
  <c r="G42" i="7"/>
  <c r="GL42" i="7"/>
  <c r="E43" i="7"/>
  <c r="F43" i="7"/>
  <c r="G43" i="7"/>
  <c r="HM43" i="7"/>
  <c r="E44" i="7"/>
  <c r="F44" i="7"/>
  <c r="G44" i="7"/>
  <c r="E45" i="7"/>
  <c r="F45" i="7"/>
  <c r="G45" i="7"/>
  <c r="E46" i="7"/>
  <c r="F46" i="7"/>
  <c r="G46" i="7"/>
  <c r="E47" i="7"/>
  <c r="F47" i="7"/>
  <c r="G47" i="7"/>
  <c r="L47" i="7"/>
  <c r="E48" i="7"/>
  <c r="F48" i="7"/>
  <c r="G48" i="7"/>
  <c r="E49" i="7"/>
  <c r="F49" i="7"/>
  <c r="G49" i="7"/>
  <c r="E50" i="7"/>
  <c r="F50" i="7"/>
  <c r="G50" i="7"/>
  <c r="L50" i="7"/>
  <c r="E51" i="7"/>
  <c r="F51" i="7"/>
  <c r="G51" i="7"/>
  <c r="ER51" i="7"/>
  <c r="E52" i="7"/>
  <c r="F52" i="7"/>
  <c r="G52" i="7"/>
  <c r="GY52" i="7"/>
  <c r="E53" i="7"/>
  <c r="F53" i="7"/>
  <c r="G53" i="7"/>
  <c r="E54" i="7"/>
  <c r="F54" i="7"/>
  <c r="G54" i="7"/>
  <c r="E55" i="7"/>
  <c r="F55" i="7"/>
  <c r="G55" i="7"/>
  <c r="E56" i="7"/>
  <c r="F56" i="7"/>
  <c r="G56" i="7"/>
  <c r="L56" i="7"/>
  <c r="E57" i="7"/>
  <c r="F57" i="7"/>
  <c r="G57" i="7"/>
  <c r="E58" i="7"/>
  <c r="F58" i="7"/>
  <c r="G58" i="7"/>
  <c r="E59" i="7"/>
  <c r="F59" i="7"/>
  <c r="G59" i="7"/>
  <c r="E60" i="7"/>
  <c r="F60" i="7"/>
  <c r="G60" i="7"/>
  <c r="L60" i="7"/>
  <c r="E61" i="7"/>
  <c r="F61" i="7"/>
  <c r="G61" i="7"/>
  <c r="L61" i="7"/>
  <c r="E62" i="7"/>
  <c r="F62" i="7"/>
  <c r="G62" i="7"/>
  <c r="E63" i="7"/>
  <c r="F63" i="7"/>
  <c r="G63" i="7"/>
  <c r="E64" i="7"/>
  <c r="F64" i="7"/>
  <c r="G64" i="7"/>
  <c r="EP64" i="7"/>
  <c r="E65" i="7"/>
  <c r="F65" i="7"/>
  <c r="G65" i="7"/>
  <c r="EK65" i="7"/>
  <c r="E66" i="7"/>
  <c r="F66" i="7"/>
  <c r="G66" i="7"/>
  <c r="L66" i="7"/>
  <c r="E67" i="7"/>
  <c r="F67" i="7"/>
  <c r="G67" i="7"/>
  <c r="GM67" i="7"/>
  <c r="E68" i="7"/>
  <c r="F68" i="7"/>
  <c r="G68" i="7"/>
  <c r="E69" i="7"/>
  <c r="F69" i="7"/>
  <c r="G69" i="7"/>
  <c r="L69" i="7"/>
  <c r="E70" i="7"/>
  <c r="F70" i="7"/>
  <c r="G70" i="7"/>
  <c r="E71" i="7"/>
  <c r="F71" i="7"/>
  <c r="G71" i="7"/>
  <c r="E72" i="7"/>
  <c r="F72" i="7"/>
  <c r="G72" i="7"/>
  <c r="E73" i="7"/>
  <c r="F73" i="7"/>
  <c r="G73" i="7"/>
  <c r="L73" i="7"/>
  <c r="E74" i="7"/>
  <c r="F74" i="7"/>
  <c r="G74" i="7"/>
  <c r="FD74" i="7"/>
  <c r="E75" i="7"/>
  <c r="F75" i="7"/>
  <c r="G75" i="7"/>
  <c r="L75" i="7"/>
  <c r="E76" i="7"/>
  <c r="F76" i="7"/>
  <c r="G76" i="7"/>
  <c r="E77" i="7"/>
  <c r="F77" i="7"/>
  <c r="G77" i="7"/>
  <c r="HA77" i="7"/>
  <c r="E78" i="7"/>
  <c r="F78" i="7"/>
  <c r="G78" i="7"/>
  <c r="GF78" i="7"/>
  <c r="E79" i="7"/>
  <c r="F79" i="7"/>
  <c r="G79" i="7"/>
  <c r="L79" i="7"/>
  <c r="E80" i="7"/>
  <c r="F80" i="7"/>
  <c r="G80" i="7"/>
  <c r="E81" i="7"/>
  <c r="F81" i="7"/>
  <c r="G81" i="7"/>
  <c r="E82" i="7"/>
  <c r="F82" i="7"/>
  <c r="G82" i="7"/>
  <c r="E83" i="7"/>
  <c r="F83" i="7"/>
  <c r="G83" i="7"/>
  <c r="E84" i="7"/>
  <c r="F84" i="7"/>
  <c r="G84" i="7"/>
  <c r="FR84" i="7"/>
  <c r="E85" i="7"/>
  <c r="F85" i="7"/>
  <c r="G85" i="7"/>
  <c r="E86" i="7"/>
  <c r="F86" i="7"/>
  <c r="G86" i="7"/>
  <c r="L86" i="7"/>
  <c r="E87" i="7"/>
  <c r="F87" i="7"/>
  <c r="G87" i="7"/>
  <c r="HO87" i="7"/>
  <c r="E88" i="7"/>
  <c r="F88" i="7"/>
  <c r="G88" i="7"/>
  <c r="GT88" i="7"/>
  <c r="E89" i="7"/>
  <c r="F89" i="7"/>
  <c r="G89" i="7"/>
  <c r="E90" i="7"/>
  <c r="F90" i="7"/>
  <c r="G90" i="7"/>
  <c r="L90" i="7"/>
  <c r="E91" i="7"/>
  <c r="F91" i="7"/>
  <c r="G91" i="7"/>
  <c r="EY91" i="7"/>
  <c r="E92" i="7"/>
  <c r="F92" i="7"/>
  <c r="G92" i="7"/>
  <c r="ED92" i="7"/>
  <c r="E93" i="7"/>
  <c r="F93" i="7"/>
  <c r="G93" i="7"/>
  <c r="E94" i="7"/>
  <c r="F94" i="7"/>
  <c r="G94" i="7"/>
  <c r="GF94" i="7"/>
  <c r="E95" i="7"/>
  <c r="F95" i="7"/>
  <c r="G95" i="7"/>
  <c r="E96" i="7"/>
  <c r="F96" i="7"/>
  <c r="G96" i="7"/>
  <c r="L96" i="7"/>
  <c r="E97" i="7"/>
  <c r="F97" i="7"/>
  <c r="G97" i="7"/>
  <c r="E98" i="7"/>
  <c r="F98" i="7"/>
  <c r="G98" i="7"/>
  <c r="E99" i="7"/>
  <c r="F99" i="7"/>
  <c r="G99" i="7"/>
  <c r="E100" i="7"/>
  <c r="F100" i="7"/>
  <c r="G100" i="7"/>
  <c r="E101" i="7"/>
  <c r="F101" i="7"/>
  <c r="G101" i="7"/>
  <c r="FM101" i="7"/>
  <c r="E102" i="7"/>
  <c r="F102" i="7"/>
  <c r="G102" i="7"/>
  <c r="ER102" i="7"/>
  <c r="E103" i="7"/>
  <c r="F103" i="7"/>
  <c r="G103" i="7"/>
  <c r="B104" i="7"/>
  <c r="D104" i="7"/>
  <c r="Q5" i="7"/>
  <c r="N6" i="9"/>
  <c r="I6" i="9"/>
  <c r="D6" i="9"/>
  <c r="C104" i="7"/>
  <c r="L11" i="9"/>
  <c r="G11" i="9"/>
  <c r="B11" i="9"/>
  <c r="N13" i="9"/>
  <c r="M13" i="9"/>
  <c r="L13" i="9"/>
  <c r="I13" i="9"/>
  <c r="H13" i="9"/>
  <c r="G13" i="9"/>
  <c r="K14" i="9"/>
  <c r="K15" i="9" s="1"/>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K112" i="9" s="1"/>
  <c r="F14" i="9"/>
  <c r="F15" i="9" s="1"/>
  <c r="F16" i="9" s="1"/>
  <c r="F17" i="9" s="1"/>
  <c r="F18" i="9" s="1"/>
  <c r="F19" i="9" s="1"/>
  <c r="F20" i="9" s="1"/>
  <c r="F21" i="9" s="1"/>
  <c r="F22" i="9" s="1"/>
  <c r="F23" i="9" s="1"/>
  <c r="F24" i="9" s="1"/>
  <c r="F25" i="9" s="1"/>
  <c r="F26" i="9" s="1"/>
  <c r="F27" i="9" s="1"/>
  <c r="F28" i="9" s="1"/>
  <c r="F29" i="9" s="1"/>
  <c r="F30" i="9" s="1"/>
  <c r="F31" i="9" s="1"/>
  <c r="F32" i="9" s="1"/>
  <c r="F33" i="9" s="1"/>
  <c r="F34" i="9" s="1"/>
  <c r="F35" i="9" s="1"/>
  <c r="F36" i="9" s="1"/>
  <c r="F37" i="9" s="1"/>
  <c r="F38" i="9" s="1"/>
  <c r="F39" i="9" s="1"/>
  <c r="F40" i="9" s="1"/>
  <c r="F41" i="9" s="1"/>
  <c r="F42" i="9" s="1"/>
  <c r="F43" i="9" s="1"/>
  <c r="F44" i="9" s="1"/>
  <c r="F45" i="9" s="1"/>
  <c r="F46" i="9" s="1"/>
  <c r="F47" i="9" s="1"/>
  <c r="F48" i="9" s="1"/>
  <c r="F49" i="9" s="1"/>
  <c r="F50" i="9" s="1"/>
  <c r="F51" i="9" s="1"/>
  <c r="F52" i="9" s="1"/>
  <c r="F53" i="9" s="1"/>
  <c r="F54" i="9" s="1"/>
  <c r="F55" i="9" s="1"/>
  <c r="F56" i="9" s="1"/>
  <c r="F57" i="9" s="1"/>
  <c r="F58" i="9" s="1"/>
  <c r="F59" i="9" s="1"/>
  <c r="F60" i="9" s="1"/>
  <c r="F61" i="9" s="1"/>
  <c r="F62" i="9" s="1"/>
  <c r="F63" i="9" s="1"/>
  <c r="F64" i="9" s="1"/>
  <c r="F65" i="9" s="1"/>
  <c r="F66" i="9" s="1"/>
  <c r="F67" i="9" s="1"/>
  <c r="F68" i="9" s="1"/>
  <c r="F69" i="9" s="1"/>
  <c r="F70" i="9" s="1"/>
  <c r="F71" i="9" s="1"/>
  <c r="F72" i="9" s="1"/>
  <c r="F73" i="9" s="1"/>
  <c r="F74" i="9" s="1"/>
  <c r="F75" i="9" s="1"/>
  <c r="F76" i="9" s="1"/>
  <c r="F77" i="9" s="1"/>
  <c r="F78" i="9" s="1"/>
  <c r="F79" i="9" s="1"/>
  <c r="F80" i="9" s="1"/>
  <c r="F81" i="9" s="1"/>
  <c r="F82" i="9" s="1"/>
  <c r="F83" i="9" s="1"/>
  <c r="F84" i="9" s="1"/>
  <c r="F85" i="9" s="1"/>
  <c r="F86" i="9" s="1"/>
  <c r="F87" i="9" s="1"/>
  <c r="F88" i="9" s="1"/>
  <c r="F89" i="9" s="1"/>
  <c r="F90" i="9" s="1"/>
  <c r="F91" i="9" s="1"/>
  <c r="F92" i="9" s="1"/>
  <c r="F93" i="9" s="1"/>
  <c r="F94" i="9" s="1"/>
  <c r="F95" i="9" s="1"/>
  <c r="F96" i="9" s="1"/>
  <c r="F97" i="9" s="1"/>
  <c r="F98" i="9" s="1"/>
  <c r="F99" i="9" s="1"/>
  <c r="F100" i="9" s="1"/>
  <c r="F101" i="9" s="1"/>
  <c r="F102" i="9" s="1"/>
  <c r="F103" i="9" s="1"/>
  <c r="F104" i="9" s="1"/>
  <c r="F105" i="9" s="1"/>
  <c r="F106" i="9" s="1"/>
  <c r="F107" i="9" s="1"/>
  <c r="F108" i="9" s="1"/>
  <c r="F109" i="9" s="1"/>
  <c r="F110" i="9" s="1"/>
  <c r="F111" i="9" s="1"/>
  <c r="F112" i="9" s="1"/>
  <c r="D13" i="9"/>
  <c r="C13" i="9"/>
  <c r="B13" i="9"/>
  <c r="A14" i="9"/>
  <c r="G4" i="7"/>
  <c r="S8" i="7"/>
  <c r="L4" i="7"/>
  <c r="CB41" i="7"/>
  <c r="X17" i="7"/>
  <c r="DH41" i="7"/>
  <c r="AR17" i="7"/>
  <c r="AJ41" i="7"/>
  <c r="DL41" i="7"/>
  <c r="AV88" i="7"/>
  <c r="AI89" i="7"/>
  <c r="AF41" i="7"/>
  <c r="BP41" i="7"/>
  <c r="AF79" i="7"/>
  <c r="BU96" i="7"/>
  <c r="DM49" i="7"/>
  <c r="AZ41" i="7"/>
  <c r="CJ41" i="7"/>
  <c r="DP41" i="7"/>
  <c r="AC49" i="7"/>
  <c r="CI49" i="7"/>
  <c r="BS89" i="7"/>
  <c r="X41" i="7"/>
  <c r="BD41" i="7"/>
  <c r="CR41" i="7"/>
  <c r="CI53" i="7"/>
  <c r="W53" i="7"/>
  <c r="BG53" i="7"/>
  <c r="CQ53" i="7"/>
  <c r="CU53" i="7"/>
  <c r="AA53" i="7"/>
  <c r="CU29" i="7"/>
  <c r="DS71" i="7"/>
  <c r="DC38" i="7"/>
  <c r="DG49" i="7"/>
  <c r="CO49" i="7"/>
  <c r="AK49" i="7"/>
  <c r="W49" i="7"/>
  <c r="CS49" i="7"/>
  <c r="BE38" i="7"/>
  <c r="AS59" i="7"/>
  <c r="CA67" i="7"/>
  <c r="BM67" i="7"/>
  <c r="CC49" i="7"/>
  <c r="CW49" i="7"/>
  <c r="DG84" i="7"/>
  <c r="DK92" i="7"/>
  <c r="AV41" i="7"/>
  <c r="BT41" i="7"/>
  <c r="AJ96" i="7"/>
  <c r="BX37" i="7"/>
  <c r="DP37" i="7"/>
  <c r="AJ37" i="7"/>
  <c r="BG63" i="7"/>
  <c r="AA63" i="7"/>
  <c r="DH37" i="7"/>
  <c r="CR44" i="7"/>
  <c r="X63" i="7"/>
  <c r="BM100" i="7"/>
  <c r="DL37" i="7"/>
  <c r="AE63" i="7"/>
  <c r="AS100" i="7"/>
  <c r="DD20" i="7"/>
  <c r="DP33" i="7"/>
  <c r="AV33" i="7"/>
  <c r="BL33" i="7"/>
  <c r="BP37" i="7"/>
  <c r="CN44" i="7"/>
  <c r="DR29" i="7"/>
  <c r="BW29" i="7"/>
  <c r="AM29" i="7"/>
  <c r="DS41" i="7"/>
  <c r="DD41" i="7"/>
  <c r="CN41" i="7"/>
  <c r="BX41" i="7"/>
  <c r="BH41" i="7"/>
  <c r="AR41" i="7"/>
  <c r="AB41" i="7"/>
  <c r="AN41" i="7"/>
  <c r="BL41" i="7"/>
  <c r="CF41" i="7"/>
  <c r="CZ41" i="7"/>
  <c r="DS49" i="7"/>
  <c r="DK49" i="7"/>
  <c r="CM49" i="7"/>
  <c r="CE49" i="7"/>
  <c r="BG49" i="7"/>
  <c r="AY49" i="7"/>
  <c r="AA49" i="7"/>
  <c r="DQ49" i="7"/>
  <c r="AE49" i="7"/>
  <c r="AO49" i="7"/>
  <c r="BU49" i="7"/>
  <c r="CG49" i="7"/>
  <c r="BM57" i="7"/>
  <c r="AC53" i="7"/>
  <c r="AK53" i="7"/>
  <c r="AS53" i="7"/>
  <c r="BA53" i="7"/>
  <c r="BI53" i="7"/>
  <c r="BQ53" i="7"/>
  <c r="BY53" i="7"/>
  <c r="CG53" i="7"/>
  <c r="CO53" i="7"/>
  <c r="CW53" i="7"/>
  <c r="DE53" i="7"/>
  <c r="DM53" i="7"/>
  <c r="DC59" i="7"/>
  <c r="CE59" i="7"/>
  <c r="CC71" i="7"/>
  <c r="DL88" i="7"/>
  <c r="CF88" i="7"/>
  <c r="Y88" i="7"/>
  <c r="CJ88" i="7"/>
  <c r="AN88" i="7"/>
  <c r="CI88" i="7"/>
  <c r="DS101" i="7"/>
  <c r="AN101" i="7"/>
  <c r="AK67" i="7"/>
  <c r="AV69" i="7"/>
  <c r="AS76" i="7"/>
  <c r="DR96" i="7"/>
  <c r="CZ96" i="7"/>
  <c r="CE96" i="7"/>
  <c r="BI96" i="7"/>
  <c r="AN96" i="7"/>
  <c r="DM96" i="7"/>
  <c r="CK96" i="7"/>
  <c r="BH96" i="7"/>
  <c r="AF96" i="7"/>
  <c r="AW96" i="7"/>
  <c r="CI96" i="7"/>
  <c r="DS92" i="7"/>
  <c r="BG92" i="7"/>
  <c r="BK92" i="7"/>
  <c r="CY92" i="7"/>
  <c r="S4" i="7"/>
  <c r="E6" i="14"/>
  <c r="G6" i="14"/>
  <c r="F8" i="14"/>
  <c r="V5" i="14"/>
  <c r="AQ5" i="14" s="1"/>
  <c r="AP5" i="14" s="1"/>
  <c r="V12" i="14"/>
  <c r="E10" i="14"/>
  <c r="B83" i="16"/>
  <c r="B86" i="16"/>
  <c r="J77" i="15"/>
  <c r="I45" i="15"/>
  <c r="J49" i="15"/>
  <c r="W21" i="15"/>
  <c r="AQ5" i="7"/>
  <c r="AP6" i="7"/>
  <c r="AQ9" i="7"/>
  <c r="AP10" i="7"/>
  <c r="DF14" i="7"/>
  <c r="DQ17" i="7"/>
  <c r="DA17" i="7"/>
  <c r="AG17" i="7"/>
  <c r="DL17" i="7"/>
  <c r="BL17" i="7"/>
  <c r="CL17" i="7"/>
  <c r="BA18" i="7"/>
  <c r="DD18" i="7"/>
  <c r="X18" i="7"/>
  <c r="AM18" i="7"/>
  <c r="AQ12" i="7"/>
  <c r="AP12" i="7" s="1"/>
  <c r="AO12" i="7" s="1"/>
  <c r="AN12" i="7" s="1"/>
  <c r="AM12" i="7" s="1"/>
  <c r="AL12" i="7" s="1"/>
  <c r="AK12" i="7" s="1"/>
  <c r="AJ12" i="7" s="1"/>
  <c r="AI12" i="7" s="1"/>
  <c r="AH12" i="7" s="1"/>
  <c r="AG12" i="7" s="1"/>
  <c r="AF12" i="7" s="1"/>
  <c r="AE12" i="7" s="1"/>
  <c r="AD12" i="7" s="1"/>
  <c r="AC12" i="7" s="1"/>
  <c r="AB12" i="7" s="1"/>
  <c r="AA12" i="7" s="1"/>
  <c r="Z12" i="7" s="1"/>
  <c r="Y12" i="7" s="1"/>
  <c r="X12" i="7" s="1"/>
  <c r="W12" i="7" s="1"/>
  <c r="DF22" i="7"/>
  <c r="Z22" i="7"/>
  <c r="AK22" i="7"/>
  <c r="AZ22" i="7"/>
  <c r="BS22" i="7"/>
  <c r="AZ21" i="7"/>
  <c r="CV21" i="7"/>
  <c r="BX25" i="7"/>
  <c r="CV25" i="7"/>
  <c r="BG26" i="7"/>
  <c r="X29" i="7"/>
  <c r="AB29" i="7"/>
  <c r="AF29" i="7"/>
  <c r="AJ29" i="7"/>
  <c r="AN29" i="7"/>
  <c r="AR29" i="7"/>
  <c r="AV29" i="7"/>
  <c r="AZ29" i="7"/>
  <c r="BD29" i="7"/>
  <c r="BH29" i="7"/>
  <c r="BL29" i="7"/>
  <c r="BP29" i="7"/>
  <c r="BT29" i="7"/>
  <c r="BX29" i="7"/>
  <c r="CB29" i="7"/>
  <c r="CF29" i="7"/>
  <c r="CJ29" i="7"/>
  <c r="CN29" i="7"/>
  <c r="CR29" i="7"/>
  <c r="CV29" i="7"/>
  <c r="CZ29" i="7"/>
  <c r="DD29" i="7"/>
  <c r="DH29" i="7"/>
  <c r="DL29" i="7"/>
  <c r="DP29" i="7"/>
  <c r="CA30" i="7"/>
  <c r="X33" i="7"/>
  <c r="AB33" i="7"/>
  <c r="AH33" i="7"/>
  <c r="AM33" i="7"/>
  <c r="AR33" i="7"/>
  <c r="AX33" i="7"/>
  <c r="BC33" i="7"/>
  <c r="BH33" i="7"/>
  <c r="BN33" i="7"/>
  <c r="BS33" i="7"/>
  <c r="BX33" i="7"/>
  <c r="CD33" i="7"/>
  <c r="CI33" i="7"/>
  <c r="CN33" i="7"/>
  <c r="CT33" i="7"/>
  <c r="CY33" i="7"/>
  <c r="DD33" i="7"/>
  <c r="DJ33" i="7"/>
  <c r="DO33" i="7"/>
  <c r="CD34" i="7"/>
  <c r="AT16" i="7"/>
  <c r="AW21" i="7"/>
  <c r="DA21" i="7"/>
  <c r="AG25" i="7"/>
  <c r="BA25" i="7"/>
  <c r="CS25" i="7"/>
  <c r="DM25" i="7"/>
  <c r="AN26" i="7"/>
  <c r="Y29" i="7"/>
  <c r="AC29" i="7"/>
  <c r="AG29" i="7"/>
  <c r="AK29" i="7"/>
  <c r="AO29" i="7"/>
  <c r="AS29" i="7"/>
  <c r="AW29" i="7"/>
  <c r="BA29" i="7"/>
  <c r="BE29" i="7"/>
  <c r="BI29" i="7"/>
  <c r="BM29" i="7"/>
  <c r="BQ29" i="7"/>
  <c r="BU29" i="7"/>
  <c r="BY29" i="7"/>
  <c r="CC29" i="7"/>
  <c r="CG29" i="7"/>
  <c r="CK29" i="7"/>
  <c r="CO29" i="7"/>
  <c r="CS29" i="7"/>
  <c r="CW29" i="7"/>
  <c r="DA29" i="7"/>
  <c r="DE29" i="7"/>
  <c r="DI29" i="7"/>
  <c r="DM29" i="7"/>
  <c r="DQ29" i="7"/>
  <c r="DD30" i="7"/>
  <c r="Y33" i="7"/>
  <c r="AD33" i="7"/>
  <c r="AI33" i="7"/>
  <c r="AN33" i="7"/>
  <c r="AT33" i="7"/>
  <c r="AY33" i="7"/>
  <c r="BD33" i="7"/>
  <c r="BJ33" i="7"/>
  <c r="BO33" i="7"/>
  <c r="BT33" i="7"/>
  <c r="BZ33" i="7"/>
  <c r="CE33" i="7"/>
  <c r="CJ33" i="7"/>
  <c r="CP33" i="7"/>
  <c r="CU33" i="7"/>
  <c r="CZ33" i="7"/>
  <c r="DF33" i="7"/>
  <c r="DK33" i="7"/>
  <c r="BO34" i="7"/>
  <c r="AH21" i="7"/>
  <c r="CH21" i="7"/>
  <c r="CT21" i="7"/>
  <c r="BB25" i="7"/>
  <c r="BN25" i="7"/>
  <c r="DN25" i="7"/>
  <c r="AS26" i="7"/>
  <c r="Z29" i="7"/>
  <c r="AD29" i="7"/>
  <c r="AH29" i="7"/>
  <c r="AL29" i="7"/>
  <c r="AP29" i="7"/>
  <c r="AT29" i="7"/>
  <c r="AX29" i="7"/>
  <c r="BB29" i="7"/>
  <c r="BF29" i="7"/>
  <c r="BJ29" i="7"/>
  <c r="BN29" i="7"/>
  <c r="BR29" i="7"/>
  <c r="BV29" i="7"/>
  <c r="BZ29" i="7"/>
  <c r="CD29" i="7"/>
  <c r="CH29" i="7"/>
  <c r="CL29" i="7"/>
  <c r="CP29" i="7"/>
  <c r="CT29" i="7"/>
  <c r="CX29" i="7"/>
  <c r="DB29" i="7"/>
  <c r="DF29" i="7"/>
  <c r="DJ29" i="7"/>
  <c r="DN29" i="7"/>
  <c r="Y30" i="7"/>
  <c r="CC30" i="7"/>
  <c r="DQ33" i="7"/>
  <c r="DM33" i="7"/>
  <c r="DI33" i="7"/>
  <c r="DE33" i="7"/>
  <c r="DA33" i="7"/>
  <c r="CW33" i="7"/>
  <c r="CS33" i="7"/>
  <c r="CO33" i="7"/>
  <c r="CK33" i="7"/>
  <c r="CG33" i="7"/>
  <c r="CC33" i="7"/>
  <c r="BY33" i="7"/>
  <c r="BU33" i="7"/>
  <c r="BQ33" i="7"/>
  <c r="BM33" i="7"/>
  <c r="BI33" i="7"/>
  <c r="BE33" i="7"/>
  <c r="BA33" i="7"/>
  <c r="AW33" i="7"/>
  <c r="AS33" i="7"/>
  <c r="AO33" i="7"/>
  <c r="AK33" i="7"/>
  <c r="AG33" i="7"/>
  <c r="AC33" i="7"/>
  <c r="Z33" i="7"/>
  <c r="AE33" i="7"/>
  <c r="AJ33" i="7"/>
  <c r="AP33" i="7"/>
  <c r="AU33" i="7"/>
  <c r="AZ33" i="7"/>
  <c r="BF33" i="7"/>
  <c r="BK33" i="7"/>
  <c r="BP33" i="7"/>
  <c r="BV33" i="7"/>
  <c r="CA33" i="7"/>
  <c r="CF33" i="7"/>
  <c r="CL33" i="7"/>
  <c r="CQ33" i="7"/>
  <c r="CV33" i="7"/>
  <c r="DB33" i="7"/>
  <c r="DG33" i="7"/>
  <c r="DL33" i="7"/>
  <c r="DR33" i="7"/>
  <c r="AU34" i="7"/>
  <c r="CW34" i="7"/>
  <c r="BB26" i="7"/>
  <c r="CT26" i="7"/>
  <c r="AP30" i="7"/>
  <c r="CH30" i="7"/>
  <c r="DH34" i="7"/>
  <c r="BT34" i="7"/>
  <c r="AB34" i="7"/>
  <c r="BW34" i="7"/>
  <c r="X45" i="7"/>
  <c r="AB45" i="7"/>
  <c r="AF45" i="7"/>
  <c r="AJ45" i="7"/>
  <c r="AN45" i="7"/>
  <c r="AR45" i="7"/>
  <c r="AV45" i="7"/>
  <c r="AZ45" i="7"/>
  <c r="BD45" i="7"/>
  <c r="BH45" i="7"/>
  <c r="BL45" i="7"/>
  <c r="BP45" i="7"/>
  <c r="BT45" i="7"/>
  <c r="BX45" i="7"/>
  <c r="CB45" i="7"/>
  <c r="CF45" i="7"/>
  <c r="CJ45" i="7"/>
  <c r="CN45" i="7"/>
  <c r="CR45" i="7"/>
  <c r="CV45" i="7"/>
  <c r="CZ45" i="7"/>
  <c r="DD45" i="7"/>
  <c r="DH45" i="7"/>
  <c r="DL45" i="7"/>
  <c r="DP45" i="7"/>
  <c r="BJ48" i="7"/>
  <c r="AP48" i="7"/>
  <c r="AC48" i="7"/>
  <c r="DL48" i="7"/>
  <c r="BL48" i="7"/>
  <c r="AZ48" i="7"/>
  <c r="CI48" i="7"/>
  <c r="BW48" i="7"/>
  <c r="W48" i="7"/>
  <c r="AD36" i="7"/>
  <c r="Y37" i="7"/>
  <c r="AC37" i="7"/>
  <c r="AG37" i="7"/>
  <c r="AK37" i="7"/>
  <c r="AO37" i="7"/>
  <c r="AS37" i="7"/>
  <c r="AW37" i="7"/>
  <c r="BA37" i="7"/>
  <c r="BE37" i="7"/>
  <c r="BI37" i="7"/>
  <c r="BM37" i="7"/>
  <c r="BQ37" i="7"/>
  <c r="BU37" i="7"/>
  <c r="BY37" i="7"/>
  <c r="CC37" i="7"/>
  <c r="CG37" i="7"/>
  <c r="CK37" i="7"/>
  <c r="CO37" i="7"/>
  <c r="CS37" i="7"/>
  <c r="CW37" i="7"/>
  <c r="DA37" i="7"/>
  <c r="DE37" i="7"/>
  <c r="DI37" i="7"/>
  <c r="DM37" i="7"/>
  <c r="DQ37" i="7"/>
  <c r="X38" i="7"/>
  <c r="BP38" i="7"/>
  <c r="DH38" i="7"/>
  <c r="DF40" i="7"/>
  <c r="Y41" i="7"/>
  <c r="AC41" i="7"/>
  <c r="AG41" i="7"/>
  <c r="AK41" i="7"/>
  <c r="AO41" i="7"/>
  <c r="AS41" i="7"/>
  <c r="AW41" i="7"/>
  <c r="BA41" i="7"/>
  <c r="BE41" i="7"/>
  <c r="BI41" i="7"/>
  <c r="BM41" i="7"/>
  <c r="BQ41" i="7"/>
  <c r="BU41" i="7"/>
  <c r="BY41" i="7"/>
  <c r="CC41" i="7"/>
  <c r="CG41" i="7"/>
  <c r="CK41" i="7"/>
  <c r="CO41" i="7"/>
  <c r="CS41" i="7"/>
  <c r="CW41" i="7"/>
  <c r="DA41" i="7"/>
  <c r="DE41" i="7"/>
  <c r="DI41" i="7"/>
  <c r="DM41" i="7"/>
  <c r="DQ41" i="7"/>
  <c r="CR42" i="7"/>
  <c r="AH44" i="7"/>
  <c r="BJ44" i="7"/>
  <c r="CT44" i="7"/>
  <c r="Y45" i="7"/>
  <c r="AC45" i="7"/>
  <c r="AG45" i="7"/>
  <c r="AK45" i="7"/>
  <c r="AO45" i="7"/>
  <c r="AS45" i="7"/>
  <c r="AW45" i="7"/>
  <c r="BA45" i="7"/>
  <c r="BE45" i="7"/>
  <c r="BI45" i="7"/>
  <c r="BM45" i="7"/>
  <c r="BQ45" i="7"/>
  <c r="BU45" i="7"/>
  <c r="BY45" i="7"/>
  <c r="CC45" i="7"/>
  <c r="CG45" i="7"/>
  <c r="CK45" i="7"/>
  <c r="CO45" i="7"/>
  <c r="CS45" i="7"/>
  <c r="CW45" i="7"/>
  <c r="DA45" i="7"/>
  <c r="DE45" i="7"/>
  <c r="DI45" i="7"/>
  <c r="DM45" i="7"/>
  <c r="DQ45" i="7"/>
  <c r="Z37" i="7"/>
  <c r="AD37" i="7"/>
  <c r="AH37" i="7"/>
  <c r="AL37" i="7"/>
  <c r="AP37" i="7"/>
  <c r="AT37" i="7"/>
  <c r="AX37" i="7"/>
  <c r="BB37" i="7"/>
  <c r="BF37" i="7"/>
  <c r="BJ37" i="7"/>
  <c r="BN37" i="7"/>
  <c r="BR37" i="7"/>
  <c r="BV37" i="7"/>
  <c r="BZ37" i="7"/>
  <c r="CD37" i="7"/>
  <c r="CH37" i="7"/>
  <c r="CL37" i="7"/>
  <c r="CP37" i="7"/>
  <c r="CT37" i="7"/>
  <c r="CX37" i="7"/>
  <c r="DB37" i="7"/>
  <c r="DF37" i="7"/>
  <c r="DJ37" i="7"/>
  <c r="DN37" i="7"/>
  <c r="DR37" i="7"/>
  <c r="Z41" i="7"/>
  <c r="AD41" i="7"/>
  <c r="AH41" i="7"/>
  <c r="AL41" i="7"/>
  <c r="AP41" i="7"/>
  <c r="AT41" i="7"/>
  <c r="AX41" i="7"/>
  <c r="BB41" i="7"/>
  <c r="BF41" i="7"/>
  <c r="BJ41" i="7"/>
  <c r="BN41" i="7"/>
  <c r="BR41" i="7"/>
  <c r="BV41" i="7"/>
  <c r="BZ41" i="7"/>
  <c r="CD41" i="7"/>
  <c r="CH41" i="7"/>
  <c r="CL41" i="7"/>
  <c r="CP41" i="7"/>
  <c r="CT41" i="7"/>
  <c r="CX41" i="7"/>
  <c r="DB41" i="7"/>
  <c r="DF41" i="7"/>
  <c r="DJ41" i="7"/>
  <c r="DN41" i="7"/>
  <c r="DR41" i="7"/>
  <c r="Z45" i="7"/>
  <c r="AD45" i="7"/>
  <c r="AH45" i="7"/>
  <c r="AL45" i="7"/>
  <c r="AP45" i="7"/>
  <c r="AT45" i="7"/>
  <c r="AX45" i="7"/>
  <c r="BB45" i="7"/>
  <c r="BF45" i="7"/>
  <c r="BJ45" i="7"/>
  <c r="BN45" i="7"/>
  <c r="BR45" i="7"/>
  <c r="BV45" i="7"/>
  <c r="BZ45" i="7"/>
  <c r="CD45" i="7"/>
  <c r="CH45" i="7"/>
  <c r="CL45" i="7"/>
  <c r="CP45" i="7"/>
  <c r="CT45" i="7"/>
  <c r="CX45" i="7"/>
  <c r="DB45" i="7"/>
  <c r="DF45" i="7"/>
  <c r="DJ45" i="7"/>
  <c r="DN45" i="7"/>
  <c r="DR45" i="7"/>
  <c r="Z48" i="7"/>
  <c r="W37" i="7"/>
  <c r="AA37" i="7"/>
  <c r="AE37" i="7"/>
  <c r="AI37" i="7"/>
  <c r="AM37" i="7"/>
  <c r="AQ37" i="7"/>
  <c r="AU37" i="7"/>
  <c r="AY37" i="7"/>
  <c r="BC37" i="7"/>
  <c r="BG37" i="7"/>
  <c r="BK37" i="7"/>
  <c r="BO37" i="7"/>
  <c r="BS37" i="7"/>
  <c r="BW37" i="7"/>
  <c r="CA37" i="7"/>
  <c r="CE37" i="7"/>
  <c r="CI37" i="7"/>
  <c r="CM37" i="7"/>
  <c r="CQ37" i="7"/>
  <c r="CU37" i="7"/>
  <c r="CY37" i="7"/>
  <c r="DC37" i="7"/>
  <c r="DG37" i="7"/>
  <c r="DK37" i="7"/>
  <c r="DO37" i="7"/>
  <c r="BB38" i="7"/>
  <c r="CT38" i="7"/>
  <c r="W41" i="7"/>
  <c r="AA41" i="7"/>
  <c r="AE41" i="7"/>
  <c r="AI41" i="7"/>
  <c r="AM41" i="7"/>
  <c r="AQ41" i="7"/>
  <c r="AU41" i="7"/>
  <c r="AY41" i="7"/>
  <c r="BC41" i="7"/>
  <c r="BG41" i="7"/>
  <c r="BK41" i="7"/>
  <c r="BO41" i="7"/>
  <c r="BS41" i="7"/>
  <c r="BW41" i="7"/>
  <c r="CA41" i="7"/>
  <c r="CE41" i="7"/>
  <c r="CI41" i="7"/>
  <c r="CM41" i="7"/>
  <c r="CQ41" i="7"/>
  <c r="CU41" i="7"/>
  <c r="CY41" i="7"/>
  <c r="DC41" i="7"/>
  <c r="DG41" i="7"/>
  <c r="DK41" i="7"/>
  <c r="DO41" i="7"/>
  <c r="W45" i="7"/>
  <c r="AA45" i="7"/>
  <c r="AE45" i="7"/>
  <c r="AI45" i="7"/>
  <c r="AM45" i="7"/>
  <c r="AQ45" i="7"/>
  <c r="AU45" i="7"/>
  <c r="AY45" i="7"/>
  <c r="BC45" i="7"/>
  <c r="BG45" i="7"/>
  <c r="BK45" i="7"/>
  <c r="BO45" i="7"/>
  <c r="BS45" i="7"/>
  <c r="BW45" i="7"/>
  <c r="CA45" i="7"/>
  <c r="CE45" i="7"/>
  <c r="CI45" i="7"/>
  <c r="CM45" i="7"/>
  <c r="CQ45" i="7"/>
  <c r="CU45" i="7"/>
  <c r="CY45" i="7"/>
  <c r="DC45" i="7"/>
  <c r="DG45" i="7"/>
  <c r="DK45" i="7"/>
  <c r="DO45" i="7"/>
  <c r="Z49" i="7"/>
  <c r="AD49" i="7"/>
  <c r="AH49" i="7"/>
  <c r="AL49" i="7"/>
  <c r="AP49" i="7"/>
  <c r="AT49" i="7"/>
  <c r="AX49" i="7"/>
  <c r="BB49" i="7"/>
  <c r="BF49" i="7"/>
  <c r="BJ49" i="7"/>
  <c r="BN49" i="7"/>
  <c r="BR49" i="7"/>
  <c r="BV49" i="7"/>
  <c r="BZ49" i="7"/>
  <c r="CD49" i="7"/>
  <c r="CH49" i="7"/>
  <c r="CL49" i="7"/>
  <c r="CP49" i="7"/>
  <c r="CT49" i="7"/>
  <c r="CX49" i="7"/>
  <c r="DB49" i="7"/>
  <c r="DF49" i="7"/>
  <c r="DJ49" i="7"/>
  <c r="DN49" i="7"/>
  <c r="DR49" i="7"/>
  <c r="AB52" i="7"/>
  <c r="DI52" i="7"/>
  <c r="CG52" i="7"/>
  <c r="AW52" i="7"/>
  <c r="DS52" i="7"/>
  <c r="CI52" i="7"/>
  <c r="BG52" i="7"/>
  <c r="W52" i="7"/>
  <c r="BZ52" i="7"/>
  <c r="X49" i="7"/>
  <c r="AB49" i="7"/>
  <c r="AF49" i="7"/>
  <c r="AJ49" i="7"/>
  <c r="AN49" i="7"/>
  <c r="AR49" i="7"/>
  <c r="AV49" i="7"/>
  <c r="AZ49" i="7"/>
  <c r="BD49" i="7"/>
  <c r="BH49" i="7"/>
  <c r="BL49" i="7"/>
  <c r="BP49" i="7"/>
  <c r="BT49" i="7"/>
  <c r="BX49" i="7"/>
  <c r="CB49" i="7"/>
  <c r="CF49" i="7"/>
  <c r="CJ49" i="7"/>
  <c r="CN49" i="7"/>
  <c r="CR49" i="7"/>
  <c r="CV49" i="7"/>
  <c r="CZ49" i="7"/>
  <c r="DD49" i="7"/>
  <c r="DH49" i="7"/>
  <c r="DL49" i="7"/>
  <c r="DH52" i="7"/>
  <c r="DP52" i="7"/>
  <c r="AK54" i="7"/>
  <c r="Z52" i="7"/>
  <c r="AH52" i="7"/>
  <c r="Z56" i="7"/>
  <c r="AD56" i="7"/>
  <c r="BR56" i="7"/>
  <c r="BV56" i="7"/>
  <c r="DF56" i="7"/>
  <c r="DN56" i="7"/>
  <c r="BB60" i="7"/>
  <c r="CH60" i="7"/>
  <c r="DN60" i="7"/>
  <c r="DK64" i="7"/>
  <c r="CE64" i="7"/>
  <c r="AY64" i="7"/>
  <c r="AB64" i="7"/>
  <c r="BR64" i="7"/>
  <c r="DI64" i="7"/>
  <c r="CS68" i="7"/>
  <c r="BM68" i="7"/>
  <c r="AG68" i="7"/>
  <c r="CV68" i="7"/>
  <c r="DG68" i="7"/>
  <c r="CA68" i="7"/>
  <c r="AU68" i="7"/>
  <c r="DN68" i="7"/>
  <c r="CH68" i="7"/>
  <c r="Z53" i="7"/>
  <c r="AD53" i="7"/>
  <c r="AH53" i="7"/>
  <c r="AL53" i="7"/>
  <c r="AP53" i="7"/>
  <c r="AT53" i="7"/>
  <c r="AX53" i="7"/>
  <c r="BB53" i="7"/>
  <c r="BF53" i="7"/>
  <c r="BJ53" i="7"/>
  <c r="BN53" i="7"/>
  <c r="BR53" i="7"/>
  <c r="BV53" i="7"/>
  <c r="BZ53" i="7"/>
  <c r="CD53" i="7"/>
  <c r="CH53" i="7"/>
  <c r="CL53" i="7"/>
  <c r="CP53" i="7"/>
  <c r="CT53" i="7"/>
  <c r="CX53" i="7"/>
  <c r="DB53" i="7"/>
  <c r="DF53" i="7"/>
  <c r="DJ53" i="7"/>
  <c r="DN53" i="7"/>
  <c r="DR53" i="7"/>
  <c r="AE56" i="7"/>
  <c r="AU56" i="7"/>
  <c r="BW56" i="7"/>
  <c r="CM56" i="7"/>
  <c r="DK56" i="7"/>
  <c r="AL57" i="7"/>
  <c r="BR57" i="7"/>
  <c r="CX57" i="7"/>
  <c r="CG58" i="7"/>
  <c r="AV59" i="7"/>
  <c r="AZ59" i="7"/>
  <c r="CJ59" i="7"/>
  <c r="CR59" i="7"/>
  <c r="AQ60" i="7"/>
  <c r="BW60" i="7"/>
  <c r="DC60" i="7"/>
  <c r="AL61" i="7"/>
  <c r="AB63" i="7"/>
  <c r="AZ63" i="7"/>
  <c r="BP63" i="7"/>
  <c r="CR63" i="7"/>
  <c r="DH63" i="7"/>
  <c r="X64" i="7"/>
  <c r="BN64" i="7"/>
  <c r="DE64" i="7"/>
  <c r="AR56" i="7"/>
  <c r="BH56" i="7"/>
  <c r="CJ56" i="7"/>
  <c r="CZ56" i="7"/>
  <c r="BB58" i="7"/>
  <c r="AJ60" i="7"/>
  <c r="BD60" i="7"/>
  <c r="CB60" i="7"/>
  <c r="CV60" i="7"/>
  <c r="DP60" i="7"/>
  <c r="AJ64" i="7"/>
  <c r="BP64" i="7"/>
  <c r="CP64" i="7"/>
  <c r="DQ64" i="7"/>
  <c r="BN68" i="7"/>
  <c r="X53" i="7"/>
  <c r="AB53" i="7"/>
  <c r="AF53" i="7"/>
  <c r="AJ53" i="7"/>
  <c r="AN53" i="7"/>
  <c r="AR53" i="7"/>
  <c r="AV53" i="7"/>
  <c r="AZ53" i="7"/>
  <c r="BD53" i="7"/>
  <c r="BH53" i="7"/>
  <c r="BL53" i="7"/>
  <c r="BP53" i="7"/>
  <c r="BT53" i="7"/>
  <c r="BX53" i="7"/>
  <c r="CB53" i="7"/>
  <c r="CF53" i="7"/>
  <c r="CJ53" i="7"/>
  <c r="CN53" i="7"/>
  <c r="CR53" i="7"/>
  <c r="CV53" i="7"/>
  <c r="CZ53" i="7"/>
  <c r="DD53" i="7"/>
  <c r="DH53" i="7"/>
  <c r="DL53" i="7"/>
  <c r="AG56" i="7"/>
  <c r="AK56" i="7"/>
  <c r="BM56" i="7"/>
  <c r="BQ56" i="7"/>
  <c r="CS56" i="7"/>
  <c r="CW56" i="7"/>
  <c r="AB57" i="7"/>
  <c r="AR57" i="7"/>
  <c r="BH57" i="7"/>
  <c r="BX57" i="7"/>
  <c r="CN57" i="7"/>
  <c r="DD57" i="7"/>
  <c r="BC58" i="7"/>
  <c r="DO58" i="7"/>
  <c r="AL59" i="7"/>
  <c r="AP59" i="7"/>
  <c r="BR59" i="7"/>
  <c r="BV59" i="7"/>
  <c r="CX59" i="7"/>
  <c r="DB59" i="7"/>
  <c r="Y60" i="7"/>
  <c r="AO60" i="7"/>
  <c r="BE60" i="7"/>
  <c r="BU60" i="7"/>
  <c r="CK60" i="7"/>
  <c r="DA60" i="7"/>
  <c r="CF61" i="7"/>
  <c r="AP63" i="7"/>
  <c r="BB63" i="7"/>
  <c r="BV63" i="7"/>
  <c r="CH63" i="7"/>
  <c r="DB63" i="7"/>
  <c r="DN63" i="7"/>
  <c r="AP64" i="7"/>
  <c r="BL64" i="7"/>
  <c r="CG64" i="7"/>
  <c r="DB64" i="7"/>
  <c r="Z72" i="7"/>
  <c r="AP72" i="7"/>
  <c r="BF72" i="7"/>
  <c r="BV72" i="7"/>
  <c r="CL72" i="7"/>
  <c r="DB72" i="7"/>
  <c r="DR72" i="7"/>
  <c r="CD65" i="7"/>
  <c r="AF67" i="7"/>
  <c r="AJ67" i="7"/>
  <c r="BL67" i="7"/>
  <c r="BP67" i="7"/>
  <c r="CR67" i="7"/>
  <c r="CV67" i="7"/>
  <c r="BV69" i="7"/>
  <c r="AV71" i="7"/>
  <c r="AZ71" i="7"/>
  <c r="CB71" i="7"/>
  <c r="CF71" i="7"/>
  <c r="DH71" i="7"/>
  <c r="DL71" i="7"/>
  <c r="AI72" i="7"/>
  <c r="AY72" i="7"/>
  <c r="BO72" i="7"/>
  <c r="CE72" i="7"/>
  <c r="CU72" i="7"/>
  <c r="DK72" i="7"/>
  <c r="AD73" i="7"/>
  <c r="CP73" i="7"/>
  <c r="AD75" i="7"/>
  <c r="BZ75" i="7"/>
  <c r="DK75" i="7"/>
  <c r="AQ76" i="7"/>
  <c r="BW76" i="7"/>
  <c r="DC76" i="7"/>
  <c r="CS77" i="7"/>
  <c r="AG77" i="7"/>
  <c r="BS77" i="7"/>
  <c r="BB77" i="7"/>
  <c r="DN70" i="7"/>
  <c r="AB72" i="7"/>
  <c r="AR72" i="7"/>
  <c r="BH72" i="7"/>
  <c r="BX72" i="7"/>
  <c r="CN72" i="7"/>
  <c r="DD72" i="7"/>
  <c r="BB74" i="7"/>
  <c r="DQ85" i="7"/>
  <c r="CK85" i="7"/>
  <c r="BE85" i="7"/>
  <c r="Y85" i="7"/>
  <c r="CN85" i="7"/>
  <c r="BH85" i="7"/>
  <c r="AB85" i="7"/>
  <c r="BW85" i="7"/>
  <c r="DJ85" i="7"/>
  <c r="AX85" i="7"/>
  <c r="CI85" i="7"/>
  <c r="W85" i="7"/>
  <c r="AL67" i="7"/>
  <c r="AP67" i="7"/>
  <c r="BR67" i="7"/>
  <c r="BV67" i="7"/>
  <c r="CX67" i="7"/>
  <c r="DB67" i="7"/>
  <c r="AT71" i="7"/>
  <c r="AX71" i="7"/>
  <c r="BZ71" i="7"/>
  <c r="CD71" i="7"/>
  <c r="DF71" i="7"/>
  <c r="DJ71" i="7"/>
  <c r="AG72" i="7"/>
  <c r="AW72" i="7"/>
  <c r="BM72" i="7"/>
  <c r="CC72" i="7"/>
  <c r="CS72" i="7"/>
  <c r="DI72" i="7"/>
  <c r="CE74" i="7"/>
  <c r="DA75" i="7"/>
  <c r="BY75" i="7"/>
  <c r="AO75" i="7"/>
  <c r="AL75" i="7"/>
  <c r="CH75" i="7"/>
  <c r="DS75" i="7"/>
  <c r="DF76" i="7"/>
  <c r="CP76" i="7"/>
  <c r="BZ76" i="7"/>
  <c r="BJ76" i="7"/>
  <c r="AT76" i="7"/>
  <c r="DL76" i="7"/>
  <c r="CV76" i="7"/>
  <c r="CF76" i="7"/>
  <c r="BP76" i="7"/>
  <c r="AZ76" i="7"/>
  <c r="AJ76" i="7"/>
  <c r="AA76" i="7"/>
  <c r="BC76" i="7"/>
  <c r="CI76" i="7"/>
  <c r="DO76" i="7"/>
  <c r="DD81" i="7"/>
  <c r="CE81" i="7"/>
  <c r="CP85" i="7"/>
  <c r="AK79" i="7"/>
  <c r="AO79" i="7"/>
  <c r="BQ79" i="7"/>
  <c r="BU79" i="7"/>
  <c r="CW79" i="7"/>
  <c r="DA79" i="7"/>
  <c r="AF80" i="7"/>
  <c r="AV80" i="7"/>
  <c r="BL80" i="7"/>
  <c r="CB80" i="7"/>
  <c r="CR80" i="7"/>
  <c r="DH80" i="7"/>
  <c r="AX79" i="7"/>
  <c r="BB79" i="7"/>
  <c r="CD79" i="7"/>
  <c r="CH79" i="7"/>
  <c r="DJ79" i="7"/>
  <c r="DN79" i="7"/>
  <c r="AT83" i="7"/>
  <c r="BJ83" i="7"/>
  <c r="CK93" i="7"/>
  <c r="Y93" i="7"/>
  <c r="BH93" i="7"/>
  <c r="CU93" i="7"/>
  <c r="AI93" i="7"/>
  <c r="DR93" i="7"/>
  <c r="AM79" i="7"/>
  <c r="AQ79" i="7"/>
  <c r="BS79" i="7"/>
  <c r="BW79" i="7"/>
  <c r="CY79" i="7"/>
  <c r="DC79" i="7"/>
  <c r="AL80" i="7"/>
  <c r="BB80" i="7"/>
  <c r="BR80" i="7"/>
  <c r="CH80" i="7"/>
  <c r="CX80" i="7"/>
  <c r="DN80" i="7"/>
  <c r="AY83" i="7"/>
  <c r="BD86" i="7"/>
  <c r="AX87" i="7"/>
  <c r="CT87" i="7"/>
  <c r="AN89" i="7"/>
  <c r="BT89" i="7"/>
  <c r="DJ89" i="7"/>
  <c r="AD84" i="7"/>
  <c r="AH84" i="7"/>
  <c r="AT84" i="7"/>
  <c r="AX84" i="7"/>
  <c r="BJ84" i="7"/>
  <c r="BN84" i="7"/>
  <c r="BZ84" i="7"/>
  <c r="CD84" i="7"/>
  <c r="CP84" i="7"/>
  <c r="CT84" i="7"/>
  <c r="DF84" i="7"/>
  <c r="DJ84" i="7"/>
  <c r="CQ87" i="7"/>
  <c r="Z88" i="7"/>
  <c r="AD88" i="7"/>
  <c r="AP88" i="7"/>
  <c r="AT88" i="7"/>
  <c r="BF88" i="7"/>
  <c r="BJ88" i="7"/>
  <c r="BV88" i="7"/>
  <c r="BZ88" i="7"/>
  <c r="CL88" i="7"/>
  <c r="CP88" i="7"/>
  <c r="DB88" i="7"/>
  <c r="DF88" i="7"/>
  <c r="AO89" i="7"/>
  <c r="BU89" i="7"/>
  <c r="DL89" i="7"/>
  <c r="CQ89" i="7"/>
  <c r="AH89" i="7"/>
  <c r="BJ89" i="7"/>
  <c r="CG89" i="7"/>
  <c r="DM89" i="7"/>
  <c r="DF97" i="7"/>
  <c r="CP97" i="7"/>
  <c r="BZ97" i="7"/>
  <c r="DG97" i="7"/>
  <c r="CK97" i="7"/>
  <c r="BQ97" i="7"/>
  <c r="BA97" i="7"/>
  <c r="AK97" i="7"/>
  <c r="DP97" i="7"/>
  <c r="CU97" i="7"/>
  <c r="BY97" i="7"/>
  <c r="BH97" i="7"/>
  <c r="AR97" i="7"/>
  <c r="AB97" i="7"/>
  <c r="DD97" i="7"/>
  <c r="CI97" i="7"/>
  <c r="BO97" i="7"/>
  <c r="AY97" i="7"/>
  <c r="AI97" i="7"/>
  <c r="DC97" i="7"/>
  <c r="AH97" i="7"/>
  <c r="BJ97" i="7"/>
  <c r="CR97" i="7"/>
  <c r="Z97" i="7"/>
  <c r="AO91" i="7"/>
  <c r="BA91" i="7"/>
  <c r="DA91" i="7"/>
  <c r="DM91" i="7"/>
  <c r="X92" i="7"/>
  <c r="AB92" i="7"/>
  <c r="AF92" i="7"/>
  <c r="AJ92" i="7"/>
  <c r="AN92" i="7"/>
  <c r="AR92" i="7"/>
  <c r="AV92" i="7"/>
  <c r="AZ92" i="7"/>
  <c r="BD92" i="7"/>
  <c r="BH92" i="7"/>
  <c r="BL92" i="7"/>
  <c r="BP92" i="7"/>
  <c r="BT92" i="7"/>
  <c r="BX92" i="7"/>
  <c r="CB92" i="7"/>
  <c r="CF92" i="7"/>
  <c r="CJ92" i="7"/>
  <c r="CN92" i="7"/>
  <c r="CR92" i="7"/>
  <c r="CV92" i="7"/>
  <c r="CZ92" i="7"/>
  <c r="DD92" i="7"/>
  <c r="DH92" i="7"/>
  <c r="DL92" i="7"/>
  <c r="DP92" i="7"/>
  <c r="AS95" i="7"/>
  <c r="CN95" i="7"/>
  <c r="BB99" i="7"/>
  <c r="BB91" i="7"/>
  <c r="CD91" i="7"/>
  <c r="DN91" i="7"/>
  <c r="Y92" i="7"/>
  <c r="AC92" i="7"/>
  <c r="AG92" i="7"/>
  <c r="AK92" i="7"/>
  <c r="AO92" i="7"/>
  <c r="AS92" i="7"/>
  <c r="AW92" i="7"/>
  <c r="BA92" i="7"/>
  <c r="BE92" i="7"/>
  <c r="BI92" i="7"/>
  <c r="BM92" i="7"/>
  <c r="BQ92" i="7"/>
  <c r="BU92" i="7"/>
  <c r="BY92" i="7"/>
  <c r="CC92" i="7"/>
  <c r="CG92" i="7"/>
  <c r="CK92" i="7"/>
  <c r="CO92" i="7"/>
  <c r="CS92" i="7"/>
  <c r="CW92" i="7"/>
  <c r="DA92" i="7"/>
  <c r="DE92" i="7"/>
  <c r="DI92" i="7"/>
  <c r="DM92" i="7"/>
  <c r="DQ92" i="7"/>
  <c r="CU95" i="7"/>
  <c r="CI95" i="7"/>
  <c r="BO95" i="7"/>
  <c r="BC95" i="7"/>
  <c r="AL95" i="7"/>
  <c r="AX95" i="7"/>
  <c r="BY95" i="7"/>
  <c r="CO95" i="7"/>
  <c r="DP95" i="7"/>
  <c r="BZ98" i="7"/>
  <c r="DL98" i="7"/>
  <c r="Z92" i="7"/>
  <c r="AD92" i="7"/>
  <c r="AH92" i="7"/>
  <c r="AL92" i="7"/>
  <c r="AP92" i="7"/>
  <c r="AT92" i="7"/>
  <c r="AX92" i="7"/>
  <c r="BB92" i="7"/>
  <c r="BF92" i="7"/>
  <c r="BJ92" i="7"/>
  <c r="BN92" i="7"/>
  <c r="BR92" i="7"/>
  <c r="BV92" i="7"/>
  <c r="BZ92" i="7"/>
  <c r="CD92" i="7"/>
  <c r="CH92" i="7"/>
  <c r="CL92" i="7"/>
  <c r="CP92" i="7"/>
  <c r="CT92" i="7"/>
  <c r="CX92" i="7"/>
  <c r="DB92" i="7"/>
  <c r="DF92" i="7"/>
  <c r="DJ92" i="7"/>
  <c r="DN92" i="7"/>
  <c r="DA99" i="7"/>
  <c r="CO99" i="7"/>
  <c r="BU99" i="7"/>
  <c r="BI99" i="7"/>
  <c r="AO99" i="7"/>
  <c r="AC99" i="7"/>
  <c r="DD99" i="7"/>
  <c r="CR99" i="7"/>
  <c r="BX99" i="7"/>
  <c r="BL99" i="7"/>
  <c r="AR99" i="7"/>
  <c r="AF99" i="7"/>
  <c r="DK99" i="7"/>
  <c r="CY99" i="7"/>
  <c r="CE99" i="7"/>
  <c r="BS99" i="7"/>
  <c r="AY99" i="7"/>
  <c r="AM99" i="7"/>
  <c r="DJ99" i="7"/>
  <c r="BN99" i="7"/>
  <c r="BZ99" i="7"/>
  <c r="AD99" i="7"/>
  <c r="BF99" i="7"/>
  <c r="CH99" i="7"/>
  <c r="Z96" i="7"/>
  <c r="AD96" i="7"/>
  <c r="AH96" i="7"/>
  <c r="AL96" i="7"/>
  <c r="AP96" i="7"/>
  <c r="AT96" i="7"/>
  <c r="AX96" i="7"/>
  <c r="BB96" i="7"/>
  <c r="BF96" i="7"/>
  <c r="BJ96" i="7"/>
  <c r="BN96" i="7"/>
  <c r="BR96" i="7"/>
  <c r="BV96" i="7"/>
  <c r="BZ96" i="7"/>
  <c r="CD96" i="7"/>
  <c r="CH96" i="7"/>
  <c r="CL96" i="7"/>
  <c r="CP96" i="7"/>
  <c r="CT96" i="7"/>
  <c r="CX96" i="7"/>
  <c r="DB96" i="7"/>
  <c r="DF96" i="7"/>
  <c r="DJ96" i="7"/>
  <c r="DN96" i="7"/>
  <c r="DP100" i="7"/>
  <c r="DD100" i="7"/>
  <c r="CZ100" i="7"/>
  <c r="DO100" i="7"/>
  <c r="DK100" i="7"/>
  <c r="CY100" i="7"/>
  <c r="CU100" i="7"/>
  <c r="CI100" i="7"/>
  <c r="Z100" i="7"/>
  <c r="AL100" i="7"/>
  <c r="AP100" i="7"/>
  <c r="BB100" i="7"/>
  <c r="BF100" i="7"/>
  <c r="BR100" i="7"/>
  <c r="BV100" i="7"/>
  <c r="CH100" i="7"/>
  <c r="CN100" i="7"/>
  <c r="DI100" i="7"/>
  <c r="DQ100" i="7"/>
  <c r="AE100" i="7"/>
  <c r="AI100" i="7"/>
  <c r="AU100" i="7"/>
  <c r="AY100" i="7"/>
  <c r="BK100" i="7"/>
  <c r="BO100" i="7"/>
  <c r="CA100" i="7"/>
  <c r="CE100" i="7"/>
  <c r="CT100" i="7"/>
  <c r="DB100" i="7"/>
  <c r="X100" i="7"/>
  <c r="AB100" i="7"/>
  <c r="AN100" i="7"/>
  <c r="AR100" i="7"/>
  <c r="BD100" i="7"/>
  <c r="BH100" i="7"/>
  <c r="BT100" i="7"/>
  <c r="BX100" i="7"/>
  <c r="CK100" i="7"/>
  <c r="CP100" i="7"/>
  <c r="DM100" i="7"/>
  <c r="AL101" i="7"/>
  <c r="BB101" i="7"/>
  <c r="BR101" i="7"/>
  <c r="CH101" i="7"/>
  <c r="CX101" i="7"/>
  <c r="DN101" i="7"/>
  <c r="AB103" i="7"/>
  <c r="AF103" i="7"/>
  <c r="BH103" i="7"/>
  <c r="BL103" i="7"/>
  <c r="CN103" i="7"/>
  <c r="CR103" i="7"/>
  <c r="AI101" i="7"/>
  <c r="AY101" i="7"/>
  <c r="BO101" i="7"/>
  <c r="CE101" i="7"/>
  <c r="CU101" i="7"/>
  <c r="DK101" i="7"/>
  <c r="AG103" i="7"/>
  <c r="AS103" i="7"/>
  <c r="BM103" i="7"/>
  <c r="BY103" i="7"/>
  <c r="CS103" i="7"/>
  <c r="DE103" i="7"/>
  <c r="AD103" i="7"/>
  <c r="AH103" i="7"/>
  <c r="BJ103" i="7"/>
  <c r="BN103" i="7"/>
  <c r="CP103" i="7"/>
  <c r="CT103" i="7"/>
  <c r="L64" i="7"/>
  <c r="V8" i="14"/>
  <c r="AQ8" i="14" s="1"/>
  <c r="E4" i="14"/>
  <c r="G4" i="14"/>
  <c r="E12" i="14"/>
  <c r="G12" i="14"/>
  <c r="E7" i="14"/>
  <c r="V7" i="14"/>
  <c r="AQ7" i="14" s="1"/>
  <c r="V10" i="14"/>
  <c r="AQ10" i="14" s="1"/>
  <c r="V6" i="14"/>
  <c r="G8" i="14"/>
  <c r="E5" i="14"/>
  <c r="G5" i="14"/>
  <c r="F5" i="14"/>
  <c r="F7" i="14"/>
  <c r="V4" i="14"/>
  <c r="F9" i="14"/>
  <c r="F6" i="14"/>
  <c r="G27" i="14"/>
  <c r="S65" i="14"/>
  <c r="T52" i="14"/>
  <c r="R84" i="14"/>
  <c r="L7" i="7"/>
  <c r="Q4" i="7"/>
  <c r="R38" i="14"/>
  <c r="R34" i="14"/>
  <c r="F4" i="14"/>
  <c r="F24" i="14"/>
  <c r="F12" i="14"/>
  <c r="E9" i="14"/>
  <c r="G9" i="14"/>
  <c r="G7" i="14"/>
  <c r="F10" i="14"/>
  <c r="G10" i="14"/>
  <c r="N10" i="14" s="1"/>
  <c r="R76" i="14"/>
  <c r="Q16" i="14"/>
  <c r="P99" i="14"/>
  <c r="I10" i="15"/>
  <c r="AR5" i="7"/>
  <c r="EO5" i="7" s="1"/>
  <c r="AP5" i="7"/>
  <c r="AO5" i="7"/>
  <c r="AN5" i="7" s="1"/>
  <c r="AO10" i="7"/>
  <c r="AO6" i="7"/>
  <c r="AN6" i="7" s="1"/>
  <c r="AM6" i="7" s="1"/>
  <c r="AL6" i="7" s="1"/>
  <c r="AK6" i="7" s="1"/>
  <c r="AJ6" i="7" s="1"/>
  <c r="AI6" i="7" s="1"/>
  <c r="AH6" i="7" s="1"/>
  <c r="AG6" i="7" s="1"/>
  <c r="AF6" i="7" s="1"/>
  <c r="AE6" i="7" s="1"/>
  <c r="AD6" i="7" s="1"/>
  <c r="AC6" i="7" s="1"/>
  <c r="AB6" i="7" s="1"/>
  <c r="AA6" i="7" s="1"/>
  <c r="Z6" i="7" s="1"/>
  <c r="Y6" i="7" s="1"/>
  <c r="X6" i="7" s="1"/>
  <c r="W6" i="7" s="1"/>
  <c r="AR4" i="7"/>
  <c r="AR5" i="14"/>
  <c r="AS5" i="14" s="1"/>
  <c r="AT5" i="14" s="1"/>
  <c r="AR7" i="14"/>
  <c r="AP7" i="14"/>
  <c r="AO7" i="14" s="1"/>
  <c r="AQ4" i="14"/>
  <c r="AQ6" i="14"/>
  <c r="AP6" i="14" s="1"/>
  <c r="AO6" i="14" s="1"/>
  <c r="AN6" i="14" s="1"/>
  <c r="AM6" i="14" s="1"/>
  <c r="AL6" i="14" s="1"/>
  <c r="AK6" i="14" s="1"/>
  <c r="AJ6" i="14" s="1"/>
  <c r="AI6" i="14" s="1"/>
  <c r="AH6" i="14" s="1"/>
  <c r="AG6" i="14" s="1"/>
  <c r="AF6" i="14" s="1"/>
  <c r="AE6" i="14" s="1"/>
  <c r="AD6" i="14" s="1"/>
  <c r="AC6" i="14" s="1"/>
  <c r="AB6" i="14" s="1"/>
  <c r="AA6" i="14" s="1"/>
  <c r="Z6" i="14" s="1"/>
  <c r="Y6" i="14" s="1"/>
  <c r="X6" i="14" s="1"/>
  <c r="W6" i="14" s="1"/>
  <c r="P10" i="14"/>
  <c r="L10" i="14"/>
  <c r="AN7" i="14"/>
  <c r="Q10" i="14" l="1"/>
  <c r="S10" i="14"/>
  <c r="O10" i="14"/>
  <c r="T10" i="14"/>
  <c r="R5" i="15"/>
  <c r="AP8" i="14"/>
  <c r="AR8" i="14"/>
  <c r="K4" i="14"/>
  <c r="EN4" i="14" s="1"/>
  <c r="K8" i="14"/>
  <c r="EN8" i="14" s="1"/>
  <c r="T13" i="7"/>
  <c r="P13" i="7"/>
  <c r="R12" i="7"/>
  <c r="T11" i="7"/>
  <c r="P11" i="7"/>
  <c r="I101" i="15"/>
  <c r="J5" i="15"/>
  <c r="F91" i="14"/>
  <c r="R71" i="14"/>
  <c r="G15" i="14"/>
  <c r="K7" i="14"/>
  <c r="N7" i="14" s="1"/>
  <c r="S13" i="7"/>
  <c r="O13" i="7"/>
  <c r="Q12" i="7"/>
  <c r="S11" i="7"/>
  <c r="O11" i="7"/>
  <c r="Z8" i="15"/>
  <c r="O8" i="15"/>
  <c r="P8" i="15" s="1"/>
  <c r="Q7" i="14"/>
  <c r="P94" i="14"/>
  <c r="T26" i="14"/>
  <c r="R13" i="7"/>
  <c r="T12" i="7"/>
  <c r="P12" i="7"/>
  <c r="R11" i="7"/>
  <c r="K10" i="15"/>
  <c r="O10" i="15"/>
  <c r="AR6" i="14"/>
  <c r="AS6" i="14" s="1"/>
  <c r="AT6" i="14" s="1"/>
  <c r="AU6" i="14" s="1"/>
  <c r="AV6" i="14" s="1"/>
  <c r="AW6" i="14" s="1"/>
  <c r="AX6" i="14" s="1"/>
  <c r="AY6" i="14" s="1"/>
  <c r="AZ6" i="14" s="1"/>
  <c r="BA6" i="14" s="1"/>
  <c r="BB6" i="14" s="1"/>
  <c r="BC6" i="14" s="1"/>
  <c r="BD6" i="14" s="1"/>
  <c r="BE6" i="14" s="1"/>
  <c r="BF6" i="14" s="1"/>
  <c r="BG6" i="14" s="1"/>
  <c r="BH6" i="14" s="1"/>
  <c r="BI6" i="14" s="1"/>
  <c r="BJ6" i="14" s="1"/>
  <c r="BK6" i="14" s="1"/>
  <c r="BL6" i="14" s="1"/>
  <c r="BM6" i="14" s="1"/>
  <c r="BN6" i="14" s="1"/>
  <c r="BO6" i="14" s="1"/>
  <c r="BP6" i="14" s="1"/>
  <c r="BQ6" i="14" s="1"/>
  <c r="BR6" i="14" s="1"/>
  <c r="BS6" i="14" s="1"/>
  <c r="BT6" i="14" s="1"/>
  <c r="BU6" i="14" s="1"/>
  <c r="BV6" i="14" s="1"/>
  <c r="BW6" i="14" s="1"/>
  <c r="BX6" i="14" s="1"/>
  <c r="BY6" i="14" s="1"/>
  <c r="BZ6" i="14" s="1"/>
  <c r="CA6" i="14" s="1"/>
  <c r="CB6" i="14" s="1"/>
  <c r="CC6" i="14" s="1"/>
  <c r="CD6" i="14" s="1"/>
  <c r="CE6" i="14" s="1"/>
  <c r="CF6" i="14" s="1"/>
  <c r="CG6" i="14" s="1"/>
  <c r="CH6" i="14" s="1"/>
  <c r="CI6" i="14" s="1"/>
  <c r="CJ6" i="14" s="1"/>
  <c r="CK6" i="14" s="1"/>
  <c r="CL6" i="14" s="1"/>
  <c r="CM6" i="14" s="1"/>
  <c r="CN6" i="14" s="1"/>
  <c r="CO6" i="14" s="1"/>
  <c r="CP6" i="14" s="1"/>
  <c r="CQ6" i="14" s="1"/>
  <c r="CR6" i="14" s="1"/>
  <c r="CS6" i="14" s="1"/>
  <c r="CT6" i="14" s="1"/>
  <c r="CU6" i="14" s="1"/>
  <c r="CV6" i="14" s="1"/>
  <c r="CW6" i="14" s="1"/>
  <c r="CX6" i="14" s="1"/>
  <c r="CY6" i="14" s="1"/>
  <c r="CZ6" i="14" s="1"/>
  <c r="DA6" i="14" s="1"/>
  <c r="DB6" i="14" s="1"/>
  <c r="DC6" i="14" s="1"/>
  <c r="DD6" i="14" s="1"/>
  <c r="DE6" i="14" s="1"/>
  <c r="DF6" i="14" s="1"/>
  <c r="DG6" i="14" s="1"/>
  <c r="DH6" i="14" s="1"/>
  <c r="DI6" i="14" s="1"/>
  <c r="DJ6" i="14" s="1"/>
  <c r="DK6" i="14" s="1"/>
  <c r="DL6" i="14" s="1"/>
  <c r="DM6" i="14" s="1"/>
  <c r="DN6" i="14" s="1"/>
  <c r="DO6" i="14" s="1"/>
  <c r="DP6" i="14" s="1"/>
  <c r="DQ6" i="14" s="1"/>
  <c r="DR6" i="14" s="1"/>
  <c r="DS6" i="14" s="1"/>
  <c r="AU5" i="14"/>
  <c r="K5" i="14"/>
  <c r="N5" i="14" s="1"/>
  <c r="S12" i="7"/>
  <c r="C13" i="24"/>
  <c r="P4" i="24"/>
  <c r="Q4" i="24"/>
  <c r="V4" i="24"/>
  <c r="S4" i="24"/>
  <c r="U4" i="24"/>
  <c r="T4" i="24"/>
  <c r="D13" i="24"/>
  <c r="R4" i="24"/>
  <c r="V7" i="24"/>
  <c r="U7" i="24"/>
  <c r="T7" i="24"/>
  <c r="R7" i="24"/>
  <c r="P7" i="24"/>
  <c r="Q7" i="24"/>
  <c r="S7" i="24"/>
  <c r="P5" i="24"/>
  <c r="N13" i="7"/>
  <c r="N7" i="7"/>
  <c r="N10" i="7"/>
  <c r="N8" i="7"/>
  <c r="N11" i="7"/>
  <c r="N4" i="7"/>
  <c r="N5" i="7"/>
  <c r="N12" i="7"/>
  <c r="N4" i="19"/>
  <c r="R8" i="15"/>
  <c r="K78" i="15"/>
  <c r="T62" i="15"/>
  <c r="U50" i="15"/>
  <c r="X30" i="15"/>
  <c r="I22" i="15"/>
  <c r="Z13" i="15"/>
  <c r="K13" i="15"/>
  <c r="J13" i="15"/>
  <c r="I13" i="15"/>
  <c r="O13" i="15"/>
  <c r="I11" i="15"/>
  <c r="AR12" i="7"/>
  <c r="AS12" i="7" s="1"/>
  <c r="AT12" i="7" s="1"/>
  <c r="AU12" i="7" s="1"/>
  <c r="AV12" i="7" s="1"/>
  <c r="AW12" i="7" s="1"/>
  <c r="AX12" i="7" s="1"/>
  <c r="AY12" i="7" s="1"/>
  <c r="AZ12" i="7" s="1"/>
  <c r="BA12" i="7" s="1"/>
  <c r="BB12" i="7" s="1"/>
  <c r="BC12" i="7" s="1"/>
  <c r="BD12" i="7" s="1"/>
  <c r="BE12" i="7" s="1"/>
  <c r="BF12" i="7" s="1"/>
  <c r="BG12" i="7" s="1"/>
  <c r="BH12" i="7" s="1"/>
  <c r="BI12" i="7" s="1"/>
  <c r="BJ12" i="7" s="1"/>
  <c r="BK12" i="7" s="1"/>
  <c r="BL12" i="7" s="1"/>
  <c r="BM12" i="7" s="1"/>
  <c r="BN12" i="7" s="1"/>
  <c r="BO12" i="7" s="1"/>
  <c r="BP12" i="7" s="1"/>
  <c r="BQ12" i="7" s="1"/>
  <c r="BR12" i="7" s="1"/>
  <c r="BS12" i="7" s="1"/>
  <c r="BT12" i="7" s="1"/>
  <c r="BU12" i="7" s="1"/>
  <c r="BV12" i="7" s="1"/>
  <c r="BW12" i="7" s="1"/>
  <c r="BX12" i="7" s="1"/>
  <c r="BY12" i="7" s="1"/>
  <c r="BZ12" i="7" s="1"/>
  <c r="CA12" i="7" s="1"/>
  <c r="CB12" i="7" s="1"/>
  <c r="CC12" i="7" s="1"/>
  <c r="CD12" i="7" s="1"/>
  <c r="CE12" i="7" s="1"/>
  <c r="CF12" i="7" s="1"/>
  <c r="CG12" i="7" s="1"/>
  <c r="CH12" i="7" s="1"/>
  <c r="CI12" i="7" s="1"/>
  <c r="CJ12" i="7" s="1"/>
  <c r="CK12" i="7" s="1"/>
  <c r="CL12" i="7" s="1"/>
  <c r="CM12" i="7" s="1"/>
  <c r="CN12" i="7" s="1"/>
  <c r="CO12" i="7" s="1"/>
  <c r="CP12" i="7" s="1"/>
  <c r="CQ12" i="7" s="1"/>
  <c r="CR12" i="7" s="1"/>
  <c r="CS12" i="7" s="1"/>
  <c r="CT12" i="7" s="1"/>
  <c r="CU12" i="7" s="1"/>
  <c r="CV12" i="7" s="1"/>
  <c r="CW12" i="7" s="1"/>
  <c r="CX12" i="7" s="1"/>
  <c r="CY12" i="7" s="1"/>
  <c r="CZ12" i="7" s="1"/>
  <c r="DA12" i="7" s="1"/>
  <c r="DB12" i="7" s="1"/>
  <c r="DC12" i="7" s="1"/>
  <c r="DD12" i="7" s="1"/>
  <c r="DE12" i="7" s="1"/>
  <c r="DF12" i="7" s="1"/>
  <c r="DG12" i="7" s="1"/>
  <c r="DH12" i="7" s="1"/>
  <c r="DI12" i="7" s="1"/>
  <c r="DJ12" i="7" s="1"/>
  <c r="DK12" i="7" s="1"/>
  <c r="DL12" i="7" s="1"/>
  <c r="DM12" i="7" s="1"/>
  <c r="DN12" i="7" s="1"/>
  <c r="DO12" i="7" s="1"/>
  <c r="DP12" i="7" s="1"/>
  <c r="DQ12" i="7" s="1"/>
  <c r="DR12" i="7" s="1"/>
  <c r="DS12" i="7" s="1"/>
  <c r="K13" i="14"/>
  <c r="N13" i="14" s="1"/>
  <c r="AQ12" i="14"/>
  <c r="AR12" i="14" s="1"/>
  <c r="AS12" i="14" s="1"/>
  <c r="AP12" i="14"/>
  <c r="AO12" i="14" s="1"/>
  <c r="AN12" i="14" s="1"/>
  <c r="AM12" i="14" s="1"/>
  <c r="AL12" i="14" s="1"/>
  <c r="K12" i="14"/>
  <c r="S12" i="14" s="1"/>
  <c r="K11" i="14"/>
  <c r="Q11" i="14" s="1"/>
  <c r="G11" i="14"/>
  <c r="F11" i="14"/>
  <c r="V11" i="14"/>
  <c r="C84" i="16"/>
  <c r="C85" i="16"/>
  <c r="K9" i="14"/>
  <c r="EN9" i="14" s="1"/>
  <c r="O9" i="15"/>
  <c r="P9" i="15" s="1"/>
  <c r="K9" i="7"/>
  <c r="T9" i="7" s="1"/>
  <c r="R30" i="16"/>
  <c r="M24" i="16"/>
  <c r="C86" i="16"/>
  <c r="P30" i="16"/>
  <c r="S30" i="16"/>
  <c r="N30" i="16"/>
  <c r="C83" i="16"/>
  <c r="O30" i="16"/>
  <c r="Q30" i="16"/>
  <c r="Z93" i="15"/>
  <c r="O93" i="15"/>
  <c r="FI93" i="15" s="1"/>
  <c r="T93" i="15"/>
  <c r="U93" i="15"/>
  <c r="J93" i="15"/>
  <c r="K93" i="15"/>
  <c r="V93" i="15"/>
  <c r="S93" i="15"/>
  <c r="X93" i="15"/>
  <c r="O89" i="15"/>
  <c r="FE89" i="15" s="1"/>
  <c r="J89" i="15"/>
  <c r="W89" i="15"/>
  <c r="S89" i="15"/>
  <c r="V89" i="15"/>
  <c r="U89" i="15"/>
  <c r="X89" i="15"/>
  <c r="K89" i="15"/>
  <c r="T89" i="15"/>
  <c r="O85" i="15"/>
  <c r="EB85" i="15" s="1"/>
  <c r="X85" i="15"/>
  <c r="W85" i="15"/>
  <c r="S85" i="15"/>
  <c r="V85" i="15"/>
  <c r="K85" i="15"/>
  <c r="J85" i="15"/>
  <c r="O81" i="15"/>
  <c r="FR81" i="15" s="1"/>
  <c r="T81" i="15"/>
  <c r="V81" i="15"/>
  <c r="X81" i="15"/>
  <c r="Z81" i="15"/>
  <c r="W81" i="15"/>
  <c r="K81" i="15"/>
  <c r="S81" i="15"/>
  <c r="U81" i="15"/>
  <c r="J81" i="15"/>
  <c r="O77" i="15"/>
  <c r="GQ77" i="15" s="1"/>
  <c r="X77" i="15"/>
  <c r="W77" i="15"/>
  <c r="K77" i="15"/>
  <c r="U77" i="15"/>
  <c r="V77" i="15"/>
  <c r="Z77" i="15"/>
  <c r="S77" i="15"/>
  <c r="T77" i="15"/>
  <c r="Z73" i="15"/>
  <c r="O73" i="15"/>
  <c r="HL73" i="15" s="1"/>
  <c r="K73" i="15"/>
  <c r="J73" i="15"/>
  <c r="U73" i="15"/>
  <c r="T73" i="15"/>
  <c r="S73" i="15"/>
  <c r="V73" i="15"/>
  <c r="W73" i="15"/>
  <c r="O69" i="15"/>
  <c r="FQ69" i="15" s="1"/>
  <c r="T69" i="15"/>
  <c r="X69" i="15"/>
  <c r="J69" i="15"/>
  <c r="V69" i="15"/>
  <c r="K69" i="15"/>
  <c r="W69" i="15"/>
  <c r="S69" i="15"/>
  <c r="Z69" i="15"/>
  <c r="U69" i="15"/>
  <c r="O65" i="15"/>
  <c r="ED65" i="15" s="1"/>
  <c r="Z65" i="15"/>
  <c r="J65" i="15"/>
  <c r="S65" i="15"/>
  <c r="X65" i="15"/>
  <c r="U65" i="15"/>
  <c r="W65" i="15"/>
  <c r="T65" i="15"/>
  <c r="V65" i="15"/>
  <c r="K65" i="15"/>
  <c r="O61" i="15"/>
  <c r="GF61" i="15" s="1"/>
  <c r="T61" i="15"/>
  <c r="S61" i="15"/>
  <c r="X61" i="15"/>
  <c r="W61" i="15"/>
  <c r="K61" i="15"/>
  <c r="J61" i="15"/>
  <c r="V61" i="15"/>
  <c r="U61" i="15"/>
  <c r="Z61" i="15"/>
  <c r="O57" i="15"/>
  <c r="ET57" i="15" s="1"/>
  <c r="X57" i="15"/>
  <c r="S57" i="15"/>
  <c r="J57" i="15"/>
  <c r="U57" i="15"/>
  <c r="Z57" i="15"/>
  <c r="W57" i="15"/>
  <c r="V57" i="15"/>
  <c r="K57" i="15"/>
  <c r="T57" i="15"/>
  <c r="Z53" i="15"/>
  <c r="O53" i="15"/>
  <c r="V53" i="15"/>
  <c r="K53" i="15"/>
  <c r="U53" i="15"/>
  <c r="J53" i="15"/>
  <c r="X53" i="15"/>
  <c r="S53" i="15"/>
  <c r="W53" i="15"/>
  <c r="T53" i="15"/>
  <c r="Z49" i="15"/>
  <c r="O49" i="15"/>
  <c r="U49" i="15"/>
  <c r="V49" i="15"/>
  <c r="K49" i="15"/>
  <c r="S49" i="15"/>
  <c r="T49" i="15"/>
  <c r="X49" i="15"/>
  <c r="W49" i="15"/>
  <c r="O45" i="15"/>
  <c r="EF45" i="15" s="1"/>
  <c r="U45" i="15"/>
  <c r="Z45" i="15"/>
  <c r="X45" i="15"/>
  <c r="V45" i="15"/>
  <c r="W45" i="15"/>
  <c r="J45" i="15"/>
  <c r="T45" i="15"/>
  <c r="K45" i="15"/>
  <c r="O41" i="15"/>
  <c r="EO41" i="15" s="1"/>
  <c r="Z41" i="15"/>
  <c r="T41" i="15"/>
  <c r="S41" i="15"/>
  <c r="K41" i="15"/>
  <c r="U41" i="15"/>
  <c r="W41" i="15"/>
  <c r="V41" i="15"/>
  <c r="X41" i="15"/>
  <c r="O37" i="15"/>
  <c r="GV37" i="15" s="1"/>
  <c r="Z37" i="15"/>
  <c r="T37" i="15"/>
  <c r="S37" i="15"/>
  <c r="V37" i="15"/>
  <c r="U37" i="15"/>
  <c r="K37" i="15"/>
  <c r="X37" i="15"/>
  <c r="W37" i="15"/>
  <c r="O33" i="15"/>
  <c r="X33" i="15"/>
  <c r="U33" i="15"/>
  <c r="K33" i="15"/>
  <c r="S33" i="15"/>
  <c r="V33" i="15"/>
  <c r="T33" i="15"/>
  <c r="W33" i="15"/>
  <c r="J33" i="15"/>
  <c r="Z33" i="15"/>
  <c r="Z29" i="15"/>
  <c r="O29" i="15"/>
  <c r="DY29" i="15" s="1"/>
  <c r="J29" i="15"/>
  <c r="T29" i="15"/>
  <c r="W29" i="15"/>
  <c r="U29" i="15"/>
  <c r="X29" i="15"/>
  <c r="K29" i="15"/>
  <c r="O25" i="15"/>
  <c r="HJ25" i="15" s="1"/>
  <c r="W25" i="15"/>
  <c r="U25" i="15"/>
  <c r="T25" i="15"/>
  <c r="K25" i="15"/>
  <c r="X25" i="15"/>
  <c r="S25" i="15"/>
  <c r="V25" i="15"/>
  <c r="Z25" i="15"/>
  <c r="J25" i="15"/>
  <c r="O21" i="15"/>
  <c r="K21" i="15"/>
  <c r="U21" i="15"/>
  <c r="V21" i="15"/>
  <c r="J21" i="15"/>
  <c r="T21" i="15"/>
  <c r="X21" i="15"/>
  <c r="Z21" i="15"/>
  <c r="CA21" i="15" s="1"/>
  <c r="O17" i="15"/>
  <c r="T17" i="15"/>
  <c r="W17" i="15"/>
  <c r="U17" i="15"/>
  <c r="V17" i="15"/>
  <c r="S17" i="15"/>
  <c r="J17" i="15"/>
  <c r="Z17" i="15"/>
  <c r="X17" i="15"/>
  <c r="K17" i="15"/>
  <c r="Z34" i="15"/>
  <c r="K34" i="15"/>
  <c r="X73" i="15"/>
  <c r="S45" i="15"/>
  <c r="I65" i="15"/>
  <c r="U85" i="15"/>
  <c r="S21" i="15"/>
  <c r="V29" i="15"/>
  <c r="S29" i="15"/>
  <c r="O84" i="15"/>
  <c r="ES84" i="15" s="1"/>
  <c r="S84" i="15"/>
  <c r="I93" i="15"/>
  <c r="I89" i="15"/>
  <c r="I85" i="15"/>
  <c r="I81" i="15"/>
  <c r="I77" i="15"/>
  <c r="I73" i="15"/>
  <c r="I69" i="15"/>
  <c r="I61" i="15"/>
  <c r="I57" i="15"/>
  <c r="I53" i="15"/>
  <c r="I49" i="15"/>
  <c r="I41" i="15"/>
  <c r="I37" i="15"/>
  <c r="I33" i="15"/>
  <c r="I29" i="15"/>
  <c r="I25" i="15"/>
  <c r="I21" i="15"/>
  <c r="I17" i="15"/>
  <c r="W93" i="15"/>
  <c r="J41" i="15"/>
  <c r="J37" i="15"/>
  <c r="Z89" i="15"/>
  <c r="I88" i="15"/>
  <c r="X47" i="15"/>
  <c r="O47" i="15"/>
  <c r="R47" i="15" s="1"/>
  <c r="O102" i="15"/>
  <c r="GN102" i="15" s="1"/>
  <c r="O98" i="15"/>
  <c r="R98" i="15" s="1"/>
  <c r="O94" i="15"/>
  <c r="O101" i="15"/>
  <c r="EN101" i="15" s="1"/>
  <c r="O97" i="15"/>
  <c r="HA97" i="15" s="1"/>
  <c r="O90" i="15"/>
  <c r="O86" i="15"/>
  <c r="R86" i="15" s="1"/>
  <c r="O82" i="15"/>
  <c r="EC82" i="15" s="1"/>
  <c r="O78" i="15"/>
  <c r="O74" i="15"/>
  <c r="EL74" i="15" s="1"/>
  <c r="O70" i="15"/>
  <c r="EP70" i="15" s="1"/>
  <c r="O66" i="15"/>
  <c r="R66" i="15" s="1"/>
  <c r="O62" i="15"/>
  <c r="O58" i="15"/>
  <c r="ED58" i="15" s="1"/>
  <c r="O54" i="15"/>
  <c r="FN54" i="15" s="1"/>
  <c r="O50" i="15"/>
  <c r="R50" i="15" s="1"/>
  <c r="O46" i="15"/>
  <c r="FS46" i="15" s="1"/>
  <c r="O42" i="15"/>
  <c r="DY42" i="15" s="1"/>
  <c r="O38" i="15"/>
  <c r="FJ38" i="15" s="1"/>
  <c r="O34" i="15"/>
  <c r="O30" i="15"/>
  <c r="R30" i="15" s="1"/>
  <c r="O26" i="15"/>
  <c r="O22" i="15"/>
  <c r="EQ22" i="15" s="1"/>
  <c r="O18" i="15"/>
  <c r="R18" i="15" s="1"/>
  <c r="O14" i="15"/>
  <c r="HD14" i="15" s="1"/>
  <c r="DG101" i="7"/>
  <c r="CQ101" i="7"/>
  <c r="CA101" i="7"/>
  <c r="BK101" i="7"/>
  <c r="AU101" i="7"/>
  <c r="DJ101" i="7"/>
  <c r="CT101" i="7"/>
  <c r="CD101" i="7"/>
  <c r="BN101" i="7"/>
  <c r="AX101" i="7"/>
  <c r="AH101" i="7"/>
  <c r="AP97" i="7"/>
  <c r="DM97" i="7"/>
  <c r="CB97" i="7"/>
  <c r="AX97" i="7"/>
  <c r="W97" i="7"/>
  <c r="AM97" i="7"/>
  <c r="BC97" i="7"/>
  <c r="BS97" i="7"/>
  <c r="CN97" i="7"/>
  <c r="DI97" i="7"/>
  <c r="AF97" i="7"/>
  <c r="AV97" i="7"/>
  <c r="BL97" i="7"/>
  <c r="CE97" i="7"/>
  <c r="CZ97" i="7"/>
  <c r="Y97" i="7"/>
  <c r="AO97" i="7"/>
  <c r="BE97" i="7"/>
  <c r="BU97" i="7"/>
  <c r="CQ97" i="7"/>
  <c r="DL97" i="7"/>
  <c r="CD97" i="7"/>
  <c r="CT97" i="7"/>
  <c r="DJ97" i="7"/>
  <c r="DB89" i="7"/>
  <c r="CB89" i="7"/>
  <c r="BF89" i="7"/>
  <c r="AD89" i="7"/>
  <c r="CU89" i="7"/>
  <c r="DF89" i="7"/>
  <c r="BQ89" i="7"/>
  <c r="AK89" i="7"/>
  <c r="DE89" i="7"/>
  <c r="BP89" i="7"/>
  <c r="AJ89" i="7"/>
  <c r="CP93" i="7"/>
  <c r="BC93" i="7"/>
  <c r="DO93" i="7"/>
  <c r="CB93" i="7"/>
  <c r="AS93" i="7"/>
  <c r="DE93" i="7"/>
  <c r="CH81" i="7"/>
  <c r="AF81" i="7"/>
  <c r="BI81" i="7"/>
  <c r="AE85" i="7"/>
  <c r="CQ85" i="7"/>
  <c r="BF85" i="7"/>
  <c r="DR85" i="7"/>
  <c r="CE85" i="7"/>
  <c r="AF85" i="7"/>
  <c r="BL85" i="7"/>
  <c r="CR85" i="7"/>
  <c r="AC85" i="7"/>
  <c r="BI85" i="7"/>
  <c r="CO85" i="7"/>
  <c r="BZ85" i="7"/>
  <c r="AT77" i="7"/>
  <c r="BW77" i="7"/>
  <c r="AK77" i="7"/>
  <c r="CW77" i="7"/>
  <c r="CL73" i="7"/>
  <c r="Z73" i="7"/>
  <c r="BJ69" i="7"/>
  <c r="BJ65" i="7"/>
  <c r="BT61" i="7"/>
  <c r="DC58" i="7"/>
  <c r="AQ58" i="7"/>
  <c r="DF58" i="7"/>
  <c r="Z58" i="7"/>
  <c r="BM58" i="7"/>
  <c r="DD58" i="7"/>
  <c r="BK54" i="7"/>
  <c r="DC50" i="7"/>
  <c r="CD38" i="7"/>
  <c r="AL38" i="7"/>
  <c r="CR38" i="7"/>
  <c r="AZ38" i="7"/>
  <c r="DC34" i="7"/>
  <c r="BB34" i="7"/>
  <c r="AR34" i="7"/>
  <c r="CJ34" i="7"/>
  <c r="DJ30" i="7"/>
  <c r="BR30" i="7"/>
  <c r="Z30" i="7"/>
  <c r="CD26" i="7"/>
  <c r="AL26" i="7"/>
  <c r="CA34" i="7"/>
  <c r="Z34" i="7"/>
  <c r="DI30" i="7"/>
  <c r="BI30" i="7"/>
  <c r="CW26" i="7"/>
  <c r="AT34" i="7"/>
  <c r="CB30" i="7"/>
  <c r="CV26" i="7"/>
  <c r="BY34" i="7"/>
  <c r="BS30" i="7"/>
  <c r="DK26" i="7"/>
  <c r="AE26" i="7"/>
  <c r="CQ22" i="7"/>
  <c r="CB22" i="7"/>
  <c r="BM22" i="7"/>
  <c r="AX22" i="7"/>
  <c r="CX18" i="7"/>
  <c r="BO18" i="7"/>
  <c r="AV18" i="7"/>
  <c r="AS18" i="7"/>
  <c r="AA89" i="7"/>
  <c r="CF101" i="7"/>
  <c r="DM101" i="7"/>
  <c r="CQ38" i="7"/>
  <c r="AV101" i="7"/>
  <c r="DC101" i="7"/>
  <c r="CM101" i="7"/>
  <c r="BW101" i="7"/>
  <c r="BG101" i="7"/>
  <c r="AQ101" i="7"/>
  <c r="DF101" i="7"/>
  <c r="CP101" i="7"/>
  <c r="BZ101" i="7"/>
  <c r="BJ101" i="7"/>
  <c r="AT101" i="7"/>
  <c r="AD101" i="7"/>
  <c r="BF97" i="7"/>
  <c r="AD97" i="7"/>
  <c r="CW97" i="7"/>
  <c r="BN97" i="7"/>
  <c r="AA97" i="7"/>
  <c r="AQ97" i="7"/>
  <c r="BG97" i="7"/>
  <c r="BX97" i="7"/>
  <c r="CS97" i="7"/>
  <c r="DO97" i="7"/>
  <c r="AJ97" i="7"/>
  <c r="AZ97" i="7"/>
  <c r="BP97" i="7"/>
  <c r="CJ97" i="7"/>
  <c r="DE97" i="7"/>
  <c r="AC97" i="7"/>
  <c r="AS97" i="7"/>
  <c r="BI97" i="7"/>
  <c r="CA97" i="7"/>
  <c r="CV97" i="7"/>
  <c r="DQ97" i="7"/>
  <c r="CH97" i="7"/>
  <c r="CX97" i="7"/>
  <c r="CW89" i="7"/>
  <c r="BV89" i="7"/>
  <c r="AX89" i="7"/>
  <c r="CA89" i="7"/>
  <c r="DG89" i="7"/>
  <c r="CP89" i="7"/>
  <c r="BE89" i="7"/>
  <c r="Y89" i="7"/>
  <c r="CO89" i="7"/>
  <c r="BD89" i="7"/>
  <c r="X89" i="7"/>
  <c r="AX93" i="7"/>
  <c r="BO93" i="7"/>
  <c r="AB93" i="7"/>
  <c r="CN93" i="7"/>
  <c r="BE93" i="7"/>
  <c r="AL81" i="7"/>
  <c r="AR81" i="7"/>
  <c r="BC85" i="7"/>
  <c r="DO85" i="7"/>
  <c r="CD85" i="7"/>
  <c r="AQ85" i="7"/>
  <c r="DC85" i="7"/>
  <c r="AR85" i="7"/>
  <c r="BX85" i="7"/>
  <c r="DD85" i="7"/>
  <c r="AO85" i="7"/>
  <c r="BU85" i="7"/>
  <c r="DN77" i="7"/>
  <c r="AM77" i="7"/>
  <c r="CY77" i="7"/>
  <c r="DB69" i="7"/>
  <c r="DJ65" i="7"/>
  <c r="DL61" i="7"/>
  <c r="AZ61" i="7"/>
  <c r="CI58" i="7"/>
  <c r="W58" i="7"/>
  <c r="CJ50" i="7"/>
  <c r="AG46" i="7"/>
  <c r="DN38" i="7"/>
  <c r="BZ38" i="7"/>
  <c r="AH38" i="7"/>
  <c r="CJ38" i="7"/>
  <c r="AV38" i="7"/>
  <c r="CX34" i="7"/>
  <c r="AQ34" i="7"/>
  <c r="AV34" i="7"/>
  <c r="CN34" i="7"/>
  <c r="DB30" i="7"/>
  <c r="BN30" i="7"/>
  <c r="DN26" i="7"/>
  <c r="BV26" i="7"/>
  <c r="AH26" i="7"/>
  <c r="BV34" i="7"/>
  <c r="DE30" i="7"/>
  <c r="AW30" i="7"/>
  <c r="CG26" i="7"/>
  <c r="BL30" i="7"/>
  <c r="CF26" i="7"/>
  <c r="DO30" i="7"/>
  <c r="AA22" i="7"/>
  <c r="DG22" i="7"/>
  <c r="CR22" i="7"/>
  <c r="CC22" i="7"/>
  <c r="BR18" i="7"/>
  <c r="CE18" i="7"/>
  <c r="AJ101" i="7"/>
  <c r="AO101" i="7"/>
  <c r="AP7" i="7"/>
  <c r="EM7" i="7" s="1"/>
  <c r="AR7" i="7"/>
  <c r="AS7" i="7" s="1"/>
  <c r="AT7" i="7" s="1"/>
  <c r="EQ7" i="7" s="1"/>
  <c r="AW14" i="7"/>
  <c r="DB14" i="7"/>
  <c r="Z14" i="7"/>
  <c r="AX18" i="7"/>
  <c r="CT18" i="7"/>
  <c r="AC18" i="7"/>
  <c r="BI18" i="7"/>
  <c r="CO18" i="7"/>
  <c r="DL18" i="7"/>
  <c r="CV18" i="7"/>
  <c r="CF18" i="7"/>
  <c r="BP18" i="7"/>
  <c r="AZ18" i="7"/>
  <c r="AJ18" i="7"/>
  <c r="DS18" i="7"/>
  <c r="DC18" i="7"/>
  <c r="CM18" i="7"/>
  <c r="BW18" i="7"/>
  <c r="BG18" i="7"/>
  <c r="AQ18" i="7"/>
  <c r="AA18" i="7"/>
  <c r="AT18" i="7"/>
  <c r="BZ18" i="7"/>
  <c r="DF18" i="7"/>
  <c r="CL18" i="7"/>
  <c r="BQ18" i="7"/>
  <c r="DE18" i="7"/>
  <c r="CZ18" i="7"/>
  <c r="CB18" i="7"/>
  <c r="BH18" i="7"/>
  <c r="AN18" i="7"/>
  <c r="DO18" i="7"/>
  <c r="CU18" i="7"/>
  <c r="CA18" i="7"/>
  <c r="BC18" i="7"/>
  <c r="AI18" i="7"/>
  <c r="AL18" i="7"/>
  <c r="CH18" i="7"/>
  <c r="CK18" i="7"/>
  <c r="AK18" i="7"/>
  <c r="BY18" i="7"/>
  <c r="DP18" i="7"/>
  <c r="CR18" i="7"/>
  <c r="BX18" i="7"/>
  <c r="BD18" i="7"/>
  <c r="AF18" i="7"/>
  <c r="DK18" i="7"/>
  <c r="CQ18" i="7"/>
  <c r="BS18" i="7"/>
  <c r="AY18" i="7"/>
  <c r="AE18" i="7"/>
  <c r="BB18" i="7"/>
  <c r="CP18" i="7"/>
  <c r="CG18" i="7"/>
  <c r="CJ18" i="7"/>
  <c r="AR18" i="7"/>
  <c r="CY18" i="7"/>
  <c r="BK18" i="7"/>
  <c r="AD18" i="7"/>
  <c r="DN18" i="7"/>
  <c r="CW18" i="7"/>
  <c r="DH18" i="7"/>
  <c r="BT18" i="7"/>
  <c r="AB18" i="7"/>
  <c r="CI18" i="7"/>
  <c r="AU18" i="7"/>
  <c r="BJ18" i="7"/>
  <c r="DN22" i="7"/>
  <c r="CX22" i="7"/>
  <c r="CH22" i="7"/>
  <c r="BR22" i="7"/>
  <c r="BB22" i="7"/>
  <c r="AL22" i="7"/>
  <c r="DQ22" i="7"/>
  <c r="DA22" i="7"/>
  <c r="CK22" i="7"/>
  <c r="BU22" i="7"/>
  <c r="BE22" i="7"/>
  <c r="AO22" i="7"/>
  <c r="Y22" i="7"/>
  <c r="DD22" i="7"/>
  <c r="CN22" i="7"/>
  <c r="BX22" i="7"/>
  <c r="BH22" i="7"/>
  <c r="AR22" i="7"/>
  <c r="AB22" i="7"/>
  <c r="DK22" i="7"/>
  <c r="CU22" i="7"/>
  <c r="CE22" i="7"/>
  <c r="BO22" i="7"/>
  <c r="AY22" i="7"/>
  <c r="AI22" i="7"/>
  <c r="DB22" i="7"/>
  <c r="CD22" i="7"/>
  <c r="BJ22" i="7"/>
  <c r="AP22" i="7"/>
  <c r="DM22" i="7"/>
  <c r="CS22" i="7"/>
  <c r="BY22" i="7"/>
  <c r="BA22" i="7"/>
  <c r="AG22" i="7"/>
  <c r="DH22" i="7"/>
  <c r="CJ22" i="7"/>
  <c r="BP22" i="7"/>
  <c r="AV22" i="7"/>
  <c r="X22" i="7"/>
  <c r="DC22" i="7"/>
  <c r="CI22" i="7"/>
  <c r="BK22" i="7"/>
  <c r="AQ22" i="7"/>
  <c r="W22" i="7"/>
  <c r="DR22" i="7"/>
  <c r="CT22" i="7"/>
  <c r="BZ22" i="7"/>
  <c r="BF22" i="7"/>
  <c r="AH22" i="7"/>
  <c r="DI22" i="7"/>
  <c r="CO22" i="7"/>
  <c r="BQ22" i="7"/>
  <c r="AW22" i="7"/>
  <c r="AC22" i="7"/>
  <c r="CZ22" i="7"/>
  <c r="CF22" i="7"/>
  <c r="BL22" i="7"/>
  <c r="AN22" i="7"/>
  <c r="DS22" i="7"/>
  <c r="CY22" i="7"/>
  <c r="CA22" i="7"/>
  <c r="BG22" i="7"/>
  <c r="AM22" i="7"/>
  <c r="CL22" i="7"/>
  <c r="AT22" i="7"/>
  <c r="CW22" i="7"/>
  <c r="BI22" i="7"/>
  <c r="DL22" i="7"/>
  <c r="BT22" i="7"/>
  <c r="AF22" i="7"/>
  <c r="CM22" i="7"/>
  <c r="AU22" i="7"/>
  <c r="DJ22" i="7"/>
  <c r="BV22" i="7"/>
  <c r="AD22" i="7"/>
  <c r="CG22" i="7"/>
  <c r="AS22" i="7"/>
  <c r="CV22" i="7"/>
  <c r="BD22" i="7"/>
  <c r="DO22" i="7"/>
  <c r="BW22" i="7"/>
  <c r="AE22" i="7"/>
  <c r="DR26" i="7"/>
  <c r="W26" i="7"/>
  <c r="AM26" i="7"/>
  <c r="BC26" i="7"/>
  <c r="BS26" i="7"/>
  <c r="CI26" i="7"/>
  <c r="CY26" i="7"/>
  <c r="DO26" i="7"/>
  <c r="AF26" i="7"/>
  <c r="AV26" i="7"/>
  <c r="BL26" i="7"/>
  <c r="CB26" i="7"/>
  <c r="CR26" i="7"/>
  <c r="DH26" i="7"/>
  <c r="Y26" i="7"/>
  <c r="AO26" i="7"/>
  <c r="BE26" i="7"/>
  <c r="BU26" i="7"/>
  <c r="CK26" i="7"/>
  <c r="DA26" i="7"/>
  <c r="DQ26" i="7"/>
  <c r="AD26" i="7"/>
  <c r="AT26" i="7"/>
  <c r="BJ26" i="7"/>
  <c r="BZ26" i="7"/>
  <c r="CP26" i="7"/>
  <c r="DF26" i="7"/>
  <c r="AQ26" i="7"/>
  <c r="BK26" i="7"/>
  <c r="CE26" i="7"/>
  <c r="DC26" i="7"/>
  <c r="X26" i="7"/>
  <c r="AR26" i="7"/>
  <c r="BP26" i="7"/>
  <c r="CJ26" i="7"/>
  <c r="DD26" i="7"/>
  <c r="AC26" i="7"/>
  <c r="AW26" i="7"/>
  <c r="BQ26" i="7"/>
  <c r="CO26" i="7"/>
  <c r="DI26" i="7"/>
  <c r="AA26" i="7"/>
  <c r="AU26" i="7"/>
  <c r="BO26" i="7"/>
  <c r="CM26" i="7"/>
  <c r="DG26" i="7"/>
  <c r="AB26" i="7"/>
  <c r="AZ26" i="7"/>
  <c r="BT26" i="7"/>
  <c r="CN26" i="7"/>
  <c r="DL26" i="7"/>
  <c r="AG26" i="7"/>
  <c r="BA26" i="7"/>
  <c r="BY26" i="7"/>
  <c r="CS26" i="7"/>
  <c r="AI26" i="7"/>
  <c r="CA26" i="7"/>
  <c r="DS26" i="7"/>
  <c r="BH26" i="7"/>
  <c r="CZ26" i="7"/>
  <c r="BM26" i="7"/>
  <c r="DE26" i="7"/>
  <c r="AP26" i="7"/>
  <c r="BN26" i="7"/>
  <c r="CH26" i="7"/>
  <c r="DB26" i="7"/>
  <c r="AY26" i="7"/>
  <c r="CQ26" i="7"/>
  <c r="AJ26" i="7"/>
  <c r="BX26" i="7"/>
  <c r="DP26" i="7"/>
  <c r="AK26" i="7"/>
  <c r="CC26" i="7"/>
  <c r="DM26" i="7"/>
  <c r="Z26" i="7"/>
  <c r="AX26" i="7"/>
  <c r="BR26" i="7"/>
  <c r="CL26" i="7"/>
  <c r="DJ26" i="7"/>
  <c r="DR30" i="7"/>
  <c r="AA30" i="7"/>
  <c r="AQ30" i="7"/>
  <c r="BG30" i="7"/>
  <c r="BW30" i="7"/>
  <c r="CM30" i="7"/>
  <c r="DC30" i="7"/>
  <c r="DS30" i="7"/>
  <c r="X30" i="7"/>
  <c r="AN30" i="7"/>
  <c r="BD30" i="7"/>
  <c r="BT30" i="7"/>
  <c r="CJ30" i="7"/>
  <c r="CZ30" i="7"/>
  <c r="DP30" i="7"/>
  <c r="AK30" i="7"/>
  <c r="BA30" i="7"/>
  <c r="BQ30" i="7"/>
  <c r="CG30" i="7"/>
  <c r="CW30" i="7"/>
  <c r="DM30" i="7"/>
  <c r="AD30" i="7"/>
  <c r="AT30" i="7"/>
  <c r="BJ30" i="7"/>
  <c r="BZ30" i="7"/>
  <c r="CP30" i="7"/>
  <c r="DF30" i="7"/>
  <c r="AM30" i="7"/>
  <c r="BK30" i="7"/>
  <c r="CE30" i="7"/>
  <c r="CY30" i="7"/>
  <c r="AB30" i="7"/>
  <c r="AV30" i="7"/>
  <c r="BP30" i="7"/>
  <c r="CN30" i="7"/>
  <c r="DH30" i="7"/>
  <c r="AG30" i="7"/>
  <c r="BE30" i="7"/>
  <c r="BY30" i="7"/>
  <c r="CS30" i="7"/>
  <c r="DQ30" i="7"/>
  <c r="W30" i="7"/>
  <c r="AU30" i="7"/>
  <c r="BO30" i="7"/>
  <c r="CI30" i="7"/>
  <c r="DG30" i="7"/>
  <c r="AF30" i="7"/>
  <c r="AZ30" i="7"/>
  <c r="BX30" i="7"/>
  <c r="CR30" i="7"/>
  <c r="DL30" i="7"/>
  <c r="AY30" i="7"/>
  <c r="CQ30" i="7"/>
  <c r="AR30" i="7"/>
  <c r="CF30" i="7"/>
  <c r="AO30" i="7"/>
  <c r="BM30" i="7"/>
  <c r="CO30" i="7"/>
  <c r="AH30" i="7"/>
  <c r="BB30" i="7"/>
  <c r="BV30" i="7"/>
  <c r="CT30" i="7"/>
  <c r="DN30" i="7"/>
  <c r="BC30" i="7"/>
  <c r="CU30" i="7"/>
  <c r="BH30" i="7"/>
  <c r="CV30" i="7"/>
  <c r="AS30" i="7"/>
  <c r="BU30" i="7"/>
  <c r="DA30" i="7"/>
  <c r="AL30" i="7"/>
  <c r="BF30" i="7"/>
  <c r="CD30" i="7"/>
  <c r="CX30" i="7"/>
  <c r="DR34" i="7"/>
  <c r="W34" i="7"/>
  <c r="AS34" i="7"/>
  <c r="BN34" i="7"/>
  <c r="CI34" i="7"/>
  <c r="DE34" i="7"/>
  <c r="AD34" i="7"/>
  <c r="AY34" i="7"/>
  <c r="BU34" i="7"/>
  <c r="CP34" i="7"/>
  <c r="DK34" i="7"/>
  <c r="AP34" i="7"/>
  <c r="BK34" i="7"/>
  <c r="CG34" i="7"/>
  <c r="DB34" i="7"/>
  <c r="DL34" i="7"/>
  <c r="CV34" i="7"/>
  <c r="CF34" i="7"/>
  <c r="BP34" i="7"/>
  <c r="AZ34" i="7"/>
  <c r="AJ34" i="7"/>
  <c r="AA34" i="7"/>
  <c r="AW34" i="7"/>
  <c r="BR34" i="7"/>
  <c r="CM34" i="7"/>
  <c r="DI34" i="7"/>
  <c r="AH34" i="7"/>
  <c r="BI34" i="7"/>
  <c r="CO34" i="7"/>
  <c r="DO34" i="7"/>
  <c r="Y34" i="7"/>
  <c r="BE34" i="7"/>
  <c r="CE34" i="7"/>
  <c r="DF34" i="7"/>
  <c r="AM34" i="7"/>
  <c r="BS34" i="7"/>
  <c r="CT34" i="7"/>
  <c r="AI34" i="7"/>
  <c r="BJ34" i="7"/>
  <c r="CK34" i="7"/>
  <c r="DQ34" i="7"/>
  <c r="AX34" i="7"/>
  <c r="CY34" i="7"/>
  <c r="BZ34" i="7"/>
  <c r="AE34" i="7"/>
  <c r="BF34" i="7"/>
  <c r="CL34" i="7"/>
  <c r="DM34" i="7"/>
  <c r="CZ34" i="7"/>
  <c r="CB34" i="7"/>
  <c r="BH34" i="7"/>
  <c r="AN34" i="7"/>
  <c r="AG34" i="7"/>
  <c r="BG34" i="7"/>
  <c r="CH34" i="7"/>
  <c r="DN34" i="7"/>
  <c r="BC34" i="7"/>
  <c r="DJ34" i="7"/>
  <c r="AO34" i="7"/>
  <c r="CU34" i="7"/>
  <c r="AK34" i="7"/>
  <c r="BQ34" i="7"/>
  <c r="CQ34" i="7"/>
  <c r="DP34" i="7"/>
  <c r="CR34" i="7"/>
  <c r="BX34" i="7"/>
  <c r="BD34" i="7"/>
  <c r="AF34" i="7"/>
  <c r="AL34" i="7"/>
  <c r="BM34" i="7"/>
  <c r="CS34" i="7"/>
  <c r="DS34" i="7"/>
  <c r="AE38" i="7"/>
  <c r="BM38" i="7"/>
  <c r="DQ38" i="7"/>
  <c r="CA38" i="7"/>
  <c r="AI38" i="7"/>
  <c r="BK38" i="7"/>
  <c r="AO38" i="7"/>
  <c r="CS38" i="7"/>
  <c r="AS38" i="7"/>
  <c r="BY38" i="7"/>
  <c r="DE38" i="7"/>
  <c r="AB38" i="7"/>
  <c r="AR38" i="7"/>
  <c r="BH38" i="7"/>
  <c r="BX38" i="7"/>
  <c r="CN38" i="7"/>
  <c r="DD38" i="7"/>
  <c r="Z38" i="7"/>
  <c r="AP38" i="7"/>
  <c r="BF38" i="7"/>
  <c r="BV38" i="7"/>
  <c r="CL38" i="7"/>
  <c r="DB38" i="7"/>
  <c r="CI38" i="7"/>
  <c r="W38" i="7"/>
  <c r="CC38" i="7"/>
  <c r="DG38" i="7"/>
  <c r="BO38" i="7"/>
  <c r="Y38" i="7"/>
  <c r="BW38" i="7"/>
  <c r="BC38" i="7"/>
  <c r="DI38" i="7"/>
  <c r="BA38" i="7"/>
  <c r="CG38" i="7"/>
  <c r="DM38" i="7"/>
  <c r="BU38" i="7"/>
  <c r="AM38" i="7"/>
  <c r="DR38" i="7"/>
  <c r="AU38" i="7"/>
  <c r="DA38" i="7"/>
  <c r="AA38" i="7"/>
  <c r="BQ38" i="7"/>
  <c r="AY38" i="7"/>
  <c r="CU38" i="7"/>
  <c r="AG38" i="7"/>
  <c r="BS38" i="7"/>
  <c r="AC38" i="7"/>
  <c r="CO38" i="7"/>
  <c r="CM38" i="7"/>
  <c r="CE38" i="7"/>
  <c r="AJ38" i="7"/>
  <c r="BD38" i="7"/>
  <c r="CB38" i="7"/>
  <c r="CV38" i="7"/>
  <c r="DP38" i="7"/>
  <c r="AT38" i="7"/>
  <c r="BN38" i="7"/>
  <c r="CH38" i="7"/>
  <c r="DF38" i="7"/>
  <c r="CK38" i="7"/>
  <c r="AK38" i="7"/>
  <c r="AN38" i="7"/>
  <c r="BL38" i="7"/>
  <c r="CF38" i="7"/>
  <c r="CZ38" i="7"/>
  <c r="AD38" i="7"/>
  <c r="AX38" i="7"/>
  <c r="BR38" i="7"/>
  <c r="CP38" i="7"/>
  <c r="DJ38" i="7"/>
  <c r="AF42" i="7"/>
  <c r="AL42" i="7"/>
  <c r="AW50" i="7"/>
  <c r="AQ50" i="7"/>
  <c r="BF50" i="7"/>
  <c r="X50" i="7"/>
  <c r="CC50" i="7"/>
  <c r="DB50" i="7"/>
  <c r="BD50" i="7"/>
  <c r="CW54" i="7"/>
  <c r="BL54" i="7"/>
  <c r="AE54" i="7"/>
  <c r="BQ54" i="7"/>
  <c r="CZ58" i="7"/>
  <c r="DP58" i="7"/>
  <c r="AG58" i="7"/>
  <c r="CS58" i="7"/>
  <c r="AD58" i="7"/>
  <c r="BV58" i="7"/>
  <c r="DN58" i="7"/>
  <c r="AA58" i="7"/>
  <c r="BG58" i="7"/>
  <c r="CM58" i="7"/>
  <c r="BA58" i="7"/>
  <c r="DM58" i="7"/>
  <c r="AT58" i="7"/>
  <c r="CL58" i="7"/>
  <c r="AM58" i="7"/>
  <c r="BS58" i="7"/>
  <c r="CY58" i="7"/>
  <c r="BU61" i="7"/>
  <c r="BR61" i="7"/>
  <c r="X61" i="7"/>
  <c r="BD61" i="7"/>
  <c r="CJ61" i="7"/>
  <c r="AH61" i="7"/>
  <c r="CT61" i="7"/>
  <c r="AJ61" i="7"/>
  <c r="BP61" i="7"/>
  <c r="CV61" i="7"/>
  <c r="CJ65" i="7"/>
  <c r="CG65" i="7"/>
  <c r="AN65" i="7"/>
  <c r="AH65" i="7"/>
  <c r="BN65" i="7"/>
  <c r="CT65" i="7"/>
  <c r="AT65" i="7"/>
  <c r="BZ65" i="7"/>
  <c r="DF65" i="7"/>
  <c r="CR69" i="7"/>
  <c r="AT69" i="7"/>
  <c r="BZ69" i="7"/>
  <c r="DF69" i="7"/>
  <c r="Z69" i="7"/>
  <c r="BF69" i="7"/>
  <c r="CL69" i="7"/>
  <c r="CO73" i="7"/>
  <c r="CV73" i="7"/>
  <c r="BC73" i="7"/>
  <c r="AP73" i="7"/>
  <c r="BV73" i="7"/>
  <c r="DB73" i="7"/>
  <c r="AT73" i="7"/>
  <c r="BZ73" i="7"/>
  <c r="DF73" i="7"/>
  <c r="BV77" i="7"/>
  <c r="DM77" i="7"/>
  <c r="CG77" i="7"/>
  <c r="BA77" i="7"/>
  <c r="DS77" i="7"/>
  <c r="CM77" i="7"/>
  <c r="BG77" i="7"/>
  <c r="AA77" i="7"/>
  <c r="BZ77" i="7"/>
  <c r="DI77" i="7"/>
  <c r="CC77" i="7"/>
  <c r="AW77" i="7"/>
  <c r="DO77" i="7"/>
  <c r="CI77" i="7"/>
  <c r="BC77" i="7"/>
  <c r="W77" i="7"/>
  <c r="CH77" i="7"/>
  <c r="BZ81" i="7"/>
  <c r="CP81" i="7"/>
  <c r="DA81" i="7"/>
  <c r="AO81" i="7"/>
  <c r="BX81" i="7"/>
  <c r="DK81" i="7"/>
  <c r="AY81" i="7"/>
  <c r="CO81" i="7"/>
  <c r="AC81" i="7"/>
  <c r="BL81" i="7"/>
  <c r="CY81" i="7"/>
  <c r="AM81" i="7"/>
  <c r="CX85" i="7"/>
  <c r="DM85" i="7"/>
  <c r="CW85" i="7"/>
  <c r="CG85" i="7"/>
  <c r="BQ85" i="7"/>
  <c r="BA85" i="7"/>
  <c r="AK85" i="7"/>
  <c r="DP85" i="7"/>
  <c r="CZ85" i="7"/>
  <c r="CJ85" i="7"/>
  <c r="BT85" i="7"/>
  <c r="BD85" i="7"/>
  <c r="AN85" i="7"/>
  <c r="X85" i="7"/>
  <c r="CU85" i="7"/>
  <c r="BO85" i="7"/>
  <c r="AI85" i="7"/>
  <c r="DB85" i="7"/>
  <c r="BV85" i="7"/>
  <c r="AP85" i="7"/>
  <c r="DG85" i="7"/>
  <c r="CA85" i="7"/>
  <c r="AU85" i="7"/>
  <c r="BB85" i="7"/>
  <c r="AD85" i="7"/>
  <c r="AT85" i="7"/>
  <c r="DI85" i="7"/>
  <c r="CS85" i="7"/>
  <c r="CC85" i="7"/>
  <c r="BM85" i="7"/>
  <c r="AW85" i="7"/>
  <c r="AG85" i="7"/>
  <c r="DL85" i="7"/>
  <c r="CV85" i="7"/>
  <c r="CF85" i="7"/>
  <c r="BP85" i="7"/>
  <c r="AZ85" i="7"/>
  <c r="AJ85" i="7"/>
  <c r="DS85" i="7"/>
  <c r="CM85" i="7"/>
  <c r="BG85" i="7"/>
  <c r="AA85" i="7"/>
  <c r="CT85" i="7"/>
  <c r="BN85" i="7"/>
  <c r="AH85" i="7"/>
  <c r="CY85" i="7"/>
  <c r="BS85" i="7"/>
  <c r="AM85" i="7"/>
  <c r="CH85" i="7"/>
  <c r="BJ85" i="7"/>
  <c r="BO89" i="7"/>
  <c r="DD89" i="7"/>
  <c r="CC89" i="7"/>
  <c r="AY89" i="7"/>
  <c r="BX89" i="7"/>
  <c r="AM89" i="7"/>
  <c r="AU89" i="7"/>
  <c r="CN89" i="7"/>
  <c r="CX89" i="7"/>
  <c r="W89" i="7"/>
  <c r="CS89" i="7"/>
  <c r="BK89" i="7"/>
  <c r="BG89" i="7"/>
  <c r="CH89" i="7"/>
  <c r="BC89" i="7"/>
  <c r="DQ89" i="7"/>
  <c r="DI89" i="7"/>
  <c r="AB89" i="7"/>
  <c r="AR89" i="7"/>
  <c r="BH89" i="7"/>
  <c r="BY89" i="7"/>
  <c r="CT89" i="7"/>
  <c r="DP89" i="7"/>
  <c r="AC89" i="7"/>
  <c r="AS89" i="7"/>
  <c r="BI89" i="7"/>
  <c r="BZ89" i="7"/>
  <c r="CV89" i="7"/>
  <c r="DS89" i="7"/>
  <c r="DC89" i="7"/>
  <c r="CM89" i="7"/>
  <c r="BW89" i="7"/>
  <c r="AL89" i="7"/>
  <c r="BB89" i="7"/>
  <c r="BR89" i="7"/>
  <c r="CL89" i="7"/>
  <c r="DH89" i="7"/>
  <c r="AE89" i="7"/>
  <c r="DN89" i="7"/>
  <c r="AF89" i="7"/>
  <c r="AV89" i="7"/>
  <c r="BL89" i="7"/>
  <c r="CD89" i="7"/>
  <c r="CZ89" i="7"/>
  <c r="AG89" i="7"/>
  <c r="AW89" i="7"/>
  <c r="BM89" i="7"/>
  <c r="CF89" i="7"/>
  <c r="DA89" i="7"/>
  <c r="DO89" i="7"/>
  <c r="CY89" i="7"/>
  <c r="CI89" i="7"/>
  <c r="Z89" i="7"/>
  <c r="AP89" i="7"/>
  <c r="DI93" i="7"/>
  <c r="CX93" i="7"/>
  <c r="DA93" i="7"/>
  <c r="BU93" i="7"/>
  <c r="AO93" i="7"/>
  <c r="DD93" i="7"/>
  <c r="BX93" i="7"/>
  <c r="AR93" i="7"/>
  <c r="DK93" i="7"/>
  <c r="CE93" i="7"/>
  <c r="AY93" i="7"/>
  <c r="DJ93" i="7"/>
  <c r="BZ93" i="7"/>
  <c r="BF93" i="7"/>
  <c r="CO93" i="7"/>
  <c r="BI93" i="7"/>
  <c r="AC93" i="7"/>
  <c r="CR93" i="7"/>
  <c r="BL93" i="7"/>
  <c r="AF93" i="7"/>
  <c r="CY93" i="7"/>
  <c r="BS93" i="7"/>
  <c r="AM93" i="7"/>
  <c r="BN93" i="7"/>
  <c r="AD93" i="7"/>
  <c r="CH93" i="7"/>
  <c r="DH97" i="7"/>
  <c r="BR97" i="7"/>
  <c r="DN97" i="7"/>
  <c r="AL97" i="7"/>
  <c r="BB97" i="7"/>
  <c r="CJ101" i="7"/>
  <c r="AF101" i="7"/>
  <c r="DP101" i="7"/>
  <c r="BL101" i="7"/>
  <c r="DQ101" i="7"/>
  <c r="CK101" i="7"/>
  <c r="BE101" i="7"/>
  <c r="AB101" i="7"/>
  <c r="CO101" i="7"/>
  <c r="AZ101" i="7"/>
  <c r="DE101" i="7"/>
  <c r="BA101" i="7"/>
  <c r="BD101" i="7"/>
  <c r="DD101" i="7"/>
  <c r="CW101" i="7"/>
  <c r="BY101" i="7"/>
  <c r="Y101" i="7"/>
  <c r="AR101" i="7"/>
  <c r="DA101" i="7"/>
  <c r="BM101" i="7"/>
  <c r="W101" i="7"/>
  <c r="BT101" i="7"/>
  <c r="X101" i="7"/>
  <c r="AK101" i="7"/>
  <c r="CN101" i="7"/>
  <c r="CG101" i="7"/>
  <c r="AC101" i="7"/>
  <c r="CS101" i="7"/>
  <c r="AW101" i="7"/>
  <c r="DL101" i="7"/>
  <c r="BI101" i="7"/>
  <c r="CR101" i="7"/>
  <c r="AA101" i="7"/>
  <c r="DH101" i="7"/>
  <c r="CV101" i="7"/>
  <c r="DI101" i="7"/>
  <c r="AG101" i="7"/>
  <c r="AE101" i="7"/>
  <c r="BX101" i="7"/>
  <c r="BH101" i="7"/>
  <c r="AS101" i="7"/>
  <c r="CC101" i="7"/>
  <c r="CZ101" i="7"/>
  <c r="CB101" i="7"/>
  <c r="DM70" i="7"/>
  <c r="CQ70" i="7"/>
  <c r="BB82" i="7"/>
  <c r="DN82" i="7"/>
  <c r="AE86" i="7"/>
  <c r="DB86" i="7"/>
  <c r="DO101" i="7"/>
  <c r="CY101" i="7"/>
  <c r="CI101" i="7"/>
  <c r="BS101" i="7"/>
  <c r="BC101" i="7"/>
  <c r="AM101" i="7"/>
  <c r="DR101" i="7"/>
  <c r="DB101" i="7"/>
  <c r="CL101" i="7"/>
  <c r="BV101" i="7"/>
  <c r="BF101" i="7"/>
  <c r="AP101" i="7"/>
  <c r="Z101" i="7"/>
  <c r="CM97" i="7"/>
  <c r="BW97" i="7"/>
  <c r="AT97" i="7"/>
  <c r="DS97" i="7"/>
  <c r="CG97" i="7"/>
  <c r="AE97" i="7"/>
  <c r="AU97" i="7"/>
  <c r="BK97" i="7"/>
  <c r="CC97" i="7"/>
  <c r="CY97" i="7"/>
  <c r="X97" i="7"/>
  <c r="AN97" i="7"/>
  <c r="BD97" i="7"/>
  <c r="BT97" i="7"/>
  <c r="CO97" i="7"/>
  <c r="DK97" i="7"/>
  <c r="AG97" i="7"/>
  <c r="AW97" i="7"/>
  <c r="BM97" i="7"/>
  <c r="CF97" i="7"/>
  <c r="DA97" i="7"/>
  <c r="BV97" i="7"/>
  <c r="CL97" i="7"/>
  <c r="DB97" i="7"/>
  <c r="DR89" i="7"/>
  <c r="CR89" i="7"/>
  <c r="BN89" i="7"/>
  <c r="AT89" i="7"/>
  <c r="CE89" i="7"/>
  <c r="DK89" i="7"/>
  <c r="CK89" i="7"/>
  <c r="BA89" i="7"/>
  <c r="CJ89" i="7"/>
  <c r="AZ89" i="7"/>
  <c r="BV93" i="7"/>
  <c r="W93" i="7"/>
  <c r="CI93" i="7"/>
  <c r="AV93" i="7"/>
  <c r="DH93" i="7"/>
  <c r="BY93" i="7"/>
  <c r="BS81" i="7"/>
  <c r="CR81" i="7"/>
  <c r="DN85" i="7"/>
  <c r="BK85" i="7"/>
  <c r="Z85" i="7"/>
  <c r="CL85" i="7"/>
  <c r="AY85" i="7"/>
  <c r="DK85" i="7"/>
  <c r="AV85" i="7"/>
  <c r="CB85" i="7"/>
  <c r="DH85" i="7"/>
  <c r="AS85" i="7"/>
  <c r="BY85" i="7"/>
  <c r="DE85" i="7"/>
  <c r="DF77" i="7"/>
  <c r="AQ77" i="7"/>
  <c r="DC77" i="7"/>
  <c r="BQ77" i="7"/>
  <c r="BF73" i="7"/>
  <c r="CP69" i="7"/>
  <c r="AD69" i="7"/>
  <c r="CP65" i="7"/>
  <c r="AD65" i="7"/>
  <c r="DF66" i="7"/>
  <c r="CZ61" i="7"/>
  <c r="AN61" i="7"/>
  <c r="BW58" i="7"/>
  <c r="BR58" i="7"/>
  <c r="BN61" i="7"/>
  <c r="BJ54" i="7"/>
  <c r="CL54" i="7"/>
  <c r="BW46" i="7"/>
  <c r="CX38" i="7"/>
  <c r="BJ38" i="7"/>
  <c r="DL38" i="7"/>
  <c r="BT38" i="7"/>
  <c r="AF38" i="7"/>
  <c r="CC34" i="7"/>
  <c r="X34" i="7"/>
  <c r="BL34" i="7"/>
  <c r="DD34" i="7"/>
  <c r="CL30" i="7"/>
  <c r="AX30" i="7"/>
  <c r="CX26" i="7"/>
  <c r="BF26" i="7"/>
  <c r="DG34" i="7"/>
  <c r="BA34" i="7"/>
  <c r="CK30" i="7"/>
  <c r="AC30" i="7"/>
  <c r="BI26" i="7"/>
  <c r="DA34" i="7"/>
  <c r="AJ30" i="7"/>
  <c r="BD26" i="7"/>
  <c r="DK30" i="7"/>
  <c r="AE30" i="7"/>
  <c r="BW26" i="7"/>
  <c r="BC22" i="7"/>
  <c r="AJ22" i="7"/>
  <c r="DP22" i="7"/>
  <c r="DE22" i="7"/>
  <c r="CP22" i="7"/>
  <c r="W18" i="7"/>
  <c r="DG18" i="7"/>
  <c r="CN18" i="7"/>
  <c r="BP101" i="7"/>
  <c r="BU101" i="7"/>
  <c r="BI38" i="7"/>
  <c r="AW38" i="7"/>
  <c r="AP9" i="14"/>
  <c r="K98" i="14"/>
  <c r="EJ98" i="14" s="1"/>
  <c r="R98" i="14"/>
  <c r="T98" i="14"/>
  <c r="O98" i="14"/>
  <c r="F98" i="14"/>
  <c r="G98" i="14"/>
  <c r="P98" i="14"/>
  <c r="S98" i="14"/>
  <c r="V98" i="14"/>
  <c r="Q98" i="14"/>
  <c r="K90" i="14"/>
  <c r="O90" i="14"/>
  <c r="V90" i="14"/>
  <c r="F90" i="14"/>
  <c r="S90" i="14"/>
  <c r="T90" i="14"/>
  <c r="Q90" i="14"/>
  <c r="R90" i="14"/>
  <c r="P90" i="14"/>
  <c r="G90" i="14"/>
  <c r="K78" i="14"/>
  <c r="EX78" i="14" s="1"/>
  <c r="G78" i="14"/>
  <c r="R78" i="14"/>
  <c r="O78" i="14"/>
  <c r="Q78" i="14"/>
  <c r="V78" i="14"/>
  <c r="P78" i="14"/>
  <c r="S78" i="14"/>
  <c r="F78" i="14"/>
  <c r="T78" i="14"/>
  <c r="K70" i="14"/>
  <c r="V70" i="14"/>
  <c r="G70" i="14"/>
  <c r="R70" i="14"/>
  <c r="T70" i="14"/>
  <c r="F70" i="14"/>
  <c r="Q70" i="14"/>
  <c r="P70" i="14"/>
  <c r="S70" i="14"/>
  <c r="O70" i="14"/>
  <c r="K66" i="14"/>
  <c r="FH66" i="14" s="1"/>
  <c r="F66" i="14"/>
  <c r="R66" i="14"/>
  <c r="O66" i="14"/>
  <c r="G66" i="14"/>
  <c r="T66" i="14"/>
  <c r="S66" i="14"/>
  <c r="P66" i="14"/>
  <c r="V66" i="14"/>
  <c r="Q66" i="14"/>
  <c r="K58" i="14"/>
  <c r="FP58" i="14" s="1"/>
  <c r="S58" i="14"/>
  <c r="V58" i="14"/>
  <c r="P58" i="14"/>
  <c r="Q58" i="14"/>
  <c r="G58" i="14"/>
  <c r="R58" i="14"/>
  <c r="O58" i="14"/>
  <c r="T58" i="14"/>
  <c r="F58" i="14"/>
  <c r="K50" i="14"/>
  <c r="GK50" i="14" s="1"/>
  <c r="Q50" i="14"/>
  <c r="P50" i="14"/>
  <c r="O50" i="14"/>
  <c r="V50" i="14"/>
  <c r="F50" i="14"/>
  <c r="R50" i="14"/>
  <c r="T50" i="14"/>
  <c r="S50" i="14"/>
  <c r="G50" i="14"/>
  <c r="K42" i="14"/>
  <c r="HG42" i="14" s="1"/>
  <c r="S42" i="14"/>
  <c r="V42" i="14"/>
  <c r="P42" i="14"/>
  <c r="Q42" i="14"/>
  <c r="R42" i="14"/>
  <c r="G42" i="14"/>
  <c r="F42" i="14"/>
  <c r="T42" i="14"/>
  <c r="O42" i="14"/>
  <c r="K34" i="14"/>
  <c r="FI34" i="14" s="1"/>
  <c r="V34" i="14"/>
  <c r="P34" i="14"/>
  <c r="Q34" i="14"/>
  <c r="S34" i="14"/>
  <c r="O34" i="14"/>
  <c r="G34" i="14"/>
  <c r="T34" i="14"/>
  <c r="F34" i="14"/>
  <c r="K22" i="14"/>
  <c r="FP22" i="14" s="1"/>
  <c r="P22" i="14"/>
  <c r="R22" i="14"/>
  <c r="T22" i="14"/>
  <c r="S22" i="14"/>
  <c r="G22" i="14"/>
  <c r="V22" i="14"/>
  <c r="F22" i="14"/>
  <c r="O22" i="14"/>
  <c r="Q22" i="14"/>
  <c r="K18" i="14"/>
  <c r="EF18" i="14" s="1"/>
  <c r="V18" i="14"/>
  <c r="R18" i="14"/>
  <c r="O18" i="14"/>
  <c r="T18" i="14"/>
  <c r="F18" i="14"/>
  <c r="P18" i="14"/>
  <c r="Q18" i="14"/>
  <c r="S18" i="14"/>
  <c r="G18" i="14"/>
  <c r="S91" i="14"/>
  <c r="E91" i="14"/>
  <c r="R63" i="14"/>
  <c r="E63" i="14"/>
  <c r="S27" i="14"/>
  <c r="E27" i="14"/>
  <c r="K103" i="14"/>
  <c r="GZ103" i="14" s="1"/>
  <c r="G103" i="14"/>
  <c r="Q103" i="14"/>
  <c r="V103" i="14"/>
  <c r="T103" i="14"/>
  <c r="P103" i="14"/>
  <c r="R103" i="14"/>
  <c r="S103" i="14"/>
  <c r="F103" i="14"/>
  <c r="O103" i="14"/>
  <c r="K99" i="14"/>
  <c r="FD99" i="14" s="1"/>
  <c r="V99" i="14"/>
  <c r="R99" i="14"/>
  <c r="T99" i="14"/>
  <c r="G99" i="14"/>
  <c r="Q99" i="14"/>
  <c r="S99" i="14"/>
  <c r="O99" i="14"/>
  <c r="F99" i="14"/>
  <c r="K95" i="14"/>
  <c r="T95" i="14"/>
  <c r="P95" i="14"/>
  <c r="V95" i="14"/>
  <c r="R95" i="14"/>
  <c r="O95" i="14"/>
  <c r="F95" i="14"/>
  <c r="Q95" i="14"/>
  <c r="S95" i="14"/>
  <c r="G95" i="14"/>
  <c r="K91" i="14"/>
  <c r="P91" i="14"/>
  <c r="V91" i="14"/>
  <c r="G91" i="14"/>
  <c r="T91" i="14"/>
  <c r="R91" i="14"/>
  <c r="O91" i="14"/>
  <c r="Q91" i="14"/>
  <c r="K87" i="14"/>
  <c r="EA87" i="14" s="1"/>
  <c r="O87" i="14"/>
  <c r="V87" i="14"/>
  <c r="S87" i="14"/>
  <c r="G87" i="14"/>
  <c r="Q87" i="14"/>
  <c r="F87" i="14"/>
  <c r="P87" i="14"/>
  <c r="T87" i="14"/>
  <c r="R87" i="14"/>
  <c r="K83" i="14"/>
  <c r="V83" i="14"/>
  <c r="P83" i="14"/>
  <c r="G83" i="14"/>
  <c r="T83" i="14"/>
  <c r="S83" i="14"/>
  <c r="O83" i="14"/>
  <c r="R83" i="14"/>
  <c r="Q83" i="14"/>
  <c r="F83" i="14"/>
  <c r="K79" i="14"/>
  <c r="ER79" i="14" s="1"/>
  <c r="O79" i="14"/>
  <c r="F79" i="14"/>
  <c r="R79" i="14"/>
  <c r="T79" i="14"/>
  <c r="Q79" i="14"/>
  <c r="P79" i="14"/>
  <c r="V79" i="14"/>
  <c r="G79" i="14"/>
  <c r="S79" i="14"/>
  <c r="K75" i="14"/>
  <c r="EZ75" i="14" s="1"/>
  <c r="T75" i="14"/>
  <c r="F75" i="14"/>
  <c r="O75" i="14"/>
  <c r="V75" i="14"/>
  <c r="R75" i="14"/>
  <c r="G75" i="14"/>
  <c r="S75" i="14"/>
  <c r="P75" i="14"/>
  <c r="Q75" i="14"/>
  <c r="K71" i="14"/>
  <c r="V71" i="14"/>
  <c r="F71" i="14"/>
  <c r="P71" i="14"/>
  <c r="O71" i="14"/>
  <c r="S71" i="14"/>
  <c r="T71" i="14"/>
  <c r="Q71" i="14"/>
  <c r="G71" i="14"/>
  <c r="K67" i="14"/>
  <c r="S67" i="14"/>
  <c r="T67" i="14"/>
  <c r="O67" i="14"/>
  <c r="Q67" i="14"/>
  <c r="F67" i="14"/>
  <c r="V67" i="14"/>
  <c r="R67" i="14"/>
  <c r="P67" i="14"/>
  <c r="G67" i="14"/>
  <c r="K63" i="14"/>
  <c r="V63" i="14"/>
  <c r="S63" i="14"/>
  <c r="F63" i="14"/>
  <c r="O63" i="14"/>
  <c r="P63" i="14"/>
  <c r="Q63" i="14"/>
  <c r="G63" i="14"/>
  <c r="T63" i="14"/>
  <c r="K59" i="14"/>
  <c r="EN59" i="14" s="1"/>
  <c r="S59" i="14"/>
  <c r="R59" i="14"/>
  <c r="O59" i="14"/>
  <c r="G59" i="14"/>
  <c r="T59" i="14"/>
  <c r="P59" i="14"/>
  <c r="Q59" i="14"/>
  <c r="F59" i="14"/>
  <c r="V59" i="14"/>
  <c r="K55" i="14"/>
  <c r="HG55" i="14" s="1"/>
  <c r="G55" i="14"/>
  <c r="V55" i="14"/>
  <c r="F55" i="14"/>
  <c r="R55" i="14"/>
  <c r="O55" i="14"/>
  <c r="T55" i="14"/>
  <c r="P55" i="14"/>
  <c r="Q55" i="14"/>
  <c r="S55" i="14"/>
  <c r="K51" i="14"/>
  <c r="P51" i="14"/>
  <c r="G51" i="14"/>
  <c r="F51" i="14"/>
  <c r="Q51" i="14"/>
  <c r="R51" i="14"/>
  <c r="S51" i="14"/>
  <c r="T51" i="14"/>
  <c r="V51" i="14"/>
  <c r="O51" i="14"/>
  <c r="K47" i="14"/>
  <c r="EY47" i="14" s="1"/>
  <c r="F47" i="14"/>
  <c r="T47" i="14"/>
  <c r="O47" i="14"/>
  <c r="G47" i="14"/>
  <c r="V47" i="14"/>
  <c r="Q47" i="14"/>
  <c r="S47" i="14"/>
  <c r="P47" i="14"/>
  <c r="R47" i="14"/>
  <c r="K43" i="14"/>
  <c r="EN43" i="14" s="1"/>
  <c r="V43" i="14"/>
  <c r="P43" i="14"/>
  <c r="S43" i="14"/>
  <c r="G43" i="14"/>
  <c r="O43" i="14"/>
  <c r="R43" i="14"/>
  <c r="T43" i="14"/>
  <c r="Q43" i="14"/>
  <c r="F43" i="14"/>
  <c r="K39" i="14"/>
  <c r="O39" i="14"/>
  <c r="V39" i="14"/>
  <c r="R39" i="14"/>
  <c r="G39" i="14"/>
  <c r="Q39" i="14"/>
  <c r="F39" i="14"/>
  <c r="S39" i="14"/>
  <c r="T39" i="14"/>
  <c r="P39" i="14"/>
  <c r="K35" i="14"/>
  <c r="G35" i="14"/>
  <c r="T35" i="14"/>
  <c r="O35" i="14"/>
  <c r="R35" i="14"/>
  <c r="V35" i="14"/>
  <c r="F35" i="14"/>
  <c r="Q35" i="14"/>
  <c r="P35" i="14"/>
  <c r="S35" i="14"/>
  <c r="K31" i="14"/>
  <c r="O31" i="14"/>
  <c r="S31" i="14"/>
  <c r="V31" i="14"/>
  <c r="R31" i="14"/>
  <c r="Q31" i="14"/>
  <c r="T31" i="14"/>
  <c r="G31" i="14"/>
  <c r="P31" i="14"/>
  <c r="K27" i="14"/>
  <c r="EG27" i="14" s="1"/>
  <c r="V27" i="14"/>
  <c r="P27" i="14"/>
  <c r="F27" i="14"/>
  <c r="T27" i="14"/>
  <c r="R27" i="14"/>
  <c r="O27" i="14"/>
  <c r="Q27" i="14"/>
  <c r="K23" i="14"/>
  <c r="EN23" i="14" s="1"/>
  <c r="V23" i="14"/>
  <c r="O23" i="14"/>
  <c r="T23" i="14"/>
  <c r="F23" i="14"/>
  <c r="Q23" i="14"/>
  <c r="S23" i="14"/>
  <c r="R23" i="14"/>
  <c r="P23" i="14"/>
  <c r="G23" i="14"/>
  <c r="K19" i="14"/>
  <c r="F19" i="14"/>
  <c r="R19" i="14"/>
  <c r="V19" i="14"/>
  <c r="Q19" i="14"/>
  <c r="G19" i="14"/>
  <c r="O19" i="14"/>
  <c r="P19" i="14"/>
  <c r="S19" i="14"/>
  <c r="T19" i="14"/>
  <c r="K15" i="14"/>
  <c r="HB15" i="14" s="1"/>
  <c r="Q15" i="14"/>
  <c r="O15" i="14"/>
  <c r="P15" i="14"/>
  <c r="T15" i="14"/>
  <c r="V15" i="14"/>
  <c r="S15" i="14"/>
  <c r="R15" i="14"/>
  <c r="F15" i="14"/>
  <c r="K102" i="14"/>
  <c r="DZ102" i="14" s="1"/>
  <c r="P102" i="14"/>
  <c r="S102" i="14"/>
  <c r="G102" i="14"/>
  <c r="T102" i="14"/>
  <c r="Q102" i="14"/>
  <c r="F102" i="14"/>
  <c r="V102" i="14"/>
  <c r="O102" i="14"/>
  <c r="K94" i="14"/>
  <c r="V94" i="14"/>
  <c r="G94" i="14"/>
  <c r="R94" i="14"/>
  <c r="Q94" i="14"/>
  <c r="S94" i="14"/>
  <c r="T94" i="14"/>
  <c r="O94" i="14"/>
  <c r="F94" i="14"/>
  <c r="K86" i="14"/>
  <c r="GE86" i="14" s="1"/>
  <c r="V86" i="14"/>
  <c r="T86" i="14"/>
  <c r="F86" i="14"/>
  <c r="R86" i="14"/>
  <c r="G86" i="14"/>
  <c r="P86" i="14"/>
  <c r="O86" i="14"/>
  <c r="Q86" i="14"/>
  <c r="S86" i="14"/>
  <c r="K82" i="14"/>
  <c r="R82" i="14"/>
  <c r="O82" i="14"/>
  <c r="G82" i="14"/>
  <c r="V82" i="14"/>
  <c r="F82" i="14"/>
  <c r="Q82" i="14"/>
  <c r="S82" i="14"/>
  <c r="P82" i="14"/>
  <c r="T82" i="14"/>
  <c r="K74" i="14"/>
  <c r="EH74" i="14" s="1"/>
  <c r="V74" i="14"/>
  <c r="G74" i="14"/>
  <c r="F74" i="14"/>
  <c r="Q74" i="14"/>
  <c r="R74" i="14"/>
  <c r="O74" i="14"/>
  <c r="S74" i="14"/>
  <c r="P74" i="14"/>
  <c r="T74" i="14"/>
  <c r="K62" i="14"/>
  <c r="F62" i="14"/>
  <c r="O62" i="14"/>
  <c r="G62" i="14"/>
  <c r="Q62" i="14"/>
  <c r="T62" i="14"/>
  <c r="P62" i="14"/>
  <c r="R62" i="14"/>
  <c r="S62" i="14"/>
  <c r="V62" i="14"/>
  <c r="K54" i="14"/>
  <c r="EZ54" i="14" s="1"/>
  <c r="S54" i="14"/>
  <c r="R54" i="14"/>
  <c r="V54" i="14"/>
  <c r="P54" i="14"/>
  <c r="F54" i="14"/>
  <c r="O54" i="14"/>
  <c r="G54" i="14"/>
  <c r="Q54" i="14"/>
  <c r="T54" i="14"/>
  <c r="K46" i="14"/>
  <c r="DZ46" i="14" s="1"/>
  <c r="G46" i="14"/>
  <c r="S46" i="14"/>
  <c r="V46" i="14"/>
  <c r="F46" i="14"/>
  <c r="O46" i="14"/>
  <c r="P46" i="14"/>
  <c r="Q46" i="14"/>
  <c r="R46" i="14"/>
  <c r="K38" i="14"/>
  <c r="G38" i="14"/>
  <c r="V38" i="14"/>
  <c r="T38" i="14"/>
  <c r="Q38" i="14"/>
  <c r="S38" i="14"/>
  <c r="P38" i="14"/>
  <c r="F38" i="14"/>
  <c r="O38" i="14"/>
  <c r="K30" i="14"/>
  <c r="DY30" i="14" s="1"/>
  <c r="F30" i="14"/>
  <c r="T30" i="14"/>
  <c r="R30" i="14"/>
  <c r="O30" i="14"/>
  <c r="G30" i="14"/>
  <c r="P30" i="14"/>
  <c r="V30" i="14"/>
  <c r="S30" i="14"/>
  <c r="Q30" i="14"/>
  <c r="K26" i="14"/>
  <c r="O26" i="14"/>
  <c r="S26" i="14"/>
  <c r="P26" i="14"/>
  <c r="Q26" i="14"/>
  <c r="R26" i="14"/>
  <c r="V26" i="14"/>
  <c r="F26" i="14"/>
  <c r="G26" i="14"/>
  <c r="K14" i="14"/>
  <c r="FD14" i="14" s="1"/>
  <c r="P14" i="14"/>
  <c r="O14" i="14"/>
  <c r="V14" i="14"/>
  <c r="G14" i="14"/>
  <c r="F14" i="14"/>
  <c r="Q14" i="14"/>
  <c r="R14" i="14"/>
  <c r="S14" i="14"/>
  <c r="T14" i="14"/>
  <c r="AR9" i="14"/>
  <c r="F31" i="14"/>
  <c r="R102" i="14"/>
  <c r="T46" i="14"/>
  <c r="K101" i="14"/>
  <c r="K97" i="14"/>
  <c r="K93" i="14"/>
  <c r="K89" i="14"/>
  <c r="EJ89" i="14" s="1"/>
  <c r="P85" i="14"/>
  <c r="K85" i="14"/>
  <c r="GG85" i="14" s="1"/>
  <c r="K81" i="14"/>
  <c r="GS81" i="14" s="1"/>
  <c r="K77" i="14"/>
  <c r="GW77" i="14" s="1"/>
  <c r="O73" i="14"/>
  <c r="K73" i="14"/>
  <c r="GC73" i="14" s="1"/>
  <c r="G69" i="14"/>
  <c r="K69" i="14"/>
  <c r="K65" i="14"/>
  <c r="GX65" i="14" s="1"/>
  <c r="K61" i="14"/>
  <c r="GP61" i="14" s="1"/>
  <c r="T57" i="14"/>
  <c r="K57" i="14"/>
  <c r="FA57" i="14" s="1"/>
  <c r="S53" i="14"/>
  <c r="K53" i="14"/>
  <c r="K49" i="14"/>
  <c r="K45" i="14"/>
  <c r="K41" i="14"/>
  <c r="DT41" i="14" s="1"/>
  <c r="K37" i="14"/>
  <c r="FD37" i="14" s="1"/>
  <c r="K33" i="14"/>
  <c r="K29" i="14"/>
  <c r="K25" i="14"/>
  <c r="ED25" i="14" s="1"/>
  <c r="K21" i="14"/>
  <c r="FF21" i="14" s="1"/>
  <c r="K17" i="14"/>
  <c r="EQ17" i="14" s="1"/>
  <c r="K100" i="14"/>
  <c r="GX100" i="14" s="1"/>
  <c r="K96" i="14"/>
  <c r="K92" i="14"/>
  <c r="K88" i="14"/>
  <c r="K84" i="14"/>
  <c r="DU84" i="14" s="1"/>
  <c r="K80" i="14"/>
  <c r="EG80" i="14" s="1"/>
  <c r="K76" i="14"/>
  <c r="K72" i="14"/>
  <c r="K68" i="14"/>
  <c r="K64" i="14"/>
  <c r="FW64" i="14" s="1"/>
  <c r="K60" i="14"/>
  <c r="K56" i="14"/>
  <c r="ET56" i="14" s="1"/>
  <c r="K52" i="14"/>
  <c r="K48" i="14"/>
  <c r="DT48" i="14" s="1"/>
  <c r="K44" i="14"/>
  <c r="EW44" i="14" s="1"/>
  <c r="K40" i="14"/>
  <c r="K36" i="14"/>
  <c r="HP36" i="14" s="1"/>
  <c r="K32" i="14"/>
  <c r="FX32" i="14" s="1"/>
  <c r="K28" i="14"/>
  <c r="T24" i="14"/>
  <c r="K24" i="14"/>
  <c r="DZ24" i="14" s="1"/>
  <c r="K20" i="14"/>
  <c r="K16" i="14"/>
  <c r="EC11" i="24"/>
  <c r="FC11" i="24"/>
  <c r="EB9" i="24"/>
  <c r="EB10" i="24"/>
  <c r="AD4" i="24"/>
  <c r="EB4" i="24"/>
  <c r="EB8" i="24" s="1"/>
  <c r="FD9" i="24"/>
  <c r="FD10" i="24"/>
  <c r="BH4" i="24"/>
  <c r="FD4" i="24"/>
  <c r="FD8" i="24" s="1"/>
  <c r="V65" i="14"/>
  <c r="Q65" i="14"/>
  <c r="O65" i="14"/>
  <c r="R65" i="14"/>
  <c r="F65" i="14"/>
  <c r="G65" i="14"/>
  <c r="T65" i="14"/>
  <c r="V92" i="14"/>
  <c r="P92" i="14"/>
  <c r="T92" i="14"/>
  <c r="G92" i="14"/>
  <c r="S92" i="14"/>
  <c r="R92" i="14"/>
  <c r="F92" i="14"/>
  <c r="Q92" i="14"/>
  <c r="O92" i="14"/>
  <c r="V84" i="14"/>
  <c r="O84" i="14"/>
  <c r="G84" i="14"/>
  <c r="S84" i="14"/>
  <c r="Q84" i="14"/>
  <c r="P84" i="14"/>
  <c r="F84" i="14"/>
  <c r="T84" i="14"/>
  <c r="V76" i="14"/>
  <c r="P76" i="14"/>
  <c r="S76" i="14"/>
  <c r="F76" i="14"/>
  <c r="O76" i="14"/>
  <c r="T76" i="14"/>
  <c r="G76" i="14"/>
  <c r="Q76" i="14"/>
  <c r="V68" i="14"/>
  <c r="Q68" i="14"/>
  <c r="F68" i="14"/>
  <c r="S68" i="14"/>
  <c r="G68" i="14"/>
  <c r="T68" i="14"/>
  <c r="R68" i="14"/>
  <c r="O68" i="14"/>
  <c r="P68" i="14"/>
  <c r="V56" i="14"/>
  <c r="O56" i="14"/>
  <c r="R56" i="14"/>
  <c r="T56" i="14"/>
  <c r="F56" i="14"/>
  <c r="Q56" i="14"/>
  <c r="G56" i="14"/>
  <c r="P56" i="14"/>
  <c r="S56" i="14"/>
  <c r="V48" i="14"/>
  <c r="F48" i="14"/>
  <c r="S48" i="14"/>
  <c r="P48" i="14"/>
  <c r="G48" i="14"/>
  <c r="R48" i="14"/>
  <c r="Q48" i="14"/>
  <c r="T48" i="14"/>
  <c r="O48" i="14"/>
  <c r="V40" i="14"/>
  <c r="O40" i="14"/>
  <c r="S40" i="14"/>
  <c r="P40" i="14"/>
  <c r="G40" i="14"/>
  <c r="T40" i="14"/>
  <c r="Q40" i="14"/>
  <c r="F40" i="14"/>
  <c r="R40" i="14"/>
  <c r="V32" i="14"/>
  <c r="G32" i="14"/>
  <c r="F32" i="14"/>
  <c r="S32" i="14"/>
  <c r="O32" i="14"/>
  <c r="R32" i="14"/>
  <c r="Q32" i="14"/>
  <c r="P32" i="14"/>
  <c r="T32" i="14"/>
  <c r="V20" i="14"/>
  <c r="Q20" i="14"/>
  <c r="G20" i="14"/>
  <c r="R20" i="14"/>
  <c r="F20" i="14"/>
  <c r="O20" i="14"/>
  <c r="T20" i="14"/>
  <c r="P20" i="14"/>
  <c r="S20" i="14"/>
  <c r="E13" i="14"/>
  <c r="D104" i="14"/>
  <c r="V101" i="14"/>
  <c r="R101" i="14"/>
  <c r="O101" i="14"/>
  <c r="T101" i="14"/>
  <c r="F101" i="14"/>
  <c r="P101" i="14"/>
  <c r="G101" i="14"/>
  <c r="Q101" i="14"/>
  <c r="S101" i="14"/>
  <c r="T97" i="14"/>
  <c r="G97" i="14"/>
  <c r="R97" i="14"/>
  <c r="V97" i="14"/>
  <c r="Q97" i="14"/>
  <c r="P97" i="14"/>
  <c r="F97" i="14"/>
  <c r="S97" i="14"/>
  <c r="O97" i="14"/>
  <c r="V93" i="14"/>
  <c r="G93" i="14"/>
  <c r="R93" i="14"/>
  <c r="S93" i="14"/>
  <c r="P93" i="14"/>
  <c r="O93" i="14"/>
  <c r="T93" i="14"/>
  <c r="F93" i="14"/>
  <c r="Q93" i="14"/>
  <c r="V89" i="14"/>
  <c r="F89" i="14"/>
  <c r="Q89" i="14"/>
  <c r="R89" i="14"/>
  <c r="S89" i="14"/>
  <c r="O89" i="14"/>
  <c r="T89" i="14"/>
  <c r="G89" i="14"/>
  <c r="P89" i="14"/>
  <c r="V85" i="14"/>
  <c r="G85" i="14"/>
  <c r="O85" i="14"/>
  <c r="F85" i="14"/>
  <c r="T85" i="14"/>
  <c r="S85" i="14"/>
  <c r="R85" i="14"/>
  <c r="Q85" i="14"/>
  <c r="R81" i="14"/>
  <c r="V81" i="14"/>
  <c r="P81" i="14"/>
  <c r="G81" i="14"/>
  <c r="Q81" i="14"/>
  <c r="O81" i="14"/>
  <c r="T81" i="14"/>
  <c r="F81" i="14"/>
  <c r="S81" i="14"/>
  <c r="V77" i="14"/>
  <c r="T77" i="14"/>
  <c r="G77" i="14"/>
  <c r="P77" i="14"/>
  <c r="Q77" i="14"/>
  <c r="O77" i="14"/>
  <c r="S77" i="14"/>
  <c r="R77" i="14"/>
  <c r="F77" i="14"/>
  <c r="V73" i="14"/>
  <c r="G73" i="14"/>
  <c r="F73" i="14"/>
  <c r="S73" i="14"/>
  <c r="Q73" i="14"/>
  <c r="R73" i="14"/>
  <c r="T73" i="14"/>
  <c r="V69" i="14"/>
  <c r="T69" i="14"/>
  <c r="S69" i="14"/>
  <c r="O69" i="14"/>
  <c r="P69" i="14"/>
  <c r="F69" i="14"/>
  <c r="R69" i="14"/>
  <c r="Q69" i="14"/>
  <c r="V61" i="14"/>
  <c r="F61" i="14"/>
  <c r="P61" i="14"/>
  <c r="R61" i="14"/>
  <c r="Q61" i="14"/>
  <c r="T61" i="14"/>
  <c r="O61" i="14"/>
  <c r="S61" i="14"/>
  <c r="G61" i="14"/>
  <c r="S57" i="14"/>
  <c r="Q57" i="14"/>
  <c r="V57" i="14"/>
  <c r="F57" i="14"/>
  <c r="P57" i="14"/>
  <c r="O57" i="14"/>
  <c r="G57" i="14"/>
  <c r="R57" i="14"/>
  <c r="R53" i="14"/>
  <c r="T53" i="14"/>
  <c r="G53" i="14"/>
  <c r="P53" i="14"/>
  <c r="V53" i="14"/>
  <c r="F53" i="14"/>
  <c r="Q53" i="14"/>
  <c r="O53" i="14"/>
  <c r="G49" i="14"/>
  <c r="S49" i="14"/>
  <c r="V49" i="14"/>
  <c r="F49" i="14"/>
  <c r="O49" i="14"/>
  <c r="R49" i="14"/>
  <c r="Q49" i="14"/>
  <c r="P49" i="14"/>
  <c r="T49" i="14"/>
  <c r="V45" i="14"/>
  <c r="F45" i="14"/>
  <c r="T45" i="14"/>
  <c r="G45" i="14"/>
  <c r="R45" i="14"/>
  <c r="O45" i="14"/>
  <c r="S45" i="14"/>
  <c r="Q45" i="14"/>
  <c r="P45" i="14"/>
  <c r="V41" i="14"/>
  <c r="G41" i="14"/>
  <c r="S41" i="14"/>
  <c r="F41" i="14"/>
  <c r="Q41" i="14"/>
  <c r="O41" i="14"/>
  <c r="R41" i="14"/>
  <c r="T41" i="14"/>
  <c r="V37" i="14"/>
  <c r="O37" i="14"/>
  <c r="G37" i="14"/>
  <c r="F37" i="14"/>
  <c r="R37" i="14"/>
  <c r="S37" i="14"/>
  <c r="Q37" i="14"/>
  <c r="T37" i="14"/>
  <c r="P37" i="14"/>
  <c r="V33" i="14"/>
  <c r="O33" i="14"/>
  <c r="Q33" i="14"/>
  <c r="R33" i="14"/>
  <c r="G33" i="14"/>
  <c r="P33" i="14"/>
  <c r="S33" i="14"/>
  <c r="F33" i="14"/>
  <c r="T33" i="14"/>
  <c r="O29" i="14"/>
  <c r="T29" i="14"/>
  <c r="V29" i="14"/>
  <c r="G29" i="14"/>
  <c r="P29" i="14"/>
  <c r="Q29" i="14"/>
  <c r="R29" i="14"/>
  <c r="F29" i="14"/>
  <c r="S29" i="14"/>
  <c r="V25" i="14"/>
  <c r="S25" i="14"/>
  <c r="G25" i="14"/>
  <c r="Q25" i="14"/>
  <c r="P25" i="14"/>
  <c r="F25" i="14"/>
  <c r="R25" i="14"/>
  <c r="O25" i="14"/>
  <c r="T25" i="14"/>
  <c r="P21" i="14"/>
  <c r="V21" i="14"/>
  <c r="T21" i="14"/>
  <c r="F21" i="14"/>
  <c r="G21" i="14"/>
  <c r="Q21" i="14"/>
  <c r="S21" i="14"/>
  <c r="O21" i="14"/>
  <c r="R21" i="14"/>
  <c r="R17" i="14"/>
  <c r="V17" i="14"/>
  <c r="O17" i="14"/>
  <c r="G17" i="14"/>
  <c r="S17" i="14"/>
  <c r="T17" i="14"/>
  <c r="F17" i="14"/>
  <c r="Q17" i="14"/>
  <c r="P17" i="14"/>
  <c r="V13" i="14"/>
  <c r="F13" i="14"/>
  <c r="B104" i="14"/>
  <c r="G13" i="14"/>
  <c r="P73" i="14"/>
  <c r="V100" i="14"/>
  <c r="S100" i="14"/>
  <c r="G100" i="14"/>
  <c r="T100" i="14"/>
  <c r="F100" i="14"/>
  <c r="R100" i="14"/>
  <c r="P100" i="14"/>
  <c r="Q100" i="14"/>
  <c r="O100" i="14"/>
  <c r="V96" i="14"/>
  <c r="G96" i="14"/>
  <c r="P96" i="14"/>
  <c r="Q96" i="14"/>
  <c r="O96" i="14"/>
  <c r="T96" i="14"/>
  <c r="S96" i="14"/>
  <c r="F96" i="14"/>
  <c r="R96" i="14"/>
  <c r="V88" i="14"/>
  <c r="P88" i="14"/>
  <c r="F88" i="14"/>
  <c r="Q88" i="14"/>
  <c r="G88" i="14"/>
  <c r="S88" i="14"/>
  <c r="T88" i="14"/>
  <c r="O88" i="14"/>
  <c r="R88" i="14"/>
  <c r="V80" i="14"/>
  <c r="Q80" i="14"/>
  <c r="S80" i="14"/>
  <c r="T80" i="14"/>
  <c r="R80" i="14"/>
  <c r="P80" i="14"/>
  <c r="G80" i="14"/>
  <c r="O80" i="14"/>
  <c r="F80" i="14"/>
  <c r="T72" i="14"/>
  <c r="O72" i="14"/>
  <c r="V72" i="14"/>
  <c r="R72" i="14"/>
  <c r="G72" i="14"/>
  <c r="P72" i="14"/>
  <c r="F72" i="14"/>
  <c r="S72" i="14"/>
  <c r="Q72" i="14"/>
  <c r="V64" i="14"/>
  <c r="R64" i="14"/>
  <c r="S64" i="14"/>
  <c r="F64" i="14"/>
  <c r="T64" i="14"/>
  <c r="P64" i="14"/>
  <c r="Q64" i="14"/>
  <c r="G64" i="14"/>
  <c r="V60" i="14"/>
  <c r="Q60" i="14"/>
  <c r="P60" i="14"/>
  <c r="R60" i="14"/>
  <c r="S60" i="14"/>
  <c r="O60" i="14"/>
  <c r="F60" i="14"/>
  <c r="G60" i="14"/>
  <c r="T60" i="14"/>
  <c r="S52" i="14"/>
  <c r="F52" i="14"/>
  <c r="G52" i="14"/>
  <c r="V52" i="14"/>
  <c r="O52" i="14"/>
  <c r="Q52" i="14"/>
  <c r="R52" i="14"/>
  <c r="P52" i="14"/>
  <c r="V44" i="14"/>
  <c r="F44" i="14"/>
  <c r="P44" i="14"/>
  <c r="T44" i="14"/>
  <c r="S44" i="14"/>
  <c r="Q44" i="14"/>
  <c r="O44" i="14"/>
  <c r="G44" i="14"/>
  <c r="R44" i="14"/>
  <c r="G36" i="14"/>
  <c r="R36" i="14"/>
  <c r="V36" i="14"/>
  <c r="T36" i="14"/>
  <c r="P36" i="14"/>
  <c r="F36" i="14"/>
  <c r="S36" i="14"/>
  <c r="Q36" i="14"/>
  <c r="O36" i="14"/>
  <c r="V28" i="14"/>
  <c r="F28" i="14"/>
  <c r="R28" i="14"/>
  <c r="P28" i="14"/>
  <c r="T28" i="14"/>
  <c r="S28" i="14"/>
  <c r="O28" i="14"/>
  <c r="G28" i="14"/>
  <c r="Q28" i="14"/>
  <c r="V24" i="14"/>
  <c r="Q24" i="14"/>
  <c r="P24" i="14"/>
  <c r="G24" i="14"/>
  <c r="S24" i="14"/>
  <c r="O24" i="14"/>
  <c r="R24" i="14"/>
  <c r="F16" i="14"/>
  <c r="V16" i="14"/>
  <c r="O16" i="14"/>
  <c r="R16" i="14"/>
  <c r="G16" i="14"/>
  <c r="P16" i="14"/>
  <c r="T16" i="14"/>
  <c r="S16" i="14"/>
  <c r="O64" i="14"/>
  <c r="P41" i="14"/>
  <c r="P65" i="14"/>
  <c r="Z102" i="15"/>
  <c r="T102" i="15"/>
  <c r="I102" i="15"/>
  <c r="K102" i="15"/>
  <c r="U102" i="15"/>
  <c r="X102" i="15"/>
  <c r="W102" i="15"/>
  <c r="V102" i="15"/>
  <c r="S102" i="15"/>
  <c r="J102" i="15"/>
  <c r="K98" i="15"/>
  <c r="V98" i="15"/>
  <c r="U98" i="15"/>
  <c r="X98" i="15"/>
  <c r="S98" i="15"/>
  <c r="J98" i="15"/>
  <c r="I98" i="15"/>
  <c r="Z94" i="15"/>
  <c r="T94" i="15"/>
  <c r="X94" i="15"/>
  <c r="K94" i="15"/>
  <c r="I94" i="15"/>
  <c r="V94" i="15"/>
  <c r="S94" i="15"/>
  <c r="U94" i="15"/>
  <c r="V91" i="15"/>
  <c r="V87" i="15"/>
  <c r="S87" i="15"/>
  <c r="Z87" i="15"/>
  <c r="J87" i="15"/>
  <c r="X87" i="15"/>
  <c r="K87" i="15"/>
  <c r="V83" i="15"/>
  <c r="J83" i="15"/>
  <c r="X83" i="15"/>
  <c r="V79" i="15"/>
  <c r="X79" i="15"/>
  <c r="J79" i="15"/>
  <c r="J75" i="15"/>
  <c r="K75" i="15"/>
  <c r="V71" i="15"/>
  <c r="T71" i="15"/>
  <c r="X67" i="15"/>
  <c r="K67" i="15"/>
  <c r="T67" i="15"/>
  <c r="Z63" i="15"/>
  <c r="U63" i="15"/>
  <c r="J63" i="15"/>
  <c r="S63" i="15"/>
  <c r="K59" i="15"/>
  <c r="U59" i="15"/>
  <c r="Z55" i="15"/>
  <c r="U55" i="15"/>
  <c r="W51" i="15"/>
  <c r="J51" i="15"/>
  <c r="Z43" i="15"/>
  <c r="T43" i="15"/>
  <c r="V43" i="15"/>
  <c r="U43" i="15"/>
  <c r="J39" i="15"/>
  <c r="S39" i="15"/>
  <c r="K35" i="15"/>
  <c r="K31" i="15"/>
  <c r="T31" i="15"/>
  <c r="S31" i="15"/>
  <c r="W31" i="15"/>
  <c r="W27" i="15"/>
  <c r="K27" i="15"/>
  <c r="J23" i="15"/>
  <c r="X23" i="15"/>
  <c r="V23" i="15"/>
  <c r="K23" i="15"/>
  <c r="Z19" i="15"/>
  <c r="W19" i="15"/>
  <c r="U15" i="15"/>
  <c r="AU8" i="15"/>
  <c r="AT8" i="15"/>
  <c r="T100" i="15"/>
  <c r="K100" i="15"/>
  <c r="J100" i="15"/>
  <c r="W100" i="15"/>
  <c r="X100" i="15"/>
  <c r="S100" i="15"/>
  <c r="Z100" i="15"/>
  <c r="V100" i="15"/>
  <c r="U100" i="15"/>
  <c r="I100" i="15"/>
  <c r="K96" i="15"/>
  <c r="Z96" i="15"/>
  <c r="V96" i="15"/>
  <c r="J96" i="15"/>
  <c r="I96" i="15"/>
  <c r="U96" i="15"/>
  <c r="X96" i="15"/>
  <c r="W96" i="15"/>
  <c r="S96" i="15"/>
  <c r="T96" i="15"/>
  <c r="Z92" i="15"/>
  <c r="U92" i="15"/>
  <c r="W92" i="15"/>
  <c r="T92" i="15"/>
  <c r="I92" i="15"/>
  <c r="K92" i="15"/>
  <c r="S92" i="15"/>
  <c r="J92" i="15"/>
  <c r="X92" i="15"/>
  <c r="V92" i="15"/>
  <c r="Z88" i="15"/>
  <c r="S88" i="15"/>
  <c r="W88" i="15"/>
  <c r="T88" i="15"/>
  <c r="V88" i="15"/>
  <c r="J88" i="15"/>
  <c r="U88" i="15"/>
  <c r="K88" i="15"/>
  <c r="X88" i="15"/>
  <c r="Z84" i="15"/>
  <c r="W84" i="15"/>
  <c r="V84" i="15"/>
  <c r="X84" i="15"/>
  <c r="K84" i="15"/>
  <c r="J84" i="15"/>
  <c r="U84" i="15"/>
  <c r="I84" i="15"/>
  <c r="T84" i="15"/>
  <c r="U80" i="15"/>
  <c r="Z80" i="15"/>
  <c r="K80" i="15"/>
  <c r="T80" i="15"/>
  <c r="I80" i="15"/>
  <c r="J80" i="15"/>
  <c r="S80" i="15"/>
  <c r="W80" i="15"/>
  <c r="X80" i="15"/>
  <c r="V80" i="15"/>
  <c r="Z76" i="15"/>
  <c r="W76" i="15"/>
  <c r="V76" i="15"/>
  <c r="K76" i="15"/>
  <c r="I76" i="15"/>
  <c r="X76" i="15"/>
  <c r="J76" i="15"/>
  <c r="T76" i="15"/>
  <c r="U76" i="15"/>
  <c r="S76" i="15"/>
  <c r="Z72" i="15"/>
  <c r="W72" i="15"/>
  <c r="J72" i="15"/>
  <c r="I72" i="15"/>
  <c r="S72" i="15"/>
  <c r="T72" i="15"/>
  <c r="V72" i="15"/>
  <c r="U72" i="15"/>
  <c r="K72" i="15"/>
  <c r="X72" i="15"/>
  <c r="Z68" i="15"/>
  <c r="T68" i="15"/>
  <c r="I68" i="15"/>
  <c r="K68" i="15"/>
  <c r="W68" i="15"/>
  <c r="V68" i="15"/>
  <c r="S68" i="15"/>
  <c r="U68" i="15"/>
  <c r="X68" i="15"/>
  <c r="J68" i="15"/>
  <c r="Z64" i="15"/>
  <c r="U64" i="15"/>
  <c r="S64" i="15"/>
  <c r="V64" i="15"/>
  <c r="T64" i="15"/>
  <c r="I64" i="15"/>
  <c r="W64" i="15"/>
  <c r="X64" i="15"/>
  <c r="J64" i="15"/>
  <c r="K64" i="15"/>
  <c r="Z60" i="15"/>
  <c r="K60" i="15"/>
  <c r="I60" i="15"/>
  <c r="T60" i="15"/>
  <c r="J60" i="15"/>
  <c r="S60" i="15"/>
  <c r="X60" i="15"/>
  <c r="U60" i="15"/>
  <c r="W60" i="15"/>
  <c r="V60" i="15"/>
  <c r="S56" i="15"/>
  <c r="Z56" i="15"/>
  <c r="K56" i="15"/>
  <c r="X56" i="15"/>
  <c r="J56" i="15"/>
  <c r="V56" i="15"/>
  <c r="W56" i="15"/>
  <c r="T56" i="15"/>
  <c r="U56" i="15"/>
  <c r="I56" i="15"/>
  <c r="Z52" i="15"/>
  <c r="U52" i="15"/>
  <c r="I52" i="15"/>
  <c r="W52" i="15"/>
  <c r="J52" i="15"/>
  <c r="X52" i="15"/>
  <c r="K52" i="15"/>
  <c r="T52" i="15"/>
  <c r="V52" i="15"/>
  <c r="S52" i="15"/>
  <c r="U48" i="15"/>
  <c r="Z48" i="15"/>
  <c r="X48" i="15"/>
  <c r="K48" i="15"/>
  <c r="W48" i="15"/>
  <c r="V48" i="15"/>
  <c r="S48" i="15"/>
  <c r="T48" i="15"/>
  <c r="J48" i="15"/>
  <c r="I48" i="15"/>
  <c r="Z44" i="15"/>
  <c r="K44" i="15"/>
  <c r="T44" i="15"/>
  <c r="V44" i="15"/>
  <c r="I44" i="15"/>
  <c r="J44" i="15"/>
  <c r="S44" i="15"/>
  <c r="X44" i="15"/>
  <c r="W44" i="15"/>
  <c r="U44" i="15"/>
  <c r="Z40" i="15"/>
  <c r="U40" i="15"/>
  <c r="S40" i="15"/>
  <c r="V40" i="15"/>
  <c r="W40" i="15"/>
  <c r="J40" i="15"/>
  <c r="T40" i="15"/>
  <c r="X40" i="15"/>
  <c r="K40" i="15"/>
  <c r="I40" i="15"/>
  <c r="Z36" i="15"/>
  <c r="J36" i="15"/>
  <c r="S36" i="15"/>
  <c r="X36" i="15"/>
  <c r="K36" i="15"/>
  <c r="T36" i="15"/>
  <c r="W36" i="15"/>
  <c r="I36" i="15"/>
  <c r="V36" i="15"/>
  <c r="Z32"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Z20" i="15"/>
  <c r="I20" i="15"/>
  <c r="Z16" i="15"/>
  <c r="V16" i="15"/>
  <c r="T16" i="15"/>
  <c r="S16" i="15"/>
  <c r="X16" i="15"/>
  <c r="I16" i="15"/>
  <c r="W16" i="15"/>
  <c r="U16" i="15"/>
  <c r="K16" i="15"/>
  <c r="J16" i="15"/>
  <c r="AU34" i="15"/>
  <c r="AI34" i="15"/>
  <c r="W98" i="15"/>
  <c r="BQ34" i="15"/>
  <c r="J28" i="15"/>
  <c r="CH34" i="15"/>
  <c r="DS34" i="15"/>
  <c r="BM34" i="15"/>
  <c r="CE34" i="15"/>
  <c r="DG34" i="15"/>
  <c r="DK34" i="15"/>
  <c r="AQ34" i="15"/>
  <c r="CG34" i="15"/>
  <c r="BG34" i="15"/>
  <c r="DV34" i="15"/>
  <c r="BF34" i="15"/>
  <c r="DR34" i="15"/>
  <c r="DW34" i="15"/>
  <c r="BS34" i="15"/>
  <c r="DD34" i="15"/>
  <c r="AD34" i="15"/>
  <c r="AR34" i="15"/>
  <c r="DJ34" i="15"/>
  <c r="BO34" i="15"/>
  <c r="CI34" i="15"/>
  <c r="AY34" i="15"/>
  <c r="BZ34" i="15"/>
  <c r="BA34" i="15"/>
  <c r="DP34" i="15"/>
  <c r="DM34" i="15"/>
  <c r="DQ34" i="15"/>
  <c r="AW34" i="15"/>
  <c r="DN34" i="15"/>
  <c r="DO34" i="15"/>
  <c r="AA34" i="15"/>
  <c r="CV34" i="15"/>
  <c r="BY34" i="15"/>
  <c r="BV34" i="15"/>
  <c r="BK34" i="15"/>
  <c r="BW34" i="15"/>
  <c r="DH34" i="15"/>
  <c r="DE34" i="15"/>
  <c r="AT34" i="15"/>
  <c r="AX34" i="15"/>
  <c r="BE34" i="15"/>
  <c r="BC34" i="15"/>
  <c r="BL34" i="15"/>
  <c r="AP34" i="15"/>
  <c r="CX34" i="15"/>
  <c r="CR34" i="15"/>
  <c r="DT34" i="15"/>
  <c r="BN34" i="15"/>
  <c r="BI34" i="15"/>
  <c r="CY34" i="15"/>
  <c r="CA34" i="15"/>
  <c r="CN34" i="15"/>
  <c r="CC34" i="15"/>
  <c r="DB34" i="15"/>
  <c r="BX34" i="15"/>
  <c r="AS34" i="15"/>
  <c r="CP34" i="15"/>
  <c r="CZ34" i="15"/>
  <c r="AB34" i="15"/>
  <c r="DU34" i="15"/>
  <c r="BU34" i="15"/>
  <c r="CD34" i="15"/>
  <c r="AH34" i="15"/>
  <c r="CU34" i="15"/>
  <c r="AK34" i="15"/>
  <c r="AE34" i="15"/>
  <c r="CF34" i="15"/>
  <c r="BT34" i="15"/>
  <c r="AF34" i="15"/>
  <c r="CK34" i="15"/>
  <c r="CO34" i="15"/>
  <c r="AZ34" i="15"/>
  <c r="AO34" i="15"/>
  <c r="CS34" i="15"/>
  <c r="BH34" i="15"/>
  <c r="CJ34" i="15"/>
  <c r="AV34" i="15"/>
  <c r="BR34" i="15"/>
  <c r="AN34" i="15"/>
  <c r="DF34" i="15"/>
  <c r="CW34" i="15"/>
  <c r="BP34" i="15"/>
  <c r="AC34" i="15"/>
  <c r="BD34" i="15"/>
  <c r="AJ34" i="15"/>
  <c r="BB34" i="15"/>
  <c r="CT34" i="15"/>
  <c r="AM34" i="15"/>
  <c r="DI34" i="15"/>
  <c r="DL34" i="15"/>
  <c r="CQ34" i="15"/>
  <c r="DC34" i="15"/>
  <c r="BJ34" i="15"/>
  <c r="CL34" i="15"/>
  <c r="CM34" i="15"/>
  <c r="CB34" i="15"/>
  <c r="AL34" i="15"/>
  <c r="Z101" i="15"/>
  <c r="K101" i="15"/>
  <c r="V101" i="15"/>
  <c r="U101" i="15"/>
  <c r="J101" i="15"/>
  <c r="T101" i="15"/>
  <c r="S101" i="15"/>
  <c r="W101" i="15"/>
  <c r="X101" i="15"/>
  <c r="Z97" i="15"/>
  <c r="T97" i="15"/>
  <c r="V97" i="15"/>
  <c r="I97" i="15"/>
  <c r="K97" i="15"/>
  <c r="J97" i="15"/>
  <c r="X97" i="15"/>
  <c r="S97" i="15"/>
  <c r="Z90" i="15"/>
  <c r="K90" i="15"/>
  <c r="S90" i="15"/>
  <c r="J90" i="15"/>
  <c r="X90" i="15"/>
  <c r="I90" i="15"/>
  <c r="W90" i="15"/>
  <c r="U90" i="15"/>
  <c r="V90" i="15"/>
  <c r="Z86"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Z74" i="15"/>
  <c r="X74" i="15"/>
  <c r="V74" i="15"/>
  <c r="S74" i="15"/>
  <c r="I74" i="15"/>
  <c r="K74" i="15"/>
  <c r="K70" i="15"/>
  <c r="X70" i="15"/>
  <c r="J70" i="15"/>
  <c r="W70" i="15"/>
  <c r="V70" i="15"/>
  <c r="T70" i="15"/>
  <c r="U70" i="15"/>
  <c r="S70" i="15"/>
  <c r="I70" i="15"/>
  <c r="V66" i="15"/>
  <c r="Z66" i="15"/>
  <c r="T66" i="15"/>
  <c r="K66" i="15"/>
  <c r="U66" i="15"/>
  <c r="I66" i="15"/>
  <c r="X66" i="15"/>
  <c r="S66" i="15"/>
  <c r="W66" i="15"/>
  <c r="J66" i="15"/>
  <c r="U62" i="15"/>
  <c r="X62" i="15"/>
  <c r="I62" i="15"/>
  <c r="Z62" i="15"/>
  <c r="K62" i="15"/>
  <c r="W62" i="15"/>
  <c r="J62" i="15"/>
  <c r="V62" i="15"/>
  <c r="S62" i="15"/>
  <c r="W58" i="15"/>
  <c r="K58" i="15"/>
  <c r="V58" i="15"/>
  <c r="U58" i="15"/>
  <c r="J58" i="15"/>
  <c r="S58" i="15"/>
  <c r="X58" i="15"/>
  <c r="T58" i="15"/>
  <c r="Z54" i="15"/>
  <c r="I54" i="15"/>
  <c r="U54" i="15"/>
  <c r="K54" i="15"/>
  <c r="T54" i="15"/>
  <c r="W54" i="15"/>
  <c r="V54" i="15"/>
  <c r="J54" i="15"/>
  <c r="T50" i="15"/>
  <c r="X50" i="15"/>
  <c r="J50" i="15"/>
  <c r="I50" i="15"/>
  <c r="K50" i="15"/>
  <c r="W50" i="15"/>
  <c r="S50" i="15"/>
  <c r="K46" i="15"/>
  <c r="W46" i="15"/>
  <c r="X46" i="15"/>
  <c r="T46" i="15"/>
  <c r="J46" i="15"/>
  <c r="V46" i="15"/>
  <c r="U46" i="15"/>
  <c r="I46" i="15"/>
  <c r="Z46" i="15"/>
  <c r="S46" i="15"/>
  <c r="X42" i="15"/>
  <c r="S42" i="15"/>
  <c r="V42" i="15"/>
  <c r="U42" i="15"/>
  <c r="W42" i="15"/>
  <c r="I42" i="15"/>
  <c r="J42" i="15"/>
  <c r="Z42" i="15"/>
  <c r="T42" i="15"/>
  <c r="W38" i="15"/>
  <c r="J38" i="15"/>
  <c r="X38" i="15"/>
  <c r="I38" i="15"/>
  <c r="U38" i="15"/>
  <c r="K38" i="15"/>
  <c r="V38" i="15"/>
  <c r="T38" i="15"/>
  <c r="S38" i="15"/>
  <c r="U34" i="15"/>
  <c r="I34" i="15"/>
  <c r="T34" i="15"/>
  <c r="S34" i="15"/>
  <c r="V34" i="15"/>
  <c r="W34" i="15"/>
  <c r="Z30" i="15"/>
  <c r="W30" i="15"/>
  <c r="V30" i="15"/>
  <c r="S30" i="15"/>
  <c r="T30" i="15"/>
  <c r="I30" i="15"/>
  <c r="J30" i="15"/>
  <c r="K30" i="15"/>
  <c r="K26" i="15"/>
  <c r="T26" i="15"/>
  <c r="J26" i="15"/>
  <c r="I26" i="15"/>
  <c r="W26" i="15"/>
  <c r="V26" i="15"/>
  <c r="X26" i="15"/>
  <c r="U26" i="15"/>
  <c r="S26" i="15"/>
  <c r="Z22" i="15"/>
  <c r="V22" i="15"/>
  <c r="U22" i="15"/>
  <c r="W22" i="15"/>
  <c r="T22" i="15"/>
  <c r="J22" i="15"/>
  <c r="Z18" i="15"/>
  <c r="S18" i="15"/>
  <c r="V18" i="15"/>
  <c r="T18" i="15"/>
  <c r="I18" i="15"/>
  <c r="U18" i="15"/>
  <c r="K18" i="15"/>
  <c r="X18" i="15"/>
  <c r="J18" i="15"/>
  <c r="W18" i="15"/>
  <c r="Z14" i="15"/>
  <c r="X14" i="15"/>
  <c r="K14" i="15"/>
  <c r="T14" i="15"/>
  <c r="V14" i="15"/>
  <c r="D104" i="15"/>
  <c r="J14" i="15"/>
  <c r="W14" i="15"/>
  <c r="U14" i="15"/>
  <c r="V103" i="15"/>
  <c r="K103" i="15"/>
  <c r="J103" i="15"/>
  <c r="W103" i="15"/>
  <c r="U103" i="15"/>
  <c r="I103" i="15"/>
  <c r="Z103" i="15"/>
  <c r="T103" i="15"/>
  <c r="J99" i="15"/>
  <c r="W99" i="15"/>
  <c r="V99" i="15"/>
  <c r="I99" i="15"/>
  <c r="S99" i="15"/>
  <c r="K95" i="15"/>
  <c r="Z95" i="15"/>
  <c r="I95" i="15"/>
  <c r="T95" i="15"/>
  <c r="I91" i="15"/>
  <c r="W87" i="15"/>
  <c r="I87" i="15"/>
  <c r="I71" i="15"/>
  <c r="I67" i="15"/>
  <c r="I63" i="15"/>
  <c r="I35" i="15"/>
  <c r="I23" i="15"/>
  <c r="I19" i="15"/>
  <c r="F104" i="15"/>
  <c r="X22" i="15"/>
  <c r="I14" i="15"/>
  <c r="X34" i="15"/>
  <c r="V50" i="15"/>
  <c r="J78" i="15"/>
  <c r="U97" i="15"/>
  <c r="W74" i="15"/>
  <c r="W97" i="15"/>
  <c r="K22" i="15"/>
  <c r="K42" i="15"/>
  <c r="BT69" i="15"/>
  <c r="CS69" i="15"/>
  <c r="Z85" i="15"/>
  <c r="T85" i="15"/>
  <c r="CG21" i="15"/>
  <c r="CN21" i="15"/>
  <c r="DN21" i="15"/>
  <c r="T90" i="15"/>
  <c r="Z82" i="15"/>
  <c r="Z78" i="15"/>
  <c r="Z70" i="15"/>
  <c r="Z50" i="15"/>
  <c r="Z38" i="15"/>
  <c r="J34" i="15"/>
  <c r="U30" i="15"/>
  <c r="Z26" i="15"/>
  <c r="S22" i="15"/>
  <c r="S14" i="15"/>
  <c r="U36" i="15"/>
  <c r="W32" i="15"/>
  <c r="Z28" i="15"/>
  <c r="Z24" i="15"/>
  <c r="U20" i="15"/>
  <c r="P55" i="15"/>
  <c r="HE100" i="15"/>
  <c r="P56" i="15"/>
  <c r="P32" i="15"/>
  <c r="BF19" i="7"/>
  <c r="AC19" i="7"/>
  <c r="CA19" i="7"/>
  <c r="CX62" i="7"/>
  <c r="AU62" i="7"/>
  <c r="CB70" i="7"/>
  <c r="AU70" i="7"/>
  <c r="DG70" i="7"/>
  <c r="DH70" i="7"/>
  <c r="BA70" i="7"/>
  <c r="BB70" i="7"/>
  <c r="BK70" i="7"/>
  <c r="CD78" i="7"/>
  <c r="AH78" i="7"/>
  <c r="CT78" i="7"/>
  <c r="CJ86" i="7"/>
  <c r="X86" i="7"/>
  <c r="BK86" i="7"/>
  <c r="BR86" i="7"/>
  <c r="AP86" i="7"/>
  <c r="BT86" i="7"/>
  <c r="DG86" i="7"/>
  <c r="AU86" i="7"/>
  <c r="CX86" i="7"/>
  <c r="L37" i="7"/>
  <c r="DJ94" i="7"/>
  <c r="CZ86" i="7"/>
  <c r="CX82" i="7"/>
  <c r="BY66" i="7"/>
  <c r="DR19" i="7"/>
  <c r="DF16" i="7"/>
  <c r="BG16" i="7"/>
  <c r="AZ20" i="7"/>
  <c r="BV20" i="7"/>
  <c r="BR28" i="7"/>
  <c r="AL28" i="7"/>
  <c r="BV28" i="7"/>
  <c r="CX28" i="7"/>
  <c r="CB36" i="7"/>
  <c r="DP36" i="7"/>
  <c r="CP36" i="7"/>
  <c r="DB36" i="7"/>
  <c r="CN36" i="7"/>
  <c r="AP36" i="7"/>
  <c r="AB44" i="7"/>
  <c r="DP44" i="7"/>
  <c r="AJ44" i="7"/>
  <c r="AA44" i="7"/>
  <c r="W44" i="7"/>
  <c r="AS44" i="7"/>
  <c r="CV44" i="7"/>
  <c r="DI44" i="7"/>
  <c r="BG44" i="7"/>
  <c r="BH44" i="7"/>
  <c r="CE44" i="7"/>
  <c r="AL44" i="7"/>
  <c r="BB44" i="7"/>
  <c r="BR44" i="7"/>
  <c r="CH44" i="7"/>
  <c r="CX44" i="7"/>
  <c r="DN44" i="7"/>
  <c r="DL44" i="7"/>
  <c r="BC44" i="7"/>
  <c r="CU44" i="7"/>
  <c r="BA44" i="7"/>
  <c r="Z44" i="7"/>
  <c r="AP44" i="7"/>
  <c r="BF44" i="7"/>
  <c r="BV44" i="7"/>
  <c r="CL44" i="7"/>
  <c r="DB44" i="7"/>
  <c r="DR44" i="7"/>
  <c r="CA44" i="7"/>
  <c r="AT44" i="7"/>
  <c r="BZ44" i="7"/>
  <c r="DF44" i="7"/>
  <c r="BE44" i="7"/>
  <c r="AX44" i="7"/>
  <c r="CD44" i="7"/>
  <c r="DJ44" i="7"/>
  <c r="DL52" i="7"/>
  <c r="AJ52" i="7"/>
  <c r="BP52" i="7"/>
  <c r="CV52" i="7"/>
  <c r="DE52" i="7"/>
  <c r="CO52" i="7"/>
  <c r="BY52" i="7"/>
  <c r="BI52" i="7"/>
  <c r="AS52" i="7"/>
  <c r="AC52" i="7"/>
  <c r="DK52" i="7"/>
  <c r="CU52" i="7"/>
  <c r="CE52" i="7"/>
  <c r="BO52" i="7"/>
  <c r="AY52" i="7"/>
  <c r="AI52" i="7"/>
  <c r="AD52" i="7"/>
  <c r="BJ52" i="7"/>
  <c r="CP52" i="7"/>
  <c r="AF52" i="7"/>
  <c r="BL52" i="7"/>
  <c r="CR52" i="7"/>
  <c r="AP52" i="7"/>
  <c r="BV52" i="7"/>
  <c r="AR52" i="7"/>
  <c r="BX52" i="7"/>
  <c r="DD52" i="7"/>
  <c r="DQ52" i="7"/>
  <c r="DA52" i="7"/>
  <c r="CK52" i="7"/>
  <c r="BU52" i="7"/>
  <c r="BE52" i="7"/>
  <c r="AO52" i="7"/>
  <c r="Y52" i="7"/>
  <c r="DG52" i="7"/>
  <c r="CQ52" i="7"/>
  <c r="CA52" i="7"/>
  <c r="BK52" i="7"/>
  <c r="AU52" i="7"/>
  <c r="AE52" i="7"/>
  <c r="AL52" i="7"/>
  <c r="BR52" i="7"/>
  <c r="CX52" i="7"/>
  <c r="AN52" i="7"/>
  <c r="BT52" i="7"/>
  <c r="CZ52" i="7"/>
  <c r="AX52" i="7"/>
  <c r="CD52" i="7"/>
  <c r="DJ52" i="7"/>
  <c r="BH52" i="7"/>
  <c r="CW52" i="7"/>
  <c r="BQ52" i="7"/>
  <c r="AK52" i="7"/>
  <c r="DC52" i="7"/>
  <c r="BW52" i="7"/>
  <c r="AQ52" i="7"/>
  <c r="AT52" i="7"/>
  <c r="DF52" i="7"/>
  <c r="CB52" i="7"/>
  <c r="BF52" i="7"/>
  <c r="DB52" i="7"/>
  <c r="CF52" i="7"/>
  <c r="CS52" i="7"/>
  <c r="BM52" i="7"/>
  <c r="AG52" i="7"/>
  <c r="CY52" i="7"/>
  <c r="BS52" i="7"/>
  <c r="AM52" i="7"/>
  <c r="BB52" i="7"/>
  <c r="DN52" i="7"/>
  <c r="X52" i="7"/>
  <c r="CJ52" i="7"/>
  <c r="BN52" i="7"/>
  <c r="DR52" i="7"/>
  <c r="BM59" i="7"/>
  <c r="AU59" i="7"/>
  <c r="CI59" i="7"/>
  <c r="AC59" i="7"/>
  <c r="AW59" i="7"/>
  <c r="DO59" i="7"/>
  <c r="BC59" i="7"/>
  <c r="DR59" i="7"/>
  <c r="CU59" i="7"/>
  <c r="BO59" i="7"/>
  <c r="AI59" i="7"/>
  <c r="BA59" i="7"/>
  <c r="CQ59" i="7"/>
  <c r="AK59" i="7"/>
  <c r="BI59" i="7"/>
  <c r="BY59" i="7"/>
  <c r="BS59" i="7"/>
  <c r="DE59" i="7"/>
  <c r="AG59" i="7"/>
  <c r="CA59" i="7"/>
  <c r="DS59" i="7"/>
  <c r="CM59" i="7"/>
  <c r="BG59" i="7"/>
  <c r="AA59" i="7"/>
  <c r="BK59" i="7"/>
  <c r="DA59" i="7"/>
  <c r="CC59" i="7"/>
  <c r="DI59" i="7"/>
  <c r="CK59" i="7"/>
  <c r="CY59" i="7"/>
  <c r="BW59" i="7"/>
  <c r="AO59" i="7"/>
  <c r="W59" i="7"/>
  <c r="CW59" i="7"/>
  <c r="BQ59" i="7"/>
  <c r="DK59" i="7"/>
  <c r="AY59" i="7"/>
  <c r="BU59" i="7"/>
  <c r="AB59" i="7"/>
  <c r="AR59" i="7"/>
  <c r="BH59" i="7"/>
  <c r="BX59" i="7"/>
  <c r="CN59" i="7"/>
  <c r="DD59" i="7"/>
  <c r="AM59" i="7"/>
  <c r="AQ59" i="7"/>
  <c r="AJ59" i="7"/>
  <c r="BD59" i="7"/>
  <c r="CB59" i="7"/>
  <c r="CV59" i="7"/>
  <c r="DP59" i="7"/>
  <c r="AD59" i="7"/>
  <c r="AT59" i="7"/>
  <c r="BJ59" i="7"/>
  <c r="BZ59" i="7"/>
  <c r="CP59" i="7"/>
  <c r="DF59" i="7"/>
  <c r="CS59" i="7"/>
  <c r="CO59" i="7"/>
  <c r="Y59" i="7"/>
  <c r="AE59" i="7"/>
  <c r="AN59" i="7"/>
  <c r="BL59" i="7"/>
  <c r="CF59" i="7"/>
  <c r="CZ59" i="7"/>
  <c r="AH59" i="7"/>
  <c r="AX59" i="7"/>
  <c r="BN59" i="7"/>
  <c r="CD59" i="7"/>
  <c r="CT59" i="7"/>
  <c r="DJ59" i="7"/>
  <c r="CY67" i="7"/>
  <c r="AQ67" i="7"/>
  <c r="BG67" i="7"/>
  <c r="CU67" i="7"/>
  <c r="BE67" i="7"/>
  <c r="DI67" i="7"/>
  <c r="BC67" i="7"/>
  <c r="DC67" i="7"/>
  <c r="AY67" i="7"/>
  <c r="DA67" i="7"/>
  <c r="BK67" i="7"/>
  <c r="AS67" i="7"/>
  <c r="BY67" i="7"/>
  <c r="DE67" i="7"/>
  <c r="BW67" i="7"/>
  <c r="CI67" i="7"/>
  <c r="DR67" i="7"/>
  <c r="CK67" i="7"/>
  <c r="AU67" i="7"/>
  <c r="CS67" i="7"/>
  <c r="AO67" i="7"/>
  <c r="CQ67" i="7"/>
  <c r="AM67" i="7"/>
  <c r="CM67" i="7"/>
  <c r="BA67" i="7"/>
  <c r="CG67" i="7"/>
  <c r="DM67" i="7"/>
  <c r="DQ67" i="7"/>
  <c r="AI67" i="7"/>
  <c r="AA67" i="7"/>
  <c r="W67" i="7"/>
  <c r="BI67" i="7"/>
  <c r="DK67" i="7"/>
  <c r="DG67" i="7"/>
  <c r="Y67" i="7"/>
  <c r="DS67" i="7"/>
  <c r="AW67" i="7"/>
  <c r="AG67" i="7"/>
  <c r="BQ67" i="7"/>
  <c r="CE67" i="7"/>
  <c r="CW67" i="7"/>
  <c r="X67" i="7"/>
  <c r="AN67" i="7"/>
  <c r="BD67" i="7"/>
  <c r="BT67" i="7"/>
  <c r="CJ67" i="7"/>
  <c r="CZ67" i="7"/>
  <c r="DP67" i="7"/>
  <c r="AD67" i="7"/>
  <c r="AT67" i="7"/>
  <c r="BJ67" i="7"/>
  <c r="BZ67" i="7"/>
  <c r="CP67" i="7"/>
  <c r="DF67" i="7"/>
  <c r="BU67" i="7"/>
  <c r="BS67" i="7"/>
  <c r="AC67" i="7"/>
  <c r="AB67" i="7"/>
  <c r="AR67" i="7"/>
  <c r="BH67" i="7"/>
  <c r="BX67" i="7"/>
  <c r="CN67" i="7"/>
  <c r="DD67" i="7"/>
  <c r="AH67" i="7"/>
  <c r="AX67" i="7"/>
  <c r="BN67" i="7"/>
  <c r="CD67" i="7"/>
  <c r="CT67" i="7"/>
  <c r="DJ67" i="7"/>
  <c r="AU75" i="7"/>
  <c r="CI75" i="7"/>
  <c r="CL75" i="7"/>
  <c r="W75" i="7"/>
  <c r="CN75" i="7"/>
  <c r="AY75" i="7"/>
  <c r="CP75" i="7"/>
  <c r="CO75" i="7"/>
  <c r="BI75" i="7"/>
  <c r="AC75" i="7"/>
  <c r="BG75" i="7"/>
  <c r="CX75" i="7"/>
  <c r="AJ75" i="7"/>
  <c r="BD75" i="7"/>
  <c r="CU75" i="7"/>
  <c r="DQ75" i="7"/>
  <c r="CK75" i="7"/>
  <c r="BE75" i="7"/>
  <c r="Y75" i="7"/>
  <c r="BL75" i="7"/>
  <c r="DC75" i="7"/>
  <c r="AC83" i="7"/>
  <c r="CX83" i="7"/>
  <c r="BW83" i="7"/>
  <c r="CD83" i="7"/>
  <c r="CK83" i="7"/>
  <c r="AS83" i="7"/>
  <c r="DS83" i="7"/>
  <c r="AD83" i="7"/>
  <c r="CZ83" i="7"/>
  <c r="AI83" i="7"/>
  <c r="DF83" i="7"/>
  <c r="DK91" i="7"/>
  <c r="DL91" i="7"/>
  <c r="AJ91" i="7"/>
  <c r="X91" i="7"/>
  <c r="Y91" i="7"/>
  <c r="BE91" i="7"/>
  <c r="CK91" i="7"/>
  <c r="DQ91" i="7"/>
  <c r="AH91" i="7"/>
  <c r="BN91" i="7"/>
  <c r="CT91" i="7"/>
  <c r="AK91" i="7"/>
  <c r="BQ91" i="7"/>
  <c r="CW91" i="7"/>
  <c r="AL91" i="7"/>
  <c r="BR91" i="7"/>
  <c r="CX91" i="7"/>
  <c r="DJ103" i="7"/>
  <c r="CD103" i="7"/>
  <c r="AX103" i="7"/>
  <c r="BO102" i="7"/>
  <c r="CO103" i="7"/>
  <c r="BI103" i="7"/>
  <c r="AC103" i="7"/>
  <c r="DH103" i="7"/>
  <c r="CB103" i="7"/>
  <c r="CG102" i="7"/>
  <c r="BV99" i="7"/>
  <c r="CP99" i="7"/>
  <c r="W99" i="7"/>
  <c r="BC99" i="7"/>
  <c r="CI99" i="7"/>
  <c r="DO99" i="7"/>
  <c r="AV99" i="7"/>
  <c r="CB99" i="7"/>
  <c r="DH99" i="7"/>
  <c r="AS99" i="7"/>
  <c r="BY99" i="7"/>
  <c r="DE99" i="7"/>
  <c r="AS98" i="7"/>
  <c r="DJ95" i="7"/>
  <c r="BT95" i="7"/>
  <c r="AH95" i="7"/>
  <c r="BS95" i="7"/>
  <c r="CY95" i="7"/>
  <c r="DJ91" i="7"/>
  <c r="AX91" i="7"/>
  <c r="CH95" i="7"/>
  <c r="AX94" i="7"/>
  <c r="CG91" i="7"/>
  <c r="DB90" i="7"/>
  <c r="CA87" i="7"/>
  <c r="CQ86" i="7"/>
  <c r="DP86" i="7"/>
  <c r="CM79" i="7"/>
  <c r="BG79" i="7"/>
  <c r="AA79" i="7"/>
  <c r="CM83" i="7"/>
  <c r="CX79" i="7"/>
  <c r="BR79" i="7"/>
  <c r="AL79" i="7"/>
  <c r="CC83" i="7"/>
  <c r="DQ79" i="7"/>
  <c r="CK79" i="7"/>
  <c r="BE79" i="7"/>
  <c r="Y79" i="7"/>
  <c r="CB75" i="7"/>
  <c r="AS75" i="7"/>
  <c r="DE75" i="7"/>
  <c r="CT71" i="7"/>
  <c r="BN71" i="7"/>
  <c r="AH71" i="7"/>
  <c r="AE70" i="7"/>
  <c r="CL67" i="7"/>
  <c r="BF67" i="7"/>
  <c r="Z67" i="7"/>
  <c r="BT75" i="7"/>
  <c r="CV71" i="7"/>
  <c r="BP71" i="7"/>
  <c r="AJ71" i="7"/>
  <c r="DL67" i="7"/>
  <c r="CF67" i="7"/>
  <c r="AZ67" i="7"/>
  <c r="CX63" i="7"/>
  <c r="BR63" i="7"/>
  <c r="AL63" i="7"/>
  <c r="CL59" i="7"/>
  <c r="BF59" i="7"/>
  <c r="Z59" i="7"/>
  <c r="DM56" i="7"/>
  <c r="CG56" i="7"/>
  <c r="BA56" i="7"/>
  <c r="CB56" i="7"/>
  <c r="AN56" i="7"/>
  <c r="CN63" i="7"/>
  <c r="AV63" i="7"/>
  <c r="DL59" i="7"/>
  <c r="BT59" i="7"/>
  <c r="AF59" i="7"/>
  <c r="DG56" i="7"/>
  <c r="BO56" i="7"/>
  <c r="AA56" i="7"/>
  <c r="CP56" i="7"/>
  <c r="CT52" i="7"/>
  <c r="BD52" i="7"/>
  <c r="AA52" i="7"/>
  <c r="CM52" i="7"/>
  <c r="BA52" i="7"/>
  <c r="DM52" i="7"/>
  <c r="CN52" i="7"/>
  <c r="CP44" i="7"/>
  <c r="AD44" i="7"/>
  <c r="AQ48" i="7"/>
  <c r="DC48" i="7"/>
  <c r="CF48" i="7"/>
  <c r="BI48" i="7"/>
  <c r="CH24" i="7"/>
  <c r="DL79" i="7"/>
  <c r="DM59" i="7"/>
  <c r="AQ63" i="7"/>
  <c r="CC67" i="7"/>
  <c r="BE59" i="7"/>
  <c r="AE67" i="7"/>
  <c r="DQ59" i="7"/>
  <c r="AJ23" i="7"/>
  <c r="DF23" i="7"/>
  <c r="BK23" i="7"/>
  <c r="DO66" i="7"/>
  <c r="CT66" i="7"/>
  <c r="BS66" i="7"/>
  <c r="AS66" i="7"/>
  <c r="AM66" i="7"/>
  <c r="AT66" i="7"/>
  <c r="AR74" i="7"/>
  <c r="CG74" i="7"/>
  <c r="BV74" i="7"/>
  <c r="AY74" i="7"/>
  <c r="DK74" i="7"/>
  <c r="AB74" i="7"/>
  <c r="DM74" i="7"/>
  <c r="CP74" i="7"/>
  <c r="BO74" i="7"/>
  <c r="CQ82" i="7"/>
  <c r="BR82" i="7"/>
  <c r="CH82" i="7"/>
  <c r="AN98" i="7"/>
  <c r="CA86" i="7"/>
  <c r="BV86" i="7"/>
  <c r="AX78" i="7"/>
  <c r="AI74" i="7"/>
  <c r="CA70" i="7"/>
  <c r="Z74" i="7"/>
  <c r="CH70" i="7"/>
  <c r="BA74" i="7"/>
  <c r="CG70" i="7"/>
  <c r="AQ32" i="7"/>
  <c r="CS32" i="7"/>
  <c r="BS32" i="7"/>
  <c r="AT32" i="7"/>
  <c r="DF32" i="7"/>
  <c r="AB32" i="7"/>
  <c r="DC32" i="7"/>
  <c r="AC40" i="7"/>
  <c r="DH40" i="7"/>
  <c r="AT40" i="7"/>
  <c r="AG40" i="7"/>
  <c r="BN40" i="7"/>
  <c r="DL40" i="7"/>
  <c r="DN48" i="7"/>
  <c r="CX48" i="7"/>
  <c r="CH48" i="7"/>
  <c r="BR48" i="7"/>
  <c r="BB48" i="7"/>
  <c r="DQ48" i="7"/>
  <c r="DA48" i="7"/>
  <c r="CK48" i="7"/>
  <c r="BU48" i="7"/>
  <c r="BE48" i="7"/>
  <c r="AO48" i="7"/>
  <c r="DJ48" i="7"/>
  <c r="CT48" i="7"/>
  <c r="CD48" i="7"/>
  <c r="BN48" i="7"/>
  <c r="AX48" i="7"/>
  <c r="DM48" i="7"/>
  <c r="CW48" i="7"/>
  <c r="CG48" i="7"/>
  <c r="BQ48" i="7"/>
  <c r="BA48" i="7"/>
  <c r="DR48" i="7"/>
  <c r="CL48" i="7"/>
  <c r="BF48" i="7"/>
  <c r="DE48" i="7"/>
  <c r="BY48" i="7"/>
  <c r="AS48" i="7"/>
  <c r="Y48" i="7"/>
  <c r="DD48" i="7"/>
  <c r="CN48" i="7"/>
  <c r="BX48" i="7"/>
  <c r="BH48" i="7"/>
  <c r="AR48" i="7"/>
  <c r="DK48" i="7"/>
  <c r="CU48" i="7"/>
  <c r="CE48" i="7"/>
  <c r="BO48" i="7"/>
  <c r="AY48" i="7"/>
  <c r="AI48" i="7"/>
  <c r="AD48" i="7"/>
  <c r="DF48" i="7"/>
  <c r="BZ48" i="7"/>
  <c r="AT48" i="7"/>
  <c r="CS48" i="7"/>
  <c r="BM48" i="7"/>
  <c r="AK48" i="7"/>
  <c r="DP48" i="7"/>
  <c r="CZ48" i="7"/>
  <c r="CJ48" i="7"/>
  <c r="BT48" i="7"/>
  <c r="BD48" i="7"/>
  <c r="AN48" i="7"/>
  <c r="DG48" i="7"/>
  <c r="CQ48" i="7"/>
  <c r="CA48" i="7"/>
  <c r="BK48" i="7"/>
  <c r="AU48" i="7"/>
  <c r="AE48" i="7"/>
  <c r="AL48" i="7"/>
  <c r="CP48" i="7"/>
  <c r="DI48" i="7"/>
  <c r="AW48" i="7"/>
  <c r="DH48" i="7"/>
  <c r="CB48" i="7"/>
  <c r="AV48" i="7"/>
  <c r="CY48" i="7"/>
  <c r="BS48" i="7"/>
  <c r="AM48" i="7"/>
  <c r="BV48" i="7"/>
  <c r="CO48" i="7"/>
  <c r="AG48" i="7"/>
  <c r="CV48" i="7"/>
  <c r="BP48" i="7"/>
  <c r="DS48" i="7"/>
  <c r="CM48" i="7"/>
  <c r="BG48" i="7"/>
  <c r="AA48" i="7"/>
  <c r="DQ56" i="7"/>
  <c r="AH56" i="7"/>
  <c r="AX56" i="7"/>
  <c r="BN56" i="7"/>
  <c r="CD56" i="7"/>
  <c r="CT56" i="7"/>
  <c r="DJ56" i="7"/>
  <c r="W56" i="7"/>
  <c r="AM56" i="7"/>
  <c r="BC56" i="7"/>
  <c r="BS56" i="7"/>
  <c r="CI56" i="7"/>
  <c r="CY56" i="7"/>
  <c r="DO56" i="7"/>
  <c r="AJ56" i="7"/>
  <c r="AZ56" i="7"/>
  <c r="BP56" i="7"/>
  <c r="CF56" i="7"/>
  <c r="CV56" i="7"/>
  <c r="DL56" i="7"/>
  <c r="AL56" i="7"/>
  <c r="BF56" i="7"/>
  <c r="BZ56" i="7"/>
  <c r="CX56" i="7"/>
  <c r="DR56" i="7"/>
  <c r="AI56" i="7"/>
  <c r="BG56" i="7"/>
  <c r="CA56" i="7"/>
  <c r="CU56" i="7"/>
  <c r="DS56" i="7"/>
  <c r="AB56" i="7"/>
  <c r="AV56" i="7"/>
  <c r="BT56" i="7"/>
  <c r="CN56" i="7"/>
  <c r="DH56" i="7"/>
  <c r="Y56" i="7"/>
  <c r="AO56" i="7"/>
  <c r="BE56" i="7"/>
  <c r="BU56" i="7"/>
  <c r="CK56" i="7"/>
  <c r="DA56" i="7"/>
  <c r="AP56" i="7"/>
  <c r="BJ56" i="7"/>
  <c r="CH56" i="7"/>
  <c r="DB56" i="7"/>
  <c r="AQ56" i="7"/>
  <c r="BK56" i="7"/>
  <c r="CE56" i="7"/>
  <c r="DC56" i="7"/>
  <c r="AF56" i="7"/>
  <c r="BD56" i="7"/>
  <c r="BX56" i="7"/>
  <c r="CR56" i="7"/>
  <c r="DP56" i="7"/>
  <c r="AC56" i="7"/>
  <c r="AS56" i="7"/>
  <c r="BI56" i="7"/>
  <c r="BY56" i="7"/>
  <c r="CO56" i="7"/>
  <c r="DE56" i="7"/>
  <c r="DM63" i="7"/>
  <c r="CG63" i="7"/>
  <c r="BA63" i="7"/>
  <c r="W63" i="7"/>
  <c r="CM63" i="7"/>
  <c r="AW63" i="7"/>
  <c r="DG63" i="7"/>
  <c r="BO63" i="7"/>
  <c r="Y63" i="7"/>
  <c r="BC63" i="7"/>
  <c r="DA63" i="7"/>
  <c r="AY63" i="7"/>
  <c r="BK63" i="7"/>
  <c r="AO63" i="7"/>
  <c r="DE63" i="7"/>
  <c r="BY63" i="7"/>
  <c r="AS63" i="7"/>
  <c r="DS63" i="7"/>
  <c r="CC63" i="7"/>
  <c r="AM63" i="7"/>
  <c r="CU63" i="7"/>
  <c r="BE63" i="7"/>
  <c r="DO63" i="7"/>
  <c r="AG63" i="7"/>
  <c r="CE63" i="7"/>
  <c r="CI63" i="7"/>
  <c r="BM63" i="7"/>
  <c r="DR63" i="7"/>
  <c r="BI63" i="7"/>
  <c r="CY63" i="7"/>
  <c r="DQ63" i="7"/>
  <c r="AI63" i="7"/>
  <c r="BU63" i="7"/>
  <c r="DC63" i="7"/>
  <c r="CW63" i="7"/>
  <c r="AK63" i="7"/>
  <c r="BS63" i="7"/>
  <c r="CK63" i="7"/>
  <c r="CS63" i="7"/>
  <c r="AN63" i="7"/>
  <c r="BD63" i="7"/>
  <c r="BT63" i="7"/>
  <c r="CJ63" i="7"/>
  <c r="CZ63" i="7"/>
  <c r="DP63" i="7"/>
  <c r="AC63" i="7"/>
  <c r="CA63" i="7"/>
  <c r="DK63" i="7"/>
  <c r="AJ63" i="7"/>
  <c r="BH63" i="7"/>
  <c r="CB63" i="7"/>
  <c r="CV63" i="7"/>
  <c r="AD63" i="7"/>
  <c r="AT63" i="7"/>
  <c r="BJ63" i="7"/>
  <c r="BZ63" i="7"/>
  <c r="CP63" i="7"/>
  <c r="DF63" i="7"/>
  <c r="DI63" i="7"/>
  <c r="AU63" i="7"/>
  <c r="AR63" i="7"/>
  <c r="BL63" i="7"/>
  <c r="CF63" i="7"/>
  <c r="DD63" i="7"/>
  <c r="AH63" i="7"/>
  <c r="AX63" i="7"/>
  <c r="BN63" i="7"/>
  <c r="CD63" i="7"/>
  <c r="CT63" i="7"/>
  <c r="DJ63" i="7"/>
  <c r="BQ71" i="7"/>
  <c r="AU71" i="7"/>
  <c r="CM71" i="7"/>
  <c r="DR71" i="7"/>
  <c r="CS71" i="7"/>
  <c r="BM71" i="7"/>
  <c r="AG71" i="7"/>
  <c r="BA71" i="7"/>
  <c r="CQ71" i="7"/>
  <c r="BC71" i="7"/>
  <c r="AC71" i="7"/>
  <c r="AY71" i="7"/>
  <c r="DQ71" i="7"/>
  <c r="CK71" i="7"/>
  <c r="BE71" i="7"/>
  <c r="Y71" i="7"/>
  <c r="BK71" i="7"/>
  <c r="DC71" i="7"/>
  <c r="CY71" i="7"/>
  <c r="BY71" i="7"/>
  <c r="BU71" i="7"/>
  <c r="AQ71" i="7"/>
  <c r="CA71" i="7"/>
  <c r="DI71" i="7"/>
  <c r="AW71" i="7"/>
  <c r="BW71" i="7"/>
  <c r="DK71" i="7"/>
  <c r="AE71" i="7"/>
  <c r="X71" i="7"/>
  <c r="AN71" i="7"/>
  <c r="BD71" i="7"/>
  <c r="BT71" i="7"/>
  <c r="CJ71" i="7"/>
  <c r="CZ71" i="7"/>
  <c r="DP71" i="7"/>
  <c r="AL71" i="7"/>
  <c r="BB71" i="7"/>
  <c r="BR71" i="7"/>
  <c r="CH71" i="7"/>
  <c r="CX71" i="7"/>
  <c r="DN71" i="7"/>
  <c r="DG71" i="7"/>
  <c r="DA71" i="7"/>
  <c r="CG71" i="7"/>
  <c r="AB71" i="7"/>
  <c r="AR71" i="7"/>
  <c r="BH71" i="7"/>
  <c r="BX71" i="7"/>
  <c r="CN71" i="7"/>
  <c r="DD71" i="7"/>
  <c r="Z71" i="7"/>
  <c r="AP71" i="7"/>
  <c r="BF71" i="7"/>
  <c r="BV71" i="7"/>
  <c r="CL71" i="7"/>
  <c r="DB71" i="7"/>
  <c r="CR79" i="7"/>
  <c r="BT79" i="7"/>
  <c r="DS79" i="7"/>
  <c r="AR79" i="7"/>
  <c r="CZ79" i="7"/>
  <c r="BP79" i="7"/>
  <c r="DP79" i="7"/>
  <c r="BD79" i="7"/>
  <c r="AB79" i="7"/>
  <c r="DD79" i="7"/>
  <c r="X79" i="7"/>
  <c r="CF79" i="7"/>
  <c r="AN79" i="7"/>
  <c r="DH79" i="7"/>
  <c r="CJ79" i="7"/>
  <c r="AJ79" i="7"/>
  <c r="CN79" i="7"/>
  <c r="BL79" i="7"/>
  <c r="AZ79" i="7"/>
  <c r="BH79" i="7"/>
  <c r="AV79" i="7"/>
  <c r="AC79" i="7"/>
  <c r="AS79" i="7"/>
  <c r="BI79" i="7"/>
  <c r="BY79" i="7"/>
  <c r="CO79" i="7"/>
  <c r="DE79" i="7"/>
  <c r="Z79" i="7"/>
  <c r="AP79" i="7"/>
  <c r="BF79" i="7"/>
  <c r="BV79" i="7"/>
  <c r="CL79" i="7"/>
  <c r="DB79" i="7"/>
  <c r="DR79" i="7"/>
  <c r="AE79" i="7"/>
  <c r="AU79" i="7"/>
  <c r="BK79" i="7"/>
  <c r="CA79" i="7"/>
  <c r="CQ79" i="7"/>
  <c r="DG79" i="7"/>
  <c r="BX79" i="7"/>
  <c r="CV79" i="7"/>
  <c r="AG79" i="7"/>
  <c r="AW79" i="7"/>
  <c r="BM79" i="7"/>
  <c r="CC79" i="7"/>
  <c r="CS79" i="7"/>
  <c r="DI79" i="7"/>
  <c r="AD79" i="7"/>
  <c r="AT79" i="7"/>
  <c r="BJ79" i="7"/>
  <c r="BZ79" i="7"/>
  <c r="CP79" i="7"/>
  <c r="DF79" i="7"/>
  <c r="AI79" i="7"/>
  <c r="AY79" i="7"/>
  <c r="BO79" i="7"/>
  <c r="CE79" i="7"/>
  <c r="CU79" i="7"/>
  <c r="DK79" i="7"/>
  <c r="CV87" i="7"/>
  <c r="DQ87" i="7"/>
  <c r="BL87" i="7"/>
  <c r="BN87" i="7"/>
  <c r="AU87" i="7"/>
  <c r="DG87" i="7"/>
  <c r="CD87" i="7"/>
  <c r="BK87" i="7"/>
  <c r="W95" i="7"/>
  <c r="CV95" i="7"/>
  <c r="AA95" i="7"/>
  <c r="AC95" i="7"/>
  <c r="BM95" i="7"/>
  <c r="DD95" i="7"/>
  <c r="AG95" i="7"/>
  <c r="BR95" i="7"/>
  <c r="DI95" i="7"/>
  <c r="DO95" i="7"/>
  <c r="CE103" i="7"/>
  <c r="CI103" i="7"/>
  <c r="DF103" i="7"/>
  <c r="BZ103" i="7"/>
  <c r="AT103" i="7"/>
  <c r="DI103" i="7"/>
  <c r="CC103" i="7"/>
  <c r="AW103" i="7"/>
  <c r="CH102" i="7"/>
  <c r="DD103" i="7"/>
  <c r="BX103" i="7"/>
  <c r="AR103" i="7"/>
  <c r="DR99" i="7"/>
  <c r="AX99" i="7"/>
  <c r="AI99" i="7"/>
  <c r="BO99" i="7"/>
  <c r="CU99" i="7"/>
  <c r="AB99" i="7"/>
  <c r="BH99" i="7"/>
  <c r="CN99" i="7"/>
  <c r="Y99" i="7"/>
  <c r="BE99" i="7"/>
  <c r="CK99" i="7"/>
  <c r="DQ99" i="7"/>
  <c r="DE98" i="7"/>
  <c r="CT95" i="7"/>
  <c r="BD95" i="7"/>
  <c r="AY95" i="7"/>
  <c r="CE95" i="7"/>
  <c r="DK95" i="7"/>
  <c r="CH91" i="7"/>
  <c r="DN99" i="7"/>
  <c r="AW95" i="7"/>
  <c r="BU91" i="7"/>
  <c r="AE87" i="7"/>
  <c r="DJ87" i="7"/>
  <c r="AL86" i="7"/>
  <c r="AN86" i="7"/>
  <c r="BP83" i="7"/>
  <c r="DO79" i="7"/>
  <c r="CI79" i="7"/>
  <c r="BC79" i="7"/>
  <c r="W79" i="7"/>
  <c r="DC83" i="7"/>
  <c r="CT79" i="7"/>
  <c r="BN79" i="7"/>
  <c r="AH79" i="7"/>
  <c r="BI83" i="7"/>
  <c r="AL82" i="7"/>
  <c r="DM79" i="7"/>
  <c r="CG79" i="7"/>
  <c r="BA79" i="7"/>
  <c r="DJ78" i="7"/>
  <c r="AQ75" i="7"/>
  <c r="BU75" i="7"/>
  <c r="CU74" i="7"/>
  <c r="CP71" i="7"/>
  <c r="BJ71" i="7"/>
  <c r="AD71" i="7"/>
  <c r="DN67" i="7"/>
  <c r="CH67" i="7"/>
  <c r="BB67" i="7"/>
  <c r="DN74" i="7"/>
  <c r="AI75" i="7"/>
  <c r="CR71" i="7"/>
  <c r="BL71" i="7"/>
  <c r="AF71" i="7"/>
  <c r="DH67" i="7"/>
  <c r="CB67" i="7"/>
  <c r="AV67" i="7"/>
  <c r="BH74" i="7"/>
  <c r="AV70" i="7"/>
  <c r="CY66" i="7"/>
  <c r="CL63" i="7"/>
  <c r="BF63" i="7"/>
  <c r="Z63" i="7"/>
  <c r="DN59" i="7"/>
  <c r="CH59" i="7"/>
  <c r="BB59" i="7"/>
  <c r="DI56" i="7"/>
  <c r="CC56" i="7"/>
  <c r="AW56" i="7"/>
  <c r="DD56" i="7"/>
  <c r="BL56" i="7"/>
  <c r="X56" i="7"/>
  <c r="DL63" i="7"/>
  <c r="BX63" i="7"/>
  <c r="AF63" i="7"/>
  <c r="DH59" i="7"/>
  <c r="BP59" i="7"/>
  <c r="X59" i="7"/>
  <c r="CQ56" i="7"/>
  <c r="AY56" i="7"/>
  <c r="CL56" i="7"/>
  <c r="AT56" i="7"/>
  <c r="CL52" i="7"/>
  <c r="AV52" i="7"/>
  <c r="CH52" i="7"/>
  <c r="BC52" i="7"/>
  <c r="DO52" i="7"/>
  <c r="CC52" i="7"/>
  <c r="AZ52" i="7"/>
  <c r="DH44" i="7"/>
  <c r="AH48" i="7"/>
  <c r="BN44" i="7"/>
  <c r="BC48" i="7"/>
  <c r="DO48" i="7"/>
  <c r="CR48" i="7"/>
  <c r="CC48" i="7"/>
  <c r="CO67" i="7"/>
  <c r="AO71" i="7"/>
  <c r="CG59" i="7"/>
  <c r="BH75" i="7"/>
  <c r="CQ63" i="7"/>
  <c r="BW63" i="7"/>
  <c r="CO63" i="7"/>
  <c r="DO67" i="7"/>
  <c r="BO67" i="7"/>
  <c r="BI71" i="7"/>
  <c r="L15" i="7"/>
  <c r="L72" i="7"/>
  <c r="L76" i="7"/>
  <c r="L42" i="7"/>
  <c r="GA95" i="7"/>
  <c r="L95" i="7"/>
  <c r="FR68" i="7"/>
  <c r="HF57" i="7"/>
  <c r="FR46" i="7"/>
  <c r="FK41" i="7"/>
  <c r="S10" i="7"/>
  <c r="EN10" i="7"/>
  <c r="BI23" i="7"/>
  <c r="AN23" i="7"/>
  <c r="DQ23" i="7"/>
  <c r="CK23" i="7"/>
  <c r="BE23" i="7"/>
  <c r="Y23" i="7"/>
  <c r="BL23" i="7"/>
  <c r="DD23" i="7"/>
  <c r="AS23" i="7"/>
  <c r="CJ23" i="7"/>
  <c r="BH23" i="7"/>
  <c r="CW23" i="7"/>
  <c r="CO23" i="7"/>
  <c r="CF23" i="7"/>
  <c r="DI23" i="7"/>
  <c r="CC23" i="7"/>
  <c r="AW23" i="7"/>
  <c r="AF23" i="7"/>
  <c r="BX23" i="7"/>
  <c r="DM23" i="7"/>
  <c r="BD23" i="7"/>
  <c r="CV23" i="7"/>
  <c r="AB23" i="7"/>
  <c r="BQ23" i="7"/>
  <c r="DH23" i="7"/>
  <c r="AZ23" i="7"/>
  <c r="AC23" i="7"/>
  <c r="DA23" i="7"/>
  <c r="BU23" i="7"/>
  <c r="AO23" i="7"/>
  <c r="AR23" i="7"/>
  <c r="CG23" i="7"/>
  <c r="X23" i="7"/>
  <c r="BP23" i="7"/>
  <c r="DE23" i="7"/>
  <c r="AK23" i="7"/>
  <c r="CB23" i="7"/>
  <c r="CZ23" i="7"/>
  <c r="CS23" i="7"/>
  <c r="CR23" i="7"/>
  <c r="BY23" i="7"/>
  <c r="CN23" i="7"/>
  <c r="AH23" i="7"/>
  <c r="AX23" i="7"/>
  <c r="BN23" i="7"/>
  <c r="CD23" i="7"/>
  <c r="CT23" i="7"/>
  <c r="DJ23" i="7"/>
  <c r="AI23" i="7"/>
  <c r="AY23" i="7"/>
  <c r="BO23" i="7"/>
  <c r="CE23" i="7"/>
  <c r="CU23" i="7"/>
  <c r="DK23" i="7"/>
  <c r="BM23" i="7"/>
  <c r="DP23" i="7"/>
  <c r="AL23" i="7"/>
  <c r="BB23" i="7"/>
  <c r="BR23" i="7"/>
  <c r="CH23" i="7"/>
  <c r="CX23" i="7"/>
  <c r="DN23" i="7"/>
  <c r="W23" i="7"/>
  <c r="AM23" i="7"/>
  <c r="BC23" i="7"/>
  <c r="BS23" i="7"/>
  <c r="CI23" i="7"/>
  <c r="CY23" i="7"/>
  <c r="DO23" i="7"/>
  <c r="AG23" i="7"/>
  <c r="Z23" i="7"/>
  <c r="AP23" i="7"/>
  <c r="BF23" i="7"/>
  <c r="BV23" i="7"/>
  <c r="CL23" i="7"/>
  <c r="DB23" i="7"/>
  <c r="DR23" i="7"/>
  <c r="AA23" i="7"/>
  <c r="AQ23" i="7"/>
  <c r="BG23" i="7"/>
  <c r="BW23" i="7"/>
  <c r="CM23" i="7"/>
  <c r="DC23" i="7"/>
  <c r="BJ23" i="7"/>
  <c r="CA23" i="7"/>
  <c r="AV23" i="7"/>
  <c r="BZ23" i="7"/>
  <c r="AE23" i="7"/>
  <c r="CQ23" i="7"/>
  <c r="DS23" i="7"/>
  <c r="AD23" i="7"/>
  <c r="CP23" i="7"/>
  <c r="AU23" i="7"/>
  <c r="DG23" i="7"/>
  <c r="BU31" i="7"/>
  <c r="BZ31" i="7"/>
  <c r="AA31" i="7"/>
  <c r="CM31" i="7"/>
  <c r="CX39" i="7"/>
  <c r="BP39" i="7"/>
  <c r="CE39" i="7"/>
  <c r="AR47" i="7"/>
  <c r="AB47" i="7"/>
  <c r="CN47" i="7"/>
  <c r="BV47" i="7"/>
  <c r="AV47" i="7"/>
  <c r="DH47" i="7"/>
  <c r="BZ47" i="7"/>
  <c r="BH47" i="7"/>
  <c r="AP47" i="7"/>
  <c r="DB47" i="7"/>
  <c r="CB47" i="7"/>
  <c r="AT47" i="7"/>
  <c r="DF47" i="7"/>
  <c r="AZ55" i="7"/>
  <c r="DL55" i="7"/>
  <c r="CB55" i="7"/>
  <c r="CF55" i="7"/>
  <c r="AX55" i="7"/>
  <c r="CL55" i="7"/>
  <c r="BB55" i="7"/>
  <c r="CP55" i="7"/>
  <c r="AV55" i="7"/>
  <c r="AD55" i="7"/>
  <c r="BR55" i="7"/>
  <c r="DB55" i="7"/>
  <c r="BH62" i="7"/>
  <c r="BL62" i="7"/>
  <c r="CB62" i="7"/>
  <c r="CR62" i="7"/>
  <c r="DH62" i="7"/>
  <c r="AG62" i="7"/>
  <c r="AW62" i="7"/>
  <c r="BM62" i="7"/>
  <c r="CC62" i="7"/>
  <c r="CS62" i="7"/>
  <c r="DI62" i="7"/>
  <c r="AH62" i="7"/>
  <c r="AX62" i="7"/>
  <c r="BN62" i="7"/>
  <c r="CD62" i="7"/>
  <c r="CT62" i="7"/>
  <c r="CF62" i="7"/>
  <c r="CV62" i="7"/>
  <c r="DL62" i="7"/>
  <c r="AK62" i="7"/>
  <c r="BA62" i="7"/>
  <c r="BQ62" i="7"/>
  <c r="CG62" i="7"/>
  <c r="CW62" i="7"/>
  <c r="DM62" i="7"/>
  <c r="BT62" i="7"/>
  <c r="CJ62" i="7"/>
  <c r="CZ62" i="7"/>
  <c r="DP62" i="7"/>
  <c r="CN62" i="7"/>
  <c r="AS62" i="7"/>
  <c r="BY62" i="7"/>
  <c r="DE62" i="7"/>
  <c r="AP62" i="7"/>
  <c r="BJ62" i="7"/>
  <c r="CH62" i="7"/>
  <c r="DB62" i="7"/>
  <c r="DR62" i="7"/>
  <c r="AI62" i="7"/>
  <c r="AY62" i="7"/>
  <c r="BO62" i="7"/>
  <c r="CE62" i="7"/>
  <c r="CU62" i="7"/>
  <c r="DK62" i="7"/>
  <c r="DD62" i="7"/>
  <c r="Y62" i="7"/>
  <c r="BE62" i="7"/>
  <c r="CK62" i="7"/>
  <c r="DQ62" i="7"/>
  <c r="Z62" i="7"/>
  <c r="AT62" i="7"/>
  <c r="BR62" i="7"/>
  <c r="CL62" i="7"/>
  <c r="DF62" i="7"/>
  <c r="W62" i="7"/>
  <c r="AM62" i="7"/>
  <c r="BC62" i="7"/>
  <c r="BS62" i="7"/>
  <c r="CI62" i="7"/>
  <c r="CY62" i="7"/>
  <c r="DO62" i="7"/>
  <c r="AC62" i="7"/>
  <c r="BI62" i="7"/>
  <c r="CO62" i="7"/>
  <c r="AD62" i="7"/>
  <c r="BB62" i="7"/>
  <c r="BV62" i="7"/>
  <c r="CP62" i="7"/>
  <c r="DJ62" i="7"/>
  <c r="AA62" i="7"/>
  <c r="AQ62" i="7"/>
  <c r="BG62" i="7"/>
  <c r="BW62" i="7"/>
  <c r="CM62" i="7"/>
  <c r="DC62" i="7"/>
  <c r="DS70" i="7"/>
  <c r="AJ70" i="7"/>
  <c r="AZ70" i="7"/>
  <c r="BP70" i="7"/>
  <c r="CF70" i="7"/>
  <c r="CV70" i="7"/>
  <c r="DL70" i="7"/>
  <c r="AC70" i="7"/>
  <c r="AS70" i="7"/>
  <c r="BI70" i="7"/>
  <c r="BY70" i="7"/>
  <c r="CO70" i="7"/>
  <c r="DE70" i="7"/>
  <c r="AD70" i="7"/>
  <c r="AT70" i="7"/>
  <c r="BJ70" i="7"/>
  <c r="BZ70" i="7"/>
  <c r="CP70" i="7"/>
  <c r="DF70" i="7"/>
  <c r="X70" i="7"/>
  <c r="AN70" i="7"/>
  <c r="BD70" i="7"/>
  <c r="BT70" i="7"/>
  <c r="CJ70" i="7"/>
  <c r="CZ70" i="7"/>
  <c r="DP70" i="7"/>
  <c r="AG70" i="7"/>
  <c r="AW70" i="7"/>
  <c r="BM70" i="7"/>
  <c r="CC70" i="7"/>
  <c r="CS70" i="7"/>
  <c r="DI70" i="7"/>
  <c r="AH70" i="7"/>
  <c r="AX70" i="7"/>
  <c r="BN70" i="7"/>
  <c r="CD70" i="7"/>
  <c r="CT70" i="7"/>
  <c r="DJ70" i="7"/>
  <c r="CF78" i="7"/>
  <c r="CA78" i="7"/>
  <c r="DO78" i="7"/>
  <c r="AA78" i="7"/>
  <c r="AY78" i="7"/>
  <c r="BX78" i="7"/>
  <c r="BP78" i="7"/>
  <c r="AG78" i="7"/>
  <c r="CV78" i="7"/>
  <c r="CO78" i="7"/>
  <c r="AK86" i="7"/>
  <c r="CW86" i="7"/>
  <c r="DI86" i="7"/>
  <c r="AW86" i="7"/>
  <c r="BA86" i="7"/>
  <c r="DM86" i="7"/>
  <c r="BM86" i="7"/>
  <c r="BQ86" i="7"/>
  <c r="AO86" i="7"/>
  <c r="CG86" i="7"/>
  <c r="BI86" i="7"/>
  <c r="DI90" i="7"/>
  <c r="AE90" i="7"/>
  <c r="AP8" i="7"/>
  <c r="AO8" i="7" s="1"/>
  <c r="P5" i="7"/>
  <c r="G104" i="7"/>
  <c r="L65" i="7"/>
  <c r="DK102" i="7"/>
  <c r="AY102" i="7"/>
  <c r="BR102" i="7"/>
  <c r="BQ102" i="7"/>
  <c r="W98" i="7"/>
  <c r="AU98" i="7"/>
  <c r="BT98" i="7"/>
  <c r="BI98" i="7"/>
  <c r="AD98" i="7"/>
  <c r="CP98" i="7"/>
  <c r="CT94" i="7"/>
  <c r="AH94" i="7"/>
  <c r="CL90" i="7"/>
  <c r="Z90" i="7"/>
  <c r="CP86" i="7"/>
  <c r="BJ86" i="7"/>
  <c r="AD86" i="7"/>
  <c r="AI86" i="7"/>
  <c r="AY86" i="7"/>
  <c r="BO86" i="7"/>
  <c r="CE86" i="7"/>
  <c r="CU86" i="7"/>
  <c r="DK86" i="7"/>
  <c r="AB86" i="7"/>
  <c r="AR86" i="7"/>
  <c r="BH86" i="7"/>
  <c r="BX86" i="7"/>
  <c r="CN86" i="7"/>
  <c r="DD86" i="7"/>
  <c r="CT86" i="7"/>
  <c r="BN86" i="7"/>
  <c r="AH86" i="7"/>
  <c r="DJ82" i="7"/>
  <c r="CT82" i="7"/>
  <c r="CD82" i="7"/>
  <c r="BN82" i="7"/>
  <c r="AX82" i="7"/>
  <c r="AH82" i="7"/>
  <c r="DF78" i="7"/>
  <c r="CP78" i="7"/>
  <c r="BZ78" i="7"/>
  <c r="BJ78" i="7"/>
  <c r="AT78" i="7"/>
  <c r="AD78" i="7"/>
  <c r="DG74" i="7"/>
  <c r="CQ74" i="7"/>
  <c r="CA74" i="7"/>
  <c r="BK74" i="7"/>
  <c r="AU74" i="7"/>
  <c r="AE74" i="7"/>
  <c r="DC70" i="7"/>
  <c r="CM70" i="7"/>
  <c r="BW70" i="7"/>
  <c r="BG70" i="7"/>
  <c r="AQ70" i="7"/>
  <c r="AA70" i="7"/>
  <c r="DF74" i="7"/>
  <c r="CL74" i="7"/>
  <c r="BR74" i="7"/>
  <c r="AT74" i="7"/>
  <c r="DB70" i="7"/>
  <c r="BV70" i="7"/>
  <c r="AP70" i="7"/>
  <c r="DA74" i="7"/>
  <c r="BU74" i="7"/>
  <c r="AO74" i="7"/>
  <c r="DA70" i="7"/>
  <c r="BU70" i="7"/>
  <c r="AO70" i="7"/>
  <c r="DH74" i="7"/>
  <c r="CB74" i="7"/>
  <c r="AV74" i="7"/>
  <c r="DD70" i="7"/>
  <c r="BX70" i="7"/>
  <c r="AR70" i="7"/>
  <c r="CX66" i="7"/>
  <c r="AL66" i="7"/>
  <c r="AW66" i="7"/>
  <c r="CC66" i="7"/>
  <c r="DI66" i="7"/>
  <c r="AQ66" i="7"/>
  <c r="BW66" i="7"/>
  <c r="DC66" i="7"/>
  <c r="CQ62" i="7"/>
  <c r="AE62" i="7"/>
  <c r="AH55" i="7"/>
  <c r="BZ62" i="7"/>
  <c r="BF66" i="7"/>
  <c r="DA62" i="7"/>
  <c r="DH55" i="7"/>
  <c r="AP51" i="7"/>
  <c r="AT23" i="7"/>
  <c r="AQ82" i="7"/>
  <c r="L34" i="7"/>
  <c r="EW31" i="7"/>
  <c r="GR28" i="7"/>
  <c r="L28" i="7"/>
  <c r="EI21" i="7"/>
  <c r="L21" i="7"/>
  <c r="EL10" i="7"/>
  <c r="T8" i="7"/>
  <c r="L89" i="7"/>
  <c r="P8" i="7"/>
  <c r="P10" i="7"/>
  <c r="L77" i="7"/>
  <c r="L41" i="7"/>
  <c r="L39" i="7"/>
  <c r="L67" i="7"/>
  <c r="L71" i="7"/>
  <c r="CU102" i="7"/>
  <c r="DN102" i="7"/>
  <c r="BB102" i="7"/>
  <c r="DM102" i="7"/>
  <c r="BA102" i="7"/>
  <c r="AZ98" i="7"/>
  <c r="CA98" i="7"/>
  <c r="CZ98" i="7"/>
  <c r="BY98" i="7"/>
  <c r="AT98" i="7"/>
  <c r="DF98" i="7"/>
  <c r="BV90" i="7"/>
  <c r="DN86" i="7"/>
  <c r="CH86" i="7"/>
  <c r="BB86" i="7"/>
  <c r="W86" i="7"/>
  <c r="AM86" i="7"/>
  <c r="BC86" i="7"/>
  <c r="BS86" i="7"/>
  <c r="CI86" i="7"/>
  <c r="CY86" i="7"/>
  <c r="DO86" i="7"/>
  <c r="AF86" i="7"/>
  <c r="AV86" i="7"/>
  <c r="BL86" i="7"/>
  <c r="CB86" i="7"/>
  <c r="CR86" i="7"/>
  <c r="DH86" i="7"/>
  <c r="CL86" i="7"/>
  <c r="BF86" i="7"/>
  <c r="Z86" i="7"/>
  <c r="DF82" i="7"/>
  <c r="CP82" i="7"/>
  <c r="BZ82" i="7"/>
  <c r="BJ82" i="7"/>
  <c r="AT82" i="7"/>
  <c r="AD82" i="7"/>
  <c r="DB78" i="7"/>
  <c r="CL78" i="7"/>
  <c r="BV78" i="7"/>
  <c r="BF78" i="7"/>
  <c r="AP78" i="7"/>
  <c r="Z78" i="7"/>
  <c r="DC74" i="7"/>
  <c r="CM74" i="7"/>
  <c r="BW74" i="7"/>
  <c r="BG74" i="7"/>
  <c r="AQ74" i="7"/>
  <c r="AA74" i="7"/>
  <c r="DO70" i="7"/>
  <c r="CY70" i="7"/>
  <c r="CI70" i="7"/>
  <c r="BS70" i="7"/>
  <c r="BC70" i="7"/>
  <c r="AM70" i="7"/>
  <c r="W70" i="7"/>
  <c r="DB74" i="7"/>
  <c r="CH74" i="7"/>
  <c r="BJ74" i="7"/>
  <c r="AP74" i="7"/>
  <c r="CX70" i="7"/>
  <c r="BR70" i="7"/>
  <c r="AL70" i="7"/>
  <c r="CW74" i="7"/>
  <c r="BQ74" i="7"/>
  <c r="AK74" i="7"/>
  <c r="CW70" i="7"/>
  <c r="BQ70" i="7"/>
  <c r="AK70" i="7"/>
  <c r="DD74" i="7"/>
  <c r="BX74" i="7"/>
  <c r="CR70" i="7"/>
  <c r="BL70" i="7"/>
  <c r="AF70" i="7"/>
  <c r="BZ66" i="7"/>
  <c r="AC66" i="7"/>
  <c r="BI66" i="7"/>
  <c r="CO66" i="7"/>
  <c r="W66" i="7"/>
  <c r="BC66" i="7"/>
  <c r="CI66" i="7"/>
  <c r="CA62" i="7"/>
  <c r="BF62" i="7"/>
  <c r="BU62" i="7"/>
  <c r="BX62" i="7"/>
  <c r="BA23" i="7"/>
  <c r="FM85" i="7"/>
  <c r="L80" i="7"/>
  <c r="FP59" i="7"/>
  <c r="EQ45" i="7"/>
  <c r="HE19" i="7"/>
  <c r="CV15" i="7"/>
  <c r="CJ15" i="7"/>
  <c r="BU15" i="7"/>
  <c r="DJ15" i="7"/>
  <c r="BT15" i="7"/>
  <c r="AC15" i="7"/>
  <c r="BY15" i="7"/>
  <c r="AZ15" i="7"/>
  <c r="DE15" i="7"/>
  <c r="AP15" i="7"/>
  <c r="BL15" i="7"/>
  <c r="CG15" i="7"/>
  <c r="DB15" i="7"/>
  <c r="DS15" i="7"/>
  <c r="DC15" i="7"/>
  <c r="CM15" i="7"/>
  <c r="BE15" i="7"/>
  <c r="CZ15" i="7"/>
  <c r="BI15" i="7"/>
  <c r="AH15" i="7"/>
  <c r="CK15" i="7"/>
  <c r="BN15" i="7"/>
  <c r="DQ15" i="7"/>
  <c r="Y15" i="7"/>
  <c r="CO15" i="7"/>
  <c r="AX15" i="7"/>
  <c r="AT15" i="7"/>
  <c r="DA15" i="7"/>
  <c r="X15" i="7"/>
  <c r="BZ15" i="7"/>
  <c r="AF15" i="7"/>
  <c r="BA15" i="7"/>
  <c r="BV15" i="7"/>
  <c r="CR15" i="7"/>
  <c r="DM15" i="7"/>
  <c r="DK15" i="7"/>
  <c r="CU15" i="7"/>
  <c r="CE15" i="7"/>
  <c r="BO15" i="7"/>
  <c r="AY15" i="7"/>
  <c r="AI15" i="7"/>
  <c r="AB15" i="7"/>
  <c r="AW15" i="7"/>
  <c r="BR15" i="7"/>
  <c r="CN15" i="7"/>
  <c r="DI15" i="7"/>
  <c r="CF15" i="7"/>
  <c r="BD15" i="7"/>
  <c r="CD15" i="7"/>
  <c r="AJ15" i="7"/>
  <c r="BF15" i="7"/>
  <c r="CW15" i="7"/>
  <c r="DG15" i="7"/>
  <c r="CA15" i="7"/>
  <c r="BG15" i="7"/>
  <c r="AM15" i="7"/>
  <c r="AG15" i="7"/>
  <c r="BH15" i="7"/>
  <c r="CH15" i="7"/>
  <c r="DN15" i="7"/>
  <c r="AN15" i="7"/>
  <c r="CP15" i="7"/>
  <c r="Z15" i="7"/>
  <c r="BQ15" i="7"/>
  <c r="DH15" i="7"/>
  <c r="CY15" i="7"/>
  <c r="BW15" i="7"/>
  <c r="BC15" i="7"/>
  <c r="AE15" i="7"/>
  <c r="AL15" i="7"/>
  <c r="BM15" i="7"/>
  <c r="CS15" i="7"/>
  <c r="DL15" i="7"/>
  <c r="AS15" i="7"/>
  <c r="BJ15" i="7"/>
  <c r="AK15" i="7"/>
  <c r="CB15" i="7"/>
  <c r="CQ15" i="7"/>
  <c r="BS15" i="7"/>
  <c r="AU15" i="7"/>
  <c r="AA15" i="7"/>
  <c r="AR15" i="7"/>
  <c r="BX15" i="7"/>
  <c r="CX15" i="7"/>
  <c r="DR15" i="7"/>
  <c r="DO15" i="7"/>
  <c r="W15" i="7"/>
  <c r="DP15" i="7"/>
  <c r="AV15" i="7"/>
  <c r="CI15" i="7"/>
  <c r="BB15" i="7"/>
  <c r="CL15" i="7"/>
  <c r="BK15" i="7"/>
  <c r="CC15" i="7"/>
  <c r="DQ19" i="7"/>
  <c r="CK19" i="7"/>
  <c r="BE19" i="7"/>
  <c r="Y19" i="7"/>
  <c r="BL19" i="7"/>
  <c r="DD19" i="7"/>
  <c r="BD19" i="7"/>
  <c r="CV19" i="7"/>
  <c r="BH19" i="7"/>
  <c r="CW19" i="7"/>
  <c r="AN19" i="7"/>
  <c r="CF19" i="7"/>
  <c r="DI19" i="7"/>
  <c r="CC19" i="7"/>
  <c r="AW19" i="7"/>
  <c r="AF19" i="7"/>
  <c r="BX19" i="7"/>
  <c r="DM19" i="7"/>
  <c r="X19" i="7"/>
  <c r="BP19" i="7"/>
  <c r="DE19" i="7"/>
  <c r="AB19" i="7"/>
  <c r="BQ19" i="7"/>
  <c r="DH19" i="7"/>
  <c r="AZ19" i="7"/>
  <c r="CO19" i="7"/>
  <c r="DA19" i="7"/>
  <c r="BU19" i="7"/>
  <c r="AO19" i="7"/>
  <c r="AR19" i="7"/>
  <c r="CG19" i="7"/>
  <c r="AJ19" i="7"/>
  <c r="BY19" i="7"/>
  <c r="DP19" i="7"/>
  <c r="AK19" i="7"/>
  <c r="CB19" i="7"/>
  <c r="BI19" i="7"/>
  <c r="CZ19" i="7"/>
  <c r="DS19" i="7"/>
  <c r="BA19" i="7"/>
  <c r="BT19" i="7"/>
  <c r="AD19" i="7"/>
  <c r="AT19" i="7"/>
  <c r="BJ19" i="7"/>
  <c r="BZ19" i="7"/>
  <c r="CP19" i="7"/>
  <c r="DF19" i="7"/>
  <c r="AI19" i="7"/>
  <c r="AY19" i="7"/>
  <c r="BO19" i="7"/>
  <c r="CE19" i="7"/>
  <c r="CU19" i="7"/>
  <c r="DK19" i="7"/>
  <c r="CS19" i="7"/>
  <c r="CR19" i="7"/>
  <c r="AS19" i="7"/>
  <c r="AV19" i="7"/>
  <c r="DL19" i="7"/>
  <c r="AH19" i="7"/>
  <c r="AX19" i="7"/>
  <c r="BN19" i="7"/>
  <c r="CD19" i="7"/>
  <c r="CT19" i="7"/>
  <c r="DJ19" i="7"/>
  <c r="W19" i="7"/>
  <c r="AM19" i="7"/>
  <c r="BC19" i="7"/>
  <c r="BS19" i="7"/>
  <c r="CI19" i="7"/>
  <c r="CY19" i="7"/>
  <c r="DO19" i="7"/>
  <c r="BM19" i="7"/>
  <c r="CJ19" i="7"/>
  <c r="CN19" i="7"/>
  <c r="AL19" i="7"/>
  <c r="BB19" i="7"/>
  <c r="BR19" i="7"/>
  <c r="CH19" i="7"/>
  <c r="CX19" i="7"/>
  <c r="DN19" i="7"/>
  <c r="AA19" i="7"/>
  <c r="AQ19" i="7"/>
  <c r="BG19" i="7"/>
  <c r="BW19" i="7"/>
  <c r="CM19" i="7"/>
  <c r="DC19" i="7"/>
  <c r="BV19" i="7"/>
  <c r="AE19" i="7"/>
  <c r="CQ19" i="7"/>
  <c r="Z19" i="7"/>
  <c r="CL19" i="7"/>
  <c r="AU19" i="7"/>
  <c r="DG19" i="7"/>
  <c r="AG19" i="7"/>
  <c r="AP19" i="7"/>
  <c r="DB19" i="7"/>
  <c r="BK19" i="7"/>
  <c r="AR27" i="7"/>
  <c r="CP27" i="7"/>
  <c r="BS27" i="7"/>
  <c r="AD27" i="7"/>
  <c r="CR35" i="7"/>
  <c r="BK35" i="7"/>
  <c r="AZ35" i="7"/>
  <c r="BR35" i="7"/>
  <c r="CK35" i="7"/>
  <c r="Y35" i="7"/>
  <c r="BZ43" i="7"/>
  <c r="AZ43" i="7"/>
  <c r="CS43" i="7"/>
  <c r="BO43" i="7"/>
  <c r="BD43" i="7"/>
  <c r="DE43" i="7"/>
  <c r="BS43" i="7"/>
  <c r="DL43" i="7"/>
  <c r="AG43" i="7"/>
  <c r="BN43" i="7"/>
  <c r="AS43" i="7"/>
  <c r="DP43" i="7"/>
  <c r="AK51" i="7"/>
  <c r="W51" i="7"/>
  <c r="BI51" i="7"/>
  <c r="AF51" i="7"/>
  <c r="CS51" i="7"/>
  <c r="DF51" i="7"/>
  <c r="AT51" i="7"/>
  <c r="AZ51" i="7"/>
  <c r="DD51" i="7"/>
  <c r="BV51" i="7"/>
  <c r="BL51" i="7"/>
  <c r="CZ51" i="7"/>
  <c r="BZ51" i="7"/>
  <c r="DM51" i="7"/>
  <c r="DJ51" i="7"/>
  <c r="DL66" i="7"/>
  <c r="DH66" i="7"/>
  <c r="DR66" i="7"/>
  <c r="AZ66" i="7"/>
  <c r="X66" i="7"/>
  <c r="BH66" i="7"/>
  <c r="AP66" i="7"/>
  <c r="BV66" i="7"/>
  <c r="DB66" i="7"/>
  <c r="AX66" i="7"/>
  <c r="BL66" i="7"/>
  <c r="BN66" i="7"/>
  <c r="DJ66" i="7"/>
  <c r="DK66" i="7"/>
  <c r="CU66" i="7"/>
  <c r="CE66" i="7"/>
  <c r="BO66" i="7"/>
  <c r="AY66" i="7"/>
  <c r="AI66" i="7"/>
  <c r="DQ66" i="7"/>
  <c r="DA66" i="7"/>
  <c r="CK66" i="7"/>
  <c r="BU66" i="7"/>
  <c r="BE66" i="7"/>
  <c r="AO66" i="7"/>
  <c r="Y66" i="7"/>
  <c r="BB66" i="7"/>
  <c r="CH66" i="7"/>
  <c r="DN66" i="7"/>
  <c r="Z66" i="7"/>
  <c r="CD66" i="7"/>
  <c r="DG66" i="7"/>
  <c r="CQ66" i="7"/>
  <c r="CA66" i="7"/>
  <c r="BK66" i="7"/>
  <c r="AU66" i="7"/>
  <c r="AE66" i="7"/>
  <c r="DM66" i="7"/>
  <c r="CW66" i="7"/>
  <c r="CG66" i="7"/>
  <c r="BQ66" i="7"/>
  <c r="BA66" i="7"/>
  <c r="AK66" i="7"/>
  <c r="AD66" i="7"/>
  <c r="BJ66" i="7"/>
  <c r="CP66" i="7"/>
  <c r="AH66" i="7"/>
  <c r="CL66" i="7"/>
  <c r="DS74" i="7"/>
  <c r="AJ74" i="7"/>
  <c r="AZ74" i="7"/>
  <c r="BP74" i="7"/>
  <c r="CF74" i="7"/>
  <c r="CV74" i="7"/>
  <c r="DL74" i="7"/>
  <c r="AC74" i="7"/>
  <c r="AS74" i="7"/>
  <c r="BI74" i="7"/>
  <c r="BY74" i="7"/>
  <c r="CO74" i="7"/>
  <c r="DE74" i="7"/>
  <c r="AH74" i="7"/>
  <c r="AX74" i="7"/>
  <c r="BN74" i="7"/>
  <c r="CD74" i="7"/>
  <c r="CT74" i="7"/>
  <c r="DJ74" i="7"/>
  <c r="X74" i="7"/>
  <c r="AN74" i="7"/>
  <c r="BD74" i="7"/>
  <c r="BT74" i="7"/>
  <c r="CJ74" i="7"/>
  <c r="CZ74" i="7"/>
  <c r="DP74" i="7"/>
  <c r="AG74" i="7"/>
  <c r="AW74" i="7"/>
  <c r="BM74" i="7"/>
  <c r="CC74" i="7"/>
  <c r="CS74" i="7"/>
  <c r="DI74" i="7"/>
  <c r="AL74" i="7"/>
  <c r="DK82" i="7"/>
  <c r="BS82" i="7"/>
  <c r="CY82" i="7"/>
  <c r="DQ82" i="7"/>
  <c r="CE82" i="7"/>
  <c r="BU82" i="7"/>
  <c r="AB82" i="7"/>
  <c r="BO82" i="7"/>
  <c r="CZ82" i="7"/>
  <c r="DL82" i="7"/>
  <c r="CV82" i="7"/>
  <c r="BT82" i="7"/>
  <c r="AR82" i="7"/>
  <c r="AE82" i="7"/>
  <c r="BP82" i="7"/>
  <c r="DA82" i="7"/>
  <c r="AA82" i="7"/>
  <c r="AV82" i="7"/>
  <c r="BQ82" i="7"/>
  <c r="CM82" i="7"/>
  <c r="DH82" i="7"/>
  <c r="CU82" i="7"/>
  <c r="Y82" i="7"/>
  <c r="DG82" i="7"/>
  <c r="CN82" i="7"/>
  <c r="AM82" i="7"/>
  <c r="BX82" i="7"/>
  <c r="DE82" i="7"/>
  <c r="CO82" i="7"/>
  <c r="BM82" i="7"/>
  <c r="AJ82" i="7"/>
  <c r="AN82" i="7"/>
  <c r="BY82" i="7"/>
  <c r="DP82" i="7"/>
  <c r="AF82" i="7"/>
  <c r="BA82" i="7"/>
  <c r="BW82" i="7"/>
  <c r="CR82" i="7"/>
  <c r="DM82" i="7"/>
  <c r="BK82" i="7"/>
  <c r="X82" i="7"/>
  <c r="AZ82" i="7"/>
  <c r="AG82" i="7"/>
  <c r="AI82" i="7"/>
  <c r="DI82" i="7"/>
  <c r="AU82" i="7"/>
  <c r="CF82" i="7"/>
  <c r="DO82" i="7"/>
  <c r="CI82" i="7"/>
  <c r="BE82" i="7"/>
  <c r="AC82" i="7"/>
  <c r="AW82" i="7"/>
  <c r="CJ82" i="7"/>
  <c r="AK82" i="7"/>
  <c r="BG82" i="7"/>
  <c r="CB82" i="7"/>
  <c r="CW82" i="7"/>
  <c r="DS82" i="7"/>
  <c r="AY82" i="7"/>
  <c r="BL82" i="7"/>
  <c r="AS82" i="7"/>
  <c r="BC82" i="7"/>
  <c r="DR82" i="7"/>
  <c r="W82" i="7"/>
  <c r="CG82" i="7"/>
  <c r="CK82" i="7"/>
  <c r="AO82" i="7"/>
  <c r="BD82" i="7"/>
  <c r="DD82" i="7"/>
  <c r="BH82" i="7"/>
  <c r="DC82" i="7"/>
  <c r="CC82" i="7"/>
  <c r="CA82" i="7"/>
  <c r="BI82" i="7"/>
  <c r="CS82" i="7"/>
  <c r="BT94" i="7"/>
  <c r="BS94" i="7"/>
  <c r="AS5" i="7"/>
  <c r="EM5" i="7"/>
  <c r="R5" i="7"/>
  <c r="L45" i="7"/>
  <c r="L94" i="7"/>
  <c r="L17" i="7"/>
  <c r="L35" i="7"/>
  <c r="L87" i="7"/>
  <c r="L51" i="7"/>
  <c r="CE102" i="7"/>
  <c r="CX102" i="7"/>
  <c r="AL102" i="7"/>
  <c r="CW102" i="7"/>
  <c r="AK102" i="7"/>
  <c r="CF98" i="7"/>
  <c r="DG98" i="7"/>
  <c r="AC98" i="7"/>
  <c r="CO98" i="7"/>
  <c r="BJ98" i="7"/>
  <c r="BN94" i="7"/>
  <c r="BF90" i="7"/>
  <c r="DF86" i="7"/>
  <c r="BZ86" i="7"/>
  <c r="AT86" i="7"/>
  <c r="AA86" i="7"/>
  <c r="AQ86" i="7"/>
  <c r="BG86" i="7"/>
  <c r="BW86" i="7"/>
  <c r="CM86" i="7"/>
  <c r="DC86" i="7"/>
  <c r="DS86" i="7"/>
  <c r="AJ86" i="7"/>
  <c r="AZ86" i="7"/>
  <c r="BP86" i="7"/>
  <c r="CF86" i="7"/>
  <c r="CV86" i="7"/>
  <c r="DL86" i="7"/>
  <c r="DJ86" i="7"/>
  <c r="CD86" i="7"/>
  <c r="AX86" i="7"/>
  <c r="DB82" i="7"/>
  <c r="CL82" i="7"/>
  <c r="BV82" i="7"/>
  <c r="BF82" i="7"/>
  <c r="AP82" i="7"/>
  <c r="Z82" i="7"/>
  <c r="DN78" i="7"/>
  <c r="CX78" i="7"/>
  <c r="CH78" i="7"/>
  <c r="BR78" i="7"/>
  <c r="BB78" i="7"/>
  <c r="AL78" i="7"/>
  <c r="DO74" i="7"/>
  <c r="CY74" i="7"/>
  <c r="CI74" i="7"/>
  <c r="BS74" i="7"/>
  <c r="BC74" i="7"/>
  <c r="AM74" i="7"/>
  <c r="W74" i="7"/>
  <c r="DK70" i="7"/>
  <c r="CU70" i="7"/>
  <c r="CE70" i="7"/>
  <c r="BO70" i="7"/>
  <c r="AY70" i="7"/>
  <c r="AI70" i="7"/>
  <c r="DR74" i="7"/>
  <c r="CX74" i="7"/>
  <c r="BZ74" i="7"/>
  <c r="BF74" i="7"/>
  <c r="AD74" i="7"/>
  <c r="DR70" i="7"/>
  <c r="CL70" i="7"/>
  <c r="BF70" i="7"/>
  <c r="Z70" i="7"/>
  <c r="DQ74" i="7"/>
  <c r="CK74" i="7"/>
  <c r="BE74" i="7"/>
  <c r="Y74" i="7"/>
  <c r="DQ70" i="7"/>
  <c r="CK70" i="7"/>
  <c r="BE70" i="7"/>
  <c r="Y70" i="7"/>
  <c r="CR74" i="7"/>
  <c r="BL74" i="7"/>
  <c r="AF74" i="7"/>
  <c r="CN70" i="7"/>
  <c r="BH70" i="7"/>
  <c r="AB70" i="7"/>
  <c r="BR66" i="7"/>
  <c r="AG66" i="7"/>
  <c r="BM66" i="7"/>
  <c r="CS66" i="7"/>
  <c r="AA66" i="7"/>
  <c r="BG66" i="7"/>
  <c r="CM66" i="7"/>
  <c r="DS66" i="7"/>
  <c r="BK62" i="7"/>
  <c r="DF55" i="7"/>
  <c r="DN62" i="7"/>
  <c r="AL62" i="7"/>
  <c r="AO62" i="7"/>
  <c r="DD15" i="7"/>
  <c r="EM10" i="7"/>
  <c r="DR16" i="7"/>
  <c r="BT16" i="7"/>
  <c r="DP16" i="7"/>
  <c r="AS16" i="7"/>
  <c r="BS16" i="7"/>
  <c r="BY16" i="7"/>
  <c r="DD16" i="7"/>
  <c r="AR16" i="7"/>
  <c r="BC16" i="7"/>
  <c r="AO16" i="7"/>
  <c r="CV16" i="7"/>
  <c r="W16" i="7"/>
  <c r="DO16" i="7"/>
  <c r="AG16" i="7"/>
  <c r="CA16" i="7"/>
  <c r="DE16" i="7"/>
  <c r="AY16" i="7"/>
  <c r="CC16" i="7"/>
  <c r="CN16" i="7"/>
  <c r="AQ16" i="7"/>
  <c r="BL16" i="7"/>
  <c r="CG16" i="7"/>
  <c r="DC16" i="7"/>
  <c r="CE16" i="7"/>
  <c r="AA16" i="7"/>
  <c r="AV16" i="7"/>
  <c r="BQ16" i="7"/>
  <c r="CM16" i="7"/>
  <c r="DH16" i="7"/>
  <c r="AF16" i="7"/>
  <c r="BW16" i="7"/>
  <c r="DM16" i="7"/>
  <c r="AH16" i="7"/>
  <c r="AX16" i="7"/>
  <c r="BN16" i="7"/>
  <c r="CD16" i="7"/>
  <c r="CT16" i="7"/>
  <c r="DJ16" i="7"/>
  <c r="BH16" i="7"/>
  <c r="AK16" i="7"/>
  <c r="CB16" i="7"/>
  <c r="DS16" i="7"/>
  <c r="AL16" i="7"/>
  <c r="BB16" i="7"/>
  <c r="BR16" i="7"/>
  <c r="CH16" i="7"/>
  <c r="CX16" i="7"/>
  <c r="DN16" i="7"/>
  <c r="CR16" i="7"/>
  <c r="AD16" i="7"/>
  <c r="BJ16" i="7"/>
  <c r="CP16" i="7"/>
  <c r="CW16" i="7"/>
  <c r="AP16" i="7"/>
  <c r="BV16" i="7"/>
  <c r="DB16" i="7"/>
  <c r="BC24" i="7"/>
  <c r="DD24" i="7"/>
  <c r="BH24" i="7"/>
  <c r="W24" i="7"/>
  <c r="BM24" i="7"/>
  <c r="DI24" i="7"/>
  <c r="AV24" i="7"/>
  <c r="BW24" i="7"/>
  <c r="AC24" i="7"/>
  <c r="DS24" i="7"/>
  <c r="AY24" i="7"/>
  <c r="CU24" i="7"/>
  <c r="AA24" i="7"/>
  <c r="AK24" i="7"/>
  <c r="CR24" i="7"/>
  <c r="AN24" i="7"/>
  <c r="CB24" i="7"/>
  <c r="CO24" i="7"/>
  <c r="X24" i="7"/>
  <c r="AF24" i="7"/>
  <c r="BY24" i="7"/>
  <c r="DG24" i="7"/>
  <c r="CK24" i="7"/>
  <c r="BP24" i="7"/>
  <c r="AU24" i="7"/>
  <c r="Y24" i="7"/>
  <c r="CS24" i="7"/>
  <c r="BQ24" i="7"/>
  <c r="AW24" i="7"/>
  <c r="CC24" i="7"/>
  <c r="DP24" i="7"/>
  <c r="DK24" i="7"/>
  <c r="BI24" i="7"/>
  <c r="DR24" i="7"/>
  <c r="DA24" i="7"/>
  <c r="CF24" i="7"/>
  <c r="BK24" i="7"/>
  <c r="AO24" i="7"/>
  <c r="DO24" i="7"/>
  <c r="CM24" i="7"/>
  <c r="AB24" i="7"/>
  <c r="BD24" i="7"/>
  <c r="CN24" i="7"/>
  <c r="BA24" i="7"/>
  <c r="DL24" i="7"/>
  <c r="BU24" i="7"/>
  <c r="AE24" i="7"/>
  <c r="BX24" i="7"/>
  <c r="BT24" i="7"/>
  <c r="AM24" i="7"/>
  <c r="CV24" i="7"/>
  <c r="BE24" i="7"/>
  <c r="DH24" i="7"/>
  <c r="AI24" i="7"/>
  <c r="CW24" i="7"/>
  <c r="DC24" i="7"/>
  <c r="AZ24" i="7"/>
  <c r="AQ24" i="7"/>
  <c r="Z24" i="7"/>
  <c r="AP24" i="7"/>
  <c r="BF24" i="7"/>
  <c r="BV24" i="7"/>
  <c r="CL24" i="7"/>
  <c r="DB24" i="7"/>
  <c r="CG24" i="7"/>
  <c r="DQ24" i="7"/>
  <c r="AJ24" i="7"/>
  <c r="BL24" i="7"/>
  <c r="AD24" i="7"/>
  <c r="AT24" i="7"/>
  <c r="BJ24" i="7"/>
  <c r="BZ24" i="7"/>
  <c r="CP24" i="7"/>
  <c r="DF24" i="7"/>
  <c r="AS24" i="7"/>
  <c r="CQ24" i="7"/>
  <c r="DE24" i="7"/>
  <c r="AL24" i="7"/>
  <c r="BR24" i="7"/>
  <c r="CX24" i="7"/>
  <c r="CA24" i="7"/>
  <c r="AX24" i="7"/>
  <c r="CD24" i="7"/>
  <c r="DJ24" i="7"/>
  <c r="CJ31" i="7"/>
  <c r="CW31" i="7"/>
  <c r="AB31" i="7"/>
  <c r="CB31" i="7"/>
  <c r="AS31" i="7"/>
  <c r="CG31" i="7"/>
  <c r="BP31" i="7"/>
  <c r="AR31" i="7"/>
  <c r="DM31" i="7"/>
  <c r="X31" i="7"/>
  <c r="AF31" i="7"/>
  <c r="BX31" i="7"/>
  <c r="BQ31" i="7"/>
  <c r="DS31" i="7"/>
  <c r="CS31" i="7"/>
  <c r="BM31" i="7"/>
  <c r="AG31" i="7"/>
  <c r="CO31" i="7"/>
  <c r="CR31" i="7"/>
  <c r="DQ31" i="7"/>
  <c r="CK31" i="7"/>
  <c r="BE31" i="7"/>
  <c r="Y31" i="7"/>
  <c r="CF31" i="7"/>
  <c r="DA31" i="7"/>
  <c r="AO31" i="7"/>
  <c r="BI31" i="7"/>
  <c r="AJ31" i="7"/>
  <c r="CN31" i="7"/>
  <c r="DH31" i="7"/>
  <c r="CV31" i="7"/>
  <c r="CC31" i="7"/>
  <c r="DL31" i="7"/>
  <c r="AZ31" i="7"/>
  <c r="AV31" i="7"/>
  <c r="DD31" i="7"/>
  <c r="BA31" i="7"/>
  <c r="CZ31" i="7"/>
  <c r="BL31" i="7"/>
  <c r="AL31" i="7"/>
  <c r="BB31" i="7"/>
  <c r="BR31" i="7"/>
  <c r="CH31" i="7"/>
  <c r="CX31" i="7"/>
  <c r="DN31" i="7"/>
  <c r="AI31" i="7"/>
  <c r="AY31" i="7"/>
  <c r="BO31" i="7"/>
  <c r="CE31" i="7"/>
  <c r="CU31" i="7"/>
  <c r="DK31" i="7"/>
  <c r="BD31" i="7"/>
  <c r="DI31" i="7"/>
  <c r="BT31" i="7"/>
  <c r="BY31" i="7"/>
  <c r="Z31" i="7"/>
  <c r="AP31" i="7"/>
  <c r="BF31" i="7"/>
  <c r="BV31" i="7"/>
  <c r="CL31" i="7"/>
  <c r="DB31" i="7"/>
  <c r="DR31" i="7"/>
  <c r="W31" i="7"/>
  <c r="AM31" i="7"/>
  <c r="BC31" i="7"/>
  <c r="BS31" i="7"/>
  <c r="CI31" i="7"/>
  <c r="CY31" i="7"/>
  <c r="DO31" i="7"/>
  <c r="AN31" i="7"/>
  <c r="AX31" i="7"/>
  <c r="CD31" i="7"/>
  <c r="DJ31" i="7"/>
  <c r="AE31" i="7"/>
  <c r="BK31" i="7"/>
  <c r="CQ31" i="7"/>
  <c r="AC31" i="7"/>
  <c r="AD31" i="7"/>
  <c r="BJ31" i="7"/>
  <c r="CP31" i="7"/>
  <c r="AQ31" i="7"/>
  <c r="BW31" i="7"/>
  <c r="DC31" i="7"/>
  <c r="BB39" i="7"/>
  <c r="CH39" i="7"/>
  <c r="DN39" i="7"/>
  <c r="AA39" i="7"/>
  <c r="BG39" i="7"/>
  <c r="CM39" i="7"/>
  <c r="DS39" i="7"/>
  <c r="AR39" i="7"/>
  <c r="BX39" i="7"/>
  <c r="DD39" i="7"/>
  <c r="Y39" i="7"/>
  <c r="BE39" i="7"/>
  <c r="CK39" i="7"/>
  <c r="AD39" i="7"/>
  <c r="BJ39" i="7"/>
  <c r="CP39" i="7"/>
  <c r="AI39" i="7"/>
  <c r="BO39" i="7"/>
  <c r="CU39" i="7"/>
  <c r="AZ39" i="7"/>
  <c r="CF39" i="7"/>
  <c r="DL39" i="7"/>
  <c r="AG39" i="7"/>
  <c r="BM39" i="7"/>
  <c r="CS39" i="7"/>
  <c r="AT39" i="7"/>
  <c r="DF39" i="7"/>
  <c r="AY39" i="7"/>
  <c r="DK39" i="7"/>
  <c r="AB39" i="7"/>
  <c r="CN39" i="7"/>
  <c r="AO39" i="7"/>
  <c r="DA39" i="7"/>
  <c r="BR39" i="7"/>
  <c r="BW39" i="7"/>
  <c r="AJ39" i="7"/>
  <c r="CV39" i="7"/>
  <c r="AW39" i="7"/>
  <c r="DI39" i="7"/>
  <c r="AJ46" i="7"/>
  <c r="DD46" i="7"/>
  <c r="AP46" i="7"/>
  <c r="DB46" i="7"/>
  <c r="DS46" i="7"/>
  <c r="CM46" i="7"/>
  <c r="BG46" i="7"/>
  <c r="BF46" i="7"/>
  <c r="DK46" i="7"/>
  <c r="CE46" i="7"/>
  <c r="AB46" i="7"/>
  <c r="DC46" i="7"/>
  <c r="AY46" i="7"/>
  <c r="DI46" i="7"/>
  <c r="CC46" i="7"/>
  <c r="AW46" i="7"/>
  <c r="AT46" i="7"/>
  <c r="DF46" i="7"/>
  <c r="BV46" i="7"/>
  <c r="CU46" i="7"/>
  <c r="AQ46" i="7"/>
  <c r="DA46" i="7"/>
  <c r="BU46" i="7"/>
  <c r="AO46" i="7"/>
  <c r="BJ46" i="7"/>
  <c r="BP54" i="7"/>
  <c r="CJ54" i="7"/>
  <c r="AB54" i="7"/>
  <c r="CZ54" i="7"/>
  <c r="X54" i="7"/>
  <c r="AZ54" i="7"/>
  <c r="CN54" i="7"/>
  <c r="AJ54" i="7"/>
  <c r="BH54" i="7"/>
  <c r="CV54" i="7"/>
  <c r="BX54" i="7"/>
  <c r="DP54" i="7"/>
  <c r="AN54" i="7"/>
  <c r="DD54" i="7"/>
  <c r="DL54" i="7"/>
  <c r="DR54" i="7"/>
  <c r="Z54" i="7"/>
  <c r="BD54" i="7"/>
  <c r="CF54" i="7"/>
  <c r="CB54" i="7"/>
  <c r="AR54" i="7"/>
  <c r="AF54" i="7"/>
  <c r="CR54" i="7"/>
  <c r="DH54" i="7"/>
  <c r="AH54" i="7"/>
  <c r="BN54" i="7"/>
  <c r="CT54" i="7"/>
  <c r="DS54" i="7"/>
  <c r="DC54" i="7"/>
  <c r="CM54" i="7"/>
  <c r="BW54" i="7"/>
  <c r="BG54" i="7"/>
  <c r="AQ54" i="7"/>
  <c r="AA54" i="7"/>
  <c r="DI54" i="7"/>
  <c r="CS54" i="7"/>
  <c r="CC54" i="7"/>
  <c r="BM54" i="7"/>
  <c r="AW54" i="7"/>
  <c r="AG54" i="7"/>
  <c r="AL54" i="7"/>
  <c r="BR54" i="7"/>
  <c r="CX54" i="7"/>
  <c r="AP54" i="7"/>
  <c r="BV54" i="7"/>
  <c r="DB54" i="7"/>
  <c r="DO54" i="7"/>
  <c r="CY54" i="7"/>
  <c r="CI54" i="7"/>
  <c r="BS54" i="7"/>
  <c r="BC54" i="7"/>
  <c r="AM54" i="7"/>
  <c r="W54" i="7"/>
  <c r="DE54" i="7"/>
  <c r="CO54" i="7"/>
  <c r="BY54" i="7"/>
  <c r="BI54" i="7"/>
  <c r="AS54" i="7"/>
  <c r="AC54" i="7"/>
  <c r="AT54" i="7"/>
  <c r="BZ54" i="7"/>
  <c r="DF54" i="7"/>
  <c r="DQ60" i="7"/>
  <c r="AD60" i="7"/>
  <c r="AT60" i="7"/>
  <c r="BJ60" i="7"/>
  <c r="BZ60" i="7"/>
  <c r="CP60" i="7"/>
  <c r="DF60" i="7"/>
  <c r="AE60" i="7"/>
  <c r="AU60" i="7"/>
  <c r="BK60" i="7"/>
  <c r="CA60" i="7"/>
  <c r="CQ60" i="7"/>
  <c r="DG60" i="7"/>
  <c r="AB60" i="7"/>
  <c r="AR60" i="7"/>
  <c r="BH60" i="7"/>
  <c r="BX60" i="7"/>
  <c r="CN60" i="7"/>
  <c r="DD60" i="7"/>
  <c r="AH60" i="7"/>
  <c r="AX60" i="7"/>
  <c r="BN60" i="7"/>
  <c r="CD60" i="7"/>
  <c r="CT60" i="7"/>
  <c r="DJ60" i="7"/>
  <c r="AI60" i="7"/>
  <c r="AY60" i="7"/>
  <c r="BO60" i="7"/>
  <c r="CE60" i="7"/>
  <c r="CU60" i="7"/>
  <c r="DK60" i="7"/>
  <c r="CO80" i="7"/>
  <c r="AY80" i="7"/>
  <c r="BU80" i="7"/>
  <c r="AO80" i="7"/>
  <c r="W80" i="7"/>
  <c r="AQ80" i="7"/>
  <c r="DE80" i="7"/>
  <c r="CG80" i="7"/>
  <c r="DA80" i="7"/>
  <c r="AJ83" i="7"/>
  <c r="DN83" i="7"/>
  <c r="BQ83" i="7"/>
  <c r="AV83" i="7"/>
  <c r="AM94" i="7"/>
  <c r="DH94" i="7"/>
  <c r="CK94" i="7"/>
  <c r="BH94" i="7"/>
  <c r="AU94" i="7"/>
  <c r="CF94" i="7"/>
  <c r="CW94" i="7"/>
  <c r="BK94" i="7"/>
  <c r="Y94" i="7"/>
  <c r="CB94" i="7"/>
  <c r="AE94" i="7"/>
  <c r="CI94" i="7"/>
  <c r="AA94" i="7"/>
  <c r="AF94" i="7"/>
  <c r="CS94" i="7"/>
  <c r="CM94" i="7"/>
  <c r="BA94" i="7"/>
  <c r="DM94" i="7"/>
  <c r="BP94" i="7"/>
  <c r="AK94" i="7"/>
  <c r="CY94" i="7"/>
  <c r="DL94" i="7"/>
  <c r="BU94" i="7"/>
  <c r="CQ94" i="7"/>
  <c r="BQ94" i="7"/>
  <c r="DD94" i="7"/>
  <c r="AV94" i="7"/>
  <c r="DO94" i="7"/>
  <c r="AR94" i="7"/>
  <c r="BC94" i="7"/>
  <c r="DS94" i="7"/>
  <c r="DA94" i="7"/>
  <c r="DG94" i="7"/>
  <c r="AO94" i="7"/>
  <c r="BG94" i="7"/>
  <c r="AG94" i="7"/>
  <c r="DR94" i="7"/>
  <c r="CZ94" i="7"/>
  <c r="CE94" i="7"/>
  <c r="BI94" i="7"/>
  <c r="AN94" i="7"/>
  <c r="AB94" i="7"/>
  <c r="BE94" i="7"/>
  <c r="CG94" i="7"/>
  <c r="DI94" i="7"/>
  <c r="AZ94" i="7"/>
  <c r="DP94" i="7"/>
  <c r="CU94" i="7"/>
  <c r="BY94" i="7"/>
  <c r="BD94" i="7"/>
  <c r="AI94" i="7"/>
  <c r="AJ94" i="7"/>
  <c r="BL94" i="7"/>
  <c r="CN94" i="7"/>
  <c r="DQ94" i="7"/>
  <c r="CO94" i="7"/>
  <c r="AY94" i="7"/>
  <c r="AQ94" i="7"/>
  <c r="CV94" i="7"/>
  <c r="CC94" i="7"/>
  <c r="CJ94" i="7"/>
  <c r="AS94" i="7"/>
  <c r="AW94" i="7"/>
  <c r="DC94" i="7"/>
  <c r="BX102" i="7"/>
  <c r="AB102" i="7"/>
  <c r="DS102" i="7"/>
  <c r="BT102" i="7"/>
  <c r="AA102" i="7"/>
  <c r="AR102" i="7"/>
  <c r="AZ102" i="7"/>
  <c r="DP102" i="7"/>
  <c r="BD102" i="7"/>
  <c r="DD102" i="7"/>
  <c r="AF102" i="7"/>
  <c r="CB102" i="7"/>
  <c r="CZ102" i="7"/>
  <c r="CF102" i="7"/>
  <c r="DH102" i="7"/>
  <c r="CJ102" i="7"/>
  <c r="BL102" i="7"/>
  <c r="DG102" i="7"/>
  <c r="CA102" i="7"/>
  <c r="AU102" i="7"/>
  <c r="CT102" i="7"/>
  <c r="BN102" i="7"/>
  <c r="DI102" i="7"/>
  <c r="CC102" i="7"/>
  <c r="AG102" i="7"/>
  <c r="AB98" i="7"/>
  <c r="CN98" i="7"/>
  <c r="BC98" i="7"/>
  <c r="DO98" i="7"/>
  <c r="CB98" i="7"/>
  <c r="AG98" i="7"/>
  <c r="BM98" i="7"/>
  <c r="CS98" i="7"/>
  <c r="AH98" i="7"/>
  <c r="BN98" i="7"/>
  <c r="CT98" i="7"/>
  <c r="DF94" i="7"/>
  <c r="BZ94" i="7"/>
  <c r="AT94" i="7"/>
  <c r="DN90" i="7"/>
  <c r="CH90" i="7"/>
  <c r="BR90" i="7"/>
  <c r="AL90" i="7"/>
  <c r="CM87" i="7"/>
  <c r="AQ87" i="7"/>
  <c r="DF87" i="7"/>
  <c r="BZ87" i="7"/>
  <c r="AT87" i="7"/>
  <c r="AD87" i="7"/>
  <c r="CF83" i="7"/>
  <c r="AU83" i="7"/>
  <c r="DJ80" i="7"/>
  <c r="CD80" i="7"/>
  <c r="AX80" i="7"/>
  <c r="DP83" i="7"/>
  <c r="BY83" i="7"/>
  <c r="AP83" i="7"/>
  <c r="CA83" i="7"/>
  <c r="DG83" i="7"/>
  <c r="BX83" i="7"/>
  <c r="AO83" i="7"/>
  <c r="DD80" i="7"/>
  <c r="BX80" i="7"/>
  <c r="AR80" i="7"/>
  <c r="CA76" i="7"/>
  <c r="X76" i="7"/>
  <c r="BD76" i="7"/>
  <c r="CJ76" i="7"/>
  <c r="DP76" i="7"/>
  <c r="BN76" i="7"/>
  <c r="CD76" i="7"/>
  <c r="DJ76" i="7"/>
  <c r="CO72" i="7"/>
  <c r="BI72" i="7"/>
  <c r="CZ72" i="7"/>
  <c r="BT72" i="7"/>
  <c r="AN72" i="7"/>
  <c r="CU76" i="7"/>
  <c r="AI76" i="7"/>
  <c r="DG72" i="7"/>
  <c r="CA72" i="7"/>
  <c r="AU72" i="7"/>
  <c r="AE72" i="7"/>
  <c r="CX72" i="7"/>
  <c r="BR72" i="7"/>
  <c r="CW64" i="7"/>
  <c r="BF64" i="7"/>
  <c r="AK64" i="7"/>
  <c r="DM60" i="7"/>
  <c r="CG60" i="7"/>
  <c r="BA60" i="7"/>
  <c r="CZ57" i="7"/>
  <c r="BT57" i="7"/>
  <c r="AN57" i="7"/>
  <c r="X57" i="7"/>
  <c r="DL64" i="7"/>
  <c r="BE64" i="7"/>
  <c r="DL60" i="7"/>
  <c r="BT60" i="7"/>
  <c r="AF60" i="7"/>
  <c r="AX64" i="7"/>
  <c r="CY60" i="7"/>
  <c r="AM60" i="7"/>
  <c r="DR57" i="7"/>
  <c r="BF57" i="7"/>
  <c r="Z57" i="7"/>
  <c r="BZ68" i="7"/>
  <c r="DR68" i="7"/>
  <c r="CE68" i="7"/>
  <c r="CZ68" i="7"/>
  <c r="BQ68" i="7"/>
  <c r="DD64" i="7"/>
  <c r="W64" i="7"/>
  <c r="CI64" i="7"/>
  <c r="BV60" i="7"/>
  <c r="CF50" i="7"/>
  <c r="DN54" i="7"/>
  <c r="AO54" i="7"/>
  <c r="DA54" i="7"/>
  <c r="BO54" i="7"/>
  <c r="CU54" i="7"/>
  <c r="CY50" i="7"/>
  <c r="AM50" i="7"/>
  <c r="CX50" i="7"/>
  <c r="CD54" i="7"/>
  <c r="DQ50" i="7"/>
  <c r="BE46" i="7"/>
  <c r="DQ46" i="7"/>
  <c r="CJ42" i="7"/>
  <c r="BZ39" i="7"/>
  <c r="BW35" i="7"/>
  <c r="CW35" i="7"/>
  <c r="DR35" i="7"/>
  <c r="CA31" i="7"/>
  <c r="AQ27" i="7"/>
  <c r="BB20" i="7"/>
  <c r="Z16" i="7"/>
  <c r="BN31" i="7"/>
  <c r="X94" i="7"/>
  <c r="W102" i="7"/>
  <c r="BA87" i="7"/>
  <c r="AV54" i="7"/>
  <c r="BA16" i="7"/>
  <c r="CE24" i="7"/>
  <c r="BA90" i="7"/>
  <c r="BT54" i="7"/>
  <c r="BO24" i="7"/>
  <c r="AZ17" i="7"/>
  <c r="AJ17" i="7"/>
  <c r="DK17" i="7"/>
  <c r="CH17" i="7"/>
  <c r="Z17" i="7"/>
  <c r="CY17" i="7"/>
  <c r="AE17" i="7"/>
  <c r="DS17" i="7"/>
  <c r="BT17" i="7"/>
  <c r="BX17" i="7"/>
  <c r="AD17" i="7"/>
  <c r="DO17" i="7"/>
  <c r="BH17" i="7"/>
  <c r="BN17" i="7"/>
  <c r="AU17" i="7"/>
  <c r="W17" i="7"/>
  <c r="BF17" i="7"/>
  <c r="BS17" i="7"/>
  <c r="BC17" i="7"/>
  <c r="DI17" i="7"/>
  <c r="CO17" i="7"/>
  <c r="BU17" i="7"/>
  <c r="AW17" i="7"/>
  <c r="AC17" i="7"/>
  <c r="DD17" i="7"/>
  <c r="CF17" i="7"/>
  <c r="AQ17" i="7"/>
  <c r="BR17" i="7"/>
  <c r="DJ17" i="7"/>
  <c r="BO17" i="7"/>
  <c r="DF17" i="7"/>
  <c r="DE17" i="7"/>
  <c r="CK17" i="7"/>
  <c r="BM17" i="7"/>
  <c r="AS17" i="7"/>
  <c r="Y17" i="7"/>
  <c r="CV17" i="7"/>
  <c r="CB17" i="7"/>
  <c r="AV17" i="7"/>
  <c r="CD17" i="7"/>
  <c r="DR17" i="7"/>
  <c r="AT17" i="7"/>
  <c r="CS17" i="7"/>
  <c r="BE17" i="7"/>
  <c r="DH17" i="7"/>
  <c r="AL17" i="7"/>
  <c r="CT17" i="7"/>
  <c r="CC17" i="7"/>
  <c r="AO17" i="7"/>
  <c r="CR17" i="7"/>
  <c r="BG17" i="7"/>
  <c r="CU25" i="7"/>
  <c r="AA25" i="7"/>
  <c r="CY25" i="7"/>
  <c r="DC25" i="7"/>
  <c r="BO25" i="7"/>
  <c r="AI25" i="7"/>
  <c r="CA25" i="7"/>
  <c r="CM25" i="7"/>
  <c r="AE25" i="7"/>
  <c r="AQ25" i="7"/>
  <c r="AR25" i="7"/>
  <c r="BL25" i="7"/>
  <c r="CF25" i="7"/>
  <c r="DD25" i="7"/>
  <c r="Y25" i="7"/>
  <c r="AO25" i="7"/>
  <c r="BE25" i="7"/>
  <c r="BU25" i="7"/>
  <c r="CK25" i="7"/>
  <c r="DA25" i="7"/>
  <c r="DQ25" i="7"/>
  <c r="Z25" i="7"/>
  <c r="AP25" i="7"/>
  <c r="BF25" i="7"/>
  <c r="BV25" i="7"/>
  <c r="CL25" i="7"/>
  <c r="DB25" i="7"/>
  <c r="AU25" i="7"/>
  <c r="AB25" i="7"/>
  <c r="AV25" i="7"/>
  <c r="BP25" i="7"/>
  <c r="CN25" i="7"/>
  <c r="DH25" i="7"/>
  <c r="AC25" i="7"/>
  <c r="AS25" i="7"/>
  <c r="BI25" i="7"/>
  <c r="BY25" i="7"/>
  <c r="CO25" i="7"/>
  <c r="DE25" i="7"/>
  <c r="AD25" i="7"/>
  <c r="AT25" i="7"/>
  <c r="BJ25" i="7"/>
  <c r="BZ25" i="7"/>
  <c r="CP25" i="7"/>
  <c r="DF25" i="7"/>
  <c r="DK25" i="7"/>
  <c r="AJ25" i="7"/>
  <c r="CB25" i="7"/>
  <c r="AK25" i="7"/>
  <c r="BQ25" i="7"/>
  <c r="CW25" i="7"/>
  <c r="AL25" i="7"/>
  <c r="BR25" i="7"/>
  <c r="CX25" i="7"/>
  <c r="DO25" i="7"/>
  <c r="AZ25" i="7"/>
  <c r="CR25" i="7"/>
  <c r="AW25" i="7"/>
  <c r="CC25" i="7"/>
  <c r="DI25" i="7"/>
  <c r="AX25" i="7"/>
  <c r="CD25" i="7"/>
  <c r="DJ25" i="7"/>
  <c r="DL32" i="7"/>
  <c r="CQ32" i="7"/>
  <c r="BU32" i="7"/>
  <c r="AZ32" i="7"/>
  <c r="AE32" i="7"/>
  <c r="DD32" i="7"/>
  <c r="CB32" i="7"/>
  <c r="AY32" i="7"/>
  <c r="W32" i="7"/>
  <c r="BH32" i="7"/>
  <c r="DG32" i="7"/>
  <c r="CK32" i="7"/>
  <c r="BP32" i="7"/>
  <c r="AU32" i="7"/>
  <c r="Y32" i="7"/>
  <c r="CW32" i="7"/>
  <c r="BT32" i="7"/>
  <c r="AR32" i="7"/>
  <c r="AF32" i="7"/>
  <c r="DQ32" i="7"/>
  <c r="CA32" i="7"/>
  <c r="AJ32" i="7"/>
  <c r="CI32" i="7"/>
  <c r="AC32" i="7"/>
  <c r="BY32" i="7"/>
  <c r="DM32" i="7"/>
  <c r="BA32" i="7"/>
  <c r="CM32" i="7"/>
  <c r="AS32" i="7"/>
  <c r="CE32" i="7"/>
  <c r="DP32" i="7"/>
  <c r="DA32" i="7"/>
  <c r="BK32" i="7"/>
  <c r="DS32" i="7"/>
  <c r="BM32" i="7"/>
  <c r="AN32" i="7"/>
  <c r="CJ32" i="7"/>
  <c r="X32" i="7"/>
  <c r="BI32" i="7"/>
  <c r="CU32" i="7"/>
  <c r="BC32" i="7"/>
  <c r="CN32" i="7"/>
  <c r="CV32" i="7"/>
  <c r="DK32" i="7"/>
  <c r="AW32" i="7"/>
  <c r="CC32" i="7"/>
  <c r="BW32" i="7"/>
  <c r="AM32" i="7"/>
  <c r="BX32" i="7"/>
  <c r="DI32" i="7"/>
  <c r="CF32" i="7"/>
  <c r="CO32" i="7"/>
  <c r="BQ32" i="7"/>
  <c r="AG32" i="7"/>
  <c r="DE32" i="7"/>
  <c r="AA32" i="7"/>
  <c r="CY32" i="7"/>
  <c r="AV32" i="7"/>
  <c r="CG32" i="7"/>
  <c r="BG32" i="7"/>
  <c r="DO32" i="7"/>
  <c r="BD32" i="7"/>
  <c r="AH32" i="7"/>
  <c r="AX32" i="7"/>
  <c r="BN32" i="7"/>
  <c r="CD32" i="7"/>
  <c r="CT32" i="7"/>
  <c r="DJ32" i="7"/>
  <c r="DR32" i="7"/>
  <c r="AK32" i="7"/>
  <c r="AI32" i="7"/>
  <c r="BO32" i="7"/>
  <c r="AL32" i="7"/>
  <c r="BB32" i="7"/>
  <c r="BR32" i="7"/>
  <c r="CH32" i="7"/>
  <c r="CX32" i="7"/>
  <c r="DN32" i="7"/>
  <c r="BE32" i="7"/>
  <c r="DH32" i="7"/>
  <c r="CR32" i="7"/>
  <c r="AD32" i="7"/>
  <c r="BJ32" i="7"/>
  <c r="CP32" i="7"/>
  <c r="AO32" i="7"/>
  <c r="CZ32" i="7"/>
  <c r="AP32" i="7"/>
  <c r="BV32" i="7"/>
  <c r="DB32" i="7"/>
  <c r="DQ43" i="7"/>
  <c r="AL43" i="7"/>
  <c r="BB43" i="7"/>
  <c r="BR43" i="7"/>
  <c r="CH43" i="7"/>
  <c r="CX43" i="7"/>
  <c r="DN43" i="7"/>
  <c r="AA43" i="7"/>
  <c r="AQ43" i="7"/>
  <c r="BG43" i="7"/>
  <c r="BW43" i="7"/>
  <c r="CM43" i="7"/>
  <c r="DC43" i="7"/>
  <c r="DS43" i="7"/>
  <c r="AB43" i="7"/>
  <c r="AR43" i="7"/>
  <c r="BH43" i="7"/>
  <c r="BX43" i="7"/>
  <c r="CN43" i="7"/>
  <c r="DD43" i="7"/>
  <c r="AK43" i="7"/>
  <c r="BA43" i="7"/>
  <c r="BQ43" i="7"/>
  <c r="CG43" i="7"/>
  <c r="CW43" i="7"/>
  <c r="DM43" i="7"/>
  <c r="Z43" i="7"/>
  <c r="AP43" i="7"/>
  <c r="BF43" i="7"/>
  <c r="BV43" i="7"/>
  <c r="CL43" i="7"/>
  <c r="DB43" i="7"/>
  <c r="DR43" i="7"/>
  <c r="AE43" i="7"/>
  <c r="AU43" i="7"/>
  <c r="BK43" i="7"/>
  <c r="CA43" i="7"/>
  <c r="CQ43" i="7"/>
  <c r="DG43" i="7"/>
  <c r="AF43" i="7"/>
  <c r="AV43" i="7"/>
  <c r="BL43" i="7"/>
  <c r="CB43" i="7"/>
  <c r="CR43" i="7"/>
  <c r="DH43" i="7"/>
  <c r="Y43" i="7"/>
  <c r="AO43" i="7"/>
  <c r="BE43" i="7"/>
  <c r="BU43" i="7"/>
  <c r="CK43" i="7"/>
  <c r="DA43" i="7"/>
  <c r="AX43" i="7"/>
  <c r="CD43" i="7"/>
  <c r="DJ43" i="7"/>
  <c r="AY43" i="7"/>
  <c r="CE43" i="7"/>
  <c r="DK43" i="7"/>
  <c r="AJ43" i="7"/>
  <c r="BP43" i="7"/>
  <c r="CV43" i="7"/>
  <c r="AW43" i="7"/>
  <c r="CC43" i="7"/>
  <c r="DI43" i="7"/>
  <c r="AD43" i="7"/>
  <c r="BJ43" i="7"/>
  <c r="CP43" i="7"/>
  <c r="W43" i="7"/>
  <c r="BC43" i="7"/>
  <c r="CI43" i="7"/>
  <c r="DO43" i="7"/>
  <c r="AN43" i="7"/>
  <c r="BT43" i="7"/>
  <c r="CZ43" i="7"/>
  <c r="AC43" i="7"/>
  <c r="BI43" i="7"/>
  <c r="CO43" i="7"/>
  <c r="CM51" i="7"/>
  <c r="DS51" i="7"/>
  <c r="BY51" i="7"/>
  <c r="BQ51" i="7"/>
  <c r="AS51" i="7"/>
  <c r="CO51" i="7"/>
  <c r="DC51" i="7"/>
  <c r="BW51" i="7"/>
  <c r="BG51" i="7"/>
  <c r="AA51" i="7"/>
  <c r="CK51" i="7"/>
  <c r="BE51" i="7"/>
  <c r="Y51" i="7"/>
  <c r="CA51" i="7"/>
  <c r="AU51" i="7"/>
  <c r="CY51" i="7"/>
  <c r="AI51" i="7"/>
  <c r="DO51" i="7"/>
  <c r="DQ51" i="7"/>
  <c r="CC51" i="7"/>
  <c r="AW51" i="7"/>
  <c r="DG51" i="7"/>
  <c r="BS51" i="7"/>
  <c r="AM51" i="7"/>
  <c r="CE51" i="7"/>
  <c r="AQ51" i="7"/>
  <c r="AC51" i="7"/>
  <c r="DK51" i="7"/>
  <c r="AO51" i="7"/>
  <c r="BK51" i="7"/>
  <c r="BO51" i="7"/>
  <c r="CU51" i="7"/>
  <c r="AG51" i="7"/>
  <c r="BC51" i="7"/>
  <c r="AY51" i="7"/>
  <c r="CI51" i="7"/>
  <c r="CG51" i="7"/>
  <c r="X51" i="7"/>
  <c r="AN51" i="7"/>
  <c r="BD51" i="7"/>
  <c r="BT51" i="7"/>
  <c r="CJ51" i="7"/>
  <c r="DI51" i="7"/>
  <c r="DR51" i="7"/>
  <c r="DB51" i="7"/>
  <c r="DL51" i="7"/>
  <c r="CV51" i="7"/>
  <c r="AH51" i="7"/>
  <c r="AX51" i="7"/>
  <c r="BN51" i="7"/>
  <c r="CD51" i="7"/>
  <c r="CW51" i="7"/>
  <c r="BU51" i="7"/>
  <c r="AE51" i="7"/>
  <c r="AB51" i="7"/>
  <c r="AR51" i="7"/>
  <c r="BH51" i="7"/>
  <c r="BX51" i="7"/>
  <c r="CN51" i="7"/>
  <c r="DN51" i="7"/>
  <c r="CX51" i="7"/>
  <c r="DH51" i="7"/>
  <c r="CR51" i="7"/>
  <c r="AL51" i="7"/>
  <c r="BB51" i="7"/>
  <c r="BR51" i="7"/>
  <c r="CH51" i="7"/>
  <c r="DE51" i="7"/>
  <c r="BU55" i="7"/>
  <c r="DO55" i="7"/>
  <c r="DC55" i="7"/>
  <c r="AA55" i="7"/>
  <c r="AO55" i="7"/>
  <c r="CE55" i="7"/>
  <c r="AK55" i="7"/>
  <c r="CW55" i="7"/>
  <c r="AU55" i="7"/>
  <c r="DI55" i="7"/>
  <c r="BI55" i="7"/>
  <c r="BS55" i="7"/>
  <c r="CO55" i="7"/>
  <c r="DR55" i="7"/>
  <c r="AM55" i="7"/>
  <c r="CA55" i="7"/>
  <c r="X55" i="7"/>
  <c r="AN55" i="7"/>
  <c r="BD55" i="7"/>
  <c r="BT55" i="7"/>
  <c r="CJ55" i="7"/>
  <c r="CZ55" i="7"/>
  <c r="DP55" i="7"/>
  <c r="Z55" i="7"/>
  <c r="AP55" i="7"/>
  <c r="BF55" i="7"/>
  <c r="BV55" i="7"/>
  <c r="AC55" i="7"/>
  <c r="CY55" i="7"/>
  <c r="AB55" i="7"/>
  <c r="AR55" i="7"/>
  <c r="BH55" i="7"/>
  <c r="BX55" i="7"/>
  <c r="CN55" i="7"/>
  <c r="DD55" i="7"/>
  <c r="AA61" i="7"/>
  <c r="AS61" i="7"/>
  <c r="DP61" i="7"/>
  <c r="CS61" i="7"/>
  <c r="BM61" i="7"/>
  <c r="AG61" i="7"/>
  <c r="BA61" i="7"/>
  <c r="CQ61" i="7"/>
  <c r="DQ61" i="7"/>
  <c r="CK61" i="7"/>
  <c r="BE61" i="7"/>
  <c r="Y61" i="7"/>
  <c r="BK61" i="7"/>
  <c r="DC61" i="7"/>
  <c r="DA61" i="7"/>
  <c r="AO61" i="7"/>
  <c r="CG61" i="7"/>
  <c r="CC61" i="7"/>
  <c r="AE61" i="7"/>
  <c r="DM61" i="7"/>
  <c r="AQ61" i="7"/>
  <c r="Z61" i="7"/>
  <c r="AP61" i="7"/>
  <c r="BF61" i="7"/>
  <c r="BV61" i="7"/>
  <c r="CL61" i="7"/>
  <c r="DB61" i="7"/>
  <c r="DR61" i="7"/>
  <c r="DI61" i="7"/>
  <c r="BW61" i="7"/>
  <c r="AD61" i="7"/>
  <c r="AT61" i="7"/>
  <c r="BJ61" i="7"/>
  <c r="BZ61" i="7"/>
  <c r="CP61" i="7"/>
  <c r="DF61" i="7"/>
  <c r="AW69" i="7"/>
  <c r="BT69" i="7"/>
  <c r="AS69" i="7"/>
  <c r="BY69" i="7"/>
  <c r="BP69" i="7"/>
  <c r="CV69" i="7"/>
  <c r="DE69" i="7"/>
  <c r="AR69" i="7"/>
  <c r="BS69" i="7"/>
  <c r="CE69" i="7"/>
  <c r="AG69" i="7"/>
  <c r="BO69" i="7"/>
  <c r="DR69" i="7"/>
  <c r="AK69" i="7"/>
  <c r="BG69" i="7"/>
  <c r="CB69" i="7"/>
  <c r="CW69" i="7"/>
  <c r="DS69" i="7"/>
  <c r="AQ69" i="7"/>
  <c r="BL69" i="7"/>
  <c r="CG69" i="7"/>
  <c r="DC69" i="7"/>
  <c r="AA69" i="7"/>
  <c r="BQ69" i="7"/>
  <c r="DH69" i="7"/>
  <c r="AF69" i="7"/>
  <c r="BW69" i="7"/>
  <c r="DM69" i="7"/>
  <c r="DH77" i="7"/>
  <c r="BP77" i="7"/>
  <c r="AB77" i="7"/>
  <c r="BX77" i="7"/>
  <c r="BT77" i="7"/>
  <c r="CN77" i="7"/>
  <c r="AP77" i="7"/>
  <c r="CF77" i="7"/>
  <c r="AJ77" i="7"/>
  <c r="AZ77" i="7"/>
  <c r="CR77" i="7"/>
  <c r="DB77" i="7"/>
  <c r="AF77" i="7"/>
  <c r="CI84" i="7"/>
  <c r="CE84" i="7"/>
  <c r="CV84" i="7"/>
  <c r="DA84" i="7"/>
  <c r="BM84" i="7"/>
  <c r="AU84" i="7"/>
  <c r="AR84" i="7"/>
  <c r="AY84" i="7"/>
  <c r="BH84" i="7"/>
  <c r="DP84" i="7"/>
  <c r="AG84" i="7"/>
  <c r="CA84" i="7"/>
  <c r="BS84" i="7"/>
  <c r="BX84" i="7"/>
  <c r="DK84" i="7"/>
  <c r="CN84" i="7"/>
  <c r="DS84" i="7"/>
  <c r="AZ84" i="7"/>
  <c r="AJ84" i="7"/>
  <c r="AC84" i="7"/>
  <c r="DR84" i="7"/>
  <c r="BG84" i="7"/>
  <c r="CW84" i="7"/>
  <c r="AF84" i="7"/>
  <c r="BW84" i="7"/>
  <c r="DM84" i="7"/>
  <c r="BE84" i="7"/>
  <c r="CB84" i="7"/>
  <c r="CR84" i="7"/>
  <c r="AI91" i="7"/>
  <c r="DD91" i="7"/>
  <c r="BG91" i="7"/>
  <c r="CQ91" i="7"/>
  <c r="CZ91" i="7"/>
  <c r="BT91" i="7"/>
  <c r="AN91" i="7"/>
  <c r="CY91" i="7"/>
  <c r="BH91" i="7"/>
  <c r="DG91" i="7"/>
  <c r="BC91" i="7"/>
  <c r="DC91" i="7"/>
  <c r="AE91" i="7"/>
  <c r="BK91" i="7"/>
  <c r="AZ91" i="7"/>
  <c r="BX91" i="7"/>
  <c r="DR91" i="7"/>
  <c r="CR91" i="7"/>
  <c r="BL91" i="7"/>
  <c r="AF91" i="7"/>
  <c r="CN91" i="7"/>
  <c r="AY91" i="7"/>
  <c r="CU91" i="7"/>
  <c r="AQ91" i="7"/>
  <c r="CI91" i="7"/>
  <c r="DO91" i="7"/>
  <c r="AR91" i="7"/>
  <c r="BW91" i="7"/>
  <c r="DP91" i="7"/>
  <c r="BD91" i="7"/>
  <c r="CE91" i="7"/>
  <c r="CF91" i="7"/>
  <c r="BO91" i="7"/>
  <c r="W91" i="7"/>
  <c r="DH91" i="7"/>
  <c r="AV91" i="7"/>
  <c r="BS91" i="7"/>
  <c r="BP91" i="7"/>
  <c r="AU91" i="7"/>
  <c r="CM91" i="7"/>
  <c r="CJ91" i="7"/>
  <c r="AM91" i="7"/>
  <c r="CV91" i="7"/>
  <c r="CB91" i="7"/>
  <c r="AB91" i="7"/>
  <c r="CA91" i="7"/>
  <c r="DR103" i="7"/>
  <c r="AQ103" i="7"/>
  <c r="BC103" i="7"/>
  <c r="AU103" i="7"/>
  <c r="AM103" i="7"/>
  <c r="AY103" i="7"/>
  <c r="DK103" i="7"/>
  <c r="DB103" i="7"/>
  <c r="CL103" i="7"/>
  <c r="BV103" i="7"/>
  <c r="BF103" i="7"/>
  <c r="AP103" i="7"/>
  <c r="Z103" i="7"/>
  <c r="DC102" i="7"/>
  <c r="CM102" i="7"/>
  <c r="BW102" i="7"/>
  <c r="BG102" i="7"/>
  <c r="DQ103" i="7"/>
  <c r="DA103" i="7"/>
  <c r="CK103" i="7"/>
  <c r="BU103" i="7"/>
  <c r="BE103" i="7"/>
  <c r="AO103" i="7"/>
  <c r="Y103" i="7"/>
  <c r="DF102" i="7"/>
  <c r="CP102" i="7"/>
  <c r="BZ102" i="7"/>
  <c r="BJ102" i="7"/>
  <c r="AT102" i="7"/>
  <c r="AD102" i="7"/>
  <c r="DP103" i="7"/>
  <c r="CZ103" i="7"/>
  <c r="CJ103" i="7"/>
  <c r="BT103" i="7"/>
  <c r="BD103" i="7"/>
  <c r="AN103" i="7"/>
  <c r="X103" i="7"/>
  <c r="DE102" i="7"/>
  <c r="CO102" i="7"/>
  <c r="BY102" i="7"/>
  <c r="BI102" i="7"/>
  <c r="AS102" i="7"/>
  <c r="AC102" i="7"/>
  <c r="Z99" i="7"/>
  <c r="CL99" i="7"/>
  <c r="AT99" i="7"/>
  <c r="DF99" i="7"/>
  <c r="CD99" i="7"/>
  <c r="AA99" i="7"/>
  <c r="AQ99" i="7"/>
  <c r="BG99" i="7"/>
  <c r="BW99" i="7"/>
  <c r="CM99" i="7"/>
  <c r="DC99" i="7"/>
  <c r="DS99" i="7"/>
  <c r="AJ99" i="7"/>
  <c r="AZ99" i="7"/>
  <c r="BP99" i="7"/>
  <c r="CF99" i="7"/>
  <c r="CV99" i="7"/>
  <c r="DL99" i="7"/>
  <c r="AG99" i="7"/>
  <c r="AW99" i="7"/>
  <c r="BM99" i="7"/>
  <c r="CC99" i="7"/>
  <c r="CS99" i="7"/>
  <c r="CE98" i="7"/>
  <c r="AJ98" i="7"/>
  <c r="BP98" i="7"/>
  <c r="CV98" i="7"/>
  <c r="AE98" i="7"/>
  <c r="BK98" i="7"/>
  <c r="CQ98" i="7"/>
  <c r="Z98" i="7"/>
  <c r="BD98" i="7"/>
  <c r="CJ98" i="7"/>
  <c r="DP98" i="7"/>
  <c r="AK98" i="7"/>
  <c r="BA98" i="7"/>
  <c r="BQ98" i="7"/>
  <c r="CG98" i="7"/>
  <c r="CW98" i="7"/>
  <c r="DM98" i="7"/>
  <c r="AL98" i="7"/>
  <c r="BB98" i="7"/>
  <c r="BR98" i="7"/>
  <c r="CH98" i="7"/>
  <c r="CX98" i="7"/>
  <c r="DN98" i="7"/>
  <c r="DE95" i="7"/>
  <c r="CJ95" i="7"/>
  <c r="BN95" i="7"/>
  <c r="AT95" i="7"/>
  <c r="AD95" i="7"/>
  <c r="BG95" i="7"/>
  <c r="BW95" i="7"/>
  <c r="CM95" i="7"/>
  <c r="DC95" i="7"/>
  <c r="DS95" i="7"/>
  <c r="DF91" i="7"/>
  <c r="CP91" i="7"/>
  <c r="BZ91" i="7"/>
  <c r="BJ91" i="7"/>
  <c r="AT91" i="7"/>
  <c r="AD91" i="7"/>
  <c r="BW98" i="7"/>
  <c r="CX95" i="7"/>
  <c r="CC95" i="7"/>
  <c r="BH95" i="7"/>
  <c r="AO95" i="7"/>
  <c r="Y95" i="7"/>
  <c r="DB94" i="7"/>
  <c r="CL94" i="7"/>
  <c r="BV94" i="7"/>
  <c r="BF94" i="7"/>
  <c r="AP94" i="7"/>
  <c r="Z94" i="7"/>
  <c r="DI91" i="7"/>
  <c r="CS91" i="7"/>
  <c r="CC91" i="7"/>
  <c r="BM91" i="7"/>
  <c r="AW91" i="7"/>
  <c r="AG91" i="7"/>
  <c r="DJ90" i="7"/>
  <c r="CT90" i="7"/>
  <c r="CD90" i="7"/>
  <c r="BN90" i="7"/>
  <c r="AX90" i="7"/>
  <c r="AH90" i="7"/>
  <c r="DN88" i="7"/>
  <c r="CX88" i="7"/>
  <c r="CH88" i="7"/>
  <c r="BR88" i="7"/>
  <c r="BB88" i="7"/>
  <c r="AL88" i="7"/>
  <c r="DO87" i="7"/>
  <c r="CY87" i="7"/>
  <c r="CI87" i="7"/>
  <c r="BS87" i="7"/>
  <c r="BC87" i="7"/>
  <c r="AM87" i="7"/>
  <c r="W87" i="7"/>
  <c r="DB84" i="7"/>
  <c r="CL84" i="7"/>
  <c r="BV84" i="7"/>
  <c r="BF84" i="7"/>
  <c r="AP84" i="7"/>
  <c r="Z84" i="7"/>
  <c r="DR87" i="7"/>
  <c r="DB87" i="7"/>
  <c r="CL87" i="7"/>
  <c r="BV87" i="7"/>
  <c r="BF87" i="7"/>
  <c r="AP87" i="7"/>
  <c r="Z87" i="7"/>
  <c r="DQ83" i="7"/>
  <c r="CV83" i="7"/>
  <c r="BZ83" i="7"/>
  <c r="BG83" i="7"/>
  <c r="AQ83" i="7"/>
  <c r="AA83" i="7"/>
  <c r="DF80" i="7"/>
  <c r="CP80" i="7"/>
  <c r="BZ80" i="7"/>
  <c r="BJ80" i="7"/>
  <c r="AT80" i="7"/>
  <c r="AD80" i="7"/>
  <c r="DJ83" i="7"/>
  <c r="CO83" i="7"/>
  <c r="BT83" i="7"/>
  <c r="BB83" i="7"/>
  <c r="AL83" i="7"/>
  <c r="BO83" i="7"/>
  <c r="CE83" i="7"/>
  <c r="CU83" i="7"/>
  <c r="DK83" i="7"/>
  <c r="DI83" i="7"/>
  <c r="CN83" i="7"/>
  <c r="BR83" i="7"/>
  <c r="BA83" i="7"/>
  <c r="AK83" i="7"/>
  <c r="DP80" i="7"/>
  <c r="CZ80" i="7"/>
  <c r="CJ80" i="7"/>
  <c r="BT80" i="7"/>
  <c r="BD80" i="7"/>
  <c r="AN80" i="7"/>
  <c r="X80" i="7"/>
  <c r="W81" i="7"/>
  <c r="BC81" i="7"/>
  <c r="CI81" i="7"/>
  <c r="DO81" i="7"/>
  <c r="AV81" i="7"/>
  <c r="CB81" i="7"/>
  <c r="DH81" i="7"/>
  <c r="AS81" i="7"/>
  <c r="BY81" i="7"/>
  <c r="DE81" i="7"/>
  <c r="CY76" i="7"/>
  <c r="BS76" i="7"/>
  <c r="AM76" i="7"/>
  <c r="AB76" i="7"/>
  <c r="AR76" i="7"/>
  <c r="BH76" i="7"/>
  <c r="BX76" i="7"/>
  <c r="CN76" i="7"/>
  <c r="DD76" i="7"/>
  <c r="AL76" i="7"/>
  <c r="BB76" i="7"/>
  <c r="BR76" i="7"/>
  <c r="CH76" i="7"/>
  <c r="CX76" i="7"/>
  <c r="DN76" i="7"/>
  <c r="DA72" i="7"/>
  <c r="CK72" i="7"/>
  <c r="BU72" i="7"/>
  <c r="BE72" i="7"/>
  <c r="AO72" i="7"/>
  <c r="Y72" i="7"/>
  <c r="DL72" i="7"/>
  <c r="CV72" i="7"/>
  <c r="CF72" i="7"/>
  <c r="BP72" i="7"/>
  <c r="AZ72" i="7"/>
  <c r="AJ72" i="7"/>
  <c r="CX77" i="7"/>
  <c r="BR77" i="7"/>
  <c r="AL77" i="7"/>
  <c r="AE77" i="7"/>
  <c r="AU77" i="7"/>
  <c r="BK77" i="7"/>
  <c r="CA77" i="7"/>
  <c r="CQ77" i="7"/>
  <c r="DG77" i="7"/>
  <c r="Y77" i="7"/>
  <c r="AO77" i="7"/>
  <c r="BE77" i="7"/>
  <c r="BU77" i="7"/>
  <c r="CK77" i="7"/>
  <c r="DA77" i="7"/>
  <c r="DQ77" i="7"/>
  <c r="CM76" i="7"/>
  <c r="BG76" i="7"/>
  <c r="AD76" i="7"/>
  <c r="DN73" i="7"/>
  <c r="CX73" i="7"/>
  <c r="CH73" i="7"/>
  <c r="BR73" i="7"/>
  <c r="BB73" i="7"/>
  <c r="AL73" i="7"/>
  <c r="DS72" i="7"/>
  <c r="DC72" i="7"/>
  <c r="CM72" i="7"/>
  <c r="BW72" i="7"/>
  <c r="BG72" i="7"/>
  <c r="AQ72" i="7"/>
  <c r="AA72" i="7"/>
  <c r="DN69" i="7"/>
  <c r="CX69" i="7"/>
  <c r="CH69" i="7"/>
  <c r="BR69" i="7"/>
  <c r="BB69" i="7"/>
  <c r="AL69" i="7"/>
  <c r="DB65" i="7"/>
  <c r="CL65" i="7"/>
  <c r="BV65" i="7"/>
  <c r="BF65" i="7"/>
  <c r="AP65" i="7"/>
  <c r="Z65" i="7"/>
  <c r="DJ72" i="7"/>
  <c r="CT72" i="7"/>
  <c r="CD72" i="7"/>
  <c r="BN72" i="7"/>
  <c r="AX72" i="7"/>
  <c r="AH72" i="7"/>
  <c r="DM64" i="7"/>
  <c r="CR64" i="7"/>
  <c r="BV64" i="7"/>
  <c r="BA64" i="7"/>
  <c r="AF64" i="7"/>
  <c r="DH61" i="7"/>
  <c r="CR61" i="7"/>
  <c r="CB61" i="7"/>
  <c r="BL61" i="7"/>
  <c r="AV61" i="7"/>
  <c r="AF61" i="7"/>
  <c r="DI60" i="7"/>
  <c r="CS60" i="7"/>
  <c r="CC60" i="7"/>
  <c r="BM60" i="7"/>
  <c r="AW60" i="7"/>
  <c r="AG60" i="7"/>
  <c r="DK58" i="7"/>
  <c r="CU58" i="7"/>
  <c r="CE58" i="7"/>
  <c r="BO58" i="7"/>
  <c r="AY58" i="7"/>
  <c r="AI58" i="7"/>
  <c r="DL57" i="7"/>
  <c r="CV57" i="7"/>
  <c r="CF57" i="7"/>
  <c r="BP57" i="7"/>
  <c r="AZ57" i="7"/>
  <c r="AJ57" i="7"/>
  <c r="DN55" i="7"/>
  <c r="CX55" i="7"/>
  <c r="CH55" i="7"/>
  <c r="BN55" i="7"/>
  <c r="AT55" i="7"/>
  <c r="CD68" i="7"/>
  <c r="AP68" i="7"/>
  <c r="DF64" i="7"/>
  <c r="BZ64" i="7"/>
  <c r="AZ64" i="7"/>
  <c r="Y64" i="7"/>
  <c r="DH60" i="7"/>
  <c r="CJ60" i="7"/>
  <c r="BP60" i="7"/>
  <c r="AV60" i="7"/>
  <c r="X60" i="7"/>
  <c r="DB58" i="7"/>
  <c r="CH58" i="7"/>
  <c r="BJ58" i="7"/>
  <c r="AP58" i="7"/>
  <c r="CJ64" i="7"/>
  <c r="AS64" i="7"/>
  <c r="DN61" i="7"/>
  <c r="CH61" i="7"/>
  <c r="BB61" i="7"/>
  <c r="DS60" i="7"/>
  <c r="CM60" i="7"/>
  <c r="BG60" i="7"/>
  <c r="AA60" i="7"/>
  <c r="DI58" i="7"/>
  <c r="CC58" i="7"/>
  <c r="AW58" i="7"/>
  <c r="DN57" i="7"/>
  <c r="CH57" i="7"/>
  <c r="BB57" i="7"/>
  <c r="CV55" i="7"/>
  <c r="BP55" i="7"/>
  <c r="AJ55" i="7"/>
  <c r="BB68" i="7"/>
  <c r="CX68" i="7"/>
  <c r="AE68" i="7"/>
  <c r="BK68" i="7"/>
  <c r="CQ68" i="7"/>
  <c r="CF68" i="7"/>
  <c r="DL68" i="7"/>
  <c r="AW68" i="7"/>
  <c r="CC68" i="7"/>
  <c r="CN64" i="7"/>
  <c r="AW64" i="7"/>
  <c r="AI64" i="7"/>
  <c r="BO64" i="7"/>
  <c r="CX60" i="7"/>
  <c r="BR60" i="7"/>
  <c r="AL60" i="7"/>
  <c r="CZ50" i="7"/>
  <c r="BT50" i="7"/>
  <c r="AN50" i="7"/>
  <c r="CP54" i="7"/>
  <c r="AD54" i="7"/>
  <c r="BA54" i="7"/>
  <c r="CG54" i="7"/>
  <c r="DM54" i="7"/>
  <c r="AU54" i="7"/>
  <c r="CA54" i="7"/>
  <c r="DG54" i="7"/>
  <c r="CP51" i="7"/>
  <c r="BJ51" i="7"/>
  <c r="AD51" i="7"/>
  <c r="DP51" i="7"/>
  <c r="DS50" i="7"/>
  <c r="CM50" i="7"/>
  <c r="BG50" i="7"/>
  <c r="AA50" i="7"/>
  <c r="CP47" i="7"/>
  <c r="BJ47" i="7"/>
  <c r="AD47" i="7"/>
  <c r="CH50" i="7"/>
  <c r="Z50" i="7"/>
  <c r="BF54" i="7"/>
  <c r="CB51" i="7"/>
  <c r="AV51" i="7"/>
  <c r="DI50" i="7"/>
  <c r="DD47" i="7"/>
  <c r="BX47" i="7"/>
  <c r="BZ46" i="7"/>
  <c r="BM46" i="7"/>
  <c r="AI46" i="7"/>
  <c r="BY43" i="7"/>
  <c r="CX42" i="7"/>
  <c r="CC39" i="7"/>
  <c r="CJ43" i="7"/>
  <c r="X43" i="7"/>
  <c r="CY43" i="7"/>
  <c r="AM43" i="7"/>
  <c r="CT40" i="7"/>
  <c r="AH40" i="7"/>
  <c r="BV36" i="7"/>
  <c r="DF43" i="7"/>
  <c r="AT43" i="7"/>
  <c r="AL39" i="7"/>
  <c r="AE35" i="7"/>
  <c r="CQ35" i="7"/>
  <c r="BE35" i="7"/>
  <c r="DQ35" i="7"/>
  <c r="CT25" i="7"/>
  <c r="AH25" i="7"/>
  <c r="BN21" i="7"/>
  <c r="CD35" i="7"/>
  <c r="CL32" i="7"/>
  <c r="Z32" i="7"/>
  <c r="BG31" i="7"/>
  <c r="CY27" i="7"/>
  <c r="AM27" i="7"/>
  <c r="CG25" i="7"/>
  <c r="DN24" i="7"/>
  <c r="BB24" i="7"/>
  <c r="CO21" i="7"/>
  <c r="DB20" i="7"/>
  <c r="AP20" i="7"/>
  <c r="BZ16" i="7"/>
  <c r="DF31" i="7"/>
  <c r="AT31" i="7"/>
  <c r="BJ27" i="7"/>
  <c r="BH25" i="7"/>
  <c r="AA17" i="7"/>
  <c r="BI17" i="7"/>
  <c r="BN14" i="7"/>
  <c r="AC94" i="7"/>
  <c r="DK94" i="7"/>
  <c r="AI102" i="7"/>
  <c r="BE87" i="7"/>
  <c r="BA84" i="7"/>
  <c r="BL77" i="7"/>
  <c r="CM69" i="7"/>
  <c r="AF88" i="7"/>
  <c r="BO80" i="7"/>
  <c r="AR46" i="7"/>
  <c r="AA14" i="7"/>
  <c r="BQ55" i="7"/>
  <c r="DS91" i="7"/>
  <c r="BG90" i="7"/>
  <c r="CQ51" i="7"/>
  <c r="CG40" i="7"/>
  <c r="DP31" i="7"/>
  <c r="CZ24" i="7"/>
  <c r="BL32" i="7"/>
  <c r="DN17" i="7"/>
  <c r="BM94" i="7"/>
  <c r="BH31" i="7"/>
  <c r="DP69" i="7"/>
  <c r="AQ13" i="7"/>
  <c r="AR13" i="7" s="1"/>
  <c r="AS13" i="7" s="1"/>
  <c r="AT13" i="7" s="1"/>
  <c r="AU13" i="7" s="1"/>
  <c r="AV13" i="7" s="1"/>
  <c r="AW13" i="7" s="1"/>
  <c r="AX13" i="7" s="1"/>
  <c r="AY13" i="7" s="1"/>
  <c r="AZ13" i="7" s="1"/>
  <c r="BA13" i="7" s="1"/>
  <c r="BB13" i="7" s="1"/>
  <c r="BC13" i="7" s="1"/>
  <c r="BD13" i="7" s="1"/>
  <c r="BE13" i="7" s="1"/>
  <c r="BF13" i="7" s="1"/>
  <c r="BG13" i="7" s="1"/>
  <c r="BH13" i="7" s="1"/>
  <c r="BI13" i="7" s="1"/>
  <c r="BJ13" i="7" s="1"/>
  <c r="BK13" i="7" s="1"/>
  <c r="BL13" i="7" s="1"/>
  <c r="BM13" i="7" s="1"/>
  <c r="BN13" i="7" s="1"/>
  <c r="BO13" i="7" s="1"/>
  <c r="BP13" i="7" s="1"/>
  <c r="BQ13" i="7" s="1"/>
  <c r="BR13" i="7" s="1"/>
  <c r="BS13" i="7" s="1"/>
  <c r="BT13" i="7" s="1"/>
  <c r="BU13" i="7" s="1"/>
  <c r="BV13" i="7" s="1"/>
  <c r="BW13" i="7" s="1"/>
  <c r="BX13" i="7" s="1"/>
  <c r="BY13" i="7" s="1"/>
  <c r="BZ13" i="7" s="1"/>
  <c r="CA13" i="7" s="1"/>
  <c r="CB13" i="7" s="1"/>
  <c r="CC13" i="7" s="1"/>
  <c r="CD13" i="7" s="1"/>
  <c r="CE13" i="7" s="1"/>
  <c r="CF13" i="7" s="1"/>
  <c r="CG13" i="7" s="1"/>
  <c r="CH13" i="7" s="1"/>
  <c r="CI13" i="7" s="1"/>
  <c r="CJ13" i="7" s="1"/>
  <c r="CK13" i="7" s="1"/>
  <c r="CL13" i="7" s="1"/>
  <c r="CM13" i="7" s="1"/>
  <c r="CN13" i="7" s="1"/>
  <c r="CO13" i="7" s="1"/>
  <c r="CP13" i="7" s="1"/>
  <c r="CQ13" i="7" s="1"/>
  <c r="CR13" i="7" s="1"/>
  <c r="CS13" i="7" s="1"/>
  <c r="CT13" i="7" s="1"/>
  <c r="CU13" i="7" s="1"/>
  <c r="CV13" i="7" s="1"/>
  <c r="CW13" i="7" s="1"/>
  <c r="CX13" i="7" s="1"/>
  <c r="CY13" i="7" s="1"/>
  <c r="CZ13" i="7" s="1"/>
  <c r="DA13" i="7" s="1"/>
  <c r="DB13" i="7" s="1"/>
  <c r="DC13" i="7" s="1"/>
  <c r="DD13" i="7" s="1"/>
  <c r="DE13" i="7" s="1"/>
  <c r="DF13" i="7" s="1"/>
  <c r="DG13" i="7" s="1"/>
  <c r="DH13" i="7" s="1"/>
  <c r="DI13" i="7" s="1"/>
  <c r="DJ13" i="7" s="1"/>
  <c r="DK13" i="7" s="1"/>
  <c r="DL13" i="7" s="1"/>
  <c r="DM13" i="7" s="1"/>
  <c r="DN13" i="7" s="1"/>
  <c r="DO13" i="7" s="1"/>
  <c r="DP13" i="7" s="1"/>
  <c r="DQ13" i="7" s="1"/>
  <c r="DR13" i="7" s="1"/>
  <c r="DS13" i="7" s="1"/>
  <c r="AP13" i="7"/>
  <c r="AO13" i="7" s="1"/>
  <c r="AN13" i="7" s="1"/>
  <c r="AM13" i="7" s="1"/>
  <c r="AL13" i="7" s="1"/>
  <c r="AK13" i="7" s="1"/>
  <c r="AJ13" i="7" s="1"/>
  <c r="AI13" i="7" s="1"/>
  <c r="AH13" i="7" s="1"/>
  <c r="AG13" i="7" s="1"/>
  <c r="AF13" i="7" s="1"/>
  <c r="AE13" i="7" s="1"/>
  <c r="AD13" i="7" s="1"/>
  <c r="AC13" i="7" s="1"/>
  <c r="AB13" i="7" s="1"/>
  <c r="AA13" i="7" s="1"/>
  <c r="Z13" i="7" s="1"/>
  <c r="Y13" i="7" s="1"/>
  <c r="X13" i="7" s="1"/>
  <c r="W13" i="7" s="1"/>
  <c r="CM20" i="7"/>
  <c r="AN20" i="7"/>
  <c r="AV20" i="7"/>
  <c r="BI20" i="7"/>
  <c r="DE20" i="7"/>
  <c r="AM20" i="7"/>
  <c r="CS20" i="7"/>
  <c r="CZ20" i="7"/>
  <c r="CC20" i="7"/>
  <c r="AG20" i="7"/>
  <c r="DM20" i="7"/>
  <c r="CE20" i="7"/>
  <c r="BO20" i="7"/>
  <c r="X20" i="7"/>
  <c r="BW20" i="7"/>
  <c r="AF20" i="7"/>
  <c r="DR20" i="7"/>
  <c r="DA20" i="7"/>
  <c r="CF20" i="7"/>
  <c r="BK20" i="7"/>
  <c r="AO20" i="7"/>
  <c r="AB20" i="7"/>
  <c r="BD20" i="7"/>
  <c r="CG20" i="7"/>
  <c r="DI20" i="7"/>
  <c r="AC20" i="7"/>
  <c r="BG20" i="7"/>
  <c r="CI20" i="7"/>
  <c r="DK20" i="7"/>
  <c r="CY20" i="7"/>
  <c r="DQ20" i="7"/>
  <c r="CV20" i="7"/>
  <c r="CA20" i="7"/>
  <c r="BE20" i="7"/>
  <c r="AJ20" i="7"/>
  <c r="AI20" i="7"/>
  <c r="BL20" i="7"/>
  <c r="CN20" i="7"/>
  <c r="DP20" i="7"/>
  <c r="AK20" i="7"/>
  <c r="BM20" i="7"/>
  <c r="CO20" i="7"/>
  <c r="DS20" i="7"/>
  <c r="BQ20" i="7"/>
  <c r="CK20" i="7"/>
  <c r="AU20" i="7"/>
  <c r="AW20" i="7"/>
  <c r="DC20" i="7"/>
  <c r="BT20" i="7"/>
  <c r="AA20" i="7"/>
  <c r="BX20" i="7"/>
  <c r="DL20" i="7"/>
  <c r="BU20" i="7"/>
  <c r="AE20" i="7"/>
  <c r="BS20" i="7"/>
  <c r="W20" i="7"/>
  <c r="CB20" i="7"/>
  <c r="CR20" i="7"/>
  <c r="DG20" i="7"/>
  <c r="Y20" i="7"/>
  <c r="AR20" i="7"/>
  <c r="AD20" i="7"/>
  <c r="AT20" i="7"/>
  <c r="BJ20" i="7"/>
  <c r="BZ20" i="7"/>
  <c r="CP20" i="7"/>
  <c r="DF20" i="7"/>
  <c r="CQ20" i="7"/>
  <c r="AQ20" i="7"/>
  <c r="AY20" i="7"/>
  <c r="AH20" i="7"/>
  <c r="AX20" i="7"/>
  <c r="BN20" i="7"/>
  <c r="CD20" i="7"/>
  <c r="CT20" i="7"/>
  <c r="DJ20" i="7"/>
  <c r="BH20" i="7"/>
  <c r="BY20" i="7"/>
  <c r="Z20" i="7"/>
  <c r="BF20" i="7"/>
  <c r="CL20" i="7"/>
  <c r="CU20" i="7"/>
  <c r="CW20" i="7"/>
  <c r="AL20" i="7"/>
  <c r="BR20" i="7"/>
  <c r="CX20" i="7"/>
  <c r="AK27" i="7"/>
  <c r="CF27" i="7"/>
  <c r="AB27" i="7"/>
  <c r="AV27" i="7"/>
  <c r="CW27" i="7"/>
  <c r="X27" i="7"/>
  <c r="AJ27" i="7"/>
  <c r="DH27" i="7"/>
  <c r="AN27" i="7"/>
  <c r="AC27" i="7"/>
  <c r="BI27" i="7"/>
  <c r="BH27" i="7"/>
  <c r="CV27" i="7"/>
  <c r="CZ27" i="7"/>
  <c r="CO27" i="7"/>
  <c r="AS27" i="7"/>
  <c r="BQ27" i="7"/>
  <c r="DP27" i="7"/>
  <c r="BD27" i="7"/>
  <c r="CB27" i="7"/>
  <c r="DE27" i="7"/>
  <c r="CJ27" i="7"/>
  <c r="DS27" i="7"/>
  <c r="CS27" i="7"/>
  <c r="BM27" i="7"/>
  <c r="AG27" i="7"/>
  <c r="BA27" i="7"/>
  <c r="CR27" i="7"/>
  <c r="BP27" i="7"/>
  <c r="DQ27" i="7"/>
  <c r="CK27" i="7"/>
  <c r="BE27" i="7"/>
  <c r="Y27" i="7"/>
  <c r="BL27" i="7"/>
  <c r="DD27" i="7"/>
  <c r="DI27" i="7"/>
  <c r="AW27" i="7"/>
  <c r="BX27" i="7"/>
  <c r="AL27" i="7"/>
  <c r="BB27" i="7"/>
  <c r="BR27" i="7"/>
  <c r="CH27" i="7"/>
  <c r="CX27" i="7"/>
  <c r="DN27" i="7"/>
  <c r="AE27" i="7"/>
  <c r="AU27" i="7"/>
  <c r="BK27" i="7"/>
  <c r="CA27" i="7"/>
  <c r="CQ27" i="7"/>
  <c r="DG27" i="7"/>
  <c r="DL27" i="7"/>
  <c r="DA27" i="7"/>
  <c r="AO27" i="7"/>
  <c r="CG27" i="7"/>
  <c r="Z27" i="7"/>
  <c r="AP27" i="7"/>
  <c r="BF27" i="7"/>
  <c r="BV27" i="7"/>
  <c r="CL27" i="7"/>
  <c r="DB27" i="7"/>
  <c r="DR27" i="7"/>
  <c r="AI27" i="7"/>
  <c r="AY27" i="7"/>
  <c r="BO27" i="7"/>
  <c r="CE27" i="7"/>
  <c r="CU27" i="7"/>
  <c r="DK27" i="7"/>
  <c r="CC27" i="7"/>
  <c r="DM27" i="7"/>
  <c r="AT27" i="7"/>
  <c r="BZ27" i="7"/>
  <c r="DF27" i="7"/>
  <c r="W27" i="7"/>
  <c r="BC27" i="7"/>
  <c r="CI27" i="7"/>
  <c r="DO27" i="7"/>
  <c r="BY27" i="7"/>
  <c r="BU27" i="7"/>
  <c r="AX27" i="7"/>
  <c r="CD27" i="7"/>
  <c r="DJ27" i="7"/>
  <c r="AA27" i="7"/>
  <c r="BG27" i="7"/>
  <c r="CM27" i="7"/>
  <c r="X35" i="7"/>
  <c r="BL35" i="7"/>
  <c r="DH35" i="7"/>
  <c r="AH35" i="7"/>
  <c r="BN35" i="7"/>
  <c r="CT35" i="7"/>
  <c r="AJ35" i="7"/>
  <c r="BP35" i="7"/>
  <c r="CV35" i="7"/>
  <c r="DI35" i="7"/>
  <c r="CS35" i="7"/>
  <c r="CC35" i="7"/>
  <c r="BM35" i="7"/>
  <c r="AW35" i="7"/>
  <c r="AG35" i="7"/>
  <c r="DO35" i="7"/>
  <c r="CY35" i="7"/>
  <c r="CI35" i="7"/>
  <c r="BS35" i="7"/>
  <c r="BC35" i="7"/>
  <c r="AM35" i="7"/>
  <c r="W35" i="7"/>
  <c r="BB35" i="7"/>
  <c r="CH35" i="7"/>
  <c r="DN35" i="7"/>
  <c r="AF35" i="7"/>
  <c r="CB35" i="7"/>
  <c r="DP35" i="7"/>
  <c r="AP35" i="7"/>
  <c r="BV35" i="7"/>
  <c r="DB35" i="7"/>
  <c r="AR35" i="7"/>
  <c r="BX35" i="7"/>
  <c r="DD35" i="7"/>
  <c r="DE35" i="7"/>
  <c r="CO35" i="7"/>
  <c r="BY35" i="7"/>
  <c r="BI35" i="7"/>
  <c r="AS35" i="7"/>
  <c r="AC35" i="7"/>
  <c r="DK35" i="7"/>
  <c r="CU35" i="7"/>
  <c r="CE35" i="7"/>
  <c r="BO35" i="7"/>
  <c r="AY35" i="7"/>
  <c r="AI35" i="7"/>
  <c r="AD35" i="7"/>
  <c r="BJ35" i="7"/>
  <c r="CP35" i="7"/>
  <c r="BD35" i="7"/>
  <c r="Z35" i="7"/>
  <c r="CL35" i="7"/>
  <c r="BH35" i="7"/>
  <c r="DM35" i="7"/>
  <c r="CG35" i="7"/>
  <c r="BA35" i="7"/>
  <c r="DS35" i="7"/>
  <c r="CM35" i="7"/>
  <c r="BG35" i="7"/>
  <c r="AA35" i="7"/>
  <c r="BZ35" i="7"/>
  <c r="CJ35" i="7"/>
  <c r="AX35" i="7"/>
  <c r="DJ35" i="7"/>
  <c r="CF35" i="7"/>
  <c r="DA35" i="7"/>
  <c r="BU35" i="7"/>
  <c r="AO35" i="7"/>
  <c r="DG35" i="7"/>
  <c r="CA35" i="7"/>
  <c r="AU35" i="7"/>
  <c r="AL35" i="7"/>
  <c r="CX35" i="7"/>
  <c r="CK42" i="7"/>
  <c r="AK42" i="7"/>
  <c r="BQ42" i="7"/>
  <c r="AN42" i="7"/>
  <c r="BT42" i="7"/>
  <c r="CZ42" i="7"/>
  <c r="BB42" i="7"/>
  <c r="CH42" i="7"/>
  <c r="DN42" i="7"/>
  <c r="AV42" i="7"/>
  <c r="CB42" i="7"/>
  <c r="DH42" i="7"/>
  <c r="AD42" i="7"/>
  <c r="BJ42" i="7"/>
  <c r="CP42" i="7"/>
  <c r="BD42" i="7"/>
  <c r="DP42" i="7"/>
  <c r="AT42" i="7"/>
  <c r="DF42" i="7"/>
  <c r="BL42" i="7"/>
  <c r="BR42" i="7"/>
  <c r="AG50" i="7"/>
  <c r="BM50" i="7"/>
  <c r="CS50" i="7"/>
  <c r="AH50" i="7"/>
  <c r="BN50" i="7"/>
  <c r="CL50" i="7"/>
  <c r="DJ50" i="7"/>
  <c r="AE50" i="7"/>
  <c r="AU50" i="7"/>
  <c r="BK50" i="7"/>
  <c r="CA50" i="7"/>
  <c r="CQ50" i="7"/>
  <c r="DG50" i="7"/>
  <c r="AB50" i="7"/>
  <c r="AR50" i="7"/>
  <c r="BH50" i="7"/>
  <c r="BX50" i="7"/>
  <c r="CN50" i="7"/>
  <c r="DD50" i="7"/>
  <c r="AO50" i="7"/>
  <c r="BU50" i="7"/>
  <c r="DA50" i="7"/>
  <c r="AP50" i="7"/>
  <c r="BV50" i="7"/>
  <c r="CT50" i="7"/>
  <c r="DN50" i="7"/>
  <c r="AI50" i="7"/>
  <c r="AY50" i="7"/>
  <c r="BO50" i="7"/>
  <c r="CE50" i="7"/>
  <c r="CU50" i="7"/>
  <c r="DK50" i="7"/>
  <c r="AF50" i="7"/>
  <c r="AV50" i="7"/>
  <c r="BL50" i="7"/>
  <c r="CB50" i="7"/>
  <c r="CR50" i="7"/>
  <c r="DH50" i="7"/>
  <c r="CC57" i="7"/>
  <c r="DI57" i="7"/>
  <c r="AE57" i="7"/>
  <c r="AW57" i="7"/>
  <c r="CY57" i="7"/>
  <c r="BU57" i="7"/>
  <c r="BA57" i="7"/>
  <c r="AC57" i="7"/>
  <c r="CQ57" i="7"/>
  <c r="CO57" i="7"/>
  <c r="DM57" i="7"/>
  <c r="AM57" i="7"/>
  <c r="BI57" i="7"/>
  <c r="DC57" i="7"/>
  <c r="BW57" i="7"/>
  <c r="AQ57" i="7"/>
  <c r="DG57" i="7"/>
  <c r="BQ57" i="7"/>
  <c r="Y57" i="7"/>
  <c r="CI57" i="7"/>
  <c r="AS57" i="7"/>
  <c r="BK57" i="7"/>
  <c r="BS57" i="7"/>
  <c r="DP57" i="7"/>
  <c r="CU57" i="7"/>
  <c r="BO57" i="7"/>
  <c r="AI57" i="7"/>
  <c r="CW57" i="7"/>
  <c r="BE57" i="7"/>
  <c r="DO57" i="7"/>
  <c r="BY57" i="7"/>
  <c r="AG57" i="7"/>
  <c r="CG57" i="7"/>
  <c r="CE57" i="7"/>
  <c r="DQ57" i="7"/>
  <c r="AK57" i="7"/>
  <c r="BC57" i="7"/>
  <c r="DS57" i="7"/>
  <c r="BG57" i="7"/>
  <c r="CK57" i="7"/>
  <c r="DE57" i="7"/>
  <c r="W57" i="7"/>
  <c r="CM57" i="7"/>
  <c r="AU57" i="7"/>
  <c r="DA57" i="7"/>
  <c r="AD57" i="7"/>
  <c r="AT57" i="7"/>
  <c r="BJ57" i="7"/>
  <c r="BZ57" i="7"/>
  <c r="CP57" i="7"/>
  <c r="DF57" i="7"/>
  <c r="AY57" i="7"/>
  <c r="CS57" i="7"/>
  <c r="AH57" i="7"/>
  <c r="AX57" i="7"/>
  <c r="BN57" i="7"/>
  <c r="CD57" i="7"/>
  <c r="CT57" i="7"/>
  <c r="DJ57" i="7"/>
  <c r="DG64" i="7"/>
  <c r="CQ64" i="7"/>
  <c r="CA64" i="7"/>
  <c r="BK64" i="7"/>
  <c r="AU64" i="7"/>
  <c r="AE64" i="7"/>
  <c r="AG64" i="7"/>
  <c r="BB64" i="7"/>
  <c r="BX64" i="7"/>
  <c r="CS64" i="7"/>
  <c r="DN64" i="7"/>
  <c r="AH64" i="7"/>
  <c r="BD64" i="7"/>
  <c r="BY64" i="7"/>
  <c r="CT64" i="7"/>
  <c r="DP64" i="7"/>
  <c r="AO64" i="7"/>
  <c r="BJ64" i="7"/>
  <c r="CF64" i="7"/>
  <c r="DA64" i="7"/>
  <c r="DS64" i="7"/>
  <c r="DC64" i="7"/>
  <c r="CM64" i="7"/>
  <c r="BW64" i="7"/>
  <c r="BG64" i="7"/>
  <c r="AQ64" i="7"/>
  <c r="AA64" i="7"/>
  <c r="AL64" i="7"/>
  <c r="BH64" i="7"/>
  <c r="CC64" i="7"/>
  <c r="CX64" i="7"/>
  <c r="AN64" i="7"/>
  <c r="BI64" i="7"/>
  <c r="CD64" i="7"/>
  <c r="CZ64" i="7"/>
  <c r="BX68" i="7"/>
  <c r="BT68" i="7"/>
  <c r="BP68" i="7"/>
  <c r="AJ68" i="7"/>
  <c r="DE68" i="7"/>
  <c r="CO68" i="7"/>
  <c r="BY68" i="7"/>
  <c r="BI68" i="7"/>
  <c r="AS68" i="7"/>
  <c r="AC68" i="7"/>
  <c r="DH68" i="7"/>
  <c r="CR68" i="7"/>
  <c r="DS68" i="7"/>
  <c r="DC68" i="7"/>
  <c r="CM68" i="7"/>
  <c r="BW68" i="7"/>
  <c r="BG68" i="7"/>
  <c r="AQ68" i="7"/>
  <c r="AA68" i="7"/>
  <c r="DJ68" i="7"/>
  <c r="CT68" i="7"/>
  <c r="AD68" i="7"/>
  <c r="BJ68" i="7"/>
  <c r="Z68" i="7"/>
  <c r="BF68" i="7"/>
  <c r="DQ68" i="7"/>
  <c r="DA68" i="7"/>
  <c r="CK68" i="7"/>
  <c r="BU68" i="7"/>
  <c r="BE68" i="7"/>
  <c r="AO68" i="7"/>
  <c r="Y68" i="7"/>
  <c r="DD68" i="7"/>
  <c r="CN68" i="7"/>
  <c r="DO68" i="7"/>
  <c r="CY68" i="7"/>
  <c r="CI68" i="7"/>
  <c r="BS68" i="7"/>
  <c r="BC68" i="7"/>
  <c r="AM68" i="7"/>
  <c r="W68" i="7"/>
  <c r="DF68" i="7"/>
  <c r="CP68" i="7"/>
  <c r="AL68" i="7"/>
  <c r="BR68" i="7"/>
  <c r="AO76" i="7"/>
  <c r="AC76" i="7"/>
  <c r="AK76" i="7"/>
  <c r="DI76" i="7"/>
  <c r="BY76" i="7"/>
  <c r="CK76" i="7"/>
  <c r="AE76" i="7"/>
  <c r="CO76" i="7"/>
  <c r="DE76" i="7"/>
  <c r="BT87" i="7"/>
  <c r="BD87" i="7"/>
  <c r="AC87" i="7"/>
  <c r="AV87" i="7"/>
  <c r="DE87" i="7"/>
  <c r="AZ87" i="7"/>
  <c r="BH87" i="7"/>
  <c r="CO87" i="7"/>
  <c r="AK87" i="7"/>
  <c r="BY87" i="7"/>
  <c r="BP87" i="7"/>
  <c r="DL87" i="7"/>
  <c r="X87" i="7"/>
  <c r="BI87" i="7"/>
  <c r="CB87" i="7"/>
  <c r="AN87" i="7"/>
  <c r="DI87" i="7"/>
  <c r="CC87" i="7"/>
  <c r="AW87" i="7"/>
  <c r="AF87" i="7"/>
  <c r="BX87" i="7"/>
  <c r="DM87" i="7"/>
  <c r="DA87" i="7"/>
  <c r="BU87" i="7"/>
  <c r="AO87" i="7"/>
  <c r="AR87" i="7"/>
  <c r="CG87" i="7"/>
  <c r="CS87" i="7"/>
  <c r="AG87" i="7"/>
  <c r="CR87" i="7"/>
  <c r="CK87" i="7"/>
  <c r="Y87" i="7"/>
  <c r="DD87" i="7"/>
  <c r="BH90" i="7"/>
  <c r="CS90" i="7"/>
  <c r="AM90" i="7"/>
  <c r="DR90" i="7"/>
  <c r="DA90" i="7"/>
  <c r="CF90" i="7"/>
  <c r="BK90" i="7"/>
  <c r="AO90" i="7"/>
  <c r="DS90" i="7"/>
  <c r="CO90" i="7"/>
  <c r="BM90" i="7"/>
  <c r="CM90" i="7"/>
  <c r="BC90" i="7"/>
  <c r="AA90" i="7"/>
  <c r="BY90" i="7"/>
  <c r="AK90" i="7"/>
  <c r="CJ90" i="7"/>
  <c r="AR90" i="7"/>
  <c r="CR90" i="7"/>
  <c r="AQ90" i="7"/>
  <c r="DH90" i="7"/>
  <c r="DQ90" i="7"/>
  <c r="CV90" i="7"/>
  <c r="CA90" i="7"/>
  <c r="BE90" i="7"/>
  <c r="AJ90" i="7"/>
  <c r="DK90" i="7"/>
  <c r="CI90" i="7"/>
  <c r="DO90" i="7"/>
  <c r="CC90" i="7"/>
  <c r="AV90" i="7"/>
  <c r="DM90" i="7"/>
  <c r="BO90" i="7"/>
  <c r="AB90" i="7"/>
  <c r="BX90" i="7"/>
  <c r="AI90" i="7"/>
  <c r="BQ90" i="7"/>
  <c r="BW90" i="7"/>
  <c r="W90" i="7"/>
  <c r="DG90" i="7"/>
  <c r="BP90" i="7"/>
  <c r="Y90" i="7"/>
  <c r="BT90" i="7"/>
  <c r="BI90" i="7"/>
  <c r="CN90" i="7"/>
  <c r="CY90" i="7"/>
  <c r="DP90" i="7"/>
  <c r="CG90" i="7"/>
  <c r="CQ90" i="7"/>
  <c r="AZ90" i="7"/>
  <c r="DD90" i="7"/>
  <c r="DE90" i="7"/>
  <c r="AN90" i="7"/>
  <c r="BD90" i="7"/>
  <c r="BL90" i="7"/>
  <c r="AW90" i="7"/>
  <c r="BU90" i="7"/>
  <c r="CB90" i="7"/>
  <c r="CZ90" i="7"/>
  <c r="X90" i="7"/>
  <c r="AY90" i="7"/>
  <c r="AU90" i="7"/>
  <c r="CU90" i="7"/>
  <c r="AS90" i="7"/>
  <c r="AC90" i="7"/>
  <c r="CE90" i="7"/>
  <c r="DL90" i="7"/>
  <c r="BS90" i="7"/>
  <c r="DC90" i="7"/>
  <c r="CK90" i="7"/>
  <c r="AG90" i="7"/>
  <c r="CM98" i="7"/>
  <c r="DS98" i="7"/>
  <c r="AA98" i="7"/>
  <c r="CU98" i="7"/>
  <c r="AI98" i="7"/>
  <c r="DC98" i="7"/>
  <c r="BG98" i="7"/>
  <c r="CQ102" i="7"/>
  <c r="BK102" i="7"/>
  <c r="DJ102" i="7"/>
  <c r="CD102" i="7"/>
  <c r="AX102" i="7"/>
  <c r="AH102" i="7"/>
  <c r="CS102" i="7"/>
  <c r="BM102" i="7"/>
  <c r="AW102" i="7"/>
  <c r="DK98" i="7"/>
  <c r="BH98" i="7"/>
  <c r="X98" i="7"/>
  <c r="CI98" i="7"/>
  <c r="AV98" i="7"/>
  <c r="DH98" i="7"/>
  <c r="AW98" i="7"/>
  <c r="CC98" i="7"/>
  <c r="DI98" i="7"/>
  <c r="AX98" i="7"/>
  <c r="CD98" i="7"/>
  <c r="DJ98" i="7"/>
  <c r="CP94" i="7"/>
  <c r="BJ94" i="7"/>
  <c r="AD94" i="7"/>
  <c r="CX90" i="7"/>
  <c r="BB90" i="7"/>
  <c r="DC87" i="7"/>
  <c r="BW87" i="7"/>
  <c r="BG87" i="7"/>
  <c r="AA87" i="7"/>
  <c r="CP87" i="7"/>
  <c r="BJ87" i="7"/>
  <c r="DA83" i="7"/>
  <c r="BK83" i="7"/>
  <c r="AE83" i="7"/>
  <c r="CT80" i="7"/>
  <c r="BN80" i="7"/>
  <c r="AH80" i="7"/>
  <c r="CT83" i="7"/>
  <c r="BF83" i="7"/>
  <c r="Z83" i="7"/>
  <c r="CQ83" i="7"/>
  <c r="CS83" i="7"/>
  <c r="BE83" i="7"/>
  <c r="Y83" i="7"/>
  <c r="CN80" i="7"/>
  <c r="BH80" i="7"/>
  <c r="AB80" i="7"/>
  <c r="DG76" i="7"/>
  <c r="AU76" i="7"/>
  <c r="AN76" i="7"/>
  <c r="BT76" i="7"/>
  <c r="CZ76" i="7"/>
  <c r="AX76" i="7"/>
  <c r="CT76" i="7"/>
  <c r="DE72" i="7"/>
  <c r="BY72" i="7"/>
  <c r="AS72" i="7"/>
  <c r="AC72" i="7"/>
  <c r="DP72" i="7"/>
  <c r="CJ72" i="7"/>
  <c r="BD72" i="7"/>
  <c r="X72" i="7"/>
  <c r="BO76" i="7"/>
  <c r="CQ72" i="7"/>
  <c r="BK72" i="7"/>
  <c r="DN72" i="7"/>
  <c r="CH72" i="7"/>
  <c r="BB72" i="7"/>
  <c r="AL72" i="7"/>
  <c r="DR64" i="7"/>
  <c r="CB64" i="7"/>
  <c r="CW60" i="7"/>
  <c r="BQ60" i="7"/>
  <c r="AK60" i="7"/>
  <c r="CJ57" i="7"/>
  <c r="BD57" i="7"/>
  <c r="AX68" i="7"/>
  <c r="CK64" i="7"/>
  <c r="AD64" i="7"/>
  <c r="CR60" i="7"/>
  <c r="AZ60" i="7"/>
  <c r="CO64" i="7"/>
  <c r="BS60" i="7"/>
  <c r="CL57" i="7"/>
  <c r="CL68" i="7"/>
  <c r="AY68" i="7"/>
  <c r="DK68" i="7"/>
  <c r="AK68" i="7"/>
  <c r="CW68" i="7"/>
  <c r="BM64" i="7"/>
  <c r="BC64" i="7"/>
  <c r="DO64" i="7"/>
  <c r="DB60" i="7"/>
  <c r="AP60" i="7"/>
  <c r="DL50" i="7"/>
  <c r="AZ50" i="7"/>
  <c r="BB54" i="7"/>
  <c r="BU54" i="7"/>
  <c r="AI54" i="7"/>
  <c r="BS50" i="7"/>
  <c r="AX50" i="7"/>
  <c r="BE50" i="7"/>
  <c r="CP46" i="7"/>
  <c r="BH39" i="7"/>
  <c r="AQ39" i="7"/>
  <c r="AT35" i="7"/>
  <c r="AK35" i="7"/>
  <c r="AB35" i="7"/>
  <c r="DC27" i="7"/>
  <c r="BN24" i="7"/>
  <c r="DN20" i="7"/>
  <c r="CL16" i="7"/>
  <c r="BN27" i="7"/>
  <c r="DE94" i="7"/>
  <c r="DS87" i="7"/>
  <c r="CA57" i="7"/>
  <c r="DE31" i="7"/>
  <c r="AZ27" i="7"/>
  <c r="DE14" i="7"/>
  <c r="DP14" i="7"/>
  <c r="CA14" i="7"/>
  <c r="CZ14" i="7"/>
  <c r="BU14" i="7"/>
  <c r="AR14" i="7"/>
  <c r="BH14" i="7"/>
  <c r="CK14" i="7"/>
  <c r="AJ14" i="7"/>
  <c r="X14" i="7"/>
  <c r="BX14" i="7"/>
  <c r="BK14" i="7"/>
  <c r="CF14" i="7"/>
  <c r="AF14" i="7"/>
  <c r="BW14" i="7"/>
  <c r="DM14" i="7"/>
  <c r="AG14" i="7"/>
  <c r="AV14" i="7"/>
  <c r="CM14" i="7"/>
  <c r="BP14" i="7"/>
  <c r="BA14" i="7"/>
  <c r="AD14" i="7"/>
  <c r="AX14" i="7"/>
  <c r="BV14" i="7"/>
  <c r="CP14" i="7"/>
  <c r="DJ14" i="7"/>
  <c r="AN14" i="7"/>
  <c r="BQ14" i="7"/>
  <c r="AH14" i="7"/>
  <c r="BF14" i="7"/>
  <c r="BZ14" i="7"/>
  <c r="CT14" i="7"/>
  <c r="CR14" i="7"/>
  <c r="AP14" i="7"/>
  <c r="CD14" i="7"/>
  <c r="DH14" i="7"/>
  <c r="AT14" i="7"/>
  <c r="CL14" i="7"/>
  <c r="DR21" i="7"/>
  <c r="BK21" i="7"/>
  <c r="DS21" i="7"/>
  <c r="CE21" i="7"/>
  <c r="BO21" i="7"/>
  <c r="BG21" i="7"/>
  <c r="CI21" i="7"/>
  <c r="BC21" i="7"/>
  <c r="BS21" i="7"/>
  <c r="CA21" i="7"/>
  <c r="AQ21" i="7"/>
  <c r="CQ21" i="7"/>
  <c r="AN21" i="7"/>
  <c r="BH21" i="7"/>
  <c r="CF21" i="7"/>
  <c r="CZ21" i="7"/>
  <c r="AG21" i="7"/>
  <c r="BA21" i="7"/>
  <c r="BY21" i="7"/>
  <c r="CS21" i="7"/>
  <c r="DI21" i="7"/>
  <c r="Z21" i="7"/>
  <c r="AP21" i="7"/>
  <c r="BF21" i="7"/>
  <c r="BV21" i="7"/>
  <c r="CL21" i="7"/>
  <c r="DB21" i="7"/>
  <c r="X21" i="7"/>
  <c r="AR21" i="7"/>
  <c r="BP21" i="7"/>
  <c r="CJ21" i="7"/>
  <c r="DD21" i="7"/>
  <c r="AK21" i="7"/>
  <c r="BI21" i="7"/>
  <c r="CC21" i="7"/>
  <c r="CW21" i="7"/>
  <c r="DM21" i="7"/>
  <c r="AD21" i="7"/>
  <c r="AT21" i="7"/>
  <c r="BJ21" i="7"/>
  <c r="BZ21" i="7"/>
  <c r="CP21" i="7"/>
  <c r="DF21" i="7"/>
  <c r="AB21" i="7"/>
  <c r="BT21" i="7"/>
  <c r="DL21" i="7"/>
  <c r="AC21" i="7"/>
  <c r="BQ21" i="7"/>
  <c r="DE21" i="7"/>
  <c r="AL21" i="7"/>
  <c r="BR21" i="7"/>
  <c r="CX21" i="7"/>
  <c r="AJ21" i="7"/>
  <c r="BX21" i="7"/>
  <c r="DP21" i="7"/>
  <c r="AS21" i="7"/>
  <c r="CG21" i="7"/>
  <c r="DQ21" i="7"/>
  <c r="AX21" i="7"/>
  <c r="CD21" i="7"/>
  <c r="DJ21" i="7"/>
  <c r="BT28" i="7"/>
  <c r="DS28" i="7"/>
  <c r="CE28" i="7"/>
  <c r="DR28" i="7"/>
  <c r="CF28" i="7"/>
  <c r="AO28" i="7"/>
  <c r="CJ28" i="7"/>
  <c r="AF28" i="7"/>
  <c r="CI28" i="7"/>
  <c r="AY28" i="7"/>
  <c r="BL28" i="7"/>
  <c r="DG28" i="7"/>
  <c r="BP28" i="7"/>
  <c r="Y28" i="7"/>
  <c r="BO28" i="7"/>
  <c r="AN28" i="7"/>
  <c r="DK28" i="7"/>
  <c r="BI28" i="7"/>
  <c r="CK28" i="7"/>
  <c r="CR28" i="7"/>
  <c r="BY28" i="7"/>
  <c r="W28" i="7"/>
  <c r="BK28" i="7"/>
  <c r="BH28" i="7"/>
  <c r="CM28" i="7"/>
  <c r="DA28" i="7"/>
  <c r="AW28" i="7"/>
  <c r="CU28" i="7"/>
  <c r="AD28" i="7"/>
  <c r="AT28" i="7"/>
  <c r="BJ28" i="7"/>
  <c r="BZ28" i="7"/>
  <c r="CP28" i="7"/>
  <c r="DF28" i="7"/>
  <c r="AU28" i="7"/>
  <c r="AH28" i="7"/>
  <c r="AX28" i="7"/>
  <c r="BN28" i="7"/>
  <c r="CD28" i="7"/>
  <c r="CT28" i="7"/>
  <c r="DJ28" i="7"/>
  <c r="BB28" i="7"/>
  <c r="CH28" i="7"/>
  <c r="DN28" i="7"/>
  <c r="DM28" i="7"/>
  <c r="Z28" i="7"/>
  <c r="BF28" i="7"/>
  <c r="CL28" i="7"/>
  <c r="BX36" i="7"/>
  <c r="AV36" i="7"/>
  <c r="DR36" i="7"/>
  <c r="DA36" i="7"/>
  <c r="CF36" i="7"/>
  <c r="BK36" i="7"/>
  <c r="AO36" i="7"/>
  <c r="DS36" i="7"/>
  <c r="CO36" i="7"/>
  <c r="BM36" i="7"/>
  <c r="AK36" i="7"/>
  <c r="AN36" i="7"/>
  <c r="BY36" i="7"/>
  <c r="DM36" i="7"/>
  <c r="BA36" i="7"/>
  <c r="CM36" i="7"/>
  <c r="DQ36" i="7"/>
  <c r="CV36" i="7"/>
  <c r="CA36" i="7"/>
  <c r="BE36" i="7"/>
  <c r="AJ36" i="7"/>
  <c r="DK36" i="7"/>
  <c r="CI36" i="7"/>
  <c r="BG36" i="7"/>
  <c r="AC36" i="7"/>
  <c r="AW36" i="7"/>
  <c r="CJ36" i="7"/>
  <c r="X36" i="7"/>
  <c r="BI36" i="7"/>
  <c r="CU36" i="7"/>
  <c r="DG36" i="7"/>
  <c r="BP36" i="7"/>
  <c r="Y36" i="7"/>
  <c r="BT36" i="7"/>
  <c r="AF36" i="7"/>
  <c r="DC36" i="7"/>
  <c r="AQ36" i="7"/>
  <c r="DO36" i="7"/>
  <c r="AA36" i="7"/>
  <c r="BL36" i="7"/>
  <c r="CY36" i="7"/>
  <c r="CQ36" i="7"/>
  <c r="AZ36" i="7"/>
  <c r="DD36" i="7"/>
  <c r="AY36" i="7"/>
  <c r="BH36" i="7"/>
  <c r="BS36" i="7"/>
  <c r="AI36" i="7"/>
  <c r="BW36" i="7"/>
  <c r="DH36" i="7"/>
  <c r="AU36" i="7"/>
  <c r="AR36" i="7"/>
  <c r="AG36" i="7"/>
  <c r="BC36" i="7"/>
  <c r="AH36" i="7"/>
  <c r="AX36" i="7"/>
  <c r="BN36" i="7"/>
  <c r="CD36" i="7"/>
  <c r="CT36" i="7"/>
  <c r="DJ36" i="7"/>
  <c r="DL36" i="7"/>
  <c r="AE36" i="7"/>
  <c r="W36" i="7"/>
  <c r="CC36" i="7"/>
  <c r="CE36" i="7"/>
  <c r="AL36" i="7"/>
  <c r="BB36" i="7"/>
  <c r="BR36" i="7"/>
  <c r="CH36" i="7"/>
  <c r="CX36" i="7"/>
  <c r="DN36" i="7"/>
  <c r="CK36" i="7"/>
  <c r="BQ36" i="7"/>
  <c r="AT36" i="7"/>
  <c r="BZ36" i="7"/>
  <c r="DF36" i="7"/>
  <c r="BU36" i="7"/>
  <c r="CS36" i="7"/>
  <c r="DE36" i="7"/>
  <c r="AS36" i="7"/>
  <c r="Z36" i="7"/>
  <c r="BF36" i="7"/>
  <c r="CL36" i="7"/>
  <c r="DR40" i="7"/>
  <c r="DA40" i="7"/>
  <c r="CF40" i="7"/>
  <c r="BK40" i="7"/>
  <c r="AO40" i="7"/>
  <c r="DM40" i="7"/>
  <c r="CJ40" i="7"/>
  <c r="BH40" i="7"/>
  <c r="AF40" i="7"/>
  <c r="AW40" i="7"/>
  <c r="CI40" i="7"/>
  <c r="AQ40" i="7"/>
  <c r="CB40" i="7"/>
  <c r="DO40" i="7"/>
  <c r="BC40" i="7"/>
  <c r="CN40" i="7"/>
  <c r="DQ40" i="7"/>
  <c r="CV40" i="7"/>
  <c r="CA40" i="7"/>
  <c r="BE40" i="7"/>
  <c r="AJ40" i="7"/>
  <c r="DE40" i="7"/>
  <c r="CC40" i="7"/>
  <c r="BA40" i="7"/>
  <c r="X40" i="7"/>
  <c r="BG40" i="7"/>
  <c r="CS40" i="7"/>
  <c r="AY40" i="7"/>
  <c r="CM40" i="7"/>
  <c r="AA40" i="7"/>
  <c r="BL40" i="7"/>
  <c r="CW40" i="7"/>
  <c r="DG40" i="7"/>
  <c r="BP40" i="7"/>
  <c r="Y40" i="7"/>
  <c r="BO40" i="7"/>
  <c r="AN40" i="7"/>
  <c r="DK40" i="7"/>
  <c r="BI40" i="7"/>
  <c r="BT40" i="7"/>
  <c r="AB40" i="7"/>
  <c r="BM40" i="7"/>
  <c r="CZ40" i="7"/>
  <c r="CQ40" i="7"/>
  <c r="AZ40" i="7"/>
  <c r="CY40" i="7"/>
  <c r="AS40" i="7"/>
  <c r="BQ40" i="7"/>
  <c r="BS40" i="7"/>
  <c r="CE40" i="7"/>
  <c r="AK40" i="7"/>
  <c r="BX40" i="7"/>
  <c r="DI40" i="7"/>
  <c r="CK40" i="7"/>
  <c r="CR40" i="7"/>
  <c r="BY40" i="7"/>
  <c r="DD40" i="7"/>
  <c r="AI40" i="7"/>
  <c r="CO40" i="7"/>
  <c r="AL40" i="7"/>
  <c r="BB40" i="7"/>
  <c r="BR40" i="7"/>
  <c r="CH40" i="7"/>
  <c r="CX40" i="7"/>
  <c r="DN40" i="7"/>
  <c r="BU40" i="7"/>
  <c r="BW40" i="7"/>
  <c r="DC40" i="7"/>
  <c r="W40" i="7"/>
  <c r="AR40" i="7"/>
  <c r="AV40" i="7"/>
  <c r="DS40" i="7"/>
  <c r="Z40" i="7"/>
  <c r="AP40" i="7"/>
  <c r="BF40" i="7"/>
  <c r="BV40" i="7"/>
  <c r="CL40" i="7"/>
  <c r="DB40" i="7"/>
  <c r="AU40" i="7"/>
  <c r="CU40" i="7"/>
  <c r="DP40" i="7"/>
  <c r="AX40" i="7"/>
  <c r="CD40" i="7"/>
  <c r="DJ40" i="7"/>
  <c r="AE40" i="7"/>
  <c r="BD40" i="7"/>
  <c r="AD40" i="7"/>
  <c r="BJ40" i="7"/>
  <c r="CP40" i="7"/>
  <c r="CY47" i="7"/>
  <c r="DK47" i="7"/>
  <c r="CM47" i="7"/>
  <c r="AM47" i="7"/>
  <c r="CQ47" i="7"/>
  <c r="DR47" i="7"/>
  <c r="CI47" i="7"/>
  <c r="AQ47" i="7"/>
  <c r="BK47" i="7"/>
  <c r="BE47" i="7"/>
  <c r="DI47" i="7"/>
  <c r="CK47" i="7"/>
  <c r="Y47" i="7"/>
  <c r="DG47" i="7"/>
  <c r="BW47" i="7"/>
  <c r="W47" i="7"/>
  <c r="DQ47" i="7"/>
  <c r="AA47" i="7"/>
  <c r="CU47" i="7"/>
  <c r="AY47" i="7"/>
  <c r="DO47" i="7"/>
  <c r="BM47" i="7"/>
  <c r="AW47" i="7"/>
  <c r="AO47" i="7"/>
  <c r="CS47" i="7"/>
  <c r="DA47" i="7"/>
  <c r="BS47" i="7"/>
  <c r="BG47" i="7"/>
  <c r="BO47" i="7"/>
  <c r="BC47" i="7"/>
  <c r="CE47" i="7"/>
  <c r="DC47" i="7"/>
  <c r="BA47" i="7"/>
  <c r="CG47" i="7"/>
  <c r="DM47" i="7"/>
  <c r="DS47" i="7"/>
  <c r="AG47" i="7"/>
  <c r="AC47" i="7"/>
  <c r="BI47" i="7"/>
  <c r="CO47" i="7"/>
  <c r="AK47" i="7"/>
  <c r="CW47" i="7"/>
  <c r="AI47" i="7"/>
  <c r="CC47" i="7"/>
  <c r="CA47" i="7"/>
  <c r="AS47" i="7"/>
  <c r="DE47" i="7"/>
  <c r="BQ47" i="7"/>
  <c r="AJ47" i="7"/>
  <c r="AZ47" i="7"/>
  <c r="BP47" i="7"/>
  <c r="CF47" i="7"/>
  <c r="CV47" i="7"/>
  <c r="DL47" i="7"/>
  <c r="AH47" i="7"/>
  <c r="AX47" i="7"/>
  <c r="BN47" i="7"/>
  <c r="CD47" i="7"/>
  <c r="CT47" i="7"/>
  <c r="DJ47" i="7"/>
  <c r="BY47" i="7"/>
  <c r="X47" i="7"/>
  <c r="AN47" i="7"/>
  <c r="BD47" i="7"/>
  <c r="BT47" i="7"/>
  <c r="CJ47" i="7"/>
  <c r="CZ47" i="7"/>
  <c r="DP47" i="7"/>
  <c r="AL47" i="7"/>
  <c r="BB47" i="7"/>
  <c r="BR47" i="7"/>
  <c r="CH47" i="7"/>
  <c r="CX47" i="7"/>
  <c r="DN47" i="7"/>
  <c r="CR58" i="7"/>
  <c r="CN58" i="7"/>
  <c r="AN58" i="7"/>
  <c r="CB58" i="7"/>
  <c r="BT58" i="7"/>
  <c r="CJ58" i="7"/>
  <c r="X58" i="7"/>
  <c r="AF58" i="7"/>
  <c r="BX58" i="7"/>
  <c r="AR58" i="7"/>
  <c r="DH58" i="7"/>
  <c r="Y58" i="7"/>
  <c r="AO58" i="7"/>
  <c r="BE58" i="7"/>
  <c r="BU58" i="7"/>
  <c r="CK58" i="7"/>
  <c r="DA58" i="7"/>
  <c r="DQ58" i="7"/>
  <c r="AH58" i="7"/>
  <c r="AX58" i="7"/>
  <c r="BN58" i="7"/>
  <c r="CD58" i="7"/>
  <c r="CT58" i="7"/>
  <c r="DJ58" i="7"/>
  <c r="BP58" i="7"/>
  <c r="CV58" i="7"/>
  <c r="DL58" i="7"/>
  <c r="AC58" i="7"/>
  <c r="AS58" i="7"/>
  <c r="BI58" i="7"/>
  <c r="BY58" i="7"/>
  <c r="CO58" i="7"/>
  <c r="DE58" i="7"/>
  <c r="DA65" i="7"/>
  <c r="CA65" i="7"/>
  <c r="BE65" i="7"/>
  <c r="AJ65" i="7"/>
  <c r="DE65" i="7"/>
  <c r="CC65" i="7"/>
  <c r="BA65" i="7"/>
  <c r="X65" i="7"/>
  <c r="CW65" i="7"/>
  <c r="BT65" i="7"/>
  <c r="AR65" i="7"/>
  <c r="DI65" i="7"/>
  <c r="BD65" i="7"/>
  <c r="BI65" i="7"/>
  <c r="BL65" i="7"/>
  <c r="AG65" i="7"/>
  <c r="DC65" i="7"/>
  <c r="CQ65" i="7"/>
  <c r="BU65" i="7"/>
  <c r="AZ65" i="7"/>
  <c r="AE65" i="7"/>
  <c r="CY65" i="7"/>
  <c r="BW65" i="7"/>
  <c r="AS65" i="7"/>
  <c r="DS65" i="7"/>
  <c r="CO65" i="7"/>
  <c r="BM65" i="7"/>
  <c r="AK65" i="7"/>
  <c r="CU65" i="7"/>
  <c r="AQ65" i="7"/>
  <c r="BY65" i="7"/>
  <c r="CE65" i="7"/>
  <c r="AW65" i="7"/>
  <c r="DL65" i="7"/>
  <c r="BK65" i="7"/>
  <c r="DM65" i="7"/>
  <c r="BH65" i="7"/>
  <c r="DD65" i="7"/>
  <c r="AY65" i="7"/>
  <c r="BS65" i="7"/>
  <c r="DO65" i="7"/>
  <c r="AV65" i="7"/>
  <c r="BQ65" i="7"/>
  <c r="AI65" i="7"/>
  <c r="DH65" i="7"/>
  <c r="CK65" i="7"/>
  <c r="AU65" i="7"/>
  <c r="CR65" i="7"/>
  <c r="AM65" i="7"/>
  <c r="CI65" i="7"/>
  <c r="AC65" i="7"/>
  <c r="AB65" i="7"/>
  <c r="CZ65" i="7"/>
  <c r="CM65" i="7"/>
  <c r="BC65" i="7"/>
  <c r="BP65" i="7"/>
  <c r="BO65" i="7"/>
  <c r="BG65" i="7"/>
  <c r="CS65" i="7"/>
  <c r="AA65" i="7"/>
  <c r="CN65" i="7"/>
  <c r="AO65" i="7"/>
  <c r="AF65" i="7"/>
  <c r="W65" i="7"/>
  <c r="DP65" i="7"/>
  <c r="DR65" i="7"/>
  <c r="DK65" i="7"/>
  <c r="BX65" i="7"/>
  <c r="CF65" i="7"/>
  <c r="CB65" i="7"/>
  <c r="BQ73" i="7"/>
  <c r="BK73" i="7"/>
  <c r="DA73" i="7"/>
  <c r="BD73" i="7"/>
  <c r="DM73" i="7"/>
  <c r="DL73" i="7"/>
  <c r="DE73" i="7"/>
  <c r="BI73" i="7"/>
  <c r="DP73" i="7"/>
  <c r="CQ73" i="7"/>
  <c r="DD73" i="7"/>
  <c r="CI73" i="7"/>
  <c r="BM73" i="7"/>
  <c r="AR73" i="7"/>
  <c r="W73" i="7"/>
  <c r="AY73" i="7"/>
  <c r="CA73" i="7"/>
  <c r="DC73" i="7"/>
  <c r="DG73" i="7"/>
  <c r="DR73" i="7"/>
  <c r="CY73" i="7"/>
  <c r="CC73" i="7"/>
  <c r="BH73" i="7"/>
  <c r="AM73" i="7"/>
  <c r="AC73" i="7"/>
  <c r="BE73" i="7"/>
  <c r="CG73" i="7"/>
  <c r="DK73" i="7"/>
  <c r="DO73" i="7"/>
  <c r="BX73" i="7"/>
  <c r="AG73" i="7"/>
  <c r="BL73" i="7"/>
  <c r="DQ73" i="7"/>
  <c r="DI73" i="7"/>
  <c r="BS73" i="7"/>
  <c r="AB73" i="7"/>
  <c r="BT73" i="7"/>
  <c r="CS73" i="7"/>
  <c r="AJ73" i="7"/>
  <c r="CN73" i="7"/>
  <c r="AQ73" i="7"/>
  <c r="DJ81" i="7"/>
  <c r="DB81" i="7"/>
  <c r="BN81" i="7"/>
  <c r="BX88" i="7"/>
  <c r="CZ88" i="7"/>
  <c r="CG88" i="7"/>
  <c r="AA88" i="7"/>
  <c r="DP88" i="7"/>
  <c r="AQ88" i="7"/>
  <c r="BD88" i="7"/>
  <c r="DD88" i="7"/>
  <c r="DS88" i="7"/>
  <c r="BS88" i="7"/>
  <c r="AK88" i="7"/>
  <c r="AR88" i="7"/>
  <c r="CB88" i="7"/>
  <c r="CE88" i="7"/>
  <c r="DG88" i="7"/>
  <c r="BC88" i="7"/>
  <c r="AG88" i="7"/>
  <c r="DR88" i="7"/>
  <c r="CV88" i="7"/>
  <c r="CA88" i="7"/>
  <c r="BE88" i="7"/>
  <c r="AJ88" i="7"/>
  <c r="DE88" i="7"/>
  <c r="CC88" i="7"/>
  <c r="BA88" i="7"/>
  <c r="X88" i="7"/>
  <c r="BG88" i="7"/>
  <c r="CS88" i="7"/>
  <c r="DQ88" i="7"/>
  <c r="CQ88" i="7"/>
  <c r="BU88" i="7"/>
  <c r="AZ88" i="7"/>
  <c r="AE88" i="7"/>
  <c r="CY88" i="7"/>
  <c r="BW88" i="7"/>
  <c r="AS88" i="7"/>
  <c r="AC88" i="7"/>
  <c r="BQ88" i="7"/>
  <c r="DC88" i="7"/>
  <c r="DA88" i="7"/>
  <c r="BK88" i="7"/>
  <c r="DM88" i="7"/>
  <c r="BH88" i="7"/>
  <c r="AW88" i="7"/>
  <c r="CK88" i="7"/>
  <c r="AU88" i="7"/>
  <c r="CR88" i="7"/>
  <c r="AM88" i="7"/>
  <c r="BY88" i="7"/>
  <c r="BL95" i="7"/>
  <c r="BU95" i="7"/>
  <c r="BF95" i="7"/>
  <c r="DL95" i="7"/>
  <c r="DR95" i="7"/>
  <c r="CP95" i="7"/>
  <c r="CB95" i="7"/>
  <c r="X95" i="7"/>
  <c r="CR95" i="7"/>
  <c r="AF95" i="7"/>
  <c r="AN95" i="7"/>
  <c r="DH95" i="7"/>
  <c r="AB95" i="7"/>
  <c r="CF95" i="7"/>
  <c r="BA95" i="7"/>
  <c r="AR95" i="7"/>
  <c r="AQ95" i="7"/>
  <c r="CW95" i="7"/>
  <c r="DN95" i="7"/>
  <c r="CK95" i="7"/>
  <c r="AU95" i="7"/>
  <c r="DM95" i="7"/>
  <c r="BJ95" i="7"/>
  <c r="AI95" i="7"/>
  <c r="DB95" i="7"/>
  <c r="DQ95" i="7"/>
  <c r="BZ95" i="7"/>
  <c r="AM95" i="7"/>
  <c r="DA95" i="7"/>
  <c r="AV95" i="7"/>
  <c r="AZ95" i="7"/>
  <c r="BE95" i="7"/>
  <c r="BV95" i="7"/>
  <c r="CG95" i="7"/>
  <c r="DF95" i="7"/>
  <c r="AE95" i="7"/>
  <c r="AJ95" i="7"/>
  <c r="AL99" i="7"/>
  <c r="BR99" i="7"/>
  <c r="CX99" i="7"/>
  <c r="DN103" i="7"/>
  <c r="CX103" i="7"/>
  <c r="CH103" i="7"/>
  <c r="BR103" i="7"/>
  <c r="BB103" i="7"/>
  <c r="AL103" i="7"/>
  <c r="DO102" i="7"/>
  <c r="CY102" i="7"/>
  <c r="CI102" i="7"/>
  <c r="BS102" i="7"/>
  <c r="BC102" i="7"/>
  <c r="DM103" i="7"/>
  <c r="CW103" i="7"/>
  <c r="CG103" i="7"/>
  <c r="BQ103" i="7"/>
  <c r="BA103" i="7"/>
  <c r="AK103" i="7"/>
  <c r="DR102" i="7"/>
  <c r="DB102" i="7"/>
  <c r="CL102" i="7"/>
  <c r="BV102" i="7"/>
  <c r="BF102" i="7"/>
  <c r="AP102" i="7"/>
  <c r="Z102" i="7"/>
  <c r="DL103" i="7"/>
  <c r="CV103" i="7"/>
  <c r="CF103" i="7"/>
  <c r="BP103" i="7"/>
  <c r="AZ103" i="7"/>
  <c r="AJ103" i="7"/>
  <c r="DQ102" i="7"/>
  <c r="DA102" i="7"/>
  <c r="CK102" i="7"/>
  <c r="BU102" i="7"/>
  <c r="BE102" i="7"/>
  <c r="AO102" i="7"/>
  <c r="Y102" i="7"/>
  <c r="AP99" i="7"/>
  <c r="DB99" i="7"/>
  <c r="BJ99" i="7"/>
  <c r="AH99" i="7"/>
  <c r="CT99" i="7"/>
  <c r="AE99" i="7"/>
  <c r="AU99" i="7"/>
  <c r="BK99" i="7"/>
  <c r="CA99" i="7"/>
  <c r="CQ99" i="7"/>
  <c r="DG99" i="7"/>
  <c r="X99" i="7"/>
  <c r="AN99" i="7"/>
  <c r="BD99" i="7"/>
  <c r="BT99" i="7"/>
  <c r="CJ99" i="7"/>
  <c r="CZ99" i="7"/>
  <c r="DP99" i="7"/>
  <c r="AK99" i="7"/>
  <c r="BA99" i="7"/>
  <c r="BQ99" i="7"/>
  <c r="CG99" i="7"/>
  <c r="CW99" i="7"/>
  <c r="DM99" i="7"/>
  <c r="AY98" i="7"/>
  <c r="AR98" i="7"/>
  <c r="BX98" i="7"/>
  <c r="DD98" i="7"/>
  <c r="AM98" i="7"/>
  <c r="BS98" i="7"/>
  <c r="CY98" i="7"/>
  <c r="AF98" i="7"/>
  <c r="BL98" i="7"/>
  <c r="CR98" i="7"/>
  <c r="Y98" i="7"/>
  <c r="AO98" i="7"/>
  <c r="BE98" i="7"/>
  <c r="BU98" i="7"/>
  <c r="CK98" i="7"/>
  <c r="DA98" i="7"/>
  <c r="DQ98" i="7"/>
  <c r="AP98" i="7"/>
  <c r="BF98" i="7"/>
  <c r="BV98" i="7"/>
  <c r="CL98" i="7"/>
  <c r="DB98" i="7"/>
  <c r="DR98" i="7"/>
  <c r="CZ95" i="7"/>
  <c r="CD95" i="7"/>
  <c r="BI95" i="7"/>
  <c r="AP95" i="7"/>
  <c r="Z95" i="7"/>
  <c r="BK95" i="7"/>
  <c r="CA95" i="7"/>
  <c r="CQ95" i="7"/>
  <c r="DG95" i="7"/>
  <c r="DB91" i="7"/>
  <c r="CL91" i="7"/>
  <c r="BV91" i="7"/>
  <c r="BF91" i="7"/>
  <c r="AP91" i="7"/>
  <c r="Z91" i="7"/>
  <c r="AQ98" i="7"/>
  <c r="CS95" i="7"/>
  <c r="BX95" i="7"/>
  <c r="BB95" i="7"/>
  <c r="AK95" i="7"/>
  <c r="DN94" i="7"/>
  <c r="CX94" i="7"/>
  <c r="CH94" i="7"/>
  <c r="BR94" i="7"/>
  <c r="BB94" i="7"/>
  <c r="AL94" i="7"/>
  <c r="DE91" i="7"/>
  <c r="CO91" i="7"/>
  <c r="BY91" i="7"/>
  <c r="BI91" i="7"/>
  <c r="AS91" i="7"/>
  <c r="AC91" i="7"/>
  <c r="DF90" i="7"/>
  <c r="CP90" i="7"/>
  <c r="BZ90" i="7"/>
  <c r="BJ90" i="7"/>
  <c r="AT90" i="7"/>
  <c r="AD90" i="7"/>
  <c r="DJ88" i="7"/>
  <c r="CT88" i="7"/>
  <c r="CD88" i="7"/>
  <c r="BN88" i="7"/>
  <c r="AX88" i="7"/>
  <c r="AH88" i="7"/>
  <c r="DK87" i="7"/>
  <c r="CU87" i="7"/>
  <c r="CE87" i="7"/>
  <c r="BO87" i="7"/>
  <c r="AY87" i="7"/>
  <c r="AI87" i="7"/>
  <c r="DN84" i="7"/>
  <c r="CX84" i="7"/>
  <c r="CH84" i="7"/>
  <c r="BR84" i="7"/>
  <c r="BB84" i="7"/>
  <c r="AL84" i="7"/>
  <c r="DN87" i="7"/>
  <c r="CX87" i="7"/>
  <c r="CH87" i="7"/>
  <c r="BR87" i="7"/>
  <c r="BB87" i="7"/>
  <c r="AL87" i="7"/>
  <c r="DL83" i="7"/>
  <c r="CP83" i="7"/>
  <c r="BU83" i="7"/>
  <c r="BC83" i="7"/>
  <c r="AM83" i="7"/>
  <c r="W83" i="7"/>
  <c r="DB80" i="7"/>
  <c r="CL80" i="7"/>
  <c r="BV80" i="7"/>
  <c r="BF80" i="7"/>
  <c r="AP80" i="7"/>
  <c r="Z80" i="7"/>
  <c r="DE83" i="7"/>
  <c r="CJ83" i="7"/>
  <c r="BN83" i="7"/>
  <c r="AX83" i="7"/>
  <c r="AH83" i="7"/>
  <c r="BS83" i="7"/>
  <c r="CI83" i="7"/>
  <c r="CY83" i="7"/>
  <c r="DO83" i="7"/>
  <c r="DD83" i="7"/>
  <c r="CH83" i="7"/>
  <c r="BM83" i="7"/>
  <c r="AW83" i="7"/>
  <c r="AG83" i="7"/>
  <c r="DL80" i="7"/>
  <c r="CV80" i="7"/>
  <c r="CF80" i="7"/>
  <c r="BP80" i="7"/>
  <c r="AZ80" i="7"/>
  <c r="AJ80" i="7"/>
  <c r="CX81" i="7"/>
  <c r="AI81" i="7"/>
  <c r="BO81" i="7"/>
  <c r="CU81" i="7"/>
  <c r="AB81" i="7"/>
  <c r="BH81" i="7"/>
  <c r="CN81" i="7"/>
  <c r="Y81" i="7"/>
  <c r="BE81" i="7"/>
  <c r="CK81" i="7"/>
  <c r="DQ81" i="7"/>
  <c r="CQ76" i="7"/>
  <c r="BK76" i="7"/>
  <c r="AG76" i="7"/>
  <c r="AF76" i="7"/>
  <c r="AV76" i="7"/>
  <c r="BL76" i="7"/>
  <c r="CB76" i="7"/>
  <c r="CR76" i="7"/>
  <c r="DH76" i="7"/>
  <c r="AP76" i="7"/>
  <c r="BF76" i="7"/>
  <c r="BV76" i="7"/>
  <c r="CL76" i="7"/>
  <c r="DB76" i="7"/>
  <c r="DR76" i="7"/>
  <c r="DM72" i="7"/>
  <c r="CW72" i="7"/>
  <c r="CG72" i="7"/>
  <c r="BQ72" i="7"/>
  <c r="BA72" i="7"/>
  <c r="AK72" i="7"/>
  <c r="DH72" i="7"/>
  <c r="CR72" i="7"/>
  <c r="CB72" i="7"/>
  <c r="BL72" i="7"/>
  <c r="AV72" i="7"/>
  <c r="AF72" i="7"/>
  <c r="AD81" i="7"/>
  <c r="CP77" i="7"/>
  <c r="BJ77" i="7"/>
  <c r="AD77" i="7"/>
  <c r="AI77" i="7"/>
  <c r="AY77" i="7"/>
  <c r="BO77" i="7"/>
  <c r="CE77" i="7"/>
  <c r="CU77" i="7"/>
  <c r="DK77" i="7"/>
  <c r="AC77" i="7"/>
  <c r="AS77" i="7"/>
  <c r="BI77" i="7"/>
  <c r="BY77" i="7"/>
  <c r="CO77" i="7"/>
  <c r="DE77" i="7"/>
  <c r="DK76" i="7"/>
  <c r="CE76" i="7"/>
  <c r="AY76" i="7"/>
  <c r="Y76" i="7"/>
  <c r="DJ73" i="7"/>
  <c r="CT73" i="7"/>
  <c r="CD73" i="7"/>
  <c r="BN73" i="7"/>
  <c r="AX73" i="7"/>
  <c r="AH73" i="7"/>
  <c r="DO72" i="7"/>
  <c r="CY72" i="7"/>
  <c r="CI72" i="7"/>
  <c r="BS72" i="7"/>
  <c r="BC72" i="7"/>
  <c r="AM72" i="7"/>
  <c r="W72" i="7"/>
  <c r="DJ69" i="7"/>
  <c r="CT69" i="7"/>
  <c r="CD69" i="7"/>
  <c r="BN69" i="7"/>
  <c r="AX69" i="7"/>
  <c r="AH69" i="7"/>
  <c r="DN65" i="7"/>
  <c r="CX65" i="7"/>
  <c r="CH65" i="7"/>
  <c r="BR65" i="7"/>
  <c r="BB65" i="7"/>
  <c r="AL65" i="7"/>
  <c r="DF72" i="7"/>
  <c r="CP72" i="7"/>
  <c r="BZ72" i="7"/>
  <c r="BJ72" i="7"/>
  <c r="AT72" i="7"/>
  <c r="AD72" i="7"/>
  <c r="DH64" i="7"/>
  <c r="CL64" i="7"/>
  <c r="BQ64" i="7"/>
  <c r="AV64" i="7"/>
  <c r="Z64" i="7"/>
  <c r="DD61" i="7"/>
  <c r="CN61" i="7"/>
  <c r="BX61" i="7"/>
  <c r="BH61" i="7"/>
  <c r="AR61" i="7"/>
  <c r="AB61" i="7"/>
  <c r="DE60" i="7"/>
  <c r="CO60" i="7"/>
  <c r="BY60" i="7"/>
  <c r="BI60" i="7"/>
  <c r="AS60" i="7"/>
  <c r="AC60" i="7"/>
  <c r="DG58" i="7"/>
  <c r="CQ58" i="7"/>
  <c r="CA58" i="7"/>
  <c r="BK58" i="7"/>
  <c r="AU58" i="7"/>
  <c r="AE58" i="7"/>
  <c r="DH57" i="7"/>
  <c r="CR57" i="7"/>
  <c r="CB57" i="7"/>
  <c r="BL57" i="7"/>
  <c r="AV57" i="7"/>
  <c r="AF57" i="7"/>
  <c r="DJ55" i="7"/>
  <c r="CT55" i="7"/>
  <c r="CD55" i="7"/>
  <c r="BJ55" i="7"/>
  <c r="AL55" i="7"/>
  <c r="BV68" i="7"/>
  <c r="AH68" i="7"/>
  <c r="CV64" i="7"/>
  <c r="BU64" i="7"/>
  <c r="AT64" i="7"/>
  <c r="CZ60" i="7"/>
  <c r="CF60" i="7"/>
  <c r="BL60" i="7"/>
  <c r="AN60" i="7"/>
  <c r="DR58" i="7"/>
  <c r="CX58" i="7"/>
  <c r="BZ58" i="7"/>
  <c r="BF58" i="7"/>
  <c r="AL58" i="7"/>
  <c r="DJ64" i="7"/>
  <c r="BT64" i="7"/>
  <c r="AC64" i="7"/>
  <c r="DJ61" i="7"/>
  <c r="CD61" i="7"/>
  <c r="AX61" i="7"/>
  <c r="DO60" i="7"/>
  <c r="CI60" i="7"/>
  <c r="BC60" i="7"/>
  <c r="W60" i="7"/>
  <c r="CW58" i="7"/>
  <c r="BQ58" i="7"/>
  <c r="AK58" i="7"/>
  <c r="DB57" i="7"/>
  <c r="BV57" i="7"/>
  <c r="AP57" i="7"/>
  <c r="CR55" i="7"/>
  <c r="BL55" i="7"/>
  <c r="AF55" i="7"/>
  <c r="AT68" i="7"/>
  <c r="DB68" i="7"/>
  <c r="AI68" i="7"/>
  <c r="BO68" i="7"/>
  <c r="CU68" i="7"/>
  <c r="CJ68" i="7"/>
  <c r="DP68" i="7"/>
  <c r="BA68" i="7"/>
  <c r="CG68" i="7"/>
  <c r="DM68" i="7"/>
  <c r="CH64" i="7"/>
  <c r="AR64" i="7"/>
  <c r="AM64" i="7"/>
  <c r="BS64" i="7"/>
  <c r="CY64" i="7"/>
  <c r="DR60" i="7"/>
  <c r="CL60" i="7"/>
  <c r="BF60" i="7"/>
  <c r="Z60" i="7"/>
  <c r="CV50" i="7"/>
  <c r="BP50" i="7"/>
  <c r="AJ50" i="7"/>
  <c r="CH54" i="7"/>
  <c r="Y54" i="7"/>
  <c r="BE54" i="7"/>
  <c r="CK54" i="7"/>
  <c r="DQ54" i="7"/>
  <c r="AY54" i="7"/>
  <c r="CE54" i="7"/>
  <c r="DK54" i="7"/>
  <c r="CL51" i="7"/>
  <c r="BF51" i="7"/>
  <c r="Z51" i="7"/>
  <c r="CT51" i="7"/>
  <c r="DO50" i="7"/>
  <c r="CI50" i="7"/>
  <c r="BC50" i="7"/>
  <c r="W50" i="7"/>
  <c r="CL47" i="7"/>
  <c r="BF47" i="7"/>
  <c r="Z47" i="7"/>
  <c r="DR50" i="7"/>
  <c r="CD50" i="7"/>
  <c r="DJ54" i="7"/>
  <c r="AX54" i="7"/>
  <c r="DA51" i="7"/>
  <c r="BP51" i="7"/>
  <c r="AJ51" i="7"/>
  <c r="CK50" i="7"/>
  <c r="Y50" i="7"/>
  <c r="CR47" i="7"/>
  <c r="BL47" i="7"/>
  <c r="AF47" i="7"/>
  <c r="AD46" i="7"/>
  <c r="CK46" i="7"/>
  <c r="BO46" i="7"/>
  <c r="BM43" i="7"/>
  <c r="BZ42" i="7"/>
  <c r="BU39" i="7"/>
  <c r="CF43" i="7"/>
  <c r="CL46" i="7"/>
  <c r="CU43" i="7"/>
  <c r="AI43" i="7"/>
  <c r="X42" i="7"/>
  <c r="BZ40" i="7"/>
  <c r="DC39" i="7"/>
  <c r="BJ36" i="7"/>
  <c r="CT43" i="7"/>
  <c r="AH43" i="7"/>
  <c r="DF35" i="7"/>
  <c r="AQ35" i="7"/>
  <c r="DC35" i="7"/>
  <c r="BQ35" i="7"/>
  <c r="CN35" i="7"/>
  <c r="CH25" i="7"/>
  <c r="DN21" i="7"/>
  <c r="BB21" i="7"/>
  <c r="BF35" i="7"/>
  <c r="BZ32" i="7"/>
  <c r="DG31" i="7"/>
  <c r="AU31" i="7"/>
  <c r="DB28" i="7"/>
  <c r="AP28" i="7"/>
  <c r="BW27" i="7"/>
  <c r="BM25" i="7"/>
  <c r="CT24" i="7"/>
  <c r="AH24" i="7"/>
  <c r="BM21" i="7"/>
  <c r="CH20" i="7"/>
  <c r="BF16" i="7"/>
  <c r="AV35" i="7"/>
  <c r="CT31" i="7"/>
  <c r="AH31" i="7"/>
  <c r="CT27" i="7"/>
  <c r="AH27" i="7"/>
  <c r="DL25" i="7"/>
  <c r="AF25" i="7"/>
  <c r="BD21" i="7"/>
  <c r="CN17" i="7"/>
  <c r="BY17" i="7"/>
  <c r="BJ14" i="7"/>
  <c r="CA94" i="7"/>
  <c r="BO94" i="7"/>
  <c r="AQ102" i="7"/>
  <c r="BQ95" i="7"/>
  <c r="BP95" i="7"/>
  <c r="BM87" i="7"/>
  <c r="AK84" i="7"/>
  <c r="BI76" i="7"/>
  <c r="BA69" i="7"/>
  <c r="DK88" i="7"/>
  <c r="BO88" i="7"/>
  <c r="BP88" i="7"/>
  <c r="AW73" i="7"/>
  <c r="AW61" i="7"/>
  <c r="CW42" i="7"/>
  <c r="CL83" i="7"/>
  <c r="AO57" i="7"/>
  <c r="DK57" i="7"/>
  <c r="AF27" i="7"/>
  <c r="AA91" i="7"/>
  <c r="AF90" i="7"/>
  <c r="BM51" i="7"/>
  <c r="AW31" i="7"/>
  <c r="AM28" i="7"/>
  <c r="BP20" i="7"/>
  <c r="CW90" i="7"/>
  <c r="CW36" i="7"/>
  <c r="Y65" i="7"/>
  <c r="AM40" i="7"/>
  <c r="CO88" i="7"/>
  <c r="BI61" i="7"/>
  <c r="BS24" i="7"/>
  <c r="P7" i="7"/>
  <c r="R7" i="7"/>
  <c r="O4" i="7"/>
  <c r="R4" i="7"/>
  <c r="EO4" i="7"/>
  <c r="EP7" i="7"/>
  <c r="Q7" i="7"/>
  <c r="T4" i="7"/>
  <c r="EN7" i="7"/>
  <c r="EO7" i="7"/>
  <c r="P4" i="7"/>
  <c r="EN5" i="7"/>
  <c r="O5" i="7"/>
  <c r="O8" i="7"/>
  <c r="L8" i="7"/>
  <c r="L5" i="7"/>
  <c r="L44" i="7"/>
  <c r="L19" i="7"/>
  <c r="O7" i="7"/>
  <c r="L70" i="7"/>
  <c r="L68" i="7"/>
  <c r="L59" i="7"/>
  <c r="EN4" i="7"/>
  <c r="S5" i="7"/>
  <c r="L63" i="7"/>
  <c r="L52" i="7"/>
  <c r="L91" i="7"/>
  <c r="EL5" i="7"/>
  <c r="Q10" i="7"/>
  <c r="L18" i="7"/>
  <c r="L31" i="7"/>
  <c r="R8" i="7"/>
  <c r="L55" i="7"/>
  <c r="DS103" i="7"/>
  <c r="DO103" i="7"/>
  <c r="AE103" i="7"/>
  <c r="W103" i="7"/>
  <c r="CY103" i="7"/>
  <c r="BK103" i="7"/>
  <c r="AA103" i="7"/>
  <c r="AI103" i="7"/>
  <c r="CU103" i="7"/>
  <c r="CQ103" i="7"/>
  <c r="DC103" i="7"/>
  <c r="DG103" i="7"/>
  <c r="BG103" i="7"/>
  <c r="BW103" i="7"/>
  <c r="CA103" i="7"/>
  <c r="BS103" i="7"/>
  <c r="CM103" i="7"/>
  <c r="BO103" i="7"/>
  <c r="EK81" i="7"/>
  <c r="L81" i="7"/>
  <c r="EY75" i="7"/>
  <c r="GM48" i="7"/>
  <c r="L48" i="7"/>
  <c r="EB16" i="7"/>
  <c r="L16" i="7"/>
  <c r="Y18" i="7"/>
  <c r="Z18" i="7"/>
  <c r="DI18" i="7"/>
  <c r="BV18" i="7"/>
  <c r="AH18" i="7"/>
  <c r="DR18" i="7"/>
  <c r="DB18" i="7"/>
  <c r="AW18" i="7"/>
  <c r="CS18" i="7"/>
  <c r="BF18" i="7"/>
  <c r="BN18" i="7"/>
  <c r="AG18" i="7"/>
  <c r="DJ18" i="7"/>
  <c r="CC18" i="7"/>
  <c r="DS29" i="7"/>
  <c r="BG29" i="7"/>
  <c r="BK29" i="7"/>
  <c r="AE29" i="7"/>
  <c r="DC29" i="7"/>
  <c r="AQ29" i="7"/>
  <c r="CE29" i="7"/>
  <c r="BO29" i="7"/>
  <c r="CM29" i="7"/>
  <c r="AA29" i="7"/>
  <c r="CY29" i="7"/>
  <c r="DH33" i="7"/>
  <c r="AA33" i="7"/>
  <c r="AL33" i="7"/>
  <c r="CM33" i="7"/>
  <c r="DS33" i="7"/>
  <c r="BB33" i="7"/>
  <c r="BR33" i="7"/>
  <c r="CR33" i="7"/>
  <c r="CH33" i="7"/>
  <c r="DS37" i="7"/>
  <c r="BH37" i="7"/>
  <c r="CV37" i="7"/>
  <c r="AV37" i="7"/>
  <c r="X37" i="7"/>
  <c r="AF37" i="7"/>
  <c r="CR37" i="7"/>
  <c r="DD37" i="7"/>
  <c r="AR37" i="7"/>
  <c r="CB37" i="7"/>
  <c r="BT37" i="7"/>
  <c r="AZ37" i="7"/>
  <c r="BL37" i="7"/>
  <c r="CN37" i="7"/>
  <c r="AB37" i="7"/>
  <c r="BD37" i="7"/>
  <c r="CZ37" i="7"/>
  <c r="CF37" i="7"/>
  <c r="CJ37" i="7"/>
  <c r="AN37" i="7"/>
  <c r="CO44" i="7"/>
  <c r="BM44" i="7"/>
  <c r="BW44" i="7"/>
  <c r="DO44" i="7"/>
  <c r="CQ44" i="7"/>
  <c r="BU44" i="7"/>
  <c r="AZ44" i="7"/>
  <c r="AE44" i="7"/>
  <c r="CZ44" i="7"/>
  <c r="BX44" i="7"/>
  <c r="AV44" i="7"/>
  <c r="AC44" i="7"/>
  <c r="BO44" i="7"/>
  <c r="DC44" i="7"/>
  <c r="AF44" i="7"/>
  <c r="BS44" i="7"/>
  <c r="DD44" i="7"/>
  <c r="X44" i="7"/>
  <c r="BL44" i="7"/>
  <c r="CW44" i="7"/>
  <c r="DK44" i="7"/>
  <c r="DG44" i="7"/>
  <c r="CK44" i="7"/>
  <c r="BP44" i="7"/>
  <c r="AU44" i="7"/>
  <c r="Y44" i="7"/>
  <c r="CS44" i="7"/>
  <c r="BQ44" i="7"/>
  <c r="AN44" i="7"/>
  <c r="AM44" i="7"/>
  <c r="BY44" i="7"/>
  <c r="DM44" i="7"/>
  <c r="AQ44" i="7"/>
  <c r="CB44" i="7"/>
  <c r="DQ44" i="7"/>
  <c r="AI44" i="7"/>
  <c r="BT44" i="7"/>
  <c r="DE44" i="7"/>
  <c r="BD44" i="7"/>
  <c r="CG44" i="7"/>
  <c r="DA44" i="7"/>
  <c r="CF44" i="7"/>
  <c r="BK44" i="7"/>
  <c r="AO44" i="7"/>
  <c r="DS44" i="7"/>
  <c r="CM44" i="7"/>
  <c r="BI44" i="7"/>
  <c r="AG44" i="7"/>
  <c r="AW44" i="7"/>
  <c r="CI44" i="7"/>
  <c r="AY44" i="7"/>
  <c r="CJ44" i="7"/>
  <c r="AR44" i="7"/>
  <c r="CC44" i="7"/>
  <c r="AB48" i="7"/>
  <c r="AJ48" i="7"/>
  <c r="X48" i="7"/>
  <c r="AF62" i="7"/>
  <c r="AR62" i="7"/>
  <c r="X62" i="7"/>
  <c r="AB62" i="7"/>
  <c r="AV62" i="7"/>
  <c r="AJ62" i="7"/>
  <c r="DS62" i="7"/>
  <c r="AN62" i="7"/>
  <c r="BP62" i="7"/>
  <c r="DP66" i="7"/>
  <c r="CJ66" i="7"/>
  <c r="BT66" i="7"/>
  <c r="CB66" i="7"/>
  <c r="AJ66" i="7"/>
  <c r="DD66" i="7"/>
  <c r="AR66" i="7"/>
  <c r="CF66" i="7"/>
  <c r="BD66" i="7"/>
  <c r="CV66" i="7"/>
  <c r="CR66" i="7"/>
  <c r="CN66" i="7"/>
  <c r="AB66" i="7"/>
  <c r="CZ66" i="7"/>
  <c r="AV66" i="7"/>
  <c r="AF66" i="7"/>
  <c r="BP66" i="7"/>
  <c r="BX66" i="7"/>
  <c r="AN66" i="7"/>
  <c r="DE78" i="7"/>
  <c r="CY78" i="7"/>
  <c r="BH78" i="7"/>
  <c r="DP78" i="7"/>
  <c r="BK78" i="7"/>
  <c r="CZ78" i="7"/>
  <c r="AU78" i="7"/>
  <c r="BE78" i="7"/>
  <c r="AS78" i="7"/>
  <c r="DC78" i="7"/>
  <c r="CS78" i="7"/>
  <c r="BC78" i="7"/>
  <c r="DH78" i="7"/>
  <c r="BD78" i="7"/>
  <c r="CR78" i="7"/>
  <c r="AN78" i="7"/>
  <c r="AQ78" i="7"/>
  <c r="BL78" i="7"/>
  <c r="DS78" i="7"/>
  <c r="DR78" i="7"/>
  <c r="CC78" i="7"/>
  <c r="AM78" i="7"/>
  <c r="CM78" i="7"/>
  <c r="AI78" i="7"/>
  <c r="BW78" i="7"/>
  <c r="DK78" i="7"/>
  <c r="BG78" i="7"/>
  <c r="DQ78" i="7"/>
  <c r="AE78" i="7"/>
  <c r="BR85" i="7"/>
  <c r="DF85" i="7"/>
  <c r="AL85" i="7"/>
  <c r="DG92" i="7"/>
  <c r="DC92" i="7"/>
  <c r="AQ92" i="7"/>
  <c r="CE92" i="7"/>
  <c r="AY92" i="7"/>
  <c r="CM92" i="7"/>
  <c r="AA92" i="7"/>
  <c r="DR92" i="7"/>
  <c r="BW92" i="7"/>
  <c r="AM92" i="7"/>
  <c r="CW96" i="7"/>
  <c r="DP96" i="7"/>
  <c r="CU96" i="7"/>
  <c r="BY96" i="7"/>
  <c r="BD96" i="7"/>
  <c r="AI96" i="7"/>
  <c r="DG96" i="7"/>
  <c r="CC96" i="7"/>
  <c r="BA96" i="7"/>
  <c r="Y96" i="7"/>
  <c r="BG96" i="7"/>
  <c r="CS96" i="7"/>
  <c r="CM96" i="7"/>
  <c r="DO96" i="7"/>
  <c r="DK96" i="7"/>
  <c r="CO96" i="7"/>
  <c r="BT96" i="7"/>
  <c r="AY96" i="7"/>
  <c r="AC96" i="7"/>
  <c r="CY96" i="7"/>
  <c r="BW96" i="7"/>
  <c r="AU96" i="7"/>
  <c r="AE96" i="7"/>
  <c r="BQ96" i="7"/>
  <c r="DC96" i="7"/>
  <c r="BL96" i="7"/>
  <c r="BM96" i="7"/>
  <c r="DE96" i="7"/>
  <c r="CJ96" i="7"/>
  <c r="BO96" i="7"/>
  <c r="AS96" i="7"/>
  <c r="X96" i="7"/>
  <c r="CR96" i="7"/>
  <c r="BP96" i="7"/>
  <c r="AM96" i="7"/>
  <c r="AO96" i="7"/>
  <c r="CA96" i="7"/>
  <c r="DL96" i="7"/>
  <c r="CR100" i="7"/>
  <c r="BQ100" i="7"/>
  <c r="AK100" i="7"/>
  <c r="AS4" i="7"/>
  <c r="EP4" i="7" s="1"/>
  <c r="L10" i="7"/>
  <c r="L14" i="7"/>
  <c r="L20" i="7"/>
  <c r="L46" i="7"/>
  <c r="T5" i="7"/>
  <c r="L84" i="7"/>
  <c r="L24" i="7"/>
  <c r="EK5" i="7"/>
  <c r="AM5" i="7"/>
  <c r="DQ39" i="7"/>
  <c r="Z39" i="7"/>
  <c r="AP39" i="7"/>
  <c r="BF39" i="7"/>
  <c r="BV39" i="7"/>
  <c r="CL39" i="7"/>
  <c r="DB39" i="7"/>
  <c r="DR39" i="7"/>
  <c r="W39" i="7"/>
  <c r="AM39" i="7"/>
  <c r="BC39" i="7"/>
  <c r="BS39" i="7"/>
  <c r="CI39" i="7"/>
  <c r="CY39" i="7"/>
  <c r="DO39" i="7"/>
  <c r="AF39" i="7"/>
  <c r="AV39" i="7"/>
  <c r="BL39" i="7"/>
  <c r="CB39" i="7"/>
  <c r="CR39" i="7"/>
  <c r="DH39" i="7"/>
  <c r="AK39" i="7"/>
  <c r="BA39" i="7"/>
  <c r="BQ39" i="7"/>
  <c r="CG39" i="7"/>
  <c r="CW39" i="7"/>
  <c r="DM39" i="7"/>
  <c r="AH39" i="7"/>
  <c r="AX39" i="7"/>
  <c r="BN39" i="7"/>
  <c r="CD39" i="7"/>
  <c r="CT39" i="7"/>
  <c r="DJ39" i="7"/>
  <c r="AE39" i="7"/>
  <c r="AU39" i="7"/>
  <c r="BK39" i="7"/>
  <c r="CA39" i="7"/>
  <c r="CQ39" i="7"/>
  <c r="DG39" i="7"/>
  <c r="X39" i="7"/>
  <c r="AN39" i="7"/>
  <c r="BD39" i="7"/>
  <c r="BT39" i="7"/>
  <c r="CJ39" i="7"/>
  <c r="CZ39" i="7"/>
  <c r="DP39" i="7"/>
  <c r="AC39" i="7"/>
  <c r="AS39" i="7"/>
  <c r="BI39" i="7"/>
  <c r="BY39" i="7"/>
  <c r="CO39" i="7"/>
  <c r="DE39" i="7"/>
  <c r="CQ42" i="7"/>
  <c r="AO42" i="7"/>
  <c r="AS42" i="7"/>
  <c r="BY42" i="7"/>
  <c r="DE42" i="7"/>
  <c r="AB42" i="7"/>
  <c r="AR42" i="7"/>
  <c r="BH42" i="7"/>
  <c r="BX42" i="7"/>
  <c r="CN42" i="7"/>
  <c r="DD42" i="7"/>
  <c r="AH42" i="7"/>
  <c r="AX42" i="7"/>
  <c r="BN42" i="7"/>
  <c r="CD42" i="7"/>
  <c r="CT42" i="7"/>
  <c r="DJ42" i="7"/>
  <c r="BA42" i="7"/>
  <c r="CG42" i="7"/>
  <c r="DM42" i="7"/>
  <c r="CE42" i="7"/>
  <c r="AC42" i="7"/>
  <c r="BI42" i="7"/>
  <c r="CO42" i="7"/>
  <c r="AJ42" i="7"/>
  <c r="AZ42" i="7"/>
  <c r="BP42" i="7"/>
  <c r="CF42" i="7"/>
  <c r="CV42" i="7"/>
  <c r="DL42" i="7"/>
  <c r="Z42" i="7"/>
  <c r="AP42" i="7"/>
  <c r="BF42" i="7"/>
  <c r="BV42" i="7"/>
  <c r="CL42" i="7"/>
  <c r="DB42" i="7"/>
  <c r="DL46" i="7"/>
  <c r="AZ46" i="7"/>
  <c r="DH46" i="7"/>
  <c r="BD46" i="7"/>
  <c r="Y46" i="7"/>
  <c r="CJ46" i="7"/>
  <c r="AF46" i="7"/>
  <c r="AN46" i="7"/>
  <c r="AV46" i="7"/>
  <c r="BH46" i="7"/>
  <c r="X46" i="7"/>
  <c r="AX46" i="7"/>
  <c r="CD46" i="7"/>
  <c r="DJ46" i="7"/>
  <c r="DG46" i="7"/>
  <c r="CQ46" i="7"/>
  <c r="CA46" i="7"/>
  <c r="BK46" i="7"/>
  <c r="AU46" i="7"/>
  <c r="AE46" i="7"/>
  <c r="DE46" i="7"/>
  <c r="CO46" i="7"/>
  <c r="BY46" i="7"/>
  <c r="BI46" i="7"/>
  <c r="AS46" i="7"/>
  <c r="Z46" i="7"/>
  <c r="BB46" i="7"/>
  <c r="CH46" i="7"/>
  <c r="DN46" i="7"/>
  <c r="CB46" i="7"/>
  <c r="BX46" i="7"/>
  <c r="DP46" i="7"/>
  <c r="AC46" i="7"/>
  <c r="CN46" i="7"/>
  <c r="AH46" i="7"/>
  <c r="BN46" i="7"/>
  <c r="CT46" i="7"/>
  <c r="DO46" i="7"/>
  <c r="CY46" i="7"/>
  <c r="CI46" i="7"/>
  <c r="BS46" i="7"/>
  <c r="BC46" i="7"/>
  <c r="AM46" i="7"/>
  <c r="DM46" i="7"/>
  <c r="CW46" i="7"/>
  <c r="CG46" i="7"/>
  <c r="BQ46" i="7"/>
  <c r="BA46" i="7"/>
  <c r="AK46" i="7"/>
  <c r="AL46" i="7"/>
  <c r="BR46" i="7"/>
  <c r="CX46" i="7"/>
  <c r="DP50" i="7"/>
  <c r="AC50" i="7"/>
  <c r="AS50" i="7"/>
  <c r="BI50" i="7"/>
  <c r="BY50" i="7"/>
  <c r="CO50" i="7"/>
  <c r="DE50" i="7"/>
  <c r="AD50" i="7"/>
  <c r="AT50" i="7"/>
  <c r="BJ50" i="7"/>
  <c r="BZ50" i="7"/>
  <c r="CP50" i="7"/>
  <c r="DF50" i="7"/>
  <c r="AK50" i="7"/>
  <c r="BA50" i="7"/>
  <c r="BQ50" i="7"/>
  <c r="CG50" i="7"/>
  <c r="CW50" i="7"/>
  <c r="DM50" i="7"/>
  <c r="AL50" i="7"/>
  <c r="BB50" i="7"/>
  <c r="BR50" i="7"/>
  <c r="CW80" i="7"/>
  <c r="AU80" i="7"/>
  <c r="BI80" i="7"/>
  <c r="BG80" i="7"/>
  <c r="CY80" i="7"/>
  <c r="BS80" i="7"/>
  <c r="DG80" i="7"/>
  <c r="AA80" i="7"/>
  <c r="AK80" i="7"/>
  <c r="AC80" i="7"/>
  <c r="AM80" i="7"/>
  <c r="CM80" i="7"/>
  <c r="DS80" i="7"/>
  <c r="DK80" i="7"/>
  <c r="CA80" i="7"/>
  <c r="CE80" i="7"/>
  <c r="DR80" i="7"/>
  <c r="CS80" i="7"/>
  <c r="BM80" i="7"/>
  <c r="AG80" i="7"/>
  <c r="BA80" i="7"/>
  <c r="CQ80" i="7"/>
  <c r="AI80" i="7"/>
  <c r="BY80" i="7"/>
  <c r="DO80" i="7"/>
  <c r="DQ80" i="7"/>
  <c r="CK80" i="7"/>
  <c r="BE80" i="7"/>
  <c r="Y80" i="7"/>
  <c r="BK80" i="7"/>
  <c r="DC80" i="7"/>
  <c r="AS80" i="7"/>
  <c r="CI80" i="7"/>
  <c r="BQ80" i="7"/>
  <c r="DI80" i="7"/>
  <c r="CC80" i="7"/>
  <c r="AW80" i="7"/>
  <c r="AE80" i="7"/>
  <c r="BW80" i="7"/>
  <c r="DM80" i="7"/>
  <c r="BC80" i="7"/>
  <c r="CU80" i="7"/>
  <c r="CB83" i="7"/>
  <c r="AZ83" i="7"/>
  <c r="BD83" i="7"/>
  <c r="CW83" i="7"/>
  <c r="DB83" i="7"/>
  <c r="AF83" i="7"/>
  <c r="DM83" i="7"/>
  <c r="CR83" i="7"/>
  <c r="CG83" i="7"/>
  <c r="AN83" i="7"/>
  <c r="X83" i="7"/>
  <c r="DR83" i="7"/>
  <c r="BL83" i="7"/>
  <c r="BH83" i="7"/>
  <c r="AR83" i="7"/>
  <c r="AM36" i="7"/>
  <c r="CG36" i="7"/>
  <c r="DI36" i="7"/>
  <c r="AB36" i="7"/>
  <c r="DG61" i="7"/>
  <c r="BO61" i="7"/>
  <c r="CU61" i="7"/>
  <c r="CO61" i="7"/>
  <c r="BS61" i="7"/>
  <c r="BY61" i="7"/>
  <c r="CA61" i="7"/>
  <c r="DS61" i="7"/>
  <c r="CM61" i="7"/>
  <c r="AM61" i="7"/>
  <c r="AI61" i="7"/>
  <c r="DQ65" i="7"/>
  <c r="CV65" i="7"/>
  <c r="DG65" i="7"/>
  <c r="AE69" i="7"/>
  <c r="CJ69" i="7"/>
  <c r="DQ69" i="7"/>
  <c r="CO69" i="7"/>
  <c r="BM69" i="7"/>
  <c r="AJ69" i="7"/>
  <c r="DG69" i="7"/>
  <c r="BU69" i="7"/>
  <c r="AI69" i="7"/>
  <c r="CU69" i="7"/>
  <c r="BI69" i="7"/>
  <c r="X69" i="7"/>
  <c r="CS69" i="7"/>
  <c r="CF69" i="7"/>
  <c r="DI69" i="7"/>
  <c r="BX69" i="7"/>
  <c r="DK69" i="7"/>
  <c r="CI69" i="7"/>
  <c r="BE69" i="7"/>
  <c r="AC69" i="7"/>
  <c r="CY69" i="7"/>
  <c r="BK69" i="7"/>
  <c r="Y69" i="7"/>
  <c r="CK69" i="7"/>
  <c r="AZ69" i="7"/>
  <c r="AN69" i="7"/>
  <c r="DL69" i="7"/>
  <c r="AB69" i="7"/>
  <c r="CZ69" i="7"/>
  <c r="CQ69" i="7"/>
  <c r="DD69" i="7"/>
  <c r="CA69" i="7"/>
  <c r="AY69" i="7"/>
  <c r="W69" i="7"/>
  <c r="CN69" i="7"/>
  <c r="BC69" i="7"/>
  <c r="DO69" i="7"/>
  <c r="CC69" i="7"/>
  <c r="AO69" i="7"/>
  <c r="BH69" i="7"/>
  <c r="AU69" i="7"/>
  <c r="AS73" i="7"/>
  <c r="DS73" i="7"/>
  <c r="CF73" i="7"/>
  <c r="AU73" i="7"/>
  <c r="CW73" i="7"/>
  <c r="AZ73" i="7"/>
  <c r="CU73" i="7"/>
  <c r="AV73" i="7"/>
  <c r="CM73" i="7"/>
  <c r="CB73" i="7"/>
  <c r="CE73" i="7"/>
  <c r="DH73" i="7"/>
  <c r="BW73" i="7"/>
  <c r="AK73" i="7"/>
  <c r="CK73" i="7"/>
  <c r="AN73" i="7"/>
  <c r="CJ73" i="7"/>
  <c r="AI73" i="7"/>
  <c r="BP73" i="7"/>
  <c r="BA73" i="7"/>
  <c r="BG73" i="7"/>
  <c r="CR73" i="7"/>
  <c r="CZ73" i="7"/>
  <c r="BO73" i="7"/>
  <c r="AA73" i="7"/>
  <c r="BY73" i="7"/>
  <c r="Y73" i="7"/>
  <c r="BU73" i="7"/>
  <c r="X73" i="7"/>
  <c r="AO73" i="7"/>
  <c r="AE73" i="7"/>
  <c r="AF73" i="7"/>
  <c r="CJ77" i="7"/>
  <c r="CV77" i="7"/>
  <c r="DP77" i="7"/>
  <c r="CD77" i="7"/>
  <c r="CL77" i="7"/>
  <c r="DL77" i="7"/>
  <c r="CB77" i="7"/>
  <c r="X77" i="7"/>
  <c r="CT77" i="7"/>
  <c r="BH77" i="7"/>
  <c r="AH77" i="7"/>
  <c r="DR77" i="7"/>
  <c r="BN77" i="7"/>
  <c r="AN77" i="7"/>
  <c r="DJ77" i="7"/>
  <c r="Z77" i="7"/>
  <c r="BD77" i="7"/>
  <c r="DD77" i="7"/>
  <c r="AX77" i="7"/>
  <c r="BF77" i="7"/>
  <c r="AN102" i="7"/>
  <c r="CR102" i="7"/>
  <c r="BP102" i="7"/>
  <c r="CV102" i="7"/>
  <c r="AM102" i="7"/>
  <c r="DL102" i="7"/>
  <c r="BH102" i="7"/>
  <c r="DW71" i="7"/>
  <c r="GY71" i="7"/>
  <c r="DM18" i="7"/>
  <c r="BU18" i="7"/>
  <c r="AP18" i="7"/>
  <c r="DQ18" i="7"/>
  <c r="BE18" i="7"/>
  <c r="BM18" i="7"/>
  <c r="DA18" i="7"/>
  <c r="AO18" i="7"/>
  <c r="CD18" i="7"/>
  <c r="AY29" i="7"/>
  <c r="DK29" i="7"/>
  <c r="DO29" i="7"/>
  <c r="DG29" i="7"/>
  <c r="W29" i="7"/>
  <c r="CI29" i="7"/>
  <c r="CA29" i="7"/>
  <c r="BS29" i="7"/>
  <c r="CQ29" i="7"/>
  <c r="BC29" i="7"/>
  <c r="AU29" i="7"/>
  <c r="AI29" i="7"/>
  <c r="AF33" i="7"/>
  <c r="BW33" i="7"/>
  <c r="W33" i="7"/>
  <c r="DC33" i="7"/>
  <c r="CX33" i="7"/>
  <c r="W92" i="7"/>
  <c r="CI92" i="7"/>
  <c r="BS92" i="7"/>
  <c r="CQ92" i="7"/>
  <c r="BC92" i="7"/>
  <c r="AI92" i="7"/>
  <c r="AU92" i="7"/>
  <c r="AE92" i="7"/>
  <c r="CU92" i="7"/>
  <c r="DO92" i="7"/>
  <c r="DS96" i="7"/>
  <c r="DD96" i="7"/>
  <c r="CF96" i="7"/>
  <c r="CQ96" i="7"/>
  <c r="DA96" i="7"/>
  <c r="BC96" i="7"/>
  <c r="AZ96" i="7"/>
  <c r="DQ96" i="7"/>
  <c r="BX96" i="7"/>
  <c r="DH96" i="7"/>
  <c r="CN96" i="7"/>
  <c r="AQ96" i="7"/>
  <c r="BS96" i="7"/>
  <c r="AG96" i="7"/>
  <c r="BK96" i="7"/>
  <c r="CB96" i="7"/>
  <c r="AB96" i="7"/>
  <c r="CG96" i="7"/>
  <c r="DP53" i="7"/>
  <c r="BM53" i="7"/>
  <c r="DK53" i="7"/>
  <c r="AU53" i="7"/>
  <c r="AY53" i="7"/>
  <c r="CE53" i="7"/>
  <c r="BO53" i="7"/>
  <c r="AI53" i="7"/>
  <c r="DC53" i="7"/>
  <c r="BC53" i="7"/>
  <c r="CY53" i="7"/>
  <c r="DS53" i="7"/>
  <c r="AM53" i="7"/>
  <c r="BS53" i="7"/>
  <c r="CM53" i="7"/>
  <c r="AW53" i="7"/>
  <c r="CS53" i="7"/>
  <c r="AQ53" i="7"/>
  <c r="BU53" i="7"/>
  <c r="DG53" i="7"/>
  <c r="Y53" i="7"/>
  <c r="AO53" i="7"/>
  <c r="DA53" i="7"/>
  <c r="CC86" i="7"/>
  <c r="AS86" i="7"/>
  <c r="CO86" i="7"/>
  <c r="DQ86" i="7"/>
  <c r="DR86" i="7"/>
  <c r="CS86" i="7"/>
  <c r="DA86" i="7"/>
  <c r="CK86" i="7"/>
  <c r="BU86" i="7"/>
  <c r="BA51" i="7"/>
  <c r="AS8" i="7"/>
  <c r="EO8" i="7"/>
  <c r="AU7" i="7"/>
  <c r="ER7" i="7" s="1"/>
  <c r="BV75" i="7"/>
  <c r="AP75" i="7"/>
  <c r="DG75" i="7"/>
  <c r="DL75" i="7"/>
  <c r="BC75" i="7"/>
  <c r="BF75" i="7"/>
  <c r="DP75" i="7"/>
  <c r="CD75" i="7"/>
  <c r="AM75" i="7"/>
  <c r="BK75" i="7"/>
  <c r="DO75" i="7"/>
  <c r="AZ75" i="7"/>
  <c r="DD75" i="7"/>
  <c r="CF75" i="7"/>
  <c r="AR75" i="7"/>
  <c r="AE75" i="7"/>
  <c r="DJ75" i="7"/>
  <c r="BS75" i="7"/>
  <c r="AB75" i="7"/>
  <c r="BX75" i="7"/>
  <c r="BN75" i="7"/>
  <c r="DR75" i="7"/>
  <c r="CL81" i="7"/>
  <c r="DF81" i="7"/>
  <c r="DR81" i="7"/>
  <c r="BV81" i="7"/>
  <c r="BF81" i="7"/>
  <c r="CT81" i="7"/>
  <c r="CD81" i="7"/>
  <c r="Z81" i="7"/>
  <c r="CL100" i="7"/>
  <c r="AW100" i="7"/>
  <c r="BA100" i="7"/>
  <c r="AO100" i="7"/>
  <c r="BI100" i="7"/>
  <c r="CX100" i="7"/>
  <c r="AG100" i="7"/>
  <c r="AC100" i="7"/>
  <c r="BY100" i="7"/>
  <c r="Y100" i="7"/>
  <c r="BE100" i="7"/>
  <c r="AN10" i="7"/>
  <c r="AM10" i="7" s="1"/>
  <c r="AO7" i="7"/>
  <c r="DE100" i="7"/>
  <c r="CF100" i="7"/>
  <c r="BP100" i="7"/>
  <c r="AZ100" i="7"/>
  <c r="AJ100" i="7"/>
  <c r="DR100" i="7"/>
  <c r="CO100" i="7"/>
  <c r="BW100" i="7"/>
  <c r="BG100" i="7"/>
  <c r="AQ100" i="7"/>
  <c r="AA100" i="7"/>
  <c r="DA100" i="7"/>
  <c r="CD100" i="7"/>
  <c r="BN100" i="7"/>
  <c r="AX100" i="7"/>
  <c r="AH100" i="7"/>
  <c r="CM100" i="7"/>
  <c r="DC100" i="7"/>
  <c r="DS100" i="7"/>
  <c r="DH100" i="7"/>
  <c r="Z93" i="7"/>
  <c r="CL93" i="7"/>
  <c r="AT93" i="7"/>
  <c r="DF93" i="7"/>
  <c r="CD93" i="7"/>
  <c r="AA93" i="7"/>
  <c r="AQ93" i="7"/>
  <c r="BG93" i="7"/>
  <c r="BW93" i="7"/>
  <c r="CM93" i="7"/>
  <c r="DC93" i="7"/>
  <c r="DS93" i="7"/>
  <c r="AJ93" i="7"/>
  <c r="AZ93" i="7"/>
  <c r="BP93" i="7"/>
  <c r="CF93" i="7"/>
  <c r="CV93" i="7"/>
  <c r="DL93" i="7"/>
  <c r="AG93" i="7"/>
  <c r="AW93" i="7"/>
  <c r="BM93" i="7"/>
  <c r="CC93" i="7"/>
  <c r="CS93" i="7"/>
  <c r="BR81" i="7"/>
  <c r="AA81" i="7"/>
  <c r="AQ81" i="7"/>
  <c r="BG81" i="7"/>
  <c r="BW81" i="7"/>
  <c r="CM81" i="7"/>
  <c r="DC81" i="7"/>
  <c r="DS81" i="7"/>
  <c r="AJ81" i="7"/>
  <c r="AZ81" i="7"/>
  <c r="BP81" i="7"/>
  <c r="CF81" i="7"/>
  <c r="CV81" i="7"/>
  <c r="DL81" i="7"/>
  <c r="AG81" i="7"/>
  <c r="AW81" i="7"/>
  <c r="BM81" i="7"/>
  <c r="CC81" i="7"/>
  <c r="CS81" i="7"/>
  <c r="DI81" i="7"/>
  <c r="DN75" i="7"/>
  <c r="CR75" i="7"/>
  <c r="BW75" i="7"/>
  <c r="BB75" i="7"/>
  <c r="AF75" i="7"/>
  <c r="AG75" i="7"/>
  <c r="AW75" i="7"/>
  <c r="BM75" i="7"/>
  <c r="CC75" i="7"/>
  <c r="CS75" i="7"/>
  <c r="DI75" i="7"/>
  <c r="BJ81" i="7"/>
  <c r="DF75" i="7"/>
  <c r="CJ75" i="7"/>
  <c r="BO75" i="7"/>
  <c r="AT75" i="7"/>
  <c r="X75" i="7"/>
  <c r="CQ75" i="7"/>
  <c r="AH75" i="7"/>
  <c r="CY75" i="7"/>
  <c r="AP81" i="7"/>
  <c r="CG100" i="7"/>
  <c r="DF100" i="7"/>
  <c r="CC100" i="7"/>
  <c r="Z75" i="7"/>
  <c r="DR14" i="7"/>
  <c r="CQ14" i="7"/>
  <c r="BO14" i="7"/>
  <c r="AM14" i="7"/>
  <c r="DG14" i="7"/>
  <c r="BT14" i="7"/>
  <c r="AI14" i="7"/>
  <c r="CU14" i="7"/>
  <c r="BI14" i="7"/>
  <c r="W14" i="7"/>
  <c r="CS14" i="7"/>
  <c r="BM14" i="7"/>
  <c r="DL14" i="7"/>
  <c r="CC14" i="7"/>
  <c r="AS14" i="7"/>
  <c r="CV14" i="7"/>
  <c r="BC14" i="7"/>
  <c r="DD14" i="7"/>
  <c r="AY14" i="7"/>
  <c r="BE14" i="7"/>
  <c r="AB14" i="7"/>
  <c r="DQ14" i="7"/>
  <c r="AC14" i="7"/>
  <c r="DA14" i="7"/>
  <c r="BD14" i="7"/>
  <c r="CY14" i="7"/>
  <c r="AZ14" i="7"/>
  <c r="CN14" i="7"/>
  <c r="Y14" i="7"/>
  <c r="BS14" i="7"/>
  <c r="BY14" i="7"/>
  <c r="CI14" i="7"/>
  <c r="CO14" i="7"/>
  <c r="AK14" i="7"/>
  <c r="BG14" i="7"/>
  <c r="CB14" i="7"/>
  <c r="CW14" i="7"/>
  <c r="DS14" i="7"/>
  <c r="AL14" i="7"/>
  <c r="BB14" i="7"/>
  <c r="BR14" i="7"/>
  <c r="CH14" i="7"/>
  <c r="CX14" i="7"/>
  <c r="DN14" i="7"/>
  <c r="CJ14" i="7"/>
  <c r="AE14" i="7"/>
  <c r="CE14" i="7"/>
  <c r="DO14" i="7"/>
  <c r="AO14" i="7"/>
  <c r="DK14" i="7"/>
  <c r="AU14" i="7"/>
  <c r="DI14" i="7"/>
  <c r="AQ14" i="7"/>
  <c r="BL14" i="7"/>
  <c r="CG14" i="7"/>
  <c r="DC14" i="7"/>
  <c r="DG17" i="7"/>
  <c r="BV17" i="7"/>
  <c r="CX17" i="7"/>
  <c r="CU17" i="7"/>
  <c r="CI17" i="7"/>
  <c r="CE17" i="7"/>
  <c r="AI17" i="7"/>
  <c r="BD17" i="7"/>
  <c r="DC17" i="7"/>
  <c r="BP17" i="7"/>
  <c r="AN17" i="7"/>
  <c r="AM17" i="7"/>
  <c r="BZ17" i="7"/>
  <c r="AP17" i="7"/>
  <c r="CA17" i="7"/>
  <c r="DM17" i="7"/>
  <c r="CW17" i="7"/>
  <c r="CG17" i="7"/>
  <c r="BQ17" i="7"/>
  <c r="BA17" i="7"/>
  <c r="AK17" i="7"/>
  <c r="DP17" i="7"/>
  <c r="CZ17" i="7"/>
  <c r="CJ17" i="7"/>
  <c r="AF17" i="7"/>
  <c r="BB17" i="7"/>
  <c r="BW17" i="7"/>
  <c r="DB17" i="7"/>
  <c r="BK17" i="7"/>
  <c r="AB17" i="7"/>
  <c r="CQ17" i="7"/>
  <c r="BJ17" i="7"/>
  <c r="AH17" i="7"/>
  <c r="AX17" i="7"/>
  <c r="CM17" i="7"/>
  <c r="AY17" i="7"/>
  <c r="CP17" i="7"/>
  <c r="DC21" i="7"/>
  <c r="CM21" i="7"/>
  <c r="AA21" i="7"/>
  <c r="CY21" i="7"/>
  <c r="W21" i="7"/>
  <c r="DG21" i="7"/>
  <c r="AE21" i="7"/>
  <c r="DK21" i="7"/>
  <c r="CU21" i="7"/>
  <c r="AF21" i="7"/>
  <c r="AV21" i="7"/>
  <c r="BL21" i="7"/>
  <c r="CB21" i="7"/>
  <c r="CR21" i="7"/>
  <c r="DH21" i="7"/>
  <c r="Y21" i="7"/>
  <c r="AO21" i="7"/>
  <c r="BE21" i="7"/>
  <c r="BU21" i="7"/>
  <c r="CK21" i="7"/>
  <c r="BW21" i="7"/>
  <c r="AM21" i="7"/>
  <c r="AU21" i="7"/>
  <c r="AY21" i="7"/>
  <c r="AI21" i="7"/>
  <c r="DO21" i="7"/>
  <c r="AM25" i="7"/>
  <c r="BS25" i="7"/>
  <c r="DR25" i="7"/>
  <c r="BW25" i="7"/>
  <c r="DG25" i="7"/>
  <c r="W25" i="7"/>
  <c r="BC25" i="7"/>
  <c r="BK25" i="7"/>
  <c r="X25" i="7"/>
  <c r="AN25" i="7"/>
  <c r="BD25" i="7"/>
  <c r="BT25" i="7"/>
  <c r="CJ25" i="7"/>
  <c r="CZ25" i="7"/>
  <c r="DP25" i="7"/>
  <c r="DS25" i="7"/>
  <c r="BG25" i="7"/>
  <c r="CI25" i="7"/>
  <c r="AY25" i="7"/>
  <c r="CE25" i="7"/>
  <c r="CQ25" i="7"/>
  <c r="AB28" i="7"/>
  <c r="BD28" i="7"/>
  <c r="CG28" i="7"/>
  <c r="DP28" i="7"/>
  <c r="AR28" i="7"/>
  <c r="CO28" i="7"/>
  <c r="AA28" i="7"/>
  <c r="DQ28" i="7"/>
  <c r="CV28" i="7"/>
  <c r="CA28" i="7"/>
  <c r="BE28" i="7"/>
  <c r="AJ28" i="7"/>
  <c r="DE28" i="7"/>
  <c r="CC28" i="7"/>
  <c r="BA28" i="7"/>
  <c r="X28" i="7"/>
  <c r="BG28" i="7"/>
  <c r="CS28" i="7"/>
  <c r="AG28" i="7"/>
  <c r="BS28" i="7"/>
  <c r="DD28" i="7"/>
  <c r="BM28" i="7"/>
  <c r="CW28" i="7"/>
  <c r="AV28" i="7"/>
  <c r="DL28" i="7"/>
  <c r="CQ28" i="7"/>
  <c r="BU28" i="7"/>
  <c r="AZ28" i="7"/>
  <c r="AE28" i="7"/>
  <c r="CY28" i="7"/>
  <c r="BW28" i="7"/>
  <c r="AS28" i="7"/>
  <c r="AC28" i="7"/>
  <c r="BQ28" i="7"/>
  <c r="DC28" i="7"/>
  <c r="AQ28" i="7"/>
  <c r="CB28" i="7"/>
  <c r="DO28" i="7"/>
  <c r="DL35" i="7"/>
  <c r="AN35" i="7"/>
  <c r="BT35" i="7"/>
  <c r="CZ35" i="7"/>
  <c r="CY49" i="7"/>
  <c r="AG49" i="7"/>
  <c r="AU49" i="7"/>
  <c r="BC49" i="7"/>
  <c r="BQ49" i="7"/>
  <c r="CK49" i="7"/>
  <c r="BM49" i="7"/>
  <c r="AM49" i="7"/>
  <c r="DO49" i="7"/>
  <c r="BI49" i="7"/>
  <c r="BS49" i="7"/>
  <c r="CA49" i="7"/>
  <c r="BE49" i="7"/>
  <c r="Y49" i="7"/>
  <c r="DC49" i="7"/>
  <c r="BW49" i="7"/>
  <c r="AQ49" i="7"/>
  <c r="DI49" i="7"/>
  <c r="BA49" i="7"/>
  <c r="CQ49" i="7"/>
  <c r="AW49" i="7"/>
  <c r="BY49" i="7"/>
  <c r="AS49" i="7"/>
  <c r="DP49" i="7"/>
  <c r="CU49" i="7"/>
  <c r="BO49" i="7"/>
  <c r="AI49" i="7"/>
  <c r="DA49" i="7"/>
  <c r="BK49" i="7"/>
  <c r="DE49" i="7"/>
  <c r="BG55" i="7"/>
  <c r="AI55" i="7"/>
  <c r="BW55" i="7"/>
  <c r="BE55" i="7"/>
  <c r="BM55" i="7"/>
  <c r="AG55" i="7"/>
  <c r="AY55" i="7"/>
  <c r="DA55" i="7"/>
  <c r="Y55" i="7"/>
  <c r="DM55" i="7"/>
  <c r="AS55" i="7"/>
  <c r="BY55" i="7"/>
  <c r="DG55" i="7"/>
  <c r="W55" i="7"/>
  <c r="BC55" i="7"/>
  <c r="CI55" i="7"/>
  <c r="DS55" i="7"/>
  <c r="DK55" i="7"/>
  <c r="CK55" i="7"/>
  <c r="AQ55" i="7"/>
  <c r="DE55" i="7"/>
  <c r="BA55" i="7"/>
  <c r="CG55" i="7"/>
  <c r="DQ55" i="7"/>
  <c r="AE55" i="7"/>
  <c r="BK55" i="7"/>
  <c r="CQ55" i="7"/>
  <c r="BL58" i="7"/>
  <c r="BD58" i="7"/>
  <c r="AZ58" i="7"/>
  <c r="CF58" i="7"/>
  <c r="DS58" i="7"/>
  <c r="AV58" i="7"/>
  <c r="AJ58" i="7"/>
  <c r="AB58" i="7"/>
  <c r="BH58" i="7"/>
  <c r="BH68" i="7"/>
  <c r="X68" i="7"/>
  <c r="CB68" i="7"/>
  <c r="BD68" i="7"/>
  <c r="AN68" i="7"/>
  <c r="AV68" i="7"/>
  <c r="AF68" i="7"/>
  <c r="BL68" i="7"/>
  <c r="AB68" i="7"/>
  <c r="AZ68" i="7"/>
  <c r="AR68" i="7"/>
  <c r="BP75" i="7"/>
  <c r="AJ78" i="7"/>
  <c r="BU78" i="7"/>
  <c r="DI78" i="7"/>
  <c r="CN78" i="7"/>
  <c r="BS78" i="7"/>
  <c r="AW78" i="7"/>
  <c r="AB78" i="7"/>
  <c r="DA78" i="7"/>
  <c r="BY78" i="7"/>
  <c r="AV78" i="7"/>
  <c r="DM78" i="7"/>
  <c r="CK78" i="7"/>
  <c r="BI78" i="7"/>
  <c r="AF78" i="7"/>
  <c r="CG78" i="7"/>
  <c r="AC78" i="7"/>
  <c r="CQ78" i="7"/>
  <c r="CB78" i="7"/>
  <c r="BO78" i="7"/>
  <c r="AZ78" i="7"/>
  <c r="DD78" i="7"/>
  <c r="CI78" i="7"/>
  <c r="BM78" i="7"/>
  <c r="AR78" i="7"/>
  <c r="W78" i="7"/>
  <c r="CU78" i="7"/>
  <c r="BQ78" i="7"/>
  <c r="AO78" i="7"/>
  <c r="DG78" i="7"/>
  <c r="CE78" i="7"/>
  <c r="BA78" i="7"/>
  <c r="Y78" i="7"/>
  <c r="BT78" i="7"/>
  <c r="AK78" i="7"/>
  <c r="DL78" i="7"/>
  <c r="X78" i="7"/>
  <c r="CW78" i="7"/>
  <c r="CJ78" i="7"/>
  <c r="AW84" i="7"/>
  <c r="BU84" i="7"/>
  <c r="W84" i="7"/>
  <c r="CF84" i="7"/>
  <c r="DD84" i="7"/>
  <c r="DI84" i="7"/>
  <c r="CS84" i="7"/>
  <c r="BP84" i="7"/>
  <c r="AN84" i="7"/>
  <c r="DE84" i="7"/>
  <c r="BT84" i="7"/>
  <c r="AI84" i="7"/>
  <c r="CO84" i="7"/>
  <c r="AO84" i="7"/>
  <c r="CJ84" i="7"/>
  <c r="AM84" i="7"/>
  <c r="CQ84" i="7"/>
  <c r="CU84" i="7"/>
  <c r="CZ84" i="7"/>
  <c r="BI84" i="7"/>
  <c r="Y84" i="7"/>
  <c r="CC84" i="7"/>
  <c r="X84" i="7"/>
  <c r="BO84" i="7"/>
  <c r="CY84" i="7"/>
  <c r="AB84" i="7"/>
  <c r="DO84" i="7"/>
  <c r="AQ84" i="7"/>
  <c r="BL84" i="7"/>
  <c r="CG84" i="7"/>
  <c r="DC84" i="7"/>
  <c r="CK84" i="7"/>
  <c r="BC84" i="7"/>
  <c r="DQ84" i="7"/>
  <c r="BK84" i="7"/>
  <c r="DL84" i="7"/>
  <c r="BD84" i="7"/>
  <c r="BY84" i="7"/>
  <c r="AS84" i="7"/>
  <c r="AA84" i="7"/>
  <c r="AV84" i="7"/>
  <c r="BQ84" i="7"/>
  <c r="CM84" i="7"/>
  <c r="DH84" i="7"/>
  <c r="BB93" i="7"/>
  <c r="DN93" i="7"/>
  <c r="AL93" i="7"/>
  <c r="BR93" i="7"/>
  <c r="CW100" i="7"/>
  <c r="CB100" i="7"/>
  <c r="BL100" i="7"/>
  <c r="AV100" i="7"/>
  <c r="AF100" i="7"/>
  <c r="DJ100" i="7"/>
  <c r="CJ100" i="7"/>
  <c r="BS100" i="7"/>
  <c r="BC100" i="7"/>
  <c r="AM100" i="7"/>
  <c r="W100" i="7"/>
  <c r="CS100" i="7"/>
  <c r="BZ100" i="7"/>
  <c r="BJ100" i="7"/>
  <c r="AT100" i="7"/>
  <c r="AD100" i="7"/>
  <c r="CQ100" i="7"/>
  <c r="DG100" i="7"/>
  <c r="CV100" i="7"/>
  <c r="DL100" i="7"/>
  <c r="AP93" i="7"/>
  <c r="DB93" i="7"/>
  <c r="BJ93" i="7"/>
  <c r="AH93" i="7"/>
  <c r="CT93" i="7"/>
  <c r="AE93" i="7"/>
  <c r="AU93" i="7"/>
  <c r="BK93" i="7"/>
  <c r="CA93" i="7"/>
  <c r="CQ93" i="7"/>
  <c r="DG93" i="7"/>
  <c r="X93" i="7"/>
  <c r="AN93" i="7"/>
  <c r="BD93" i="7"/>
  <c r="BT93" i="7"/>
  <c r="CJ93" i="7"/>
  <c r="CZ93" i="7"/>
  <c r="DP93" i="7"/>
  <c r="AK93" i="7"/>
  <c r="BA93" i="7"/>
  <c r="BQ93" i="7"/>
  <c r="CG93" i="7"/>
  <c r="CW93" i="7"/>
  <c r="DM93" i="7"/>
  <c r="DN81" i="7"/>
  <c r="BB81" i="7"/>
  <c r="AE81" i="7"/>
  <c r="AU81" i="7"/>
  <c r="BK81" i="7"/>
  <c r="CA81" i="7"/>
  <c r="CQ81" i="7"/>
  <c r="DG81" i="7"/>
  <c r="X81" i="7"/>
  <c r="AN81" i="7"/>
  <c r="BD81" i="7"/>
  <c r="BT81" i="7"/>
  <c r="CJ81" i="7"/>
  <c r="CZ81" i="7"/>
  <c r="DP81" i="7"/>
  <c r="AK81" i="7"/>
  <c r="BA81" i="7"/>
  <c r="BQ81" i="7"/>
  <c r="CG81" i="7"/>
  <c r="CW81" i="7"/>
  <c r="DM81" i="7"/>
  <c r="DH75" i="7"/>
  <c r="CM75" i="7"/>
  <c r="BR75" i="7"/>
  <c r="AV75" i="7"/>
  <c r="AA75" i="7"/>
  <c r="AK75" i="7"/>
  <c r="BA75" i="7"/>
  <c r="BQ75" i="7"/>
  <c r="CG75" i="7"/>
  <c r="CW75" i="7"/>
  <c r="DM75" i="7"/>
  <c r="AT81" i="7"/>
  <c r="CZ75" i="7"/>
  <c r="CE75" i="7"/>
  <c r="BJ75" i="7"/>
  <c r="AN75" i="7"/>
  <c r="CA75" i="7"/>
  <c r="DB75" i="7"/>
  <c r="AX75" i="7"/>
  <c r="AH81" i="7"/>
  <c r="DN100" i="7"/>
  <c r="BU100" i="7"/>
  <c r="CT75" i="7"/>
  <c r="AX81" i="7"/>
  <c r="CV75" i="7"/>
  <c r="EF98" i="7"/>
  <c r="HH98" i="7"/>
  <c r="AQ33" i="7"/>
  <c r="BG33" i="7"/>
  <c r="DN33" i="7"/>
  <c r="CB33" i="7"/>
  <c r="CZ36" i="7"/>
  <c r="CR36" i="7"/>
  <c r="BO36" i="7"/>
  <c r="BD36" i="7"/>
  <c r="AI42" i="7"/>
  <c r="DR42" i="7"/>
  <c r="AY42" i="7"/>
  <c r="CR46" i="7"/>
  <c r="BP46" i="7"/>
  <c r="CF46" i="7"/>
  <c r="CZ46" i="7"/>
  <c r="CV46" i="7"/>
  <c r="DR46" i="7"/>
  <c r="AA46" i="7"/>
  <c r="W46" i="7"/>
  <c r="BT46" i="7"/>
  <c r="BL46" i="7"/>
  <c r="DQ53" i="7"/>
  <c r="DO53" i="7"/>
  <c r="BW53" i="7"/>
  <c r="AG53" i="7"/>
  <c r="CK53" i="7"/>
  <c r="AE53" i="7"/>
  <c r="CC53" i="7"/>
  <c r="DI53" i="7"/>
  <c r="BE53" i="7"/>
  <c r="CA53" i="7"/>
  <c r="CE61" i="7"/>
  <c r="CI61" i="7"/>
  <c r="DO61" i="7"/>
  <c r="BG61" i="7"/>
  <c r="BQ61" i="7"/>
  <c r="AY61" i="7"/>
  <c r="BC61" i="7"/>
  <c r="DK61" i="7"/>
  <c r="W61" i="7"/>
  <c r="CW61" i="7"/>
  <c r="AU61" i="7"/>
  <c r="CY61" i="7"/>
  <c r="AC86" i="7"/>
  <c r="AG86" i="7"/>
  <c r="BY86" i="7"/>
  <c r="DE86" i="7"/>
  <c r="Y86" i="7"/>
  <c r="BE86" i="7"/>
  <c r="CN102" i="7"/>
  <c r="AE102" i="7"/>
  <c r="X102" i="7"/>
  <c r="AV102" i="7"/>
  <c r="BU47" i="7"/>
  <c r="AE47" i="7"/>
  <c r="AU47" i="7"/>
  <c r="DA69" i="7"/>
  <c r="BD69" i="7"/>
  <c r="AM69" i="7"/>
  <c r="BW94" i="7"/>
  <c r="BX94" i="7"/>
  <c r="W94" i="7"/>
  <c r="CR94" i="7"/>
  <c r="BA20" i="7"/>
  <c r="DH20" i="7"/>
  <c r="BC20" i="7"/>
  <c r="CJ20" i="7"/>
  <c r="DO20" i="7"/>
  <c r="AS20" i="7"/>
  <c r="CI24" i="7"/>
  <c r="BG24" i="7"/>
  <c r="CN27" i="7"/>
  <c r="BT27" i="7"/>
  <c r="AQ38" i="7"/>
  <c r="DK38" i="7"/>
  <c r="DS38" i="7"/>
  <c r="DO38" i="7"/>
  <c r="BG38" i="7"/>
  <c r="BD62" i="7"/>
  <c r="AZ62" i="7"/>
  <c r="BT88" i="7"/>
  <c r="BL88" i="7"/>
  <c r="HM81" i="7"/>
  <c r="HF38" i="7"/>
  <c r="CA92" i="7"/>
  <c r="DW103" i="7"/>
  <c r="GI103" i="7"/>
  <c r="FC103" i="7"/>
  <c r="FS103" i="7"/>
  <c r="GY103" i="7"/>
  <c r="FH102" i="7"/>
  <c r="FX102" i="7"/>
  <c r="GN102" i="7"/>
  <c r="L102" i="7"/>
  <c r="EB102" i="7"/>
  <c r="HD102" i="7"/>
  <c r="EG101" i="7"/>
  <c r="GS101" i="7"/>
  <c r="GC101" i="7"/>
  <c r="HI101" i="7"/>
  <c r="L101" i="7"/>
  <c r="EW101" i="7"/>
  <c r="FR100" i="7"/>
  <c r="DV100" i="7"/>
  <c r="GX100" i="7"/>
  <c r="EL100" i="7"/>
  <c r="HN100" i="7"/>
  <c r="FB100" i="7"/>
  <c r="EQ99" i="7"/>
  <c r="HC99" i="7"/>
  <c r="EA99" i="7"/>
  <c r="FG99" i="7"/>
  <c r="FW99" i="7"/>
  <c r="GB98" i="7"/>
  <c r="EV98" i="7"/>
  <c r="FL98" i="7"/>
  <c r="GR98" i="7"/>
  <c r="FA97" i="7"/>
  <c r="HM97" i="7"/>
  <c r="FQ97" i="7"/>
  <c r="GG97" i="7"/>
  <c r="L97" i="7"/>
  <c r="DU97" i="7"/>
  <c r="GW97" i="7"/>
  <c r="DZ96" i="7"/>
  <c r="GL96" i="7"/>
  <c r="FV96" i="7"/>
  <c r="HB96" i="7"/>
  <c r="EP96" i="7"/>
  <c r="FK95" i="7"/>
  <c r="GQ95" i="7"/>
  <c r="EE95" i="7"/>
  <c r="HG95" i="7"/>
  <c r="EU95" i="7"/>
  <c r="EJ94" i="7"/>
  <c r="GV94" i="7"/>
  <c r="DT94" i="7"/>
  <c r="HL94" i="7"/>
  <c r="EZ94" i="7"/>
  <c r="FP94" i="7"/>
  <c r="FU93" i="7"/>
  <c r="EO93" i="7"/>
  <c r="FE93" i="7"/>
  <c r="GK93" i="7"/>
  <c r="ET92" i="7"/>
  <c r="HF92" i="7"/>
  <c r="FJ92" i="7"/>
  <c r="L92" i="7"/>
  <c r="FZ92" i="7"/>
  <c r="GP92" i="7"/>
  <c r="GE91" i="7"/>
  <c r="FO91" i="7"/>
  <c r="GU91" i="7"/>
  <c r="EI91" i="7"/>
  <c r="HK91" i="7"/>
  <c r="FD90" i="7"/>
  <c r="HP90" i="7"/>
  <c r="GJ90" i="7"/>
  <c r="DX90" i="7"/>
  <c r="GZ90" i="7"/>
  <c r="EN90" i="7"/>
  <c r="EC89" i="7"/>
  <c r="GO89" i="7"/>
  <c r="HE89" i="7"/>
  <c r="ES89" i="7"/>
  <c r="FI89" i="7"/>
  <c r="FN88" i="7"/>
  <c r="EH88" i="7"/>
  <c r="HJ88" i="7"/>
  <c r="EX88" i="7"/>
  <c r="GD88" i="7"/>
  <c r="EM87" i="7"/>
  <c r="GY87" i="7"/>
  <c r="FC87" i="7"/>
  <c r="FS87" i="7"/>
  <c r="GI87" i="7"/>
  <c r="FX86" i="7"/>
  <c r="FH86" i="7"/>
  <c r="GN86" i="7"/>
  <c r="EB86" i="7"/>
  <c r="HD86" i="7"/>
  <c r="EW85" i="7"/>
  <c r="HI85" i="7"/>
  <c r="GC85" i="7"/>
  <c r="GS85" i="7"/>
  <c r="EG85" i="7"/>
  <c r="DV84" i="7"/>
  <c r="GH84" i="7"/>
  <c r="GX84" i="7"/>
  <c r="EL84" i="7"/>
  <c r="HN84" i="7"/>
  <c r="FB84" i="7"/>
  <c r="FG83" i="7"/>
  <c r="EA83" i="7"/>
  <c r="HC83" i="7"/>
  <c r="EQ83" i="7"/>
  <c r="FW83" i="7"/>
  <c r="EF82" i="7"/>
  <c r="GR82" i="7"/>
  <c r="EV82" i="7"/>
  <c r="FL82" i="7"/>
  <c r="GB82" i="7"/>
  <c r="FQ81" i="7"/>
  <c r="FA81" i="7"/>
  <c r="GG81" i="7"/>
  <c r="DU81" i="7"/>
  <c r="GW81" i="7"/>
  <c r="EP80" i="7"/>
  <c r="HB80" i="7"/>
  <c r="FV80" i="7"/>
  <c r="GL80" i="7"/>
  <c r="DZ80" i="7"/>
  <c r="GA79" i="7"/>
  <c r="GQ79" i="7"/>
  <c r="EE79" i="7"/>
  <c r="HG79" i="7"/>
  <c r="EU79" i="7"/>
  <c r="EZ78" i="7"/>
  <c r="HL78" i="7"/>
  <c r="DT78" i="7"/>
  <c r="GV78" i="7"/>
  <c r="EJ78" i="7"/>
  <c r="FP78" i="7"/>
  <c r="DY77" i="7"/>
  <c r="GK77" i="7"/>
  <c r="EO77" i="7"/>
  <c r="FE77" i="7"/>
  <c r="FU77" i="7"/>
  <c r="FJ76" i="7"/>
  <c r="ET76" i="7"/>
  <c r="FZ76" i="7"/>
  <c r="GP76" i="7"/>
  <c r="EI75" i="7"/>
  <c r="GU75" i="7"/>
  <c r="FO75" i="7"/>
  <c r="GE75" i="7"/>
  <c r="HK75" i="7"/>
  <c r="FT74" i="7"/>
  <c r="GJ74" i="7"/>
  <c r="DX74" i="7"/>
  <c r="GZ74" i="7"/>
  <c r="L74" i="7"/>
  <c r="EN74" i="7"/>
  <c r="HP74" i="7"/>
  <c r="ES73" i="7"/>
  <c r="HE73" i="7"/>
  <c r="GO73" i="7"/>
  <c r="EC73" i="7"/>
  <c r="FI73" i="7"/>
  <c r="GD72" i="7"/>
  <c r="EH72" i="7"/>
  <c r="HJ72" i="7"/>
  <c r="EX72" i="7"/>
  <c r="FN72" i="7"/>
  <c r="FC71" i="7"/>
  <c r="HO71" i="7"/>
  <c r="EM71" i="7"/>
  <c r="FS71" i="7"/>
  <c r="GI71" i="7"/>
  <c r="EB70" i="7"/>
  <c r="GN70" i="7"/>
  <c r="FH70" i="7"/>
  <c r="FX70" i="7"/>
  <c r="HD70" i="7"/>
  <c r="FM69" i="7"/>
  <c r="GC69" i="7"/>
  <c r="GS69" i="7"/>
  <c r="EG69" i="7"/>
  <c r="HI69" i="7"/>
  <c r="EL68" i="7"/>
  <c r="GX68" i="7"/>
  <c r="GH68" i="7"/>
  <c r="DV68" i="7"/>
  <c r="HN68" i="7"/>
  <c r="FB68" i="7"/>
  <c r="FW67" i="7"/>
  <c r="EA67" i="7"/>
  <c r="HC67" i="7"/>
  <c r="EQ67" i="7"/>
  <c r="FG67" i="7"/>
  <c r="EV66" i="7"/>
  <c r="HH66" i="7"/>
  <c r="EF66" i="7"/>
  <c r="FL66" i="7"/>
  <c r="GB66" i="7"/>
  <c r="DU65" i="7"/>
  <c r="GG65" i="7"/>
  <c r="FA65" i="7"/>
  <c r="FQ65" i="7"/>
  <c r="GW65" i="7"/>
  <c r="FF64" i="7"/>
  <c r="FV64" i="7"/>
  <c r="GL64" i="7"/>
  <c r="DZ64" i="7"/>
  <c r="HB64" i="7"/>
  <c r="GB63" i="7"/>
  <c r="EV63" i="7"/>
  <c r="HG63" i="7"/>
  <c r="FA62" i="7"/>
  <c r="DU62" i="7"/>
  <c r="GG62" i="7"/>
  <c r="DZ61" i="7"/>
  <c r="GL61" i="7"/>
  <c r="EE60" i="7"/>
  <c r="FK60" i="7"/>
  <c r="GQ60" i="7"/>
  <c r="GV59" i="7"/>
  <c r="EJ59" i="7"/>
  <c r="FU58" i="7"/>
  <c r="EO58" i="7"/>
  <c r="HA58" i="7"/>
  <c r="ET57" i="7"/>
  <c r="L57" i="7"/>
  <c r="FZ57" i="7"/>
  <c r="GE56" i="7"/>
  <c r="HK56" i="7"/>
  <c r="HP55" i="7"/>
  <c r="DX55" i="7"/>
  <c r="FD55" i="7"/>
  <c r="GJ55" i="7"/>
  <c r="GO54" i="7"/>
  <c r="L54" i="7"/>
  <c r="EC54" i="7"/>
  <c r="FN53" i="7"/>
  <c r="EH53" i="7"/>
  <c r="GT53" i="7"/>
  <c r="EM52" i="7"/>
  <c r="FS52" i="7"/>
  <c r="FX51" i="7"/>
  <c r="HD51" i="7"/>
  <c r="HI50" i="7"/>
  <c r="EW50" i="7"/>
  <c r="GC50" i="7"/>
  <c r="GH49" i="7"/>
  <c r="L49" i="7"/>
  <c r="HN49" i="7"/>
  <c r="DV49" i="7"/>
  <c r="GS47" i="7"/>
  <c r="EJ40" i="7"/>
  <c r="FD36" i="7"/>
  <c r="GY33" i="7"/>
  <c r="L33" i="7"/>
  <c r="FX32" i="7"/>
  <c r="DV30" i="7"/>
  <c r="FQ27" i="7"/>
  <c r="FJ22" i="7"/>
  <c r="L22" i="7"/>
  <c r="EV12" i="7"/>
  <c r="O10" i="7"/>
  <c r="R10" i="7"/>
  <c r="HO103" i="7"/>
  <c r="GH100" i="7"/>
  <c r="EK97" i="7"/>
  <c r="HA93" i="7"/>
  <c r="FT90" i="7"/>
  <c r="DW87" i="7"/>
  <c r="GM83" i="7"/>
  <c r="FF80" i="7"/>
  <c r="HF76" i="7"/>
  <c r="FY73" i="7"/>
  <c r="ER70" i="7"/>
  <c r="GR66" i="7"/>
  <c r="HM62" i="7"/>
  <c r="EY56" i="7"/>
  <c r="FB49" i="7"/>
  <c r="Q8" i="7"/>
  <c r="L103" i="7"/>
  <c r="L98" i="7"/>
  <c r="L85" i="7"/>
  <c r="L99" i="7"/>
  <c r="L53" i="7"/>
  <c r="L100" i="7"/>
  <c r="L82" i="7"/>
  <c r="L93" i="7"/>
  <c r="L78" i="7"/>
  <c r="EN8" i="7"/>
  <c r="T10" i="7"/>
  <c r="L13" i="7"/>
  <c r="L23" i="7"/>
  <c r="L58" i="7"/>
  <c r="L43" i="7"/>
  <c r="L83" i="7"/>
  <c r="L88" i="7"/>
  <c r="L12" i="7"/>
  <c r="EM103" i="7"/>
  <c r="GM99" i="7"/>
  <c r="FF96" i="7"/>
  <c r="DY93" i="7"/>
  <c r="FY89" i="7"/>
  <c r="ER86" i="7"/>
  <c r="HH82" i="7"/>
  <c r="FK79" i="7"/>
  <c r="ED76" i="7"/>
  <c r="GT72" i="7"/>
  <c r="EW69" i="7"/>
  <c r="HM65" i="7"/>
  <c r="FF61" i="7"/>
  <c r="FI54" i="7"/>
  <c r="AP4" i="7"/>
  <c r="B87" i="16"/>
  <c r="C87" i="16" s="1"/>
  <c r="B82" i="16"/>
  <c r="B88" i="16"/>
  <c r="B89" i="16" s="1"/>
  <c r="AO8" i="14"/>
  <c r="AT4" i="7"/>
  <c r="EQ4" i="7" s="1"/>
  <c r="FZ87" i="15"/>
  <c r="EQ87" i="15"/>
  <c r="HC87" i="15"/>
  <c r="FP87" i="15"/>
  <c r="FA87" i="15"/>
  <c r="GO87" i="15"/>
  <c r="ED16" i="15"/>
  <c r="EH16" i="15"/>
  <c r="ET16" i="15"/>
  <c r="EX16" i="15"/>
  <c r="FJ16" i="15"/>
  <c r="FN16" i="15"/>
  <c r="FZ16" i="15"/>
  <c r="GD16" i="15"/>
  <c r="GP16" i="15"/>
  <c r="GT16" i="15"/>
  <c r="HF16" i="15"/>
  <c r="HJ16" i="15"/>
  <c r="EA16" i="15"/>
  <c r="EE16" i="15"/>
  <c r="EQ16" i="15"/>
  <c r="EU16" i="15"/>
  <c r="FG16" i="15"/>
  <c r="FK16" i="15"/>
  <c r="FW16" i="15"/>
  <c r="GA16" i="15"/>
  <c r="GM16" i="15"/>
  <c r="GQ16" i="15"/>
  <c r="HC16" i="15"/>
  <c r="HG16" i="15"/>
  <c r="HS16" i="15"/>
  <c r="DX16" i="15"/>
  <c r="EJ16" i="15"/>
  <c r="EN16" i="15"/>
  <c r="EZ16" i="15"/>
  <c r="FD16" i="15"/>
  <c r="FP16" i="15"/>
  <c r="FT16" i="15"/>
  <c r="GF16" i="15"/>
  <c r="GJ16" i="15"/>
  <c r="GV16" i="15"/>
  <c r="GZ16" i="15"/>
  <c r="HL16" i="15"/>
  <c r="HP16" i="15"/>
  <c r="ES16" i="15"/>
  <c r="FI16" i="15"/>
  <c r="HE16" i="15"/>
  <c r="EG16" i="15"/>
  <c r="GC16" i="15"/>
  <c r="GS16" i="15"/>
  <c r="FA16" i="15"/>
  <c r="FQ16" i="15"/>
  <c r="HM16" i="15"/>
  <c r="FE16" i="15"/>
  <c r="DY16" i="15"/>
  <c r="GK16" i="15"/>
  <c r="EA28" i="15"/>
  <c r="EE28" i="15"/>
  <c r="EQ28" i="15"/>
  <c r="EU28" i="15"/>
  <c r="FG28" i="15"/>
  <c r="FK28" i="15"/>
  <c r="FW28" i="15"/>
  <c r="GA28" i="15"/>
  <c r="GM28" i="15"/>
  <c r="GQ28" i="15"/>
  <c r="HC28" i="15"/>
  <c r="HG28" i="15"/>
  <c r="HS28" i="15"/>
  <c r="DX28" i="15"/>
  <c r="EJ28" i="15"/>
  <c r="EN28" i="15"/>
  <c r="EZ28" i="15"/>
  <c r="FD28" i="15"/>
  <c r="FP28" i="15"/>
  <c r="FT28" i="15"/>
  <c r="GF28" i="15"/>
  <c r="GJ28" i="15"/>
  <c r="GV28" i="15"/>
  <c r="GZ28" i="15"/>
  <c r="HL28" i="15"/>
  <c r="HP28" i="15"/>
  <c r="EC28" i="15"/>
  <c r="EG28" i="15"/>
  <c r="ES28" i="15"/>
  <c r="EW28" i="15"/>
  <c r="FI28" i="15"/>
  <c r="FM28" i="15"/>
  <c r="FY28" i="15"/>
  <c r="GC28" i="15"/>
  <c r="GO28" i="15"/>
  <c r="GS28" i="15"/>
  <c r="HE28" i="15"/>
  <c r="HI28" i="15"/>
  <c r="EH28" i="15"/>
  <c r="EX28" i="15"/>
  <c r="GT28" i="15"/>
  <c r="HJ28" i="15"/>
  <c r="FR28" i="15"/>
  <c r="GH28" i="15"/>
  <c r="DZ28" i="15"/>
  <c r="EP28" i="15"/>
  <c r="GL28" i="15"/>
  <c r="HB28" i="15"/>
  <c r="HF28" i="15"/>
  <c r="FJ28" i="15"/>
  <c r="GP28" i="15"/>
  <c r="DX32" i="15"/>
  <c r="EB32" i="15"/>
  <c r="EF32" i="15"/>
  <c r="EJ32" i="15"/>
  <c r="EN32" i="15"/>
  <c r="ER32" i="15"/>
  <c r="EV32" i="15"/>
  <c r="EZ32" i="15"/>
  <c r="FD32" i="15"/>
  <c r="FH32" i="15"/>
  <c r="FL32" i="15"/>
  <c r="FP32" i="15"/>
  <c r="FT32" i="15"/>
  <c r="FX32" i="15"/>
  <c r="GB32" i="15"/>
  <c r="GF32" i="15"/>
  <c r="GJ32" i="15"/>
  <c r="GN32" i="15"/>
  <c r="GR32" i="15"/>
  <c r="GV32" i="15"/>
  <c r="GZ32" i="15"/>
  <c r="HD32" i="15"/>
  <c r="HH32" i="15"/>
  <c r="HL32" i="15"/>
  <c r="HP32" i="15"/>
  <c r="HT32" i="15"/>
  <c r="DY32" i="15"/>
  <c r="EC32" i="15"/>
  <c r="EG32" i="15"/>
  <c r="EK32" i="15"/>
  <c r="EO32" i="15"/>
  <c r="ES32" i="15"/>
  <c r="EW32" i="15"/>
  <c r="FA32" i="15"/>
  <c r="FE32" i="15"/>
  <c r="FI32" i="15"/>
  <c r="FM32" i="15"/>
  <c r="FQ32" i="15"/>
  <c r="FU32" i="15"/>
  <c r="FY32" i="15"/>
  <c r="GC32" i="15"/>
  <c r="GG32" i="15"/>
  <c r="GK32" i="15"/>
  <c r="GO32" i="15"/>
  <c r="GS32" i="15"/>
  <c r="GW32" i="15"/>
  <c r="HA32" i="15"/>
  <c r="HE32" i="15"/>
  <c r="HI32" i="15"/>
  <c r="HM32" i="15"/>
  <c r="HQ32" i="15"/>
  <c r="DZ32" i="15"/>
  <c r="ED32" i="15"/>
  <c r="EH32" i="15"/>
  <c r="EL32" i="15"/>
  <c r="EP32" i="15"/>
  <c r="ET32" i="15"/>
  <c r="EX32" i="15"/>
  <c r="FB32" i="15"/>
  <c r="FF32" i="15"/>
  <c r="FJ32" i="15"/>
  <c r="FN32" i="15"/>
  <c r="FR32" i="15"/>
  <c r="FV32" i="15"/>
  <c r="FZ32" i="15"/>
  <c r="GD32" i="15"/>
  <c r="GH32" i="15"/>
  <c r="GL32" i="15"/>
  <c r="GP32" i="15"/>
  <c r="GT32" i="15"/>
  <c r="GX32" i="15"/>
  <c r="HB32" i="15"/>
  <c r="HF32" i="15"/>
  <c r="HJ32" i="15"/>
  <c r="HN32" i="15"/>
  <c r="HR32" i="15"/>
  <c r="EA32" i="15"/>
  <c r="EQ32" i="15"/>
  <c r="FG32" i="15"/>
  <c r="FW32" i="15"/>
  <c r="GM32" i="15"/>
  <c r="HC32" i="15"/>
  <c r="HS32" i="15"/>
  <c r="EE32" i="15"/>
  <c r="EU32" i="15"/>
  <c r="FK32" i="15"/>
  <c r="GA32" i="15"/>
  <c r="GQ32" i="15"/>
  <c r="HG32" i="15"/>
  <c r="EI32" i="15"/>
  <c r="EY32" i="15"/>
  <c r="FO32" i="15"/>
  <c r="GE32" i="15"/>
  <c r="GU32" i="15"/>
  <c r="HK32" i="15"/>
  <c r="GI32" i="15"/>
  <c r="EM32" i="15"/>
  <c r="GY32" i="15"/>
  <c r="FC32" i="15"/>
  <c r="HO32" i="15"/>
  <c r="FS32" i="15"/>
  <c r="EF36" i="15"/>
  <c r="EJ36" i="15"/>
  <c r="EV36" i="15"/>
  <c r="EZ36" i="15"/>
  <c r="FL36" i="15"/>
  <c r="FP36" i="15"/>
  <c r="GB36" i="15"/>
  <c r="GF36" i="15"/>
  <c r="GR36" i="15"/>
  <c r="GV36" i="15"/>
  <c r="HH36" i="15"/>
  <c r="HL36" i="15"/>
  <c r="DY36" i="15"/>
  <c r="EC36" i="15"/>
  <c r="EO36" i="15"/>
  <c r="ES36" i="15"/>
  <c r="FE36" i="15"/>
  <c r="FI36" i="15"/>
  <c r="FU36" i="15"/>
  <c r="FY36" i="15"/>
  <c r="GK36" i="15"/>
  <c r="GO36" i="15"/>
  <c r="HA36" i="15"/>
  <c r="HE36" i="15"/>
  <c r="HQ36" i="15"/>
  <c r="DZ36" i="15"/>
  <c r="EL36" i="15"/>
  <c r="EP36" i="15"/>
  <c r="FB36" i="15"/>
  <c r="FF36" i="15"/>
  <c r="FR36" i="15"/>
  <c r="FV36" i="15"/>
  <c r="GH36" i="15"/>
  <c r="GL36" i="15"/>
  <c r="GX36" i="15"/>
  <c r="HB36" i="15"/>
  <c r="HN36" i="15"/>
  <c r="HR36" i="15"/>
  <c r="FS36" i="15"/>
  <c r="GI36" i="15"/>
  <c r="EA36" i="15"/>
  <c r="EQ36" i="15"/>
  <c r="GM36" i="15"/>
  <c r="HC36" i="15"/>
  <c r="EU36" i="15"/>
  <c r="FK36" i="15"/>
  <c r="HG36" i="15"/>
  <c r="FO36" i="15"/>
  <c r="GU36" i="15"/>
  <c r="EY36" i="15"/>
  <c r="DY48" i="15"/>
  <c r="EC48" i="15"/>
  <c r="EG48" i="15"/>
  <c r="EK48" i="15"/>
  <c r="EO48" i="15"/>
  <c r="ES48" i="15"/>
  <c r="EW48" i="15"/>
  <c r="FA48" i="15"/>
  <c r="FE48" i="15"/>
  <c r="FI48" i="15"/>
  <c r="FM48" i="15"/>
  <c r="FQ48" i="15"/>
  <c r="FU48" i="15"/>
  <c r="FY48" i="15"/>
  <c r="GC48" i="15"/>
  <c r="GG48" i="15"/>
  <c r="GK48" i="15"/>
  <c r="GO48" i="15"/>
  <c r="GS48" i="15"/>
  <c r="GW48" i="15"/>
  <c r="HA48" i="15"/>
  <c r="HE48" i="15"/>
  <c r="HI48" i="15"/>
  <c r="HM48" i="15"/>
  <c r="HQ48" i="15"/>
  <c r="DZ48" i="15"/>
  <c r="ED48" i="15"/>
  <c r="EH48" i="15"/>
  <c r="EL48" i="15"/>
  <c r="EP48" i="15"/>
  <c r="ET48" i="15"/>
  <c r="EX48" i="15"/>
  <c r="FB48" i="15"/>
  <c r="FF48" i="15"/>
  <c r="FJ48" i="15"/>
  <c r="FN48" i="15"/>
  <c r="FR48" i="15"/>
  <c r="FV48" i="15"/>
  <c r="FZ48" i="15"/>
  <c r="GD48" i="15"/>
  <c r="GH48" i="15"/>
  <c r="GL48" i="15"/>
  <c r="GP48" i="15"/>
  <c r="GT48" i="15"/>
  <c r="GX48" i="15"/>
  <c r="HB48" i="15"/>
  <c r="HF48" i="15"/>
  <c r="HJ48" i="15"/>
  <c r="HN48" i="15"/>
  <c r="HR48" i="15"/>
  <c r="EA48" i="15"/>
  <c r="EE48" i="15"/>
  <c r="EI48" i="15"/>
  <c r="EM48" i="15"/>
  <c r="EQ48" i="15"/>
  <c r="EU48" i="15"/>
  <c r="EY48" i="15"/>
  <c r="FC48" i="15"/>
  <c r="FG48" i="15"/>
  <c r="FK48" i="15"/>
  <c r="FO48" i="15"/>
  <c r="FS48" i="15"/>
  <c r="FW48" i="15"/>
  <c r="GA48" i="15"/>
  <c r="GE48" i="15"/>
  <c r="GI48" i="15"/>
  <c r="GM48" i="15"/>
  <c r="GQ48" i="15"/>
  <c r="GU48" i="15"/>
  <c r="GY48" i="15"/>
  <c r="HC48" i="15"/>
  <c r="HG48" i="15"/>
  <c r="HK48" i="15"/>
  <c r="HO48" i="15"/>
  <c r="HS48" i="15"/>
  <c r="EB48" i="15"/>
  <c r="ER48" i="15"/>
  <c r="FH48" i="15"/>
  <c r="FX48" i="15"/>
  <c r="GN48" i="15"/>
  <c r="HD48" i="15"/>
  <c r="HT48" i="15"/>
  <c r="EF48" i="15"/>
  <c r="EV48" i="15"/>
  <c r="FL48" i="15"/>
  <c r="GB48" i="15"/>
  <c r="GR48" i="15"/>
  <c r="HH48" i="15"/>
  <c r="EJ48" i="15"/>
  <c r="EZ48" i="15"/>
  <c r="FP48" i="15"/>
  <c r="GF48" i="15"/>
  <c r="GV48" i="15"/>
  <c r="HL48" i="15"/>
  <c r="EN48" i="15"/>
  <c r="GZ48" i="15"/>
  <c r="FD48" i="15"/>
  <c r="HP48" i="15"/>
  <c r="FT48" i="15"/>
  <c r="DX48" i="15"/>
  <c r="GJ48" i="15"/>
  <c r="DX56" i="15"/>
  <c r="EB56" i="15"/>
  <c r="EF56" i="15"/>
  <c r="EJ56" i="15"/>
  <c r="EN56" i="15"/>
  <c r="ER56" i="15"/>
  <c r="EV56" i="15"/>
  <c r="EZ56" i="15"/>
  <c r="FD56" i="15"/>
  <c r="FH56" i="15"/>
  <c r="FL56" i="15"/>
  <c r="FP56" i="15"/>
  <c r="FT56" i="15"/>
  <c r="FX56" i="15"/>
  <c r="GB56" i="15"/>
  <c r="GF56" i="15"/>
  <c r="GJ56" i="15"/>
  <c r="GN56" i="15"/>
  <c r="GR56" i="15"/>
  <c r="GV56" i="15"/>
  <c r="GZ56" i="15"/>
  <c r="HD56" i="15"/>
  <c r="HH56" i="15"/>
  <c r="HL56" i="15"/>
  <c r="HP56" i="15"/>
  <c r="HT56" i="15"/>
  <c r="DY56" i="15"/>
  <c r="EC56" i="15"/>
  <c r="EG56" i="15"/>
  <c r="EK56" i="15"/>
  <c r="EO56" i="15"/>
  <c r="ES56" i="15"/>
  <c r="EW56" i="15"/>
  <c r="FA56" i="15"/>
  <c r="FE56" i="15"/>
  <c r="FI56" i="15"/>
  <c r="FM56" i="15"/>
  <c r="FQ56" i="15"/>
  <c r="FU56" i="15"/>
  <c r="FY56" i="15"/>
  <c r="GC56" i="15"/>
  <c r="GG56" i="15"/>
  <c r="GK56" i="15"/>
  <c r="GO56" i="15"/>
  <c r="GS56" i="15"/>
  <c r="GW56" i="15"/>
  <c r="HA56" i="15"/>
  <c r="HE56" i="15"/>
  <c r="HI56" i="15"/>
  <c r="HM56" i="15"/>
  <c r="HQ56" i="15"/>
  <c r="DZ56" i="15"/>
  <c r="ED56" i="15"/>
  <c r="EH56" i="15"/>
  <c r="EL56" i="15"/>
  <c r="EP56" i="15"/>
  <c r="ET56" i="15"/>
  <c r="EX56" i="15"/>
  <c r="FB56" i="15"/>
  <c r="FF56" i="15"/>
  <c r="FJ56" i="15"/>
  <c r="FN56" i="15"/>
  <c r="FR56" i="15"/>
  <c r="FV56" i="15"/>
  <c r="FZ56" i="15"/>
  <c r="GD56" i="15"/>
  <c r="GH56" i="15"/>
  <c r="GL56" i="15"/>
  <c r="GP56" i="15"/>
  <c r="GT56" i="15"/>
  <c r="GX56" i="15"/>
  <c r="HB56" i="15"/>
  <c r="HF56" i="15"/>
  <c r="HJ56" i="15"/>
  <c r="HN56" i="15"/>
  <c r="HR56" i="15"/>
  <c r="EM56" i="15"/>
  <c r="FC56" i="15"/>
  <c r="FS56" i="15"/>
  <c r="GI56" i="15"/>
  <c r="GY56" i="15"/>
  <c r="HO56" i="15"/>
  <c r="EA56" i="15"/>
  <c r="EQ56" i="15"/>
  <c r="FG56" i="15"/>
  <c r="FW56" i="15"/>
  <c r="GM56" i="15"/>
  <c r="HC56" i="15"/>
  <c r="HS56" i="15"/>
  <c r="EE56" i="15"/>
  <c r="EU56" i="15"/>
  <c r="FK56" i="15"/>
  <c r="GA56" i="15"/>
  <c r="GQ56" i="15"/>
  <c r="HG56" i="15"/>
  <c r="EY56" i="15"/>
  <c r="HK56" i="15"/>
  <c r="FO56" i="15"/>
  <c r="GE56" i="15"/>
  <c r="EI56" i="15"/>
  <c r="GU56" i="15"/>
  <c r="DY76" i="15"/>
  <c r="EC76" i="15"/>
  <c r="EG76" i="15"/>
  <c r="EK76" i="15"/>
  <c r="EO76" i="15"/>
  <c r="ES76" i="15"/>
  <c r="EW76" i="15"/>
  <c r="FA76" i="15"/>
  <c r="FE76" i="15"/>
  <c r="FI76" i="15"/>
  <c r="FM76" i="15"/>
  <c r="FQ76" i="15"/>
  <c r="FU76" i="15"/>
  <c r="FY76" i="15"/>
  <c r="GC76" i="15"/>
  <c r="GG76" i="15"/>
  <c r="GK76" i="15"/>
  <c r="GO76" i="15"/>
  <c r="GS76" i="15"/>
  <c r="GW76" i="15"/>
  <c r="HA76" i="15"/>
  <c r="HE76" i="15"/>
  <c r="HI76" i="15"/>
  <c r="HM76" i="15"/>
  <c r="HQ76" i="15"/>
  <c r="DZ76" i="15"/>
  <c r="ED76" i="15"/>
  <c r="EH76" i="15"/>
  <c r="EL76" i="15"/>
  <c r="EP76" i="15"/>
  <c r="ET76" i="15"/>
  <c r="EX76" i="15"/>
  <c r="FB76" i="15"/>
  <c r="FF76" i="15"/>
  <c r="FJ76" i="15"/>
  <c r="FN76" i="15"/>
  <c r="FR76" i="15"/>
  <c r="FV76" i="15"/>
  <c r="FZ76" i="15"/>
  <c r="GD76" i="15"/>
  <c r="GH76" i="15"/>
  <c r="GL76" i="15"/>
  <c r="GP76" i="15"/>
  <c r="GT76" i="15"/>
  <c r="GX76" i="15"/>
  <c r="HB76" i="15"/>
  <c r="HF76" i="15"/>
  <c r="HJ76" i="15"/>
  <c r="HN76" i="15"/>
  <c r="HR76" i="15"/>
  <c r="EA76" i="15"/>
  <c r="EE76" i="15"/>
  <c r="EI76" i="15"/>
  <c r="EM76" i="15"/>
  <c r="EQ76" i="15"/>
  <c r="EU76" i="15"/>
  <c r="EY76" i="15"/>
  <c r="FC76" i="15"/>
  <c r="FG76" i="15"/>
  <c r="FK76" i="15"/>
  <c r="FO76" i="15"/>
  <c r="FS76" i="15"/>
  <c r="FW76" i="15"/>
  <c r="GA76" i="15"/>
  <c r="GE76" i="15"/>
  <c r="GI76" i="15"/>
  <c r="GM76" i="15"/>
  <c r="GQ76" i="15"/>
  <c r="GU76" i="15"/>
  <c r="GY76" i="15"/>
  <c r="HC76" i="15"/>
  <c r="HG76" i="15"/>
  <c r="HK76" i="15"/>
  <c r="HO76" i="15"/>
  <c r="HS76" i="15"/>
  <c r="EB76" i="15"/>
  <c r="ER76" i="15"/>
  <c r="FH76" i="15"/>
  <c r="FX76" i="15"/>
  <c r="GN76" i="15"/>
  <c r="HD76" i="15"/>
  <c r="HT76" i="15"/>
  <c r="EF76" i="15"/>
  <c r="EV76" i="15"/>
  <c r="FL76" i="15"/>
  <c r="GB76" i="15"/>
  <c r="GR76" i="15"/>
  <c r="HH76" i="15"/>
  <c r="EJ76" i="15"/>
  <c r="EZ76" i="15"/>
  <c r="FP76" i="15"/>
  <c r="GF76" i="15"/>
  <c r="GV76" i="15"/>
  <c r="HL76" i="15"/>
  <c r="FD76" i="15"/>
  <c r="HP76" i="15"/>
  <c r="FT76" i="15"/>
  <c r="DX76" i="15"/>
  <c r="GJ76" i="15"/>
  <c r="EN76" i="15"/>
  <c r="GZ76" i="15"/>
  <c r="DZ96" i="15"/>
  <c r="ED96" i="15"/>
  <c r="EH96" i="15"/>
  <c r="EL96" i="15"/>
  <c r="EP96" i="15"/>
  <c r="ET96" i="15"/>
  <c r="EX96" i="15"/>
  <c r="FB96" i="15"/>
  <c r="FF96" i="15"/>
  <c r="FJ96" i="15"/>
  <c r="FN96" i="15"/>
  <c r="FR96" i="15"/>
  <c r="FV96" i="15"/>
  <c r="FZ96" i="15"/>
  <c r="GD96" i="15"/>
  <c r="GH96" i="15"/>
  <c r="GL96" i="15"/>
  <c r="GP96" i="15"/>
  <c r="GT96" i="15"/>
  <c r="GX96" i="15"/>
  <c r="HB96" i="15"/>
  <c r="HF96" i="15"/>
  <c r="HJ96" i="15"/>
  <c r="HN96" i="15"/>
  <c r="HR96" i="15"/>
  <c r="EA96" i="15"/>
  <c r="EE96" i="15"/>
  <c r="EI96" i="15"/>
  <c r="EM96" i="15"/>
  <c r="EQ96" i="15"/>
  <c r="EU96" i="15"/>
  <c r="EY96" i="15"/>
  <c r="FC96" i="15"/>
  <c r="FG96" i="15"/>
  <c r="FK96" i="15"/>
  <c r="FO96" i="15"/>
  <c r="FS96" i="15"/>
  <c r="FW96" i="15"/>
  <c r="GA96" i="15"/>
  <c r="GE96" i="15"/>
  <c r="GI96" i="15"/>
  <c r="GM96" i="15"/>
  <c r="GQ96" i="15"/>
  <c r="GU96" i="15"/>
  <c r="GY96" i="15"/>
  <c r="HC96" i="15"/>
  <c r="HG96" i="15"/>
  <c r="HK96" i="15"/>
  <c r="HO96" i="15"/>
  <c r="HS96" i="15"/>
  <c r="DX96" i="15"/>
  <c r="EB96" i="15"/>
  <c r="EF96" i="15"/>
  <c r="EJ96" i="15"/>
  <c r="EN96" i="15"/>
  <c r="ER96" i="15"/>
  <c r="EV96" i="15"/>
  <c r="EZ96" i="15"/>
  <c r="FD96" i="15"/>
  <c r="FH96" i="15"/>
  <c r="FL96" i="15"/>
  <c r="FP96" i="15"/>
  <c r="FT96" i="15"/>
  <c r="FX96" i="15"/>
  <c r="GB96" i="15"/>
  <c r="GF96" i="15"/>
  <c r="GJ96" i="15"/>
  <c r="GN96" i="15"/>
  <c r="GR96" i="15"/>
  <c r="GV96" i="15"/>
  <c r="GZ96" i="15"/>
  <c r="HD96" i="15"/>
  <c r="HH96" i="15"/>
  <c r="HL96" i="15"/>
  <c r="HP96" i="15"/>
  <c r="HT96" i="15"/>
  <c r="EK96" i="15"/>
  <c r="FA96" i="15"/>
  <c r="FQ96" i="15"/>
  <c r="GG96" i="15"/>
  <c r="GW96" i="15"/>
  <c r="HM96" i="15"/>
  <c r="DY96" i="15"/>
  <c r="EO96" i="15"/>
  <c r="FE96" i="15"/>
  <c r="FU96" i="15"/>
  <c r="GK96" i="15"/>
  <c r="HA96" i="15"/>
  <c r="HQ96" i="15"/>
  <c r="EC96" i="15"/>
  <c r="ES96" i="15"/>
  <c r="FI96" i="15"/>
  <c r="FY96" i="15"/>
  <c r="GO96" i="15"/>
  <c r="HE96" i="15"/>
  <c r="GC96" i="15"/>
  <c r="EG96" i="15"/>
  <c r="GS96" i="15"/>
  <c r="HI96" i="15"/>
  <c r="EW96" i="15"/>
  <c r="FM96" i="15"/>
  <c r="AQ11" i="14"/>
  <c r="DY55" i="15"/>
  <c r="EC55" i="15"/>
  <c r="EG55" i="15"/>
  <c r="EK55" i="15"/>
  <c r="EO55" i="15"/>
  <c r="ES55" i="15"/>
  <c r="EW55" i="15"/>
  <c r="FA55" i="15"/>
  <c r="FE55" i="15"/>
  <c r="FI55" i="15"/>
  <c r="FM55" i="15"/>
  <c r="FQ55" i="15"/>
  <c r="FU55" i="15"/>
  <c r="FY55" i="15"/>
  <c r="GC55" i="15"/>
  <c r="GG55" i="15"/>
  <c r="GK55" i="15"/>
  <c r="GO55" i="15"/>
  <c r="GS55" i="15"/>
  <c r="GW55" i="15"/>
  <c r="HA55" i="15"/>
  <c r="HE55" i="15"/>
  <c r="HI55" i="15"/>
  <c r="HM55" i="15"/>
  <c r="HQ55" i="15"/>
  <c r="DZ55" i="15"/>
  <c r="ED55" i="15"/>
  <c r="EH55" i="15"/>
  <c r="EL55" i="15"/>
  <c r="EP55" i="15"/>
  <c r="ET55" i="15"/>
  <c r="EX55" i="15"/>
  <c r="FB55" i="15"/>
  <c r="FF55" i="15"/>
  <c r="FJ55" i="15"/>
  <c r="FN55" i="15"/>
  <c r="FR55" i="15"/>
  <c r="FV55" i="15"/>
  <c r="FZ55" i="15"/>
  <c r="GD55" i="15"/>
  <c r="GH55" i="15"/>
  <c r="GL55" i="15"/>
  <c r="GP55" i="15"/>
  <c r="GT55" i="15"/>
  <c r="GX55" i="15"/>
  <c r="HB55" i="15"/>
  <c r="HF55" i="15"/>
  <c r="HJ55" i="15"/>
  <c r="HN55" i="15"/>
  <c r="HR55" i="15"/>
  <c r="EA55" i="15"/>
  <c r="EE55" i="15"/>
  <c r="EI55" i="15"/>
  <c r="EM55" i="15"/>
  <c r="EQ55" i="15"/>
  <c r="EU55" i="15"/>
  <c r="EY55" i="15"/>
  <c r="FC55" i="15"/>
  <c r="FG55" i="15"/>
  <c r="FK55" i="15"/>
  <c r="FO55" i="15"/>
  <c r="FS55" i="15"/>
  <c r="FW55" i="15"/>
  <c r="GA55" i="15"/>
  <c r="GE55" i="15"/>
  <c r="GI55" i="15"/>
  <c r="GM55" i="15"/>
  <c r="GQ55" i="15"/>
  <c r="GU55" i="15"/>
  <c r="GY55" i="15"/>
  <c r="HC55" i="15"/>
  <c r="HG55" i="15"/>
  <c r="HK55" i="15"/>
  <c r="HO55" i="15"/>
  <c r="HS55" i="15"/>
  <c r="EB55" i="15"/>
  <c r="ER55" i="15"/>
  <c r="FH55" i="15"/>
  <c r="FX55" i="15"/>
  <c r="GN55" i="15"/>
  <c r="HD55" i="15"/>
  <c r="HT55" i="15"/>
  <c r="EF55" i="15"/>
  <c r="EV55" i="15"/>
  <c r="FL55" i="15"/>
  <c r="GB55" i="15"/>
  <c r="GR55" i="15"/>
  <c r="HH55" i="15"/>
  <c r="EJ55" i="15"/>
  <c r="EZ55" i="15"/>
  <c r="FP55" i="15"/>
  <c r="GF55" i="15"/>
  <c r="GV55" i="15"/>
  <c r="HL55" i="15"/>
  <c r="DX55" i="15"/>
  <c r="GJ55" i="15"/>
  <c r="EN55" i="15"/>
  <c r="GZ55" i="15"/>
  <c r="FD55" i="15"/>
  <c r="HP55" i="15"/>
  <c r="FT55" i="15"/>
  <c r="AE63" i="15"/>
  <c r="DV63" i="15"/>
  <c r="DI63" i="15"/>
  <c r="DJ63" i="15"/>
  <c r="CJ63" i="15"/>
  <c r="BM63" i="15"/>
  <c r="CW63" i="15"/>
  <c r="AR63" i="15"/>
  <c r="EC44" i="15"/>
  <c r="ES44" i="15"/>
  <c r="FI44" i="15"/>
  <c r="FY44" i="15"/>
  <c r="GO44" i="15"/>
  <c r="HE44" i="15"/>
  <c r="DZ44" i="15"/>
  <c r="EP44" i="15"/>
  <c r="FF44" i="15"/>
  <c r="FV44" i="15"/>
  <c r="GL44" i="15"/>
  <c r="HB44" i="15"/>
  <c r="HR44" i="15"/>
  <c r="EM44" i="15"/>
  <c r="FC44" i="15"/>
  <c r="FS44" i="15"/>
  <c r="GI44" i="15"/>
  <c r="GY44" i="15"/>
  <c r="HO44" i="15"/>
  <c r="FL44" i="15"/>
  <c r="HH44" i="15"/>
  <c r="EJ44" i="15"/>
  <c r="GF44" i="15"/>
  <c r="GV44" i="15"/>
  <c r="EN44" i="15"/>
  <c r="FD44" i="15"/>
  <c r="GZ44" i="15"/>
  <c r="HP44" i="15"/>
  <c r="FX44" i="15"/>
  <c r="EB44" i="15"/>
  <c r="HD44" i="15"/>
  <c r="DX64" i="15"/>
  <c r="EB64" i="15"/>
  <c r="EF64" i="15"/>
  <c r="EJ64" i="15"/>
  <c r="EN64" i="15"/>
  <c r="ER64" i="15"/>
  <c r="EV64" i="15"/>
  <c r="EZ64" i="15"/>
  <c r="FD64" i="15"/>
  <c r="FH64" i="15"/>
  <c r="FL64" i="15"/>
  <c r="FP64" i="15"/>
  <c r="FT64" i="15"/>
  <c r="FX64" i="15"/>
  <c r="GB64" i="15"/>
  <c r="GF64" i="15"/>
  <c r="GJ64" i="15"/>
  <c r="GN64" i="15"/>
  <c r="GR64" i="15"/>
  <c r="GV64" i="15"/>
  <c r="GZ64" i="15"/>
  <c r="HD64" i="15"/>
  <c r="HH64" i="15"/>
  <c r="HL64" i="15"/>
  <c r="HP64" i="15"/>
  <c r="HT64" i="15"/>
  <c r="DY64" i="15"/>
  <c r="EC64" i="15"/>
  <c r="EG64" i="15"/>
  <c r="EK64" i="15"/>
  <c r="EO64" i="15"/>
  <c r="ES64" i="15"/>
  <c r="EW64" i="15"/>
  <c r="FA64" i="15"/>
  <c r="FE64" i="15"/>
  <c r="FI64" i="15"/>
  <c r="FM64" i="15"/>
  <c r="FQ64" i="15"/>
  <c r="FU64" i="15"/>
  <c r="FY64" i="15"/>
  <c r="GC64" i="15"/>
  <c r="GG64" i="15"/>
  <c r="GK64" i="15"/>
  <c r="GO64" i="15"/>
  <c r="GS64" i="15"/>
  <c r="GW64" i="15"/>
  <c r="HA64" i="15"/>
  <c r="HE64" i="15"/>
  <c r="HI64" i="15"/>
  <c r="HM64" i="15"/>
  <c r="HQ64" i="15"/>
  <c r="DZ64" i="15"/>
  <c r="ED64" i="15"/>
  <c r="EH64" i="15"/>
  <c r="EL64" i="15"/>
  <c r="EP64" i="15"/>
  <c r="ET64" i="15"/>
  <c r="EX64" i="15"/>
  <c r="FB64" i="15"/>
  <c r="FF64" i="15"/>
  <c r="FJ64" i="15"/>
  <c r="FN64" i="15"/>
  <c r="FR64" i="15"/>
  <c r="FV64" i="15"/>
  <c r="FZ64" i="15"/>
  <c r="GD64" i="15"/>
  <c r="GH64" i="15"/>
  <c r="GL64" i="15"/>
  <c r="GP64" i="15"/>
  <c r="GT64" i="15"/>
  <c r="GX64" i="15"/>
  <c r="HB64" i="15"/>
  <c r="HF64" i="15"/>
  <c r="HJ64" i="15"/>
  <c r="HN64" i="15"/>
  <c r="HR64" i="15"/>
  <c r="EE64" i="15"/>
  <c r="EU64" i="15"/>
  <c r="FK64" i="15"/>
  <c r="GA64" i="15"/>
  <c r="GQ64" i="15"/>
  <c r="HG64" i="15"/>
  <c r="EI64" i="15"/>
  <c r="EY64" i="15"/>
  <c r="FO64" i="15"/>
  <c r="GE64" i="15"/>
  <c r="GU64" i="15"/>
  <c r="HK64" i="15"/>
  <c r="EM64" i="15"/>
  <c r="FC64" i="15"/>
  <c r="FS64" i="15"/>
  <c r="GI64" i="15"/>
  <c r="GY64" i="15"/>
  <c r="HO64" i="15"/>
  <c r="FW64" i="15"/>
  <c r="EA64" i="15"/>
  <c r="GM64" i="15"/>
  <c r="EQ64" i="15"/>
  <c r="HC64" i="15"/>
  <c r="FG64" i="15"/>
  <c r="HS64" i="15"/>
  <c r="EA103" i="15"/>
  <c r="EE103" i="15"/>
  <c r="EI103" i="15"/>
  <c r="EM103" i="15"/>
  <c r="EQ103" i="15"/>
  <c r="EU103" i="15"/>
  <c r="EY103" i="15"/>
  <c r="FC103" i="15"/>
  <c r="FG103" i="15"/>
  <c r="FK103" i="15"/>
  <c r="FO103" i="15"/>
  <c r="FS103" i="15"/>
  <c r="FW103" i="15"/>
  <c r="GA103" i="15"/>
  <c r="GE103" i="15"/>
  <c r="GI103" i="15"/>
  <c r="GM103" i="15"/>
  <c r="GQ103" i="15"/>
  <c r="GU103" i="15"/>
  <c r="GY103" i="15"/>
  <c r="HC103" i="15"/>
  <c r="HG103" i="15"/>
  <c r="HK103" i="15"/>
  <c r="HO103" i="15"/>
  <c r="HS103" i="15"/>
  <c r="DX103" i="15"/>
  <c r="EB103" i="15"/>
  <c r="EF103" i="15"/>
  <c r="EJ103" i="15"/>
  <c r="EN103" i="15"/>
  <c r="ER103" i="15"/>
  <c r="EV103" i="15"/>
  <c r="EZ103" i="15"/>
  <c r="FD103" i="15"/>
  <c r="FH103" i="15"/>
  <c r="FL103" i="15"/>
  <c r="FP103" i="15"/>
  <c r="FT103" i="15"/>
  <c r="FX103" i="15"/>
  <c r="GB103" i="15"/>
  <c r="GF103" i="15"/>
  <c r="GJ103" i="15"/>
  <c r="GN103" i="15"/>
  <c r="GR103" i="15"/>
  <c r="GV103" i="15"/>
  <c r="GZ103" i="15"/>
  <c r="HD103" i="15"/>
  <c r="HH103" i="15"/>
  <c r="HL103" i="15"/>
  <c r="HP103" i="15"/>
  <c r="HT103" i="15"/>
  <c r="DY103" i="15"/>
  <c r="EC103" i="15"/>
  <c r="EG103" i="15"/>
  <c r="EK103" i="15"/>
  <c r="EO103" i="15"/>
  <c r="ES103" i="15"/>
  <c r="EW103" i="15"/>
  <c r="FA103" i="15"/>
  <c r="FE103" i="15"/>
  <c r="FI103" i="15"/>
  <c r="FM103" i="15"/>
  <c r="FQ103" i="15"/>
  <c r="FU103" i="15"/>
  <c r="FY103" i="15"/>
  <c r="GC103" i="15"/>
  <c r="GG103" i="15"/>
  <c r="GK103" i="15"/>
  <c r="GO103" i="15"/>
  <c r="GS103" i="15"/>
  <c r="GW103" i="15"/>
  <c r="HA103" i="15"/>
  <c r="HE103" i="15"/>
  <c r="HI103" i="15"/>
  <c r="HM103" i="15"/>
  <c r="HQ103" i="15"/>
  <c r="EH103" i="15"/>
  <c r="EX103" i="15"/>
  <c r="FN103" i="15"/>
  <c r="GD103" i="15"/>
  <c r="GT103" i="15"/>
  <c r="HJ103" i="15"/>
  <c r="EL103" i="15"/>
  <c r="FB103" i="15"/>
  <c r="FR103" i="15"/>
  <c r="GH103" i="15"/>
  <c r="GX103" i="15"/>
  <c r="HN103" i="15"/>
  <c r="DZ103" i="15"/>
  <c r="EP103" i="15"/>
  <c r="FF103" i="15"/>
  <c r="FV103" i="15"/>
  <c r="GL103" i="15"/>
  <c r="HB103" i="15"/>
  <c r="HR103" i="15"/>
  <c r="FZ103" i="15"/>
  <c r="ED103" i="15"/>
  <c r="GP103" i="15"/>
  <c r="ET103" i="15"/>
  <c r="FJ103" i="15"/>
  <c r="HF103" i="15"/>
  <c r="DY67" i="15"/>
  <c r="EC67" i="15"/>
  <c r="EG67" i="15"/>
  <c r="EK67" i="15"/>
  <c r="EO67" i="15"/>
  <c r="ES67" i="15"/>
  <c r="EW67" i="15"/>
  <c r="FA67" i="15"/>
  <c r="FE67" i="15"/>
  <c r="FI67" i="15"/>
  <c r="FM67" i="15"/>
  <c r="FQ67" i="15"/>
  <c r="FU67" i="15"/>
  <c r="FY67" i="15"/>
  <c r="GC67" i="15"/>
  <c r="GG67" i="15"/>
  <c r="GK67" i="15"/>
  <c r="GO67" i="15"/>
  <c r="GS67" i="15"/>
  <c r="GW67" i="15"/>
  <c r="HA67" i="15"/>
  <c r="HE67" i="15"/>
  <c r="HI67" i="15"/>
  <c r="HM67" i="15"/>
  <c r="HQ67" i="15"/>
  <c r="DZ67" i="15"/>
  <c r="ED67" i="15"/>
  <c r="EH67" i="15"/>
  <c r="EL67" i="15"/>
  <c r="EP67" i="15"/>
  <c r="ET67" i="15"/>
  <c r="EX67" i="15"/>
  <c r="FB67" i="15"/>
  <c r="FF67" i="15"/>
  <c r="FJ67" i="15"/>
  <c r="FN67" i="15"/>
  <c r="FR67" i="15"/>
  <c r="FV67" i="15"/>
  <c r="FZ67" i="15"/>
  <c r="GD67" i="15"/>
  <c r="GH67" i="15"/>
  <c r="GL67" i="15"/>
  <c r="GP67" i="15"/>
  <c r="GT67" i="15"/>
  <c r="GX67" i="15"/>
  <c r="HB67" i="15"/>
  <c r="HF67" i="15"/>
  <c r="HJ67" i="15"/>
  <c r="HN67" i="15"/>
  <c r="HR67" i="15"/>
  <c r="EA67" i="15"/>
  <c r="EE67" i="15"/>
  <c r="EI67" i="15"/>
  <c r="EM67" i="15"/>
  <c r="EQ67" i="15"/>
  <c r="EU67" i="15"/>
  <c r="EY67" i="15"/>
  <c r="FC67" i="15"/>
  <c r="FG67" i="15"/>
  <c r="FK67" i="15"/>
  <c r="FO67" i="15"/>
  <c r="FS67" i="15"/>
  <c r="FW67" i="15"/>
  <c r="GA67" i="15"/>
  <c r="GE67" i="15"/>
  <c r="GI67" i="15"/>
  <c r="GM67" i="15"/>
  <c r="GQ67" i="15"/>
  <c r="GU67" i="15"/>
  <c r="GY67" i="15"/>
  <c r="HC67" i="15"/>
  <c r="HG67" i="15"/>
  <c r="HK67" i="15"/>
  <c r="HO67" i="15"/>
  <c r="HS67" i="15"/>
  <c r="EF67" i="15"/>
  <c r="EV67" i="15"/>
  <c r="FL67" i="15"/>
  <c r="GB67" i="15"/>
  <c r="GR67" i="15"/>
  <c r="HH67" i="15"/>
  <c r="EJ67" i="15"/>
  <c r="EZ67" i="15"/>
  <c r="FP67" i="15"/>
  <c r="GF67" i="15"/>
  <c r="GV67" i="15"/>
  <c r="HL67" i="15"/>
  <c r="DX67" i="15"/>
  <c r="EN67" i="15"/>
  <c r="FD67" i="15"/>
  <c r="FT67" i="15"/>
  <c r="GJ67" i="15"/>
  <c r="GZ67" i="15"/>
  <c r="HP67" i="15"/>
  <c r="EB67" i="15"/>
  <c r="GN67" i="15"/>
  <c r="ER67" i="15"/>
  <c r="HD67" i="15"/>
  <c r="FH67" i="15"/>
  <c r="HT67" i="15"/>
  <c r="FX67" i="15"/>
  <c r="AV60" i="15"/>
  <c r="BD60" i="15"/>
  <c r="DP60" i="15"/>
  <c r="DS60" i="15"/>
  <c r="AY60" i="15"/>
  <c r="CG60" i="15"/>
  <c r="AU60" i="15"/>
  <c r="BT60" i="15"/>
  <c r="BG60" i="15"/>
  <c r="BN60" i="15"/>
  <c r="CP60" i="15"/>
  <c r="DW60" i="15"/>
  <c r="AA60" i="15"/>
  <c r="BZ60" i="15"/>
  <c r="CX60" i="15"/>
  <c r="AS60" i="15"/>
  <c r="AR60" i="15"/>
  <c r="CZ60" i="15"/>
  <c r="DE60" i="15"/>
  <c r="CW60" i="15"/>
  <c r="DZ15" i="15"/>
  <c r="ED15" i="15"/>
  <c r="FF15" i="15"/>
  <c r="FJ15" i="15"/>
  <c r="GL15" i="15"/>
  <c r="GP15" i="15"/>
  <c r="EE15" i="15"/>
  <c r="EI15" i="15"/>
  <c r="FK15" i="15"/>
  <c r="FO15" i="15"/>
  <c r="GQ15" i="15"/>
  <c r="GU15" i="15"/>
  <c r="EF15" i="15"/>
  <c r="EJ15" i="15"/>
  <c r="FU15" i="15"/>
  <c r="GC15" i="15"/>
  <c r="DY15" i="15"/>
  <c r="EO15" i="15"/>
  <c r="GV15" i="15"/>
  <c r="HD15" i="15"/>
  <c r="FI15" i="15"/>
  <c r="FQ15" i="15"/>
  <c r="HQ15" i="15"/>
  <c r="EV15" i="15"/>
  <c r="GR15" i="15"/>
  <c r="HR15" i="15"/>
  <c r="DX52" i="15"/>
  <c r="EB52" i="15"/>
  <c r="EN52" i="15"/>
  <c r="ER52" i="15"/>
  <c r="FD52" i="15"/>
  <c r="FH52" i="15"/>
  <c r="FT52" i="15"/>
  <c r="FX52" i="15"/>
  <c r="GJ52" i="15"/>
  <c r="GN52" i="15"/>
  <c r="GZ52" i="15"/>
  <c r="HD52" i="15"/>
  <c r="HP52" i="15"/>
  <c r="HT52" i="15"/>
  <c r="EG52" i="15"/>
  <c r="EK52" i="15"/>
  <c r="EW52" i="15"/>
  <c r="FA52" i="15"/>
  <c r="FM52" i="15"/>
  <c r="FQ52" i="15"/>
  <c r="GC52" i="15"/>
  <c r="GG52" i="15"/>
  <c r="GS52" i="15"/>
  <c r="GW52" i="15"/>
  <c r="HI52" i="15"/>
  <c r="HM52" i="15"/>
  <c r="ED52" i="15"/>
  <c r="EH52" i="15"/>
  <c r="ET52" i="15"/>
  <c r="EX52" i="15"/>
  <c r="FJ52" i="15"/>
  <c r="FN52" i="15"/>
  <c r="FZ52" i="15"/>
  <c r="GD52" i="15"/>
  <c r="GP52" i="15"/>
  <c r="GT52" i="15"/>
  <c r="HF52" i="15"/>
  <c r="HJ52" i="15"/>
  <c r="EA52" i="15"/>
  <c r="EQ52" i="15"/>
  <c r="GM52" i="15"/>
  <c r="HC52" i="15"/>
  <c r="EU52" i="15"/>
  <c r="FK52" i="15"/>
  <c r="HG52" i="15"/>
  <c r="EI52" i="15"/>
  <c r="GE52" i="15"/>
  <c r="GU52" i="15"/>
  <c r="GI52" i="15"/>
  <c r="EM52" i="15"/>
  <c r="FC52" i="15"/>
  <c r="DX60" i="15"/>
  <c r="EB60" i="15"/>
  <c r="EF60" i="15"/>
  <c r="EJ60" i="15"/>
  <c r="EN60" i="15"/>
  <c r="ER60" i="15"/>
  <c r="EV60" i="15"/>
  <c r="EZ60" i="15"/>
  <c r="FD60" i="15"/>
  <c r="FH60" i="15"/>
  <c r="FL60" i="15"/>
  <c r="FP60" i="15"/>
  <c r="FT60" i="15"/>
  <c r="FX60" i="15"/>
  <c r="GB60" i="15"/>
  <c r="GF60" i="15"/>
  <c r="GJ60" i="15"/>
  <c r="GN60" i="15"/>
  <c r="GR60" i="15"/>
  <c r="GV60" i="15"/>
  <c r="GZ60" i="15"/>
  <c r="HD60" i="15"/>
  <c r="HH60" i="15"/>
  <c r="HL60" i="15"/>
  <c r="HP60" i="15"/>
  <c r="HT60" i="15"/>
  <c r="DY60" i="15"/>
  <c r="EC60" i="15"/>
  <c r="EG60" i="15"/>
  <c r="EK60" i="15"/>
  <c r="EO60" i="15"/>
  <c r="ES60" i="15"/>
  <c r="EW60" i="15"/>
  <c r="FA60" i="15"/>
  <c r="FE60" i="15"/>
  <c r="FI60" i="15"/>
  <c r="FM60" i="15"/>
  <c r="FQ60" i="15"/>
  <c r="FU60" i="15"/>
  <c r="FY60" i="15"/>
  <c r="GC60" i="15"/>
  <c r="GG60" i="15"/>
  <c r="GK60" i="15"/>
  <c r="GO60" i="15"/>
  <c r="GS60" i="15"/>
  <c r="GW60" i="15"/>
  <c r="HA60" i="15"/>
  <c r="HE60" i="15"/>
  <c r="HI60" i="15"/>
  <c r="HM60" i="15"/>
  <c r="HQ60" i="15"/>
  <c r="DZ60" i="15"/>
  <c r="ED60" i="15"/>
  <c r="EH60" i="15"/>
  <c r="EL60" i="15"/>
  <c r="EP60" i="15"/>
  <c r="ET60" i="15"/>
  <c r="EX60" i="15"/>
  <c r="FB60" i="15"/>
  <c r="FF60" i="15"/>
  <c r="FJ60" i="15"/>
  <c r="FN60" i="15"/>
  <c r="FR60" i="15"/>
  <c r="FV60" i="15"/>
  <c r="FZ60" i="15"/>
  <c r="GD60" i="15"/>
  <c r="GH60" i="15"/>
  <c r="GL60" i="15"/>
  <c r="GP60" i="15"/>
  <c r="GT60" i="15"/>
  <c r="GX60" i="15"/>
  <c r="HB60" i="15"/>
  <c r="HF60" i="15"/>
  <c r="HJ60" i="15"/>
  <c r="HN60" i="15"/>
  <c r="HR60" i="15"/>
  <c r="EI60" i="15"/>
  <c r="EY60" i="15"/>
  <c r="FO60" i="15"/>
  <c r="GE60" i="15"/>
  <c r="GU60" i="15"/>
  <c r="HK60" i="15"/>
  <c r="EM60" i="15"/>
  <c r="FC60" i="15"/>
  <c r="FS60" i="15"/>
  <c r="GI60" i="15"/>
  <c r="GY60" i="15"/>
  <c r="HO60" i="15"/>
  <c r="EA60" i="15"/>
  <c r="EQ60" i="15"/>
  <c r="FG60" i="15"/>
  <c r="FW60" i="15"/>
  <c r="GM60" i="15"/>
  <c r="HC60" i="15"/>
  <c r="HS60" i="15"/>
  <c r="EE60" i="15"/>
  <c r="GQ60" i="15"/>
  <c r="EU60" i="15"/>
  <c r="HG60" i="15"/>
  <c r="FK60" i="15"/>
  <c r="GA60" i="15"/>
  <c r="DX68" i="15"/>
  <c r="EB68" i="15"/>
  <c r="EF68" i="15"/>
  <c r="EJ68" i="15"/>
  <c r="EN68" i="15"/>
  <c r="ER68" i="15"/>
  <c r="EV68" i="15"/>
  <c r="EZ68" i="15"/>
  <c r="FD68" i="15"/>
  <c r="FH68" i="15"/>
  <c r="FL68" i="15"/>
  <c r="FP68" i="15"/>
  <c r="FT68" i="15"/>
  <c r="FX68" i="15"/>
  <c r="GB68" i="15"/>
  <c r="GF68" i="15"/>
  <c r="GJ68" i="15"/>
  <c r="GN68" i="15"/>
  <c r="GR68" i="15"/>
  <c r="GV68" i="15"/>
  <c r="GZ68" i="15"/>
  <c r="HD68" i="15"/>
  <c r="HH68" i="15"/>
  <c r="HL68" i="15"/>
  <c r="HP68" i="15"/>
  <c r="HT68" i="15"/>
  <c r="DY68" i="15"/>
  <c r="EC68" i="15"/>
  <c r="EG68" i="15"/>
  <c r="EK68" i="15"/>
  <c r="EO68" i="15"/>
  <c r="ES68" i="15"/>
  <c r="EW68" i="15"/>
  <c r="FA68" i="15"/>
  <c r="FE68" i="15"/>
  <c r="FI68" i="15"/>
  <c r="FM68" i="15"/>
  <c r="FQ68" i="15"/>
  <c r="FU68" i="15"/>
  <c r="FY68" i="15"/>
  <c r="GC68" i="15"/>
  <c r="GG68" i="15"/>
  <c r="GK68" i="15"/>
  <c r="GO68" i="15"/>
  <c r="GS68" i="15"/>
  <c r="GW68" i="15"/>
  <c r="HA68" i="15"/>
  <c r="HE68" i="15"/>
  <c r="HI68" i="15"/>
  <c r="HM68" i="15"/>
  <c r="HQ68" i="15"/>
  <c r="DZ68" i="15"/>
  <c r="ED68" i="15"/>
  <c r="EH68" i="15"/>
  <c r="EL68" i="15"/>
  <c r="EP68" i="15"/>
  <c r="ET68" i="15"/>
  <c r="EX68" i="15"/>
  <c r="FB68" i="15"/>
  <c r="FF68" i="15"/>
  <c r="FJ68" i="15"/>
  <c r="FN68" i="15"/>
  <c r="FR68" i="15"/>
  <c r="FV68" i="15"/>
  <c r="FZ68" i="15"/>
  <c r="GD68" i="15"/>
  <c r="GH68" i="15"/>
  <c r="GL68" i="15"/>
  <c r="GP68" i="15"/>
  <c r="GT68" i="15"/>
  <c r="GX68" i="15"/>
  <c r="HB68" i="15"/>
  <c r="HF68" i="15"/>
  <c r="HJ68" i="15"/>
  <c r="HN68" i="15"/>
  <c r="HR68" i="15"/>
  <c r="EA68" i="15"/>
  <c r="EQ68" i="15"/>
  <c r="FG68" i="15"/>
  <c r="FW68" i="15"/>
  <c r="GM68" i="15"/>
  <c r="HC68" i="15"/>
  <c r="HS68" i="15"/>
  <c r="EE68" i="15"/>
  <c r="EU68" i="15"/>
  <c r="FK68" i="15"/>
  <c r="GA68" i="15"/>
  <c r="GQ68" i="15"/>
  <c r="HG68" i="15"/>
  <c r="EI68" i="15"/>
  <c r="EY68" i="15"/>
  <c r="FO68" i="15"/>
  <c r="GE68" i="15"/>
  <c r="GU68" i="15"/>
  <c r="HK68" i="15"/>
  <c r="FC68" i="15"/>
  <c r="HO68" i="15"/>
  <c r="FS68" i="15"/>
  <c r="GI68" i="15"/>
  <c r="EM68" i="15"/>
  <c r="GY68" i="15"/>
  <c r="EA24" i="15"/>
  <c r="EE24" i="15"/>
  <c r="EI24" i="15"/>
  <c r="EM24" i="15"/>
  <c r="EQ24" i="15"/>
  <c r="EU24" i="15"/>
  <c r="EY24" i="15"/>
  <c r="DX24" i="15"/>
  <c r="EB24" i="15"/>
  <c r="EF24" i="15"/>
  <c r="EJ24" i="15"/>
  <c r="EN24" i="15"/>
  <c r="ER24" i="15"/>
  <c r="EV24" i="15"/>
  <c r="EZ24" i="15"/>
  <c r="DY24" i="15"/>
  <c r="EG24" i="15"/>
  <c r="EO24" i="15"/>
  <c r="EW24" i="15"/>
  <c r="FC24" i="15"/>
  <c r="FG24" i="15"/>
  <c r="FK24" i="15"/>
  <c r="FO24" i="15"/>
  <c r="FS24" i="15"/>
  <c r="FW24" i="15"/>
  <c r="GA24" i="15"/>
  <c r="GE24" i="15"/>
  <c r="GI24" i="15"/>
  <c r="GM24" i="15"/>
  <c r="GQ24" i="15"/>
  <c r="GU24" i="15"/>
  <c r="GY24" i="15"/>
  <c r="HC24" i="15"/>
  <c r="HG24" i="15"/>
  <c r="HK24" i="15"/>
  <c r="HO24" i="15"/>
  <c r="HS24" i="15"/>
  <c r="DZ24" i="15"/>
  <c r="EH24" i="15"/>
  <c r="EP24" i="15"/>
  <c r="EX24" i="15"/>
  <c r="FD24" i="15"/>
  <c r="FH24" i="15"/>
  <c r="FL24" i="15"/>
  <c r="FP24" i="15"/>
  <c r="FT24" i="15"/>
  <c r="FX24" i="15"/>
  <c r="GB24" i="15"/>
  <c r="GF24" i="15"/>
  <c r="GJ24" i="15"/>
  <c r="GN24" i="15"/>
  <c r="GR24" i="15"/>
  <c r="GV24" i="15"/>
  <c r="GZ24" i="15"/>
  <c r="HD24" i="15"/>
  <c r="HH24" i="15"/>
  <c r="HL24" i="15"/>
  <c r="HP24" i="15"/>
  <c r="HT24" i="15"/>
  <c r="EC24" i="15"/>
  <c r="EK24" i="15"/>
  <c r="ES24" i="15"/>
  <c r="FA24" i="15"/>
  <c r="FE24" i="15"/>
  <c r="FI24" i="15"/>
  <c r="FM24" i="15"/>
  <c r="FQ24" i="15"/>
  <c r="FU24" i="15"/>
  <c r="FY24" i="15"/>
  <c r="GC24" i="15"/>
  <c r="GG24" i="15"/>
  <c r="GK24" i="15"/>
  <c r="GO24" i="15"/>
  <c r="GS24" i="15"/>
  <c r="GW24" i="15"/>
  <c r="HA24" i="15"/>
  <c r="HE24" i="15"/>
  <c r="HI24" i="15"/>
  <c r="HM24" i="15"/>
  <c r="HQ24" i="15"/>
  <c r="FB24" i="15"/>
  <c r="FR24" i="15"/>
  <c r="GH24" i="15"/>
  <c r="GX24" i="15"/>
  <c r="HN24" i="15"/>
  <c r="ED24" i="15"/>
  <c r="FF24" i="15"/>
  <c r="FV24" i="15"/>
  <c r="GL24" i="15"/>
  <c r="HB24" i="15"/>
  <c r="HR24" i="15"/>
  <c r="EL24" i="15"/>
  <c r="FJ24" i="15"/>
  <c r="FZ24" i="15"/>
  <c r="GP24" i="15"/>
  <c r="HF24" i="15"/>
  <c r="FN24" i="15"/>
  <c r="GD24" i="15"/>
  <c r="GT24" i="15"/>
  <c r="ET24" i="15"/>
  <c r="HJ24" i="15"/>
  <c r="DX40" i="15"/>
  <c r="EB40" i="15"/>
  <c r="EF40" i="15"/>
  <c r="EJ40" i="15"/>
  <c r="EN40" i="15"/>
  <c r="ER40" i="15"/>
  <c r="EV40" i="15"/>
  <c r="EZ40" i="15"/>
  <c r="FD40" i="15"/>
  <c r="FH40" i="15"/>
  <c r="FL40" i="15"/>
  <c r="FP40" i="15"/>
  <c r="FT40" i="15"/>
  <c r="FX40" i="15"/>
  <c r="GB40" i="15"/>
  <c r="GF40" i="15"/>
  <c r="GJ40" i="15"/>
  <c r="GN40" i="15"/>
  <c r="GR40" i="15"/>
  <c r="GV40" i="15"/>
  <c r="GZ40" i="15"/>
  <c r="HD40" i="15"/>
  <c r="HH40" i="15"/>
  <c r="DY40" i="15"/>
  <c r="EC40" i="15"/>
  <c r="EG40" i="15"/>
  <c r="EK40" i="15"/>
  <c r="EO40" i="15"/>
  <c r="ES40" i="15"/>
  <c r="EW40" i="15"/>
  <c r="FA40" i="15"/>
  <c r="FE40" i="15"/>
  <c r="FI40" i="15"/>
  <c r="FM40" i="15"/>
  <c r="FQ40" i="15"/>
  <c r="FU40" i="15"/>
  <c r="FY40" i="15"/>
  <c r="GC40" i="15"/>
  <c r="GG40" i="15"/>
  <c r="GK40" i="15"/>
  <c r="GO40" i="15"/>
  <c r="GS40" i="15"/>
  <c r="GW40" i="15"/>
  <c r="HA40" i="15"/>
  <c r="HE40" i="15"/>
  <c r="HI40" i="15"/>
  <c r="EE40" i="15"/>
  <c r="EM40" i="15"/>
  <c r="EU40" i="15"/>
  <c r="FC40" i="15"/>
  <c r="FK40" i="15"/>
  <c r="FS40" i="15"/>
  <c r="GA40" i="15"/>
  <c r="GI40" i="15"/>
  <c r="GQ40" i="15"/>
  <c r="GY40" i="15"/>
  <c r="HG40" i="15"/>
  <c r="HM40" i="15"/>
  <c r="HQ40" i="15"/>
  <c r="DZ40" i="15"/>
  <c r="EH40" i="15"/>
  <c r="EP40" i="15"/>
  <c r="EX40" i="15"/>
  <c r="FF40" i="15"/>
  <c r="FN40" i="15"/>
  <c r="FV40" i="15"/>
  <c r="GD40" i="15"/>
  <c r="GL40" i="15"/>
  <c r="GT40" i="15"/>
  <c r="HB40" i="15"/>
  <c r="HJ40" i="15"/>
  <c r="HN40" i="15"/>
  <c r="HR40" i="15"/>
  <c r="EA40" i="15"/>
  <c r="EI40" i="15"/>
  <c r="EQ40" i="15"/>
  <c r="EY40" i="15"/>
  <c r="FG40" i="15"/>
  <c r="FO40" i="15"/>
  <c r="FW40" i="15"/>
  <c r="GE40" i="15"/>
  <c r="GM40" i="15"/>
  <c r="GU40" i="15"/>
  <c r="HC40" i="15"/>
  <c r="HK40" i="15"/>
  <c r="HO40" i="15"/>
  <c r="HS40" i="15"/>
  <c r="FB40" i="15"/>
  <c r="GH40" i="15"/>
  <c r="HL40" i="15"/>
  <c r="ED40" i="15"/>
  <c r="FJ40" i="15"/>
  <c r="GP40" i="15"/>
  <c r="HP40" i="15"/>
  <c r="EL40" i="15"/>
  <c r="FR40" i="15"/>
  <c r="GX40" i="15"/>
  <c r="HT40" i="15"/>
  <c r="ET40" i="15"/>
  <c r="FZ40" i="15"/>
  <c r="HF40" i="15"/>
  <c r="EC88" i="15"/>
  <c r="EG88" i="15"/>
  <c r="EK88" i="15"/>
  <c r="ES88" i="15"/>
  <c r="EW88" i="15"/>
  <c r="FA88" i="15"/>
  <c r="FI88" i="15"/>
  <c r="FM88" i="15"/>
  <c r="FQ88" i="15"/>
  <c r="FY88" i="15"/>
  <c r="GC88" i="15"/>
  <c r="GG88" i="15"/>
  <c r="GO88" i="15"/>
  <c r="GS88" i="15"/>
  <c r="GW88" i="15"/>
  <c r="HE88" i="15"/>
  <c r="HI88" i="15"/>
  <c r="HM88" i="15"/>
  <c r="DZ88" i="15"/>
  <c r="ED88" i="15"/>
  <c r="EH88" i="15"/>
  <c r="EP88" i="15"/>
  <c r="ET88" i="15"/>
  <c r="EX88" i="15"/>
  <c r="FF88" i="15"/>
  <c r="FJ88" i="15"/>
  <c r="FN88" i="15"/>
  <c r="FV88" i="15"/>
  <c r="FZ88" i="15"/>
  <c r="GD88" i="15"/>
  <c r="GL88" i="15"/>
  <c r="GP88" i="15"/>
  <c r="GT88" i="15"/>
  <c r="HB88" i="15"/>
  <c r="HF88" i="15"/>
  <c r="HJ88" i="15"/>
  <c r="HR88" i="15"/>
  <c r="EA88" i="15"/>
  <c r="EE88" i="15"/>
  <c r="EM88" i="15"/>
  <c r="EQ88" i="15"/>
  <c r="EU88" i="15"/>
  <c r="FC88" i="15"/>
  <c r="FG88" i="15"/>
  <c r="FK88" i="15"/>
  <c r="FS88" i="15"/>
  <c r="FW88" i="15"/>
  <c r="GA88" i="15"/>
  <c r="GI88" i="15"/>
  <c r="GM88" i="15"/>
  <c r="GQ88" i="15"/>
  <c r="GY88" i="15"/>
  <c r="HC88" i="15"/>
  <c r="HG88" i="15"/>
  <c r="HO88" i="15"/>
  <c r="HS88" i="15"/>
  <c r="EF88" i="15"/>
  <c r="FL88" i="15"/>
  <c r="GB88" i="15"/>
  <c r="GR88" i="15"/>
  <c r="EJ88" i="15"/>
  <c r="EZ88" i="15"/>
  <c r="FP88" i="15"/>
  <c r="GV88" i="15"/>
  <c r="HL88" i="15"/>
  <c r="DX88" i="15"/>
  <c r="FD88" i="15"/>
  <c r="FT88" i="15"/>
  <c r="GJ88" i="15"/>
  <c r="HP88" i="15"/>
  <c r="FH88" i="15"/>
  <c r="HT88" i="15"/>
  <c r="EB88" i="15"/>
  <c r="GN88" i="15"/>
  <c r="ER88" i="15"/>
  <c r="DY92" i="15"/>
  <c r="EC92" i="15"/>
  <c r="EG92" i="15"/>
  <c r="EK92" i="15"/>
  <c r="EO92" i="15"/>
  <c r="ES92" i="15"/>
  <c r="EW92" i="15"/>
  <c r="FA92" i="15"/>
  <c r="FE92" i="15"/>
  <c r="FI92" i="15"/>
  <c r="FM92" i="15"/>
  <c r="FQ92" i="15"/>
  <c r="FU92" i="15"/>
  <c r="FY92" i="15"/>
  <c r="GC92" i="15"/>
  <c r="GG92" i="15"/>
  <c r="GK92" i="15"/>
  <c r="GO92" i="15"/>
  <c r="GS92" i="15"/>
  <c r="GW92" i="15"/>
  <c r="HA92" i="15"/>
  <c r="HE92" i="15"/>
  <c r="HI92" i="15"/>
  <c r="HM92" i="15"/>
  <c r="HQ92" i="15"/>
  <c r="DZ92" i="15"/>
  <c r="ED92" i="15"/>
  <c r="EH92" i="15"/>
  <c r="EL92" i="15"/>
  <c r="EP92" i="15"/>
  <c r="ET92" i="15"/>
  <c r="EX92" i="15"/>
  <c r="FB92" i="15"/>
  <c r="FF92" i="15"/>
  <c r="FJ92" i="15"/>
  <c r="FN92" i="15"/>
  <c r="FR92" i="15"/>
  <c r="FV92" i="15"/>
  <c r="FZ92" i="15"/>
  <c r="GD92" i="15"/>
  <c r="GH92" i="15"/>
  <c r="GL92" i="15"/>
  <c r="GP92" i="15"/>
  <c r="GT92" i="15"/>
  <c r="GX92" i="15"/>
  <c r="HB92" i="15"/>
  <c r="HF92" i="15"/>
  <c r="HJ92" i="15"/>
  <c r="HN92" i="15"/>
  <c r="HR92" i="15"/>
  <c r="EA92" i="15"/>
  <c r="EE92" i="15"/>
  <c r="EI92" i="15"/>
  <c r="EM92" i="15"/>
  <c r="EQ92" i="15"/>
  <c r="EU92" i="15"/>
  <c r="EY92" i="15"/>
  <c r="FC92" i="15"/>
  <c r="FG92" i="15"/>
  <c r="FK92" i="15"/>
  <c r="FO92" i="15"/>
  <c r="FS92" i="15"/>
  <c r="FW92" i="15"/>
  <c r="GA92" i="15"/>
  <c r="GE92" i="15"/>
  <c r="GI92" i="15"/>
  <c r="GM92" i="15"/>
  <c r="GQ92" i="15"/>
  <c r="GU92" i="15"/>
  <c r="GY92" i="15"/>
  <c r="HC92" i="15"/>
  <c r="HG92" i="15"/>
  <c r="HK92" i="15"/>
  <c r="HO92" i="15"/>
  <c r="HS92" i="15"/>
  <c r="EB92" i="15"/>
  <c r="ER92" i="15"/>
  <c r="FH92" i="15"/>
  <c r="FX92" i="15"/>
  <c r="GN92" i="15"/>
  <c r="HD92" i="15"/>
  <c r="HT92" i="15"/>
  <c r="EF92" i="15"/>
  <c r="EV92" i="15"/>
  <c r="FL92" i="15"/>
  <c r="GB92" i="15"/>
  <c r="GR92" i="15"/>
  <c r="HH92" i="15"/>
  <c r="EJ92" i="15"/>
  <c r="EZ92" i="15"/>
  <c r="FP92" i="15"/>
  <c r="GF92" i="15"/>
  <c r="GV92" i="15"/>
  <c r="HL92" i="15"/>
  <c r="EN92" i="15"/>
  <c r="GZ92" i="15"/>
  <c r="FD92" i="15"/>
  <c r="HP92" i="15"/>
  <c r="FT92" i="15"/>
  <c r="DX92" i="15"/>
  <c r="GJ92" i="15"/>
  <c r="DZ79" i="15"/>
  <c r="ED79" i="15"/>
  <c r="EH79" i="15"/>
  <c r="EL79" i="15"/>
  <c r="EP79" i="15"/>
  <c r="ET79" i="15"/>
  <c r="EX79" i="15"/>
  <c r="FB79" i="15"/>
  <c r="FF79" i="15"/>
  <c r="FJ79" i="15"/>
  <c r="FN79" i="15"/>
  <c r="FR79" i="15"/>
  <c r="FV79" i="15"/>
  <c r="FZ79" i="15"/>
  <c r="GD79" i="15"/>
  <c r="GH79" i="15"/>
  <c r="GL79" i="15"/>
  <c r="GP79" i="15"/>
  <c r="GT79" i="15"/>
  <c r="GX79" i="15"/>
  <c r="HB79" i="15"/>
  <c r="HF79" i="15"/>
  <c r="HJ79" i="15"/>
  <c r="HN79" i="15"/>
  <c r="HR79" i="15"/>
  <c r="EA79" i="15"/>
  <c r="EE79" i="15"/>
  <c r="EI79" i="15"/>
  <c r="EM79" i="15"/>
  <c r="EQ79" i="15"/>
  <c r="EU79" i="15"/>
  <c r="EY79" i="15"/>
  <c r="FC79" i="15"/>
  <c r="FG79" i="15"/>
  <c r="FK79" i="15"/>
  <c r="FO79" i="15"/>
  <c r="FS79" i="15"/>
  <c r="FW79" i="15"/>
  <c r="GA79" i="15"/>
  <c r="GE79" i="15"/>
  <c r="GI79" i="15"/>
  <c r="GM79" i="15"/>
  <c r="GQ79" i="15"/>
  <c r="GU79" i="15"/>
  <c r="GY79" i="15"/>
  <c r="HC79" i="15"/>
  <c r="HG79" i="15"/>
  <c r="HK79" i="15"/>
  <c r="HO79" i="15"/>
  <c r="HS79" i="15"/>
  <c r="DX79" i="15"/>
  <c r="EB79" i="15"/>
  <c r="EF79" i="15"/>
  <c r="EJ79" i="15"/>
  <c r="EN79" i="15"/>
  <c r="ER79" i="15"/>
  <c r="EV79" i="15"/>
  <c r="EZ79" i="15"/>
  <c r="FD79" i="15"/>
  <c r="FH79" i="15"/>
  <c r="FL79" i="15"/>
  <c r="FP79" i="15"/>
  <c r="FT79" i="15"/>
  <c r="FX79" i="15"/>
  <c r="GB79" i="15"/>
  <c r="GF79" i="15"/>
  <c r="GJ79" i="15"/>
  <c r="GN79" i="15"/>
  <c r="GR79" i="15"/>
  <c r="GV79" i="15"/>
  <c r="GZ79" i="15"/>
  <c r="HD79" i="15"/>
  <c r="HH79" i="15"/>
  <c r="HL79" i="15"/>
  <c r="HP79" i="15"/>
  <c r="HT79" i="15"/>
  <c r="EC79" i="15"/>
  <c r="ES79" i="15"/>
  <c r="FI79" i="15"/>
  <c r="FY79" i="15"/>
  <c r="GO79" i="15"/>
  <c r="HE79" i="15"/>
  <c r="EG79" i="15"/>
  <c r="EW79" i="15"/>
  <c r="FM79" i="15"/>
  <c r="GC79" i="15"/>
  <c r="GS79" i="15"/>
  <c r="HI79" i="15"/>
  <c r="EK79" i="15"/>
  <c r="FA79" i="15"/>
  <c r="FQ79" i="15"/>
  <c r="GG79" i="15"/>
  <c r="GW79" i="15"/>
  <c r="HM79" i="15"/>
  <c r="FU79" i="15"/>
  <c r="DY79" i="15"/>
  <c r="GK79" i="15"/>
  <c r="EO79" i="15"/>
  <c r="HA79" i="15"/>
  <c r="FE79" i="15"/>
  <c r="HQ79" i="15"/>
  <c r="AS48" i="15"/>
  <c r="DD48" i="15"/>
  <c r="DY31" i="15"/>
  <c r="EC31" i="15"/>
  <c r="EG31" i="15"/>
  <c r="EK31" i="15"/>
  <c r="EO31" i="15"/>
  <c r="ES31" i="15"/>
  <c r="EW31" i="15"/>
  <c r="FA31" i="15"/>
  <c r="FE31" i="15"/>
  <c r="FI31" i="15"/>
  <c r="FM31" i="15"/>
  <c r="FQ31" i="15"/>
  <c r="FU31" i="15"/>
  <c r="FY31" i="15"/>
  <c r="GC31" i="15"/>
  <c r="GG31" i="15"/>
  <c r="GK31" i="15"/>
  <c r="GO31" i="15"/>
  <c r="GS31" i="15"/>
  <c r="GW31" i="15"/>
  <c r="HA31" i="15"/>
  <c r="HE31" i="15"/>
  <c r="HI31" i="15"/>
  <c r="HM31" i="15"/>
  <c r="HQ31" i="15"/>
  <c r="DZ31" i="15"/>
  <c r="ED31" i="15"/>
  <c r="EH31" i="15"/>
  <c r="EL31" i="15"/>
  <c r="EP31" i="15"/>
  <c r="ET31" i="15"/>
  <c r="EX31" i="15"/>
  <c r="FB31" i="15"/>
  <c r="FF31" i="15"/>
  <c r="FJ31" i="15"/>
  <c r="FN31" i="15"/>
  <c r="FR31" i="15"/>
  <c r="FV31" i="15"/>
  <c r="FZ31" i="15"/>
  <c r="GD31" i="15"/>
  <c r="GH31" i="15"/>
  <c r="GL31" i="15"/>
  <c r="GP31" i="15"/>
  <c r="GT31" i="15"/>
  <c r="GX31" i="15"/>
  <c r="HB31" i="15"/>
  <c r="HF31" i="15"/>
  <c r="HJ31" i="15"/>
  <c r="HN31" i="15"/>
  <c r="HR31" i="15"/>
  <c r="EA31" i="15"/>
  <c r="EE31" i="15"/>
  <c r="EI31" i="15"/>
  <c r="EM31" i="15"/>
  <c r="EQ31" i="15"/>
  <c r="EU31" i="15"/>
  <c r="EY31" i="15"/>
  <c r="FC31" i="15"/>
  <c r="FG31" i="15"/>
  <c r="FK31" i="15"/>
  <c r="FO31" i="15"/>
  <c r="FS31" i="15"/>
  <c r="FW31" i="15"/>
  <c r="GA31" i="15"/>
  <c r="GE31" i="15"/>
  <c r="GI31" i="15"/>
  <c r="GM31" i="15"/>
  <c r="GQ31" i="15"/>
  <c r="GU31" i="15"/>
  <c r="GY31" i="15"/>
  <c r="HC31" i="15"/>
  <c r="HG31" i="15"/>
  <c r="HK31" i="15"/>
  <c r="HO31" i="15"/>
  <c r="HS31" i="15"/>
  <c r="EF31" i="15"/>
  <c r="EV31" i="15"/>
  <c r="FL31" i="15"/>
  <c r="GB31" i="15"/>
  <c r="GR31" i="15"/>
  <c r="HH31" i="15"/>
  <c r="EJ31" i="15"/>
  <c r="EZ31" i="15"/>
  <c r="FP31" i="15"/>
  <c r="GF31" i="15"/>
  <c r="GV31" i="15"/>
  <c r="HL31" i="15"/>
  <c r="DX31" i="15"/>
  <c r="EN31" i="15"/>
  <c r="FD31" i="15"/>
  <c r="FT31" i="15"/>
  <c r="GJ31" i="15"/>
  <c r="GZ31" i="15"/>
  <c r="HP31" i="15"/>
  <c r="FH31" i="15"/>
  <c r="HT31" i="15"/>
  <c r="FX31" i="15"/>
  <c r="EB31" i="15"/>
  <c r="GN31" i="15"/>
  <c r="ER31" i="15"/>
  <c r="HD31" i="15"/>
  <c r="CR55" i="15"/>
  <c r="CK55" i="15"/>
  <c r="CA55" i="15"/>
  <c r="DW55" i="15"/>
  <c r="AK55" i="15"/>
  <c r="CH55" i="15"/>
  <c r="AJ55" i="15"/>
  <c r="BH55" i="15"/>
  <c r="DP55" i="15"/>
  <c r="DK55" i="15"/>
  <c r="DG55" i="15"/>
  <c r="CO55" i="15"/>
  <c r="CT55" i="15"/>
  <c r="AB55" i="15"/>
  <c r="BR56" i="15"/>
  <c r="DK56" i="15"/>
  <c r="AU56" i="15"/>
  <c r="BE56" i="15"/>
  <c r="BX56" i="15"/>
  <c r="BS56" i="15"/>
  <c r="AD56" i="15"/>
  <c r="DW96" i="15"/>
  <c r="AW96" i="15"/>
  <c r="BM96" i="15"/>
  <c r="CC96" i="15"/>
  <c r="CS96" i="15"/>
  <c r="DI96" i="15"/>
  <c r="AC96" i="15"/>
  <c r="AS96" i="15"/>
  <c r="BJ96" i="15"/>
  <c r="BZ96" i="15"/>
  <c r="CP96" i="15"/>
  <c r="DF96" i="15"/>
  <c r="DV96" i="15"/>
  <c r="BT96" i="15"/>
  <c r="CZ96" i="15"/>
  <c r="AJ96" i="15"/>
  <c r="BO96" i="15"/>
  <c r="CU96" i="15"/>
  <c r="AA96" i="15"/>
  <c r="AZ96" i="15"/>
  <c r="CF96" i="15"/>
  <c r="DL96" i="15"/>
  <c r="AM96" i="15"/>
  <c r="BE96" i="15"/>
  <c r="BY96" i="15"/>
  <c r="CW96" i="15"/>
  <c r="DQ96" i="15"/>
  <c r="AO96" i="15"/>
  <c r="BN96" i="15"/>
  <c r="CH96" i="15"/>
  <c r="DB96" i="15"/>
  <c r="AV96" i="15"/>
  <c r="CJ96" i="15"/>
  <c r="AE96" i="15"/>
  <c r="BW96" i="15"/>
  <c r="DK96" i="15"/>
  <c r="AQ96" i="15"/>
  <c r="CN96" i="15"/>
  <c r="AB96" i="15"/>
  <c r="CI96" i="15"/>
  <c r="DO96" i="15"/>
  <c r="AU96" i="15"/>
  <c r="CY96" i="15"/>
  <c r="BK96" i="15"/>
  <c r="BI96" i="15"/>
  <c r="CG96" i="15"/>
  <c r="DA96" i="15"/>
  <c r="DU96" i="15"/>
  <c r="AX96" i="15"/>
  <c r="BR96" i="15"/>
  <c r="CL96" i="15"/>
  <c r="DJ96" i="15"/>
  <c r="BD96" i="15"/>
  <c r="CR96" i="15"/>
  <c r="AP96" i="15"/>
  <c r="CE96" i="15"/>
  <c r="DS96" i="15"/>
  <c r="BH96" i="15"/>
  <c r="CV96" i="15"/>
  <c r="AH96" i="15"/>
  <c r="BC96" i="15"/>
  <c r="BS96" i="15"/>
  <c r="CQ96" i="15"/>
  <c r="BQ96" i="15"/>
  <c r="BE76" i="7"/>
  <c r="CC76" i="7"/>
  <c r="W76" i="7"/>
  <c r="CW76" i="7"/>
  <c r="AH76" i="7"/>
  <c r="BQ76" i="7"/>
  <c r="BM76" i="7"/>
  <c r="Z76" i="7"/>
  <c r="DM76" i="7"/>
  <c r="BA76" i="7"/>
  <c r="DS76" i="7"/>
  <c r="AW76" i="7"/>
  <c r="CS76" i="7"/>
  <c r="CG76" i="7"/>
  <c r="BU76" i="7"/>
  <c r="DA76" i="7"/>
  <c r="AN19" i="15"/>
  <c r="BO19" i="15"/>
  <c r="CC19" i="15"/>
  <c r="DI19" i="15"/>
  <c r="CA19" i="15"/>
  <c r="DR19" i="15"/>
  <c r="CR19" i="15"/>
  <c r="BX19" i="15"/>
  <c r="BJ19" i="15"/>
  <c r="DD19" i="15"/>
  <c r="DJ19" i="15"/>
  <c r="AH19" i="15"/>
  <c r="AB19" i="15"/>
  <c r="BF19" i="15"/>
  <c r="CO19" i="15"/>
  <c r="DU19" i="15"/>
  <c r="CQ19" i="15"/>
  <c r="BE19" i="15"/>
  <c r="DN19" i="15"/>
  <c r="CT19" i="15"/>
  <c r="DC19" i="15"/>
  <c r="CU19" i="15"/>
  <c r="AK19" i="15"/>
  <c r="AT19" i="15"/>
  <c r="DY35" i="15"/>
  <c r="EC35" i="15"/>
  <c r="EG35" i="15"/>
  <c r="EK35" i="15"/>
  <c r="EO35" i="15"/>
  <c r="ES35" i="15"/>
  <c r="EW35" i="15"/>
  <c r="FA35" i="15"/>
  <c r="FE35" i="15"/>
  <c r="FI35" i="15"/>
  <c r="FM35" i="15"/>
  <c r="FQ35" i="15"/>
  <c r="FU35" i="15"/>
  <c r="FY35" i="15"/>
  <c r="GC35" i="15"/>
  <c r="GG35" i="15"/>
  <c r="GK35" i="15"/>
  <c r="GO35" i="15"/>
  <c r="GS35" i="15"/>
  <c r="GW35" i="15"/>
  <c r="HA35" i="15"/>
  <c r="HE35" i="15"/>
  <c r="HI35" i="15"/>
  <c r="HM35" i="15"/>
  <c r="HQ35" i="15"/>
  <c r="DZ35" i="15"/>
  <c r="ED35" i="15"/>
  <c r="EH35" i="15"/>
  <c r="EL35" i="15"/>
  <c r="EP35" i="15"/>
  <c r="ET35" i="15"/>
  <c r="EX35" i="15"/>
  <c r="FB35" i="15"/>
  <c r="FF35" i="15"/>
  <c r="FJ35" i="15"/>
  <c r="FN35" i="15"/>
  <c r="FR35" i="15"/>
  <c r="FV35" i="15"/>
  <c r="FZ35" i="15"/>
  <c r="GD35" i="15"/>
  <c r="GH35" i="15"/>
  <c r="GL35" i="15"/>
  <c r="GP35" i="15"/>
  <c r="GT35" i="15"/>
  <c r="GX35" i="15"/>
  <c r="HB35" i="15"/>
  <c r="HF35" i="15"/>
  <c r="HJ35" i="15"/>
  <c r="HN35" i="15"/>
  <c r="HR35" i="15"/>
  <c r="EA35" i="15"/>
  <c r="EE35" i="15"/>
  <c r="EI35" i="15"/>
  <c r="EM35" i="15"/>
  <c r="EQ35" i="15"/>
  <c r="EU35" i="15"/>
  <c r="EY35" i="15"/>
  <c r="FC35" i="15"/>
  <c r="FG35" i="15"/>
  <c r="FK35" i="15"/>
  <c r="FO35" i="15"/>
  <c r="FS35" i="15"/>
  <c r="FW35" i="15"/>
  <c r="GA35" i="15"/>
  <c r="GE35" i="15"/>
  <c r="GI35" i="15"/>
  <c r="GM35" i="15"/>
  <c r="GQ35" i="15"/>
  <c r="GU35" i="15"/>
  <c r="GY35" i="15"/>
  <c r="HC35" i="15"/>
  <c r="HG35" i="15"/>
  <c r="HK35" i="15"/>
  <c r="HO35" i="15"/>
  <c r="HS35" i="15"/>
  <c r="EB35" i="15"/>
  <c r="ER35" i="15"/>
  <c r="FH35" i="15"/>
  <c r="FX35" i="15"/>
  <c r="GN35" i="15"/>
  <c r="HD35" i="15"/>
  <c r="HT35" i="15"/>
  <c r="EF35" i="15"/>
  <c r="EV35" i="15"/>
  <c r="FL35" i="15"/>
  <c r="GB35" i="15"/>
  <c r="GR35" i="15"/>
  <c r="HH35" i="15"/>
  <c r="EJ35" i="15"/>
  <c r="EZ35" i="15"/>
  <c r="FP35" i="15"/>
  <c r="GF35" i="15"/>
  <c r="GV35" i="15"/>
  <c r="HL35" i="15"/>
  <c r="EN35" i="15"/>
  <c r="GZ35" i="15"/>
  <c r="FD35" i="15"/>
  <c r="HP35" i="15"/>
  <c r="FT35" i="15"/>
  <c r="GJ35" i="15"/>
  <c r="DX35" i="15"/>
  <c r="DY59" i="15"/>
  <c r="EC59" i="15"/>
  <c r="EG59" i="15"/>
  <c r="EK59" i="15"/>
  <c r="EO59" i="15"/>
  <c r="ES59" i="15"/>
  <c r="EW59" i="15"/>
  <c r="FA59" i="15"/>
  <c r="FE59" i="15"/>
  <c r="FI59" i="15"/>
  <c r="FM59" i="15"/>
  <c r="FQ59" i="15"/>
  <c r="FU59" i="15"/>
  <c r="FY59" i="15"/>
  <c r="GC59" i="15"/>
  <c r="GG59" i="15"/>
  <c r="GK59" i="15"/>
  <c r="GO59" i="15"/>
  <c r="GS59" i="15"/>
  <c r="GW59" i="15"/>
  <c r="HA59" i="15"/>
  <c r="HE59" i="15"/>
  <c r="HI59" i="15"/>
  <c r="HM59" i="15"/>
  <c r="HQ59" i="15"/>
  <c r="DZ59" i="15"/>
  <c r="ED59" i="15"/>
  <c r="EH59" i="15"/>
  <c r="EL59" i="15"/>
  <c r="EP59" i="15"/>
  <c r="ET59" i="15"/>
  <c r="EX59" i="15"/>
  <c r="FB59" i="15"/>
  <c r="FF59" i="15"/>
  <c r="FJ59" i="15"/>
  <c r="FN59" i="15"/>
  <c r="FR59" i="15"/>
  <c r="FV59" i="15"/>
  <c r="FZ59" i="15"/>
  <c r="GD59" i="15"/>
  <c r="GH59" i="15"/>
  <c r="GL59" i="15"/>
  <c r="GP59" i="15"/>
  <c r="GT59" i="15"/>
  <c r="GX59" i="15"/>
  <c r="HB59" i="15"/>
  <c r="HF59" i="15"/>
  <c r="HJ59" i="15"/>
  <c r="HN59" i="15"/>
  <c r="HR59" i="15"/>
  <c r="EA59" i="15"/>
  <c r="EE59" i="15"/>
  <c r="EI59" i="15"/>
  <c r="EM59" i="15"/>
  <c r="EQ59" i="15"/>
  <c r="EU59" i="15"/>
  <c r="EY59" i="15"/>
  <c r="FC59" i="15"/>
  <c r="FG59" i="15"/>
  <c r="FK59" i="15"/>
  <c r="FO59" i="15"/>
  <c r="FS59" i="15"/>
  <c r="FW59" i="15"/>
  <c r="GA59" i="15"/>
  <c r="GE59" i="15"/>
  <c r="GI59" i="15"/>
  <c r="GM59" i="15"/>
  <c r="GQ59" i="15"/>
  <c r="GU59" i="15"/>
  <c r="GY59" i="15"/>
  <c r="HC59" i="15"/>
  <c r="HG59" i="15"/>
  <c r="HK59" i="15"/>
  <c r="HO59" i="15"/>
  <c r="HS59" i="15"/>
  <c r="DX59" i="15"/>
  <c r="EN59" i="15"/>
  <c r="FD59" i="15"/>
  <c r="FT59" i="15"/>
  <c r="GJ59" i="15"/>
  <c r="GZ59" i="15"/>
  <c r="HP59" i="15"/>
  <c r="EB59" i="15"/>
  <c r="ER59" i="15"/>
  <c r="FH59" i="15"/>
  <c r="FX59" i="15"/>
  <c r="GN59" i="15"/>
  <c r="HD59" i="15"/>
  <c r="HT59" i="15"/>
  <c r="EF59" i="15"/>
  <c r="EV59" i="15"/>
  <c r="FL59" i="15"/>
  <c r="GB59" i="15"/>
  <c r="GR59" i="15"/>
  <c r="HH59" i="15"/>
  <c r="FP59" i="15"/>
  <c r="GF59" i="15"/>
  <c r="EJ59" i="15"/>
  <c r="GV59" i="15"/>
  <c r="EZ59" i="15"/>
  <c r="HL59" i="15"/>
  <c r="DY71" i="15"/>
  <c r="EC71" i="15"/>
  <c r="EG71" i="15"/>
  <c r="EK71" i="15"/>
  <c r="EO71" i="15"/>
  <c r="ES71" i="15"/>
  <c r="EW71" i="15"/>
  <c r="FA71" i="15"/>
  <c r="FE71" i="15"/>
  <c r="FI71" i="15"/>
  <c r="FM71" i="15"/>
  <c r="FQ71" i="15"/>
  <c r="FU71" i="15"/>
  <c r="FY71" i="15"/>
  <c r="GC71" i="15"/>
  <c r="GG71" i="15"/>
  <c r="GK71" i="15"/>
  <c r="GO71" i="15"/>
  <c r="GS71" i="15"/>
  <c r="GW71" i="15"/>
  <c r="HA71" i="15"/>
  <c r="HE71" i="15"/>
  <c r="HI71" i="15"/>
  <c r="HM71" i="15"/>
  <c r="HQ71" i="15"/>
  <c r="DZ71" i="15"/>
  <c r="ED71" i="15"/>
  <c r="EH71" i="15"/>
  <c r="EL71" i="15"/>
  <c r="EP71" i="15"/>
  <c r="ET71" i="15"/>
  <c r="EX71" i="15"/>
  <c r="FB71" i="15"/>
  <c r="FF71" i="15"/>
  <c r="FJ71" i="15"/>
  <c r="FN71" i="15"/>
  <c r="FR71" i="15"/>
  <c r="FV71" i="15"/>
  <c r="FZ71" i="15"/>
  <c r="GD71" i="15"/>
  <c r="GH71" i="15"/>
  <c r="GL71" i="15"/>
  <c r="GP71" i="15"/>
  <c r="GT71" i="15"/>
  <c r="GX71" i="15"/>
  <c r="HB71" i="15"/>
  <c r="HF71" i="15"/>
  <c r="HJ71" i="15"/>
  <c r="HN71" i="15"/>
  <c r="HR71" i="15"/>
  <c r="EA71" i="15"/>
  <c r="EE71" i="15"/>
  <c r="EI71" i="15"/>
  <c r="EM71" i="15"/>
  <c r="EQ71" i="15"/>
  <c r="EU71" i="15"/>
  <c r="EY71" i="15"/>
  <c r="FC71" i="15"/>
  <c r="FG71" i="15"/>
  <c r="FK71" i="15"/>
  <c r="FO71" i="15"/>
  <c r="FS71" i="15"/>
  <c r="FW71" i="15"/>
  <c r="GA71" i="15"/>
  <c r="GE71" i="15"/>
  <c r="GI71" i="15"/>
  <c r="GM71" i="15"/>
  <c r="GQ71" i="15"/>
  <c r="GU71" i="15"/>
  <c r="GY71" i="15"/>
  <c r="HC71" i="15"/>
  <c r="HG71" i="15"/>
  <c r="HK71" i="15"/>
  <c r="HO71" i="15"/>
  <c r="HS71" i="15"/>
  <c r="EB71" i="15"/>
  <c r="ER71" i="15"/>
  <c r="FH71" i="15"/>
  <c r="FX71" i="15"/>
  <c r="GN71" i="15"/>
  <c r="HD71" i="15"/>
  <c r="HT71" i="15"/>
  <c r="EF71" i="15"/>
  <c r="EV71" i="15"/>
  <c r="FL71" i="15"/>
  <c r="GB71" i="15"/>
  <c r="GR71" i="15"/>
  <c r="HH71" i="15"/>
  <c r="EJ71" i="15"/>
  <c r="EZ71" i="15"/>
  <c r="FP71" i="15"/>
  <c r="GF71" i="15"/>
  <c r="GV71" i="15"/>
  <c r="HL71" i="15"/>
  <c r="FT71" i="15"/>
  <c r="DX71" i="15"/>
  <c r="GJ71" i="15"/>
  <c r="EN71" i="15"/>
  <c r="GZ71" i="15"/>
  <c r="FD71" i="15"/>
  <c r="HP71" i="15"/>
  <c r="BY48" i="15"/>
  <c r="BJ48" i="15"/>
  <c r="DV48" i="15"/>
  <c r="AY48" i="15"/>
  <c r="CJ48" i="15"/>
  <c r="DI48" i="15"/>
  <c r="AT48" i="15"/>
  <c r="BZ48" i="15"/>
  <c r="BP48" i="15"/>
  <c r="CB48" i="15"/>
  <c r="DM48" i="15"/>
  <c r="AC48" i="15"/>
  <c r="DC48" i="15"/>
  <c r="BH69" i="15"/>
  <c r="AV69" i="15"/>
  <c r="BE69" i="15"/>
  <c r="BV69" i="15"/>
  <c r="DS69" i="15"/>
  <c r="CA69" i="15"/>
  <c r="CN69" i="15"/>
  <c r="DQ69" i="15"/>
  <c r="BC69" i="15"/>
  <c r="AU69" i="15"/>
  <c r="DH69" i="15"/>
  <c r="DJ69" i="15"/>
  <c r="AB69" i="15"/>
  <c r="BY69" i="15"/>
  <c r="AS69" i="15"/>
  <c r="CP69" i="15"/>
  <c r="H14" i="9"/>
  <c r="C14" i="9"/>
  <c r="S7" i="7"/>
  <c r="T87" i="15"/>
  <c r="X39" i="15"/>
  <c r="BX16" i="7"/>
  <c r="BO16" i="7"/>
  <c r="CQ16" i="7"/>
  <c r="DI16" i="7"/>
  <c r="AU16" i="7"/>
  <c r="AM16" i="7"/>
  <c r="DA16" i="7"/>
  <c r="AW16" i="7"/>
  <c r="DQ16" i="7"/>
  <c r="CO16" i="7"/>
  <c r="BM16" i="7"/>
  <c r="AJ16" i="7"/>
  <c r="DG16" i="7"/>
  <c r="BU16" i="7"/>
  <c r="AI16" i="7"/>
  <c r="CU16" i="7"/>
  <c r="BI16" i="7"/>
  <c r="X16" i="7"/>
  <c r="CS16" i="7"/>
  <c r="CJ16" i="7"/>
  <c r="CF16" i="7"/>
  <c r="DK16" i="7"/>
  <c r="CI16" i="7"/>
  <c r="BE16" i="7"/>
  <c r="AC16" i="7"/>
  <c r="CY16" i="7"/>
  <c r="BK16" i="7"/>
  <c r="Y16" i="7"/>
  <c r="CK16" i="7"/>
  <c r="AZ16" i="7"/>
  <c r="AN16" i="7"/>
  <c r="DL16" i="7"/>
  <c r="AB16" i="7"/>
  <c r="BP16" i="7"/>
  <c r="CU42" i="7"/>
  <c r="CS42" i="7"/>
  <c r="AQ42" i="7"/>
  <c r="DG42" i="7"/>
  <c r="BS42" i="7"/>
  <c r="DQ42" i="7"/>
  <c r="BW42" i="7"/>
  <c r="CC42" i="7"/>
  <c r="AA42" i="7"/>
  <c r="BO42" i="7"/>
  <c r="BC42" i="7"/>
  <c r="AG42" i="7"/>
  <c r="CY42" i="7"/>
  <c r="BK42" i="7"/>
  <c r="DA42" i="7"/>
  <c r="BE42" i="7"/>
  <c r="CM42" i="7"/>
  <c r="AU42" i="7"/>
  <c r="DO42" i="7"/>
  <c r="AE42" i="7"/>
  <c r="BU42" i="7"/>
  <c r="DK42" i="7"/>
  <c r="DS42" i="7"/>
  <c r="W42" i="7"/>
  <c r="BG42" i="7"/>
  <c r="BG71" i="7"/>
  <c r="CO71" i="7"/>
  <c r="CU71" i="7"/>
  <c r="AM71" i="7"/>
  <c r="CI71" i="7"/>
  <c r="DO71" i="7"/>
  <c r="AS71" i="7"/>
  <c r="DE71" i="7"/>
  <c r="AK71" i="7"/>
  <c r="CE71" i="7"/>
  <c r="AA71" i="7"/>
  <c r="BO71" i="7"/>
  <c r="CW71" i="7"/>
  <c r="W71" i="7"/>
  <c r="AI71" i="7"/>
  <c r="BS71" i="7"/>
  <c r="DY63" i="15"/>
  <c r="EC63" i="15"/>
  <c r="EG63" i="15"/>
  <c r="EK63" i="15"/>
  <c r="EO63" i="15"/>
  <c r="ES63" i="15"/>
  <c r="EW63" i="15"/>
  <c r="FA63" i="15"/>
  <c r="FE63" i="15"/>
  <c r="FI63" i="15"/>
  <c r="FM63" i="15"/>
  <c r="FQ63" i="15"/>
  <c r="FU63" i="15"/>
  <c r="FY63" i="15"/>
  <c r="GC63" i="15"/>
  <c r="GG63" i="15"/>
  <c r="GK63" i="15"/>
  <c r="GO63" i="15"/>
  <c r="GS63" i="15"/>
  <c r="GW63" i="15"/>
  <c r="HA63" i="15"/>
  <c r="HE63" i="15"/>
  <c r="HI63" i="15"/>
  <c r="HM63" i="15"/>
  <c r="HQ63" i="15"/>
  <c r="DZ63" i="15"/>
  <c r="ED63" i="15"/>
  <c r="EH63" i="15"/>
  <c r="EL63" i="15"/>
  <c r="EP63" i="15"/>
  <c r="ET63" i="15"/>
  <c r="EX63" i="15"/>
  <c r="FB63" i="15"/>
  <c r="FF63" i="15"/>
  <c r="FJ63" i="15"/>
  <c r="FN63" i="15"/>
  <c r="FR63" i="15"/>
  <c r="FV63" i="15"/>
  <c r="FZ63" i="15"/>
  <c r="GD63" i="15"/>
  <c r="GH63" i="15"/>
  <c r="GL63" i="15"/>
  <c r="GP63" i="15"/>
  <c r="GT63" i="15"/>
  <c r="GX63" i="15"/>
  <c r="HB63" i="15"/>
  <c r="HF63" i="15"/>
  <c r="HJ63" i="15"/>
  <c r="HN63" i="15"/>
  <c r="HR63" i="15"/>
  <c r="EA63" i="15"/>
  <c r="EE63" i="15"/>
  <c r="EI63" i="15"/>
  <c r="EM63" i="15"/>
  <c r="EQ63" i="15"/>
  <c r="EU63" i="15"/>
  <c r="EY63" i="15"/>
  <c r="FC63" i="15"/>
  <c r="FG63" i="15"/>
  <c r="FK63" i="15"/>
  <c r="FO63" i="15"/>
  <c r="FS63" i="15"/>
  <c r="FW63" i="15"/>
  <c r="GA63" i="15"/>
  <c r="GE63" i="15"/>
  <c r="GI63" i="15"/>
  <c r="GM63" i="15"/>
  <c r="GQ63" i="15"/>
  <c r="GU63" i="15"/>
  <c r="GY63" i="15"/>
  <c r="HC63" i="15"/>
  <c r="HG63" i="15"/>
  <c r="HK63" i="15"/>
  <c r="HO63" i="15"/>
  <c r="HS63" i="15"/>
  <c r="EJ63" i="15"/>
  <c r="EZ63" i="15"/>
  <c r="FP63" i="15"/>
  <c r="GF63" i="15"/>
  <c r="GV63" i="15"/>
  <c r="HL63" i="15"/>
  <c r="DX63" i="15"/>
  <c r="EN63" i="15"/>
  <c r="FD63" i="15"/>
  <c r="FT63" i="15"/>
  <c r="GJ63" i="15"/>
  <c r="GZ63" i="15"/>
  <c r="HP63" i="15"/>
  <c r="EB63" i="15"/>
  <c r="ER63" i="15"/>
  <c r="FH63" i="15"/>
  <c r="FX63" i="15"/>
  <c r="GN63" i="15"/>
  <c r="HD63" i="15"/>
  <c r="HT63" i="15"/>
  <c r="EV63" i="15"/>
  <c r="HH63" i="15"/>
  <c r="FL63" i="15"/>
  <c r="GB63" i="15"/>
  <c r="EF63" i="15"/>
  <c r="GR63" i="15"/>
  <c r="AI48" i="15"/>
  <c r="CE48" i="15"/>
  <c r="CK48" i="15"/>
  <c r="DZ91" i="15"/>
  <c r="ED91" i="15"/>
  <c r="EH91" i="15"/>
  <c r="EL91" i="15"/>
  <c r="EP91" i="15"/>
  <c r="ET91" i="15"/>
  <c r="EX91" i="15"/>
  <c r="FB91" i="15"/>
  <c r="FF91" i="15"/>
  <c r="FJ91" i="15"/>
  <c r="FN91" i="15"/>
  <c r="FR91" i="15"/>
  <c r="FV91" i="15"/>
  <c r="FZ91" i="15"/>
  <c r="GD91" i="15"/>
  <c r="GH91" i="15"/>
  <c r="GL91" i="15"/>
  <c r="GP91" i="15"/>
  <c r="GT91" i="15"/>
  <c r="GX91" i="15"/>
  <c r="HB91" i="15"/>
  <c r="HF91" i="15"/>
  <c r="HJ91" i="15"/>
  <c r="HN91" i="15"/>
  <c r="HR91" i="15"/>
  <c r="EA91" i="15"/>
  <c r="EE91" i="15"/>
  <c r="EI91" i="15"/>
  <c r="EM91" i="15"/>
  <c r="EQ91" i="15"/>
  <c r="EU91" i="15"/>
  <c r="EY91" i="15"/>
  <c r="FC91" i="15"/>
  <c r="FG91" i="15"/>
  <c r="FK91" i="15"/>
  <c r="FO91" i="15"/>
  <c r="FS91" i="15"/>
  <c r="FW91" i="15"/>
  <c r="GA91" i="15"/>
  <c r="GE91" i="15"/>
  <c r="GI91" i="15"/>
  <c r="GM91" i="15"/>
  <c r="GQ91" i="15"/>
  <c r="GU91" i="15"/>
  <c r="GY91" i="15"/>
  <c r="HC91" i="15"/>
  <c r="HG91" i="15"/>
  <c r="HK91" i="15"/>
  <c r="HO91" i="15"/>
  <c r="HS91" i="15"/>
  <c r="DX91" i="15"/>
  <c r="EB91" i="15"/>
  <c r="EF91" i="15"/>
  <c r="EJ91" i="15"/>
  <c r="EN91" i="15"/>
  <c r="ER91" i="15"/>
  <c r="EV91" i="15"/>
  <c r="EZ91" i="15"/>
  <c r="FD91" i="15"/>
  <c r="FH91" i="15"/>
  <c r="FL91" i="15"/>
  <c r="FP91" i="15"/>
  <c r="FT91" i="15"/>
  <c r="FX91" i="15"/>
  <c r="GB91" i="15"/>
  <c r="GF91" i="15"/>
  <c r="GJ91" i="15"/>
  <c r="GN91" i="15"/>
  <c r="GR91" i="15"/>
  <c r="GV91" i="15"/>
  <c r="GZ91" i="15"/>
  <c r="HD91" i="15"/>
  <c r="HH91" i="15"/>
  <c r="HL91" i="15"/>
  <c r="HP91" i="15"/>
  <c r="HT91" i="15"/>
  <c r="EG91" i="15"/>
  <c r="EW91" i="15"/>
  <c r="FM91" i="15"/>
  <c r="GC91" i="15"/>
  <c r="GS91" i="15"/>
  <c r="HI91" i="15"/>
  <c r="EK91" i="15"/>
  <c r="FA91" i="15"/>
  <c r="FQ91" i="15"/>
  <c r="GG91" i="15"/>
  <c r="GW91" i="15"/>
  <c r="HM91" i="15"/>
  <c r="DY91" i="15"/>
  <c r="EO91" i="15"/>
  <c r="FE91" i="15"/>
  <c r="FU91" i="15"/>
  <c r="GK91" i="15"/>
  <c r="HA91" i="15"/>
  <c r="HQ91" i="15"/>
  <c r="FY91" i="15"/>
  <c r="EC91" i="15"/>
  <c r="GO91" i="15"/>
  <c r="ES91" i="15"/>
  <c r="HE91" i="15"/>
  <c r="FI91" i="15"/>
  <c r="CE69" i="15"/>
  <c r="DY51" i="15"/>
  <c r="EC51" i="15"/>
  <c r="EG51" i="15"/>
  <c r="EK51" i="15"/>
  <c r="EO51" i="15"/>
  <c r="ES51" i="15"/>
  <c r="EW51" i="15"/>
  <c r="FA51" i="15"/>
  <c r="FE51" i="15"/>
  <c r="FI51" i="15"/>
  <c r="FM51" i="15"/>
  <c r="FQ51" i="15"/>
  <c r="FU51" i="15"/>
  <c r="FY51" i="15"/>
  <c r="GC51" i="15"/>
  <c r="GG51" i="15"/>
  <c r="GK51" i="15"/>
  <c r="GO51" i="15"/>
  <c r="GS51" i="15"/>
  <c r="GW51" i="15"/>
  <c r="HA51" i="15"/>
  <c r="HE51" i="15"/>
  <c r="HI51" i="15"/>
  <c r="HM51" i="15"/>
  <c r="HQ51" i="15"/>
  <c r="DZ51" i="15"/>
  <c r="ED51" i="15"/>
  <c r="EH51" i="15"/>
  <c r="EL51" i="15"/>
  <c r="EP51" i="15"/>
  <c r="ET51" i="15"/>
  <c r="EX51" i="15"/>
  <c r="FB51" i="15"/>
  <c r="FF51" i="15"/>
  <c r="FJ51" i="15"/>
  <c r="FN51" i="15"/>
  <c r="FR51" i="15"/>
  <c r="FV51" i="15"/>
  <c r="FZ51" i="15"/>
  <c r="GD51" i="15"/>
  <c r="GH51" i="15"/>
  <c r="GL51" i="15"/>
  <c r="GP51" i="15"/>
  <c r="GT51" i="15"/>
  <c r="GX51" i="15"/>
  <c r="HB51" i="15"/>
  <c r="HF51" i="15"/>
  <c r="HJ51" i="15"/>
  <c r="HN51" i="15"/>
  <c r="HR51" i="15"/>
  <c r="EA51" i="15"/>
  <c r="EE51" i="15"/>
  <c r="EI51" i="15"/>
  <c r="EM51" i="15"/>
  <c r="EQ51" i="15"/>
  <c r="EU51" i="15"/>
  <c r="EY51" i="15"/>
  <c r="FC51" i="15"/>
  <c r="FG51" i="15"/>
  <c r="FK51" i="15"/>
  <c r="FO51" i="15"/>
  <c r="FS51" i="15"/>
  <c r="FW51" i="15"/>
  <c r="GA51" i="15"/>
  <c r="GE51" i="15"/>
  <c r="GI51" i="15"/>
  <c r="GM51" i="15"/>
  <c r="GQ51" i="15"/>
  <c r="GU51" i="15"/>
  <c r="GY51" i="15"/>
  <c r="HC51" i="15"/>
  <c r="HG51" i="15"/>
  <c r="HK51" i="15"/>
  <c r="HO51" i="15"/>
  <c r="HS51" i="15"/>
  <c r="EF51" i="15"/>
  <c r="EV51" i="15"/>
  <c r="FL51" i="15"/>
  <c r="GB51" i="15"/>
  <c r="GR51" i="15"/>
  <c r="HH51" i="15"/>
  <c r="EJ51" i="15"/>
  <c r="EZ51" i="15"/>
  <c r="FP51" i="15"/>
  <c r="GF51" i="15"/>
  <c r="GV51" i="15"/>
  <c r="HL51" i="15"/>
  <c r="DX51" i="15"/>
  <c r="EN51" i="15"/>
  <c r="FD51" i="15"/>
  <c r="FT51" i="15"/>
  <c r="GJ51" i="15"/>
  <c r="GZ51" i="15"/>
  <c r="HP51" i="15"/>
  <c r="ER51" i="15"/>
  <c r="HD51" i="15"/>
  <c r="FH51" i="15"/>
  <c r="HT51" i="15"/>
  <c r="FX51" i="15"/>
  <c r="EB51" i="15"/>
  <c r="GN51" i="15"/>
  <c r="DY80" i="15"/>
  <c r="EC80" i="15"/>
  <c r="EG80" i="15"/>
  <c r="EK80" i="15"/>
  <c r="EO80" i="15"/>
  <c r="ES80" i="15"/>
  <c r="EW80" i="15"/>
  <c r="FA80" i="15"/>
  <c r="FE80" i="15"/>
  <c r="FI80" i="15"/>
  <c r="FM80" i="15"/>
  <c r="FQ80" i="15"/>
  <c r="FU80" i="15"/>
  <c r="FY80" i="15"/>
  <c r="GC80" i="15"/>
  <c r="GG80" i="15"/>
  <c r="GK80" i="15"/>
  <c r="GO80" i="15"/>
  <c r="GS80" i="15"/>
  <c r="GW80" i="15"/>
  <c r="HA80" i="15"/>
  <c r="HE80" i="15"/>
  <c r="HI80" i="15"/>
  <c r="HM80" i="15"/>
  <c r="HQ80" i="15"/>
  <c r="DZ80" i="15"/>
  <c r="ED80" i="15"/>
  <c r="EH80" i="15"/>
  <c r="EL80" i="15"/>
  <c r="EP80" i="15"/>
  <c r="ET80" i="15"/>
  <c r="EX80" i="15"/>
  <c r="FB80" i="15"/>
  <c r="FF80" i="15"/>
  <c r="FJ80" i="15"/>
  <c r="FN80" i="15"/>
  <c r="FR80" i="15"/>
  <c r="FV80" i="15"/>
  <c r="FZ80" i="15"/>
  <c r="GD80" i="15"/>
  <c r="GH80" i="15"/>
  <c r="GL80" i="15"/>
  <c r="GP80" i="15"/>
  <c r="GT80" i="15"/>
  <c r="GX80" i="15"/>
  <c r="HB80" i="15"/>
  <c r="HF80" i="15"/>
  <c r="HJ80" i="15"/>
  <c r="HN80" i="15"/>
  <c r="HR80" i="15"/>
  <c r="EA80" i="15"/>
  <c r="EE80" i="15"/>
  <c r="EI80" i="15"/>
  <c r="EM80" i="15"/>
  <c r="EQ80" i="15"/>
  <c r="EU80" i="15"/>
  <c r="EY80" i="15"/>
  <c r="FC80" i="15"/>
  <c r="FG80" i="15"/>
  <c r="FK80" i="15"/>
  <c r="FO80" i="15"/>
  <c r="FS80" i="15"/>
  <c r="FW80" i="15"/>
  <c r="GA80" i="15"/>
  <c r="GE80" i="15"/>
  <c r="GI80" i="15"/>
  <c r="GM80" i="15"/>
  <c r="GQ80" i="15"/>
  <c r="GU80" i="15"/>
  <c r="GY80" i="15"/>
  <c r="HC80" i="15"/>
  <c r="HG80" i="15"/>
  <c r="HK80" i="15"/>
  <c r="HO80" i="15"/>
  <c r="HS80" i="15"/>
  <c r="DX80" i="15"/>
  <c r="EN80" i="15"/>
  <c r="FD80" i="15"/>
  <c r="FT80" i="15"/>
  <c r="GJ80" i="15"/>
  <c r="GZ80" i="15"/>
  <c r="HP80" i="15"/>
  <c r="EB80" i="15"/>
  <c r="ER80" i="15"/>
  <c r="FH80" i="15"/>
  <c r="FX80" i="15"/>
  <c r="GN80" i="15"/>
  <c r="HD80" i="15"/>
  <c r="HT80" i="15"/>
  <c r="EF80" i="15"/>
  <c r="EV80" i="15"/>
  <c r="FL80" i="15"/>
  <c r="GB80" i="15"/>
  <c r="GR80" i="15"/>
  <c r="HH80" i="15"/>
  <c r="EJ80" i="15"/>
  <c r="GV80" i="15"/>
  <c r="EZ80" i="15"/>
  <c r="HL80" i="15"/>
  <c r="FP80" i="15"/>
  <c r="GF80" i="15"/>
  <c r="G14" i="9"/>
  <c r="Z10" i="15"/>
  <c r="J10" i="15"/>
  <c r="Z7" i="15"/>
  <c r="AU7" i="15" s="1"/>
  <c r="AT7" i="15" s="1"/>
  <c r="J7" i="15"/>
  <c r="K7" i="15"/>
  <c r="R7" i="15" s="1"/>
  <c r="X103" i="15"/>
  <c r="S103" i="15"/>
  <c r="Z99" i="15"/>
  <c r="X99" i="15"/>
  <c r="K99" i="15"/>
  <c r="U99" i="15"/>
  <c r="T99" i="15"/>
  <c r="V95" i="15"/>
  <c r="U95" i="15"/>
  <c r="X95" i="15"/>
  <c r="W95" i="15"/>
  <c r="J95" i="15"/>
  <c r="S95" i="15"/>
  <c r="Z91" i="15"/>
  <c r="T91" i="15"/>
  <c r="W91" i="15"/>
  <c r="Z83" i="15"/>
  <c r="I83" i="15"/>
  <c r="W79" i="15"/>
  <c r="U79" i="15"/>
  <c r="T79" i="15"/>
  <c r="I79" i="15"/>
  <c r="I75" i="15"/>
  <c r="X75" i="15"/>
  <c r="V75" i="15"/>
  <c r="T75" i="15"/>
  <c r="W75" i="15"/>
  <c r="Z75" i="15"/>
  <c r="S75" i="15"/>
  <c r="X71" i="15"/>
  <c r="J71" i="15"/>
  <c r="J67" i="15"/>
  <c r="W67" i="15"/>
  <c r="I59" i="15"/>
  <c r="W59" i="15"/>
  <c r="V59" i="15"/>
  <c r="I55" i="15"/>
  <c r="T55" i="15"/>
  <c r="K51" i="15"/>
  <c r="S51" i="15"/>
  <c r="I51" i="15"/>
  <c r="U47" i="15"/>
  <c r="W47" i="15"/>
  <c r="I47" i="15"/>
  <c r="Z47" i="15"/>
  <c r="V47" i="15"/>
  <c r="I43" i="15"/>
  <c r="X43" i="15"/>
  <c r="U39" i="15"/>
  <c r="T39" i="15"/>
  <c r="V39" i="15"/>
  <c r="W39" i="15"/>
  <c r="K39" i="15"/>
  <c r="I39" i="15"/>
  <c r="U35" i="15"/>
  <c r="V35" i="15"/>
  <c r="I31" i="15"/>
  <c r="Z31" i="15"/>
  <c r="X31" i="15"/>
  <c r="U31" i="15"/>
  <c r="I27" i="15"/>
  <c r="S27" i="15"/>
  <c r="Z27" i="15"/>
  <c r="X27" i="15"/>
  <c r="J27" i="15"/>
  <c r="U27" i="15"/>
  <c r="T27" i="15"/>
  <c r="T23" i="15"/>
  <c r="Z23" i="15"/>
  <c r="X19" i="15"/>
  <c r="S19" i="15"/>
  <c r="K19" i="15"/>
  <c r="V19" i="15"/>
  <c r="T19" i="15"/>
  <c r="I15" i="15"/>
  <c r="K15" i="15"/>
  <c r="W15" i="15"/>
  <c r="T15" i="15"/>
  <c r="J15" i="15"/>
  <c r="J11" i="15"/>
  <c r="K11" i="15"/>
  <c r="U11" i="15" s="1"/>
  <c r="I7" i="15"/>
  <c r="I4" i="15"/>
  <c r="J4" i="15"/>
  <c r="K4" i="15"/>
  <c r="R4" i="15" s="1"/>
  <c r="DC42" i="7"/>
  <c r="FW66" i="15"/>
  <c r="EA20" i="15"/>
  <c r="EE20" i="15"/>
  <c r="EI20" i="15"/>
  <c r="EM20" i="15"/>
  <c r="EQ20" i="15"/>
  <c r="EU20" i="15"/>
  <c r="EY20" i="15"/>
  <c r="FC20" i="15"/>
  <c r="FG20" i="15"/>
  <c r="FK20" i="15"/>
  <c r="FO20" i="15"/>
  <c r="FS20" i="15"/>
  <c r="FW20" i="15"/>
  <c r="GA20" i="15"/>
  <c r="GE20" i="15"/>
  <c r="GI20" i="15"/>
  <c r="GM20" i="15"/>
  <c r="GQ20" i="15"/>
  <c r="GU20" i="15"/>
  <c r="GY20" i="15"/>
  <c r="HC20" i="15"/>
  <c r="HG20" i="15"/>
  <c r="HK20" i="15"/>
  <c r="HO20" i="15"/>
  <c r="HS20" i="15"/>
  <c r="DX20" i="15"/>
  <c r="EB20" i="15"/>
  <c r="EF20" i="15"/>
  <c r="EJ20" i="15"/>
  <c r="EN20" i="15"/>
  <c r="ER20" i="15"/>
  <c r="EV20" i="15"/>
  <c r="EZ20" i="15"/>
  <c r="FD20" i="15"/>
  <c r="FH20" i="15"/>
  <c r="FL20" i="15"/>
  <c r="FP20" i="15"/>
  <c r="FT20" i="15"/>
  <c r="FX20" i="15"/>
  <c r="GB20" i="15"/>
  <c r="GF20" i="15"/>
  <c r="GJ20" i="15"/>
  <c r="GN20" i="15"/>
  <c r="GR20" i="15"/>
  <c r="GV20" i="15"/>
  <c r="GZ20" i="15"/>
  <c r="HD20" i="15"/>
  <c r="HH20" i="15"/>
  <c r="HL20" i="15"/>
  <c r="HP20" i="15"/>
  <c r="HT20" i="15"/>
  <c r="DY20" i="15"/>
  <c r="EC20" i="15"/>
  <c r="EG20" i="15"/>
  <c r="EK20" i="15"/>
  <c r="EO20" i="15"/>
  <c r="ES20" i="15"/>
  <c r="EW20" i="15"/>
  <c r="FA20" i="15"/>
  <c r="FE20" i="15"/>
  <c r="FI20" i="15"/>
  <c r="FM20" i="15"/>
  <c r="FQ20" i="15"/>
  <c r="FU20" i="15"/>
  <c r="FY20" i="15"/>
  <c r="GC20" i="15"/>
  <c r="GG20" i="15"/>
  <c r="GK20" i="15"/>
  <c r="GO20" i="15"/>
  <c r="GS20" i="15"/>
  <c r="GW20" i="15"/>
  <c r="HA20" i="15"/>
  <c r="HE20" i="15"/>
  <c r="HI20" i="15"/>
  <c r="HM20" i="15"/>
  <c r="HQ20" i="15"/>
  <c r="EL20" i="15"/>
  <c r="FB20" i="15"/>
  <c r="FR20" i="15"/>
  <c r="GH20" i="15"/>
  <c r="GX20" i="15"/>
  <c r="HN20" i="15"/>
  <c r="DZ20" i="15"/>
  <c r="EP20" i="15"/>
  <c r="FF20" i="15"/>
  <c r="FV20" i="15"/>
  <c r="GL20" i="15"/>
  <c r="HB20" i="15"/>
  <c r="HR20" i="15"/>
  <c r="ED20" i="15"/>
  <c r="ET20" i="15"/>
  <c r="FJ20" i="15"/>
  <c r="FZ20" i="15"/>
  <c r="GP20" i="15"/>
  <c r="HF20" i="15"/>
  <c r="EX20" i="15"/>
  <c r="HJ20" i="15"/>
  <c r="FN20" i="15"/>
  <c r="GD20" i="15"/>
  <c r="GT20" i="15"/>
  <c r="EH20" i="15"/>
  <c r="BI100" i="15"/>
  <c r="CG100" i="15"/>
  <c r="DA100" i="15"/>
  <c r="DU100" i="15"/>
  <c r="AO100" i="15"/>
  <c r="BF100" i="15"/>
  <c r="BV100" i="15"/>
  <c r="CL100" i="15"/>
  <c r="BC16" i="15"/>
  <c r="BW16" i="15"/>
  <c r="CU16" i="15"/>
  <c r="DO16" i="15"/>
  <c r="BF16" i="15"/>
  <c r="CL16" i="15"/>
  <c r="DM16" i="15"/>
  <c r="BU16" i="15"/>
  <c r="DL16" i="15"/>
  <c r="BZ16" i="15"/>
  <c r="DV16" i="15"/>
  <c r="CV16" i="15"/>
  <c r="CO16" i="15"/>
  <c r="DJ16" i="15"/>
  <c r="CZ16" i="15"/>
  <c r="AK16" i="15"/>
  <c r="AH16" i="15"/>
  <c r="AA16" i="15"/>
  <c r="AR16" i="15"/>
  <c r="DU103" i="7"/>
  <c r="DY103" i="7"/>
  <c r="EC103" i="7"/>
  <c r="EG103" i="7"/>
  <c r="EK103" i="7"/>
  <c r="EO103" i="7"/>
  <c r="ES103" i="7"/>
  <c r="EW103" i="7"/>
  <c r="FA103" i="7"/>
  <c r="FE103" i="7"/>
  <c r="FI103" i="7"/>
  <c r="FM103" i="7"/>
  <c r="FQ103" i="7"/>
  <c r="FU103" i="7"/>
  <c r="FY103" i="7"/>
  <c r="GC103" i="7"/>
  <c r="GG103" i="7"/>
  <c r="GK103" i="7"/>
  <c r="GO103" i="7"/>
  <c r="GS103" i="7"/>
  <c r="GW103" i="7"/>
  <c r="HA103" i="7"/>
  <c r="HE103" i="7"/>
  <c r="HI103" i="7"/>
  <c r="HM103" i="7"/>
  <c r="DV103" i="7"/>
  <c r="DZ103" i="7"/>
  <c r="ED103" i="7"/>
  <c r="EH103" i="7"/>
  <c r="EL103" i="7"/>
  <c r="EP103" i="7"/>
  <c r="ET103" i="7"/>
  <c r="EX103" i="7"/>
  <c r="FB103" i="7"/>
  <c r="FF103" i="7"/>
  <c r="FJ103" i="7"/>
  <c r="FN103" i="7"/>
  <c r="FR103" i="7"/>
  <c r="FV103" i="7"/>
  <c r="FZ103" i="7"/>
  <c r="GD103" i="7"/>
  <c r="GH103" i="7"/>
  <c r="GL103" i="7"/>
  <c r="GP103" i="7"/>
  <c r="GT103" i="7"/>
  <c r="GX103" i="7"/>
  <c r="HB103" i="7"/>
  <c r="HF103" i="7"/>
  <c r="HJ103" i="7"/>
  <c r="HN103" i="7"/>
  <c r="DX103" i="7"/>
  <c r="EF103" i="7"/>
  <c r="EN103" i="7"/>
  <c r="EV103" i="7"/>
  <c r="FD103" i="7"/>
  <c r="FL103" i="7"/>
  <c r="FT103" i="7"/>
  <c r="GB103" i="7"/>
  <c r="GJ103" i="7"/>
  <c r="GR103" i="7"/>
  <c r="GZ103" i="7"/>
  <c r="HH103" i="7"/>
  <c r="HP103" i="7"/>
  <c r="EA103" i="7"/>
  <c r="EI103" i="7"/>
  <c r="EQ103" i="7"/>
  <c r="EY103" i="7"/>
  <c r="FG103" i="7"/>
  <c r="FO103" i="7"/>
  <c r="FW103" i="7"/>
  <c r="GE103" i="7"/>
  <c r="GM103" i="7"/>
  <c r="GU103" i="7"/>
  <c r="HC103" i="7"/>
  <c r="HK103" i="7"/>
  <c r="DV102" i="7"/>
  <c r="DZ102" i="7"/>
  <c r="ED102" i="7"/>
  <c r="EH102" i="7"/>
  <c r="EL102" i="7"/>
  <c r="EP102" i="7"/>
  <c r="ET102" i="7"/>
  <c r="EX102" i="7"/>
  <c r="FB102" i="7"/>
  <c r="FF102" i="7"/>
  <c r="FJ102" i="7"/>
  <c r="FN102" i="7"/>
  <c r="FR102" i="7"/>
  <c r="FV102" i="7"/>
  <c r="FZ102" i="7"/>
  <c r="GD102" i="7"/>
  <c r="GH102" i="7"/>
  <c r="GL102" i="7"/>
  <c r="GP102" i="7"/>
  <c r="GT102" i="7"/>
  <c r="GX102" i="7"/>
  <c r="HB102" i="7"/>
  <c r="HF102" i="7"/>
  <c r="HJ102" i="7"/>
  <c r="HN102" i="7"/>
  <c r="DW102" i="7"/>
  <c r="EA102" i="7"/>
  <c r="EE102" i="7"/>
  <c r="EI102" i="7"/>
  <c r="EM102" i="7"/>
  <c r="EQ102" i="7"/>
  <c r="EU102" i="7"/>
  <c r="EY102" i="7"/>
  <c r="FC102" i="7"/>
  <c r="FG102" i="7"/>
  <c r="FK102" i="7"/>
  <c r="FO102" i="7"/>
  <c r="FS102" i="7"/>
  <c r="FW102" i="7"/>
  <c r="GA102" i="7"/>
  <c r="GE102" i="7"/>
  <c r="GI102" i="7"/>
  <c r="GM102" i="7"/>
  <c r="GQ102" i="7"/>
  <c r="GU102" i="7"/>
  <c r="GY102" i="7"/>
  <c r="HC102" i="7"/>
  <c r="HG102" i="7"/>
  <c r="HK102" i="7"/>
  <c r="HO102" i="7"/>
  <c r="DU102" i="7"/>
  <c r="EC102" i="7"/>
  <c r="EK102" i="7"/>
  <c r="ES102" i="7"/>
  <c r="FA102" i="7"/>
  <c r="FI102" i="7"/>
  <c r="FQ102" i="7"/>
  <c r="FY102" i="7"/>
  <c r="GG102" i="7"/>
  <c r="GO102" i="7"/>
  <c r="GW102" i="7"/>
  <c r="HE102" i="7"/>
  <c r="HM102" i="7"/>
  <c r="DX102" i="7"/>
  <c r="EF102" i="7"/>
  <c r="EN102" i="7"/>
  <c r="EV102" i="7"/>
  <c r="FD102" i="7"/>
  <c r="FL102" i="7"/>
  <c r="FT102" i="7"/>
  <c r="GB102" i="7"/>
  <c r="GJ102" i="7"/>
  <c r="GR102" i="7"/>
  <c r="GZ102" i="7"/>
  <c r="HH102" i="7"/>
  <c r="HP102" i="7"/>
  <c r="DW101" i="7"/>
  <c r="EA101" i="7"/>
  <c r="EE101" i="7"/>
  <c r="EI101" i="7"/>
  <c r="EM101" i="7"/>
  <c r="EQ101" i="7"/>
  <c r="EU101" i="7"/>
  <c r="EY101" i="7"/>
  <c r="FC101" i="7"/>
  <c r="FG101" i="7"/>
  <c r="FK101" i="7"/>
  <c r="FO101" i="7"/>
  <c r="FS101" i="7"/>
  <c r="FW101" i="7"/>
  <c r="GA101" i="7"/>
  <c r="GE101" i="7"/>
  <c r="GI101" i="7"/>
  <c r="GM101" i="7"/>
  <c r="GQ101" i="7"/>
  <c r="GU101" i="7"/>
  <c r="GY101" i="7"/>
  <c r="HC101" i="7"/>
  <c r="HG101" i="7"/>
  <c r="HK101" i="7"/>
  <c r="HO101" i="7"/>
  <c r="DT101" i="7"/>
  <c r="DX101" i="7"/>
  <c r="EB101" i="7"/>
  <c r="EF101" i="7"/>
  <c r="EJ101" i="7"/>
  <c r="EN101" i="7"/>
  <c r="ER101" i="7"/>
  <c r="EV101" i="7"/>
  <c r="EZ101" i="7"/>
  <c r="FD101" i="7"/>
  <c r="FH101" i="7"/>
  <c r="FL101" i="7"/>
  <c r="FP101" i="7"/>
  <c r="FT101" i="7"/>
  <c r="FX101" i="7"/>
  <c r="GB101" i="7"/>
  <c r="GF101" i="7"/>
  <c r="GJ101" i="7"/>
  <c r="GN101" i="7"/>
  <c r="GR101" i="7"/>
  <c r="GV101" i="7"/>
  <c r="GZ101" i="7"/>
  <c r="HD101" i="7"/>
  <c r="HH101" i="7"/>
  <c r="HL101" i="7"/>
  <c r="HP101" i="7"/>
  <c r="DZ101" i="7"/>
  <c r="EH101" i="7"/>
  <c r="EP101" i="7"/>
  <c r="EX101" i="7"/>
  <c r="FF101" i="7"/>
  <c r="FN101" i="7"/>
  <c r="FV101" i="7"/>
  <c r="GD101" i="7"/>
  <c r="GL101" i="7"/>
  <c r="GT101" i="7"/>
  <c r="HB101" i="7"/>
  <c r="HJ101" i="7"/>
  <c r="DU101" i="7"/>
  <c r="EC101" i="7"/>
  <c r="EK101" i="7"/>
  <c r="ES101" i="7"/>
  <c r="FA101" i="7"/>
  <c r="FI101" i="7"/>
  <c r="FQ101" i="7"/>
  <c r="FY101" i="7"/>
  <c r="GG101" i="7"/>
  <c r="GO101" i="7"/>
  <c r="GW101" i="7"/>
  <c r="HE101" i="7"/>
  <c r="HM101" i="7"/>
  <c r="DT100" i="7"/>
  <c r="DX100" i="7"/>
  <c r="EB100" i="7"/>
  <c r="EF100" i="7"/>
  <c r="EJ100" i="7"/>
  <c r="EN100" i="7"/>
  <c r="ER100" i="7"/>
  <c r="EV100" i="7"/>
  <c r="EZ100" i="7"/>
  <c r="FD100" i="7"/>
  <c r="FH100" i="7"/>
  <c r="FL100" i="7"/>
  <c r="FP100" i="7"/>
  <c r="FT100" i="7"/>
  <c r="FX100" i="7"/>
  <c r="GB100" i="7"/>
  <c r="GF100" i="7"/>
  <c r="GJ100" i="7"/>
  <c r="GN100" i="7"/>
  <c r="GR100" i="7"/>
  <c r="GV100" i="7"/>
  <c r="GZ100" i="7"/>
  <c r="HD100" i="7"/>
  <c r="HH100" i="7"/>
  <c r="HL100" i="7"/>
  <c r="HP100" i="7"/>
  <c r="DU100" i="7"/>
  <c r="DY100" i="7"/>
  <c r="EC100" i="7"/>
  <c r="EG100" i="7"/>
  <c r="EK100" i="7"/>
  <c r="EO100" i="7"/>
  <c r="ES100" i="7"/>
  <c r="EW100" i="7"/>
  <c r="FA100" i="7"/>
  <c r="FE100" i="7"/>
  <c r="FI100" i="7"/>
  <c r="FM100" i="7"/>
  <c r="FQ100" i="7"/>
  <c r="FU100" i="7"/>
  <c r="FY100" i="7"/>
  <c r="GC100" i="7"/>
  <c r="GG100" i="7"/>
  <c r="GK100" i="7"/>
  <c r="GO100" i="7"/>
  <c r="GS100" i="7"/>
  <c r="GW100" i="7"/>
  <c r="HA100" i="7"/>
  <c r="HE100" i="7"/>
  <c r="HI100" i="7"/>
  <c r="HM100" i="7"/>
  <c r="DW100" i="7"/>
  <c r="EE100" i="7"/>
  <c r="EM100" i="7"/>
  <c r="EU100" i="7"/>
  <c r="FC100" i="7"/>
  <c r="FK100" i="7"/>
  <c r="FS100" i="7"/>
  <c r="GA100" i="7"/>
  <c r="GI100" i="7"/>
  <c r="GQ100" i="7"/>
  <c r="GY100" i="7"/>
  <c r="HG100" i="7"/>
  <c r="HO100" i="7"/>
  <c r="DZ100" i="7"/>
  <c r="EH100" i="7"/>
  <c r="EP100" i="7"/>
  <c r="EX100" i="7"/>
  <c r="FF100" i="7"/>
  <c r="FN100" i="7"/>
  <c r="FV100" i="7"/>
  <c r="GD100" i="7"/>
  <c r="GL100" i="7"/>
  <c r="GT100" i="7"/>
  <c r="HB100" i="7"/>
  <c r="HJ100" i="7"/>
  <c r="DU99" i="7"/>
  <c r="DY99" i="7"/>
  <c r="EC99" i="7"/>
  <c r="EG99" i="7"/>
  <c r="EK99" i="7"/>
  <c r="EO99" i="7"/>
  <c r="ES99" i="7"/>
  <c r="EW99" i="7"/>
  <c r="FA99" i="7"/>
  <c r="FE99" i="7"/>
  <c r="FI99" i="7"/>
  <c r="FM99" i="7"/>
  <c r="FQ99" i="7"/>
  <c r="FU99" i="7"/>
  <c r="FY99" i="7"/>
  <c r="GC99" i="7"/>
  <c r="GG99" i="7"/>
  <c r="GK99" i="7"/>
  <c r="GO99" i="7"/>
  <c r="GS99" i="7"/>
  <c r="GW99" i="7"/>
  <c r="HA99" i="7"/>
  <c r="HE99" i="7"/>
  <c r="HI99" i="7"/>
  <c r="HM99" i="7"/>
  <c r="DV99" i="7"/>
  <c r="DZ99" i="7"/>
  <c r="ED99" i="7"/>
  <c r="EH99" i="7"/>
  <c r="EL99" i="7"/>
  <c r="EP99" i="7"/>
  <c r="ET99" i="7"/>
  <c r="EX99" i="7"/>
  <c r="FB99" i="7"/>
  <c r="FF99" i="7"/>
  <c r="FJ99" i="7"/>
  <c r="FN99" i="7"/>
  <c r="FR99" i="7"/>
  <c r="FV99" i="7"/>
  <c r="FZ99" i="7"/>
  <c r="GD99" i="7"/>
  <c r="GH99" i="7"/>
  <c r="GL99" i="7"/>
  <c r="GP99" i="7"/>
  <c r="GT99" i="7"/>
  <c r="GX99" i="7"/>
  <c r="HB99" i="7"/>
  <c r="HF99" i="7"/>
  <c r="HJ99" i="7"/>
  <c r="HN99" i="7"/>
  <c r="DT99" i="7"/>
  <c r="EB99" i="7"/>
  <c r="EJ99" i="7"/>
  <c r="ER99" i="7"/>
  <c r="EZ99" i="7"/>
  <c r="FH99" i="7"/>
  <c r="FP99" i="7"/>
  <c r="FX99" i="7"/>
  <c r="GF99" i="7"/>
  <c r="GN99" i="7"/>
  <c r="GV99" i="7"/>
  <c r="HD99" i="7"/>
  <c r="HL99" i="7"/>
  <c r="DW99" i="7"/>
  <c r="EE99" i="7"/>
  <c r="EM99" i="7"/>
  <c r="EU99" i="7"/>
  <c r="FC99" i="7"/>
  <c r="FK99" i="7"/>
  <c r="FS99" i="7"/>
  <c r="GA99" i="7"/>
  <c r="GI99" i="7"/>
  <c r="GQ99" i="7"/>
  <c r="GY99" i="7"/>
  <c r="HG99" i="7"/>
  <c r="HO99" i="7"/>
  <c r="DV98" i="7"/>
  <c r="DZ98" i="7"/>
  <c r="ED98" i="7"/>
  <c r="EH98" i="7"/>
  <c r="EL98" i="7"/>
  <c r="EP98" i="7"/>
  <c r="ET98" i="7"/>
  <c r="EX98" i="7"/>
  <c r="FB98" i="7"/>
  <c r="FF98" i="7"/>
  <c r="FJ98" i="7"/>
  <c r="FN98" i="7"/>
  <c r="FR98" i="7"/>
  <c r="FV98" i="7"/>
  <c r="FZ98" i="7"/>
  <c r="GD98" i="7"/>
  <c r="GH98" i="7"/>
  <c r="GL98" i="7"/>
  <c r="GP98" i="7"/>
  <c r="GT98" i="7"/>
  <c r="GX98" i="7"/>
  <c r="HB98" i="7"/>
  <c r="HF98" i="7"/>
  <c r="HJ98" i="7"/>
  <c r="HN98" i="7"/>
  <c r="DW98" i="7"/>
  <c r="EA98" i="7"/>
  <c r="EE98" i="7"/>
  <c r="EI98" i="7"/>
  <c r="EM98" i="7"/>
  <c r="EQ98" i="7"/>
  <c r="EU98" i="7"/>
  <c r="EY98" i="7"/>
  <c r="FC98" i="7"/>
  <c r="FG98" i="7"/>
  <c r="FK98" i="7"/>
  <c r="FO98" i="7"/>
  <c r="FS98" i="7"/>
  <c r="FW98" i="7"/>
  <c r="GA98" i="7"/>
  <c r="GE98" i="7"/>
  <c r="GI98" i="7"/>
  <c r="GM98" i="7"/>
  <c r="GQ98" i="7"/>
  <c r="GU98" i="7"/>
  <c r="GY98" i="7"/>
  <c r="HC98" i="7"/>
  <c r="HG98" i="7"/>
  <c r="HK98" i="7"/>
  <c r="HO98" i="7"/>
  <c r="DY98" i="7"/>
  <c r="EG98" i="7"/>
  <c r="EO98" i="7"/>
  <c r="EW98" i="7"/>
  <c r="FE98" i="7"/>
  <c r="FM98" i="7"/>
  <c r="FU98" i="7"/>
  <c r="GC98" i="7"/>
  <c r="GK98" i="7"/>
  <c r="GS98" i="7"/>
  <c r="HA98" i="7"/>
  <c r="HI98" i="7"/>
  <c r="DT98" i="7"/>
  <c r="EB98" i="7"/>
  <c r="EJ98" i="7"/>
  <c r="ER98" i="7"/>
  <c r="EZ98" i="7"/>
  <c r="FH98" i="7"/>
  <c r="FP98" i="7"/>
  <c r="FX98" i="7"/>
  <c r="GF98" i="7"/>
  <c r="GN98" i="7"/>
  <c r="GV98" i="7"/>
  <c r="HD98" i="7"/>
  <c r="HL98" i="7"/>
  <c r="DW97" i="7"/>
  <c r="EA97" i="7"/>
  <c r="EE97" i="7"/>
  <c r="EI97" i="7"/>
  <c r="EM97" i="7"/>
  <c r="EQ97" i="7"/>
  <c r="EU97" i="7"/>
  <c r="EY97" i="7"/>
  <c r="FC97" i="7"/>
  <c r="FG97" i="7"/>
  <c r="FK97" i="7"/>
  <c r="FO97" i="7"/>
  <c r="FS97" i="7"/>
  <c r="FW97" i="7"/>
  <c r="GA97" i="7"/>
  <c r="GE97" i="7"/>
  <c r="GI97" i="7"/>
  <c r="GM97" i="7"/>
  <c r="GQ97" i="7"/>
  <c r="GU97" i="7"/>
  <c r="GY97" i="7"/>
  <c r="HC97" i="7"/>
  <c r="HG97" i="7"/>
  <c r="HK97" i="7"/>
  <c r="HO97" i="7"/>
  <c r="DT97" i="7"/>
  <c r="DX97" i="7"/>
  <c r="EB97" i="7"/>
  <c r="EF97" i="7"/>
  <c r="EJ97" i="7"/>
  <c r="EN97" i="7"/>
  <c r="ER97" i="7"/>
  <c r="EV97" i="7"/>
  <c r="EZ97" i="7"/>
  <c r="FD97" i="7"/>
  <c r="FH97" i="7"/>
  <c r="FL97" i="7"/>
  <c r="FP97" i="7"/>
  <c r="FT97" i="7"/>
  <c r="FX97" i="7"/>
  <c r="GB97" i="7"/>
  <c r="GF97" i="7"/>
  <c r="GJ97" i="7"/>
  <c r="GN97" i="7"/>
  <c r="GR97" i="7"/>
  <c r="GV97" i="7"/>
  <c r="GZ97" i="7"/>
  <c r="HD97" i="7"/>
  <c r="HH97" i="7"/>
  <c r="HL97" i="7"/>
  <c r="HP97" i="7"/>
  <c r="DV97" i="7"/>
  <c r="ED97" i="7"/>
  <c r="EL97" i="7"/>
  <c r="ET97" i="7"/>
  <c r="FB97" i="7"/>
  <c r="FJ97" i="7"/>
  <c r="FR97" i="7"/>
  <c r="FZ97" i="7"/>
  <c r="GH97" i="7"/>
  <c r="GP97" i="7"/>
  <c r="GX97" i="7"/>
  <c r="HF97" i="7"/>
  <c r="HN97" i="7"/>
  <c r="DY97" i="7"/>
  <c r="EG97" i="7"/>
  <c r="EO97" i="7"/>
  <c r="EW97" i="7"/>
  <c r="FE97" i="7"/>
  <c r="FM97" i="7"/>
  <c r="FU97" i="7"/>
  <c r="GC97" i="7"/>
  <c r="GK97" i="7"/>
  <c r="GS97" i="7"/>
  <c r="HA97" i="7"/>
  <c r="HI97" i="7"/>
  <c r="DT96" i="7"/>
  <c r="DX96" i="7"/>
  <c r="EB96" i="7"/>
  <c r="EF96" i="7"/>
  <c r="EJ96" i="7"/>
  <c r="EN96" i="7"/>
  <c r="ER96" i="7"/>
  <c r="EV96" i="7"/>
  <c r="EZ96" i="7"/>
  <c r="FD96" i="7"/>
  <c r="FH96" i="7"/>
  <c r="FL96" i="7"/>
  <c r="FP96" i="7"/>
  <c r="FT96" i="7"/>
  <c r="FX96" i="7"/>
  <c r="GB96" i="7"/>
  <c r="GF96" i="7"/>
  <c r="GJ96" i="7"/>
  <c r="GN96" i="7"/>
  <c r="GR96" i="7"/>
  <c r="GV96" i="7"/>
  <c r="GZ96" i="7"/>
  <c r="HD96" i="7"/>
  <c r="HH96" i="7"/>
  <c r="HL96" i="7"/>
  <c r="HP96" i="7"/>
  <c r="DU96" i="7"/>
  <c r="DY96" i="7"/>
  <c r="EC96" i="7"/>
  <c r="EG96" i="7"/>
  <c r="EK96" i="7"/>
  <c r="EO96" i="7"/>
  <c r="ES96" i="7"/>
  <c r="EW96" i="7"/>
  <c r="FA96" i="7"/>
  <c r="FE96" i="7"/>
  <c r="FI96" i="7"/>
  <c r="FM96" i="7"/>
  <c r="FQ96" i="7"/>
  <c r="FU96" i="7"/>
  <c r="FY96" i="7"/>
  <c r="GC96" i="7"/>
  <c r="GG96" i="7"/>
  <c r="GK96" i="7"/>
  <c r="GO96" i="7"/>
  <c r="GS96" i="7"/>
  <c r="GW96" i="7"/>
  <c r="HA96" i="7"/>
  <c r="HE96" i="7"/>
  <c r="HI96" i="7"/>
  <c r="HM96" i="7"/>
  <c r="EA96" i="7"/>
  <c r="EI96" i="7"/>
  <c r="EQ96" i="7"/>
  <c r="EY96" i="7"/>
  <c r="FG96" i="7"/>
  <c r="FO96" i="7"/>
  <c r="FW96" i="7"/>
  <c r="GE96" i="7"/>
  <c r="GM96" i="7"/>
  <c r="GU96" i="7"/>
  <c r="HC96" i="7"/>
  <c r="HK96" i="7"/>
  <c r="DV96" i="7"/>
  <c r="ED96" i="7"/>
  <c r="EL96" i="7"/>
  <c r="ET96" i="7"/>
  <c r="FB96" i="7"/>
  <c r="FJ96" i="7"/>
  <c r="FR96" i="7"/>
  <c r="FZ96" i="7"/>
  <c r="GH96" i="7"/>
  <c r="GP96" i="7"/>
  <c r="GX96" i="7"/>
  <c r="HF96" i="7"/>
  <c r="HN96" i="7"/>
  <c r="DU95" i="7"/>
  <c r="DY95" i="7"/>
  <c r="EC95" i="7"/>
  <c r="EG95" i="7"/>
  <c r="EK95" i="7"/>
  <c r="EO95" i="7"/>
  <c r="ES95" i="7"/>
  <c r="EW95" i="7"/>
  <c r="FA95" i="7"/>
  <c r="FE95" i="7"/>
  <c r="FI95" i="7"/>
  <c r="FM95" i="7"/>
  <c r="FQ95" i="7"/>
  <c r="FU95" i="7"/>
  <c r="FY95" i="7"/>
  <c r="GC95" i="7"/>
  <c r="GG95" i="7"/>
  <c r="GK95" i="7"/>
  <c r="GO95" i="7"/>
  <c r="GS95" i="7"/>
  <c r="GW95" i="7"/>
  <c r="HA95" i="7"/>
  <c r="HE95" i="7"/>
  <c r="HI95" i="7"/>
  <c r="HM95" i="7"/>
  <c r="DV95" i="7"/>
  <c r="DZ95" i="7"/>
  <c r="ED95" i="7"/>
  <c r="EH95" i="7"/>
  <c r="EL95" i="7"/>
  <c r="EP95" i="7"/>
  <c r="ET95" i="7"/>
  <c r="EX95" i="7"/>
  <c r="FB95" i="7"/>
  <c r="FF95" i="7"/>
  <c r="FJ95" i="7"/>
  <c r="FN95" i="7"/>
  <c r="FR95" i="7"/>
  <c r="FV95" i="7"/>
  <c r="FZ95" i="7"/>
  <c r="GD95" i="7"/>
  <c r="GH95" i="7"/>
  <c r="GL95" i="7"/>
  <c r="GP95" i="7"/>
  <c r="GT95" i="7"/>
  <c r="GX95" i="7"/>
  <c r="HB95" i="7"/>
  <c r="HF95" i="7"/>
  <c r="HJ95" i="7"/>
  <c r="HN95" i="7"/>
  <c r="DX95" i="7"/>
  <c r="EF95" i="7"/>
  <c r="EN95" i="7"/>
  <c r="EV95" i="7"/>
  <c r="FD95" i="7"/>
  <c r="FL95" i="7"/>
  <c r="FT95" i="7"/>
  <c r="GB95" i="7"/>
  <c r="GJ95" i="7"/>
  <c r="GR95" i="7"/>
  <c r="GZ95" i="7"/>
  <c r="HH95" i="7"/>
  <c r="HP95" i="7"/>
  <c r="EA95" i="7"/>
  <c r="EI95" i="7"/>
  <c r="EQ95" i="7"/>
  <c r="EY95" i="7"/>
  <c r="FG95" i="7"/>
  <c r="FO95" i="7"/>
  <c r="FW95" i="7"/>
  <c r="GE95" i="7"/>
  <c r="GM95" i="7"/>
  <c r="GU95" i="7"/>
  <c r="HC95" i="7"/>
  <c r="HK95" i="7"/>
  <c r="DV94" i="7"/>
  <c r="DZ94" i="7"/>
  <c r="ED94" i="7"/>
  <c r="EH94" i="7"/>
  <c r="EL94" i="7"/>
  <c r="EP94" i="7"/>
  <c r="ET94" i="7"/>
  <c r="EX94" i="7"/>
  <c r="FB94" i="7"/>
  <c r="FF94" i="7"/>
  <c r="FJ94" i="7"/>
  <c r="FN94" i="7"/>
  <c r="FR94" i="7"/>
  <c r="FV94" i="7"/>
  <c r="FZ94" i="7"/>
  <c r="GD94" i="7"/>
  <c r="GH94" i="7"/>
  <c r="GL94" i="7"/>
  <c r="GP94" i="7"/>
  <c r="GT94" i="7"/>
  <c r="GX94" i="7"/>
  <c r="HB94" i="7"/>
  <c r="HF94" i="7"/>
  <c r="HJ94" i="7"/>
  <c r="HN94" i="7"/>
  <c r="DW94" i="7"/>
  <c r="EA94" i="7"/>
  <c r="EE94" i="7"/>
  <c r="EI94" i="7"/>
  <c r="EM94" i="7"/>
  <c r="EQ94" i="7"/>
  <c r="EU94" i="7"/>
  <c r="EY94" i="7"/>
  <c r="FC94" i="7"/>
  <c r="FG94" i="7"/>
  <c r="FK94" i="7"/>
  <c r="FO94" i="7"/>
  <c r="FS94" i="7"/>
  <c r="FW94" i="7"/>
  <c r="GA94" i="7"/>
  <c r="GE94" i="7"/>
  <c r="GI94" i="7"/>
  <c r="GM94" i="7"/>
  <c r="GQ94" i="7"/>
  <c r="GU94" i="7"/>
  <c r="GY94" i="7"/>
  <c r="HC94" i="7"/>
  <c r="HG94" i="7"/>
  <c r="HK94" i="7"/>
  <c r="HO94" i="7"/>
  <c r="DU94" i="7"/>
  <c r="EC94" i="7"/>
  <c r="EK94" i="7"/>
  <c r="ES94" i="7"/>
  <c r="FA94" i="7"/>
  <c r="FI94" i="7"/>
  <c r="FQ94" i="7"/>
  <c r="FY94" i="7"/>
  <c r="GG94" i="7"/>
  <c r="GO94" i="7"/>
  <c r="GW94" i="7"/>
  <c r="HE94" i="7"/>
  <c r="HM94" i="7"/>
  <c r="DX94" i="7"/>
  <c r="EF94" i="7"/>
  <c r="EN94" i="7"/>
  <c r="EV94" i="7"/>
  <c r="FD94" i="7"/>
  <c r="FL94" i="7"/>
  <c r="FT94" i="7"/>
  <c r="GB94" i="7"/>
  <c r="GJ94" i="7"/>
  <c r="GR94" i="7"/>
  <c r="GZ94" i="7"/>
  <c r="HH94" i="7"/>
  <c r="HP94" i="7"/>
  <c r="DW93" i="7"/>
  <c r="EA93" i="7"/>
  <c r="EE93" i="7"/>
  <c r="EI93" i="7"/>
  <c r="EM93" i="7"/>
  <c r="EQ93" i="7"/>
  <c r="EU93" i="7"/>
  <c r="EY93" i="7"/>
  <c r="FC93" i="7"/>
  <c r="FG93" i="7"/>
  <c r="FK93" i="7"/>
  <c r="FO93" i="7"/>
  <c r="FS93" i="7"/>
  <c r="FW93" i="7"/>
  <c r="GA93" i="7"/>
  <c r="GE93" i="7"/>
  <c r="GI93" i="7"/>
  <c r="GM93" i="7"/>
  <c r="GQ93" i="7"/>
  <c r="GU93" i="7"/>
  <c r="GY93" i="7"/>
  <c r="HC93" i="7"/>
  <c r="HG93" i="7"/>
  <c r="HK93" i="7"/>
  <c r="HO93" i="7"/>
  <c r="DT93" i="7"/>
  <c r="DX93" i="7"/>
  <c r="EB93" i="7"/>
  <c r="EF93" i="7"/>
  <c r="EJ93" i="7"/>
  <c r="EN93" i="7"/>
  <c r="ER93" i="7"/>
  <c r="EV93" i="7"/>
  <c r="EZ93" i="7"/>
  <c r="FD93" i="7"/>
  <c r="FH93" i="7"/>
  <c r="FL93" i="7"/>
  <c r="FP93" i="7"/>
  <c r="FT93" i="7"/>
  <c r="FX93" i="7"/>
  <c r="GB93" i="7"/>
  <c r="GF93" i="7"/>
  <c r="GJ93" i="7"/>
  <c r="GN93" i="7"/>
  <c r="GR93" i="7"/>
  <c r="GV93" i="7"/>
  <c r="GZ93" i="7"/>
  <c r="HD93" i="7"/>
  <c r="HH93" i="7"/>
  <c r="HL93" i="7"/>
  <c r="HP93" i="7"/>
  <c r="DZ93" i="7"/>
  <c r="EH93" i="7"/>
  <c r="EP93" i="7"/>
  <c r="EX93" i="7"/>
  <c r="FF93" i="7"/>
  <c r="FN93" i="7"/>
  <c r="FV93" i="7"/>
  <c r="GD93" i="7"/>
  <c r="GL93" i="7"/>
  <c r="GT93" i="7"/>
  <c r="HB93" i="7"/>
  <c r="HJ93" i="7"/>
  <c r="DU93" i="7"/>
  <c r="EC93" i="7"/>
  <c r="EK93" i="7"/>
  <c r="ES93" i="7"/>
  <c r="FA93" i="7"/>
  <c r="FI93" i="7"/>
  <c r="FQ93" i="7"/>
  <c r="FY93" i="7"/>
  <c r="GG93" i="7"/>
  <c r="GO93" i="7"/>
  <c r="GW93" i="7"/>
  <c r="HE93" i="7"/>
  <c r="HM93" i="7"/>
  <c r="DT92" i="7"/>
  <c r="DX92" i="7"/>
  <c r="EB92" i="7"/>
  <c r="EF92" i="7"/>
  <c r="EJ92" i="7"/>
  <c r="EN92" i="7"/>
  <c r="ER92" i="7"/>
  <c r="EV92" i="7"/>
  <c r="EZ92" i="7"/>
  <c r="FD92" i="7"/>
  <c r="FH92" i="7"/>
  <c r="FL92" i="7"/>
  <c r="FP92" i="7"/>
  <c r="FT92" i="7"/>
  <c r="FX92" i="7"/>
  <c r="GB92" i="7"/>
  <c r="GF92" i="7"/>
  <c r="GJ92" i="7"/>
  <c r="GN92" i="7"/>
  <c r="GR92" i="7"/>
  <c r="GV92" i="7"/>
  <c r="GZ92" i="7"/>
  <c r="HD92" i="7"/>
  <c r="HH92" i="7"/>
  <c r="HL92" i="7"/>
  <c r="HP92" i="7"/>
  <c r="DU92" i="7"/>
  <c r="DY92" i="7"/>
  <c r="EC92" i="7"/>
  <c r="EG92" i="7"/>
  <c r="EK92" i="7"/>
  <c r="EO92" i="7"/>
  <c r="ES92" i="7"/>
  <c r="EW92" i="7"/>
  <c r="FA92" i="7"/>
  <c r="FE92" i="7"/>
  <c r="FI92" i="7"/>
  <c r="FM92" i="7"/>
  <c r="FQ92" i="7"/>
  <c r="FU92" i="7"/>
  <c r="FY92" i="7"/>
  <c r="GC92" i="7"/>
  <c r="GG92" i="7"/>
  <c r="GK92" i="7"/>
  <c r="GO92" i="7"/>
  <c r="GS92" i="7"/>
  <c r="GW92" i="7"/>
  <c r="HA92" i="7"/>
  <c r="HE92" i="7"/>
  <c r="HI92" i="7"/>
  <c r="HM92" i="7"/>
  <c r="DW92" i="7"/>
  <c r="EE92" i="7"/>
  <c r="EM92" i="7"/>
  <c r="EU92" i="7"/>
  <c r="FC92" i="7"/>
  <c r="FK92" i="7"/>
  <c r="FS92" i="7"/>
  <c r="GA92" i="7"/>
  <c r="GI92" i="7"/>
  <c r="GQ92" i="7"/>
  <c r="GY92" i="7"/>
  <c r="HG92" i="7"/>
  <c r="HO92" i="7"/>
  <c r="DZ92" i="7"/>
  <c r="EH92" i="7"/>
  <c r="EP92" i="7"/>
  <c r="EX92" i="7"/>
  <c r="FF92" i="7"/>
  <c r="FN92" i="7"/>
  <c r="FV92" i="7"/>
  <c r="GD92" i="7"/>
  <c r="GL92" i="7"/>
  <c r="GT92" i="7"/>
  <c r="HB92" i="7"/>
  <c r="HJ92" i="7"/>
  <c r="DU91" i="7"/>
  <c r="DY91" i="7"/>
  <c r="EC91" i="7"/>
  <c r="EG91" i="7"/>
  <c r="EK91" i="7"/>
  <c r="EO91" i="7"/>
  <c r="ES91" i="7"/>
  <c r="EW91" i="7"/>
  <c r="FA91" i="7"/>
  <c r="FE91" i="7"/>
  <c r="FI91" i="7"/>
  <c r="FM91" i="7"/>
  <c r="FQ91" i="7"/>
  <c r="FU91" i="7"/>
  <c r="FY91" i="7"/>
  <c r="GC91" i="7"/>
  <c r="GG91" i="7"/>
  <c r="GK91" i="7"/>
  <c r="GO91" i="7"/>
  <c r="GS91" i="7"/>
  <c r="GW91" i="7"/>
  <c r="HA91" i="7"/>
  <c r="HE91" i="7"/>
  <c r="HI91" i="7"/>
  <c r="HM91" i="7"/>
  <c r="DV91" i="7"/>
  <c r="DZ91" i="7"/>
  <c r="ED91" i="7"/>
  <c r="EH91" i="7"/>
  <c r="EL91" i="7"/>
  <c r="EP91" i="7"/>
  <c r="ET91" i="7"/>
  <c r="EX91" i="7"/>
  <c r="FB91" i="7"/>
  <c r="FF91" i="7"/>
  <c r="FJ91" i="7"/>
  <c r="FN91" i="7"/>
  <c r="FR91" i="7"/>
  <c r="FV91" i="7"/>
  <c r="FZ91" i="7"/>
  <c r="GD91" i="7"/>
  <c r="GH91" i="7"/>
  <c r="GL91" i="7"/>
  <c r="GP91" i="7"/>
  <c r="GT91" i="7"/>
  <c r="GX91" i="7"/>
  <c r="HB91" i="7"/>
  <c r="HF91" i="7"/>
  <c r="HJ91" i="7"/>
  <c r="HN91" i="7"/>
  <c r="DT91" i="7"/>
  <c r="EB91" i="7"/>
  <c r="EJ91" i="7"/>
  <c r="ER91" i="7"/>
  <c r="EZ91" i="7"/>
  <c r="FH91" i="7"/>
  <c r="FP91" i="7"/>
  <c r="FX91" i="7"/>
  <c r="GF91" i="7"/>
  <c r="GN91" i="7"/>
  <c r="GV91" i="7"/>
  <c r="HD91" i="7"/>
  <c r="HL91" i="7"/>
  <c r="DW91" i="7"/>
  <c r="EE91" i="7"/>
  <c r="EM91" i="7"/>
  <c r="EU91" i="7"/>
  <c r="FC91" i="7"/>
  <c r="FK91" i="7"/>
  <c r="FS91" i="7"/>
  <c r="GA91" i="7"/>
  <c r="GI91" i="7"/>
  <c r="GQ91" i="7"/>
  <c r="GY91" i="7"/>
  <c r="HG91" i="7"/>
  <c r="HO91" i="7"/>
  <c r="DV90" i="7"/>
  <c r="DZ90" i="7"/>
  <c r="ED90" i="7"/>
  <c r="EH90" i="7"/>
  <c r="EL90" i="7"/>
  <c r="EP90" i="7"/>
  <c r="ET90" i="7"/>
  <c r="EX90" i="7"/>
  <c r="FB90" i="7"/>
  <c r="FF90" i="7"/>
  <c r="FJ90" i="7"/>
  <c r="FN90" i="7"/>
  <c r="FR90" i="7"/>
  <c r="FV90" i="7"/>
  <c r="FZ90" i="7"/>
  <c r="GD90" i="7"/>
  <c r="GH90" i="7"/>
  <c r="GL90" i="7"/>
  <c r="GP90" i="7"/>
  <c r="GT90" i="7"/>
  <c r="GX90" i="7"/>
  <c r="HB90" i="7"/>
  <c r="HF90" i="7"/>
  <c r="HJ90" i="7"/>
  <c r="HN90" i="7"/>
  <c r="DW90" i="7"/>
  <c r="EA90" i="7"/>
  <c r="EE90" i="7"/>
  <c r="EI90" i="7"/>
  <c r="EM90" i="7"/>
  <c r="EQ90" i="7"/>
  <c r="EU90" i="7"/>
  <c r="EY90" i="7"/>
  <c r="FC90" i="7"/>
  <c r="FG90" i="7"/>
  <c r="FK90" i="7"/>
  <c r="FO90" i="7"/>
  <c r="FS90" i="7"/>
  <c r="FW90" i="7"/>
  <c r="GA90" i="7"/>
  <c r="GE90" i="7"/>
  <c r="GI90" i="7"/>
  <c r="GM90" i="7"/>
  <c r="GQ90" i="7"/>
  <c r="GU90" i="7"/>
  <c r="GY90" i="7"/>
  <c r="HC90" i="7"/>
  <c r="HG90" i="7"/>
  <c r="HK90" i="7"/>
  <c r="HO90" i="7"/>
  <c r="DY90" i="7"/>
  <c r="EG90" i="7"/>
  <c r="EO90" i="7"/>
  <c r="EW90" i="7"/>
  <c r="FE90" i="7"/>
  <c r="FM90" i="7"/>
  <c r="FU90" i="7"/>
  <c r="GC90" i="7"/>
  <c r="GK90" i="7"/>
  <c r="GS90" i="7"/>
  <c r="HA90" i="7"/>
  <c r="HI90" i="7"/>
  <c r="DT90" i="7"/>
  <c r="EB90" i="7"/>
  <c r="EJ90" i="7"/>
  <c r="ER90" i="7"/>
  <c r="EZ90" i="7"/>
  <c r="FH90" i="7"/>
  <c r="FP90" i="7"/>
  <c r="FX90" i="7"/>
  <c r="GF90" i="7"/>
  <c r="GN90" i="7"/>
  <c r="GV90" i="7"/>
  <c r="HD90" i="7"/>
  <c r="HL90" i="7"/>
  <c r="DW89" i="7"/>
  <c r="EA89" i="7"/>
  <c r="EE89" i="7"/>
  <c r="EI89" i="7"/>
  <c r="EM89" i="7"/>
  <c r="EQ89" i="7"/>
  <c r="EU89" i="7"/>
  <c r="EY89" i="7"/>
  <c r="FC89" i="7"/>
  <c r="FG89" i="7"/>
  <c r="FK89" i="7"/>
  <c r="FO89" i="7"/>
  <c r="FS89" i="7"/>
  <c r="FW89" i="7"/>
  <c r="GA89" i="7"/>
  <c r="GE89" i="7"/>
  <c r="GI89" i="7"/>
  <c r="GM89" i="7"/>
  <c r="GQ89" i="7"/>
  <c r="GU89" i="7"/>
  <c r="GY89" i="7"/>
  <c r="HC89" i="7"/>
  <c r="HG89" i="7"/>
  <c r="HK89" i="7"/>
  <c r="HO89" i="7"/>
  <c r="DT89" i="7"/>
  <c r="DX89" i="7"/>
  <c r="EB89" i="7"/>
  <c r="EF89" i="7"/>
  <c r="EJ89" i="7"/>
  <c r="EN89" i="7"/>
  <c r="ER89" i="7"/>
  <c r="EV89" i="7"/>
  <c r="EZ89" i="7"/>
  <c r="FD89" i="7"/>
  <c r="FH89" i="7"/>
  <c r="FL89" i="7"/>
  <c r="FP89" i="7"/>
  <c r="FT89" i="7"/>
  <c r="FX89" i="7"/>
  <c r="GB89" i="7"/>
  <c r="GF89" i="7"/>
  <c r="GJ89" i="7"/>
  <c r="GN89" i="7"/>
  <c r="GR89" i="7"/>
  <c r="GV89" i="7"/>
  <c r="GZ89" i="7"/>
  <c r="HD89" i="7"/>
  <c r="HH89" i="7"/>
  <c r="HL89" i="7"/>
  <c r="HP89" i="7"/>
  <c r="DV89" i="7"/>
  <c r="ED89" i="7"/>
  <c r="EL89" i="7"/>
  <c r="ET89" i="7"/>
  <c r="FB89" i="7"/>
  <c r="FJ89" i="7"/>
  <c r="FR89" i="7"/>
  <c r="FZ89" i="7"/>
  <c r="GH89" i="7"/>
  <c r="GP89" i="7"/>
  <c r="GX89" i="7"/>
  <c r="HF89" i="7"/>
  <c r="HN89" i="7"/>
  <c r="DY89" i="7"/>
  <c r="EG89" i="7"/>
  <c r="EO89" i="7"/>
  <c r="EW89" i="7"/>
  <c r="FE89" i="7"/>
  <c r="FM89" i="7"/>
  <c r="FU89" i="7"/>
  <c r="GC89" i="7"/>
  <c r="GK89" i="7"/>
  <c r="GS89" i="7"/>
  <c r="HA89" i="7"/>
  <c r="HI89" i="7"/>
  <c r="DT88" i="7"/>
  <c r="DX88" i="7"/>
  <c r="EB88" i="7"/>
  <c r="EF88" i="7"/>
  <c r="EJ88" i="7"/>
  <c r="EN88" i="7"/>
  <c r="ER88" i="7"/>
  <c r="EV88" i="7"/>
  <c r="EZ88" i="7"/>
  <c r="FD88" i="7"/>
  <c r="FH88" i="7"/>
  <c r="FL88" i="7"/>
  <c r="FP88" i="7"/>
  <c r="FT88" i="7"/>
  <c r="FX88" i="7"/>
  <c r="GB88" i="7"/>
  <c r="GF88" i="7"/>
  <c r="GJ88" i="7"/>
  <c r="GN88" i="7"/>
  <c r="GR88" i="7"/>
  <c r="GV88" i="7"/>
  <c r="GZ88" i="7"/>
  <c r="HD88" i="7"/>
  <c r="HH88" i="7"/>
  <c r="HL88" i="7"/>
  <c r="HP88" i="7"/>
  <c r="DU88" i="7"/>
  <c r="DY88" i="7"/>
  <c r="EC88" i="7"/>
  <c r="EG88" i="7"/>
  <c r="EK88" i="7"/>
  <c r="EO88" i="7"/>
  <c r="ES88" i="7"/>
  <c r="EW88" i="7"/>
  <c r="FA88" i="7"/>
  <c r="FE88" i="7"/>
  <c r="FI88" i="7"/>
  <c r="FM88" i="7"/>
  <c r="FQ88" i="7"/>
  <c r="FU88" i="7"/>
  <c r="FY88" i="7"/>
  <c r="GC88" i="7"/>
  <c r="GG88" i="7"/>
  <c r="GK88" i="7"/>
  <c r="GO88" i="7"/>
  <c r="GS88" i="7"/>
  <c r="GW88" i="7"/>
  <c r="HA88" i="7"/>
  <c r="HE88" i="7"/>
  <c r="HI88" i="7"/>
  <c r="HM88" i="7"/>
  <c r="EA88" i="7"/>
  <c r="EI88" i="7"/>
  <c r="EQ88" i="7"/>
  <c r="EY88" i="7"/>
  <c r="FG88" i="7"/>
  <c r="FO88" i="7"/>
  <c r="FW88" i="7"/>
  <c r="GE88" i="7"/>
  <c r="GM88" i="7"/>
  <c r="GU88" i="7"/>
  <c r="HC88" i="7"/>
  <c r="HK88" i="7"/>
  <c r="DV88" i="7"/>
  <c r="ED88" i="7"/>
  <c r="EL88" i="7"/>
  <c r="ET88" i="7"/>
  <c r="FB88" i="7"/>
  <c r="FJ88" i="7"/>
  <c r="FR88" i="7"/>
  <c r="FZ88" i="7"/>
  <c r="GH88" i="7"/>
  <c r="GP88" i="7"/>
  <c r="GX88" i="7"/>
  <c r="HF88" i="7"/>
  <c r="HN88" i="7"/>
  <c r="DU87" i="7"/>
  <c r="DY87" i="7"/>
  <c r="EC87" i="7"/>
  <c r="EG87" i="7"/>
  <c r="EK87" i="7"/>
  <c r="EO87" i="7"/>
  <c r="ES87" i="7"/>
  <c r="EW87" i="7"/>
  <c r="FA87" i="7"/>
  <c r="FE87" i="7"/>
  <c r="FI87" i="7"/>
  <c r="FM87" i="7"/>
  <c r="FQ87" i="7"/>
  <c r="FU87" i="7"/>
  <c r="FY87" i="7"/>
  <c r="GC87" i="7"/>
  <c r="GG87" i="7"/>
  <c r="GK87" i="7"/>
  <c r="GO87" i="7"/>
  <c r="GS87" i="7"/>
  <c r="GW87" i="7"/>
  <c r="HA87" i="7"/>
  <c r="HE87" i="7"/>
  <c r="HI87" i="7"/>
  <c r="HM87" i="7"/>
  <c r="DV87" i="7"/>
  <c r="DZ87" i="7"/>
  <c r="ED87" i="7"/>
  <c r="EH87" i="7"/>
  <c r="EL87" i="7"/>
  <c r="EP87" i="7"/>
  <c r="ET87" i="7"/>
  <c r="EX87" i="7"/>
  <c r="FB87" i="7"/>
  <c r="FF87" i="7"/>
  <c r="FJ87" i="7"/>
  <c r="FN87" i="7"/>
  <c r="FR87" i="7"/>
  <c r="FV87" i="7"/>
  <c r="FZ87" i="7"/>
  <c r="GD87" i="7"/>
  <c r="GH87" i="7"/>
  <c r="GL87" i="7"/>
  <c r="GP87" i="7"/>
  <c r="GT87" i="7"/>
  <c r="GX87" i="7"/>
  <c r="HB87" i="7"/>
  <c r="HF87" i="7"/>
  <c r="HJ87" i="7"/>
  <c r="HN87" i="7"/>
  <c r="DX87" i="7"/>
  <c r="EF87" i="7"/>
  <c r="EN87" i="7"/>
  <c r="EV87" i="7"/>
  <c r="FD87" i="7"/>
  <c r="FL87" i="7"/>
  <c r="FT87" i="7"/>
  <c r="GB87" i="7"/>
  <c r="GJ87" i="7"/>
  <c r="GR87" i="7"/>
  <c r="GZ87" i="7"/>
  <c r="HH87" i="7"/>
  <c r="HP87" i="7"/>
  <c r="EA87" i="7"/>
  <c r="EI87" i="7"/>
  <c r="EQ87" i="7"/>
  <c r="EY87" i="7"/>
  <c r="FG87" i="7"/>
  <c r="FO87" i="7"/>
  <c r="FW87" i="7"/>
  <c r="GE87" i="7"/>
  <c r="GM87" i="7"/>
  <c r="GU87" i="7"/>
  <c r="HC87" i="7"/>
  <c r="HK87" i="7"/>
  <c r="DV86" i="7"/>
  <c r="DZ86" i="7"/>
  <c r="ED86" i="7"/>
  <c r="EH86" i="7"/>
  <c r="EL86" i="7"/>
  <c r="EP86" i="7"/>
  <c r="ET86" i="7"/>
  <c r="EX86" i="7"/>
  <c r="FB86" i="7"/>
  <c r="FF86" i="7"/>
  <c r="FJ86" i="7"/>
  <c r="FN86" i="7"/>
  <c r="FR86" i="7"/>
  <c r="FV86" i="7"/>
  <c r="FZ86" i="7"/>
  <c r="GD86" i="7"/>
  <c r="GH86" i="7"/>
  <c r="GL86" i="7"/>
  <c r="GP86" i="7"/>
  <c r="GT86" i="7"/>
  <c r="GX86" i="7"/>
  <c r="HB86" i="7"/>
  <c r="HF86" i="7"/>
  <c r="HJ86" i="7"/>
  <c r="HN86" i="7"/>
  <c r="DW86" i="7"/>
  <c r="EA86" i="7"/>
  <c r="EE86" i="7"/>
  <c r="EI86" i="7"/>
  <c r="EM86" i="7"/>
  <c r="EQ86" i="7"/>
  <c r="EU86" i="7"/>
  <c r="EY86" i="7"/>
  <c r="FC86" i="7"/>
  <c r="FG86" i="7"/>
  <c r="FK86" i="7"/>
  <c r="FO86" i="7"/>
  <c r="FS86" i="7"/>
  <c r="FW86" i="7"/>
  <c r="GA86" i="7"/>
  <c r="GE86" i="7"/>
  <c r="GI86" i="7"/>
  <c r="GM86" i="7"/>
  <c r="GQ86" i="7"/>
  <c r="GU86" i="7"/>
  <c r="GY86" i="7"/>
  <c r="HC86" i="7"/>
  <c r="HG86" i="7"/>
  <c r="HK86" i="7"/>
  <c r="HO86" i="7"/>
  <c r="DU86" i="7"/>
  <c r="EC86" i="7"/>
  <c r="EK86" i="7"/>
  <c r="ES86" i="7"/>
  <c r="FA86" i="7"/>
  <c r="FI86" i="7"/>
  <c r="FQ86" i="7"/>
  <c r="FY86" i="7"/>
  <c r="GG86" i="7"/>
  <c r="GO86" i="7"/>
  <c r="GW86" i="7"/>
  <c r="HE86" i="7"/>
  <c r="HM86" i="7"/>
  <c r="DX86" i="7"/>
  <c r="EF86" i="7"/>
  <c r="EN86" i="7"/>
  <c r="EV86" i="7"/>
  <c r="FD86" i="7"/>
  <c r="FL86" i="7"/>
  <c r="FT86" i="7"/>
  <c r="GB86" i="7"/>
  <c r="GJ86" i="7"/>
  <c r="GR86" i="7"/>
  <c r="GZ86" i="7"/>
  <c r="HH86" i="7"/>
  <c r="HP86" i="7"/>
  <c r="DW85" i="7"/>
  <c r="EA85" i="7"/>
  <c r="EE85" i="7"/>
  <c r="EI85" i="7"/>
  <c r="EM85" i="7"/>
  <c r="EQ85" i="7"/>
  <c r="EU85" i="7"/>
  <c r="EY85" i="7"/>
  <c r="FC85" i="7"/>
  <c r="FG85" i="7"/>
  <c r="FK85" i="7"/>
  <c r="FO85" i="7"/>
  <c r="FS85" i="7"/>
  <c r="FW85" i="7"/>
  <c r="GA85" i="7"/>
  <c r="GE85" i="7"/>
  <c r="GI85" i="7"/>
  <c r="GM85" i="7"/>
  <c r="GQ85" i="7"/>
  <c r="GU85" i="7"/>
  <c r="GY85" i="7"/>
  <c r="HC85" i="7"/>
  <c r="HG85" i="7"/>
  <c r="HK85" i="7"/>
  <c r="HO85" i="7"/>
  <c r="DT85" i="7"/>
  <c r="DX85" i="7"/>
  <c r="EB85" i="7"/>
  <c r="EF85" i="7"/>
  <c r="EJ85" i="7"/>
  <c r="EN85" i="7"/>
  <c r="ER85" i="7"/>
  <c r="EV85" i="7"/>
  <c r="EZ85" i="7"/>
  <c r="FD85" i="7"/>
  <c r="FH85" i="7"/>
  <c r="FL85" i="7"/>
  <c r="FP85" i="7"/>
  <c r="FT85" i="7"/>
  <c r="FX85" i="7"/>
  <c r="GB85" i="7"/>
  <c r="GF85" i="7"/>
  <c r="GJ85" i="7"/>
  <c r="GN85" i="7"/>
  <c r="GR85" i="7"/>
  <c r="GV85" i="7"/>
  <c r="GZ85" i="7"/>
  <c r="HD85" i="7"/>
  <c r="HH85" i="7"/>
  <c r="HL85" i="7"/>
  <c r="HP85" i="7"/>
  <c r="DZ85" i="7"/>
  <c r="EH85" i="7"/>
  <c r="EP85" i="7"/>
  <c r="EX85" i="7"/>
  <c r="FF85" i="7"/>
  <c r="FN85" i="7"/>
  <c r="FV85" i="7"/>
  <c r="GD85" i="7"/>
  <c r="GL85" i="7"/>
  <c r="GT85" i="7"/>
  <c r="HB85" i="7"/>
  <c r="HJ85" i="7"/>
  <c r="DU85" i="7"/>
  <c r="EC85" i="7"/>
  <c r="EK85" i="7"/>
  <c r="ES85" i="7"/>
  <c r="FA85" i="7"/>
  <c r="FI85" i="7"/>
  <c r="FQ85" i="7"/>
  <c r="FY85" i="7"/>
  <c r="GG85" i="7"/>
  <c r="GO85" i="7"/>
  <c r="GW85" i="7"/>
  <c r="HE85" i="7"/>
  <c r="HM85" i="7"/>
  <c r="DT84" i="7"/>
  <c r="DX84" i="7"/>
  <c r="EB84" i="7"/>
  <c r="EF84" i="7"/>
  <c r="EJ84" i="7"/>
  <c r="EN84" i="7"/>
  <c r="ER84" i="7"/>
  <c r="EV84" i="7"/>
  <c r="EZ84" i="7"/>
  <c r="FD84" i="7"/>
  <c r="FH84" i="7"/>
  <c r="FL84" i="7"/>
  <c r="FP84" i="7"/>
  <c r="FT84" i="7"/>
  <c r="FX84" i="7"/>
  <c r="GB84" i="7"/>
  <c r="GF84" i="7"/>
  <c r="GJ84" i="7"/>
  <c r="GN84" i="7"/>
  <c r="GR84" i="7"/>
  <c r="GV84" i="7"/>
  <c r="GZ84" i="7"/>
  <c r="HD84" i="7"/>
  <c r="HH84" i="7"/>
  <c r="HL84" i="7"/>
  <c r="HP84" i="7"/>
  <c r="DU84" i="7"/>
  <c r="DY84" i="7"/>
  <c r="EC84" i="7"/>
  <c r="EG84" i="7"/>
  <c r="EK84" i="7"/>
  <c r="EO84" i="7"/>
  <c r="ES84" i="7"/>
  <c r="EW84" i="7"/>
  <c r="FA84" i="7"/>
  <c r="FE84" i="7"/>
  <c r="FI84" i="7"/>
  <c r="FM84" i="7"/>
  <c r="FQ84" i="7"/>
  <c r="FU84" i="7"/>
  <c r="FY84" i="7"/>
  <c r="GC84" i="7"/>
  <c r="GG84" i="7"/>
  <c r="GK84" i="7"/>
  <c r="GO84" i="7"/>
  <c r="GS84" i="7"/>
  <c r="GW84" i="7"/>
  <c r="HA84" i="7"/>
  <c r="HE84" i="7"/>
  <c r="HI84" i="7"/>
  <c r="HM84" i="7"/>
  <c r="DW84" i="7"/>
  <c r="EE84" i="7"/>
  <c r="EM84" i="7"/>
  <c r="EU84" i="7"/>
  <c r="FC84" i="7"/>
  <c r="FK84" i="7"/>
  <c r="FS84" i="7"/>
  <c r="GA84" i="7"/>
  <c r="GI84" i="7"/>
  <c r="GQ84" i="7"/>
  <c r="GY84" i="7"/>
  <c r="HG84" i="7"/>
  <c r="HO84" i="7"/>
  <c r="DZ84" i="7"/>
  <c r="EH84" i="7"/>
  <c r="EP84" i="7"/>
  <c r="EX84" i="7"/>
  <c r="FF84" i="7"/>
  <c r="FN84" i="7"/>
  <c r="FV84" i="7"/>
  <c r="GD84" i="7"/>
  <c r="GL84" i="7"/>
  <c r="GT84" i="7"/>
  <c r="HB84" i="7"/>
  <c r="HJ84" i="7"/>
  <c r="DU83" i="7"/>
  <c r="DY83" i="7"/>
  <c r="EC83" i="7"/>
  <c r="EG83" i="7"/>
  <c r="EK83" i="7"/>
  <c r="EO83" i="7"/>
  <c r="ES83" i="7"/>
  <c r="EW83" i="7"/>
  <c r="FA83" i="7"/>
  <c r="FE83" i="7"/>
  <c r="FI83" i="7"/>
  <c r="FM83" i="7"/>
  <c r="FQ83" i="7"/>
  <c r="FU83" i="7"/>
  <c r="FY83" i="7"/>
  <c r="GC83" i="7"/>
  <c r="GG83" i="7"/>
  <c r="GK83" i="7"/>
  <c r="GO83" i="7"/>
  <c r="GS83" i="7"/>
  <c r="GW83" i="7"/>
  <c r="HA83" i="7"/>
  <c r="HE83" i="7"/>
  <c r="HI83" i="7"/>
  <c r="HM83" i="7"/>
  <c r="DV83" i="7"/>
  <c r="DZ83" i="7"/>
  <c r="ED83" i="7"/>
  <c r="EH83" i="7"/>
  <c r="EL83" i="7"/>
  <c r="EP83" i="7"/>
  <c r="ET83" i="7"/>
  <c r="EX83" i="7"/>
  <c r="FB83" i="7"/>
  <c r="FF83" i="7"/>
  <c r="FJ83" i="7"/>
  <c r="FN83" i="7"/>
  <c r="FR83" i="7"/>
  <c r="FV83" i="7"/>
  <c r="FZ83" i="7"/>
  <c r="GD83" i="7"/>
  <c r="GH83" i="7"/>
  <c r="GL83" i="7"/>
  <c r="GP83" i="7"/>
  <c r="GT83" i="7"/>
  <c r="GX83" i="7"/>
  <c r="HB83" i="7"/>
  <c r="HF83" i="7"/>
  <c r="HJ83" i="7"/>
  <c r="HN83" i="7"/>
  <c r="DT83" i="7"/>
  <c r="EB83" i="7"/>
  <c r="EJ83" i="7"/>
  <c r="ER83" i="7"/>
  <c r="EZ83" i="7"/>
  <c r="FH83" i="7"/>
  <c r="FP83" i="7"/>
  <c r="FX83" i="7"/>
  <c r="GF83" i="7"/>
  <c r="GN83" i="7"/>
  <c r="GV83" i="7"/>
  <c r="HD83" i="7"/>
  <c r="HL83" i="7"/>
  <c r="DW83" i="7"/>
  <c r="EE83" i="7"/>
  <c r="EM83" i="7"/>
  <c r="EU83" i="7"/>
  <c r="FC83" i="7"/>
  <c r="FK83" i="7"/>
  <c r="FS83" i="7"/>
  <c r="GA83" i="7"/>
  <c r="GI83" i="7"/>
  <c r="GQ83" i="7"/>
  <c r="GY83" i="7"/>
  <c r="HG83" i="7"/>
  <c r="HO83" i="7"/>
  <c r="DV82" i="7"/>
  <c r="DZ82" i="7"/>
  <c r="ED82" i="7"/>
  <c r="EH82" i="7"/>
  <c r="EL82" i="7"/>
  <c r="EP82" i="7"/>
  <c r="ET82" i="7"/>
  <c r="EX82" i="7"/>
  <c r="FB82" i="7"/>
  <c r="FF82" i="7"/>
  <c r="FJ82" i="7"/>
  <c r="FN82" i="7"/>
  <c r="FR82" i="7"/>
  <c r="FV82" i="7"/>
  <c r="FZ82" i="7"/>
  <c r="GD82" i="7"/>
  <c r="GH82" i="7"/>
  <c r="GL82" i="7"/>
  <c r="GP82" i="7"/>
  <c r="GT82" i="7"/>
  <c r="GX82" i="7"/>
  <c r="HB82" i="7"/>
  <c r="HF82" i="7"/>
  <c r="HJ82" i="7"/>
  <c r="HN82" i="7"/>
  <c r="DW82" i="7"/>
  <c r="EA82" i="7"/>
  <c r="EE82" i="7"/>
  <c r="EI82" i="7"/>
  <c r="EM82" i="7"/>
  <c r="EQ82" i="7"/>
  <c r="EU82" i="7"/>
  <c r="EY82" i="7"/>
  <c r="FC82" i="7"/>
  <c r="FG82" i="7"/>
  <c r="FK82" i="7"/>
  <c r="FO82" i="7"/>
  <c r="FS82" i="7"/>
  <c r="FW82" i="7"/>
  <c r="GA82" i="7"/>
  <c r="GE82" i="7"/>
  <c r="GI82" i="7"/>
  <c r="GM82" i="7"/>
  <c r="GQ82" i="7"/>
  <c r="GU82" i="7"/>
  <c r="GY82" i="7"/>
  <c r="HC82" i="7"/>
  <c r="HG82" i="7"/>
  <c r="HK82" i="7"/>
  <c r="HO82" i="7"/>
  <c r="DY82" i="7"/>
  <c r="EG82" i="7"/>
  <c r="EO82" i="7"/>
  <c r="EW82" i="7"/>
  <c r="FE82" i="7"/>
  <c r="FM82" i="7"/>
  <c r="FU82" i="7"/>
  <c r="GC82" i="7"/>
  <c r="GK82" i="7"/>
  <c r="GS82" i="7"/>
  <c r="HA82" i="7"/>
  <c r="HI82" i="7"/>
  <c r="DT82" i="7"/>
  <c r="EB82" i="7"/>
  <c r="EJ82" i="7"/>
  <c r="ER82" i="7"/>
  <c r="EZ82" i="7"/>
  <c r="FH82" i="7"/>
  <c r="FP82" i="7"/>
  <c r="FX82" i="7"/>
  <c r="GF82" i="7"/>
  <c r="GN82" i="7"/>
  <c r="GV82" i="7"/>
  <c r="HD82" i="7"/>
  <c r="HL82" i="7"/>
  <c r="DW81" i="7"/>
  <c r="EA81" i="7"/>
  <c r="EE81" i="7"/>
  <c r="EI81" i="7"/>
  <c r="EM81" i="7"/>
  <c r="EQ81" i="7"/>
  <c r="EU81" i="7"/>
  <c r="EY81" i="7"/>
  <c r="FC81" i="7"/>
  <c r="FG81" i="7"/>
  <c r="FK81" i="7"/>
  <c r="FO81" i="7"/>
  <c r="FS81" i="7"/>
  <c r="FW81" i="7"/>
  <c r="GA81" i="7"/>
  <c r="GE81" i="7"/>
  <c r="GI81" i="7"/>
  <c r="GM81" i="7"/>
  <c r="GQ81" i="7"/>
  <c r="GU81" i="7"/>
  <c r="GY81" i="7"/>
  <c r="HC81" i="7"/>
  <c r="HG81" i="7"/>
  <c r="HK81" i="7"/>
  <c r="HO81" i="7"/>
  <c r="DT81" i="7"/>
  <c r="DX81" i="7"/>
  <c r="EB81" i="7"/>
  <c r="EF81" i="7"/>
  <c r="EJ81" i="7"/>
  <c r="EN81" i="7"/>
  <c r="ER81" i="7"/>
  <c r="EV81" i="7"/>
  <c r="EZ81" i="7"/>
  <c r="FD81" i="7"/>
  <c r="FH81" i="7"/>
  <c r="FL81" i="7"/>
  <c r="FP81" i="7"/>
  <c r="FT81" i="7"/>
  <c r="FX81" i="7"/>
  <c r="GB81" i="7"/>
  <c r="GF81" i="7"/>
  <c r="GJ81" i="7"/>
  <c r="GN81" i="7"/>
  <c r="GR81" i="7"/>
  <c r="GV81" i="7"/>
  <c r="GZ81" i="7"/>
  <c r="HD81" i="7"/>
  <c r="HH81" i="7"/>
  <c r="HL81" i="7"/>
  <c r="HP81" i="7"/>
  <c r="DV81" i="7"/>
  <c r="ED81" i="7"/>
  <c r="EL81" i="7"/>
  <c r="ET81" i="7"/>
  <c r="FB81" i="7"/>
  <c r="FJ81" i="7"/>
  <c r="FR81" i="7"/>
  <c r="FZ81" i="7"/>
  <c r="GH81" i="7"/>
  <c r="GP81" i="7"/>
  <c r="GX81" i="7"/>
  <c r="HF81" i="7"/>
  <c r="HN81" i="7"/>
  <c r="DY81" i="7"/>
  <c r="EG81" i="7"/>
  <c r="EO81" i="7"/>
  <c r="EW81" i="7"/>
  <c r="FE81" i="7"/>
  <c r="FM81" i="7"/>
  <c r="FU81" i="7"/>
  <c r="GC81" i="7"/>
  <c r="GK81" i="7"/>
  <c r="GS81" i="7"/>
  <c r="HA81" i="7"/>
  <c r="HI81" i="7"/>
  <c r="DT80" i="7"/>
  <c r="DX80" i="7"/>
  <c r="EB80" i="7"/>
  <c r="EF80" i="7"/>
  <c r="EJ80" i="7"/>
  <c r="EN80" i="7"/>
  <c r="ER80" i="7"/>
  <c r="EV80" i="7"/>
  <c r="EZ80" i="7"/>
  <c r="FD80" i="7"/>
  <c r="FH80" i="7"/>
  <c r="FL80" i="7"/>
  <c r="FP80" i="7"/>
  <c r="FT80" i="7"/>
  <c r="FX80" i="7"/>
  <c r="GB80" i="7"/>
  <c r="GF80" i="7"/>
  <c r="GJ80" i="7"/>
  <c r="GN80" i="7"/>
  <c r="GR80" i="7"/>
  <c r="GV80" i="7"/>
  <c r="GZ80" i="7"/>
  <c r="HD80" i="7"/>
  <c r="HH80" i="7"/>
  <c r="HL80" i="7"/>
  <c r="HP80" i="7"/>
  <c r="DU80" i="7"/>
  <c r="DY80" i="7"/>
  <c r="EC80" i="7"/>
  <c r="EG80" i="7"/>
  <c r="EK80" i="7"/>
  <c r="EO80" i="7"/>
  <c r="ES80" i="7"/>
  <c r="EW80" i="7"/>
  <c r="FA80" i="7"/>
  <c r="FE80" i="7"/>
  <c r="FI80" i="7"/>
  <c r="FM80" i="7"/>
  <c r="FQ80" i="7"/>
  <c r="FU80" i="7"/>
  <c r="FY80" i="7"/>
  <c r="GC80" i="7"/>
  <c r="GG80" i="7"/>
  <c r="GK80" i="7"/>
  <c r="GO80" i="7"/>
  <c r="GS80" i="7"/>
  <c r="GW80" i="7"/>
  <c r="HA80" i="7"/>
  <c r="HE80" i="7"/>
  <c r="HI80" i="7"/>
  <c r="HM80" i="7"/>
  <c r="EA80" i="7"/>
  <c r="EI80" i="7"/>
  <c r="EQ80" i="7"/>
  <c r="EY80" i="7"/>
  <c r="FG80" i="7"/>
  <c r="FO80" i="7"/>
  <c r="FW80" i="7"/>
  <c r="GE80" i="7"/>
  <c r="GM80" i="7"/>
  <c r="GU80" i="7"/>
  <c r="HC80" i="7"/>
  <c r="HK80" i="7"/>
  <c r="DV80" i="7"/>
  <c r="ED80" i="7"/>
  <c r="EL80" i="7"/>
  <c r="ET80" i="7"/>
  <c r="FB80" i="7"/>
  <c r="FJ80" i="7"/>
  <c r="FR80" i="7"/>
  <c r="FZ80" i="7"/>
  <c r="GH80" i="7"/>
  <c r="GP80" i="7"/>
  <c r="GX80" i="7"/>
  <c r="HF80" i="7"/>
  <c r="HN80" i="7"/>
  <c r="DU79" i="7"/>
  <c r="DY79" i="7"/>
  <c r="EC79" i="7"/>
  <c r="EG79" i="7"/>
  <c r="EK79" i="7"/>
  <c r="EO79" i="7"/>
  <c r="ES79" i="7"/>
  <c r="EW79" i="7"/>
  <c r="FA79" i="7"/>
  <c r="FE79" i="7"/>
  <c r="FI79" i="7"/>
  <c r="FM79" i="7"/>
  <c r="FQ79" i="7"/>
  <c r="FU79" i="7"/>
  <c r="FY79" i="7"/>
  <c r="GC79" i="7"/>
  <c r="GG79" i="7"/>
  <c r="GK79" i="7"/>
  <c r="GO79" i="7"/>
  <c r="GS79" i="7"/>
  <c r="GW79" i="7"/>
  <c r="HA79" i="7"/>
  <c r="HE79" i="7"/>
  <c r="HI79" i="7"/>
  <c r="HM79" i="7"/>
  <c r="DV79" i="7"/>
  <c r="DZ79" i="7"/>
  <c r="ED79" i="7"/>
  <c r="EH79" i="7"/>
  <c r="EL79" i="7"/>
  <c r="EP79" i="7"/>
  <c r="ET79" i="7"/>
  <c r="EX79" i="7"/>
  <c r="FB79" i="7"/>
  <c r="FF79" i="7"/>
  <c r="FJ79" i="7"/>
  <c r="FN79" i="7"/>
  <c r="FR79" i="7"/>
  <c r="FV79" i="7"/>
  <c r="FZ79" i="7"/>
  <c r="GD79" i="7"/>
  <c r="GH79" i="7"/>
  <c r="GL79" i="7"/>
  <c r="GP79" i="7"/>
  <c r="GT79" i="7"/>
  <c r="GX79" i="7"/>
  <c r="HB79" i="7"/>
  <c r="HF79" i="7"/>
  <c r="HJ79" i="7"/>
  <c r="HN79" i="7"/>
  <c r="DX79" i="7"/>
  <c r="EF79" i="7"/>
  <c r="EN79" i="7"/>
  <c r="EV79" i="7"/>
  <c r="FD79" i="7"/>
  <c r="FL79" i="7"/>
  <c r="FT79" i="7"/>
  <c r="GB79" i="7"/>
  <c r="GJ79" i="7"/>
  <c r="GR79" i="7"/>
  <c r="GZ79" i="7"/>
  <c r="HH79" i="7"/>
  <c r="HP79" i="7"/>
  <c r="EA79" i="7"/>
  <c r="EI79" i="7"/>
  <c r="EQ79" i="7"/>
  <c r="EY79" i="7"/>
  <c r="FG79" i="7"/>
  <c r="FO79" i="7"/>
  <c r="FW79" i="7"/>
  <c r="GE79" i="7"/>
  <c r="GM79" i="7"/>
  <c r="GU79" i="7"/>
  <c r="HC79" i="7"/>
  <c r="HK79" i="7"/>
  <c r="DV78" i="7"/>
  <c r="DZ78" i="7"/>
  <c r="ED78" i="7"/>
  <c r="EH78" i="7"/>
  <c r="EL78" i="7"/>
  <c r="EP78" i="7"/>
  <c r="ET78" i="7"/>
  <c r="EX78" i="7"/>
  <c r="FB78" i="7"/>
  <c r="FF78" i="7"/>
  <c r="FJ78" i="7"/>
  <c r="FN78" i="7"/>
  <c r="FR78" i="7"/>
  <c r="FV78" i="7"/>
  <c r="FZ78" i="7"/>
  <c r="GD78" i="7"/>
  <c r="GH78" i="7"/>
  <c r="GL78" i="7"/>
  <c r="GP78" i="7"/>
  <c r="GT78" i="7"/>
  <c r="GX78" i="7"/>
  <c r="HB78" i="7"/>
  <c r="HF78" i="7"/>
  <c r="HJ78" i="7"/>
  <c r="HN78" i="7"/>
  <c r="DW78" i="7"/>
  <c r="EA78" i="7"/>
  <c r="EE78" i="7"/>
  <c r="EI78" i="7"/>
  <c r="EM78" i="7"/>
  <c r="EQ78" i="7"/>
  <c r="EU78" i="7"/>
  <c r="EY78" i="7"/>
  <c r="FC78" i="7"/>
  <c r="FG78" i="7"/>
  <c r="FK78" i="7"/>
  <c r="FO78" i="7"/>
  <c r="FS78" i="7"/>
  <c r="FW78" i="7"/>
  <c r="GA78" i="7"/>
  <c r="GE78" i="7"/>
  <c r="GI78" i="7"/>
  <c r="GM78" i="7"/>
  <c r="GQ78" i="7"/>
  <c r="GU78" i="7"/>
  <c r="GY78" i="7"/>
  <c r="HC78" i="7"/>
  <c r="HG78" i="7"/>
  <c r="HK78" i="7"/>
  <c r="HO78" i="7"/>
  <c r="DU78" i="7"/>
  <c r="EC78" i="7"/>
  <c r="EK78" i="7"/>
  <c r="ES78" i="7"/>
  <c r="FA78" i="7"/>
  <c r="FI78" i="7"/>
  <c r="FQ78" i="7"/>
  <c r="FY78" i="7"/>
  <c r="GG78" i="7"/>
  <c r="GO78" i="7"/>
  <c r="GW78" i="7"/>
  <c r="HE78" i="7"/>
  <c r="HM78" i="7"/>
  <c r="DX78" i="7"/>
  <c r="EF78" i="7"/>
  <c r="EN78" i="7"/>
  <c r="EV78" i="7"/>
  <c r="FD78" i="7"/>
  <c r="FL78" i="7"/>
  <c r="FT78" i="7"/>
  <c r="GB78" i="7"/>
  <c r="GJ78" i="7"/>
  <c r="GR78" i="7"/>
  <c r="GZ78" i="7"/>
  <c r="HH78" i="7"/>
  <c r="HP78" i="7"/>
  <c r="DW77" i="7"/>
  <c r="EA77" i="7"/>
  <c r="EE77" i="7"/>
  <c r="EI77" i="7"/>
  <c r="EM77" i="7"/>
  <c r="EQ77" i="7"/>
  <c r="EU77" i="7"/>
  <c r="EY77" i="7"/>
  <c r="FC77" i="7"/>
  <c r="FG77" i="7"/>
  <c r="FK77" i="7"/>
  <c r="FO77" i="7"/>
  <c r="FS77" i="7"/>
  <c r="FW77" i="7"/>
  <c r="GA77" i="7"/>
  <c r="GE77" i="7"/>
  <c r="GI77" i="7"/>
  <c r="GM77" i="7"/>
  <c r="GQ77" i="7"/>
  <c r="GU77" i="7"/>
  <c r="GY77" i="7"/>
  <c r="HC77" i="7"/>
  <c r="HG77" i="7"/>
  <c r="HK77" i="7"/>
  <c r="HO77" i="7"/>
  <c r="DT77" i="7"/>
  <c r="DX77" i="7"/>
  <c r="EB77" i="7"/>
  <c r="EF77" i="7"/>
  <c r="EJ77" i="7"/>
  <c r="EN77" i="7"/>
  <c r="ER77" i="7"/>
  <c r="EV77" i="7"/>
  <c r="EZ77" i="7"/>
  <c r="FD77" i="7"/>
  <c r="FH77" i="7"/>
  <c r="FL77" i="7"/>
  <c r="FP77" i="7"/>
  <c r="FT77" i="7"/>
  <c r="FX77" i="7"/>
  <c r="GB77" i="7"/>
  <c r="GF77" i="7"/>
  <c r="GJ77" i="7"/>
  <c r="GN77" i="7"/>
  <c r="GR77" i="7"/>
  <c r="GV77" i="7"/>
  <c r="GZ77" i="7"/>
  <c r="HD77" i="7"/>
  <c r="HH77" i="7"/>
  <c r="HL77" i="7"/>
  <c r="HP77" i="7"/>
  <c r="DZ77" i="7"/>
  <c r="EH77" i="7"/>
  <c r="EP77" i="7"/>
  <c r="EX77" i="7"/>
  <c r="FF77" i="7"/>
  <c r="FN77" i="7"/>
  <c r="FV77" i="7"/>
  <c r="GD77" i="7"/>
  <c r="GL77" i="7"/>
  <c r="GT77" i="7"/>
  <c r="HB77" i="7"/>
  <c r="HJ77" i="7"/>
  <c r="DU77" i="7"/>
  <c r="EC77" i="7"/>
  <c r="EK77" i="7"/>
  <c r="ES77" i="7"/>
  <c r="FA77" i="7"/>
  <c r="FI77" i="7"/>
  <c r="FQ77" i="7"/>
  <c r="FY77" i="7"/>
  <c r="GG77" i="7"/>
  <c r="GO77" i="7"/>
  <c r="GW77" i="7"/>
  <c r="HE77" i="7"/>
  <c r="HM77" i="7"/>
  <c r="DT76" i="7"/>
  <c r="DX76" i="7"/>
  <c r="EB76" i="7"/>
  <c r="EF76" i="7"/>
  <c r="EJ76" i="7"/>
  <c r="EN76" i="7"/>
  <c r="ER76" i="7"/>
  <c r="EV76" i="7"/>
  <c r="EZ76" i="7"/>
  <c r="FD76" i="7"/>
  <c r="FH76" i="7"/>
  <c r="FL76" i="7"/>
  <c r="FP76" i="7"/>
  <c r="FT76" i="7"/>
  <c r="FX76" i="7"/>
  <c r="GB76" i="7"/>
  <c r="GF76" i="7"/>
  <c r="GJ76" i="7"/>
  <c r="GN76" i="7"/>
  <c r="GR76" i="7"/>
  <c r="GV76" i="7"/>
  <c r="GZ76" i="7"/>
  <c r="HD76" i="7"/>
  <c r="HH76" i="7"/>
  <c r="HL76" i="7"/>
  <c r="HP76" i="7"/>
  <c r="DU76" i="7"/>
  <c r="DY76" i="7"/>
  <c r="EC76" i="7"/>
  <c r="EG76" i="7"/>
  <c r="EK76" i="7"/>
  <c r="EO76" i="7"/>
  <c r="ES76" i="7"/>
  <c r="EW76" i="7"/>
  <c r="FA76" i="7"/>
  <c r="FE76" i="7"/>
  <c r="FI76" i="7"/>
  <c r="FM76" i="7"/>
  <c r="FQ76" i="7"/>
  <c r="FU76" i="7"/>
  <c r="FY76" i="7"/>
  <c r="GC76" i="7"/>
  <c r="GG76" i="7"/>
  <c r="GK76" i="7"/>
  <c r="GO76" i="7"/>
  <c r="GS76" i="7"/>
  <c r="GW76" i="7"/>
  <c r="HA76" i="7"/>
  <c r="HE76" i="7"/>
  <c r="HI76" i="7"/>
  <c r="HM76" i="7"/>
  <c r="DW76" i="7"/>
  <c r="EE76" i="7"/>
  <c r="EM76" i="7"/>
  <c r="EU76" i="7"/>
  <c r="FC76" i="7"/>
  <c r="FK76" i="7"/>
  <c r="FS76" i="7"/>
  <c r="GA76" i="7"/>
  <c r="GI76" i="7"/>
  <c r="GQ76" i="7"/>
  <c r="GY76" i="7"/>
  <c r="HG76" i="7"/>
  <c r="HO76" i="7"/>
  <c r="DZ76" i="7"/>
  <c r="EH76" i="7"/>
  <c r="EP76" i="7"/>
  <c r="EX76" i="7"/>
  <c r="FF76" i="7"/>
  <c r="FN76" i="7"/>
  <c r="FV76" i="7"/>
  <c r="GD76" i="7"/>
  <c r="GL76" i="7"/>
  <c r="GT76" i="7"/>
  <c r="HB76" i="7"/>
  <c r="HJ76" i="7"/>
  <c r="DU75" i="7"/>
  <c r="DY75" i="7"/>
  <c r="EC75" i="7"/>
  <c r="EG75" i="7"/>
  <c r="EK75" i="7"/>
  <c r="EO75" i="7"/>
  <c r="ES75" i="7"/>
  <c r="EW75" i="7"/>
  <c r="FA75" i="7"/>
  <c r="FE75" i="7"/>
  <c r="FI75" i="7"/>
  <c r="FM75" i="7"/>
  <c r="FQ75" i="7"/>
  <c r="FU75" i="7"/>
  <c r="FY75" i="7"/>
  <c r="GC75" i="7"/>
  <c r="GG75" i="7"/>
  <c r="GK75" i="7"/>
  <c r="GO75" i="7"/>
  <c r="GS75" i="7"/>
  <c r="GW75" i="7"/>
  <c r="HA75" i="7"/>
  <c r="HE75" i="7"/>
  <c r="HI75" i="7"/>
  <c r="HM75" i="7"/>
  <c r="DV75" i="7"/>
  <c r="DZ75" i="7"/>
  <c r="ED75" i="7"/>
  <c r="EH75" i="7"/>
  <c r="EL75" i="7"/>
  <c r="EP75" i="7"/>
  <c r="ET75" i="7"/>
  <c r="EX75" i="7"/>
  <c r="FB75" i="7"/>
  <c r="FF75" i="7"/>
  <c r="FJ75" i="7"/>
  <c r="FN75" i="7"/>
  <c r="FR75" i="7"/>
  <c r="FV75" i="7"/>
  <c r="FZ75" i="7"/>
  <c r="GD75" i="7"/>
  <c r="GH75" i="7"/>
  <c r="GL75" i="7"/>
  <c r="GP75" i="7"/>
  <c r="GT75" i="7"/>
  <c r="GX75" i="7"/>
  <c r="HB75" i="7"/>
  <c r="HF75" i="7"/>
  <c r="HJ75" i="7"/>
  <c r="HN75" i="7"/>
  <c r="DT75" i="7"/>
  <c r="EB75" i="7"/>
  <c r="EJ75" i="7"/>
  <c r="ER75" i="7"/>
  <c r="EZ75" i="7"/>
  <c r="FH75" i="7"/>
  <c r="FP75" i="7"/>
  <c r="FX75" i="7"/>
  <c r="GF75" i="7"/>
  <c r="GN75" i="7"/>
  <c r="GV75" i="7"/>
  <c r="HD75" i="7"/>
  <c r="HL75" i="7"/>
  <c r="DW75" i="7"/>
  <c r="EE75" i="7"/>
  <c r="EM75" i="7"/>
  <c r="EU75" i="7"/>
  <c r="FC75" i="7"/>
  <c r="FK75" i="7"/>
  <c r="FS75" i="7"/>
  <c r="GA75" i="7"/>
  <c r="GI75" i="7"/>
  <c r="GQ75" i="7"/>
  <c r="GY75" i="7"/>
  <c r="HG75" i="7"/>
  <c r="HO75" i="7"/>
  <c r="DV74" i="7"/>
  <c r="DZ74" i="7"/>
  <c r="ED74" i="7"/>
  <c r="EH74" i="7"/>
  <c r="EL74" i="7"/>
  <c r="EP74" i="7"/>
  <c r="ET74" i="7"/>
  <c r="EX74" i="7"/>
  <c r="FB74" i="7"/>
  <c r="FF74" i="7"/>
  <c r="FJ74" i="7"/>
  <c r="FN74" i="7"/>
  <c r="FR74" i="7"/>
  <c r="FV74" i="7"/>
  <c r="FZ74" i="7"/>
  <c r="GD74" i="7"/>
  <c r="GH74" i="7"/>
  <c r="GL74" i="7"/>
  <c r="GP74" i="7"/>
  <c r="GT74" i="7"/>
  <c r="GX74" i="7"/>
  <c r="HB74" i="7"/>
  <c r="HF74" i="7"/>
  <c r="HJ74" i="7"/>
  <c r="HN74" i="7"/>
  <c r="DW74" i="7"/>
  <c r="EA74" i="7"/>
  <c r="EE74" i="7"/>
  <c r="EI74" i="7"/>
  <c r="EM74" i="7"/>
  <c r="EQ74" i="7"/>
  <c r="EU74" i="7"/>
  <c r="EY74" i="7"/>
  <c r="FC74" i="7"/>
  <c r="FG74" i="7"/>
  <c r="FK74" i="7"/>
  <c r="FO74" i="7"/>
  <c r="FS74" i="7"/>
  <c r="FW74" i="7"/>
  <c r="GA74" i="7"/>
  <c r="GE74" i="7"/>
  <c r="GI74" i="7"/>
  <c r="GM74" i="7"/>
  <c r="GQ74" i="7"/>
  <c r="GU74" i="7"/>
  <c r="GY74" i="7"/>
  <c r="HC74" i="7"/>
  <c r="HG74" i="7"/>
  <c r="HK74" i="7"/>
  <c r="HO74" i="7"/>
  <c r="DY74" i="7"/>
  <c r="EG74" i="7"/>
  <c r="EO74" i="7"/>
  <c r="EW74" i="7"/>
  <c r="FE74" i="7"/>
  <c r="FM74" i="7"/>
  <c r="FU74" i="7"/>
  <c r="GC74" i="7"/>
  <c r="GK74" i="7"/>
  <c r="GS74" i="7"/>
  <c r="HA74" i="7"/>
  <c r="HI74" i="7"/>
  <c r="DT74" i="7"/>
  <c r="EB74" i="7"/>
  <c r="EJ74" i="7"/>
  <c r="ER74" i="7"/>
  <c r="EZ74" i="7"/>
  <c r="FH74" i="7"/>
  <c r="FP74" i="7"/>
  <c r="FX74" i="7"/>
  <c r="GF74" i="7"/>
  <c r="GN74" i="7"/>
  <c r="GV74" i="7"/>
  <c r="HD74" i="7"/>
  <c r="HL74" i="7"/>
  <c r="DW73" i="7"/>
  <c r="EA73" i="7"/>
  <c r="EE73" i="7"/>
  <c r="EI73" i="7"/>
  <c r="EM73" i="7"/>
  <c r="EQ73" i="7"/>
  <c r="EU73" i="7"/>
  <c r="EY73" i="7"/>
  <c r="FC73" i="7"/>
  <c r="FG73" i="7"/>
  <c r="FK73" i="7"/>
  <c r="FO73" i="7"/>
  <c r="FS73" i="7"/>
  <c r="FW73" i="7"/>
  <c r="GA73" i="7"/>
  <c r="GE73" i="7"/>
  <c r="GI73" i="7"/>
  <c r="GM73" i="7"/>
  <c r="GQ73" i="7"/>
  <c r="GU73" i="7"/>
  <c r="GY73" i="7"/>
  <c r="HC73" i="7"/>
  <c r="HG73" i="7"/>
  <c r="HK73" i="7"/>
  <c r="HO73" i="7"/>
  <c r="DT73" i="7"/>
  <c r="DX73" i="7"/>
  <c r="EB73" i="7"/>
  <c r="EF73" i="7"/>
  <c r="EJ73" i="7"/>
  <c r="EN73" i="7"/>
  <c r="ER73" i="7"/>
  <c r="EV73" i="7"/>
  <c r="EZ73" i="7"/>
  <c r="FD73" i="7"/>
  <c r="FH73" i="7"/>
  <c r="FL73" i="7"/>
  <c r="FP73" i="7"/>
  <c r="FT73" i="7"/>
  <c r="FX73" i="7"/>
  <c r="GB73" i="7"/>
  <c r="GF73" i="7"/>
  <c r="GJ73" i="7"/>
  <c r="GN73" i="7"/>
  <c r="GR73" i="7"/>
  <c r="GV73" i="7"/>
  <c r="GZ73" i="7"/>
  <c r="HD73" i="7"/>
  <c r="HH73" i="7"/>
  <c r="HL73" i="7"/>
  <c r="HP73" i="7"/>
  <c r="DV73" i="7"/>
  <c r="ED73" i="7"/>
  <c r="EL73" i="7"/>
  <c r="ET73" i="7"/>
  <c r="FB73" i="7"/>
  <c r="FJ73" i="7"/>
  <c r="FR73" i="7"/>
  <c r="FZ73" i="7"/>
  <c r="GH73" i="7"/>
  <c r="GP73" i="7"/>
  <c r="GX73" i="7"/>
  <c r="HF73" i="7"/>
  <c r="HN73" i="7"/>
  <c r="DY73" i="7"/>
  <c r="EG73" i="7"/>
  <c r="EO73" i="7"/>
  <c r="EW73" i="7"/>
  <c r="FE73" i="7"/>
  <c r="FM73" i="7"/>
  <c r="FU73" i="7"/>
  <c r="GC73" i="7"/>
  <c r="GK73" i="7"/>
  <c r="GS73" i="7"/>
  <c r="HA73" i="7"/>
  <c r="HI73" i="7"/>
  <c r="DT72" i="7"/>
  <c r="DX72" i="7"/>
  <c r="EB72" i="7"/>
  <c r="EF72" i="7"/>
  <c r="EJ72" i="7"/>
  <c r="EN72" i="7"/>
  <c r="ER72" i="7"/>
  <c r="EV72" i="7"/>
  <c r="EZ72" i="7"/>
  <c r="FD72" i="7"/>
  <c r="FH72" i="7"/>
  <c r="FL72" i="7"/>
  <c r="FP72" i="7"/>
  <c r="FT72" i="7"/>
  <c r="FX72" i="7"/>
  <c r="GB72" i="7"/>
  <c r="GF72" i="7"/>
  <c r="GJ72" i="7"/>
  <c r="GN72" i="7"/>
  <c r="GR72" i="7"/>
  <c r="GV72" i="7"/>
  <c r="GZ72" i="7"/>
  <c r="HD72" i="7"/>
  <c r="HH72" i="7"/>
  <c r="HL72" i="7"/>
  <c r="HP72" i="7"/>
  <c r="DU72" i="7"/>
  <c r="DY72" i="7"/>
  <c r="EC72" i="7"/>
  <c r="EG72" i="7"/>
  <c r="EK72" i="7"/>
  <c r="EO72" i="7"/>
  <c r="ES72" i="7"/>
  <c r="EW72" i="7"/>
  <c r="FA72" i="7"/>
  <c r="FE72" i="7"/>
  <c r="FI72" i="7"/>
  <c r="FM72" i="7"/>
  <c r="FQ72" i="7"/>
  <c r="FU72" i="7"/>
  <c r="FY72" i="7"/>
  <c r="GC72" i="7"/>
  <c r="GG72" i="7"/>
  <c r="GK72" i="7"/>
  <c r="GO72" i="7"/>
  <c r="GS72" i="7"/>
  <c r="GW72" i="7"/>
  <c r="HA72" i="7"/>
  <c r="HE72" i="7"/>
  <c r="HI72" i="7"/>
  <c r="HM72" i="7"/>
  <c r="EA72" i="7"/>
  <c r="EI72" i="7"/>
  <c r="EQ72" i="7"/>
  <c r="EY72" i="7"/>
  <c r="FG72" i="7"/>
  <c r="FO72" i="7"/>
  <c r="FW72" i="7"/>
  <c r="GE72" i="7"/>
  <c r="GM72" i="7"/>
  <c r="GU72" i="7"/>
  <c r="HC72" i="7"/>
  <c r="HK72" i="7"/>
  <c r="DV72" i="7"/>
  <c r="ED72" i="7"/>
  <c r="EL72" i="7"/>
  <c r="ET72" i="7"/>
  <c r="FB72" i="7"/>
  <c r="FJ72" i="7"/>
  <c r="FR72" i="7"/>
  <c r="FZ72" i="7"/>
  <c r="GH72" i="7"/>
  <c r="GP72" i="7"/>
  <c r="GX72" i="7"/>
  <c r="HF72" i="7"/>
  <c r="HN72" i="7"/>
  <c r="DU71" i="7"/>
  <c r="DY71" i="7"/>
  <c r="EC71" i="7"/>
  <c r="EG71" i="7"/>
  <c r="EK71" i="7"/>
  <c r="EO71" i="7"/>
  <c r="ES71" i="7"/>
  <c r="EW71" i="7"/>
  <c r="FA71" i="7"/>
  <c r="FE71" i="7"/>
  <c r="FI71" i="7"/>
  <c r="FM71" i="7"/>
  <c r="FQ71" i="7"/>
  <c r="FU71" i="7"/>
  <c r="FY71" i="7"/>
  <c r="GC71" i="7"/>
  <c r="GG71" i="7"/>
  <c r="GK71" i="7"/>
  <c r="GO71" i="7"/>
  <c r="GS71" i="7"/>
  <c r="GW71" i="7"/>
  <c r="HA71" i="7"/>
  <c r="HE71" i="7"/>
  <c r="HI71" i="7"/>
  <c r="HM71" i="7"/>
  <c r="DV71" i="7"/>
  <c r="DZ71" i="7"/>
  <c r="ED71" i="7"/>
  <c r="EH71" i="7"/>
  <c r="EL71" i="7"/>
  <c r="EP71" i="7"/>
  <c r="ET71" i="7"/>
  <c r="EX71" i="7"/>
  <c r="FB71" i="7"/>
  <c r="FF71" i="7"/>
  <c r="FJ71" i="7"/>
  <c r="FN71" i="7"/>
  <c r="FR71" i="7"/>
  <c r="FV71" i="7"/>
  <c r="FZ71" i="7"/>
  <c r="GD71" i="7"/>
  <c r="GH71" i="7"/>
  <c r="GL71" i="7"/>
  <c r="GP71" i="7"/>
  <c r="GT71" i="7"/>
  <c r="GX71" i="7"/>
  <c r="HB71" i="7"/>
  <c r="HF71" i="7"/>
  <c r="HJ71" i="7"/>
  <c r="HN71" i="7"/>
  <c r="DX71" i="7"/>
  <c r="EF71" i="7"/>
  <c r="EN71" i="7"/>
  <c r="EV71" i="7"/>
  <c r="FD71" i="7"/>
  <c r="FL71" i="7"/>
  <c r="FT71" i="7"/>
  <c r="GB71" i="7"/>
  <c r="GJ71" i="7"/>
  <c r="GR71" i="7"/>
  <c r="GZ71" i="7"/>
  <c r="HH71" i="7"/>
  <c r="HP71" i="7"/>
  <c r="EA71" i="7"/>
  <c r="EI71" i="7"/>
  <c r="EQ71" i="7"/>
  <c r="EY71" i="7"/>
  <c r="FG71" i="7"/>
  <c r="FO71" i="7"/>
  <c r="FW71" i="7"/>
  <c r="GE71" i="7"/>
  <c r="GM71" i="7"/>
  <c r="GU71" i="7"/>
  <c r="HC71" i="7"/>
  <c r="HK71" i="7"/>
  <c r="DV70" i="7"/>
  <c r="DZ70" i="7"/>
  <c r="ED70" i="7"/>
  <c r="EH70" i="7"/>
  <c r="EL70" i="7"/>
  <c r="EP70" i="7"/>
  <c r="ET70" i="7"/>
  <c r="EX70" i="7"/>
  <c r="FB70" i="7"/>
  <c r="FF70" i="7"/>
  <c r="FJ70" i="7"/>
  <c r="FN70" i="7"/>
  <c r="FR70" i="7"/>
  <c r="FV70" i="7"/>
  <c r="FZ70" i="7"/>
  <c r="GD70" i="7"/>
  <c r="GH70" i="7"/>
  <c r="GL70" i="7"/>
  <c r="GP70" i="7"/>
  <c r="GT70" i="7"/>
  <c r="GX70" i="7"/>
  <c r="HB70" i="7"/>
  <c r="HF70" i="7"/>
  <c r="HJ70" i="7"/>
  <c r="HN70" i="7"/>
  <c r="DW70" i="7"/>
  <c r="EA70" i="7"/>
  <c r="EE70" i="7"/>
  <c r="EI70" i="7"/>
  <c r="EM70" i="7"/>
  <c r="EQ70" i="7"/>
  <c r="EU70" i="7"/>
  <c r="EY70" i="7"/>
  <c r="FC70" i="7"/>
  <c r="FG70" i="7"/>
  <c r="FK70" i="7"/>
  <c r="FO70" i="7"/>
  <c r="FS70" i="7"/>
  <c r="FW70" i="7"/>
  <c r="GA70" i="7"/>
  <c r="GE70" i="7"/>
  <c r="GI70" i="7"/>
  <c r="GM70" i="7"/>
  <c r="GQ70" i="7"/>
  <c r="GU70" i="7"/>
  <c r="GY70" i="7"/>
  <c r="HC70" i="7"/>
  <c r="HG70" i="7"/>
  <c r="HK70" i="7"/>
  <c r="HO70" i="7"/>
  <c r="DU70" i="7"/>
  <c r="EC70" i="7"/>
  <c r="EK70" i="7"/>
  <c r="ES70" i="7"/>
  <c r="FA70" i="7"/>
  <c r="FI70" i="7"/>
  <c r="FQ70" i="7"/>
  <c r="FY70" i="7"/>
  <c r="GG70" i="7"/>
  <c r="GO70" i="7"/>
  <c r="GW70" i="7"/>
  <c r="HE70" i="7"/>
  <c r="HM70" i="7"/>
  <c r="DX70" i="7"/>
  <c r="EF70" i="7"/>
  <c r="EN70" i="7"/>
  <c r="EV70" i="7"/>
  <c r="FD70" i="7"/>
  <c r="FL70" i="7"/>
  <c r="FT70" i="7"/>
  <c r="GB70" i="7"/>
  <c r="GJ70" i="7"/>
  <c r="GR70" i="7"/>
  <c r="GZ70" i="7"/>
  <c r="HH70" i="7"/>
  <c r="HP70" i="7"/>
  <c r="DW69" i="7"/>
  <c r="EA69" i="7"/>
  <c r="EE69" i="7"/>
  <c r="EI69" i="7"/>
  <c r="EM69" i="7"/>
  <c r="EQ69" i="7"/>
  <c r="EU69" i="7"/>
  <c r="EY69" i="7"/>
  <c r="FC69" i="7"/>
  <c r="FG69" i="7"/>
  <c r="FK69" i="7"/>
  <c r="FO69" i="7"/>
  <c r="FS69" i="7"/>
  <c r="FW69" i="7"/>
  <c r="GA69" i="7"/>
  <c r="GE69" i="7"/>
  <c r="GI69" i="7"/>
  <c r="GM69" i="7"/>
  <c r="GQ69" i="7"/>
  <c r="GU69" i="7"/>
  <c r="GY69" i="7"/>
  <c r="HC69" i="7"/>
  <c r="HG69" i="7"/>
  <c r="HK69" i="7"/>
  <c r="HO69" i="7"/>
  <c r="DT69" i="7"/>
  <c r="DX69" i="7"/>
  <c r="EB69" i="7"/>
  <c r="EF69" i="7"/>
  <c r="EJ69" i="7"/>
  <c r="EN69" i="7"/>
  <c r="ER69" i="7"/>
  <c r="EV69" i="7"/>
  <c r="EZ69" i="7"/>
  <c r="FD69" i="7"/>
  <c r="FH69" i="7"/>
  <c r="FL69" i="7"/>
  <c r="FP69" i="7"/>
  <c r="FT69" i="7"/>
  <c r="FX69" i="7"/>
  <c r="GB69" i="7"/>
  <c r="GF69" i="7"/>
  <c r="GJ69" i="7"/>
  <c r="GN69" i="7"/>
  <c r="GR69" i="7"/>
  <c r="GV69" i="7"/>
  <c r="GZ69" i="7"/>
  <c r="HD69" i="7"/>
  <c r="HH69" i="7"/>
  <c r="HL69" i="7"/>
  <c r="HP69" i="7"/>
  <c r="DZ69" i="7"/>
  <c r="EH69" i="7"/>
  <c r="EP69" i="7"/>
  <c r="EX69" i="7"/>
  <c r="FF69" i="7"/>
  <c r="FN69" i="7"/>
  <c r="FV69" i="7"/>
  <c r="GD69" i="7"/>
  <c r="GL69" i="7"/>
  <c r="GT69" i="7"/>
  <c r="HB69" i="7"/>
  <c r="HJ69" i="7"/>
  <c r="DU69" i="7"/>
  <c r="EC69" i="7"/>
  <c r="EK69" i="7"/>
  <c r="ES69" i="7"/>
  <c r="FA69" i="7"/>
  <c r="FI69" i="7"/>
  <c r="FQ69" i="7"/>
  <c r="FY69" i="7"/>
  <c r="GG69" i="7"/>
  <c r="GO69" i="7"/>
  <c r="GW69" i="7"/>
  <c r="HE69" i="7"/>
  <c r="HM69" i="7"/>
  <c r="DT68" i="7"/>
  <c r="DX68" i="7"/>
  <c r="EB68" i="7"/>
  <c r="EF68" i="7"/>
  <c r="EJ68" i="7"/>
  <c r="EN68" i="7"/>
  <c r="ER68" i="7"/>
  <c r="EV68" i="7"/>
  <c r="EZ68" i="7"/>
  <c r="FD68" i="7"/>
  <c r="FH68" i="7"/>
  <c r="FL68" i="7"/>
  <c r="FP68" i="7"/>
  <c r="FT68" i="7"/>
  <c r="FX68" i="7"/>
  <c r="GB68" i="7"/>
  <c r="GF68" i="7"/>
  <c r="GJ68" i="7"/>
  <c r="GN68" i="7"/>
  <c r="GR68" i="7"/>
  <c r="GV68" i="7"/>
  <c r="GZ68" i="7"/>
  <c r="HD68" i="7"/>
  <c r="HH68" i="7"/>
  <c r="HL68" i="7"/>
  <c r="HP68" i="7"/>
  <c r="DU68" i="7"/>
  <c r="DY68" i="7"/>
  <c r="EC68" i="7"/>
  <c r="EG68" i="7"/>
  <c r="EK68" i="7"/>
  <c r="EO68" i="7"/>
  <c r="ES68" i="7"/>
  <c r="EW68" i="7"/>
  <c r="FA68" i="7"/>
  <c r="FE68" i="7"/>
  <c r="FI68" i="7"/>
  <c r="FM68" i="7"/>
  <c r="FQ68" i="7"/>
  <c r="FU68" i="7"/>
  <c r="FY68" i="7"/>
  <c r="GC68" i="7"/>
  <c r="GG68" i="7"/>
  <c r="GK68" i="7"/>
  <c r="GO68" i="7"/>
  <c r="GS68" i="7"/>
  <c r="GW68" i="7"/>
  <c r="HA68" i="7"/>
  <c r="HE68" i="7"/>
  <c r="HI68" i="7"/>
  <c r="HM68" i="7"/>
  <c r="DW68" i="7"/>
  <c r="EE68" i="7"/>
  <c r="EM68" i="7"/>
  <c r="EU68" i="7"/>
  <c r="FC68" i="7"/>
  <c r="FK68" i="7"/>
  <c r="FS68" i="7"/>
  <c r="GA68" i="7"/>
  <c r="GI68" i="7"/>
  <c r="GQ68" i="7"/>
  <c r="GY68" i="7"/>
  <c r="HG68" i="7"/>
  <c r="HO68" i="7"/>
  <c r="DZ68" i="7"/>
  <c r="EH68" i="7"/>
  <c r="EP68" i="7"/>
  <c r="EX68" i="7"/>
  <c r="FF68" i="7"/>
  <c r="FN68" i="7"/>
  <c r="FV68" i="7"/>
  <c r="GD68" i="7"/>
  <c r="GL68" i="7"/>
  <c r="GT68" i="7"/>
  <c r="HB68" i="7"/>
  <c r="HJ68" i="7"/>
  <c r="DU67" i="7"/>
  <c r="DY67" i="7"/>
  <c r="EC67" i="7"/>
  <c r="EG67" i="7"/>
  <c r="EK67" i="7"/>
  <c r="EO67" i="7"/>
  <c r="ES67" i="7"/>
  <c r="EW67" i="7"/>
  <c r="FA67" i="7"/>
  <c r="FE67" i="7"/>
  <c r="FI67" i="7"/>
  <c r="FM67" i="7"/>
  <c r="FQ67" i="7"/>
  <c r="FU67" i="7"/>
  <c r="FY67" i="7"/>
  <c r="GC67" i="7"/>
  <c r="GG67" i="7"/>
  <c r="GK67" i="7"/>
  <c r="GO67" i="7"/>
  <c r="GS67" i="7"/>
  <c r="GW67" i="7"/>
  <c r="HA67" i="7"/>
  <c r="HE67" i="7"/>
  <c r="HI67" i="7"/>
  <c r="HM67" i="7"/>
  <c r="DV67" i="7"/>
  <c r="DZ67" i="7"/>
  <c r="ED67" i="7"/>
  <c r="EH67" i="7"/>
  <c r="EL67" i="7"/>
  <c r="EP67" i="7"/>
  <c r="ET67" i="7"/>
  <c r="EX67" i="7"/>
  <c r="FB67" i="7"/>
  <c r="FF67" i="7"/>
  <c r="FJ67" i="7"/>
  <c r="FN67" i="7"/>
  <c r="FR67" i="7"/>
  <c r="FV67" i="7"/>
  <c r="FZ67" i="7"/>
  <c r="GD67" i="7"/>
  <c r="GH67" i="7"/>
  <c r="GL67" i="7"/>
  <c r="GP67" i="7"/>
  <c r="GT67" i="7"/>
  <c r="GX67" i="7"/>
  <c r="HB67" i="7"/>
  <c r="HF67" i="7"/>
  <c r="HJ67" i="7"/>
  <c r="HN67" i="7"/>
  <c r="DT67" i="7"/>
  <c r="EB67" i="7"/>
  <c r="EJ67" i="7"/>
  <c r="ER67" i="7"/>
  <c r="EZ67" i="7"/>
  <c r="FH67" i="7"/>
  <c r="FP67" i="7"/>
  <c r="FX67" i="7"/>
  <c r="GF67" i="7"/>
  <c r="GN67" i="7"/>
  <c r="GV67" i="7"/>
  <c r="HD67" i="7"/>
  <c r="HL67" i="7"/>
  <c r="DW67" i="7"/>
  <c r="EE67" i="7"/>
  <c r="EM67" i="7"/>
  <c r="EU67" i="7"/>
  <c r="FC67" i="7"/>
  <c r="FK67" i="7"/>
  <c r="FS67" i="7"/>
  <c r="GA67" i="7"/>
  <c r="GI67" i="7"/>
  <c r="GQ67" i="7"/>
  <c r="GY67" i="7"/>
  <c r="HG67" i="7"/>
  <c r="HO67" i="7"/>
  <c r="DV66" i="7"/>
  <c r="DZ66" i="7"/>
  <c r="ED66" i="7"/>
  <c r="EH66" i="7"/>
  <c r="EL66" i="7"/>
  <c r="EP66" i="7"/>
  <c r="ET66" i="7"/>
  <c r="EX66" i="7"/>
  <c r="FB66" i="7"/>
  <c r="FF66" i="7"/>
  <c r="FJ66" i="7"/>
  <c r="FN66" i="7"/>
  <c r="FR66" i="7"/>
  <c r="FV66" i="7"/>
  <c r="FZ66" i="7"/>
  <c r="GD66" i="7"/>
  <c r="GH66" i="7"/>
  <c r="GL66" i="7"/>
  <c r="GP66" i="7"/>
  <c r="GT66" i="7"/>
  <c r="GX66" i="7"/>
  <c r="HB66" i="7"/>
  <c r="HF66" i="7"/>
  <c r="HJ66" i="7"/>
  <c r="HN66" i="7"/>
  <c r="DW66" i="7"/>
  <c r="EA66" i="7"/>
  <c r="EE66" i="7"/>
  <c r="EI66" i="7"/>
  <c r="EM66" i="7"/>
  <c r="EQ66" i="7"/>
  <c r="EU66" i="7"/>
  <c r="EY66" i="7"/>
  <c r="FC66" i="7"/>
  <c r="FG66" i="7"/>
  <c r="FK66" i="7"/>
  <c r="FO66" i="7"/>
  <c r="FS66" i="7"/>
  <c r="FW66" i="7"/>
  <c r="GA66" i="7"/>
  <c r="GE66" i="7"/>
  <c r="GI66" i="7"/>
  <c r="GM66" i="7"/>
  <c r="GQ66" i="7"/>
  <c r="GU66" i="7"/>
  <c r="GY66" i="7"/>
  <c r="HC66" i="7"/>
  <c r="HG66" i="7"/>
  <c r="HK66" i="7"/>
  <c r="HO66" i="7"/>
  <c r="DY66" i="7"/>
  <c r="EG66" i="7"/>
  <c r="EO66" i="7"/>
  <c r="EW66" i="7"/>
  <c r="FE66" i="7"/>
  <c r="FM66" i="7"/>
  <c r="FU66" i="7"/>
  <c r="GC66" i="7"/>
  <c r="GK66" i="7"/>
  <c r="GS66" i="7"/>
  <c r="HA66" i="7"/>
  <c r="HI66" i="7"/>
  <c r="DT66" i="7"/>
  <c r="EB66" i="7"/>
  <c r="EJ66" i="7"/>
  <c r="ER66" i="7"/>
  <c r="EZ66" i="7"/>
  <c r="FH66" i="7"/>
  <c r="FP66" i="7"/>
  <c r="FX66" i="7"/>
  <c r="GF66" i="7"/>
  <c r="GN66" i="7"/>
  <c r="GV66" i="7"/>
  <c r="HD66" i="7"/>
  <c r="HL66" i="7"/>
  <c r="DW65" i="7"/>
  <c r="EA65" i="7"/>
  <c r="EE65" i="7"/>
  <c r="EI65" i="7"/>
  <c r="EM65" i="7"/>
  <c r="EQ65" i="7"/>
  <c r="EU65" i="7"/>
  <c r="EY65" i="7"/>
  <c r="FC65" i="7"/>
  <c r="FG65" i="7"/>
  <c r="FK65" i="7"/>
  <c r="FO65" i="7"/>
  <c r="FS65" i="7"/>
  <c r="FW65" i="7"/>
  <c r="GA65" i="7"/>
  <c r="GE65" i="7"/>
  <c r="GI65" i="7"/>
  <c r="GM65" i="7"/>
  <c r="GQ65" i="7"/>
  <c r="GU65" i="7"/>
  <c r="GY65" i="7"/>
  <c r="HC65" i="7"/>
  <c r="HG65" i="7"/>
  <c r="HK65" i="7"/>
  <c r="HO65" i="7"/>
  <c r="DT65" i="7"/>
  <c r="DX65" i="7"/>
  <c r="EB65" i="7"/>
  <c r="EF65" i="7"/>
  <c r="EJ65" i="7"/>
  <c r="EN65" i="7"/>
  <c r="ER65" i="7"/>
  <c r="EV65" i="7"/>
  <c r="EZ65" i="7"/>
  <c r="FD65" i="7"/>
  <c r="FH65" i="7"/>
  <c r="FL65" i="7"/>
  <c r="FP65" i="7"/>
  <c r="FT65" i="7"/>
  <c r="FX65" i="7"/>
  <c r="GB65" i="7"/>
  <c r="GF65" i="7"/>
  <c r="GJ65" i="7"/>
  <c r="GN65" i="7"/>
  <c r="GR65" i="7"/>
  <c r="GV65" i="7"/>
  <c r="GZ65" i="7"/>
  <c r="HD65" i="7"/>
  <c r="HH65" i="7"/>
  <c r="HL65" i="7"/>
  <c r="HP65" i="7"/>
  <c r="DV65" i="7"/>
  <c r="ED65" i="7"/>
  <c r="EL65" i="7"/>
  <c r="ET65" i="7"/>
  <c r="FB65" i="7"/>
  <c r="FJ65" i="7"/>
  <c r="FR65" i="7"/>
  <c r="FZ65" i="7"/>
  <c r="GH65" i="7"/>
  <c r="GP65" i="7"/>
  <c r="GX65" i="7"/>
  <c r="HF65" i="7"/>
  <c r="HN65" i="7"/>
  <c r="DY65" i="7"/>
  <c r="EG65" i="7"/>
  <c r="EO65" i="7"/>
  <c r="EW65" i="7"/>
  <c r="FE65" i="7"/>
  <c r="FM65" i="7"/>
  <c r="FU65" i="7"/>
  <c r="GC65" i="7"/>
  <c r="GK65" i="7"/>
  <c r="GS65" i="7"/>
  <c r="HA65" i="7"/>
  <c r="HI65" i="7"/>
  <c r="DT64" i="7"/>
  <c r="DX64" i="7"/>
  <c r="EB64" i="7"/>
  <c r="EF64" i="7"/>
  <c r="EJ64" i="7"/>
  <c r="EN64" i="7"/>
  <c r="ER64" i="7"/>
  <c r="EV64" i="7"/>
  <c r="EZ64" i="7"/>
  <c r="FD64" i="7"/>
  <c r="FH64" i="7"/>
  <c r="FL64" i="7"/>
  <c r="FP64" i="7"/>
  <c r="FT64" i="7"/>
  <c r="FX64" i="7"/>
  <c r="GB64" i="7"/>
  <c r="GF64" i="7"/>
  <c r="GJ64" i="7"/>
  <c r="GN64" i="7"/>
  <c r="GR64" i="7"/>
  <c r="GV64" i="7"/>
  <c r="GZ64" i="7"/>
  <c r="HD64" i="7"/>
  <c r="HH64" i="7"/>
  <c r="HL64" i="7"/>
  <c r="HP64" i="7"/>
  <c r="DU64" i="7"/>
  <c r="DY64" i="7"/>
  <c r="EC64" i="7"/>
  <c r="EG64" i="7"/>
  <c r="EK64" i="7"/>
  <c r="EO64" i="7"/>
  <c r="ES64" i="7"/>
  <c r="EW64" i="7"/>
  <c r="FA64" i="7"/>
  <c r="FE64" i="7"/>
  <c r="FI64" i="7"/>
  <c r="FM64" i="7"/>
  <c r="FQ64" i="7"/>
  <c r="FU64" i="7"/>
  <c r="FY64" i="7"/>
  <c r="GC64" i="7"/>
  <c r="GG64" i="7"/>
  <c r="GK64" i="7"/>
  <c r="GO64" i="7"/>
  <c r="GS64" i="7"/>
  <c r="GW64" i="7"/>
  <c r="HA64" i="7"/>
  <c r="HE64" i="7"/>
  <c r="HI64" i="7"/>
  <c r="HM64" i="7"/>
  <c r="EA64" i="7"/>
  <c r="EI64" i="7"/>
  <c r="EQ64" i="7"/>
  <c r="EY64" i="7"/>
  <c r="FG64" i="7"/>
  <c r="FO64" i="7"/>
  <c r="FW64" i="7"/>
  <c r="GE64" i="7"/>
  <c r="GM64" i="7"/>
  <c r="GU64" i="7"/>
  <c r="HC64" i="7"/>
  <c r="HK64" i="7"/>
  <c r="DV64" i="7"/>
  <c r="ED64" i="7"/>
  <c r="EL64" i="7"/>
  <c r="ET64" i="7"/>
  <c r="FB64" i="7"/>
  <c r="FJ64" i="7"/>
  <c r="FR64" i="7"/>
  <c r="FZ64" i="7"/>
  <c r="GH64" i="7"/>
  <c r="GP64" i="7"/>
  <c r="GX64" i="7"/>
  <c r="HF64" i="7"/>
  <c r="HN64" i="7"/>
  <c r="DU63" i="7"/>
  <c r="DY63" i="7"/>
  <c r="EC63" i="7"/>
  <c r="EG63" i="7"/>
  <c r="EK63" i="7"/>
  <c r="EO63" i="7"/>
  <c r="ES63" i="7"/>
  <c r="EW63" i="7"/>
  <c r="FA63" i="7"/>
  <c r="FE63" i="7"/>
  <c r="FI63" i="7"/>
  <c r="FM63" i="7"/>
  <c r="FQ63" i="7"/>
  <c r="FU63" i="7"/>
  <c r="FY63" i="7"/>
  <c r="GC63" i="7"/>
  <c r="GG63" i="7"/>
  <c r="GK63" i="7"/>
  <c r="GO63" i="7"/>
  <c r="GS63" i="7"/>
  <c r="GW63" i="7"/>
  <c r="HA63" i="7"/>
  <c r="HE63" i="7"/>
  <c r="HI63" i="7"/>
  <c r="HM63" i="7"/>
  <c r="DV63" i="7"/>
  <c r="DZ63" i="7"/>
  <c r="ED63" i="7"/>
  <c r="EH63" i="7"/>
  <c r="EL63" i="7"/>
  <c r="EP63" i="7"/>
  <c r="ET63" i="7"/>
  <c r="EX63" i="7"/>
  <c r="FB63" i="7"/>
  <c r="FF63" i="7"/>
  <c r="FJ63" i="7"/>
  <c r="FN63" i="7"/>
  <c r="FR63" i="7"/>
  <c r="FV63" i="7"/>
  <c r="FZ63" i="7"/>
  <c r="GD63" i="7"/>
  <c r="GH63" i="7"/>
  <c r="GL63" i="7"/>
  <c r="GP63" i="7"/>
  <c r="GT63" i="7"/>
  <c r="GX63" i="7"/>
  <c r="HB63" i="7"/>
  <c r="HF63" i="7"/>
  <c r="HJ63" i="7"/>
  <c r="HN63" i="7"/>
  <c r="DW63" i="7"/>
  <c r="EA63" i="7"/>
  <c r="EE63" i="7"/>
  <c r="EI63" i="7"/>
  <c r="EM63" i="7"/>
  <c r="EQ63" i="7"/>
  <c r="EU63" i="7"/>
  <c r="EY63" i="7"/>
  <c r="FC63" i="7"/>
  <c r="FG63" i="7"/>
  <c r="FK63" i="7"/>
  <c r="FO63" i="7"/>
  <c r="FS63" i="7"/>
  <c r="FW63" i="7"/>
  <c r="GA63" i="7"/>
  <c r="GE63" i="7"/>
  <c r="GI63" i="7"/>
  <c r="GM63" i="7"/>
  <c r="GQ63" i="7"/>
  <c r="GU63" i="7"/>
  <c r="GY63" i="7"/>
  <c r="HC63" i="7"/>
  <c r="DT63" i="7"/>
  <c r="EJ63" i="7"/>
  <c r="EZ63" i="7"/>
  <c r="FP63" i="7"/>
  <c r="GF63" i="7"/>
  <c r="GV63" i="7"/>
  <c r="HH63" i="7"/>
  <c r="HP63" i="7"/>
  <c r="DX63" i="7"/>
  <c r="EN63" i="7"/>
  <c r="FD63" i="7"/>
  <c r="FT63" i="7"/>
  <c r="GJ63" i="7"/>
  <c r="GZ63" i="7"/>
  <c r="HK63" i="7"/>
  <c r="DV62" i="7"/>
  <c r="DZ62" i="7"/>
  <c r="ED62" i="7"/>
  <c r="EH62" i="7"/>
  <c r="EL62" i="7"/>
  <c r="EP62" i="7"/>
  <c r="ET62" i="7"/>
  <c r="EX62" i="7"/>
  <c r="FB62" i="7"/>
  <c r="FF62" i="7"/>
  <c r="FJ62" i="7"/>
  <c r="FN62" i="7"/>
  <c r="FR62" i="7"/>
  <c r="FV62" i="7"/>
  <c r="FZ62" i="7"/>
  <c r="GD62" i="7"/>
  <c r="GH62" i="7"/>
  <c r="GL62" i="7"/>
  <c r="GP62" i="7"/>
  <c r="GT62" i="7"/>
  <c r="GX62" i="7"/>
  <c r="HB62" i="7"/>
  <c r="HF62" i="7"/>
  <c r="HJ62" i="7"/>
  <c r="HN62" i="7"/>
  <c r="DW62" i="7"/>
  <c r="EA62" i="7"/>
  <c r="EE62" i="7"/>
  <c r="EI62" i="7"/>
  <c r="EM62" i="7"/>
  <c r="EQ62" i="7"/>
  <c r="EU62" i="7"/>
  <c r="EY62" i="7"/>
  <c r="FC62" i="7"/>
  <c r="FG62" i="7"/>
  <c r="FK62" i="7"/>
  <c r="FO62" i="7"/>
  <c r="FS62" i="7"/>
  <c r="FW62" i="7"/>
  <c r="GA62" i="7"/>
  <c r="GE62" i="7"/>
  <c r="GI62" i="7"/>
  <c r="GM62" i="7"/>
  <c r="GQ62" i="7"/>
  <c r="GU62" i="7"/>
  <c r="GY62" i="7"/>
  <c r="HC62" i="7"/>
  <c r="HG62" i="7"/>
  <c r="HK62" i="7"/>
  <c r="HO62" i="7"/>
  <c r="DT62" i="7"/>
  <c r="DX62" i="7"/>
  <c r="EB62" i="7"/>
  <c r="EF62" i="7"/>
  <c r="EJ62" i="7"/>
  <c r="EN62" i="7"/>
  <c r="ER62" i="7"/>
  <c r="EV62" i="7"/>
  <c r="EZ62" i="7"/>
  <c r="FD62" i="7"/>
  <c r="FH62" i="7"/>
  <c r="FL62" i="7"/>
  <c r="FP62" i="7"/>
  <c r="FT62" i="7"/>
  <c r="FX62" i="7"/>
  <c r="GB62" i="7"/>
  <c r="GF62" i="7"/>
  <c r="GJ62" i="7"/>
  <c r="GN62" i="7"/>
  <c r="GR62" i="7"/>
  <c r="GV62" i="7"/>
  <c r="GZ62" i="7"/>
  <c r="HD62" i="7"/>
  <c r="HH62" i="7"/>
  <c r="HL62" i="7"/>
  <c r="HP62" i="7"/>
  <c r="DY62" i="7"/>
  <c r="EO62" i="7"/>
  <c r="FE62" i="7"/>
  <c r="FU62" i="7"/>
  <c r="GK62" i="7"/>
  <c r="HA62" i="7"/>
  <c r="L62" i="7"/>
  <c r="EC62" i="7"/>
  <c r="ES62" i="7"/>
  <c r="FI62" i="7"/>
  <c r="FY62" i="7"/>
  <c r="GO62" i="7"/>
  <c r="HE62" i="7"/>
  <c r="DW61" i="7"/>
  <c r="EA61" i="7"/>
  <c r="EE61" i="7"/>
  <c r="EI61" i="7"/>
  <c r="EM61" i="7"/>
  <c r="EQ61" i="7"/>
  <c r="EU61" i="7"/>
  <c r="EY61" i="7"/>
  <c r="FC61" i="7"/>
  <c r="FG61" i="7"/>
  <c r="FK61" i="7"/>
  <c r="FO61" i="7"/>
  <c r="FS61" i="7"/>
  <c r="FW61" i="7"/>
  <c r="GA61" i="7"/>
  <c r="GE61" i="7"/>
  <c r="GI61" i="7"/>
  <c r="GM61" i="7"/>
  <c r="GQ61" i="7"/>
  <c r="GU61" i="7"/>
  <c r="GY61" i="7"/>
  <c r="HC61" i="7"/>
  <c r="HG61" i="7"/>
  <c r="HK61" i="7"/>
  <c r="HO61" i="7"/>
  <c r="DT61" i="7"/>
  <c r="DX61" i="7"/>
  <c r="EB61" i="7"/>
  <c r="EF61" i="7"/>
  <c r="EJ61" i="7"/>
  <c r="EN61" i="7"/>
  <c r="ER61" i="7"/>
  <c r="EV61" i="7"/>
  <c r="EZ61" i="7"/>
  <c r="FD61" i="7"/>
  <c r="FH61" i="7"/>
  <c r="FL61" i="7"/>
  <c r="FP61" i="7"/>
  <c r="FT61" i="7"/>
  <c r="FX61" i="7"/>
  <c r="GB61" i="7"/>
  <c r="GF61" i="7"/>
  <c r="GJ61" i="7"/>
  <c r="GN61" i="7"/>
  <c r="GR61" i="7"/>
  <c r="GV61" i="7"/>
  <c r="GZ61" i="7"/>
  <c r="HD61" i="7"/>
  <c r="HH61" i="7"/>
  <c r="HL61" i="7"/>
  <c r="HP61" i="7"/>
  <c r="DU61" i="7"/>
  <c r="DY61" i="7"/>
  <c r="EC61" i="7"/>
  <c r="EG61" i="7"/>
  <c r="EK61" i="7"/>
  <c r="EO61" i="7"/>
  <c r="ES61" i="7"/>
  <c r="EW61" i="7"/>
  <c r="FA61" i="7"/>
  <c r="FE61" i="7"/>
  <c r="FI61" i="7"/>
  <c r="FM61" i="7"/>
  <c r="FQ61" i="7"/>
  <c r="FU61" i="7"/>
  <c r="FY61" i="7"/>
  <c r="GC61" i="7"/>
  <c r="GG61" i="7"/>
  <c r="GK61" i="7"/>
  <c r="GO61" i="7"/>
  <c r="GS61" i="7"/>
  <c r="GW61" i="7"/>
  <c r="HA61" i="7"/>
  <c r="HE61" i="7"/>
  <c r="HI61" i="7"/>
  <c r="HM61" i="7"/>
  <c r="ED61" i="7"/>
  <c r="ET61" i="7"/>
  <c r="FJ61" i="7"/>
  <c r="FZ61" i="7"/>
  <c r="GP61" i="7"/>
  <c r="HF61" i="7"/>
  <c r="EH61" i="7"/>
  <c r="EX61" i="7"/>
  <c r="FN61" i="7"/>
  <c r="GD61" i="7"/>
  <c r="GT61" i="7"/>
  <c r="HJ61" i="7"/>
  <c r="DT60" i="7"/>
  <c r="DX60" i="7"/>
  <c r="EB60" i="7"/>
  <c r="EF60" i="7"/>
  <c r="EJ60" i="7"/>
  <c r="EN60" i="7"/>
  <c r="ER60" i="7"/>
  <c r="EV60" i="7"/>
  <c r="EZ60" i="7"/>
  <c r="FD60" i="7"/>
  <c r="FH60" i="7"/>
  <c r="FL60" i="7"/>
  <c r="FP60" i="7"/>
  <c r="FT60" i="7"/>
  <c r="FX60" i="7"/>
  <c r="GB60" i="7"/>
  <c r="GF60" i="7"/>
  <c r="GJ60" i="7"/>
  <c r="GN60" i="7"/>
  <c r="GR60" i="7"/>
  <c r="GV60" i="7"/>
  <c r="GZ60" i="7"/>
  <c r="HD60" i="7"/>
  <c r="HH60" i="7"/>
  <c r="HL60" i="7"/>
  <c r="HP60" i="7"/>
  <c r="DU60" i="7"/>
  <c r="DY60" i="7"/>
  <c r="EC60" i="7"/>
  <c r="EG60" i="7"/>
  <c r="EK60" i="7"/>
  <c r="EO60" i="7"/>
  <c r="ES60" i="7"/>
  <c r="EW60" i="7"/>
  <c r="FA60" i="7"/>
  <c r="FE60" i="7"/>
  <c r="FI60" i="7"/>
  <c r="FM60" i="7"/>
  <c r="FQ60" i="7"/>
  <c r="FU60" i="7"/>
  <c r="FY60" i="7"/>
  <c r="GC60" i="7"/>
  <c r="GG60" i="7"/>
  <c r="GK60" i="7"/>
  <c r="GO60" i="7"/>
  <c r="GS60" i="7"/>
  <c r="GW60" i="7"/>
  <c r="HA60" i="7"/>
  <c r="HE60" i="7"/>
  <c r="HI60" i="7"/>
  <c r="HM60" i="7"/>
  <c r="DV60" i="7"/>
  <c r="DZ60" i="7"/>
  <c r="ED60" i="7"/>
  <c r="EH60" i="7"/>
  <c r="EL60" i="7"/>
  <c r="EP60" i="7"/>
  <c r="ET60" i="7"/>
  <c r="EX60" i="7"/>
  <c r="FB60" i="7"/>
  <c r="FF60" i="7"/>
  <c r="FJ60" i="7"/>
  <c r="FN60" i="7"/>
  <c r="FR60" i="7"/>
  <c r="FV60" i="7"/>
  <c r="FZ60" i="7"/>
  <c r="GD60" i="7"/>
  <c r="GH60" i="7"/>
  <c r="GL60" i="7"/>
  <c r="GP60" i="7"/>
  <c r="GT60" i="7"/>
  <c r="GX60" i="7"/>
  <c r="HB60" i="7"/>
  <c r="HF60" i="7"/>
  <c r="HJ60" i="7"/>
  <c r="HN60" i="7"/>
  <c r="EI60" i="7"/>
  <c r="EY60" i="7"/>
  <c r="FO60" i="7"/>
  <c r="GE60" i="7"/>
  <c r="GU60" i="7"/>
  <c r="HK60" i="7"/>
  <c r="DW60" i="7"/>
  <c r="EM60" i="7"/>
  <c r="FC60" i="7"/>
  <c r="FS60" i="7"/>
  <c r="GI60" i="7"/>
  <c r="GY60" i="7"/>
  <c r="HO60" i="7"/>
  <c r="DU59" i="7"/>
  <c r="DY59" i="7"/>
  <c r="EC59" i="7"/>
  <c r="EG59" i="7"/>
  <c r="EK59" i="7"/>
  <c r="EO59" i="7"/>
  <c r="ES59" i="7"/>
  <c r="EW59" i="7"/>
  <c r="FA59" i="7"/>
  <c r="FE59" i="7"/>
  <c r="FI59" i="7"/>
  <c r="FM59" i="7"/>
  <c r="FQ59" i="7"/>
  <c r="FU59" i="7"/>
  <c r="FY59" i="7"/>
  <c r="GC59" i="7"/>
  <c r="GG59" i="7"/>
  <c r="GK59" i="7"/>
  <c r="GO59" i="7"/>
  <c r="GS59" i="7"/>
  <c r="GW59" i="7"/>
  <c r="HA59" i="7"/>
  <c r="HE59" i="7"/>
  <c r="HI59" i="7"/>
  <c r="HM59" i="7"/>
  <c r="DV59" i="7"/>
  <c r="DZ59" i="7"/>
  <c r="ED59" i="7"/>
  <c r="EH59" i="7"/>
  <c r="EL59" i="7"/>
  <c r="EP59" i="7"/>
  <c r="ET59" i="7"/>
  <c r="EX59" i="7"/>
  <c r="FB59" i="7"/>
  <c r="FF59" i="7"/>
  <c r="FJ59" i="7"/>
  <c r="FN59" i="7"/>
  <c r="FR59" i="7"/>
  <c r="FV59" i="7"/>
  <c r="FZ59" i="7"/>
  <c r="GD59" i="7"/>
  <c r="GH59" i="7"/>
  <c r="GL59" i="7"/>
  <c r="GP59" i="7"/>
  <c r="GT59" i="7"/>
  <c r="GX59" i="7"/>
  <c r="HB59" i="7"/>
  <c r="HF59" i="7"/>
  <c r="HJ59" i="7"/>
  <c r="HN59" i="7"/>
  <c r="DW59" i="7"/>
  <c r="EA59" i="7"/>
  <c r="EE59" i="7"/>
  <c r="EI59" i="7"/>
  <c r="EM59" i="7"/>
  <c r="EQ59" i="7"/>
  <c r="EU59" i="7"/>
  <c r="EY59" i="7"/>
  <c r="FC59" i="7"/>
  <c r="FG59" i="7"/>
  <c r="FK59" i="7"/>
  <c r="FO59" i="7"/>
  <c r="FS59" i="7"/>
  <c r="FW59" i="7"/>
  <c r="GA59" i="7"/>
  <c r="GE59" i="7"/>
  <c r="GI59" i="7"/>
  <c r="GM59" i="7"/>
  <c r="GQ59" i="7"/>
  <c r="GU59" i="7"/>
  <c r="GY59" i="7"/>
  <c r="HC59" i="7"/>
  <c r="HG59" i="7"/>
  <c r="HK59" i="7"/>
  <c r="HO59" i="7"/>
  <c r="DX59" i="7"/>
  <c r="EN59" i="7"/>
  <c r="FD59" i="7"/>
  <c r="FT59" i="7"/>
  <c r="GJ59" i="7"/>
  <c r="GZ59" i="7"/>
  <c r="HP59" i="7"/>
  <c r="EB59" i="7"/>
  <c r="ER59" i="7"/>
  <c r="FH59" i="7"/>
  <c r="FX59" i="7"/>
  <c r="GN59" i="7"/>
  <c r="HD59" i="7"/>
  <c r="DV58" i="7"/>
  <c r="DZ58" i="7"/>
  <c r="ED58" i="7"/>
  <c r="EH58" i="7"/>
  <c r="EL58" i="7"/>
  <c r="EP58" i="7"/>
  <c r="ET58" i="7"/>
  <c r="EX58" i="7"/>
  <c r="FB58" i="7"/>
  <c r="FF58" i="7"/>
  <c r="FJ58" i="7"/>
  <c r="FN58" i="7"/>
  <c r="FR58" i="7"/>
  <c r="FV58" i="7"/>
  <c r="FZ58" i="7"/>
  <c r="GD58" i="7"/>
  <c r="GH58" i="7"/>
  <c r="GL58" i="7"/>
  <c r="GP58" i="7"/>
  <c r="GT58" i="7"/>
  <c r="GX58" i="7"/>
  <c r="HB58" i="7"/>
  <c r="HF58" i="7"/>
  <c r="HJ58" i="7"/>
  <c r="HN58" i="7"/>
  <c r="DW58" i="7"/>
  <c r="EA58" i="7"/>
  <c r="EE58" i="7"/>
  <c r="EI58" i="7"/>
  <c r="EM58" i="7"/>
  <c r="EQ58" i="7"/>
  <c r="EU58" i="7"/>
  <c r="EY58" i="7"/>
  <c r="FC58" i="7"/>
  <c r="FG58" i="7"/>
  <c r="FK58" i="7"/>
  <c r="FO58" i="7"/>
  <c r="FS58" i="7"/>
  <c r="FW58" i="7"/>
  <c r="GA58" i="7"/>
  <c r="GE58" i="7"/>
  <c r="GI58" i="7"/>
  <c r="GM58" i="7"/>
  <c r="GQ58" i="7"/>
  <c r="GU58" i="7"/>
  <c r="GY58" i="7"/>
  <c r="HC58" i="7"/>
  <c r="HG58" i="7"/>
  <c r="HK58" i="7"/>
  <c r="HO58" i="7"/>
  <c r="DT58" i="7"/>
  <c r="DX58" i="7"/>
  <c r="EB58" i="7"/>
  <c r="EF58" i="7"/>
  <c r="EJ58" i="7"/>
  <c r="EN58" i="7"/>
  <c r="ER58" i="7"/>
  <c r="EV58" i="7"/>
  <c r="EZ58" i="7"/>
  <c r="FD58" i="7"/>
  <c r="FH58" i="7"/>
  <c r="FL58" i="7"/>
  <c r="FP58" i="7"/>
  <c r="FT58" i="7"/>
  <c r="FX58" i="7"/>
  <c r="GB58" i="7"/>
  <c r="GF58" i="7"/>
  <c r="GJ58" i="7"/>
  <c r="GN58" i="7"/>
  <c r="GR58" i="7"/>
  <c r="GV58" i="7"/>
  <c r="GZ58" i="7"/>
  <c r="HD58" i="7"/>
  <c r="HH58" i="7"/>
  <c r="HL58" i="7"/>
  <c r="HP58" i="7"/>
  <c r="EC58" i="7"/>
  <c r="ES58" i="7"/>
  <c r="FI58" i="7"/>
  <c r="FY58" i="7"/>
  <c r="GO58" i="7"/>
  <c r="HE58" i="7"/>
  <c r="EG58" i="7"/>
  <c r="EW58" i="7"/>
  <c r="FM58" i="7"/>
  <c r="GC58" i="7"/>
  <c r="GS58" i="7"/>
  <c r="HI58" i="7"/>
  <c r="DW57" i="7"/>
  <c r="EA57" i="7"/>
  <c r="EE57" i="7"/>
  <c r="EI57" i="7"/>
  <c r="EM57" i="7"/>
  <c r="EQ57" i="7"/>
  <c r="EU57" i="7"/>
  <c r="EY57" i="7"/>
  <c r="FC57" i="7"/>
  <c r="FG57" i="7"/>
  <c r="FK57" i="7"/>
  <c r="FO57" i="7"/>
  <c r="FS57" i="7"/>
  <c r="FW57" i="7"/>
  <c r="GA57" i="7"/>
  <c r="GE57" i="7"/>
  <c r="GI57" i="7"/>
  <c r="GM57" i="7"/>
  <c r="GQ57" i="7"/>
  <c r="GU57" i="7"/>
  <c r="GY57" i="7"/>
  <c r="HC57" i="7"/>
  <c r="HG57" i="7"/>
  <c r="HK57" i="7"/>
  <c r="HO57" i="7"/>
  <c r="DT57" i="7"/>
  <c r="DX57" i="7"/>
  <c r="EB57" i="7"/>
  <c r="EF57" i="7"/>
  <c r="EJ57" i="7"/>
  <c r="EN57" i="7"/>
  <c r="ER57" i="7"/>
  <c r="EV57" i="7"/>
  <c r="EZ57" i="7"/>
  <c r="FD57" i="7"/>
  <c r="FH57" i="7"/>
  <c r="FL57" i="7"/>
  <c r="FP57" i="7"/>
  <c r="FT57" i="7"/>
  <c r="FX57" i="7"/>
  <c r="GB57" i="7"/>
  <c r="GF57" i="7"/>
  <c r="GJ57" i="7"/>
  <c r="GN57" i="7"/>
  <c r="GR57" i="7"/>
  <c r="GV57" i="7"/>
  <c r="GZ57" i="7"/>
  <c r="HD57" i="7"/>
  <c r="HH57" i="7"/>
  <c r="HL57" i="7"/>
  <c r="HP57" i="7"/>
  <c r="DU57" i="7"/>
  <c r="DY57" i="7"/>
  <c r="EC57" i="7"/>
  <c r="EG57" i="7"/>
  <c r="EK57" i="7"/>
  <c r="EO57" i="7"/>
  <c r="ES57" i="7"/>
  <c r="EW57" i="7"/>
  <c r="FA57" i="7"/>
  <c r="FE57" i="7"/>
  <c r="FI57" i="7"/>
  <c r="FM57" i="7"/>
  <c r="FQ57" i="7"/>
  <c r="FU57" i="7"/>
  <c r="FY57" i="7"/>
  <c r="GC57" i="7"/>
  <c r="GG57" i="7"/>
  <c r="GK57" i="7"/>
  <c r="GO57" i="7"/>
  <c r="GS57" i="7"/>
  <c r="GW57" i="7"/>
  <c r="HA57" i="7"/>
  <c r="HE57" i="7"/>
  <c r="HI57" i="7"/>
  <c r="HM57" i="7"/>
  <c r="EH57" i="7"/>
  <c r="EX57" i="7"/>
  <c r="FN57" i="7"/>
  <c r="GD57" i="7"/>
  <c r="GT57" i="7"/>
  <c r="HJ57" i="7"/>
  <c r="DV57" i="7"/>
  <c r="EL57" i="7"/>
  <c r="FB57" i="7"/>
  <c r="FR57" i="7"/>
  <c r="GH57" i="7"/>
  <c r="GX57" i="7"/>
  <c r="HN57" i="7"/>
  <c r="DT56" i="7"/>
  <c r="DX56" i="7"/>
  <c r="EB56" i="7"/>
  <c r="EF56" i="7"/>
  <c r="EJ56" i="7"/>
  <c r="EN56" i="7"/>
  <c r="ER56" i="7"/>
  <c r="EV56" i="7"/>
  <c r="EZ56" i="7"/>
  <c r="FD56" i="7"/>
  <c r="FH56" i="7"/>
  <c r="FL56" i="7"/>
  <c r="FP56" i="7"/>
  <c r="FT56" i="7"/>
  <c r="FX56" i="7"/>
  <c r="GB56" i="7"/>
  <c r="GF56" i="7"/>
  <c r="GJ56" i="7"/>
  <c r="GN56" i="7"/>
  <c r="GR56" i="7"/>
  <c r="GV56" i="7"/>
  <c r="GZ56" i="7"/>
  <c r="HD56" i="7"/>
  <c r="HH56" i="7"/>
  <c r="HL56" i="7"/>
  <c r="HP56" i="7"/>
  <c r="DU56" i="7"/>
  <c r="DY56" i="7"/>
  <c r="EC56" i="7"/>
  <c r="EG56" i="7"/>
  <c r="EK56" i="7"/>
  <c r="EO56" i="7"/>
  <c r="ES56" i="7"/>
  <c r="EW56" i="7"/>
  <c r="FA56" i="7"/>
  <c r="FE56" i="7"/>
  <c r="FI56" i="7"/>
  <c r="FM56" i="7"/>
  <c r="FQ56" i="7"/>
  <c r="FU56" i="7"/>
  <c r="FY56" i="7"/>
  <c r="GC56" i="7"/>
  <c r="GG56" i="7"/>
  <c r="GK56" i="7"/>
  <c r="GO56" i="7"/>
  <c r="GS56" i="7"/>
  <c r="GW56" i="7"/>
  <c r="HA56" i="7"/>
  <c r="HE56" i="7"/>
  <c r="HI56" i="7"/>
  <c r="HM56" i="7"/>
  <c r="DV56" i="7"/>
  <c r="DZ56" i="7"/>
  <c r="ED56" i="7"/>
  <c r="EH56" i="7"/>
  <c r="EL56" i="7"/>
  <c r="EP56" i="7"/>
  <c r="ET56" i="7"/>
  <c r="EX56" i="7"/>
  <c r="FB56" i="7"/>
  <c r="FF56" i="7"/>
  <c r="FJ56" i="7"/>
  <c r="FN56" i="7"/>
  <c r="FR56" i="7"/>
  <c r="FV56" i="7"/>
  <c r="FZ56" i="7"/>
  <c r="GD56" i="7"/>
  <c r="GH56" i="7"/>
  <c r="GL56" i="7"/>
  <c r="GP56" i="7"/>
  <c r="GT56" i="7"/>
  <c r="GX56" i="7"/>
  <c r="HB56" i="7"/>
  <c r="HF56" i="7"/>
  <c r="HJ56" i="7"/>
  <c r="HN56" i="7"/>
  <c r="DW56" i="7"/>
  <c r="EM56" i="7"/>
  <c r="FC56" i="7"/>
  <c r="FS56" i="7"/>
  <c r="GI56" i="7"/>
  <c r="GY56" i="7"/>
  <c r="HO56" i="7"/>
  <c r="EA56" i="7"/>
  <c r="EQ56" i="7"/>
  <c r="FG56" i="7"/>
  <c r="FW56" i="7"/>
  <c r="GM56" i="7"/>
  <c r="HC56" i="7"/>
  <c r="DU55" i="7"/>
  <c r="DY55" i="7"/>
  <c r="EC55" i="7"/>
  <c r="EG55" i="7"/>
  <c r="EK55" i="7"/>
  <c r="EO55" i="7"/>
  <c r="ES55" i="7"/>
  <c r="EW55" i="7"/>
  <c r="FA55" i="7"/>
  <c r="FE55" i="7"/>
  <c r="FI55" i="7"/>
  <c r="FM55" i="7"/>
  <c r="FQ55" i="7"/>
  <c r="FU55" i="7"/>
  <c r="FY55" i="7"/>
  <c r="GC55" i="7"/>
  <c r="GG55" i="7"/>
  <c r="GK55" i="7"/>
  <c r="GO55" i="7"/>
  <c r="GS55" i="7"/>
  <c r="GW55" i="7"/>
  <c r="HA55" i="7"/>
  <c r="HE55" i="7"/>
  <c r="HI55" i="7"/>
  <c r="HM55" i="7"/>
  <c r="DV55" i="7"/>
  <c r="DZ55" i="7"/>
  <c r="ED55" i="7"/>
  <c r="EH55" i="7"/>
  <c r="EL55" i="7"/>
  <c r="EP55" i="7"/>
  <c r="ET55" i="7"/>
  <c r="EX55" i="7"/>
  <c r="FB55" i="7"/>
  <c r="FF55" i="7"/>
  <c r="FJ55" i="7"/>
  <c r="FN55" i="7"/>
  <c r="FR55" i="7"/>
  <c r="FV55" i="7"/>
  <c r="FZ55" i="7"/>
  <c r="GD55" i="7"/>
  <c r="GH55" i="7"/>
  <c r="GL55" i="7"/>
  <c r="GP55" i="7"/>
  <c r="GT55" i="7"/>
  <c r="GX55" i="7"/>
  <c r="HB55" i="7"/>
  <c r="HF55" i="7"/>
  <c r="HJ55" i="7"/>
  <c r="HN55" i="7"/>
  <c r="DW55" i="7"/>
  <c r="EA55" i="7"/>
  <c r="EE55" i="7"/>
  <c r="EI55" i="7"/>
  <c r="EM55" i="7"/>
  <c r="EQ55" i="7"/>
  <c r="EU55" i="7"/>
  <c r="EY55" i="7"/>
  <c r="FC55" i="7"/>
  <c r="FG55" i="7"/>
  <c r="FK55" i="7"/>
  <c r="FO55" i="7"/>
  <c r="FS55" i="7"/>
  <c r="FW55" i="7"/>
  <c r="GA55" i="7"/>
  <c r="GE55" i="7"/>
  <c r="GI55" i="7"/>
  <c r="GM55" i="7"/>
  <c r="GQ55" i="7"/>
  <c r="GU55" i="7"/>
  <c r="GY55" i="7"/>
  <c r="HC55" i="7"/>
  <c r="HG55" i="7"/>
  <c r="HK55" i="7"/>
  <c r="HO55" i="7"/>
  <c r="EB55" i="7"/>
  <c r="ER55" i="7"/>
  <c r="FH55" i="7"/>
  <c r="FX55" i="7"/>
  <c r="GN55" i="7"/>
  <c r="HD55" i="7"/>
  <c r="EF55" i="7"/>
  <c r="EV55" i="7"/>
  <c r="FL55" i="7"/>
  <c r="GB55" i="7"/>
  <c r="GR55" i="7"/>
  <c r="HH55" i="7"/>
  <c r="DV54" i="7"/>
  <c r="DZ54" i="7"/>
  <c r="ED54" i="7"/>
  <c r="EH54" i="7"/>
  <c r="EL54" i="7"/>
  <c r="EP54" i="7"/>
  <c r="ET54" i="7"/>
  <c r="EX54" i="7"/>
  <c r="FB54" i="7"/>
  <c r="FF54" i="7"/>
  <c r="FJ54" i="7"/>
  <c r="FN54" i="7"/>
  <c r="FR54" i="7"/>
  <c r="FV54" i="7"/>
  <c r="FZ54" i="7"/>
  <c r="GD54" i="7"/>
  <c r="GH54" i="7"/>
  <c r="GL54" i="7"/>
  <c r="GP54" i="7"/>
  <c r="GT54" i="7"/>
  <c r="GX54" i="7"/>
  <c r="HB54" i="7"/>
  <c r="HF54" i="7"/>
  <c r="HJ54" i="7"/>
  <c r="HN54" i="7"/>
  <c r="DW54" i="7"/>
  <c r="EA54" i="7"/>
  <c r="EE54" i="7"/>
  <c r="EI54" i="7"/>
  <c r="EM54" i="7"/>
  <c r="EQ54" i="7"/>
  <c r="EU54" i="7"/>
  <c r="EY54" i="7"/>
  <c r="FC54" i="7"/>
  <c r="FG54" i="7"/>
  <c r="FK54" i="7"/>
  <c r="FO54" i="7"/>
  <c r="FS54" i="7"/>
  <c r="FW54" i="7"/>
  <c r="GA54" i="7"/>
  <c r="GE54" i="7"/>
  <c r="GI54" i="7"/>
  <c r="GM54" i="7"/>
  <c r="GQ54" i="7"/>
  <c r="GU54" i="7"/>
  <c r="GY54" i="7"/>
  <c r="HC54" i="7"/>
  <c r="HG54" i="7"/>
  <c r="HK54" i="7"/>
  <c r="HO54" i="7"/>
  <c r="DT54" i="7"/>
  <c r="DX54" i="7"/>
  <c r="EB54" i="7"/>
  <c r="EF54" i="7"/>
  <c r="EJ54" i="7"/>
  <c r="EN54" i="7"/>
  <c r="ER54" i="7"/>
  <c r="EV54" i="7"/>
  <c r="EZ54" i="7"/>
  <c r="FD54" i="7"/>
  <c r="FH54" i="7"/>
  <c r="FL54" i="7"/>
  <c r="FP54" i="7"/>
  <c r="FT54" i="7"/>
  <c r="FX54" i="7"/>
  <c r="GB54" i="7"/>
  <c r="GF54" i="7"/>
  <c r="GJ54" i="7"/>
  <c r="GN54" i="7"/>
  <c r="GR54" i="7"/>
  <c r="GV54" i="7"/>
  <c r="GZ54" i="7"/>
  <c r="HD54" i="7"/>
  <c r="HH54" i="7"/>
  <c r="HL54" i="7"/>
  <c r="HP54" i="7"/>
  <c r="EG54" i="7"/>
  <c r="EW54" i="7"/>
  <c r="FM54" i="7"/>
  <c r="GC54" i="7"/>
  <c r="GS54" i="7"/>
  <c r="HI54" i="7"/>
  <c r="DU54" i="7"/>
  <c r="EK54" i="7"/>
  <c r="FA54" i="7"/>
  <c r="FQ54" i="7"/>
  <c r="GG54" i="7"/>
  <c r="GW54" i="7"/>
  <c r="HM54" i="7"/>
  <c r="DW53" i="7"/>
  <c r="EA53" i="7"/>
  <c r="EE53" i="7"/>
  <c r="EI53" i="7"/>
  <c r="EM53" i="7"/>
  <c r="EQ53" i="7"/>
  <c r="EU53" i="7"/>
  <c r="EY53" i="7"/>
  <c r="FC53" i="7"/>
  <c r="FG53" i="7"/>
  <c r="FK53" i="7"/>
  <c r="FO53" i="7"/>
  <c r="FS53" i="7"/>
  <c r="FW53" i="7"/>
  <c r="GA53" i="7"/>
  <c r="GE53" i="7"/>
  <c r="GI53" i="7"/>
  <c r="GM53" i="7"/>
  <c r="GQ53" i="7"/>
  <c r="GU53" i="7"/>
  <c r="GY53" i="7"/>
  <c r="HC53" i="7"/>
  <c r="HG53" i="7"/>
  <c r="HK53" i="7"/>
  <c r="HO53" i="7"/>
  <c r="DT53" i="7"/>
  <c r="DX53" i="7"/>
  <c r="EB53" i="7"/>
  <c r="EF53" i="7"/>
  <c r="EJ53" i="7"/>
  <c r="EN53" i="7"/>
  <c r="ER53" i="7"/>
  <c r="EV53" i="7"/>
  <c r="EZ53" i="7"/>
  <c r="FD53" i="7"/>
  <c r="FH53" i="7"/>
  <c r="FL53" i="7"/>
  <c r="FP53" i="7"/>
  <c r="FT53" i="7"/>
  <c r="FX53" i="7"/>
  <c r="GB53" i="7"/>
  <c r="GF53" i="7"/>
  <c r="GJ53" i="7"/>
  <c r="GN53" i="7"/>
  <c r="GR53" i="7"/>
  <c r="GV53" i="7"/>
  <c r="GZ53" i="7"/>
  <c r="HD53" i="7"/>
  <c r="HH53" i="7"/>
  <c r="HL53" i="7"/>
  <c r="HP53" i="7"/>
  <c r="DU53" i="7"/>
  <c r="DY53" i="7"/>
  <c r="EC53" i="7"/>
  <c r="EG53" i="7"/>
  <c r="EK53" i="7"/>
  <c r="EO53" i="7"/>
  <c r="ES53" i="7"/>
  <c r="EW53" i="7"/>
  <c r="FA53" i="7"/>
  <c r="FE53" i="7"/>
  <c r="FI53" i="7"/>
  <c r="FM53" i="7"/>
  <c r="FQ53" i="7"/>
  <c r="FU53" i="7"/>
  <c r="FY53" i="7"/>
  <c r="GC53" i="7"/>
  <c r="GG53" i="7"/>
  <c r="GK53" i="7"/>
  <c r="GO53" i="7"/>
  <c r="GS53" i="7"/>
  <c r="GW53" i="7"/>
  <c r="HA53" i="7"/>
  <c r="HE53" i="7"/>
  <c r="HI53" i="7"/>
  <c r="HM53" i="7"/>
  <c r="DV53" i="7"/>
  <c r="EL53" i="7"/>
  <c r="FB53" i="7"/>
  <c r="FR53" i="7"/>
  <c r="GH53" i="7"/>
  <c r="GX53" i="7"/>
  <c r="HN53" i="7"/>
  <c r="DZ53" i="7"/>
  <c r="EP53" i="7"/>
  <c r="FF53" i="7"/>
  <c r="FV53" i="7"/>
  <c r="GL53" i="7"/>
  <c r="HB53" i="7"/>
  <c r="DT52" i="7"/>
  <c r="DX52" i="7"/>
  <c r="EB52" i="7"/>
  <c r="EF52" i="7"/>
  <c r="EJ52" i="7"/>
  <c r="EN52" i="7"/>
  <c r="ER52" i="7"/>
  <c r="EV52" i="7"/>
  <c r="EZ52" i="7"/>
  <c r="FD52" i="7"/>
  <c r="FH52" i="7"/>
  <c r="FL52" i="7"/>
  <c r="FP52" i="7"/>
  <c r="FT52" i="7"/>
  <c r="FX52" i="7"/>
  <c r="GB52" i="7"/>
  <c r="GF52" i="7"/>
  <c r="GJ52" i="7"/>
  <c r="GN52" i="7"/>
  <c r="GR52" i="7"/>
  <c r="GV52" i="7"/>
  <c r="GZ52" i="7"/>
  <c r="HD52" i="7"/>
  <c r="HH52" i="7"/>
  <c r="HL52" i="7"/>
  <c r="HP52" i="7"/>
  <c r="DU52" i="7"/>
  <c r="DY52" i="7"/>
  <c r="EC52" i="7"/>
  <c r="EG52" i="7"/>
  <c r="EK52" i="7"/>
  <c r="EO52" i="7"/>
  <c r="ES52" i="7"/>
  <c r="EW52" i="7"/>
  <c r="FA52" i="7"/>
  <c r="FE52" i="7"/>
  <c r="FI52" i="7"/>
  <c r="FM52" i="7"/>
  <c r="FQ52" i="7"/>
  <c r="FU52" i="7"/>
  <c r="FY52" i="7"/>
  <c r="GC52" i="7"/>
  <c r="GG52" i="7"/>
  <c r="GK52" i="7"/>
  <c r="GO52" i="7"/>
  <c r="GS52" i="7"/>
  <c r="GW52" i="7"/>
  <c r="HA52" i="7"/>
  <c r="HE52" i="7"/>
  <c r="HI52" i="7"/>
  <c r="HM52" i="7"/>
  <c r="DV52" i="7"/>
  <c r="DZ52" i="7"/>
  <c r="ED52" i="7"/>
  <c r="EH52" i="7"/>
  <c r="EL52" i="7"/>
  <c r="EP52" i="7"/>
  <c r="ET52" i="7"/>
  <c r="EX52" i="7"/>
  <c r="FB52" i="7"/>
  <c r="FF52" i="7"/>
  <c r="FJ52" i="7"/>
  <c r="FN52" i="7"/>
  <c r="FR52" i="7"/>
  <c r="FV52" i="7"/>
  <c r="FZ52" i="7"/>
  <c r="GD52" i="7"/>
  <c r="GH52" i="7"/>
  <c r="GL52" i="7"/>
  <c r="GP52" i="7"/>
  <c r="GT52" i="7"/>
  <c r="GX52" i="7"/>
  <c r="HB52" i="7"/>
  <c r="HF52" i="7"/>
  <c r="HJ52" i="7"/>
  <c r="HN52" i="7"/>
  <c r="EA52" i="7"/>
  <c r="EQ52" i="7"/>
  <c r="FG52" i="7"/>
  <c r="FW52" i="7"/>
  <c r="GM52" i="7"/>
  <c r="HC52" i="7"/>
  <c r="EE52" i="7"/>
  <c r="EU52" i="7"/>
  <c r="FK52" i="7"/>
  <c r="GA52" i="7"/>
  <c r="GQ52" i="7"/>
  <c r="HG52" i="7"/>
  <c r="DU51" i="7"/>
  <c r="DY51" i="7"/>
  <c r="EC51" i="7"/>
  <c r="EG51" i="7"/>
  <c r="EK51" i="7"/>
  <c r="EO51" i="7"/>
  <c r="ES51" i="7"/>
  <c r="EW51" i="7"/>
  <c r="FA51" i="7"/>
  <c r="FE51" i="7"/>
  <c r="FI51" i="7"/>
  <c r="FM51" i="7"/>
  <c r="FQ51" i="7"/>
  <c r="FU51" i="7"/>
  <c r="FY51" i="7"/>
  <c r="GC51" i="7"/>
  <c r="GG51" i="7"/>
  <c r="GK51" i="7"/>
  <c r="GO51" i="7"/>
  <c r="GS51" i="7"/>
  <c r="GW51" i="7"/>
  <c r="HA51" i="7"/>
  <c r="HE51" i="7"/>
  <c r="HI51" i="7"/>
  <c r="HM51" i="7"/>
  <c r="DV51" i="7"/>
  <c r="DZ51" i="7"/>
  <c r="ED51" i="7"/>
  <c r="EH51" i="7"/>
  <c r="EL51" i="7"/>
  <c r="EP51" i="7"/>
  <c r="ET51" i="7"/>
  <c r="EX51" i="7"/>
  <c r="FB51" i="7"/>
  <c r="FF51" i="7"/>
  <c r="FJ51" i="7"/>
  <c r="FN51" i="7"/>
  <c r="FR51" i="7"/>
  <c r="FV51" i="7"/>
  <c r="FZ51" i="7"/>
  <c r="GD51" i="7"/>
  <c r="GH51" i="7"/>
  <c r="GL51" i="7"/>
  <c r="GP51" i="7"/>
  <c r="GT51" i="7"/>
  <c r="GX51" i="7"/>
  <c r="HB51" i="7"/>
  <c r="HF51" i="7"/>
  <c r="HJ51" i="7"/>
  <c r="HN51" i="7"/>
  <c r="DW51" i="7"/>
  <c r="EA51" i="7"/>
  <c r="EE51" i="7"/>
  <c r="EI51" i="7"/>
  <c r="EM51" i="7"/>
  <c r="EQ51" i="7"/>
  <c r="EU51" i="7"/>
  <c r="EY51" i="7"/>
  <c r="FC51" i="7"/>
  <c r="FG51" i="7"/>
  <c r="FK51" i="7"/>
  <c r="FO51" i="7"/>
  <c r="FS51" i="7"/>
  <c r="FW51" i="7"/>
  <c r="GA51" i="7"/>
  <c r="GE51" i="7"/>
  <c r="GI51" i="7"/>
  <c r="GM51" i="7"/>
  <c r="GQ51" i="7"/>
  <c r="GU51" i="7"/>
  <c r="GY51" i="7"/>
  <c r="HC51" i="7"/>
  <c r="HG51" i="7"/>
  <c r="HK51" i="7"/>
  <c r="HO51" i="7"/>
  <c r="EF51" i="7"/>
  <c r="EV51" i="7"/>
  <c r="FL51" i="7"/>
  <c r="GB51" i="7"/>
  <c r="GR51" i="7"/>
  <c r="HH51" i="7"/>
  <c r="DT51" i="7"/>
  <c r="EJ51" i="7"/>
  <c r="EZ51" i="7"/>
  <c r="FP51" i="7"/>
  <c r="GF51" i="7"/>
  <c r="GV51" i="7"/>
  <c r="HL51" i="7"/>
  <c r="DV50" i="7"/>
  <c r="DZ50" i="7"/>
  <c r="ED50" i="7"/>
  <c r="EH50" i="7"/>
  <c r="EL50" i="7"/>
  <c r="EP50" i="7"/>
  <c r="ET50" i="7"/>
  <c r="EX50" i="7"/>
  <c r="FB50" i="7"/>
  <c r="FF50" i="7"/>
  <c r="FJ50" i="7"/>
  <c r="FN50" i="7"/>
  <c r="FR50" i="7"/>
  <c r="FV50" i="7"/>
  <c r="FZ50" i="7"/>
  <c r="GD50" i="7"/>
  <c r="GH50" i="7"/>
  <c r="GL50" i="7"/>
  <c r="GP50" i="7"/>
  <c r="GT50" i="7"/>
  <c r="GX50" i="7"/>
  <c r="HB50" i="7"/>
  <c r="HF50" i="7"/>
  <c r="HJ50" i="7"/>
  <c r="HN50" i="7"/>
  <c r="DW50" i="7"/>
  <c r="EA50" i="7"/>
  <c r="EE50" i="7"/>
  <c r="EI50" i="7"/>
  <c r="EM50" i="7"/>
  <c r="EQ50" i="7"/>
  <c r="EU50" i="7"/>
  <c r="EY50" i="7"/>
  <c r="FC50" i="7"/>
  <c r="FG50" i="7"/>
  <c r="FK50" i="7"/>
  <c r="FO50" i="7"/>
  <c r="FS50" i="7"/>
  <c r="FW50" i="7"/>
  <c r="GA50" i="7"/>
  <c r="GE50" i="7"/>
  <c r="GI50" i="7"/>
  <c r="GM50" i="7"/>
  <c r="GQ50" i="7"/>
  <c r="GU50" i="7"/>
  <c r="GY50" i="7"/>
  <c r="HC50" i="7"/>
  <c r="HG50" i="7"/>
  <c r="HK50" i="7"/>
  <c r="HO50" i="7"/>
  <c r="DT50" i="7"/>
  <c r="DX50" i="7"/>
  <c r="EB50" i="7"/>
  <c r="EF50" i="7"/>
  <c r="EJ50" i="7"/>
  <c r="EN50" i="7"/>
  <c r="ER50" i="7"/>
  <c r="EV50" i="7"/>
  <c r="EZ50" i="7"/>
  <c r="FD50" i="7"/>
  <c r="FH50" i="7"/>
  <c r="FL50" i="7"/>
  <c r="FP50" i="7"/>
  <c r="FT50" i="7"/>
  <c r="FX50" i="7"/>
  <c r="GB50" i="7"/>
  <c r="GF50" i="7"/>
  <c r="GJ50" i="7"/>
  <c r="GN50" i="7"/>
  <c r="GR50" i="7"/>
  <c r="GV50" i="7"/>
  <c r="GZ50" i="7"/>
  <c r="HD50" i="7"/>
  <c r="HH50" i="7"/>
  <c r="HL50" i="7"/>
  <c r="HP50" i="7"/>
  <c r="DU50" i="7"/>
  <c r="EK50" i="7"/>
  <c r="FA50" i="7"/>
  <c r="FQ50" i="7"/>
  <c r="GG50" i="7"/>
  <c r="GW50" i="7"/>
  <c r="HM50" i="7"/>
  <c r="DY50" i="7"/>
  <c r="EO50" i="7"/>
  <c r="FE50" i="7"/>
  <c r="FU50" i="7"/>
  <c r="GK50" i="7"/>
  <c r="HA50" i="7"/>
  <c r="DW49" i="7"/>
  <c r="EA49" i="7"/>
  <c r="EE49" i="7"/>
  <c r="EI49" i="7"/>
  <c r="EM49" i="7"/>
  <c r="EQ49" i="7"/>
  <c r="EU49" i="7"/>
  <c r="EY49" i="7"/>
  <c r="FC49" i="7"/>
  <c r="FG49" i="7"/>
  <c r="FK49" i="7"/>
  <c r="FO49" i="7"/>
  <c r="FS49" i="7"/>
  <c r="FW49" i="7"/>
  <c r="GA49" i="7"/>
  <c r="GE49" i="7"/>
  <c r="GI49" i="7"/>
  <c r="GM49" i="7"/>
  <c r="GQ49" i="7"/>
  <c r="GU49" i="7"/>
  <c r="GY49" i="7"/>
  <c r="HC49" i="7"/>
  <c r="HG49" i="7"/>
  <c r="HK49" i="7"/>
  <c r="HO49" i="7"/>
  <c r="DT49" i="7"/>
  <c r="DX49" i="7"/>
  <c r="EB49" i="7"/>
  <c r="EF49" i="7"/>
  <c r="EJ49" i="7"/>
  <c r="EN49" i="7"/>
  <c r="ER49" i="7"/>
  <c r="EV49" i="7"/>
  <c r="EZ49" i="7"/>
  <c r="FD49" i="7"/>
  <c r="FH49" i="7"/>
  <c r="FL49" i="7"/>
  <c r="FP49" i="7"/>
  <c r="FT49" i="7"/>
  <c r="FX49" i="7"/>
  <c r="GB49" i="7"/>
  <c r="GF49" i="7"/>
  <c r="GJ49" i="7"/>
  <c r="GN49" i="7"/>
  <c r="GR49" i="7"/>
  <c r="GV49" i="7"/>
  <c r="GZ49" i="7"/>
  <c r="HD49" i="7"/>
  <c r="HH49" i="7"/>
  <c r="HL49" i="7"/>
  <c r="HP49" i="7"/>
  <c r="DU49" i="7"/>
  <c r="DY49" i="7"/>
  <c r="EC49" i="7"/>
  <c r="EG49" i="7"/>
  <c r="EK49" i="7"/>
  <c r="EO49" i="7"/>
  <c r="ES49" i="7"/>
  <c r="EW49" i="7"/>
  <c r="FA49" i="7"/>
  <c r="FE49" i="7"/>
  <c r="FI49" i="7"/>
  <c r="FM49" i="7"/>
  <c r="FQ49" i="7"/>
  <c r="FU49" i="7"/>
  <c r="FY49" i="7"/>
  <c r="GC49" i="7"/>
  <c r="GG49" i="7"/>
  <c r="GK49" i="7"/>
  <c r="GO49" i="7"/>
  <c r="GS49" i="7"/>
  <c r="GW49" i="7"/>
  <c r="HA49" i="7"/>
  <c r="HE49" i="7"/>
  <c r="HI49" i="7"/>
  <c r="HM49" i="7"/>
  <c r="DZ49" i="7"/>
  <c r="EP49" i="7"/>
  <c r="FF49" i="7"/>
  <c r="FV49" i="7"/>
  <c r="GL49" i="7"/>
  <c r="HB49" i="7"/>
  <c r="ED49" i="7"/>
  <c r="ET49" i="7"/>
  <c r="FJ49" i="7"/>
  <c r="FZ49" i="7"/>
  <c r="GP49" i="7"/>
  <c r="HF49" i="7"/>
  <c r="DU48" i="7"/>
  <c r="DY48" i="7"/>
  <c r="EC48" i="7"/>
  <c r="EG48" i="7"/>
  <c r="EK48" i="7"/>
  <c r="EO48" i="7"/>
  <c r="ES48" i="7"/>
  <c r="EW48" i="7"/>
  <c r="FA48" i="7"/>
  <c r="FE48" i="7"/>
  <c r="FI48" i="7"/>
  <c r="FM48" i="7"/>
  <c r="FQ48" i="7"/>
  <c r="FU48" i="7"/>
  <c r="FY48" i="7"/>
  <c r="DV48" i="7"/>
  <c r="DZ48" i="7"/>
  <c r="ED48" i="7"/>
  <c r="EH48" i="7"/>
  <c r="EL48" i="7"/>
  <c r="EP48" i="7"/>
  <c r="ET48" i="7"/>
  <c r="EX48" i="7"/>
  <c r="FB48" i="7"/>
  <c r="FF48" i="7"/>
  <c r="FJ48" i="7"/>
  <c r="FN48" i="7"/>
  <c r="FR48" i="7"/>
  <c r="FV48" i="7"/>
  <c r="FZ48" i="7"/>
  <c r="DW48" i="7"/>
  <c r="EA48" i="7"/>
  <c r="EE48" i="7"/>
  <c r="EI48" i="7"/>
  <c r="EM48" i="7"/>
  <c r="EQ48" i="7"/>
  <c r="EU48" i="7"/>
  <c r="EY48" i="7"/>
  <c r="FC48" i="7"/>
  <c r="FG48" i="7"/>
  <c r="FK48" i="7"/>
  <c r="FO48" i="7"/>
  <c r="FS48" i="7"/>
  <c r="FW48" i="7"/>
  <c r="GA48" i="7"/>
  <c r="EF48" i="7"/>
  <c r="EV48" i="7"/>
  <c r="FL48" i="7"/>
  <c r="GB48" i="7"/>
  <c r="GF48" i="7"/>
  <c r="GJ48" i="7"/>
  <c r="GN48" i="7"/>
  <c r="GR48" i="7"/>
  <c r="GV48" i="7"/>
  <c r="GZ48" i="7"/>
  <c r="HD48" i="7"/>
  <c r="HH48" i="7"/>
  <c r="HL48" i="7"/>
  <c r="HP48" i="7"/>
  <c r="DT48" i="7"/>
  <c r="EJ48" i="7"/>
  <c r="EZ48" i="7"/>
  <c r="FP48" i="7"/>
  <c r="GC48" i="7"/>
  <c r="GG48" i="7"/>
  <c r="GK48" i="7"/>
  <c r="GO48" i="7"/>
  <c r="GS48" i="7"/>
  <c r="GW48" i="7"/>
  <c r="HA48" i="7"/>
  <c r="HE48" i="7"/>
  <c r="HI48" i="7"/>
  <c r="HM48" i="7"/>
  <c r="DX48" i="7"/>
  <c r="EN48" i="7"/>
  <c r="FD48" i="7"/>
  <c r="FT48" i="7"/>
  <c r="GD48" i="7"/>
  <c r="GH48" i="7"/>
  <c r="GL48" i="7"/>
  <c r="GP48" i="7"/>
  <c r="GT48" i="7"/>
  <c r="GX48" i="7"/>
  <c r="HB48" i="7"/>
  <c r="HF48" i="7"/>
  <c r="HJ48" i="7"/>
  <c r="HN48" i="7"/>
  <c r="FX48" i="7"/>
  <c r="GQ48" i="7"/>
  <c r="HG48" i="7"/>
  <c r="EB48" i="7"/>
  <c r="GE48" i="7"/>
  <c r="GU48" i="7"/>
  <c r="HK48" i="7"/>
  <c r="DV47" i="7"/>
  <c r="DZ47" i="7"/>
  <c r="ED47" i="7"/>
  <c r="EH47" i="7"/>
  <c r="EL47" i="7"/>
  <c r="EP47" i="7"/>
  <c r="ET47" i="7"/>
  <c r="EX47" i="7"/>
  <c r="FB47" i="7"/>
  <c r="FF47" i="7"/>
  <c r="FJ47" i="7"/>
  <c r="FN47" i="7"/>
  <c r="FR47" i="7"/>
  <c r="FV47" i="7"/>
  <c r="FZ47" i="7"/>
  <c r="GD47" i="7"/>
  <c r="GH47" i="7"/>
  <c r="GL47" i="7"/>
  <c r="GP47" i="7"/>
  <c r="GT47" i="7"/>
  <c r="GX47" i="7"/>
  <c r="HB47" i="7"/>
  <c r="HF47" i="7"/>
  <c r="HJ47" i="7"/>
  <c r="HN47" i="7"/>
  <c r="DW47" i="7"/>
  <c r="EA47" i="7"/>
  <c r="EE47" i="7"/>
  <c r="EI47" i="7"/>
  <c r="EM47" i="7"/>
  <c r="EQ47" i="7"/>
  <c r="EU47" i="7"/>
  <c r="EY47" i="7"/>
  <c r="FC47" i="7"/>
  <c r="FG47" i="7"/>
  <c r="FK47" i="7"/>
  <c r="FO47" i="7"/>
  <c r="FS47" i="7"/>
  <c r="FW47" i="7"/>
  <c r="GA47" i="7"/>
  <c r="GE47" i="7"/>
  <c r="GI47" i="7"/>
  <c r="GM47" i="7"/>
  <c r="GQ47" i="7"/>
  <c r="GU47" i="7"/>
  <c r="GY47" i="7"/>
  <c r="HC47" i="7"/>
  <c r="HG47" i="7"/>
  <c r="HK47" i="7"/>
  <c r="HO47" i="7"/>
  <c r="DT47" i="7"/>
  <c r="DX47" i="7"/>
  <c r="EB47" i="7"/>
  <c r="EF47" i="7"/>
  <c r="EJ47" i="7"/>
  <c r="EN47" i="7"/>
  <c r="ER47" i="7"/>
  <c r="EV47" i="7"/>
  <c r="EZ47" i="7"/>
  <c r="FD47" i="7"/>
  <c r="FH47" i="7"/>
  <c r="FL47" i="7"/>
  <c r="FP47" i="7"/>
  <c r="FT47" i="7"/>
  <c r="FX47" i="7"/>
  <c r="GB47" i="7"/>
  <c r="GF47" i="7"/>
  <c r="GJ47" i="7"/>
  <c r="GN47" i="7"/>
  <c r="GR47" i="7"/>
  <c r="GV47" i="7"/>
  <c r="GZ47" i="7"/>
  <c r="HD47" i="7"/>
  <c r="HH47" i="7"/>
  <c r="HL47" i="7"/>
  <c r="HP47" i="7"/>
  <c r="DU47" i="7"/>
  <c r="EK47" i="7"/>
  <c r="FA47" i="7"/>
  <c r="FQ47" i="7"/>
  <c r="GG47" i="7"/>
  <c r="GW47" i="7"/>
  <c r="HM47" i="7"/>
  <c r="DY47" i="7"/>
  <c r="EO47" i="7"/>
  <c r="FE47" i="7"/>
  <c r="FU47" i="7"/>
  <c r="GK47" i="7"/>
  <c r="HA47" i="7"/>
  <c r="EC47" i="7"/>
  <c r="ES47" i="7"/>
  <c r="FI47" i="7"/>
  <c r="FY47" i="7"/>
  <c r="GO47" i="7"/>
  <c r="HE47" i="7"/>
  <c r="EW47" i="7"/>
  <c r="HI47" i="7"/>
  <c r="FM47" i="7"/>
  <c r="DW46" i="7"/>
  <c r="EA46" i="7"/>
  <c r="EE46" i="7"/>
  <c r="EI46" i="7"/>
  <c r="EM46" i="7"/>
  <c r="EQ46" i="7"/>
  <c r="EU46" i="7"/>
  <c r="EY46" i="7"/>
  <c r="FC46" i="7"/>
  <c r="FG46" i="7"/>
  <c r="FK46" i="7"/>
  <c r="FO46" i="7"/>
  <c r="FS46" i="7"/>
  <c r="FW46" i="7"/>
  <c r="GA46" i="7"/>
  <c r="GE46" i="7"/>
  <c r="GI46" i="7"/>
  <c r="GM46" i="7"/>
  <c r="GQ46" i="7"/>
  <c r="GU46" i="7"/>
  <c r="GY46" i="7"/>
  <c r="HC46" i="7"/>
  <c r="HG46" i="7"/>
  <c r="HK46" i="7"/>
  <c r="HO46" i="7"/>
  <c r="DT46" i="7"/>
  <c r="DX46" i="7"/>
  <c r="EB46" i="7"/>
  <c r="EF46" i="7"/>
  <c r="EJ46" i="7"/>
  <c r="EN46" i="7"/>
  <c r="ER46" i="7"/>
  <c r="EV46" i="7"/>
  <c r="EZ46" i="7"/>
  <c r="FD46" i="7"/>
  <c r="FH46" i="7"/>
  <c r="FL46" i="7"/>
  <c r="FP46" i="7"/>
  <c r="FT46" i="7"/>
  <c r="FX46" i="7"/>
  <c r="GB46" i="7"/>
  <c r="GF46" i="7"/>
  <c r="GJ46" i="7"/>
  <c r="GN46" i="7"/>
  <c r="GR46" i="7"/>
  <c r="GV46" i="7"/>
  <c r="GZ46" i="7"/>
  <c r="HD46" i="7"/>
  <c r="HH46" i="7"/>
  <c r="HL46" i="7"/>
  <c r="HP46" i="7"/>
  <c r="DU46" i="7"/>
  <c r="DY46" i="7"/>
  <c r="EC46" i="7"/>
  <c r="EG46" i="7"/>
  <c r="EK46" i="7"/>
  <c r="EO46" i="7"/>
  <c r="ES46" i="7"/>
  <c r="EW46" i="7"/>
  <c r="FA46" i="7"/>
  <c r="FE46" i="7"/>
  <c r="FI46" i="7"/>
  <c r="FM46" i="7"/>
  <c r="FQ46" i="7"/>
  <c r="FU46" i="7"/>
  <c r="FY46" i="7"/>
  <c r="GC46" i="7"/>
  <c r="GG46" i="7"/>
  <c r="GK46" i="7"/>
  <c r="GO46" i="7"/>
  <c r="GS46" i="7"/>
  <c r="GW46" i="7"/>
  <c r="HA46" i="7"/>
  <c r="HE46" i="7"/>
  <c r="HI46" i="7"/>
  <c r="HM46" i="7"/>
  <c r="DZ46" i="7"/>
  <c r="EP46" i="7"/>
  <c r="FF46" i="7"/>
  <c r="FV46" i="7"/>
  <c r="GL46" i="7"/>
  <c r="HB46" i="7"/>
  <c r="ED46" i="7"/>
  <c r="ET46" i="7"/>
  <c r="FJ46" i="7"/>
  <c r="FZ46" i="7"/>
  <c r="GP46" i="7"/>
  <c r="HF46" i="7"/>
  <c r="EH46" i="7"/>
  <c r="EX46" i="7"/>
  <c r="FN46" i="7"/>
  <c r="GD46" i="7"/>
  <c r="GT46" i="7"/>
  <c r="HJ46" i="7"/>
  <c r="DV46" i="7"/>
  <c r="GH46" i="7"/>
  <c r="EL46" i="7"/>
  <c r="GX46" i="7"/>
  <c r="DT45" i="7"/>
  <c r="DX45" i="7"/>
  <c r="EB45" i="7"/>
  <c r="EF45" i="7"/>
  <c r="EJ45" i="7"/>
  <c r="EN45" i="7"/>
  <c r="ER45" i="7"/>
  <c r="EV45" i="7"/>
  <c r="EZ45" i="7"/>
  <c r="FD45" i="7"/>
  <c r="FH45" i="7"/>
  <c r="FL45" i="7"/>
  <c r="FP45" i="7"/>
  <c r="FT45" i="7"/>
  <c r="FX45" i="7"/>
  <c r="GB45" i="7"/>
  <c r="GF45" i="7"/>
  <c r="GJ45" i="7"/>
  <c r="GN45" i="7"/>
  <c r="GR45" i="7"/>
  <c r="GV45" i="7"/>
  <c r="GZ45" i="7"/>
  <c r="HD45" i="7"/>
  <c r="HH45" i="7"/>
  <c r="HL45" i="7"/>
  <c r="HP45" i="7"/>
  <c r="DU45" i="7"/>
  <c r="DY45" i="7"/>
  <c r="EC45" i="7"/>
  <c r="EG45" i="7"/>
  <c r="EK45" i="7"/>
  <c r="EO45" i="7"/>
  <c r="ES45" i="7"/>
  <c r="EW45" i="7"/>
  <c r="FA45" i="7"/>
  <c r="FE45" i="7"/>
  <c r="FI45" i="7"/>
  <c r="FM45" i="7"/>
  <c r="FQ45" i="7"/>
  <c r="FU45" i="7"/>
  <c r="FY45" i="7"/>
  <c r="GC45" i="7"/>
  <c r="GG45" i="7"/>
  <c r="GK45" i="7"/>
  <c r="GO45" i="7"/>
  <c r="GS45" i="7"/>
  <c r="GW45" i="7"/>
  <c r="HA45" i="7"/>
  <c r="HE45" i="7"/>
  <c r="HI45" i="7"/>
  <c r="HM45" i="7"/>
  <c r="DV45" i="7"/>
  <c r="DZ45" i="7"/>
  <c r="ED45" i="7"/>
  <c r="EH45" i="7"/>
  <c r="EL45" i="7"/>
  <c r="EP45" i="7"/>
  <c r="ET45" i="7"/>
  <c r="EX45" i="7"/>
  <c r="FB45" i="7"/>
  <c r="FF45" i="7"/>
  <c r="FJ45" i="7"/>
  <c r="FN45" i="7"/>
  <c r="FR45" i="7"/>
  <c r="FV45" i="7"/>
  <c r="FZ45" i="7"/>
  <c r="GD45" i="7"/>
  <c r="GH45" i="7"/>
  <c r="GL45" i="7"/>
  <c r="GP45" i="7"/>
  <c r="GT45" i="7"/>
  <c r="GX45" i="7"/>
  <c r="HB45" i="7"/>
  <c r="HF45" i="7"/>
  <c r="HJ45" i="7"/>
  <c r="HN45" i="7"/>
  <c r="EE45" i="7"/>
  <c r="EU45" i="7"/>
  <c r="FK45" i="7"/>
  <c r="GA45" i="7"/>
  <c r="GQ45" i="7"/>
  <c r="HG45" i="7"/>
  <c r="EI45" i="7"/>
  <c r="EY45" i="7"/>
  <c r="FO45" i="7"/>
  <c r="GE45" i="7"/>
  <c r="GU45" i="7"/>
  <c r="HK45" i="7"/>
  <c r="DW45" i="7"/>
  <c r="EM45" i="7"/>
  <c r="FC45" i="7"/>
  <c r="FS45" i="7"/>
  <c r="GI45" i="7"/>
  <c r="GY45" i="7"/>
  <c r="HO45" i="7"/>
  <c r="FG45" i="7"/>
  <c r="FW45" i="7"/>
  <c r="DU44" i="7"/>
  <c r="DY44" i="7"/>
  <c r="EC44" i="7"/>
  <c r="EG44" i="7"/>
  <c r="EK44" i="7"/>
  <c r="EO44" i="7"/>
  <c r="ES44" i="7"/>
  <c r="EW44" i="7"/>
  <c r="FA44" i="7"/>
  <c r="FE44" i="7"/>
  <c r="FI44" i="7"/>
  <c r="FM44" i="7"/>
  <c r="FQ44" i="7"/>
  <c r="FU44" i="7"/>
  <c r="FY44" i="7"/>
  <c r="GC44" i="7"/>
  <c r="GG44" i="7"/>
  <c r="GK44" i="7"/>
  <c r="GO44" i="7"/>
  <c r="GS44" i="7"/>
  <c r="GW44" i="7"/>
  <c r="HA44" i="7"/>
  <c r="HE44" i="7"/>
  <c r="HI44" i="7"/>
  <c r="HM44" i="7"/>
  <c r="DV44" i="7"/>
  <c r="DZ44" i="7"/>
  <c r="ED44" i="7"/>
  <c r="EH44" i="7"/>
  <c r="EL44" i="7"/>
  <c r="EP44" i="7"/>
  <c r="ET44" i="7"/>
  <c r="EX44" i="7"/>
  <c r="FB44" i="7"/>
  <c r="FF44" i="7"/>
  <c r="FJ44" i="7"/>
  <c r="FN44" i="7"/>
  <c r="FR44" i="7"/>
  <c r="FV44" i="7"/>
  <c r="FZ44" i="7"/>
  <c r="GD44" i="7"/>
  <c r="GH44" i="7"/>
  <c r="GL44" i="7"/>
  <c r="GP44" i="7"/>
  <c r="GT44" i="7"/>
  <c r="GX44" i="7"/>
  <c r="HB44" i="7"/>
  <c r="HF44" i="7"/>
  <c r="HJ44" i="7"/>
  <c r="HN44" i="7"/>
  <c r="DW44" i="7"/>
  <c r="EA44" i="7"/>
  <c r="EE44" i="7"/>
  <c r="EI44" i="7"/>
  <c r="EM44" i="7"/>
  <c r="EQ44" i="7"/>
  <c r="EU44" i="7"/>
  <c r="EY44" i="7"/>
  <c r="FC44" i="7"/>
  <c r="FG44" i="7"/>
  <c r="FK44" i="7"/>
  <c r="FO44" i="7"/>
  <c r="FS44" i="7"/>
  <c r="FW44" i="7"/>
  <c r="GA44" i="7"/>
  <c r="GE44" i="7"/>
  <c r="GI44" i="7"/>
  <c r="GM44" i="7"/>
  <c r="GQ44" i="7"/>
  <c r="GU44" i="7"/>
  <c r="GY44" i="7"/>
  <c r="HC44" i="7"/>
  <c r="HG44" i="7"/>
  <c r="HK44" i="7"/>
  <c r="HO44" i="7"/>
  <c r="DT44" i="7"/>
  <c r="EJ44" i="7"/>
  <c r="EZ44" i="7"/>
  <c r="FP44" i="7"/>
  <c r="GF44" i="7"/>
  <c r="GV44" i="7"/>
  <c r="HL44" i="7"/>
  <c r="DX44" i="7"/>
  <c r="EN44" i="7"/>
  <c r="FD44" i="7"/>
  <c r="FT44" i="7"/>
  <c r="GJ44" i="7"/>
  <c r="GZ44" i="7"/>
  <c r="HP44" i="7"/>
  <c r="EB44" i="7"/>
  <c r="ER44" i="7"/>
  <c r="FH44" i="7"/>
  <c r="FX44" i="7"/>
  <c r="GN44" i="7"/>
  <c r="HD44" i="7"/>
  <c r="EF44" i="7"/>
  <c r="GR44" i="7"/>
  <c r="EV44" i="7"/>
  <c r="HH44" i="7"/>
  <c r="DV43" i="7"/>
  <c r="DZ43" i="7"/>
  <c r="ED43" i="7"/>
  <c r="EH43" i="7"/>
  <c r="EL43" i="7"/>
  <c r="EP43" i="7"/>
  <c r="ET43" i="7"/>
  <c r="EX43" i="7"/>
  <c r="FB43" i="7"/>
  <c r="FF43" i="7"/>
  <c r="FJ43" i="7"/>
  <c r="FN43" i="7"/>
  <c r="FR43" i="7"/>
  <c r="FV43" i="7"/>
  <c r="FZ43" i="7"/>
  <c r="GD43" i="7"/>
  <c r="GH43" i="7"/>
  <c r="GL43" i="7"/>
  <c r="GP43" i="7"/>
  <c r="GT43" i="7"/>
  <c r="GX43" i="7"/>
  <c r="HB43" i="7"/>
  <c r="HF43" i="7"/>
  <c r="HJ43" i="7"/>
  <c r="HN43" i="7"/>
  <c r="DW43" i="7"/>
  <c r="EA43" i="7"/>
  <c r="EE43" i="7"/>
  <c r="EI43" i="7"/>
  <c r="EM43" i="7"/>
  <c r="EQ43" i="7"/>
  <c r="EU43" i="7"/>
  <c r="EY43" i="7"/>
  <c r="FC43" i="7"/>
  <c r="FG43" i="7"/>
  <c r="FK43" i="7"/>
  <c r="FO43" i="7"/>
  <c r="FS43" i="7"/>
  <c r="FW43" i="7"/>
  <c r="GA43" i="7"/>
  <c r="GE43" i="7"/>
  <c r="GI43" i="7"/>
  <c r="GM43" i="7"/>
  <c r="GQ43" i="7"/>
  <c r="GU43" i="7"/>
  <c r="GY43" i="7"/>
  <c r="HC43" i="7"/>
  <c r="HG43" i="7"/>
  <c r="HK43" i="7"/>
  <c r="HO43" i="7"/>
  <c r="DT43" i="7"/>
  <c r="DX43" i="7"/>
  <c r="EB43" i="7"/>
  <c r="EF43" i="7"/>
  <c r="EJ43" i="7"/>
  <c r="EN43" i="7"/>
  <c r="ER43" i="7"/>
  <c r="EV43" i="7"/>
  <c r="EZ43" i="7"/>
  <c r="FD43" i="7"/>
  <c r="FH43" i="7"/>
  <c r="FL43" i="7"/>
  <c r="FP43" i="7"/>
  <c r="FT43" i="7"/>
  <c r="FX43" i="7"/>
  <c r="GB43" i="7"/>
  <c r="GF43" i="7"/>
  <c r="GJ43" i="7"/>
  <c r="GN43" i="7"/>
  <c r="GR43" i="7"/>
  <c r="GV43" i="7"/>
  <c r="GZ43" i="7"/>
  <c r="HD43" i="7"/>
  <c r="HH43" i="7"/>
  <c r="HL43" i="7"/>
  <c r="HP43" i="7"/>
  <c r="DY43" i="7"/>
  <c r="EO43" i="7"/>
  <c r="FE43" i="7"/>
  <c r="FU43" i="7"/>
  <c r="GK43" i="7"/>
  <c r="HA43" i="7"/>
  <c r="EC43" i="7"/>
  <c r="ES43" i="7"/>
  <c r="FI43" i="7"/>
  <c r="FY43" i="7"/>
  <c r="GO43" i="7"/>
  <c r="HE43" i="7"/>
  <c r="EG43" i="7"/>
  <c r="EW43" i="7"/>
  <c r="FM43" i="7"/>
  <c r="GC43" i="7"/>
  <c r="GS43" i="7"/>
  <c r="HI43" i="7"/>
  <c r="FQ43" i="7"/>
  <c r="DU43" i="7"/>
  <c r="GG43" i="7"/>
  <c r="DW42" i="7"/>
  <c r="EA42" i="7"/>
  <c r="EE42" i="7"/>
  <c r="EI42" i="7"/>
  <c r="EM42" i="7"/>
  <c r="EQ42" i="7"/>
  <c r="EU42" i="7"/>
  <c r="EY42" i="7"/>
  <c r="FC42" i="7"/>
  <c r="FG42" i="7"/>
  <c r="FK42" i="7"/>
  <c r="FO42" i="7"/>
  <c r="FS42" i="7"/>
  <c r="FW42" i="7"/>
  <c r="GA42" i="7"/>
  <c r="GE42" i="7"/>
  <c r="GI42" i="7"/>
  <c r="GM42" i="7"/>
  <c r="GQ42" i="7"/>
  <c r="GU42" i="7"/>
  <c r="GY42" i="7"/>
  <c r="HC42" i="7"/>
  <c r="HG42" i="7"/>
  <c r="HK42" i="7"/>
  <c r="HO42" i="7"/>
  <c r="DT42" i="7"/>
  <c r="DX42" i="7"/>
  <c r="EB42" i="7"/>
  <c r="EF42" i="7"/>
  <c r="EJ42" i="7"/>
  <c r="EN42" i="7"/>
  <c r="ER42" i="7"/>
  <c r="EV42" i="7"/>
  <c r="EZ42" i="7"/>
  <c r="FD42" i="7"/>
  <c r="FH42" i="7"/>
  <c r="FL42" i="7"/>
  <c r="FP42" i="7"/>
  <c r="FT42" i="7"/>
  <c r="FX42" i="7"/>
  <c r="GB42" i="7"/>
  <c r="GF42" i="7"/>
  <c r="GJ42" i="7"/>
  <c r="GN42" i="7"/>
  <c r="GR42" i="7"/>
  <c r="GV42" i="7"/>
  <c r="GZ42" i="7"/>
  <c r="HD42" i="7"/>
  <c r="HH42" i="7"/>
  <c r="HL42" i="7"/>
  <c r="HP42" i="7"/>
  <c r="DU42" i="7"/>
  <c r="DY42" i="7"/>
  <c r="EC42" i="7"/>
  <c r="EG42" i="7"/>
  <c r="EK42" i="7"/>
  <c r="EO42" i="7"/>
  <c r="ES42" i="7"/>
  <c r="EW42" i="7"/>
  <c r="FA42" i="7"/>
  <c r="FE42" i="7"/>
  <c r="FI42" i="7"/>
  <c r="FM42" i="7"/>
  <c r="FQ42" i="7"/>
  <c r="FU42" i="7"/>
  <c r="FY42" i="7"/>
  <c r="GC42" i="7"/>
  <c r="GG42" i="7"/>
  <c r="GK42" i="7"/>
  <c r="GO42" i="7"/>
  <c r="GS42" i="7"/>
  <c r="GW42" i="7"/>
  <c r="HA42" i="7"/>
  <c r="HE42" i="7"/>
  <c r="HI42" i="7"/>
  <c r="HM42" i="7"/>
  <c r="ED42" i="7"/>
  <c r="ET42" i="7"/>
  <c r="FJ42" i="7"/>
  <c r="FZ42" i="7"/>
  <c r="GP42" i="7"/>
  <c r="HF42" i="7"/>
  <c r="EH42" i="7"/>
  <c r="EX42" i="7"/>
  <c r="FN42" i="7"/>
  <c r="GD42" i="7"/>
  <c r="GT42" i="7"/>
  <c r="HJ42" i="7"/>
  <c r="DV42" i="7"/>
  <c r="EL42" i="7"/>
  <c r="FB42" i="7"/>
  <c r="FR42" i="7"/>
  <c r="GH42" i="7"/>
  <c r="GX42" i="7"/>
  <c r="HN42" i="7"/>
  <c r="EP42" i="7"/>
  <c r="HB42" i="7"/>
  <c r="FF42" i="7"/>
  <c r="DT41" i="7"/>
  <c r="DX41" i="7"/>
  <c r="EB41" i="7"/>
  <c r="EF41" i="7"/>
  <c r="EJ41" i="7"/>
  <c r="EN41" i="7"/>
  <c r="ER41" i="7"/>
  <c r="EV41" i="7"/>
  <c r="EZ41" i="7"/>
  <c r="FD41" i="7"/>
  <c r="FH41" i="7"/>
  <c r="FL41" i="7"/>
  <c r="FP41" i="7"/>
  <c r="FT41" i="7"/>
  <c r="FX41" i="7"/>
  <c r="GB41" i="7"/>
  <c r="GF41" i="7"/>
  <c r="GJ41" i="7"/>
  <c r="GN41" i="7"/>
  <c r="GR41" i="7"/>
  <c r="GV41" i="7"/>
  <c r="GZ41" i="7"/>
  <c r="HD41" i="7"/>
  <c r="HH41" i="7"/>
  <c r="HL41" i="7"/>
  <c r="HP41" i="7"/>
  <c r="DU41" i="7"/>
  <c r="DY41" i="7"/>
  <c r="EC41" i="7"/>
  <c r="EG41" i="7"/>
  <c r="EK41" i="7"/>
  <c r="EO41" i="7"/>
  <c r="ES41" i="7"/>
  <c r="EW41" i="7"/>
  <c r="FA41" i="7"/>
  <c r="FE41" i="7"/>
  <c r="FI41" i="7"/>
  <c r="FM41" i="7"/>
  <c r="FQ41" i="7"/>
  <c r="FU41" i="7"/>
  <c r="FY41" i="7"/>
  <c r="GC41" i="7"/>
  <c r="GG41" i="7"/>
  <c r="GK41" i="7"/>
  <c r="GO41" i="7"/>
  <c r="GS41" i="7"/>
  <c r="GW41" i="7"/>
  <c r="HA41" i="7"/>
  <c r="HE41" i="7"/>
  <c r="HI41" i="7"/>
  <c r="HM41" i="7"/>
  <c r="DV41" i="7"/>
  <c r="DZ41" i="7"/>
  <c r="ED41" i="7"/>
  <c r="EH41" i="7"/>
  <c r="EL41" i="7"/>
  <c r="EP41" i="7"/>
  <c r="ET41" i="7"/>
  <c r="EX41" i="7"/>
  <c r="FB41" i="7"/>
  <c r="FF41" i="7"/>
  <c r="FJ41" i="7"/>
  <c r="FN41" i="7"/>
  <c r="FR41" i="7"/>
  <c r="FV41" i="7"/>
  <c r="FZ41" i="7"/>
  <c r="GD41" i="7"/>
  <c r="GH41" i="7"/>
  <c r="GL41" i="7"/>
  <c r="GP41" i="7"/>
  <c r="GT41" i="7"/>
  <c r="GX41" i="7"/>
  <c r="HB41" i="7"/>
  <c r="HF41" i="7"/>
  <c r="HJ41" i="7"/>
  <c r="HN41" i="7"/>
  <c r="EI41" i="7"/>
  <c r="EY41" i="7"/>
  <c r="FO41" i="7"/>
  <c r="GE41" i="7"/>
  <c r="GU41" i="7"/>
  <c r="HK41" i="7"/>
  <c r="DW41" i="7"/>
  <c r="EM41" i="7"/>
  <c r="FC41" i="7"/>
  <c r="FS41" i="7"/>
  <c r="GI41" i="7"/>
  <c r="GY41" i="7"/>
  <c r="HO41" i="7"/>
  <c r="EA41" i="7"/>
  <c r="EQ41" i="7"/>
  <c r="FG41" i="7"/>
  <c r="FW41" i="7"/>
  <c r="GM41" i="7"/>
  <c r="HC41" i="7"/>
  <c r="GA41" i="7"/>
  <c r="EE41" i="7"/>
  <c r="GQ41" i="7"/>
  <c r="DU40" i="7"/>
  <c r="DY40" i="7"/>
  <c r="EC40" i="7"/>
  <c r="EG40" i="7"/>
  <c r="EK40" i="7"/>
  <c r="EO40" i="7"/>
  <c r="ES40" i="7"/>
  <c r="EW40" i="7"/>
  <c r="FA40" i="7"/>
  <c r="FE40" i="7"/>
  <c r="FI40" i="7"/>
  <c r="FM40" i="7"/>
  <c r="FQ40" i="7"/>
  <c r="FU40" i="7"/>
  <c r="FY40" i="7"/>
  <c r="GC40" i="7"/>
  <c r="GG40" i="7"/>
  <c r="GK40" i="7"/>
  <c r="GO40" i="7"/>
  <c r="GS40" i="7"/>
  <c r="GW40" i="7"/>
  <c r="HA40" i="7"/>
  <c r="HE40" i="7"/>
  <c r="HI40" i="7"/>
  <c r="HM40" i="7"/>
  <c r="DV40" i="7"/>
  <c r="DZ40" i="7"/>
  <c r="ED40" i="7"/>
  <c r="EH40" i="7"/>
  <c r="EL40" i="7"/>
  <c r="EP40" i="7"/>
  <c r="ET40" i="7"/>
  <c r="EX40" i="7"/>
  <c r="FB40" i="7"/>
  <c r="FF40" i="7"/>
  <c r="FJ40" i="7"/>
  <c r="FN40" i="7"/>
  <c r="FR40" i="7"/>
  <c r="FV40" i="7"/>
  <c r="FZ40" i="7"/>
  <c r="GD40" i="7"/>
  <c r="GH40" i="7"/>
  <c r="GL40" i="7"/>
  <c r="GP40" i="7"/>
  <c r="GT40" i="7"/>
  <c r="GX40" i="7"/>
  <c r="HB40" i="7"/>
  <c r="HF40" i="7"/>
  <c r="HJ40" i="7"/>
  <c r="HN40" i="7"/>
  <c r="DW40" i="7"/>
  <c r="EA40" i="7"/>
  <c r="EE40" i="7"/>
  <c r="EI40" i="7"/>
  <c r="EM40" i="7"/>
  <c r="EQ40" i="7"/>
  <c r="EU40" i="7"/>
  <c r="EY40" i="7"/>
  <c r="FC40" i="7"/>
  <c r="FG40" i="7"/>
  <c r="FK40" i="7"/>
  <c r="FO40" i="7"/>
  <c r="FS40" i="7"/>
  <c r="FW40" i="7"/>
  <c r="GA40" i="7"/>
  <c r="GE40" i="7"/>
  <c r="GI40" i="7"/>
  <c r="GM40" i="7"/>
  <c r="GQ40" i="7"/>
  <c r="GU40" i="7"/>
  <c r="GY40" i="7"/>
  <c r="HC40" i="7"/>
  <c r="HG40" i="7"/>
  <c r="HK40" i="7"/>
  <c r="HO40" i="7"/>
  <c r="DX40" i="7"/>
  <c r="EN40" i="7"/>
  <c r="FD40" i="7"/>
  <c r="FT40" i="7"/>
  <c r="GJ40" i="7"/>
  <c r="GZ40" i="7"/>
  <c r="HP40" i="7"/>
  <c r="EB40" i="7"/>
  <c r="ER40" i="7"/>
  <c r="FH40" i="7"/>
  <c r="FX40" i="7"/>
  <c r="GN40" i="7"/>
  <c r="HD40" i="7"/>
  <c r="EF40" i="7"/>
  <c r="EV40" i="7"/>
  <c r="FL40" i="7"/>
  <c r="GB40" i="7"/>
  <c r="GR40" i="7"/>
  <c r="HH40" i="7"/>
  <c r="EZ40" i="7"/>
  <c r="HL40" i="7"/>
  <c r="FP40" i="7"/>
  <c r="DV39" i="7"/>
  <c r="DZ39" i="7"/>
  <c r="ED39" i="7"/>
  <c r="EH39" i="7"/>
  <c r="EL39" i="7"/>
  <c r="EP39" i="7"/>
  <c r="ET39" i="7"/>
  <c r="EX39" i="7"/>
  <c r="FB39" i="7"/>
  <c r="FF39" i="7"/>
  <c r="FJ39" i="7"/>
  <c r="FN39" i="7"/>
  <c r="FR39" i="7"/>
  <c r="FV39" i="7"/>
  <c r="FZ39" i="7"/>
  <c r="GD39" i="7"/>
  <c r="GH39" i="7"/>
  <c r="GL39" i="7"/>
  <c r="GP39" i="7"/>
  <c r="GT39" i="7"/>
  <c r="GX39" i="7"/>
  <c r="HB39" i="7"/>
  <c r="HF39" i="7"/>
  <c r="HJ39" i="7"/>
  <c r="HN39" i="7"/>
  <c r="DW39" i="7"/>
  <c r="EA39" i="7"/>
  <c r="EE39" i="7"/>
  <c r="EI39" i="7"/>
  <c r="EM39" i="7"/>
  <c r="EQ39" i="7"/>
  <c r="EU39" i="7"/>
  <c r="EY39" i="7"/>
  <c r="FC39" i="7"/>
  <c r="FG39" i="7"/>
  <c r="FK39" i="7"/>
  <c r="FO39" i="7"/>
  <c r="FS39" i="7"/>
  <c r="FW39" i="7"/>
  <c r="GA39" i="7"/>
  <c r="GE39" i="7"/>
  <c r="GI39" i="7"/>
  <c r="GM39" i="7"/>
  <c r="GQ39" i="7"/>
  <c r="GU39" i="7"/>
  <c r="GY39" i="7"/>
  <c r="HC39" i="7"/>
  <c r="HG39" i="7"/>
  <c r="HK39" i="7"/>
  <c r="HO39" i="7"/>
  <c r="DT39" i="7"/>
  <c r="DX39" i="7"/>
  <c r="EB39" i="7"/>
  <c r="EF39" i="7"/>
  <c r="EJ39" i="7"/>
  <c r="EN39" i="7"/>
  <c r="ER39" i="7"/>
  <c r="EV39" i="7"/>
  <c r="EZ39" i="7"/>
  <c r="FD39" i="7"/>
  <c r="FH39" i="7"/>
  <c r="FL39" i="7"/>
  <c r="FP39" i="7"/>
  <c r="FT39" i="7"/>
  <c r="FX39" i="7"/>
  <c r="GB39" i="7"/>
  <c r="GF39" i="7"/>
  <c r="GJ39" i="7"/>
  <c r="GN39" i="7"/>
  <c r="GR39" i="7"/>
  <c r="GV39" i="7"/>
  <c r="GZ39" i="7"/>
  <c r="HD39" i="7"/>
  <c r="HH39" i="7"/>
  <c r="HL39" i="7"/>
  <c r="HP39" i="7"/>
  <c r="EC39" i="7"/>
  <c r="ES39" i="7"/>
  <c r="FI39" i="7"/>
  <c r="FY39" i="7"/>
  <c r="GO39" i="7"/>
  <c r="HE39" i="7"/>
  <c r="EG39" i="7"/>
  <c r="EW39" i="7"/>
  <c r="FM39" i="7"/>
  <c r="GC39" i="7"/>
  <c r="GS39" i="7"/>
  <c r="HI39" i="7"/>
  <c r="DU39" i="7"/>
  <c r="EK39" i="7"/>
  <c r="FA39" i="7"/>
  <c r="FQ39" i="7"/>
  <c r="GG39" i="7"/>
  <c r="GW39" i="7"/>
  <c r="HM39" i="7"/>
  <c r="DY39" i="7"/>
  <c r="GK39" i="7"/>
  <c r="EO39" i="7"/>
  <c r="HA39" i="7"/>
  <c r="DW38" i="7"/>
  <c r="EA38" i="7"/>
  <c r="EE38" i="7"/>
  <c r="EI38" i="7"/>
  <c r="EM38" i="7"/>
  <c r="EQ38" i="7"/>
  <c r="EU38" i="7"/>
  <c r="EY38" i="7"/>
  <c r="FC38" i="7"/>
  <c r="FG38" i="7"/>
  <c r="FK38" i="7"/>
  <c r="FO38" i="7"/>
  <c r="FS38" i="7"/>
  <c r="FW38" i="7"/>
  <c r="GA38" i="7"/>
  <c r="GE38" i="7"/>
  <c r="GI38" i="7"/>
  <c r="GM38" i="7"/>
  <c r="GQ38" i="7"/>
  <c r="GU38" i="7"/>
  <c r="GY38" i="7"/>
  <c r="HC38" i="7"/>
  <c r="HG38" i="7"/>
  <c r="HK38" i="7"/>
  <c r="HO38" i="7"/>
  <c r="DT38" i="7"/>
  <c r="DX38" i="7"/>
  <c r="EB38" i="7"/>
  <c r="EF38" i="7"/>
  <c r="EJ38" i="7"/>
  <c r="EN38" i="7"/>
  <c r="ER38" i="7"/>
  <c r="EV38" i="7"/>
  <c r="EZ38" i="7"/>
  <c r="FD38" i="7"/>
  <c r="FH38" i="7"/>
  <c r="FL38" i="7"/>
  <c r="FP38" i="7"/>
  <c r="FT38" i="7"/>
  <c r="FX38" i="7"/>
  <c r="GB38" i="7"/>
  <c r="GF38" i="7"/>
  <c r="GJ38" i="7"/>
  <c r="GN38" i="7"/>
  <c r="GR38" i="7"/>
  <c r="GV38" i="7"/>
  <c r="GZ38" i="7"/>
  <c r="HD38" i="7"/>
  <c r="HH38" i="7"/>
  <c r="HL38" i="7"/>
  <c r="HP38" i="7"/>
  <c r="DU38" i="7"/>
  <c r="DY38" i="7"/>
  <c r="EC38" i="7"/>
  <c r="EG38" i="7"/>
  <c r="EK38" i="7"/>
  <c r="EO38" i="7"/>
  <c r="ES38" i="7"/>
  <c r="EW38" i="7"/>
  <c r="FA38" i="7"/>
  <c r="FE38" i="7"/>
  <c r="FI38" i="7"/>
  <c r="FM38" i="7"/>
  <c r="FQ38" i="7"/>
  <c r="FU38" i="7"/>
  <c r="FY38" i="7"/>
  <c r="GC38" i="7"/>
  <c r="GG38" i="7"/>
  <c r="GK38" i="7"/>
  <c r="GO38" i="7"/>
  <c r="GS38" i="7"/>
  <c r="GW38" i="7"/>
  <c r="HA38" i="7"/>
  <c r="HE38" i="7"/>
  <c r="HI38" i="7"/>
  <c r="HM38" i="7"/>
  <c r="EH38" i="7"/>
  <c r="EX38" i="7"/>
  <c r="FN38" i="7"/>
  <c r="GD38" i="7"/>
  <c r="GT38" i="7"/>
  <c r="HJ38" i="7"/>
  <c r="DV38" i="7"/>
  <c r="EL38" i="7"/>
  <c r="FB38" i="7"/>
  <c r="FR38" i="7"/>
  <c r="GH38" i="7"/>
  <c r="GX38" i="7"/>
  <c r="HN38" i="7"/>
  <c r="DZ38" i="7"/>
  <c r="EP38" i="7"/>
  <c r="FF38" i="7"/>
  <c r="FV38" i="7"/>
  <c r="GL38" i="7"/>
  <c r="HB38" i="7"/>
  <c r="FJ38" i="7"/>
  <c r="FZ38" i="7"/>
  <c r="DT37" i="7"/>
  <c r="DX37" i="7"/>
  <c r="EB37" i="7"/>
  <c r="EF37" i="7"/>
  <c r="EJ37" i="7"/>
  <c r="EN37" i="7"/>
  <c r="ER37" i="7"/>
  <c r="EV37" i="7"/>
  <c r="EZ37" i="7"/>
  <c r="FD37" i="7"/>
  <c r="FH37" i="7"/>
  <c r="FL37" i="7"/>
  <c r="FP37" i="7"/>
  <c r="FT37" i="7"/>
  <c r="FX37" i="7"/>
  <c r="GB37" i="7"/>
  <c r="GF37" i="7"/>
  <c r="GJ37" i="7"/>
  <c r="GN37" i="7"/>
  <c r="GR37" i="7"/>
  <c r="GV37" i="7"/>
  <c r="GZ37" i="7"/>
  <c r="HD37" i="7"/>
  <c r="HH37" i="7"/>
  <c r="HL37" i="7"/>
  <c r="HP37" i="7"/>
  <c r="DU37" i="7"/>
  <c r="DY37" i="7"/>
  <c r="EC37" i="7"/>
  <c r="EG37" i="7"/>
  <c r="EK37" i="7"/>
  <c r="EO37" i="7"/>
  <c r="ES37" i="7"/>
  <c r="EW37" i="7"/>
  <c r="FA37" i="7"/>
  <c r="FE37" i="7"/>
  <c r="FI37" i="7"/>
  <c r="FM37" i="7"/>
  <c r="FQ37" i="7"/>
  <c r="FU37" i="7"/>
  <c r="FY37" i="7"/>
  <c r="GC37" i="7"/>
  <c r="GG37" i="7"/>
  <c r="GK37" i="7"/>
  <c r="GO37" i="7"/>
  <c r="GS37" i="7"/>
  <c r="GW37" i="7"/>
  <c r="HA37" i="7"/>
  <c r="HE37" i="7"/>
  <c r="HI37" i="7"/>
  <c r="HM37" i="7"/>
  <c r="DV37" i="7"/>
  <c r="DZ37" i="7"/>
  <c r="ED37" i="7"/>
  <c r="EH37" i="7"/>
  <c r="EL37" i="7"/>
  <c r="EP37" i="7"/>
  <c r="ET37" i="7"/>
  <c r="EX37" i="7"/>
  <c r="FB37" i="7"/>
  <c r="FF37" i="7"/>
  <c r="FJ37" i="7"/>
  <c r="FN37" i="7"/>
  <c r="FR37" i="7"/>
  <c r="FV37" i="7"/>
  <c r="FZ37" i="7"/>
  <c r="GD37" i="7"/>
  <c r="GH37" i="7"/>
  <c r="GL37" i="7"/>
  <c r="GP37" i="7"/>
  <c r="GT37" i="7"/>
  <c r="GX37" i="7"/>
  <c r="HB37" i="7"/>
  <c r="HF37" i="7"/>
  <c r="HJ37" i="7"/>
  <c r="HN37" i="7"/>
  <c r="DW37" i="7"/>
  <c r="EM37" i="7"/>
  <c r="FC37" i="7"/>
  <c r="FS37" i="7"/>
  <c r="GI37" i="7"/>
  <c r="GY37" i="7"/>
  <c r="HO37" i="7"/>
  <c r="EA37" i="7"/>
  <c r="EQ37" i="7"/>
  <c r="FG37" i="7"/>
  <c r="FW37" i="7"/>
  <c r="GM37" i="7"/>
  <c r="HC37" i="7"/>
  <c r="EE37" i="7"/>
  <c r="EU37" i="7"/>
  <c r="FK37" i="7"/>
  <c r="GA37" i="7"/>
  <c r="GQ37" i="7"/>
  <c r="HG37" i="7"/>
  <c r="EI37" i="7"/>
  <c r="GU37" i="7"/>
  <c r="EY37" i="7"/>
  <c r="HK37" i="7"/>
  <c r="DU36" i="7"/>
  <c r="DY36" i="7"/>
  <c r="EC36" i="7"/>
  <c r="EG36" i="7"/>
  <c r="EK36" i="7"/>
  <c r="EO36" i="7"/>
  <c r="ES36" i="7"/>
  <c r="EW36" i="7"/>
  <c r="FA36" i="7"/>
  <c r="FE36" i="7"/>
  <c r="FI36" i="7"/>
  <c r="FM36" i="7"/>
  <c r="FQ36" i="7"/>
  <c r="FU36" i="7"/>
  <c r="FY36" i="7"/>
  <c r="GC36" i="7"/>
  <c r="GG36" i="7"/>
  <c r="GK36" i="7"/>
  <c r="GO36" i="7"/>
  <c r="GS36" i="7"/>
  <c r="GW36" i="7"/>
  <c r="HA36" i="7"/>
  <c r="HE36" i="7"/>
  <c r="HI36" i="7"/>
  <c r="HM36" i="7"/>
  <c r="DV36" i="7"/>
  <c r="DZ36" i="7"/>
  <c r="ED36" i="7"/>
  <c r="EH36" i="7"/>
  <c r="EL36" i="7"/>
  <c r="EP36" i="7"/>
  <c r="ET36" i="7"/>
  <c r="EX36" i="7"/>
  <c r="FB36" i="7"/>
  <c r="FF36" i="7"/>
  <c r="FJ36" i="7"/>
  <c r="FN36" i="7"/>
  <c r="FR36" i="7"/>
  <c r="FV36" i="7"/>
  <c r="FZ36" i="7"/>
  <c r="GD36" i="7"/>
  <c r="GH36" i="7"/>
  <c r="GL36" i="7"/>
  <c r="GP36" i="7"/>
  <c r="GT36" i="7"/>
  <c r="GX36" i="7"/>
  <c r="HB36" i="7"/>
  <c r="HF36" i="7"/>
  <c r="HJ36" i="7"/>
  <c r="HN36" i="7"/>
  <c r="DW36" i="7"/>
  <c r="EA36" i="7"/>
  <c r="EE36" i="7"/>
  <c r="EI36" i="7"/>
  <c r="EM36" i="7"/>
  <c r="EQ36" i="7"/>
  <c r="EU36" i="7"/>
  <c r="EY36" i="7"/>
  <c r="FC36" i="7"/>
  <c r="FG36" i="7"/>
  <c r="FK36" i="7"/>
  <c r="FO36" i="7"/>
  <c r="FS36" i="7"/>
  <c r="FW36" i="7"/>
  <c r="GA36" i="7"/>
  <c r="GE36" i="7"/>
  <c r="GI36" i="7"/>
  <c r="GM36" i="7"/>
  <c r="GQ36" i="7"/>
  <c r="GU36" i="7"/>
  <c r="GY36" i="7"/>
  <c r="HC36" i="7"/>
  <c r="HG36" i="7"/>
  <c r="HK36" i="7"/>
  <c r="HO36" i="7"/>
  <c r="EB36" i="7"/>
  <c r="ER36" i="7"/>
  <c r="FH36" i="7"/>
  <c r="FX36" i="7"/>
  <c r="GN36" i="7"/>
  <c r="HD36" i="7"/>
  <c r="EF36" i="7"/>
  <c r="EV36" i="7"/>
  <c r="FL36" i="7"/>
  <c r="GB36" i="7"/>
  <c r="GR36" i="7"/>
  <c r="HH36" i="7"/>
  <c r="DT36" i="7"/>
  <c r="EJ36" i="7"/>
  <c r="EZ36" i="7"/>
  <c r="FP36" i="7"/>
  <c r="GF36" i="7"/>
  <c r="GV36" i="7"/>
  <c r="HL36" i="7"/>
  <c r="FT36" i="7"/>
  <c r="DX36" i="7"/>
  <c r="GJ36" i="7"/>
  <c r="DV35" i="7"/>
  <c r="DZ35" i="7"/>
  <c r="ED35" i="7"/>
  <c r="EH35" i="7"/>
  <c r="EL35" i="7"/>
  <c r="EP35" i="7"/>
  <c r="ET35" i="7"/>
  <c r="EX35" i="7"/>
  <c r="FB35" i="7"/>
  <c r="FF35" i="7"/>
  <c r="FJ35" i="7"/>
  <c r="FN35" i="7"/>
  <c r="FR35" i="7"/>
  <c r="FV35" i="7"/>
  <c r="FZ35" i="7"/>
  <c r="GD35" i="7"/>
  <c r="GH35" i="7"/>
  <c r="GL35" i="7"/>
  <c r="GP35" i="7"/>
  <c r="GT35" i="7"/>
  <c r="GX35" i="7"/>
  <c r="HB35" i="7"/>
  <c r="HF35" i="7"/>
  <c r="HJ35" i="7"/>
  <c r="HN35" i="7"/>
  <c r="DW35" i="7"/>
  <c r="EA35" i="7"/>
  <c r="EE35" i="7"/>
  <c r="EI35" i="7"/>
  <c r="EM35" i="7"/>
  <c r="EQ35" i="7"/>
  <c r="EU35" i="7"/>
  <c r="EY35" i="7"/>
  <c r="FC35" i="7"/>
  <c r="FG35" i="7"/>
  <c r="FK35" i="7"/>
  <c r="FO35" i="7"/>
  <c r="FS35" i="7"/>
  <c r="FW35" i="7"/>
  <c r="GA35" i="7"/>
  <c r="GE35" i="7"/>
  <c r="GI35" i="7"/>
  <c r="GM35" i="7"/>
  <c r="GQ35" i="7"/>
  <c r="GU35" i="7"/>
  <c r="GY35" i="7"/>
  <c r="HC35" i="7"/>
  <c r="HG35" i="7"/>
  <c r="HK35" i="7"/>
  <c r="HO35" i="7"/>
  <c r="DT35" i="7"/>
  <c r="DX35" i="7"/>
  <c r="EB35" i="7"/>
  <c r="EF35" i="7"/>
  <c r="EJ35" i="7"/>
  <c r="EN35" i="7"/>
  <c r="ER35" i="7"/>
  <c r="EV35" i="7"/>
  <c r="EZ35" i="7"/>
  <c r="FD35" i="7"/>
  <c r="FH35" i="7"/>
  <c r="FL35" i="7"/>
  <c r="FP35" i="7"/>
  <c r="FT35" i="7"/>
  <c r="FX35" i="7"/>
  <c r="GB35" i="7"/>
  <c r="GF35" i="7"/>
  <c r="GJ35" i="7"/>
  <c r="GN35" i="7"/>
  <c r="GR35" i="7"/>
  <c r="GV35" i="7"/>
  <c r="GZ35" i="7"/>
  <c r="HD35" i="7"/>
  <c r="HH35" i="7"/>
  <c r="HL35" i="7"/>
  <c r="HP35" i="7"/>
  <c r="EG35" i="7"/>
  <c r="EW35" i="7"/>
  <c r="FM35" i="7"/>
  <c r="GC35" i="7"/>
  <c r="GS35" i="7"/>
  <c r="HI35" i="7"/>
  <c r="DU35" i="7"/>
  <c r="EK35" i="7"/>
  <c r="FA35" i="7"/>
  <c r="FQ35" i="7"/>
  <c r="GG35" i="7"/>
  <c r="GW35" i="7"/>
  <c r="HM35" i="7"/>
  <c r="DY35" i="7"/>
  <c r="EO35" i="7"/>
  <c r="FE35" i="7"/>
  <c r="FU35" i="7"/>
  <c r="GK35" i="7"/>
  <c r="HA35" i="7"/>
  <c r="ES35" i="7"/>
  <c r="HE35" i="7"/>
  <c r="FI35" i="7"/>
  <c r="DW34" i="7"/>
  <c r="EA34" i="7"/>
  <c r="EE34" i="7"/>
  <c r="EI34" i="7"/>
  <c r="EM34" i="7"/>
  <c r="EQ34" i="7"/>
  <c r="EU34" i="7"/>
  <c r="EY34" i="7"/>
  <c r="FC34" i="7"/>
  <c r="FG34" i="7"/>
  <c r="FK34" i="7"/>
  <c r="FO34" i="7"/>
  <c r="FS34" i="7"/>
  <c r="FW34" i="7"/>
  <c r="GA34" i="7"/>
  <c r="GE34" i="7"/>
  <c r="GI34" i="7"/>
  <c r="GM34" i="7"/>
  <c r="GQ34" i="7"/>
  <c r="GU34" i="7"/>
  <c r="GY34" i="7"/>
  <c r="HC34" i="7"/>
  <c r="HG34" i="7"/>
  <c r="HK34" i="7"/>
  <c r="HO34" i="7"/>
  <c r="DT34" i="7"/>
  <c r="DX34" i="7"/>
  <c r="EB34" i="7"/>
  <c r="EF34" i="7"/>
  <c r="EJ34" i="7"/>
  <c r="EN34" i="7"/>
  <c r="ER34" i="7"/>
  <c r="EV34" i="7"/>
  <c r="EZ34" i="7"/>
  <c r="FD34" i="7"/>
  <c r="FH34" i="7"/>
  <c r="FL34" i="7"/>
  <c r="FP34" i="7"/>
  <c r="FT34" i="7"/>
  <c r="FX34" i="7"/>
  <c r="GB34" i="7"/>
  <c r="GF34" i="7"/>
  <c r="GJ34" i="7"/>
  <c r="GN34" i="7"/>
  <c r="GR34" i="7"/>
  <c r="GV34" i="7"/>
  <c r="GZ34" i="7"/>
  <c r="HD34" i="7"/>
  <c r="HH34" i="7"/>
  <c r="HL34" i="7"/>
  <c r="HP34" i="7"/>
  <c r="DU34" i="7"/>
  <c r="DY34" i="7"/>
  <c r="EC34" i="7"/>
  <c r="EG34" i="7"/>
  <c r="EK34" i="7"/>
  <c r="EO34" i="7"/>
  <c r="ES34" i="7"/>
  <c r="EW34" i="7"/>
  <c r="FA34" i="7"/>
  <c r="FE34" i="7"/>
  <c r="FI34" i="7"/>
  <c r="FM34" i="7"/>
  <c r="FQ34" i="7"/>
  <c r="FU34" i="7"/>
  <c r="FY34" i="7"/>
  <c r="GC34" i="7"/>
  <c r="GG34" i="7"/>
  <c r="GK34" i="7"/>
  <c r="GO34" i="7"/>
  <c r="GS34" i="7"/>
  <c r="GW34" i="7"/>
  <c r="HA34" i="7"/>
  <c r="HE34" i="7"/>
  <c r="HI34" i="7"/>
  <c r="HM34" i="7"/>
  <c r="DV34" i="7"/>
  <c r="EL34" i="7"/>
  <c r="FB34" i="7"/>
  <c r="FR34" i="7"/>
  <c r="GH34" i="7"/>
  <c r="GX34" i="7"/>
  <c r="HN34" i="7"/>
  <c r="DZ34" i="7"/>
  <c r="EP34" i="7"/>
  <c r="FF34" i="7"/>
  <c r="FV34" i="7"/>
  <c r="GL34" i="7"/>
  <c r="HB34" i="7"/>
  <c r="ED34" i="7"/>
  <c r="ET34" i="7"/>
  <c r="FJ34" i="7"/>
  <c r="FZ34" i="7"/>
  <c r="GP34" i="7"/>
  <c r="HF34" i="7"/>
  <c r="GD34" i="7"/>
  <c r="EH34" i="7"/>
  <c r="GT34" i="7"/>
  <c r="DT33" i="7"/>
  <c r="DX33" i="7"/>
  <c r="EB33" i="7"/>
  <c r="EF33" i="7"/>
  <c r="EJ33" i="7"/>
  <c r="EN33" i="7"/>
  <c r="ER33" i="7"/>
  <c r="EV33" i="7"/>
  <c r="EZ33" i="7"/>
  <c r="FD33" i="7"/>
  <c r="FH33" i="7"/>
  <c r="FL33" i="7"/>
  <c r="FP33" i="7"/>
  <c r="FT33" i="7"/>
  <c r="FX33" i="7"/>
  <c r="GB33" i="7"/>
  <c r="GF33" i="7"/>
  <c r="GJ33" i="7"/>
  <c r="GN33" i="7"/>
  <c r="GR33" i="7"/>
  <c r="GV33" i="7"/>
  <c r="GZ33" i="7"/>
  <c r="HD33" i="7"/>
  <c r="HH33" i="7"/>
  <c r="HL33" i="7"/>
  <c r="HP33" i="7"/>
  <c r="DU33" i="7"/>
  <c r="DY33" i="7"/>
  <c r="EC33" i="7"/>
  <c r="EG33" i="7"/>
  <c r="EK33" i="7"/>
  <c r="EO33" i="7"/>
  <c r="ES33" i="7"/>
  <c r="EW33" i="7"/>
  <c r="FA33" i="7"/>
  <c r="FE33" i="7"/>
  <c r="FI33" i="7"/>
  <c r="FM33" i="7"/>
  <c r="FQ33" i="7"/>
  <c r="FU33" i="7"/>
  <c r="FY33" i="7"/>
  <c r="GC33" i="7"/>
  <c r="GG33" i="7"/>
  <c r="GK33" i="7"/>
  <c r="GO33" i="7"/>
  <c r="GS33" i="7"/>
  <c r="GW33" i="7"/>
  <c r="HA33" i="7"/>
  <c r="HE33" i="7"/>
  <c r="HI33" i="7"/>
  <c r="HM33" i="7"/>
  <c r="DV33" i="7"/>
  <c r="DZ33" i="7"/>
  <c r="ED33" i="7"/>
  <c r="EH33" i="7"/>
  <c r="EL33" i="7"/>
  <c r="EP33" i="7"/>
  <c r="ET33" i="7"/>
  <c r="EX33" i="7"/>
  <c r="FB33" i="7"/>
  <c r="FF33" i="7"/>
  <c r="FJ33" i="7"/>
  <c r="FN33" i="7"/>
  <c r="FR33" i="7"/>
  <c r="FV33" i="7"/>
  <c r="FZ33" i="7"/>
  <c r="GD33" i="7"/>
  <c r="GH33" i="7"/>
  <c r="GL33" i="7"/>
  <c r="GP33" i="7"/>
  <c r="GT33" i="7"/>
  <c r="GX33" i="7"/>
  <c r="HB33" i="7"/>
  <c r="HF33" i="7"/>
  <c r="HJ33" i="7"/>
  <c r="HN33" i="7"/>
  <c r="EA33" i="7"/>
  <c r="EQ33" i="7"/>
  <c r="FG33" i="7"/>
  <c r="FW33" i="7"/>
  <c r="GM33" i="7"/>
  <c r="HC33" i="7"/>
  <c r="EE33" i="7"/>
  <c r="EU33" i="7"/>
  <c r="FK33" i="7"/>
  <c r="GA33" i="7"/>
  <c r="GQ33" i="7"/>
  <c r="HG33" i="7"/>
  <c r="EI33" i="7"/>
  <c r="EY33" i="7"/>
  <c r="FO33" i="7"/>
  <c r="GE33" i="7"/>
  <c r="GU33" i="7"/>
  <c r="HK33" i="7"/>
  <c r="FC33" i="7"/>
  <c r="HO33" i="7"/>
  <c r="FS33" i="7"/>
  <c r="DU32" i="7"/>
  <c r="DY32" i="7"/>
  <c r="EC32" i="7"/>
  <c r="EG32" i="7"/>
  <c r="EK32" i="7"/>
  <c r="EO32" i="7"/>
  <c r="ES32" i="7"/>
  <c r="EW32" i="7"/>
  <c r="FA32" i="7"/>
  <c r="FE32" i="7"/>
  <c r="FI32" i="7"/>
  <c r="FM32" i="7"/>
  <c r="FQ32" i="7"/>
  <c r="FU32" i="7"/>
  <c r="FY32" i="7"/>
  <c r="GC32" i="7"/>
  <c r="GG32" i="7"/>
  <c r="GK32" i="7"/>
  <c r="GO32" i="7"/>
  <c r="GS32" i="7"/>
  <c r="GW32" i="7"/>
  <c r="HA32" i="7"/>
  <c r="HE32" i="7"/>
  <c r="HI32" i="7"/>
  <c r="HM32" i="7"/>
  <c r="DV32" i="7"/>
  <c r="DZ32" i="7"/>
  <c r="ED32" i="7"/>
  <c r="EH32" i="7"/>
  <c r="EL32" i="7"/>
  <c r="EP32" i="7"/>
  <c r="ET32" i="7"/>
  <c r="EX32" i="7"/>
  <c r="FB32" i="7"/>
  <c r="FF32" i="7"/>
  <c r="FJ32" i="7"/>
  <c r="FN32" i="7"/>
  <c r="FR32" i="7"/>
  <c r="FV32" i="7"/>
  <c r="FZ32" i="7"/>
  <c r="GD32" i="7"/>
  <c r="GH32" i="7"/>
  <c r="GL32" i="7"/>
  <c r="GP32" i="7"/>
  <c r="GT32" i="7"/>
  <c r="GX32" i="7"/>
  <c r="HB32" i="7"/>
  <c r="HF32" i="7"/>
  <c r="HJ32" i="7"/>
  <c r="HN32" i="7"/>
  <c r="DW32" i="7"/>
  <c r="EA32" i="7"/>
  <c r="EE32" i="7"/>
  <c r="EI32" i="7"/>
  <c r="EM32" i="7"/>
  <c r="EQ32" i="7"/>
  <c r="EU32" i="7"/>
  <c r="EY32" i="7"/>
  <c r="FC32" i="7"/>
  <c r="FG32" i="7"/>
  <c r="FK32" i="7"/>
  <c r="FO32" i="7"/>
  <c r="FS32" i="7"/>
  <c r="FW32" i="7"/>
  <c r="GA32" i="7"/>
  <c r="GE32" i="7"/>
  <c r="GI32" i="7"/>
  <c r="GM32" i="7"/>
  <c r="GQ32" i="7"/>
  <c r="GU32" i="7"/>
  <c r="GY32" i="7"/>
  <c r="HC32" i="7"/>
  <c r="HG32" i="7"/>
  <c r="HK32" i="7"/>
  <c r="HO32" i="7"/>
  <c r="EF32" i="7"/>
  <c r="EV32" i="7"/>
  <c r="FL32" i="7"/>
  <c r="GB32" i="7"/>
  <c r="GR32" i="7"/>
  <c r="HH32" i="7"/>
  <c r="DT32" i="7"/>
  <c r="EJ32" i="7"/>
  <c r="EZ32" i="7"/>
  <c r="FP32" i="7"/>
  <c r="GF32" i="7"/>
  <c r="GV32" i="7"/>
  <c r="HL32" i="7"/>
  <c r="DX32" i="7"/>
  <c r="EN32" i="7"/>
  <c r="FD32" i="7"/>
  <c r="FT32" i="7"/>
  <c r="GJ32" i="7"/>
  <c r="GZ32" i="7"/>
  <c r="HP32" i="7"/>
  <c r="EB32" i="7"/>
  <c r="GN32" i="7"/>
  <c r="ER32" i="7"/>
  <c r="HD32" i="7"/>
  <c r="DV31" i="7"/>
  <c r="DZ31" i="7"/>
  <c r="ED31" i="7"/>
  <c r="EH31" i="7"/>
  <c r="EL31" i="7"/>
  <c r="EP31" i="7"/>
  <c r="ET31" i="7"/>
  <c r="EX31" i="7"/>
  <c r="FB31" i="7"/>
  <c r="FF31" i="7"/>
  <c r="FJ31" i="7"/>
  <c r="FN31" i="7"/>
  <c r="FR31" i="7"/>
  <c r="FV31" i="7"/>
  <c r="FZ31" i="7"/>
  <c r="GD31" i="7"/>
  <c r="GH31" i="7"/>
  <c r="GL31" i="7"/>
  <c r="GP31" i="7"/>
  <c r="GT31" i="7"/>
  <c r="GX31" i="7"/>
  <c r="HB31" i="7"/>
  <c r="HF31" i="7"/>
  <c r="HJ31" i="7"/>
  <c r="HN31" i="7"/>
  <c r="DW31" i="7"/>
  <c r="EA31" i="7"/>
  <c r="EE31" i="7"/>
  <c r="EI31" i="7"/>
  <c r="EM31" i="7"/>
  <c r="EQ31" i="7"/>
  <c r="EU31" i="7"/>
  <c r="EY31" i="7"/>
  <c r="FC31" i="7"/>
  <c r="FG31" i="7"/>
  <c r="FK31" i="7"/>
  <c r="FO31" i="7"/>
  <c r="FS31" i="7"/>
  <c r="FW31" i="7"/>
  <c r="GA31" i="7"/>
  <c r="GE31" i="7"/>
  <c r="GI31" i="7"/>
  <c r="GM31" i="7"/>
  <c r="GQ31" i="7"/>
  <c r="GU31" i="7"/>
  <c r="GY31" i="7"/>
  <c r="HC31" i="7"/>
  <c r="HG31" i="7"/>
  <c r="HK31" i="7"/>
  <c r="HO31" i="7"/>
  <c r="DT31" i="7"/>
  <c r="DX31" i="7"/>
  <c r="EB31" i="7"/>
  <c r="EF31" i="7"/>
  <c r="EJ31" i="7"/>
  <c r="EN31" i="7"/>
  <c r="ER31" i="7"/>
  <c r="EV31" i="7"/>
  <c r="EZ31" i="7"/>
  <c r="FD31" i="7"/>
  <c r="FH31" i="7"/>
  <c r="FL31" i="7"/>
  <c r="FP31" i="7"/>
  <c r="FT31" i="7"/>
  <c r="FX31" i="7"/>
  <c r="GB31" i="7"/>
  <c r="GF31" i="7"/>
  <c r="GJ31" i="7"/>
  <c r="GN31" i="7"/>
  <c r="GR31" i="7"/>
  <c r="GV31" i="7"/>
  <c r="GZ31" i="7"/>
  <c r="HD31" i="7"/>
  <c r="HH31" i="7"/>
  <c r="HL31" i="7"/>
  <c r="HP31" i="7"/>
  <c r="DU31" i="7"/>
  <c r="EK31" i="7"/>
  <c r="FA31" i="7"/>
  <c r="FQ31" i="7"/>
  <c r="GG31" i="7"/>
  <c r="GW31" i="7"/>
  <c r="HM31" i="7"/>
  <c r="DY31" i="7"/>
  <c r="EO31" i="7"/>
  <c r="FE31" i="7"/>
  <c r="FU31" i="7"/>
  <c r="GK31" i="7"/>
  <c r="HA31" i="7"/>
  <c r="EC31" i="7"/>
  <c r="ES31" i="7"/>
  <c r="FI31" i="7"/>
  <c r="FY31" i="7"/>
  <c r="GO31" i="7"/>
  <c r="HE31" i="7"/>
  <c r="FM31" i="7"/>
  <c r="GC31" i="7"/>
  <c r="DW30" i="7"/>
  <c r="EA30" i="7"/>
  <c r="EE30" i="7"/>
  <c r="EI30" i="7"/>
  <c r="EM30" i="7"/>
  <c r="EQ30" i="7"/>
  <c r="EU30" i="7"/>
  <c r="EY30" i="7"/>
  <c r="FC30" i="7"/>
  <c r="FG30" i="7"/>
  <c r="FK30" i="7"/>
  <c r="FO30" i="7"/>
  <c r="FS30" i="7"/>
  <c r="FW30" i="7"/>
  <c r="GA30" i="7"/>
  <c r="GE30" i="7"/>
  <c r="GI30" i="7"/>
  <c r="GM30" i="7"/>
  <c r="GQ30" i="7"/>
  <c r="GU30" i="7"/>
  <c r="GY30" i="7"/>
  <c r="HC30" i="7"/>
  <c r="HG30" i="7"/>
  <c r="HK30" i="7"/>
  <c r="HO30" i="7"/>
  <c r="DT30" i="7"/>
  <c r="DX30" i="7"/>
  <c r="EB30" i="7"/>
  <c r="EF30" i="7"/>
  <c r="EJ30" i="7"/>
  <c r="EN30" i="7"/>
  <c r="ER30" i="7"/>
  <c r="EV30" i="7"/>
  <c r="EZ30" i="7"/>
  <c r="FD30" i="7"/>
  <c r="FH30" i="7"/>
  <c r="FL30" i="7"/>
  <c r="FP30" i="7"/>
  <c r="FT30" i="7"/>
  <c r="FX30" i="7"/>
  <c r="GB30" i="7"/>
  <c r="GF30" i="7"/>
  <c r="GJ30" i="7"/>
  <c r="GN30" i="7"/>
  <c r="GR30" i="7"/>
  <c r="GV30" i="7"/>
  <c r="GZ30" i="7"/>
  <c r="HD30" i="7"/>
  <c r="HH30" i="7"/>
  <c r="HL30" i="7"/>
  <c r="HP30" i="7"/>
  <c r="DU30" i="7"/>
  <c r="DY30" i="7"/>
  <c r="EC30" i="7"/>
  <c r="EG30" i="7"/>
  <c r="EK30" i="7"/>
  <c r="EO30" i="7"/>
  <c r="ES30" i="7"/>
  <c r="EW30" i="7"/>
  <c r="FA30" i="7"/>
  <c r="FE30" i="7"/>
  <c r="FI30" i="7"/>
  <c r="FM30" i="7"/>
  <c r="FQ30" i="7"/>
  <c r="FU30" i="7"/>
  <c r="FY30" i="7"/>
  <c r="GC30" i="7"/>
  <c r="GG30" i="7"/>
  <c r="GK30" i="7"/>
  <c r="GO30" i="7"/>
  <c r="GS30" i="7"/>
  <c r="GW30" i="7"/>
  <c r="HA30" i="7"/>
  <c r="HE30" i="7"/>
  <c r="HI30" i="7"/>
  <c r="HM30" i="7"/>
  <c r="DZ30" i="7"/>
  <c r="EP30" i="7"/>
  <c r="FF30" i="7"/>
  <c r="FV30" i="7"/>
  <c r="GL30" i="7"/>
  <c r="HB30" i="7"/>
  <c r="ED30" i="7"/>
  <c r="ET30" i="7"/>
  <c r="FJ30" i="7"/>
  <c r="FZ30" i="7"/>
  <c r="GP30" i="7"/>
  <c r="HF30" i="7"/>
  <c r="EH30" i="7"/>
  <c r="EX30" i="7"/>
  <c r="FN30" i="7"/>
  <c r="GD30" i="7"/>
  <c r="GT30" i="7"/>
  <c r="HJ30" i="7"/>
  <c r="EL30" i="7"/>
  <c r="GX30" i="7"/>
  <c r="FB30" i="7"/>
  <c r="HN30" i="7"/>
  <c r="DT29" i="7"/>
  <c r="DX29" i="7"/>
  <c r="EB29" i="7"/>
  <c r="EF29" i="7"/>
  <c r="EJ29" i="7"/>
  <c r="EN29" i="7"/>
  <c r="ER29" i="7"/>
  <c r="EV29" i="7"/>
  <c r="EZ29" i="7"/>
  <c r="FD29" i="7"/>
  <c r="FH29" i="7"/>
  <c r="FL29" i="7"/>
  <c r="FP29" i="7"/>
  <c r="FT29" i="7"/>
  <c r="FX29" i="7"/>
  <c r="GB29" i="7"/>
  <c r="GF29" i="7"/>
  <c r="GJ29" i="7"/>
  <c r="GN29" i="7"/>
  <c r="GR29" i="7"/>
  <c r="GV29" i="7"/>
  <c r="GZ29" i="7"/>
  <c r="HD29" i="7"/>
  <c r="HH29" i="7"/>
  <c r="HL29" i="7"/>
  <c r="HP29" i="7"/>
  <c r="DU29" i="7"/>
  <c r="DY29" i="7"/>
  <c r="EC29" i="7"/>
  <c r="EG29" i="7"/>
  <c r="EK29" i="7"/>
  <c r="EO29" i="7"/>
  <c r="ES29" i="7"/>
  <c r="EW29" i="7"/>
  <c r="FA29" i="7"/>
  <c r="FE29" i="7"/>
  <c r="FI29" i="7"/>
  <c r="FM29" i="7"/>
  <c r="FQ29" i="7"/>
  <c r="FU29" i="7"/>
  <c r="FY29" i="7"/>
  <c r="GC29" i="7"/>
  <c r="GG29" i="7"/>
  <c r="GK29" i="7"/>
  <c r="GO29" i="7"/>
  <c r="GS29" i="7"/>
  <c r="GW29" i="7"/>
  <c r="HA29" i="7"/>
  <c r="HE29" i="7"/>
  <c r="HI29" i="7"/>
  <c r="HM29" i="7"/>
  <c r="DV29" i="7"/>
  <c r="DZ29" i="7"/>
  <c r="ED29" i="7"/>
  <c r="EH29" i="7"/>
  <c r="EL29" i="7"/>
  <c r="EP29" i="7"/>
  <c r="ET29" i="7"/>
  <c r="EX29" i="7"/>
  <c r="FB29" i="7"/>
  <c r="FF29" i="7"/>
  <c r="FJ29" i="7"/>
  <c r="FN29" i="7"/>
  <c r="FR29" i="7"/>
  <c r="FV29" i="7"/>
  <c r="FZ29" i="7"/>
  <c r="GD29" i="7"/>
  <c r="GH29" i="7"/>
  <c r="GL29" i="7"/>
  <c r="GP29" i="7"/>
  <c r="GT29" i="7"/>
  <c r="GX29" i="7"/>
  <c r="HB29" i="7"/>
  <c r="HF29" i="7"/>
  <c r="HJ29" i="7"/>
  <c r="HN29" i="7"/>
  <c r="EE29" i="7"/>
  <c r="EU29" i="7"/>
  <c r="FK29" i="7"/>
  <c r="GA29" i="7"/>
  <c r="GQ29" i="7"/>
  <c r="HG29" i="7"/>
  <c r="EI29" i="7"/>
  <c r="EY29" i="7"/>
  <c r="FO29" i="7"/>
  <c r="GE29" i="7"/>
  <c r="GU29" i="7"/>
  <c r="HK29" i="7"/>
  <c r="DW29" i="7"/>
  <c r="EM29" i="7"/>
  <c r="FC29" i="7"/>
  <c r="FS29" i="7"/>
  <c r="GI29" i="7"/>
  <c r="GY29" i="7"/>
  <c r="HO29" i="7"/>
  <c r="FW29" i="7"/>
  <c r="EA29" i="7"/>
  <c r="GM29" i="7"/>
  <c r="DU28" i="7"/>
  <c r="DY28" i="7"/>
  <c r="EC28" i="7"/>
  <c r="EG28" i="7"/>
  <c r="EK28" i="7"/>
  <c r="EO28" i="7"/>
  <c r="ES28" i="7"/>
  <c r="EW28" i="7"/>
  <c r="FA28" i="7"/>
  <c r="FE28" i="7"/>
  <c r="FI28" i="7"/>
  <c r="FM28" i="7"/>
  <c r="FQ28" i="7"/>
  <c r="FU28" i="7"/>
  <c r="FY28" i="7"/>
  <c r="GC28" i="7"/>
  <c r="GG28" i="7"/>
  <c r="GK28" i="7"/>
  <c r="GO28" i="7"/>
  <c r="GS28" i="7"/>
  <c r="GW28" i="7"/>
  <c r="HA28" i="7"/>
  <c r="HE28" i="7"/>
  <c r="HI28" i="7"/>
  <c r="HM28" i="7"/>
  <c r="DV28" i="7"/>
  <c r="DZ28" i="7"/>
  <c r="ED28" i="7"/>
  <c r="EH28" i="7"/>
  <c r="EL28" i="7"/>
  <c r="EP28" i="7"/>
  <c r="ET28" i="7"/>
  <c r="EX28" i="7"/>
  <c r="FB28" i="7"/>
  <c r="FF28" i="7"/>
  <c r="FJ28" i="7"/>
  <c r="FN28" i="7"/>
  <c r="FR28" i="7"/>
  <c r="FV28" i="7"/>
  <c r="FZ28" i="7"/>
  <c r="GD28" i="7"/>
  <c r="GH28" i="7"/>
  <c r="GL28" i="7"/>
  <c r="GP28" i="7"/>
  <c r="GT28" i="7"/>
  <c r="GX28" i="7"/>
  <c r="HB28" i="7"/>
  <c r="HF28" i="7"/>
  <c r="HJ28" i="7"/>
  <c r="HN28" i="7"/>
  <c r="DW28" i="7"/>
  <c r="EA28" i="7"/>
  <c r="EE28" i="7"/>
  <c r="EI28" i="7"/>
  <c r="EM28" i="7"/>
  <c r="EQ28" i="7"/>
  <c r="EU28" i="7"/>
  <c r="EY28" i="7"/>
  <c r="FC28" i="7"/>
  <c r="FG28" i="7"/>
  <c r="FK28" i="7"/>
  <c r="FO28" i="7"/>
  <c r="FS28" i="7"/>
  <c r="FW28" i="7"/>
  <c r="GA28" i="7"/>
  <c r="GE28" i="7"/>
  <c r="GI28" i="7"/>
  <c r="GM28" i="7"/>
  <c r="GQ28" i="7"/>
  <c r="GU28" i="7"/>
  <c r="GY28" i="7"/>
  <c r="HC28" i="7"/>
  <c r="HG28" i="7"/>
  <c r="HK28" i="7"/>
  <c r="HO28" i="7"/>
  <c r="DT28" i="7"/>
  <c r="EJ28" i="7"/>
  <c r="EZ28" i="7"/>
  <c r="FP28" i="7"/>
  <c r="GF28" i="7"/>
  <c r="GV28" i="7"/>
  <c r="HL28" i="7"/>
  <c r="DX28" i="7"/>
  <c r="EN28" i="7"/>
  <c r="FD28" i="7"/>
  <c r="FT28" i="7"/>
  <c r="GJ28" i="7"/>
  <c r="GZ28" i="7"/>
  <c r="HP28" i="7"/>
  <c r="EB28" i="7"/>
  <c r="ER28" i="7"/>
  <c r="FH28" i="7"/>
  <c r="FX28" i="7"/>
  <c r="GN28" i="7"/>
  <c r="HD28" i="7"/>
  <c r="EV28" i="7"/>
  <c r="HH28" i="7"/>
  <c r="FL28" i="7"/>
  <c r="DV27" i="7"/>
  <c r="DZ27" i="7"/>
  <c r="ED27" i="7"/>
  <c r="EH27" i="7"/>
  <c r="EL27" i="7"/>
  <c r="EP27" i="7"/>
  <c r="ET27" i="7"/>
  <c r="EX27" i="7"/>
  <c r="FB27" i="7"/>
  <c r="FF27" i="7"/>
  <c r="FJ27" i="7"/>
  <c r="FN27" i="7"/>
  <c r="FR27" i="7"/>
  <c r="FV27" i="7"/>
  <c r="FZ27" i="7"/>
  <c r="GD27" i="7"/>
  <c r="GH27" i="7"/>
  <c r="GL27" i="7"/>
  <c r="GP27" i="7"/>
  <c r="GT27" i="7"/>
  <c r="GX27" i="7"/>
  <c r="HB27" i="7"/>
  <c r="HF27" i="7"/>
  <c r="HJ27" i="7"/>
  <c r="HN27" i="7"/>
  <c r="DW27" i="7"/>
  <c r="EA27" i="7"/>
  <c r="EE27" i="7"/>
  <c r="EI27" i="7"/>
  <c r="EM27" i="7"/>
  <c r="EQ27" i="7"/>
  <c r="EU27" i="7"/>
  <c r="EY27" i="7"/>
  <c r="FC27" i="7"/>
  <c r="FG27" i="7"/>
  <c r="FK27" i="7"/>
  <c r="FO27" i="7"/>
  <c r="FS27" i="7"/>
  <c r="FW27" i="7"/>
  <c r="GA27" i="7"/>
  <c r="GE27" i="7"/>
  <c r="GI27" i="7"/>
  <c r="GM27" i="7"/>
  <c r="GQ27" i="7"/>
  <c r="GU27" i="7"/>
  <c r="GY27" i="7"/>
  <c r="HC27" i="7"/>
  <c r="HG27" i="7"/>
  <c r="HK27" i="7"/>
  <c r="HO27" i="7"/>
  <c r="DT27" i="7"/>
  <c r="DX27" i="7"/>
  <c r="EB27" i="7"/>
  <c r="EF27" i="7"/>
  <c r="EJ27" i="7"/>
  <c r="EN27" i="7"/>
  <c r="ER27" i="7"/>
  <c r="EV27" i="7"/>
  <c r="EZ27" i="7"/>
  <c r="FD27" i="7"/>
  <c r="FH27" i="7"/>
  <c r="FL27" i="7"/>
  <c r="FP27" i="7"/>
  <c r="FT27" i="7"/>
  <c r="FX27" i="7"/>
  <c r="GB27" i="7"/>
  <c r="GF27" i="7"/>
  <c r="GJ27" i="7"/>
  <c r="GN27" i="7"/>
  <c r="GR27" i="7"/>
  <c r="GV27" i="7"/>
  <c r="GZ27" i="7"/>
  <c r="HD27" i="7"/>
  <c r="HH27" i="7"/>
  <c r="HL27" i="7"/>
  <c r="HP27" i="7"/>
  <c r="DY27" i="7"/>
  <c r="EO27" i="7"/>
  <c r="FE27" i="7"/>
  <c r="FU27" i="7"/>
  <c r="GK27" i="7"/>
  <c r="HA27" i="7"/>
  <c r="EC27" i="7"/>
  <c r="ES27" i="7"/>
  <c r="FI27" i="7"/>
  <c r="FY27" i="7"/>
  <c r="GO27" i="7"/>
  <c r="HE27" i="7"/>
  <c r="EG27" i="7"/>
  <c r="EW27" i="7"/>
  <c r="FM27" i="7"/>
  <c r="GC27" i="7"/>
  <c r="GS27" i="7"/>
  <c r="HI27" i="7"/>
  <c r="DU27" i="7"/>
  <c r="GG27" i="7"/>
  <c r="EK27" i="7"/>
  <c r="GW27" i="7"/>
  <c r="DW26" i="7"/>
  <c r="EA26" i="7"/>
  <c r="EE26" i="7"/>
  <c r="EI26" i="7"/>
  <c r="EM26" i="7"/>
  <c r="EQ26" i="7"/>
  <c r="EU26" i="7"/>
  <c r="EY26" i="7"/>
  <c r="FC26" i="7"/>
  <c r="FG26" i="7"/>
  <c r="FK26" i="7"/>
  <c r="FO26" i="7"/>
  <c r="FS26" i="7"/>
  <c r="FW26" i="7"/>
  <c r="GA26" i="7"/>
  <c r="GE26" i="7"/>
  <c r="GI26" i="7"/>
  <c r="GM26" i="7"/>
  <c r="GQ26" i="7"/>
  <c r="GU26" i="7"/>
  <c r="GY26" i="7"/>
  <c r="HC26" i="7"/>
  <c r="HG26" i="7"/>
  <c r="HK26" i="7"/>
  <c r="HO26" i="7"/>
  <c r="DT26" i="7"/>
  <c r="DX26" i="7"/>
  <c r="EB26" i="7"/>
  <c r="EF26" i="7"/>
  <c r="EJ26" i="7"/>
  <c r="EN26" i="7"/>
  <c r="ER26" i="7"/>
  <c r="EV26" i="7"/>
  <c r="EZ26" i="7"/>
  <c r="FD26" i="7"/>
  <c r="FH26" i="7"/>
  <c r="FL26" i="7"/>
  <c r="FP26" i="7"/>
  <c r="FT26" i="7"/>
  <c r="FX26" i="7"/>
  <c r="GB26" i="7"/>
  <c r="GF26" i="7"/>
  <c r="GJ26" i="7"/>
  <c r="GN26" i="7"/>
  <c r="GR26" i="7"/>
  <c r="GV26" i="7"/>
  <c r="GZ26" i="7"/>
  <c r="HD26" i="7"/>
  <c r="HH26" i="7"/>
  <c r="HL26" i="7"/>
  <c r="HP26" i="7"/>
  <c r="DU26" i="7"/>
  <c r="DY26" i="7"/>
  <c r="EC26" i="7"/>
  <c r="EG26" i="7"/>
  <c r="EK26" i="7"/>
  <c r="EO26" i="7"/>
  <c r="ES26" i="7"/>
  <c r="EW26" i="7"/>
  <c r="FA26" i="7"/>
  <c r="FE26" i="7"/>
  <c r="FI26" i="7"/>
  <c r="FM26" i="7"/>
  <c r="FQ26" i="7"/>
  <c r="FU26" i="7"/>
  <c r="FY26" i="7"/>
  <c r="GC26" i="7"/>
  <c r="GG26" i="7"/>
  <c r="GK26" i="7"/>
  <c r="GO26" i="7"/>
  <c r="GS26" i="7"/>
  <c r="GW26" i="7"/>
  <c r="HA26" i="7"/>
  <c r="HE26" i="7"/>
  <c r="HI26" i="7"/>
  <c r="HM26" i="7"/>
  <c r="ED26" i="7"/>
  <c r="ET26" i="7"/>
  <c r="FJ26" i="7"/>
  <c r="FZ26" i="7"/>
  <c r="GP26" i="7"/>
  <c r="HF26" i="7"/>
  <c r="EH26" i="7"/>
  <c r="EX26" i="7"/>
  <c r="FN26" i="7"/>
  <c r="GD26" i="7"/>
  <c r="GT26" i="7"/>
  <c r="HJ26" i="7"/>
  <c r="DV26" i="7"/>
  <c r="EL26" i="7"/>
  <c r="FB26" i="7"/>
  <c r="FR26" i="7"/>
  <c r="GH26" i="7"/>
  <c r="GX26" i="7"/>
  <c r="HN26" i="7"/>
  <c r="FF26" i="7"/>
  <c r="FV26" i="7"/>
  <c r="DT25" i="7"/>
  <c r="DX25" i="7"/>
  <c r="EB25" i="7"/>
  <c r="EF25" i="7"/>
  <c r="EJ25" i="7"/>
  <c r="EN25" i="7"/>
  <c r="ER25" i="7"/>
  <c r="EV25" i="7"/>
  <c r="EZ25" i="7"/>
  <c r="FD25" i="7"/>
  <c r="FH25" i="7"/>
  <c r="FL25" i="7"/>
  <c r="FP25" i="7"/>
  <c r="FT25" i="7"/>
  <c r="FX25" i="7"/>
  <c r="GB25" i="7"/>
  <c r="GF25" i="7"/>
  <c r="GJ25" i="7"/>
  <c r="GN25" i="7"/>
  <c r="GR25" i="7"/>
  <c r="GV25" i="7"/>
  <c r="GZ25" i="7"/>
  <c r="HD25" i="7"/>
  <c r="HH25" i="7"/>
  <c r="HL25" i="7"/>
  <c r="HP25" i="7"/>
  <c r="DU25" i="7"/>
  <c r="DY25" i="7"/>
  <c r="EC25" i="7"/>
  <c r="EG25" i="7"/>
  <c r="EK25" i="7"/>
  <c r="EO25" i="7"/>
  <c r="ES25" i="7"/>
  <c r="EW25" i="7"/>
  <c r="FA25" i="7"/>
  <c r="FE25" i="7"/>
  <c r="FI25" i="7"/>
  <c r="FM25" i="7"/>
  <c r="FQ25" i="7"/>
  <c r="FU25" i="7"/>
  <c r="FY25" i="7"/>
  <c r="GC25" i="7"/>
  <c r="GG25" i="7"/>
  <c r="GK25" i="7"/>
  <c r="GO25" i="7"/>
  <c r="GS25" i="7"/>
  <c r="GW25" i="7"/>
  <c r="HA25" i="7"/>
  <c r="HE25" i="7"/>
  <c r="HI25" i="7"/>
  <c r="HM25" i="7"/>
  <c r="DV25" i="7"/>
  <c r="DZ25" i="7"/>
  <c r="ED25" i="7"/>
  <c r="EH25" i="7"/>
  <c r="EL25" i="7"/>
  <c r="EP25" i="7"/>
  <c r="ET25" i="7"/>
  <c r="EX25" i="7"/>
  <c r="FB25" i="7"/>
  <c r="FF25" i="7"/>
  <c r="FJ25" i="7"/>
  <c r="FN25" i="7"/>
  <c r="FR25" i="7"/>
  <c r="FV25" i="7"/>
  <c r="FZ25" i="7"/>
  <c r="GD25" i="7"/>
  <c r="GH25" i="7"/>
  <c r="GL25" i="7"/>
  <c r="GP25" i="7"/>
  <c r="GT25" i="7"/>
  <c r="GX25" i="7"/>
  <c r="HB25" i="7"/>
  <c r="HF25" i="7"/>
  <c r="HJ25" i="7"/>
  <c r="HN25" i="7"/>
  <c r="EI25" i="7"/>
  <c r="EY25" i="7"/>
  <c r="FO25" i="7"/>
  <c r="GE25" i="7"/>
  <c r="GU25" i="7"/>
  <c r="HK25" i="7"/>
  <c r="DW25" i="7"/>
  <c r="EM25" i="7"/>
  <c r="FC25" i="7"/>
  <c r="FS25" i="7"/>
  <c r="GI25" i="7"/>
  <c r="GY25" i="7"/>
  <c r="HO25" i="7"/>
  <c r="EA25" i="7"/>
  <c r="EQ25" i="7"/>
  <c r="FG25" i="7"/>
  <c r="FW25" i="7"/>
  <c r="GM25" i="7"/>
  <c r="HC25" i="7"/>
  <c r="EE25" i="7"/>
  <c r="GQ25" i="7"/>
  <c r="EU25" i="7"/>
  <c r="HG25" i="7"/>
  <c r="DU24" i="7"/>
  <c r="DY24" i="7"/>
  <c r="EC24" i="7"/>
  <c r="EG24" i="7"/>
  <c r="EK24" i="7"/>
  <c r="EO24" i="7"/>
  <c r="ES24" i="7"/>
  <c r="EW24" i="7"/>
  <c r="FA24" i="7"/>
  <c r="FE24" i="7"/>
  <c r="FI24" i="7"/>
  <c r="FM24" i="7"/>
  <c r="FQ24" i="7"/>
  <c r="FU24" i="7"/>
  <c r="FY24" i="7"/>
  <c r="GC24" i="7"/>
  <c r="GG24" i="7"/>
  <c r="GK24" i="7"/>
  <c r="GO24" i="7"/>
  <c r="GS24" i="7"/>
  <c r="GW24" i="7"/>
  <c r="HA24" i="7"/>
  <c r="HE24" i="7"/>
  <c r="HI24" i="7"/>
  <c r="HM24" i="7"/>
  <c r="DV24" i="7"/>
  <c r="DZ24" i="7"/>
  <c r="ED24" i="7"/>
  <c r="EH24" i="7"/>
  <c r="EL24" i="7"/>
  <c r="EP24" i="7"/>
  <c r="ET24" i="7"/>
  <c r="EX24" i="7"/>
  <c r="FB24" i="7"/>
  <c r="FF24" i="7"/>
  <c r="FJ24" i="7"/>
  <c r="FN24" i="7"/>
  <c r="FR24" i="7"/>
  <c r="FV24" i="7"/>
  <c r="FZ24" i="7"/>
  <c r="GD24" i="7"/>
  <c r="GH24" i="7"/>
  <c r="GL24" i="7"/>
  <c r="GP24" i="7"/>
  <c r="GT24" i="7"/>
  <c r="GX24" i="7"/>
  <c r="HB24" i="7"/>
  <c r="HF24" i="7"/>
  <c r="HJ24" i="7"/>
  <c r="HN24" i="7"/>
  <c r="DW24" i="7"/>
  <c r="EA24" i="7"/>
  <c r="EE24" i="7"/>
  <c r="EI24" i="7"/>
  <c r="EM24" i="7"/>
  <c r="EQ24" i="7"/>
  <c r="EU24" i="7"/>
  <c r="EY24" i="7"/>
  <c r="FC24" i="7"/>
  <c r="FG24" i="7"/>
  <c r="FK24" i="7"/>
  <c r="FO24" i="7"/>
  <c r="FS24" i="7"/>
  <c r="FW24" i="7"/>
  <c r="GA24" i="7"/>
  <c r="GE24" i="7"/>
  <c r="GI24" i="7"/>
  <c r="GM24" i="7"/>
  <c r="GQ24" i="7"/>
  <c r="GU24" i="7"/>
  <c r="GY24" i="7"/>
  <c r="HC24" i="7"/>
  <c r="HG24" i="7"/>
  <c r="HK24" i="7"/>
  <c r="HO24" i="7"/>
  <c r="DX24" i="7"/>
  <c r="EN24" i="7"/>
  <c r="FD24" i="7"/>
  <c r="FT24" i="7"/>
  <c r="GJ24" i="7"/>
  <c r="GZ24" i="7"/>
  <c r="HP24" i="7"/>
  <c r="EB24" i="7"/>
  <c r="ER24" i="7"/>
  <c r="FH24" i="7"/>
  <c r="FX24" i="7"/>
  <c r="GN24" i="7"/>
  <c r="HD24" i="7"/>
  <c r="EF24" i="7"/>
  <c r="EV24" i="7"/>
  <c r="FL24" i="7"/>
  <c r="GB24" i="7"/>
  <c r="GR24" i="7"/>
  <c r="HH24" i="7"/>
  <c r="FP24" i="7"/>
  <c r="DT24" i="7"/>
  <c r="GF24" i="7"/>
  <c r="DV23" i="7"/>
  <c r="DZ23" i="7"/>
  <c r="ED23" i="7"/>
  <c r="EH23" i="7"/>
  <c r="EL23" i="7"/>
  <c r="EP23" i="7"/>
  <c r="ET23" i="7"/>
  <c r="EX23" i="7"/>
  <c r="FB23" i="7"/>
  <c r="FF23" i="7"/>
  <c r="FJ23" i="7"/>
  <c r="FN23" i="7"/>
  <c r="FR23" i="7"/>
  <c r="FV23" i="7"/>
  <c r="FZ23" i="7"/>
  <c r="GD23" i="7"/>
  <c r="GH23" i="7"/>
  <c r="GL23" i="7"/>
  <c r="GP23" i="7"/>
  <c r="GT23" i="7"/>
  <c r="GX23" i="7"/>
  <c r="HB23" i="7"/>
  <c r="HF23" i="7"/>
  <c r="HJ23" i="7"/>
  <c r="HN23" i="7"/>
  <c r="DW23" i="7"/>
  <c r="EA23" i="7"/>
  <c r="EE23" i="7"/>
  <c r="EI23" i="7"/>
  <c r="EM23" i="7"/>
  <c r="EQ23" i="7"/>
  <c r="EU23" i="7"/>
  <c r="EY23" i="7"/>
  <c r="FC23" i="7"/>
  <c r="FG23" i="7"/>
  <c r="FK23" i="7"/>
  <c r="FO23" i="7"/>
  <c r="FS23" i="7"/>
  <c r="FW23" i="7"/>
  <c r="GA23" i="7"/>
  <c r="GE23" i="7"/>
  <c r="GI23" i="7"/>
  <c r="GM23" i="7"/>
  <c r="GQ23" i="7"/>
  <c r="GU23" i="7"/>
  <c r="GY23" i="7"/>
  <c r="HC23" i="7"/>
  <c r="HG23" i="7"/>
  <c r="HK23" i="7"/>
  <c r="HO23" i="7"/>
  <c r="DT23" i="7"/>
  <c r="DX23" i="7"/>
  <c r="EB23" i="7"/>
  <c r="EF23" i="7"/>
  <c r="EJ23" i="7"/>
  <c r="EN23" i="7"/>
  <c r="ER23" i="7"/>
  <c r="EV23" i="7"/>
  <c r="EZ23" i="7"/>
  <c r="FD23" i="7"/>
  <c r="FH23" i="7"/>
  <c r="FL23" i="7"/>
  <c r="FP23" i="7"/>
  <c r="FT23" i="7"/>
  <c r="FX23" i="7"/>
  <c r="GB23" i="7"/>
  <c r="GF23" i="7"/>
  <c r="GJ23" i="7"/>
  <c r="GN23" i="7"/>
  <c r="GR23" i="7"/>
  <c r="GV23" i="7"/>
  <c r="GZ23" i="7"/>
  <c r="HD23" i="7"/>
  <c r="HH23" i="7"/>
  <c r="HL23" i="7"/>
  <c r="HP23" i="7"/>
  <c r="EC23" i="7"/>
  <c r="ES23" i="7"/>
  <c r="FI23" i="7"/>
  <c r="FY23" i="7"/>
  <c r="GO23" i="7"/>
  <c r="HE23" i="7"/>
  <c r="EG23" i="7"/>
  <c r="EW23" i="7"/>
  <c r="FM23" i="7"/>
  <c r="GC23" i="7"/>
  <c r="GS23" i="7"/>
  <c r="HI23" i="7"/>
  <c r="DU23" i="7"/>
  <c r="EK23" i="7"/>
  <c r="FA23" i="7"/>
  <c r="FQ23" i="7"/>
  <c r="GG23" i="7"/>
  <c r="GW23" i="7"/>
  <c r="HM23" i="7"/>
  <c r="EO23" i="7"/>
  <c r="HA23" i="7"/>
  <c r="FE23" i="7"/>
  <c r="DW22" i="7"/>
  <c r="EA22" i="7"/>
  <c r="EE22" i="7"/>
  <c r="EI22" i="7"/>
  <c r="EM22" i="7"/>
  <c r="EQ22" i="7"/>
  <c r="EU22" i="7"/>
  <c r="EY22" i="7"/>
  <c r="FC22" i="7"/>
  <c r="FG22" i="7"/>
  <c r="FK22" i="7"/>
  <c r="FO22" i="7"/>
  <c r="FS22" i="7"/>
  <c r="FW22" i="7"/>
  <c r="GA22" i="7"/>
  <c r="GE22" i="7"/>
  <c r="GI22" i="7"/>
  <c r="GM22" i="7"/>
  <c r="GQ22" i="7"/>
  <c r="GU22" i="7"/>
  <c r="GY22" i="7"/>
  <c r="HC22" i="7"/>
  <c r="HG22" i="7"/>
  <c r="HK22" i="7"/>
  <c r="HO22" i="7"/>
  <c r="DT22" i="7"/>
  <c r="DX22" i="7"/>
  <c r="EB22" i="7"/>
  <c r="EF22" i="7"/>
  <c r="EJ22" i="7"/>
  <c r="EN22" i="7"/>
  <c r="ER22" i="7"/>
  <c r="EV22" i="7"/>
  <c r="EZ22" i="7"/>
  <c r="FD22" i="7"/>
  <c r="FH22" i="7"/>
  <c r="FL22" i="7"/>
  <c r="FP22" i="7"/>
  <c r="FT22" i="7"/>
  <c r="FX22" i="7"/>
  <c r="GB22" i="7"/>
  <c r="GF22" i="7"/>
  <c r="GJ22" i="7"/>
  <c r="GN22" i="7"/>
  <c r="GR22" i="7"/>
  <c r="GV22" i="7"/>
  <c r="GZ22" i="7"/>
  <c r="HD22" i="7"/>
  <c r="HH22" i="7"/>
  <c r="HL22" i="7"/>
  <c r="HP22" i="7"/>
  <c r="DU22" i="7"/>
  <c r="DY22" i="7"/>
  <c r="EC22" i="7"/>
  <c r="EG22" i="7"/>
  <c r="EK22" i="7"/>
  <c r="EO22" i="7"/>
  <c r="ES22" i="7"/>
  <c r="EW22" i="7"/>
  <c r="FA22" i="7"/>
  <c r="FE22" i="7"/>
  <c r="FI22" i="7"/>
  <c r="FM22" i="7"/>
  <c r="FQ22" i="7"/>
  <c r="FU22" i="7"/>
  <c r="FY22" i="7"/>
  <c r="GC22" i="7"/>
  <c r="GG22" i="7"/>
  <c r="GK22" i="7"/>
  <c r="GO22" i="7"/>
  <c r="GS22" i="7"/>
  <c r="GW22" i="7"/>
  <c r="HA22" i="7"/>
  <c r="HE22" i="7"/>
  <c r="HI22" i="7"/>
  <c r="HM22" i="7"/>
  <c r="EH22" i="7"/>
  <c r="EX22" i="7"/>
  <c r="FN22" i="7"/>
  <c r="GD22" i="7"/>
  <c r="GT22" i="7"/>
  <c r="HJ22" i="7"/>
  <c r="DV22" i="7"/>
  <c r="EL22" i="7"/>
  <c r="FB22" i="7"/>
  <c r="FR22" i="7"/>
  <c r="GH22" i="7"/>
  <c r="GX22" i="7"/>
  <c r="HN22" i="7"/>
  <c r="DZ22" i="7"/>
  <c r="EP22" i="7"/>
  <c r="FF22" i="7"/>
  <c r="FV22" i="7"/>
  <c r="GL22" i="7"/>
  <c r="HB22" i="7"/>
  <c r="FZ22" i="7"/>
  <c r="ED22" i="7"/>
  <c r="GP22" i="7"/>
  <c r="DT21" i="7"/>
  <c r="DX21" i="7"/>
  <c r="EB21" i="7"/>
  <c r="EF21" i="7"/>
  <c r="EJ21" i="7"/>
  <c r="EN21" i="7"/>
  <c r="ER21" i="7"/>
  <c r="EV21" i="7"/>
  <c r="EZ21" i="7"/>
  <c r="FD21" i="7"/>
  <c r="FH21" i="7"/>
  <c r="FL21" i="7"/>
  <c r="FP21" i="7"/>
  <c r="FT21" i="7"/>
  <c r="FX21" i="7"/>
  <c r="GB21" i="7"/>
  <c r="GF21" i="7"/>
  <c r="GJ21" i="7"/>
  <c r="GN21" i="7"/>
  <c r="GR21" i="7"/>
  <c r="GV21" i="7"/>
  <c r="GZ21" i="7"/>
  <c r="HD21" i="7"/>
  <c r="HH21" i="7"/>
  <c r="HL21" i="7"/>
  <c r="HP21" i="7"/>
  <c r="DU21" i="7"/>
  <c r="DY21" i="7"/>
  <c r="EC21" i="7"/>
  <c r="EG21" i="7"/>
  <c r="EK21" i="7"/>
  <c r="EO21" i="7"/>
  <c r="ES21" i="7"/>
  <c r="EW21" i="7"/>
  <c r="FA21" i="7"/>
  <c r="FE21" i="7"/>
  <c r="FI21" i="7"/>
  <c r="FM21" i="7"/>
  <c r="FQ21" i="7"/>
  <c r="FU21" i="7"/>
  <c r="FY21" i="7"/>
  <c r="GC21" i="7"/>
  <c r="GG21" i="7"/>
  <c r="GK21" i="7"/>
  <c r="GO21" i="7"/>
  <c r="GS21" i="7"/>
  <c r="GW21" i="7"/>
  <c r="HA21" i="7"/>
  <c r="HE21" i="7"/>
  <c r="HI21" i="7"/>
  <c r="HM21" i="7"/>
  <c r="DV21" i="7"/>
  <c r="DZ21" i="7"/>
  <c r="ED21" i="7"/>
  <c r="EH21" i="7"/>
  <c r="EL21" i="7"/>
  <c r="EP21" i="7"/>
  <c r="ET21" i="7"/>
  <c r="EX21" i="7"/>
  <c r="FB21" i="7"/>
  <c r="FF21" i="7"/>
  <c r="FJ21" i="7"/>
  <c r="FN21" i="7"/>
  <c r="FR21" i="7"/>
  <c r="FV21" i="7"/>
  <c r="FZ21" i="7"/>
  <c r="GD21" i="7"/>
  <c r="GH21" i="7"/>
  <c r="GL21" i="7"/>
  <c r="GP21" i="7"/>
  <c r="GT21" i="7"/>
  <c r="GX21" i="7"/>
  <c r="HB21" i="7"/>
  <c r="HF21" i="7"/>
  <c r="HJ21" i="7"/>
  <c r="HN21" i="7"/>
  <c r="DW21" i="7"/>
  <c r="EM21" i="7"/>
  <c r="FC21" i="7"/>
  <c r="FS21" i="7"/>
  <c r="GI21" i="7"/>
  <c r="GY21" i="7"/>
  <c r="HO21" i="7"/>
  <c r="EA21" i="7"/>
  <c r="EQ21" i="7"/>
  <c r="FG21" i="7"/>
  <c r="FW21" i="7"/>
  <c r="GM21" i="7"/>
  <c r="HC21" i="7"/>
  <c r="EE21" i="7"/>
  <c r="EU21" i="7"/>
  <c r="FK21" i="7"/>
  <c r="GA21" i="7"/>
  <c r="GQ21" i="7"/>
  <c r="HG21" i="7"/>
  <c r="EY21" i="7"/>
  <c r="HK21" i="7"/>
  <c r="FO21" i="7"/>
  <c r="DU20" i="7"/>
  <c r="DY20" i="7"/>
  <c r="EC20" i="7"/>
  <c r="EG20" i="7"/>
  <c r="EK20" i="7"/>
  <c r="EO20" i="7"/>
  <c r="ES20" i="7"/>
  <c r="EW20" i="7"/>
  <c r="FA20" i="7"/>
  <c r="FE20" i="7"/>
  <c r="FI20" i="7"/>
  <c r="FM20" i="7"/>
  <c r="FQ20" i="7"/>
  <c r="FU20" i="7"/>
  <c r="FY20" i="7"/>
  <c r="GC20" i="7"/>
  <c r="GG20" i="7"/>
  <c r="GK20" i="7"/>
  <c r="GO20" i="7"/>
  <c r="GS20" i="7"/>
  <c r="GW20" i="7"/>
  <c r="HA20" i="7"/>
  <c r="HE20" i="7"/>
  <c r="HI20" i="7"/>
  <c r="HM20" i="7"/>
  <c r="DV20" i="7"/>
  <c r="DZ20" i="7"/>
  <c r="ED20" i="7"/>
  <c r="EH20" i="7"/>
  <c r="EL20" i="7"/>
  <c r="EP20" i="7"/>
  <c r="ET20" i="7"/>
  <c r="EX20" i="7"/>
  <c r="FB20" i="7"/>
  <c r="FF20" i="7"/>
  <c r="FJ20" i="7"/>
  <c r="FN20" i="7"/>
  <c r="FR20" i="7"/>
  <c r="FV20" i="7"/>
  <c r="FZ20" i="7"/>
  <c r="GD20" i="7"/>
  <c r="GH20" i="7"/>
  <c r="GL20" i="7"/>
  <c r="GP20" i="7"/>
  <c r="GT20" i="7"/>
  <c r="GX20" i="7"/>
  <c r="HB20" i="7"/>
  <c r="HF20" i="7"/>
  <c r="HJ20" i="7"/>
  <c r="HN20" i="7"/>
  <c r="DW20" i="7"/>
  <c r="EA20" i="7"/>
  <c r="EE20" i="7"/>
  <c r="EI20" i="7"/>
  <c r="EM20" i="7"/>
  <c r="EQ20" i="7"/>
  <c r="EU20" i="7"/>
  <c r="EY20" i="7"/>
  <c r="FC20" i="7"/>
  <c r="FG20" i="7"/>
  <c r="FK20" i="7"/>
  <c r="FO20" i="7"/>
  <c r="FS20" i="7"/>
  <c r="FW20" i="7"/>
  <c r="GA20" i="7"/>
  <c r="GE20" i="7"/>
  <c r="GI20" i="7"/>
  <c r="GM20" i="7"/>
  <c r="GQ20" i="7"/>
  <c r="GU20" i="7"/>
  <c r="GY20" i="7"/>
  <c r="HC20" i="7"/>
  <c r="HG20" i="7"/>
  <c r="HK20" i="7"/>
  <c r="HO20" i="7"/>
  <c r="EB20" i="7"/>
  <c r="ER20" i="7"/>
  <c r="FH20" i="7"/>
  <c r="FX20" i="7"/>
  <c r="GN20" i="7"/>
  <c r="HD20" i="7"/>
  <c r="EF20" i="7"/>
  <c r="EV20" i="7"/>
  <c r="FL20" i="7"/>
  <c r="GB20" i="7"/>
  <c r="GR20" i="7"/>
  <c r="HH20" i="7"/>
  <c r="DT20" i="7"/>
  <c r="EJ20" i="7"/>
  <c r="EZ20" i="7"/>
  <c r="FP20" i="7"/>
  <c r="GF20" i="7"/>
  <c r="GV20" i="7"/>
  <c r="HL20" i="7"/>
  <c r="DX20" i="7"/>
  <c r="GJ20" i="7"/>
  <c r="EN20" i="7"/>
  <c r="GZ20" i="7"/>
  <c r="DV19" i="7"/>
  <c r="DZ19" i="7"/>
  <c r="ED19" i="7"/>
  <c r="EH19" i="7"/>
  <c r="EL19" i="7"/>
  <c r="EP19" i="7"/>
  <c r="ET19" i="7"/>
  <c r="EX19" i="7"/>
  <c r="FB19" i="7"/>
  <c r="FF19" i="7"/>
  <c r="FJ19" i="7"/>
  <c r="FN19" i="7"/>
  <c r="FR19" i="7"/>
  <c r="FV19" i="7"/>
  <c r="FZ19" i="7"/>
  <c r="GD19" i="7"/>
  <c r="GH19" i="7"/>
  <c r="GL19" i="7"/>
  <c r="GP19" i="7"/>
  <c r="GT19" i="7"/>
  <c r="GX19" i="7"/>
  <c r="HB19" i="7"/>
  <c r="HF19" i="7"/>
  <c r="HJ19" i="7"/>
  <c r="HN19" i="7"/>
  <c r="DW19" i="7"/>
  <c r="EA19" i="7"/>
  <c r="EE19" i="7"/>
  <c r="EI19" i="7"/>
  <c r="EM19" i="7"/>
  <c r="EQ19" i="7"/>
  <c r="EU19" i="7"/>
  <c r="EY19" i="7"/>
  <c r="FC19" i="7"/>
  <c r="FG19" i="7"/>
  <c r="FK19" i="7"/>
  <c r="FO19" i="7"/>
  <c r="FS19" i="7"/>
  <c r="FW19" i="7"/>
  <c r="GA19" i="7"/>
  <c r="GE19" i="7"/>
  <c r="GI19" i="7"/>
  <c r="GM19" i="7"/>
  <c r="GQ19" i="7"/>
  <c r="GU19" i="7"/>
  <c r="GY19" i="7"/>
  <c r="HC19" i="7"/>
  <c r="HG19" i="7"/>
  <c r="HK19" i="7"/>
  <c r="HO19" i="7"/>
  <c r="DT19" i="7"/>
  <c r="DX19" i="7"/>
  <c r="EB19" i="7"/>
  <c r="EF19" i="7"/>
  <c r="EJ19" i="7"/>
  <c r="EN19" i="7"/>
  <c r="ER19" i="7"/>
  <c r="EV19" i="7"/>
  <c r="EZ19" i="7"/>
  <c r="FD19" i="7"/>
  <c r="FH19" i="7"/>
  <c r="FL19" i="7"/>
  <c r="FP19" i="7"/>
  <c r="FT19" i="7"/>
  <c r="FX19" i="7"/>
  <c r="GB19" i="7"/>
  <c r="GF19" i="7"/>
  <c r="GJ19" i="7"/>
  <c r="GN19" i="7"/>
  <c r="GR19" i="7"/>
  <c r="GV19" i="7"/>
  <c r="GZ19" i="7"/>
  <c r="HD19" i="7"/>
  <c r="HH19" i="7"/>
  <c r="HL19" i="7"/>
  <c r="HP19" i="7"/>
  <c r="EG19" i="7"/>
  <c r="EW19" i="7"/>
  <c r="FM19" i="7"/>
  <c r="GC19" i="7"/>
  <c r="GS19" i="7"/>
  <c r="HI19" i="7"/>
  <c r="DU19" i="7"/>
  <c r="EK19" i="7"/>
  <c r="FA19" i="7"/>
  <c r="FQ19" i="7"/>
  <c r="GG19" i="7"/>
  <c r="GW19" i="7"/>
  <c r="HM19" i="7"/>
  <c r="DY19" i="7"/>
  <c r="EO19" i="7"/>
  <c r="FE19" i="7"/>
  <c r="FU19" i="7"/>
  <c r="GK19" i="7"/>
  <c r="HA19" i="7"/>
  <c r="FI19" i="7"/>
  <c r="FY19" i="7"/>
  <c r="DW18" i="7"/>
  <c r="EA18" i="7"/>
  <c r="EE18" i="7"/>
  <c r="EI18" i="7"/>
  <c r="EM18" i="7"/>
  <c r="EQ18" i="7"/>
  <c r="EU18" i="7"/>
  <c r="EY18" i="7"/>
  <c r="FC18" i="7"/>
  <c r="FG18" i="7"/>
  <c r="FK18" i="7"/>
  <c r="FO18" i="7"/>
  <c r="FS18" i="7"/>
  <c r="FW18" i="7"/>
  <c r="GA18" i="7"/>
  <c r="GE18" i="7"/>
  <c r="GI18" i="7"/>
  <c r="GM18" i="7"/>
  <c r="GQ18" i="7"/>
  <c r="GU18" i="7"/>
  <c r="GY18" i="7"/>
  <c r="HC18" i="7"/>
  <c r="HG18" i="7"/>
  <c r="HK18" i="7"/>
  <c r="HO18" i="7"/>
  <c r="DT18" i="7"/>
  <c r="DX18" i="7"/>
  <c r="EB18" i="7"/>
  <c r="EF18" i="7"/>
  <c r="EJ18" i="7"/>
  <c r="EN18" i="7"/>
  <c r="ER18" i="7"/>
  <c r="EV18" i="7"/>
  <c r="EZ18" i="7"/>
  <c r="FD18" i="7"/>
  <c r="FH18" i="7"/>
  <c r="FL18" i="7"/>
  <c r="FP18" i="7"/>
  <c r="FT18" i="7"/>
  <c r="FX18" i="7"/>
  <c r="GB18" i="7"/>
  <c r="GF18" i="7"/>
  <c r="GJ18" i="7"/>
  <c r="GN18" i="7"/>
  <c r="GR18" i="7"/>
  <c r="GV18" i="7"/>
  <c r="GZ18" i="7"/>
  <c r="HD18" i="7"/>
  <c r="HH18" i="7"/>
  <c r="HL18" i="7"/>
  <c r="HP18" i="7"/>
  <c r="DU18" i="7"/>
  <c r="DY18" i="7"/>
  <c r="EC18" i="7"/>
  <c r="EG18" i="7"/>
  <c r="EK18" i="7"/>
  <c r="EO18" i="7"/>
  <c r="ES18" i="7"/>
  <c r="EW18" i="7"/>
  <c r="FA18" i="7"/>
  <c r="FE18" i="7"/>
  <c r="FI18" i="7"/>
  <c r="FM18" i="7"/>
  <c r="FQ18" i="7"/>
  <c r="FU18" i="7"/>
  <c r="FY18" i="7"/>
  <c r="GC18" i="7"/>
  <c r="GG18" i="7"/>
  <c r="GK18" i="7"/>
  <c r="GO18" i="7"/>
  <c r="GS18" i="7"/>
  <c r="GW18" i="7"/>
  <c r="HA18" i="7"/>
  <c r="HE18" i="7"/>
  <c r="HI18" i="7"/>
  <c r="HM18" i="7"/>
  <c r="DV18" i="7"/>
  <c r="EL18" i="7"/>
  <c r="FB18" i="7"/>
  <c r="FR18" i="7"/>
  <c r="GH18" i="7"/>
  <c r="GX18" i="7"/>
  <c r="HN18" i="7"/>
  <c r="DZ18" i="7"/>
  <c r="EP18" i="7"/>
  <c r="FF18" i="7"/>
  <c r="FV18" i="7"/>
  <c r="GL18" i="7"/>
  <c r="HB18" i="7"/>
  <c r="ED18" i="7"/>
  <c r="ET18" i="7"/>
  <c r="FJ18" i="7"/>
  <c r="FZ18" i="7"/>
  <c r="GP18" i="7"/>
  <c r="HF18" i="7"/>
  <c r="EH18" i="7"/>
  <c r="GT18" i="7"/>
  <c r="EX18" i="7"/>
  <c r="HJ18" i="7"/>
  <c r="DT17" i="7"/>
  <c r="DX17" i="7"/>
  <c r="EB17" i="7"/>
  <c r="EF17" i="7"/>
  <c r="EJ17" i="7"/>
  <c r="EN17" i="7"/>
  <c r="ER17" i="7"/>
  <c r="EV17" i="7"/>
  <c r="EZ17" i="7"/>
  <c r="FD17" i="7"/>
  <c r="FH17" i="7"/>
  <c r="FL17" i="7"/>
  <c r="FP17" i="7"/>
  <c r="FT17" i="7"/>
  <c r="FX17" i="7"/>
  <c r="GB17" i="7"/>
  <c r="GF17" i="7"/>
  <c r="GJ17" i="7"/>
  <c r="GN17" i="7"/>
  <c r="GR17" i="7"/>
  <c r="GV17" i="7"/>
  <c r="GZ17" i="7"/>
  <c r="HD17" i="7"/>
  <c r="HH17" i="7"/>
  <c r="HL17" i="7"/>
  <c r="HP17" i="7"/>
  <c r="DU17" i="7"/>
  <c r="DY17" i="7"/>
  <c r="EC17" i="7"/>
  <c r="EG17" i="7"/>
  <c r="EK17" i="7"/>
  <c r="EO17" i="7"/>
  <c r="ES17" i="7"/>
  <c r="EW17" i="7"/>
  <c r="FA17" i="7"/>
  <c r="FE17" i="7"/>
  <c r="FI17" i="7"/>
  <c r="FM17" i="7"/>
  <c r="FQ17" i="7"/>
  <c r="FU17" i="7"/>
  <c r="FY17" i="7"/>
  <c r="GC17" i="7"/>
  <c r="GG17" i="7"/>
  <c r="GK17" i="7"/>
  <c r="GO17" i="7"/>
  <c r="GS17" i="7"/>
  <c r="GW17" i="7"/>
  <c r="HA17" i="7"/>
  <c r="HE17" i="7"/>
  <c r="HI17" i="7"/>
  <c r="HM17" i="7"/>
  <c r="DV17" i="7"/>
  <c r="DZ17" i="7"/>
  <c r="ED17" i="7"/>
  <c r="EH17" i="7"/>
  <c r="EL17" i="7"/>
  <c r="EP17" i="7"/>
  <c r="ET17" i="7"/>
  <c r="EX17" i="7"/>
  <c r="FB17" i="7"/>
  <c r="FF17" i="7"/>
  <c r="FJ17" i="7"/>
  <c r="FN17" i="7"/>
  <c r="FR17" i="7"/>
  <c r="FV17" i="7"/>
  <c r="FZ17" i="7"/>
  <c r="GD17" i="7"/>
  <c r="GH17" i="7"/>
  <c r="GL17" i="7"/>
  <c r="GP17" i="7"/>
  <c r="GT17" i="7"/>
  <c r="GX17" i="7"/>
  <c r="HB17" i="7"/>
  <c r="HF17" i="7"/>
  <c r="HJ17" i="7"/>
  <c r="HN17" i="7"/>
  <c r="EA17" i="7"/>
  <c r="EQ17" i="7"/>
  <c r="FG17" i="7"/>
  <c r="FW17" i="7"/>
  <c r="GM17" i="7"/>
  <c r="HC17" i="7"/>
  <c r="EE17" i="7"/>
  <c r="EU17" i="7"/>
  <c r="FK17" i="7"/>
  <c r="GA17" i="7"/>
  <c r="GQ17" i="7"/>
  <c r="HG17" i="7"/>
  <c r="EI17" i="7"/>
  <c r="EY17" i="7"/>
  <c r="FO17" i="7"/>
  <c r="GE17" i="7"/>
  <c r="GU17" i="7"/>
  <c r="HK17" i="7"/>
  <c r="FS17" i="7"/>
  <c r="DW17" i="7"/>
  <c r="GI17" i="7"/>
  <c r="DU16" i="7"/>
  <c r="DY16" i="7"/>
  <c r="EC16" i="7"/>
  <c r="EG16" i="7"/>
  <c r="EK16" i="7"/>
  <c r="EO16" i="7"/>
  <c r="ES16" i="7"/>
  <c r="EW16" i="7"/>
  <c r="FA16" i="7"/>
  <c r="FE16" i="7"/>
  <c r="FI16" i="7"/>
  <c r="FM16" i="7"/>
  <c r="FQ16" i="7"/>
  <c r="FU16" i="7"/>
  <c r="FY16" i="7"/>
  <c r="GC16" i="7"/>
  <c r="GG16" i="7"/>
  <c r="GK16" i="7"/>
  <c r="GO16" i="7"/>
  <c r="GS16" i="7"/>
  <c r="GW16" i="7"/>
  <c r="HA16" i="7"/>
  <c r="HE16" i="7"/>
  <c r="HI16" i="7"/>
  <c r="HM16" i="7"/>
  <c r="DV16" i="7"/>
  <c r="DZ16" i="7"/>
  <c r="ED16" i="7"/>
  <c r="EH16" i="7"/>
  <c r="EL16" i="7"/>
  <c r="EP16" i="7"/>
  <c r="ET16" i="7"/>
  <c r="EX16" i="7"/>
  <c r="FB16" i="7"/>
  <c r="FF16" i="7"/>
  <c r="FJ16" i="7"/>
  <c r="FN16" i="7"/>
  <c r="FR16" i="7"/>
  <c r="FV16" i="7"/>
  <c r="FZ16" i="7"/>
  <c r="GD16" i="7"/>
  <c r="GH16" i="7"/>
  <c r="GL16" i="7"/>
  <c r="GP16" i="7"/>
  <c r="GT16" i="7"/>
  <c r="GX16" i="7"/>
  <c r="HB16" i="7"/>
  <c r="HF16" i="7"/>
  <c r="HJ16" i="7"/>
  <c r="HN16" i="7"/>
  <c r="DW16" i="7"/>
  <c r="EA16" i="7"/>
  <c r="EE16" i="7"/>
  <c r="EI16" i="7"/>
  <c r="EM16" i="7"/>
  <c r="EQ16" i="7"/>
  <c r="EU16" i="7"/>
  <c r="EY16" i="7"/>
  <c r="FC16" i="7"/>
  <c r="FG16" i="7"/>
  <c r="FK16" i="7"/>
  <c r="FO16" i="7"/>
  <c r="FS16" i="7"/>
  <c r="FW16" i="7"/>
  <c r="GA16" i="7"/>
  <c r="GE16" i="7"/>
  <c r="GI16" i="7"/>
  <c r="GM16" i="7"/>
  <c r="GQ16" i="7"/>
  <c r="GU16" i="7"/>
  <c r="GY16" i="7"/>
  <c r="HC16" i="7"/>
  <c r="HG16" i="7"/>
  <c r="HK16" i="7"/>
  <c r="HO16" i="7"/>
  <c r="EF16" i="7"/>
  <c r="EV16" i="7"/>
  <c r="FL16" i="7"/>
  <c r="GB16" i="7"/>
  <c r="GR16" i="7"/>
  <c r="HH16" i="7"/>
  <c r="DT16" i="7"/>
  <c r="EJ16" i="7"/>
  <c r="EZ16" i="7"/>
  <c r="FP16" i="7"/>
  <c r="GF16" i="7"/>
  <c r="GV16" i="7"/>
  <c r="HL16" i="7"/>
  <c r="DX16" i="7"/>
  <c r="EN16" i="7"/>
  <c r="FD16" i="7"/>
  <c r="FT16" i="7"/>
  <c r="GJ16" i="7"/>
  <c r="GZ16" i="7"/>
  <c r="HP16" i="7"/>
  <c r="ER16" i="7"/>
  <c r="HD16" i="7"/>
  <c r="FH16" i="7"/>
  <c r="DV15" i="7"/>
  <c r="DZ15" i="7"/>
  <c r="ED15" i="7"/>
  <c r="EH15" i="7"/>
  <c r="EL15" i="7"/>
  <c r="EP15" i="7"/>
  <c r="ET15" i="7"/>
  <c r="EX15" i="7"/>
  <c r="FB15" i="7"/>
  <c r="FF15" i="7"/>
  <c r="FJ15" i="7"/>
  <c r="FN15" i="7"/>
  <c r="FR15" i="7"/>
  <c r="FV15" i="7"/>
  <c r="FZ15" i="7"/>
  <c r="GD15" i="7"/>
  <c r="GH15" i="7"/>
  <c r="GL15" i="7"/>
  <c r="GP15" i="7"/>
  <c r="GT15" i="7"/>
  <c r="GX15" i="7"/>
  <c r="HB15" i="7"/>
  <c r="HF15" i="7"/>
  <c r="HJ15" i="7"/>
  <c r="HN15" i="7"/>
  <c r="DW15" i="7"/>
  <c r="EA15" i="7"/>
  <c r="EE15" i="7"/>
  <c r="EI15" i="7"/>
  <c r="EM15" i="7"/>
  <c r="EQ15" i="7"/>
  <c r="EU15" i="7"/>
  <c r="EY15" i="7"/>
  <c r="FC15" i="7"/>
  <c r="FG15" i="7"/>
  <c r="FK15" i="7"/>
  <c r="FO15" i="7"/>
  <c r="FS15" i="7"/>
  <c r="FW15" i="7"/>
  <c r="GA15" i="7"/>
  <c r="GE15" i="7"/>
  <c r="GI15" i="7"/>
  <c r="GM15" i="7"/>
  <c r="GQ15" i="7"/>
  <c r="GU15" i="7"/>
  <c r="GY15" i="7"/>
  <c r="HC15" i="7"/>
  <c r="HG15" i="7"/>
  <c r="HK15" i="7"/>
  <c r="HO15" i="7"/>
  <c r="DT15" i="7"/>
  <c r="DX15" i="7"/>
  <c r="EB15" i="7"/>
  <c r="EF15" i="7"/>
  <c r="EJ15" i="7"/>
  <c r="EN15" i="7"/>
  <c r="ER15" i="7"/>
  <c r="EV15" i="7"/>
  <c r="EZ15" i="7"/>
  <c r="FD15" i="7"/>
  <c r="FH15" i="7"/>
  <c r="FL15" i="7"/>
  <c r="FP15" i="7"/>
  <c r="FT15" i="7"/>
  <c r="FX15" i="7"/>
  <c r="GB15" i="7"/>
  <c r="GF15" i="7"/>
  <c r="GJ15" i="7"/>
  <c r="GN15" i="7"/>
  <c r="GR15" i="7"/>
  <c r="GV15" i="7"/>
  <c r="GZ15" i="7"/>
  <c r="HD15" i="7"/>
  <c r="HH15" i="7"/>
  <c r="HL15" i="7"/>
  <c r="HP15" i="7"/>
  <c r="DU15" i="7"/>
  <c r="EK15" i="7"/>
  <c r="FA15" i="7"/>
  <c r="FQ15" i="7"/>
  <c r="GG15" i="7"/>
  <c r="GW15" i="7"/>
  <c r="HM15" i="7"/>
  <c r="DY15" i="7"/>
  <c r="EO15" i="7"/>
  <c r="FE15" i="7"/>
  <c r="FU15" i="7"/>
  <c r="GK15" i="7"/>
  <c r="HA15" i="7"/>
  <c r="EC15" i="7"/>
  <c r="ES15" i="7"/>
  <c r="FI15" i="7"/>
  <c r="FY15" i="7"/>
  <c r="GO15" i="7"/>
  <c r="HE15" i="7"/>
  <c r="GC15" i="7"/>
  <c r="EG15" i="7"/>
  <c r="GS15" i="7"/>
  <c r="DW14" i="7"/>
  <c r="EA14" i="7"/>
  <c r="EE14" i="7"/>
  <c r="EI14" i="7"/>
  <c r="EM14" i="7"/>
  <c r="EQ14" i="7"/>
  <c r="EU14" i="7"/>
  <c r="EY14" i="7"/>
  <c r="FC14" i="7"/>
  <c r="FG14" i="7"/>
  <c r="FK14" i="7"/>
  <c r="FO14" i="7"/>
  <c r="FS14" i="7"/>
  <c r="FW14" i="7"/>
  <c r="GA14" i="7"/>
  <c r="GE14" i="7"/>
  <c r="GI14" i="7"/>
  <c r="GM14" i="7"/>
  <c r="GQ14" i="7"/>
  <c r="GU14" i="7"/>
  <c r="GY14" i="7"/>
  <c r="HC14" i="7"/>
  <c r="HG14" i="7"/>
  <c r="HK14" i="7"/>
  <c r="HO14" i="7"/>
  <c r="DT14" i="7"/>
  <c r="DX14" i="7"/>
  <c r="EB14" i="7"/>
  <c r="EF14" i="7"/>
  <c r="EJ14" i="7"/>
  <c r="EN14" i="7"/>
  <c r="ER14" i="7"/>
  <c r="EV14" i="7"/>
  <c r="EZ14" i="7"/>
  <c r="FD14" i="7"/>
  <c r="FH14" i="7"/>
  <c r="FL14" i="7"/>
  <c r="FP14" i="7"/>
  <c r="FT14" i="7"/>
  <c r="FX14" i="7"/>
  <c r="GB14" i="7"/>
  <c r="GF14" i="7"/>
  <c r="GJ14" i="7"/>
  <c r="GN14" i="7"/>
  <c r="GR14" i="7"/>
  <c r="GV14" i="7"/>
  <c r="GZ14" i="7"/>
  <c r="HD14" i="7"/>
  <c r="HH14" i="7"/>
  <c r="HL14" i="7"/>
  <c r="HP14" i="7"/>
  <c r="DU14" i="7"/>
  <c r="DY14" i="7"/>
  <c r="EC14" i="7"/>
  <c r="EG14" i="7"/>
  <c r="EK14" i="7"/>
  <c r="EO14" i="7"/>
  <c r="ES14" i="7"/>
  <c r="EW14" i="7"/>
  <c r="FA14" i="7"/>
  <c r="FE14" i="7"/>
  <c r="FI14" i="7"/>
  <c r="FM14" i="7"/>
  <c r="FQ14" i="7"/>
  <c r="FU14" i="7"/>
  <c r="FY14" i="7"/>
  <c r="GC14" i="7"/>
  <c r="GG14" i="7"/>
  <c r="GK14" i="7"/>
  <c r="GO14" i="7"/>
  <c r="GS14" i="7"/>
  <c r="GW14" i="7"/>
  <c r="HA14" i="7"/>
  <c r="HE14" i="7"/>
  <c r="HI14" i="7"/>
  <c r="HM14" i="7"/>
  <c r="DZ14" i="7"/>
  <c r="EP14" i="7"/>
  <c r="FF14" i="7"/>
  <c r="FV14" i="7"/>
  <c r="GL14" i="7"/>
  <c r="HB14" i="7"/>
  <c r="ED14" i="7"/>
  <c r="ET14" i="7"/>
  <c r="FJ14" i="7"/>
  <c r="FZ14" i="7"/>
  <c r="GP14" i="7"/>
  <c r="HF14" i="7"/>
  <c r="EH14" i="7"/>
  <c r="EX14" i="7"/>
  <c r="FN14" i="7"/>
  <c r="GD14" i="7"/>
  <c r="GT14" i="7"/>
  <c r="HJ14" i="7"/>
  <c r="FB14" i="7"/>
  <c r="HN14" i="7"/>
  <c r="FR14" i="7"/>
  <c r="DT13" i="7"/>
  <c r="DX13" i="7"/>
  <c r="EB13" i="7"/>
  <c r="EF13" i="7"/>
  <c r="EJ13" i="7"/>
  <c r="EN13" i="7"/>
  <c r="ER13" i="7"/>
  <c r="EV13" i="7"/>
  <c r="EZ13" i="7"/>
  <c r="FD13" i="7"/>
  <c r="FH13" i="7"/>
  <c r="FL13" i="7"/>
  <c r="FP13" i="7"/>
  <c r="FT13" i="7"/>
  <c r="FX13" i="7"/>
  <c r="GB13" i="7"/>
  <c r="GF13" i="7"/>
  <c r="GJ13" i="7"/>
  <c r="GN13" i="7"/>
  <c r="GR13" i="7"/>
  <c r="GV13" i="7"/>
  <c r="GZ13" i="7"/>
  <c r="HD13" i="7"/>
  <c r="HH13" i="7"/>
  <c r="HL13" i="7"/>
  <c r="HP13" i="7"/>
  <c r="DU13" i="7"/>
  <c r="DY13" i="7"/>
  <c r="EC13" i="7"/>
  <c r="EG13" i="7"/>
  <c r="EK13" i="7"/>
  <c r="EO13" i="7"/>
  <c r="ES13" i="7"/>
  <c r="EW13" i="7"/>
  <c r="FA13" i="7"/>
  <c r="FE13" i="7"/>
  <c r="FI13" i="7"/>
  <c r="FM13" i="7"/>
  <c r="FQ13" i="7"/>
  <c r="FU13" i="7"/>
  <c r="FY13" i="7"/>
  <c r="GC13" i="7"/>
  <c r="GG13" i="7"/>
  <c r="GK13" i="7"/>
  <c r="GO13" i="7"/>
  <c r="GS13" i="7"/>
  <c r="GW13" i="7"/>
  <c r="HA13" i="7"/>
  <c r="HE13" i="7"/>
  <c r="HI13" i="7"/>
  <c r="HM13" i="7"/>
  <c r="DV13" i="7"/>
  <c r="DZ13" i="7"/>
  <c r="ED13" i="7"/>
  <c r="EH13" i="7"/>
  <c r="EL13" i="7"/>
  <c r="EP13" i="7"/>
  <c r="ET13" i="7"/>
  <c r="EX13" i="7"/>
  <c r="FB13" i="7"/>
  <c r="FF13" i="7"/>
  <c r="FJ13" i="7"/>
  <c r="FN13" i="7"/>
  <c r="FR13" i="7"/>
  <c r="FV13" i="7"/>
  <c r="FZ13" i="7"/>
  <c r="GD13" i="7"/>
  <c r="GH13" i="7"/>
  <c r="GL13" i="7"/>
  <c r="GP13" i="7"/>
  <c r="GT13" i="7"/>
  <c r="GX13" i="7"/>
  <c r="HB13" i="7"/>
  <c r="HF13" i="7"/>
  <c r="HJ13" i="7"/>
  <c r="HN13" i="7"/>
  <c r="EE13" i="7"/>
  <c r="EU13" i="7"/>
  <c r="FK13" i="7"/>
  <c r="GA13" i="7"/>
  <c r="GQ13" i="7"/>
  <c r="HG13" i="7"/>
  <c r="EI13" i="7"/>
  <c r="EY13" i="7"/>
  <c r="FO13" i="7"/>
  <c r="GE13" i="7"/>
  <c r="GU13" i="7"/>
  <c r="HK13" i="7"/>
  <c r="DW13" i="7"/>
  <c r="EM13" i="7"/>
  <c r="FC13" i="7"/>
  <c r="FS13" i="7"/>
  <c r="GI13" i="7"/>
  <c r="GY13" i="7"/>
  <c r="HO13" i="7"/>
  <c r="EA13" i="7"/>
  <c r="GM13" i="7"/>
  <c r="EQ13" i="7"/>
  <c r="HC13" i="7"/>
  <c r="DU12" i="7"/>
  <c r="DY12" i="7"/>
  <c r="EC12" i="7"/>
  <c r="EG12" i="7"/>
  <c r="EK12" i="7"/>
  <c r="EO12" i="7"/>
  <c r="ES12" i="7"/>
  <c r="EW12" i="7"/>
  <c r="FA12" i="7"/>
  <c r="FE12" i="7"/>
  <c r="FI12" i="7"/>
  <c r="FM12" i="7"/>
  <c r="FQ12" i="7"/>
  <c r="FU12" i="7"/>
  <c r="FY12" i="7"/>
  <c r="GC12" i="7"/>
  <c r="GG12" i="7"/>
  <c r="GK12" i="7"/>
  <c r="GO12" i="7"/>
  <c r="GS12" i="7"/>
  <c r="GW12" i="7"/>
  <c r="HA12" i="7"/>
  <c r="HE12" i="7"/>
  <c r="HI12" i="7"/>
  <c r="HM12" i="7"/>
  <c r="DV12" i="7"/>
  <c r="DZ12" i="7"/>
  <c r="ED12" i="7"/>
  <c r="EH12" i="7"/>
  <c r="EL12" i="7"/>
  <c r="EP12" i="7"/>
  <c r="ET12" i="7"/>
  <c r="EX12" i="7"/>
  <c r="FB12" i="7"/>
  <c r="FF12" i="7"/>
  <c r="FJ12" i="7"/>
  <c r="FN12" i="7"/>
  <c r="FR12" i="7"/>
  <c r="FV12" i="7"/>
  <c r="FZ12" i="7"/>
  <c r="GD12" i="7"/>
  <c r="GH12" i="7"/>
  <c r="GL12" i="7"/>
  <c r="GP12" i="7"/>
  <c r="GT12" i="7"/>
  <c r="GX12" i="7"/>
  <c r="HB12" i="7"/>
  <c r="HF12" i="7"/>
  <c r="HJ12" i="7"/>
  <c r="HN12" i="7"/>
  <c r="DW12" i="7"/>
  <c r="EA12" i="7"/>
  <c r="EE12" i="7"/>
  <c r="EI12" i="7"/>
  <c r="EM12" i="7"/>
  <c r="EQ12" i="7"/>
  <c r="EU12" i="7"/>
  <c r="EY12" i="7"/>
  <c r="FC12" i="7"/>
  <c r="FG12" i="7"/>
  <c r="FK12" i="7"/>
  <c r="FO12" i="7"/>
  <c r="FS12" i="7"/>
  <c r="FW12" i="7"/>
  <c r="GA12" i="7"/>
  <c r="GE12" i="7"/>
  <c r="GI12" i="7"/>
  <c r="GM12" i="7"/>
  <c r="GQ12" i="7"/>
  <c r="GU12" i="7"/>
  <c r="GY12" i="7"/>
  <c r="HC12" i="7"/>
  <c r="HG12" i="7"/>
  <c r="HK12" i="7"/>
  <c r="HO12" i="7"/>
  <c r="DT12" i="7"/>
  <c r="EJ12" i="7"/>
  <c r="EZ12" i="7"/>
  <c r="FP12" i="7"/>
  <c r="GF12" i="7"/>
  <c r="GV12" i="7"/>
  <c r="HL12" i="7"/>
  <c r="DX12" i="7"/>
  <c r="EN12" i="7"/>
  <c r="FD12" i="7"/>
  <c r="FT12" i="7"/>
  <c r="GJ12" i="7"/>
  <c r="GZ12" i="7"/>
  <c r="HP12" i="7"/>
  <c r="EB12" i="7"/>
  <c r="ER12" i="7"/>
  <c r="FH12" i="7"/>
  <c r="FX12" i="7"/>
  <c r="GN12" i="7"/>
  <c r="HD12" i="7"/>
  <c r="FL12" i="7"/>
  <c r="GB12" i="7"/>
  <c r="EH11" i="7"/>
  <c r="EE11" i="7"/>
  <c r="DX11" i="7"/>
  <c r="EN11" i="7"/>
  <c r="Z98" i="15"/>
  <c r="BE98" i="15" s="1"/>
  <c r="T98" i="15"/>
  <c r="X91" i="15"/>
  <c r="K91" i="15"/>
  <c r="U91" i="15"/>
  <c r="J91" i="15"/>
  <c r="S83" i="15"/>
  <c r="W83" i="15"/>
  <c r="K79" i="15"/>
  <c r="U75" i="15"/>
  <c r="Z71" i="15"/>
  <c r="W71" i="15"/>
  <c r="K71" i="15"/>
  <c r="U67" i="15"/>
  <c r="V67" i="15"/>
  <c r="K63" i="15"/>
  <c r="T63" i="15"/>
  <c r="X59" i="15"/>
  <c r="J59" i="15"/>
  <c r="T59" i="15"/>
  <c r="X55" i="15"/>
  <c r="K55" i="15"/>
  <c r="T51" i="15"/>
  <c r="U51" i="15"/>
  <c r="T47" i="15"/>
  <c r="K47" i="15"/>
  <c r="W43" i="15"/>
  <c r="J43" i="15"/>
  <c r="W35" i="15"/>
  <c r="Z35" i="15"/>
  <c r="S35" i="15"/>
  <c r="Z12" i="15"/>
  <c r="J12" i="15"/>
  <c r="S12" i="15"/>
  <c r="I12" i="15"/>
  <c r="W12" i="15"/>
  <c r="Z9" i="15"/>
  <c r="J9" i="15"/>
  <c r="AI28" i="7"/>
  <c r="BC28" i="7"/>
  <c r="CS55" i="7"/>
  <c r="CM55" i="7"/>
  <c r="AW55" i="7"/>
  <c r="CU55" i="7"/>
  <c r="BV83" i="7"/>
  <c r="DH83" i="7"/>
  <c r="AB83" i="7"/>
  <c r="CW87" i="7"/>
  <c r="BQ87" i="7"/>
  <c r="CF87" i="7"/>
  <c r="CJ87" i="7"/>
  <c r="CN87" i="7"/>
  <c r="AJ87" i="7"/>
  <c r="HL103" i="7"/>
  <c r="GV103" i="7"/>
  <c r="GF103" i="7"/>
  <c r="FP103" i="7"/>
  <c r="EZ103" i="7"/>
  <c r="EJ103" i="7"/>
  <c r="DT103" i="7"/>
  <c r="HA102" i="7"/>
  <c r="GK102" i="7"/>
  <c r="FU102" i="7"/>
  <c r="FE102" i="7"/>
  <c r="EO102" i="7"/>
  <c r="DY102" i="7"/>
  <c r="HF101" i="7"/>
  <c r="GP101" i="7"/>
  <c r="FZ101" i="7"/>
  <c r="FJ101" i="7"/>
  <c r="ET101" i="7"/>
  <c r="ED101" i="7"/>
  <c r="HK100" i="7"/>
  <c r="GU100" i="7"/>
  <c r="GE100" i="7"/>
  <c r="FO100" i="7"/>
  <c r="EY100" i="7"/>
  <c r="EI100" i="7"/>
  <c r="HP99" i="7"/>
  <c r="GZ99" i="7"/>
  <c r="GJ99" i="7"/>
  <c r="FT99" i="7"/>
  <c r="FD99" i="7"/>
  <c r="EN99" i="7"/>
  <c r="DX99" i="7"/>
  <c r="HE98" i="7"/>
  <c r="GO98" i="7"/>
  <c r="FY98" i="7"/>
  <c r="FI98" i="7"/>
  <c r="ES98" i="7"/>
  <c r="EC98" i="7"/>
  <c r="HJ97" i="7"/>
  <c r="GT97" i="7"/>
  <c r="GD97" i="7"/>
  <c r="FN97" i="7"/>
  <c r="EX97" i="7"/>
  <c r="EH97" i="7"/>
  <c r="HO96" i="7"/>
  <c r="GY96" i="7"/>
  <c r="GI96" i="7"/>
  <c r="FS96" i="7"/>
  <c r="FC96" i="7"/>
  <c r="EM96" i="7"/>
  <c r="DW96" i="7"/>
  <c r="HD95" i="7"/>
  <c r="GN95" i="7"/>
  <c r="FX95" i="7"/>
  <c r="FH95" i="7"/>
  <c r="ER95" i="7"/>
  <c r="EB95" i="7"/>
  <c r="HI94" i="7"/>
  <c r="GS94" i="7"/>
  <c r="GC94" i="7"/>
  <c r="FM94" i="7"/>
  <c r="EW94" i="7"/>
  <c r="EG94" i="7"/>
  <c r="HN93" i="7"/>
  <c r="GX93" i="7"/>
  <c r="GH93" i="7"/>
  <c r="FR93" i="7"/>
  <c r="FB93" i="7"/>
  <c r="EL93" i="7"/>
  <c r="DV93" i="7"/>
  <c r="HC92" i="7"/>
  <c r="GM92" i="7"/>
  <c r="FW92" i="7"/>
  <c r="FG92" i="7"/>
  <c r="EQ92" i="7"/>
  <c r="EA92" i="7"/>
  <c r="HH91" i="7"/>
  <c r="GR91" i="7"/>
  <c r="GB91" i="7"/>
  <c r="FL91" i="7"/>
  <c r="EV91" i="7"/>
  <c r="EF91" i="7"/>
  <c r="HM90" i="7"/>
  <c r="GW90" i="7"/>
  <c r="GG90" i="7"/>
  <c r="FQ90" i="7"/>
  <c r="FA90" i="7"/>
  <c r="EK90" i="7"/>
  <c r="DU90" i="7"/>
  <c r="HB89" i="7"/>
  <c r="GL89" i="7"/>
  <c r="FV89" i="7"/>
  <c r="FF89" i="7"/>
  <c r="EP89" i="7"/>
  <c r="DZ89" i="7"/>
  <c r="HG88" i="7"/>
  <c r="GQ88" i="7"/>
  <c r="GA88" i="7"/>
  <c r="FK88" i="7"/>
  <c r="EU88" i="7"/>
  <c r="EE88" i="7"/>
  <c r="HL87" i="7"/>
  <c r="GV87" i="7"/>
  <c r="GF87" i="7"/>
  <c r="FP87" i="7"/>
  <c r="EZ87" i="7"/>
  <c r="EJ87" i="7"/>
  <c r="DT87" i="7"/>
  <c r="HA86" i="7"/>
  <c r="GK86" i="7"/>
  <c r="FU86" i="7"/>
  <c r="FE86" i="7"/>
  <c r="EO86" i="7"/>
  <c r="DY86" i="7"/>
  <c r="HF85" i="7"/>
  <c r="GP85" i="7"/>
  <c r="FZ85" i="7"/>
  <c r="FJ85" i="7"/>
  <c r="ET85" i="7"/>
  <c r="ED85" i="7"/>
  <c r="HK84" i="7"/>
  <c r="GU84" i="7"/>
  <c r="GE84" i="7"/>
  <c r="FO84" i="7"/>
  <c r="EY84" i="7"/>
  <c r="EI84" i="7"/>
  <c r="HP83" i="7"/>
  <c r="GZ83" i="7"/>
  <c r="GJ83" i="7"/>
  <c r="FT83" i="7"/>
  <c r="FD83" i="7"/>
  <c r="EN83" i="7"/>
  <c r="DX83" i="7"/>
  <c r="HE82" i="7"/>
  <c r="GO82" i="7"/>
  <c r="FY82" i="7"/>
  <c r="FI82" i="7"/>
  <c r="ES82" i="7"/>
  <c r="EC82" i="7"/>
  <c r="HJ81" i="7"/>
  <c r="GT81" i="7"/>
  <c r="GD81" i="7"/>
  <c r="FN81" i="7"/>
  <c r="EX81" i="7"/>
  <c r="EH81" i="7"/>
  <c r="HO80" i="7"/>
  <c r="GY80" i="7"/>
  <c r="GI80" i="7"/>
  <c r="FS80" i="7"/>
  <c r="FC80" i="7"/>
  <c r="EM80" i="7"/>
  <c r="DW80" i="7"/>
  <c r="HD79" i="7"/>
  <c r="GN79" i="7"/>
  <c r="FX79" i="7"/>
  <c r="FH79" i="7"/>
  <c r="ER79" i="7"/>
  <c r="EB79" i="7"/>
  <c r="HI78" i="7"/>
  <c r="GS78" i="7"/>
  <c r="GC78" i="7"/>
  <c r="FM78" i="7"/>
  <c r="EW78" i="7"/>
  <c r="EG78" i="7"/>
  <c r="HN77" i="7"/>
  <c r="GX77" i="7"/>
  <c r="GH77" i="7"/>
  <c r="FR77" i="7"/>
  <c r="FB77" i="7"/>
  <c r="EL77" i="7"/>
  <c r="DV77" i="7"/>
  <c r="HC76" i="7"/>
  <c r="GM76" i="7"/>
  <c r="FW76" i="7"/>
  <c r="FG76" i="7"/>
  <c r="EQ76" i="7"/>
  <c r="EA76" i="7"/>
  <c r="HH75" i="7"/>
  <c r="GR75" i="7"/>
  <c r="GB75" i="7"/>
  <c r="FL75" i="7"/>
  <c r="EV75" i="7"/>
  <c r="EF75" i="7"/>
  <c r="HM74" i="7"/>
  <c r="GW74" i="7"/>
  <c r="GG74" i="7"/>
  <c r="FQ74" i="7"/>
  <c r="FA74" i="7"/>
  <c r="EK74" i="7"/>
  <c r="DU74" i="7"/>
  <c r="HB73" i="7"/>
  <c r="GL73" i="7"/>
  <c r="FV73" i="7"/>
  <c r="FF73" i="7"/>
  <c r="EP73" i="7"/>
  <c r="DZ73" i="7"/>
  <c r="HG72" i="7"/>
  <c r="GQ72" i="7"/>
  <c r="GA72" i="7"/>
  <c r="FK72" i="7"/>
  <c r="EU72" i="7"/>
  <c r="EE72" i="7"/>
  <c r="HL71" i="7"/>
  <c r="GV71" i="7"/>
  <c r="GF71" i="7"/>
  <c r="FP71" i="7"/>
  <c r="EZ71" i="7"/>
  <c r="EJ71" i="7"/>
  <c r="DT71" i="7"/>
  <c r="HA70" i="7"/>
  <c r="GK70" i="7"/>
  <c r="FU70" i="7"/>
  <c r="FE70" i="7"/>
  <c r="EO70" i="7"/>
  <c r="DY70" i="7"/>
  <c r="HF69" i="7"/>
  <c r="GP69" i="7"/>
  <c r="FZ69" i="7"/>
  <c r="FJ69" i="7"/>
  <c r="ET69" i="7"/>
  <c r="ED69" i="7"/>
  <c r="HK68" i="7"/>
  <c r="GU68" i="7"/>
  <c r="GE68" i="7"/>
  <c r="FO68" i="7"/>
  <c r="EY68" i="7"/>
  <c r="EI68" i="7"/>
  <c r="HP67" i="7"/>
  <c r="GZ67" i="7"/>
  <c r="GJ67" i="7"/>
  <c r="FT67" i="7"/>
  <c r="FD67" i="7"/>
  <c r="EN67" i="7"/>
  <c r="DX67" i="7"/>
  <c r="HE66" i="7"/>
  <c r="GO66" i="7"/>
  <c r="FY66" i="7"/>
  <c r="FI66" i="7"/>
  <c r="ES66" i="7"/>
  <c r="EC66" i="7"/>
  <c r="HJ65" i="7"/>
  <c r="GT65" i="7"/>
  <c r="GD65" i="7"/>
  <c r="FN65" i="7"/>
  <c r="EX65" i="7"/>
  <c r="EH65" i="7"/>
  <c r="HO64" i="7"/>
  <c r="GY64" i="7"/>
  <c r="GI64" i="7"/>
  <c r="FS64" i="7"/>
  <c r="FC64" i="7"/>
  <c r="EM64" i="7"/>
  <c r="DW64" i="7"/>
  <c r="HD63" i="7"/>
  <c r="FX63" i="7"/>
  <c r="ER63" i="7"/>
  <c r="HI62" i="7"/>
  <c r="GC62" i="7"/>
  <c r="EW62" i="7"/>
  <c r="HN61" i="7"/>
  <c r="GH61" i="7"/>
  <c r="FB61" i="7"/>
  <c r="DV61" i="7"/>
  <c r="GM60" i="7"/>
  <c r="FG60" i="7"/>
  <c r="EA60" i="7"/>
  <c r="GR59" i="7"/>
  <c r="FL59" i="7"/>
  <c r="EF59" i="7"/>
  <c r="GW58" i="7"/>
  <c r="FQ58" i="7"/>
  <c r="EK58" i="7"/>
  <c r="HB57" i="7"/>
  <c r="FV57" i="7"/>
  <c r="EP57" i="7"/>
  <c r="HG56" i="7"/>
  <c r="GA56" i="7"/>
  <c r="EU56" i="7"/>
  <c r="HL55" i="7"/>
  <c r="GF55" i="7"/>
  <c r="EZ55" i="7"/>
  <c r="DT55" i="7"/>
  <c r="GK54" i="7"/>
  <c r="FE54" i="7"/>
  <c r="DY54" i="7"/>
  <c r="GP53" i="7"/>
  <c r="FJ53" i="7"/>
  <c r="ED53" i="7"/>
  <c r="GU52" i="7"/>
  <c r="FO52" i="7"/>
  <c r="EI52" i="7"/>
  <c r="GZ51" i="7"/>
  <c r="FT51" i="7"/>
  <c r="EN51" i="7"/>
  <c r="HE50" i="7"/>
  <c r="FY50" i="7"/>
  <c r="ES50" i="7"/>
  <c r="HJ49" i="7"/>
  <c r="GD49" i="7"/>
  <c r="EX49" i="7"/>
  <c r="HO48" i="7"/>
  <c r="GI48" i="7"/>
  <c r="GC47" i="7"/>
  <c r="FB46" i="7"/>
  <c r="EA45" i="7"/>
  <c r="GW43" i="7"/>
  <c r="FV42" i="7"/>
  <c r="EU41" i="7"/>
  <c r="DT40" i="7"/>
  <c r="GP38" i="7"/>
  <c r="FO37" i="7"/>
  <c r="EN36" i="7"/>
  <c r="HJ34" i="7"/>
  <c r="GI33" i="7"/>
  <c r="FH32" i="7"/>
  <c r="EG31" i="7"/>
  <c r="HC29" i="7"/>
  <c r="GB28" i="7"/>
  <c r="FA27" i="7"/>
  <c r="DZ26" i="7"/>
  <c r="GV24" i="7"/>
  <c r="FU23" i="7"/>
  <c r="ET22" i="7"/>
  <c r="HP20" i="7"/>
  <c r="GO19" i="7"/>
  <c r="FN18" i="7"/>
  <c r="EM17" i="7"/>
  <c r="HI15" i="7"/>
  <c r="GH14" i="7"/>
  <c r="FG13" i="7"/>
  <c r="EF12" i="7"/>
  <c r="AT100" i="15"/>
  <c r="CA100" i="15"/>
  <c r="AD100" i="15"/>
  <c r="DA44" i="15"/>
  <c r="AU100" i="15"/>
  <c r="AB100" i="15"/>
  <c r="CV100" i="15"/>
  <c r="BP100" i="15"/>
  <c r="AL100" i="15"/>
  <c r="DK100" i="15"/>
  <c r="CE100" i="15"/>
  <c r="AY100" i="15"/>
  <c r="DP100" i="15"/>
  <c r="CJ100" i="15"/>
  <c r="BD100" i="15"/>
  <c r="DN100" i="15"/>
  <c r="CX100" i="15"/>
  <c r="CD100" i="15"/>
  <c r="BJ100" i="15"/>
  <c r="AK100" i="15"/>
  <c r="DM100" i="15"/>
  <c r="CK100" i="15"/>
  <c r="BE100" i="15"/>
  <c r="AI16" i="15"/>
  <c r="AD16" i="15"/>
  <c r="BM16" i="15"/>
  <c r="DQ16" i="15"/>
  <c r="BX16" i="15"/>
  <c r="BT16" i="15"/>
  <c r="CK16" i="15"/>
  <c r="CX16" i="15"/>
  <c r="BH16" i="15"/>
  <c r="CR16" i="15"/>
  <c r="BA16" i="15"/>
  <c r="DC16" i="15"/>
  <c r="CE16" i="15"/>
  <c r="AY16" i="15"/>
  <c r="CD74" i="15"/>
  <c r="BI74" i="15"/>
  <c r="J94" i="15"/>
  <c r="T35" i="15"/>
  <c r="Z39" i="15"/>
  <c r="S43" i="15"/>
  <c r="V51" i="15"/>
  <c r="Z51" i="15"/>
  <c r="V55" i="15"/>
  <c r="Z59" i="15"/>
  <c r="V63" i="15"/>
  <c r="S67" i="15"/>
  <c r="U71" i="15"/>
  <c r="Z79" i="15"/>
  <c r="L26" i="7"/>
  <c r="S79" i="15"/>
  <c r="U87" i="15"/>
  <c r="I58" i="15"/>
  <c r="W94" i="15"/>
  <c r="L11" i="7"/>
  <c r="K9" i="15"/>
  <c r="S82" i="15"/>
  <c r="T74" i="15"/>
  <c r="Z58" i="15"/>
  <c r="S54" i="15"/>
  <c r="J31" i="15"/>
  <c r="V27" i="15"/>
  <c r="S23" i="15"/>
  <c r="U19" i="15"/>
  <c r="J19" i="15"/>
  <c r="S15" i="15"/>
  <c r="V15" i="15"/>
  <c r="X15" i="15"/>
  <c r="DH87" i="7"/>
  <c r="CV96" i="7"/>
  <c r="AR96" i="7"/>
  <c r="W96" i="7"/>
  <c r="DI96" i="7"/>
  <c r="AK96" i="7"/>
  <c r="HG103" i="7"/>
  <c r="GQ103" i="7"/>
  <c r="GA103" i="7"/>
  <c r="FK103" i="7"/>
  <c r="EU103" i="7"/>
  <c r="EE103" i="7"/>
  <c r="HL102" i="7"/>
  <c r="GV102" i="7"/>
  <c r="GF102" i="7"/>
  <c r="FP102" i="7"/>
  <c r="EZ102" i="7"/>
  <c r="EJ102" i="7"/>
  <c r="DT102" i="7"/>
  <c r="HA101" i="7"/>
  <c r="GK101" i="7"/>
  <c r="FU101" i="7"/>
  <c r="FE101" i="7"/>
  <c r="EO101" i="7"/>
  <c r="DY101" i="7"/>
  <c r="HF100" i="7"/>
  <c r="GP100" i="7"/>
  <c r="FZ100" i="7"/>
  <c r="FJ100" i="7"/>
  <c r="ET100" i="7"/>
  <c r="ED100" i="7"/>
  <c r="HK99" i="7"/>
  <c r="GU99" i="7"/>
  <c r="GE99" i="7"/>
  <c r="FO99" i="7"/>
  <c r="EY99" i="7"/>
  <c r="EI99" i="7"/>
  <c r="HP98" i="7"/>
  <c r="GZ98" i="7"/>
  <c r="GJ98" i="7"/>
  <c r="FT98" i="7"/>
  <c r="FD98" i="7"/>
  <c r="EN98" i="7"/>
  <c r="DX98" i="7"/>
  <c r="HE97" i="7"/>
  <c r="GO97" i="7"/>
  <c r="FY97" i="7"/>
  <c r="FI97" i="7"/>
  <c r="ES97" i="7"/>
  <c r="EC97" i="7"/>
  <c r="HJ96" i="7"/>
  <c r="GT96" i="7"/>
  <c r="GD96" i="7"/>
  <c r="FN96" i="7"/>
  <c r="EX96" i="7"/>
  <c r="EH96" i="7"/>
  <c r="HO95" i="7"/>
  <c r="GY95" i="7"/>
  <c r="GI95" i="7"/>
  <c r="FS95" i="7"/>
  <c r="FC95" i="7"/>
  <c r="EM95" i="7"/>
  <c r="DW95" i="7"/>
  <c r="HD94" i="7"/>
  <c r="GN94" i="7"/>
  <c r="FX94" i="7"/>
  <c r="FH94" i="7"/>
  <c r="ER94" i="7"/>
  <c r="EB94" i="7"/>
  <c r="HI93" i="7"/>
  <c r="GS93" i="7"/>
  <c r="GC93" i="7"/>
  <c r="FM93" i="7"/>
  <c r="EW93" i="7"/>
  <c r="EG93" i="7"/>
  <c r="HN92" i="7"/>
  <c r="GX92" i="7"/>
  <c r="GH92" i="7"/>
  <c r="FR92" i="7"/>
  <c r="FB92" i="7"/>
  <c r="EL92" i="7"/>
  <c r="DV92" i="7"/>
  <c r="HC91" i="7"/>
  <c r="GM91" i="7"/>
  <c r="FW91" i="7"/>
  <c r="FG91" i="7"/>
  <c r="EQ91" i="7"/>
  <c r="EA91" i="7"/>
  <c r="HH90" i="7"/>
  <c r="GR90" i="7"/>
  <c r="GB90" i="7"/>
  <c r="FL90" i="7"/>
  <c r="EV90" i="7"/>
  <c r="EF90" i="7"/>
  <c r="HM89" i="7"/>
  <c r="GW89" i="7"/>
  <c r="GG89" i="7"/>
  <c r="FQ89" i="7"/>
  <c r="FA89" i="7"/>
  <c r="EK89" i="7"/>
  <c r="DU89" i="7"/>
  <c r="HB88" i="7"/>
  <c r="GL88" i="7"/>
  <c r="FV88" i="7"/>
  <c r="FF88" i="7"/>
  <c r="EP88" i="7"/>
  <c r="DZ88" i="7"/>
  <c r="HG87" i="7"/>
  <c r="GQ87" i="7"/>
  <c r="GA87" i="7"/>
  <c r="FK87" i="7"/>
  <c r="EU87" i="7"/>
  <c r="EE87" i="7"/>
  <c r="HL86" i="7"/>
  <c r="GV86" i="7"/>
  <c r="GF86" i="7"/>
  <c r="FP86" i="7"/>
  <c r="EZ86" i="7"/>
  <c r="EJ86" i="7"/>
  <c r="DT86" i="7"/>
  <c r="HA85" i="7"/>
  <c r="GK85" i="7"/>
  <c r="FU85" i="7"/>
  <c r="FE85" i="7"/>
  <c r="EO85" i="7"/>
  <c r="DY85" i="7"/>
  <c r="HF84" i="7"/>
  <c r="GP84" i="7"/>
  <c r="FZ84" i="7"/>
  <c r="FJ84" i="7"/>
  <c r="ET84" i="7"/>
  <c r="ED84" i="7"/>
  <c r="HK83" i="7"/>
  <c r="GU83" i="7"/>
  <c r="GE83" i="7"/>
  <c r="FO83" i="7"/>
  <c r="EY83" i="7"/>
  <c r="EI83" i="7"/>
  <c r="HP82" i="7"/>
  <c r="GZ82" i="7"/>
  <c r="GJ82" i="7"/>
  <c r="FT82" i="7"/>
  <c r="FD82" i="7"/>
  <c r="EN82" i="7"/>
  <c r="DX82" i="7"/>
  <c r="HE81" i="7"/>
  <c r="GO81" i="7"/>
  <c r="FY81" i="7"/>
  <c r="FI81" i="7"/>
  <c r="ES81" i="7"/>
  <c r="EC81" i="7"/>
  <c r="HJ80" i="7"/>
  <c r="GT80" i="7"/>
  <c r="GD80" i="7"/>
  <c r="FN80" i="7"/>
  <c r="EX80" i="7"/>
  <c r="EH80" i="7"/>
  <c r="HO79" i="7"/>
  <c r="GY79" i="7"/>
  <c r="GI79" i="7"/>
  <c r="FS79" i="7"/>
  <c r="FC79" i="7"/>
  <c r="EM79" i="7"/>
  <c r="DW79" i="7"/>
  <c r="HD78" i="7"/>
  <c r="GN78" i="7"/>
  <c r="FX78" i="7"/>
  <c r="FH78" i="7"/>
  <c r="ER78" i="7"/>
  <c r="EB78" i="7"/>
  <c r="HI77" i="7"/>
  <c r="GS77" i="7"/>
  <c r="GC77" i="7"/>
  <c r="FM77" i="7"/>
  <c r="EW77" i="7"/>
  <c r="EG77" i="7"/>
  <c r="HN76" i="7"/>
  <c r="GX76" i="7"/>
  <c r="GH76" i="7"/>
  <c r="FR76" i="7"/>
  <c r="FB76" i="7"/>
  <c r="EL76" i="7"/>
  <c r="DV76" i="7"/>
  <c r="HC75" i="7"/>
  <c r="GM75" i="7"/>
  <c r="FW75" i="7"/>
  <c r="FG75" i="7"/>
  <c r="EQ75" i="7"/>
  <c r="EA75" i="7"/>
  <c r="HH74" i="7"/>
  <c r="GR74" i="7"/>
  <c r="GB74" i="7"/>
  <c r="FL74" i="7"/>
  <c r="EV74" i="7"/>
  <c r="EF74" i="7"/>
  <c r="HM73" i="7"/>
  <c r="GW73" i="7"/>
  <c r="GG73" i="7"/>
  <c r="FQ73" i="7"/>
  <c r="FA73" i="7"/>
  <c r="EK73" i="7"/>
  <c r="DU73" i="7"/>
  <c r="HB72" i="7"/>
  <c r="GL72" i="7"/>
  <c r="FV72" i="7"/>
  <c r="FF72" i="7"/>
  <c r="EP72" i="7"/>
  <c r="DZ72" i="7"/>
  <c r="HG71" i="7"/>
  <c r="GQ71" i="7"/>
  <c r="GA71" i="7"/>
  <c r="FK71" i="7"/>
  <c r="EU71" i="7"/>
  <c r="EE71" i="7"/>
  <c r="HL70" i="7"/>
  <c r="GV70" i="7"/>
  <c r="GF70" i="7"/>
  <c r="FP70" i="7"/>
  <c r="EZ70" i="7"/>
  <c r="EJ70" i="7"/>
  <c r="DT70" i="7"/>
  <c r="HA69" i="7"/>
  <c r="GK69" i="7"/>
  <c r="FU69" i="7"/>
  <c r="FE69" i="7"/>
  <c r="EO69" i="7"/>
  <c r="DY69" i="7"/>
  <c r="HF68" i="7"/>
  <c r="GP68" i="7"/>
  <c r="FZ68" i="7"/>
  <c r="FJ68" i="7"/>
  <c r="ET68" i="7"/>
  <c r="ED68" i="7"/>
  <c r="HK67" i="7"/>
  <c r="GU67" i="7"/>
  <c r="GE67" i="7"/>
  <c r="FO67" i="7"/>
  <c r="EY67" i="7"/>
  <c r="EI67" i="7"/>
  <c r="HP66" i="7"/>
  <c r="GZ66" i="7"/>
  <c r="GJ66" i="7"/>
  <c r="FT66" i="7"/>
  <c r="FD66" i="7"/>
  <c r="EN66" i="7"/>
  <c r="DX66" i="7"/>
  <c r="HE65" i="7"/>
  <c r="GO65" i="7"/>
  <c r="FY65" i="7"/>
  <c r="FI65" i="7"/>
  <c r="ES65" i="7"/>
  <c r="EC65" i="7"/>
  <c r="HJ64" i="7"/>
  <c r="GT64" i="7"/>
  <c r="GD64" i="7"/>
  <c r="FN64" i="7"/>
  <c r="EX64" i="7"/>
  <c r="EH64" i="7"/>
  <c r="HO63" i="7"/>
  <c r="GR63" i="7"/>
  <c r="FL63" i="7"/>
  <c r="EF63" i="7"/>
  <c r="GW62" i="7"/>
  <c r="FQ62" i="7"/>
  <c r="EK62" i="7"/>
  <c r="HB61" i="7"/>
  <c r="FV61" i="7"/>
  <c r="EP61" i="7"/>
  <c r="HG60" i="7"/>
  <c r="GA60" i="7"/>
  <c r="EU60" i="7"/>
  <c r="HL59" i="7"/>
  <c r="GF59" i="7"/>
  <c r="EZ59" i="7"/>
  <c r="DT59" i="7"/>
  <c r="GK58" i="7"/>
  <c r="FE58" i="7"/>
  <c r="DY58" i="7"/>
  <c r="GP57" i="7"/>
  <c r="FJ57" i="7"/>
  <c r="ED57" i="7"/>
  <c r="GU56" i="7"/>
  <c r="FO56" i="7"/>
  <c r="EI56" i="7"/>
  <c r="GZ55" i="7"/>
  <c r="FT55" i="7"/>
  <c r="EN55" i="7"/>
  <c r="HE54" i="7"/>
  <c r="FY54" i="7"/>
  <c r="ES54" i="7"/>
  <c r="HJ53" i="7"/>
  <c r="GD53" i="7"/>
  <c r="EX53" i="7"/>
  <c r="HO52" i="7"/>
  <c r="GI52" i="7"/>
  <c r="FC52" i="7"/>
  <c r="DW52" i="7"/>
  <c r="GN51" i="7"/>
  <c r="FH51" i="7"/>
  <c r="EB51" i="7"/>
  <c r="GS50" i="7"/>
  <c r="FM50" i="7"/>
  <c r="EG50" i="7"/>
  <c r="GX49" i="7"/>
  <c r="FR49" i="7"/>
  <c r="EL49" i="7"/>
  <c r="HC48" i="7"/>
  <c r="FH48" i="7"/>
  <c r="EG47" i="7"/>
  <c r="HC45" i="7"/>
  <c r="GB44" i="7"/>
  <c r="FA43" i="7"/>
  <c r="DZ42" i="7"/>
  <c r="GV40" i="7"/>
  <c r="FU39" i="7"/>
  <c r="ET38" i="7"/>
  <c r="HP36" i="7"/>
  <c r="GO35" i="7"/>
  <c r="FN34" i="7"/>
  <c r="EM33" i="7"/>
  <c r="HI31" i="7"/>
  <c r="GH30" i="7"/>
  <c r="FG29" i="7"/>
  <c r="EF28" i="7"/>
  <c r="HB26" i="7"/>
  <c r="GA25" i="7"/>
  <c r="EZ24" i="7"/>
  <c r="DY23" i="7"/>
  <c r="GU21" i="7"/>
  <c r="FT20" i="7"/>
  <c r="ES19" i="7"/>
  <c r="HO17" i="7"/>
  <c r="GN16" i="7"/>
  <c r="FM15" i="7"/>
  <c r="EL14" i="7"/>
  <c r="HH12" i="7"/>
  <c r="T83" i="15"/>
  <c r="DG100" i="15"/>
  <c r="AU16" i="15"/>
  <c r="AR100" i="15"/>
  <c r="DT100" i="15"/>
  <c r="CN100" i="15"/>
  <c r="BH100" i="15"/>
  <c r="AF100" i="15"/>
  <c r="DC100" i="15"/>
  <c r="BW100" i="15"/>
  <c r="AP100" i="15"/>
  <c r="DH100" i="15"/>
  <c r="CB100" i="15"/>
  <c r="AV100" i="15"/>
  <c r="DJ100" i="15"/>
  <c r="CT100" i="15"/>
  <c r="BZ100" i="15"/>
  <c r="BB100" i="15"/>
  <c r="AG100" i="15"/>
  <c r="DE100" i="15"/>
  <c r="BY100" i="15"/>
  <c r="BA100" i="15"/>
  <c r="U83" i="15"/>
  <c r="S91" i="15"/>
  <c r="AF16" i="15"/>
  <c r="BP16" i="15"/>
  <c r="DA16" i="15"/>
  <c r="CS16" i="15"/>
  <c r="DP16" i="15"/>
  <c r="BJ16" i="15"/>
  <c r="BR16" i="15"/>
  <c r="CP16" i="15"/>
  <c r="DR16" i="15"/>
  <c r="CB16" i="15"/>
  <c r="AV16" i="15"/>
  <c r="CY16" i="15"/>
  <c r="BS16" i="15"/>
  <c r="K83" i="15"/>
  <c r="DX72" i="15"/>
  <c r="EB72" i="15"/>
  <c r="EF72" i="15"/>
  <c r="EJ72" i="15"/>
  <c r="EN72" i="15"/>
  <c r="ER72" i="15"/>
  <c r="EV72" i="15"/>
  <c r="EZ72" i="15"/>
  <c r="FD72" i="15"/>
  <c r="FH72" i="15"/>
  <c r="FL72" i="15"/>
  <c r="FP72" i="15"/>
  <c r="FT72" i="15"/>
  <c r="FX72" i="15"/>
  <c r="GB72" i="15"/>
  <c r="GF72" i="15"/>
  <c r="GJ72" i="15"/>
  <c r="GN72" i="15"/>
  <c r="GR72" i="15"/>
  <c r="GV72" i="15"/>
  <c r="GZ72" i="15"/>
  <c r="HD72" i="15"/>
  <c r="HH72" i="15"/>
  <c r="HL72" i="15"/>
  <c r="HP72" i="15"/>
  <c r="HT72" i="15"/>
  <c r="DY72" i="15"/>
  <c r="EC72" i="15"/>
  <c r="EG72" i="15"/>
  <c r="EK72" i="15"/>
  <c r="EO72" i="15"/>
  <c r="ES72" i="15"/>
  <c r="EW72" i="15"/>
  <c r="FA72" i="15"/>
  <c r="FE72" i="15"/>
  <c r="FI72" i="15"/>
  <c r="FM72" i="15"/>
  <c r="FQ72" i="15"/>
  <c r="FU72" i="15"/>
  <c r="FY72" i="15"/>
  <c r="GC72" i="15"/>
  <c r="GG72" i="15"/>
  <c r="GK72" i="15"/>
  <c r="GO72" i="15"/>
  <c r="GS72" i="15"/>
  <c r="GW72" i="15"/>
  <c r="HA72" i="15"/>
  <c r="HE72" i="15"/>
  <c r="HI72" i="15"/>
  <c r="HM72" i="15"/>
  <c r="HQ72" i="15"/>
  <c r="DZ72" i="15"/>
  <c r="ED72" i="15"/>
  <c r="EH72" i="15"/>
  <c r="EL72" i="15"/>
  <c r="EP72" i="15"/>
  <c r="ET72" i="15"/>
  <c r="EX72" i="15"/>
  <c r="FB72" i="15"/>
  <c r="FF72" i="15"/>
  <c r="FJ72" i="15"/>
  <c r="FN72" i="15"/>
  <c r="FR72" i="15"/>
  <c r="FV72" i="15"/>
  <c r="FZ72" i="15"/>
  <c r="GD72" i="15"/>
  <c r="GH72" i="15"/>
  <c r="GL72" i="15"/>
  <c r="GP72" i="15"/>
  <c r="GT72" i="15"/>
  <c r="GX72" i="15"/>
  <c r="HB72" i="15"/>
  <c r="HF72" i="15"/>
  <c r="HJ72" i="15"/>
  <c r="HN72" i="15"/>
  <c r="HR72" i="15"/>
  <c r="EM72" i="15"/>
  <c r="FC72" i="15"/>
  <c r="FS72" i="15"/>
  <c r="GI72" i="15"/>
  <c r="GY72" i="15"/>
  <c r="HO72" i="15"/>
  <c r="EA72" i="15"/>
  <c r="EQ72" i="15"/>
  <c r="FG72" i="15"/>
  <c r="FW72" i="15"/>
  <c r="GM72" i="15"/>
  <c r="HC72" i="15"/>
  <c r="HS72" i="15"/>
  <c r="EE72" i="15"/>
  <c r="EU72" i="15"/>
  <c r="FK72" i="15"/>
  <c r="GA72" i="15"/>
  <c r="GQ72" i="15"/>
  <c r="HG72" i="15"/>
  <c r="EI72" i="15"/>
  <c r="GU72" i="15"/>
  <c r="EY72" i="15"/>
  <c r="HK72" i="15"/>
  <c r="FO72" i="15"/>
  <c r="GE72" i="15"/>
  <c r="X54" i="15"/>
  <c r="S47" i="15"/>
  <c r="J55" i="15"/>
  <c r="Z15" i="15"/>
  <c r="W23" i="15"/>
  <c r="V31" i="15"/>
  <c r="X35" i="15"/>
  <c r="J35" i="15"/>
  <c r="K43" i="15"/>
  <c r="J47" i="15"/>
  <c r="X51" i="15"/>
  <c r="S55" i="15"/>
  <c r="W55" i="15"/>
  <c r="S59" i="15"/>
  <c r="X63" i="15"/>
  <c r="W63" i="15"/>
  <c r="Z67" i="15"/>
  <c r="S71" i="15"/>
  <c r="AB87" i="7"/>
  <c r="AA96" i="7"/>
  <c r="DP87" i="7"/>
  <c r="CZ87" i="7"/>
  <c r="AV96" i="7"/>
  <c r="BE96" i="7"/>
  <c r="BO55" i="7"/>
  <c r="CC55" i="7"/>
  <c r="AK31" i="7"/>
  <c r="DH28" i="7"/>
  <c r="CZ28" i="7"/>
  <c r="L30" i="7"/>
  <c r="U23" i="15"/>
  <c r="AN88" i="15"/>
  <c r="DO88" i="15"/>
  <c r="DZ100" i="15"/>
  <c r="ED100" i="15"/>
  <c r="EH100" i="15"/>
  <c r="EL100" i="15"/>
  <c r="EP100" i="15"/>
  <c r="ET100" i="15"/>
  <c r="EX100" i="15"/>
  <c r="FB100" i="15"/>
  <c r="FF100" i="15"/>
  <c r="FJ100" i="15"/>
  <c r="FN100" i="15"/>
  <c r="FR100" i="15"/>
  <c r="FV100" i="15"/>
  <c r="FZ100" i="15"/>
  <c r="GD100" i="15"/>
  <c r="GH100" i="15"/>
  <c r="GL100" i="15"/>
  <c r="GP100" i="15"/>
  <c r="GT100" i="15"/>
  <c r="GX100" i="15"/>
  <c r="HB100" i="15"/>
  <c r="HF100" i="15"/>
  <c r="HJ100" i="15"/>
  <c r="HN100" i="15"/>
  <c r="HR100" i="15"/>
  <c r="EA100" i="15"/>
  <c r="EE100" i="15"/>
  <c r="EI100" i="15"/>
  <c r="EM100" i="15"/>
  <c r="EQ100" i="15"/>
  <c r="EU100" i="15"/>
  <c r="EY100" i="15"/>
  <c r="FC100" i="15"/>
  <c r="FG100" i="15"/>
  <c r="FK100" i="15"/>
  <c r="FO100" i="15"/>
  <c r="FS100" i="15"/>
  <c r="FW100" i="15"/>
  <c r="GA100" i="15"/>
  <c r="GE100" i="15"/>
  <c r="GI100" i="15"/>
  <c r="GM100" i="15"/>
  <c r="GQ100" i="15"/>
  <c r="GU100" i="15"/>
  <c r="GY100" i="15"/>
  <c r="HC100" i="15"/>
  <c r="HG100" i="15"/>
  <c r="HK100" i="15"/>
  <c r="HO100" i="15"/>
  <c r="HS100" i="15"/>
  <c r="DX100" i="15"/>
  <c r="EB100" i="15"/>
  <c r="EF100" i="15"/>
  <c r="EJ100" i="15"/>
  <c r="EN100" i="15"/>
  <c r="ER100" i="15"/>
  <c r="EV100" i="15"/>
  <c r="EZ100" i="15"/>
  <c r="FD100" i="15"/>
  <c r="FH100" i="15"/>
  <c r="FL100" i="15"/>
  <c r="FP100" i="15"/>
  <c r="FT100" i="15"/>
  <c r="FX100" i="15"/>
  <c r="GB100" i="15"/>
  <c r="GF100" i="15"/>
  <c r="GJ100" i="15"/>
  <c r="GN100" i="15"/>
  <c r="GR100" i="15"/>
  <c r="GV100" i="15"/>
  <c r="GZ100" i="15"/>
  <c r="HD100" i="15"/>
  <c r="HH100" i="15"/>
  <c r="HL100" i="15"/>
  <c r="HP100" i="15"/>
  <c r="HT100" i="15"/>
  <c r="EG100" i="15"/>
  <c r="EW100" i="15"/>
  <c r="FM100" i="15"/>
  <c r="GC100" i="15"/>
  <c r="GS100" i="15"/>
  <c r="HI100" i="15"/>
  <c r="EK100" i="15"/>
  <c r="FA100" i="15"/>
  <c r="FQ100" i="15"/>
  <c r="GG100" i="15"/>
  <c r="GW100" i="15"/>
  <c r="HM100" i="15"/>
  <c r="DY100" i="15"/>
  <c r="EO100" i="15"/>
  <c r="FE100" i="15"/>
  <c r="FU100" i="15"/>
  <c r="GK100" i="15"/>
  <c r="HA100" i="15"/>
  <c r="HQ100" i="15"/>
  <c r="FI100" i="15"/>
  <c r="FY100" i="15"/>
  <c r="K12" i="15"/>
  <c r="U12" i="15" s="1"/>
  <c r="V12" i="15"/>
  <c r="CT15" i="7"/>
  <c r="BP15" i="7"/>
  <c r="DF15" i="7"/>
  <c r="AD15" i="7"/>
  <c r="AO15" i="7"/>
  <c r="DL23" i="7"/>
  <c r="CN88" i="7"/>
  <c r="CW88" i="7"/>
  <c r="AY88" i="7"/>
  <c r="CM88" i="7"/>
  <c r="W88" i="7"/>
  <c r="DH88" i="7"/>
  <c r="HD103" i="7"/>
  <c r="GN103" i="7"/>
  <c r="FX103" i="7"/>
  <c r="FH103" i="7"/>
  <c r="ER103" i="7"/>
  <c r="EB103" i="7"/>
  <c r="HI102" i="7"/>
  <c r="GS102" i="7"/>
  <c r="GC102" i="7"/>
  <c r="FM102" i="7"/>
  <c r="EW102" i="7"/>
  <c r="EG102" i="7"/>
  <c r="HN101" i="7"/>
  <c r="GX101" i="7"/>
  <c r="GH101" i="7"/>
  <c r="FR101" i="7"/>
  <c r="FB101" i="7"/>
  <c r="EL101" i="7"/>
  <c r="DV101" i="7"/>
  <c r="HC100" i="7"/>
  <c r="GM100" i="7"/>
  <c r="FW100" i="7"/>
  <c r="FG100" i="7"/>
  <c r="EQ100" i="7"/>
  <c r="EA100" i="7"/>
  <c r="HH99" i="7"/>
  <c r="GR99" i="7"/>
  <c r="GB99" i="7"/>
  <c r="FL99" i="7"/>
  <c r="EV99" i="7"/>
  <c r="EF99" i="7"/>
  <c r="HM98" i="7"/>
  <c r="GW98" i="7"/>
  <c r="GG98" i="7"/>
  <c r="FQ98" i="7"/>
  <c r="FA98" i="7"/>
  <c r="EK98" i="7"/>
  <c r="DU98" i="7"/>
  <c r="HB97" i="7"/>
  <c r="GL97" i="7"/>
  <c r="FV97" i="7"/>
  <c r="FF97" i="7"/>
  <c r="EP97" i="7"/>
  <c r="DZ97" i="7"/>
  <c r="HG96" i="7"/>
  <c r="GQ96" i="7"/>
  <c r="GA96" i="7"/>
  <c r="FK96" i="7"/>
  <c r="EU96" i="7"/>
  <c r="EE96" i="7"/>
  <c r="HL95" i="7"/>
  <c r="GV95" i="7"/>
  <c r="GF95" i="7"/>
  <c r="FP95" i="7"/>
  <c r="EZ95" i="7"/>
  <c r="EJ95" i="7"/>
  <c r="DT95" i="7"/>
  <c r="HA94" i="7"/>
  <c r="GK94" i="7"/>
  <c r="FU94" i="7"/>
  <c r="FE94" i="7"/>
  <c r="EO94" i="7"/>
  <c r="DY94" i="7"/>
  <c r="HF93" i="7"/>
  <c r="GP93" i="7"/>
  <c r="FZ93" i="7"/>
  <c r="FJ93" i="7"/>
  <c r="ET93" i="7"/>
  <c r="ED93" i="7"/>
  <c r="HK92" i="7"/>
  <c r="GU92" i="7"/>
  <c r="GE92" i="7"/>
  <c r="FO92" i="7"/>
  <c r="EY92" i="7"/>
  <c r="EI92" i="7"/>
  <c r="HP91" i="7"/>
  <c r="GZ91" i="7"/>
  <c r="GJ91" i="7"/>
  <c r="FT91" i="7"/>
  <c r="FD91" i="7"/>
  <c r="EN91" i="7"/>
  <c r="DX91" i="7"/>
  <c r="HE90" i="7"/>
  <c r="GO90" i="7"/>
  <c r="FY90" i="7"/>
  <c r="FI90" i="7"/>
  <c r="ES90" i="7"/>
  <c r="EC90" i="7"/>
  <c r="HJ89" i="7"/>
  <c r="GT89" i="7"/>
  <c r="GD89" i="7"/>
  <c r="FN89" i="7"/>
  <c r="EX89" i="7"/>
  <c r="EH89" i="7"/>
  <c r="HO88" i="7"/>
  <c r="GY88" i="7"/>
  <c r="GI88" i="7"/>
  <c r="FS88" i="7"/>
  <c r="FC88" i="7"/>
  <c r="EM88" i="7"/>
  <c r="DW88" i="7"/>
  <c r="HD87" i="7"/>
  <c r="GN87" i="7"/>
  <c r="FX87" i="7"/>
  <c r="FH87" i="7"/>
  <c r="ER87" i="7"/>
  <c r="EB87" i="7"/>
  <c r="HI86" i="7"/>
  <c r="GS86" i="7"/>
  <c r="GC86" i="7"/>
  <c r="FM86" i="7"/>
  <c r="EW86" i="7"/>
  <c r="EG86" i="7"/>
  <c r="HN85" i="7"/>
  <c r="GX85" i="7"/>
  <c r="GH85" i="7"/>
  <c r="FR85" i="7"/>
  <c r="FB85" i="7"/>
  <c r="EL85" i="7"/>
  <c r="DV85" i="7"/>
  <c r="HC84" i="7"/>
  <c r="GM84" i="7"/>
  <c r="FW84" i="7"/>
  <c r="FG84" i="7"/>
  <c r="EQ84" i="7"/>
  <c r="EA84" i="7"/>
  <c r="HH83" i="7"/>
  <c r="GR83" i="7"/>
  <c r="GB83" i="7"/>
  <c r="FL83" i="7"/>
  <c r="EV83" i="7"/>
  <c r="EF83" i="7"/>
  <c r="HM82" i="7"/>
  <c r="GW82" i="7"/>
  <c r="GG82" i="7"/>
  <c r="FQ82" i="7"/>
  <c r="FA82" i="7"/>
  <c r="EK82" i="7"/>
  <c r="DU82" i="7"/>
  <c r="HB81" i="7"/>
  <c r="GL81" i="7"/>
  <c r="FV81" i="7"/>
  <c r="FF81" i="7"/>
  <c r="EP81" i="7"/>
  <c r="DZ81" i="7"/>
  <c r="HG80" i="7"/>
  <c r="GQ80" i="7"/>
  <c r="GA80" i="7"/>
  <c r="FK80" i="7"/>
  <c r="EU80" i="7"/>
  <c r="EE80" i="7"/>
  <c r="HL79" i="7"/>
  <c r="GV79" i="7"/>
  <c r="GF79" i="7"/>
  <c r="FP79" i="7"/>
  <c r="EZ79" i="7"/>
  <c r="EJ79" i="7"/>
  <c r="DT79" i="7"/>
  <c r="HA78" i="7"/>
  <c r="GK78" i="7"/>
  <c r="FU78" i="7"/>
  <c r="FE78" i="7"/>
  <c r="EO78" i="7"/>
  <c r="DY78" i="7"/>
  <c r="HF77" i="7"/>
  <c r="GP77" i="7"/>
  <c r="FZ77" i="7"/>
  <c r="FJ77" i="7"/>
  <c r="ET77" i="7"/>
  <c r="ED77" i="7"/>
  <c r="HK76" i="7"/>
  <c r="GU76" i="7"/>
  <c r="GE76" i="7"/>
  <c r="FO76" i="7"/>
  <c r="EY76" i="7"/>
  <c r="EI76" i="7"/>
  <c r="HP75" i="7"/>
  <c r="GZ75" i="7"/>
  <c r="GJ75" i="7"/>
  <c r="FT75" i="7"/>
  <c r="FD75" i="7"/>
  <c r="EN75" i="7"/>
  <c r="DX75" i="7"/>
  <c r="HE74" i="7"/>
  <c r="GO74" i="7"/>
  <c r="FY74" i="7"/>
  <c r="FI74" i="7"/>
  <c r="ES74" i="7"/>
  <c r="EC74" i="7"/>
  <c r="HJ73" i="7"/>
  <c r="GT73" i="7"/>
  <c r="GD73" i="7"/>
  <c r="FN73" i="7"/>
  <c r="EX73" i="7"/>
  <c r="EH73" i="7"/>
  <c r="HO72" i="7"/>
  <c r="GY72" i="7"/>
  <c r="GI72" i="7"/>
  <c r="FS72" i="7"/>
  <c r="FC72" i="7"/>
  <c r="EM72" i="7"/>
  <c r="DW72" i="7"/>
  <c r="HD71" i="7"/>
  <c r="GN71" i="7"/>
  <c r="FX71" i="7"/>
  <c r="FH71" i="7"/>
  <c r="ER71" i="7"/>
  <c r="EB71" i="7"/>
  <c r="HI70" i="7"/>
  <c r="GS70" i="7"/>
  <c r="GC70" i="7"/>
  <c r="FM70" i="7"/>
  <c r="EW70" i="7"/>
  <c r="EG70" i="7"/>
  <c r="HN69" i="7"/>
  <c r="GX69" i="7"/>
  <c r="GH69" i="7"/>
  <c r="FR69" i="7"/>
  <c r="FB69" i="7"/>
  <c r="EL69" i="7"/>
  <c r="DV69" i="7"/>
  <c r="HC68" i="7"/>
  <c r="GM68" i="7"/>
  <c r="FW68" i="7"/>
  <c r="FG68" i="7"/>
  <c r="EQ68" i="7"/>
  <c r="EA68" i="7"/>
  <c r="HH67" i="7"/>
  <c r="GR67" i="7"/>
  <c r="GB67" i="7"/>
  <c r="FL67" i="7"/>
  <c r="EV67" i="7"/>
  <c r="EF67" i="7"/>
  <c r="HM66" i="7"/>
  <c r="GW66" i="7"/>
  <c r="GG66" i="7"/>
  <c r="FQ66" i="7"/>
  <c r="FA66" i="7"/>
  <c r="EK66" i="7"/>
  <c r="DU66" i="7"/>
  <c r="HB65" i="7"/>
  <c r="GL65" i="7"/>
  <c r="FV65" i="7"/>
  <c r="FF65" i="7"/>
  <c r="EP65" i="7"/>
  <c r="DZ65" i="7"/>
  <c r="HG64" i="7"/>
  <c r="GQ64" i="7"/>
  <c r="GA64" i="7"/>
  <c r="FK64" i="7"/>
  <c r="EU64" i="7"/>
  <c r="EE64" i="7"/>
  <c r="HL63" i="7"/>
  <c r="GN63" i="7"/>
  <c r="FH63" i="7"/>
  <c r="EB63" i="7"/>
  <c r="GS62" i="7"/>
  <c r="FM62" i="7"/>
  <c r="EG62" i="7"/>
  <c r="GX61" i="7"/>
  <c r="FR61" i="7"/>
  <c r="EL61" i="7"/>
  <c r="HC60" i="7"/>
  <c r="FW60" i="7"/>
  <c r="EQ60" i="7"/>
  <c r="HH59" i="7"/>
  <c r="GB59" i="7"/>
  <c r="EV59" i="7"/>
  <c r="HM58" i="7"/>
  <c r="GG58" i="7"/>
  <c r="FA58" i="7"/>
  <c r="DU58" i="7"/>
  <c r="GL57" i="7"/>
  <c r="FF57" i="7"/>
  <c r="DZ57" i="7"/>
  <c r="GQ56" i="7"/>
  <c r="FK56" i="7"/>
  <c r="EE56" i="7"/>
  <c r="GV55" i="7"/>
  <c r="FP55" i="7"/>
  <c r="EJ55" i="7"/>
  <c r="HA54" i="7"/>
  <c r="FU54" i="7"/>
  <c r="EO54" i="7"/>
  <c r="HF53" i="7"/>
  <c r="FZ53" i="7"/>
  <c r="ET53" i="7"/>
  <c r="HK52" i="7"/>
  <c r="GE52" i="7"/>
  <c r="EY52" i="7"/>
  <c r="HP51" i="7"/>
  <c r="GJ51" i="7"/>
  <c r="FD51" i="7"/>
  <c r="DX51" i="7"/>
  <c r="GO50" i="7"/>
  <c r="FI50" i="7"/>
  <c r="EC50" i="7"/>
  <c r="GT49" i="7"/>
  <c r="FN49" i="7"/>
  <c r="EH49" i="7"/>
  <c r="GY48" i="7"/>
  <c r="ER48" i="7"/>
  <c r="HN46" i="7"/>
  <c r="GM45" i="7"/>
  <c r="FL44" i="7"/>
  <c r="EK43" i="7"/>
  <c r="HG41" i="7"/>
  <c r="GF40" i="7"/>
  <c r="FE39" i="7"/>
  <c r="ED38" i="7"/>
  <c r="GZ36" i="7"/>
  <c r="FY35" i="7"/>
  <c r="EX34" i="7"/>
  <c r="DW33" i="7"/>
  <c r="GS31" i="7"/>
  <c r="FR30" i="7"/>
  <c r="EQ29" i="7"/>
  <c r="HM27" i="7"/>
  <c r="GL26" i="7"/>
  <c r="FK25" i="7"/>
  <c r="EJ24" i="7"/>
  <c r="HF22" i="7"/>
  <c r="GE21" i="7"/>
  <c r="FD20" i="7"/>
  <c r="EC19" i="7"/>
  <c r="GY17" i="7"/>
  <c r="FX16" i="7"/>
  <c r="EW15" i="7"/>
  <c r="DV14" i="7"/>
  <c r="GR12" i="7"/>
  <c r="GO100" i="15"/>
  <c r="Z11" i="15"/>
  <c r="Z6" i="15"/>
  <c r="K6" i="15"/>
  <c r="T11" i="15"/>
  <c r="V11" i="15"/>
  <c r="Z5" i="15"/>
  <c r="AR24" i="7"/>
  <c r="AC61" i="7"/>
  <c r="AV77" i="7"/>
  <c r="AE84" i="7"/>
  <c r="AP4" i="14"/>
  <c r="AR4" i="14"/>
  <c r="AU4" i="7"/>
  <c r="AM7" i="14"/>
  <c r="AV5" i="14"/>
  <c r="AO9" i="14"/>
  <c r="AS8" i="14"/>
  <c r="EK10" i="7"/>
  <c r="C88" i="16"/>
  <c r="AS7" i="14"/>
  <c r="AN8" i="14"/>
  <c r="AP10" i="14"/>
  <c r="EN10" i="14"/>
  <c r="AR10" i="14"/>
  <c r="AO5" i="14"/>
  <c r="AP9" i="7"/>
  <c r="AR9" i="7"/>
  <c r="AM60" i="15"/>
  <c r="CB98" i="15"/>
  <c r="DQ98" i="15"/>
  <c r="AE48" i="15"/>
  <c r="AR48" i="15"/>
  <c r="AQ48" i="15"/>
  <c r="AF48" i="15"/>
  <c r="AV48" i="15"/>
  <c r="AH48" i="15"/>
  <c r="BL48" i="15"/>
  <c r="AG48" i="15"/>
  <c r="BI48" i="15"/>
  <c r="BS48" i="15"/>
  <c r="CS48" i="15"/>
  <c r="DT48" i="15"/>
  <c r="CR48" i="15"/>
  <c r="BO48" i="15"/>
  <c r="DK48" i="15"/>
  <c r="CI48" i="15"/>
  <c r="BG48" i="15"/>
  <c r="DL48" i="15"/>
  <c r="CQ48" i="15"/>
  <c r="BU48" i="15"/>
  <c r="AZ48" i="15"/>
  <c r="DJ48" i="15"/>
  <c r="CT48" i="15"/>
  <c r="CD48" i="15"/>
  <c r="BN48" i="15"/>
  <c r="AX48" i="15"/>
  <c r="DG60" i="15"/>
  <c r="AI60" i="15"/>
  <c r="BO60" i="15"/>
  <c r="DR60" i="15"/>
  <c r="AT60" i="15"/>
  <c r="AD60" i="15"/>
  <c r="CQ60" i="15"/>
  <c r="BA60" i="15"/>
  <c r="AG60" i="15"/>
  <c r="DA60" i="15"/>
  <c r="BJ60" i="15"/>
  <c r="DJ60" i="15"/>
  <c r="CO60" i="15"/>
  <c r="BS60" i="15"/>
  <c r="AX60" i="15"/>
  <c r="DC60" i="15"/>
  <c r="CH60" i="15"/>
  <c r="BM60" i="15"/>
  <c r="DT60" i="15"/>
  <c r="DD60" i="15"/>
  <c r="CN60" i="15"/>
  <c r="BX60" i="15"/>
  <c r="BH60" i="15"/>
  <c r="CS76" i="15"/>
  <c r="CQ26" i="15"/>
  <c r="AA69" i="15"/>
  <c r="BB69" i="15"/>
  <c r="CQ69" i="15"/>
  <c r="DV69" i="15"/>
  <c r="AJ69" i="15"/>
  <c r="BS69" i="15"/>
  <c r="AH69" i="15"/>
  <c r="CM69" i="15"/>
  <c r="AY69" i="15"/>
  <c r="AC69" i="15"/>
  <c r="CD69" i="15"/>
  <c r="DU69" i="15"/>
  <c r="DA69" i="15"/>
  <c r="CC69" i="15"/>
  <c r="BI69" i="15"/>
  <c r="DP69" i="15"/>
  <c r="CR69" i="15"/>
  <c r="BX69" i="15"/>
  <c r="BD69" i="15"/>
  <c r="BY26" i="15"/>
  <c r="AU48" i="15"/>
  <c r="A15" i="9"/>
  <c r="B14" i="9"/>
  <c r="L14" i="9"/>
  <c r="M14" i="9"/>
  <c r="AR6" i="7"/>
  <c r="AS6" i="7" s="1"/>
  <c r="AT6" i="7" s="1"/>
  <c r="AU6" i="7" s="1"/>
  <c r="AV6" i="7" s="1"/>
  <c r="AW6" i="7" s="1"/>
  <c r="AX6" i="7" s="1"/>
  <c r="AY6" i="7" s="1"/>
  <c r="AZ6" i="7" s="1"/>
  <c r="BA6" i="7" s="1"/>
  <c r="BB6" i="7" s="1"/>
  <c r="BC6" i="7" s="1"/>
  <c r="BD6" i="7" s="1"/>
  <c r="BE6" i="7" s="1"/>
  <c r="BF6" i="7" s="1"/>
  <c r="BG6" i="7" s="1"/>
  <c r="BH6" i="7" s="1"/>
  <c r="BI6" i="7" s="1"/>
  <c r="BJ6" i="7" s="1"/>
  <c r="BK6" i="7" s="1"/>
  <c r="BL6" i="7" s="1"/>
  <c r="BM6" i="7" s="1"/>
  <c r="BN6" i="7" s="1"/>
  <c r="BO6" i="7" s="1"/>
  <c r="BP6" i="7" s="1"/>
  <c r="BQ6" i="7" s="1"/>
  <c r="BR6" i="7" s="1"/>
  <c r="BS6" i="7" s="1"/>
  <c r="BT6" i="7" s="1"/>
  <c r="BU6" i="7" s="1"/>
  <c r="BV6" i="7" s="1"/>
  <c r="BW6" i="7" s="1"/>
  <c r="BX6" i="7" s="1"/>
  <c r="BY6" i="7" s="1"/>
  <c r="BZ6" i="7" s="1"/>
  <c r="CA6" i="7" s="1"/>
  <c r="CB6" i="7" s="1"/>
  <c r="CC6" i="7" s="1"/>
  <c r="CD6" i="7" s="1"/>
  <c r="CE6" i="7" s="1"/>
  <c r="CF6" i="7" s="1"/>
  <c r="CG6" i="7" s="1"/>
  <c r="CH6" i="7" s="1"/>
  <c r="CI6" i="7" s="1"/>
  <c r="CJ6" i="7" s="1"/>
  <c r="CK6" i="7" s="1"/>
  <c r="CL6" i="7" s="1"/>
  <c r="CM6" i="7" s="1"/>
  <c r="CN6" i="7" s="1"/>
  <c r="CO6" i="7" s="1"/>
  <c r="CP6" i="7" s="1"/>
  <c r="CQ6" i="7" s="1"/>
  <c r="CR6" i="7" s="1"/>
  <c r="CS6" i="7" s="1"/>
  <c r="CT6" i="7" s="1"/>
  <c r="CU6" i="7" s="1"/>
  <c r="CV6" i="7" s="1"/>
  <c r="CW6" i="7" s="1"/>
  <c r="CX6" i="7" s="1"/>
  <c r="CY6" i="7" s="1"/>
  <c r="CZ6" i="7" s="1"/>
  <c r="DA6" i="7" s="1"/>
  <c r="DB6" i="7" s="1"/>
  <c r="DC6" i="7" s="1"/>
  <c r="DD6" i="7" s="1"/>
  <c r="DE6" i="7" s="1"/>
  <c r="DF6" i="7" s="1"/>
  <c r="DG6" i="7" s="1"/>
  <c r="DH6" i="7" s="1"/>
  <c r="DI6" i="7" s="1"/>
  <c r="DJ6" i="7" s="1"/>
  <c r="DK6" i="7" s="1"/>
  <c r="DL6" i="7" s="1"/>
  <c r="DM6" i="7" s="1"/>
  <c r="DN6" i="7" s="1"/>
  <c r="DO6" i="7" s="1"/>
  <c r="DP6" i="7" s="1"/>
  <c r="DQ6" i="7" s="1"/>
  <c r="DR6" i="7" s="1"/>
  <c r="DS6" i="7" s="1"/>
  <c r="AQ11" i="7"/>
  <c r="AP11" i="7" s="1"/>
  <c r="AO11" i="7" s="1"/>
  <c r="AN11" i="7" s="1"/>
  <c r="AM11" i="7" s="1"/>
  <c r="AL11" i="7" s="1"/>
  <c r="AK11" i="7" s="1"/>
  <c r="AJ11" i="7" s="1"/>
  <c r="AI11" i="7" s="1"/>
  <c r="AH11" i="7" s="1"/>
  <c r="AG11" i="7" s="1"/>
  <c r="AF11" i="7" s="1"/>
  <c r="AE11" i="7" s="1"/>
  <c r="AD11" i="7" s="1"/>
  <c r="AC11" i="7" s="1"/>
  <c r="AB11" i="7" s="1"/>
  <c r="AA11" i="7" s="1"/>
  <c r="Z11" i="7" s="1"/>
  <c r="Y11" i="7" s="1"/>
  <c r="X11" i="7" s="1"/>
  <c r="S4" i="19"/>
  <c r="S5" i="19" s="1"/>
  <c r="P4" i="19"/>
  <c r="P5" i="19" s="1"/>
  <c r="Q4" i="19"/>
  <c r="Q5" i="19" s="1"/>
  <c r="O4" i="19"/>
  <c r="O5" i="19" s="1"/>
  <c r="C16" i="18"/>
  <c r="T4" i="19"/>
  <c r="T5" i="19" s="1"/>
  <c r="R4" i="19"/>
  <c r="R5" i="19" s="1"/>
  <c r="C14" i="18"/>
  <c r="B59" i="18"/>
  <c r="C58" i="18"/>
  <c r="B57" i="18"/>
  <c r="D17" i="19"/>
  <c r="N7" i="19"/>
  <c r="R7" i="19"/>
  <c r="D10" i="19"/>
  <c r="Q7" i="19"/>
  <c r="O7" i="19"/>
  <c r="T7" i="19"/>
  <c r="N5" i="19"/>
  <c r="D15" i="19"/>
  <c r="S7" i="19"/>
  <c r="D16" i="19"/>
  <c r="D11" i="19"/>
  <c r="P7" i="19"/>
  <c r="BE60" i="15"/>
  <c r="AB48" i="15"/>
  <c r="AA48" i="15"/>
  <c r="CZ48" i="15"/>
  <c r="AP48" i="15"/>
  <c r="DP48" i="15"/>
  <c r="AO48" i="15"/>
  <c r="DO48" i="15"/>
  <c r="CU48" i="15"/>
  <c r="DU48" i="15"/>
  <c r="BQ48" i="15"/>
  <c r="DE48" i="15"/>
  <c r="CC48" i="15"/>
  <c r="BA48" i="15"/>
  <c r="CW48" i="15"/>
  <c r="BT48" i="15"/>
  <c r="DW48" i="15"/>
  <c r="DA48" i="15"/>
  <c r="CF48" i="15"/>
  <c r="BK48" i="15"/>
  <c r="DR48" i="15"/>
  <c r="DB48" i="15"/>
  <c r="CL48" i="15"/>
  <c r="BV48" i="15"/>
  <c r="BF48" i="15"/>
  <c r="AJ60" i="15"/>
  <c r="BQ60" i="15"/>
  <c r="DF60" i="15"/>
  <c r="AN60" i="15"/>
  <c r="CA60" i="15"/>
  <c r="AL60" i="15"/>
  <c r="DM60" i="15"/>
  <c r="BV60" i="15"/>
  <c r="AO60" i="15"/>
  <c r="DV60" i="15"/>
  <c r="CE60" i="15"/>
  <c r="DU60" i="15"/>
  <c r="CY60" i="15"/>
  <c r="CD60" i="15"/>
  <c r="BI60" i="15"/>
  <c r="DN60" i="15"/>
  <c r="CS60" i="15"/>
  <c r="BW60" i="15"/>
  <c r="BB60" i="15"/>
  <c r="DL60" i="15"/>
  <c r="CV60" i="15"/>
  <c r="CF60" i="15"/>
  <c r="BP60" i="15"/>
  <c r="AZ60" i="15"/>
  <c r="AR26" i="15"/>
  <c r="AI69" i="15"/>
  <c r="AQ69" i="15"/>
  <c r="AF69" i="15"/>
  <c r="AM69" i="15"/>
  <c r="BZ69" i="15"/>
  <c r="DO69" i="15"/>
  <c r="AP69" i="15"/>
  <c r="DK69" i="15"/>
  <c r="BW69" i="15"/>
  <c r="AK69" i="15"/>
  <c r="DB69" i="15"/>
  <c r="BN69" i="15"/>
  <c r="DI69" i="15"/>
  <c r="CO69" i="15"/>
  <c r="BU69" i="15"/>
  <c r="AW69" i="15"/>
  <c r="DD69" i="15"/>
  <c r="CJ69" i="15"/>
  <c r="BL69" i="15"/>
  <c r="AM48" i="15"/>
  <c r="D14" i="9"/>
  <c r="AR10" i="7"/>
  <c r="DP98" i="15"/>
  <c r="AW48" i="15"/>
  <c r="AN48" i="15"/>
  <c r="BX48" i="15"/>
  <c r="AL48" i="15"/>
  <c r="CN48" i="15"/>
  <c r="AK48" i="15"/>
  <c r="CM48" i="15"/>
  <c r="CG48" i="15"/>
  <c r="DH48" i="15"/>
  <c r="BC48" i="15"/>
  <c r="CY48" i="15"/>
  <c r="BW48" i="15"/>
  <c r="DS48" i="15"/>
  <c r="CO48" i="15"/>
  <c r="BM48" i="15"/>
  <c r="DQ48" i="15"/>
  <c r="CV48" i="15"/>
  <c r="CA48" i="15"/>
  <c r="BE48" i="15"/>
  <c r="DN48" i="15"/>
  <c r="CX48" i="15"/>
  <c r="CH48" i="15"/>
  <c r="BR48" i="15"/>
  <c r="BB48" i="15"/>
  <c r="AB60" i="15"/>
  <c r="AQ60" i="15"/>
  <c r="CK60" i="15"/>
  <c r="AF60" i="15"/>
  <c r="BF60" i="15"/>
  <c r="AH60" i="15"/>
  <c r="DB60" i="15"/>
  <c r="BK60" i="15"/>
  <c r="AK60" i="15"/>
  <c r="DK60" i="15"/>
  <c r="BU60" i="15"/>
  <c r="DO60" i="15"/>
  <c r="CT60" i="15"/>
  <c r="BY60" i="15"/>
  <c r="BC60" i="15"/>
  <c r="DI60" i="15"/>
  <c r="CM60" i="15"/>
  <c r="BR60" i="15"/>
  <c r="AW60" i="15"/>
  <c r="DH60" i="15"/>
  <c r="CR60" i="15"/>
  <c r="CB60" i="15"/>
  <c r="BL60" i="15"/>
  <c r="CH69" i="15"/>
  <c r="CX69" i="15"/>
  <c r="DG69" i="15"/>
  <c r="AE69" i="15"/>
  <c r="BJ69" i="15"/>
  <c r="CI69" i="15"/>
  <c r="AL69" i="15"/>
  <c r="DC69" i="15"/>
  <c r="BG69" i="15"/>
  <c r="AG69" i="15"/>
  <c r="CT69" i="15"/>
  <c r="AX69" i="15"/>
  <c r="DE69" i="15"/>
  <c r="CK69" i="15"/>
  <c r="BM69" i="15"/>
  <c r="DT69" i="15"/>
  <c r="CZ69" i="15"/>
  <c r="CB69" i="15"/>
  <c r="I14" i="9"/>
  <c r="N14" i="9"/>
  <c r="Z4" i="15"/>
  <c r="CY24" i="7"/>
  <c r="AK28" i="7"/>
  <c r="CY44" i="7"/>
  <c r="AI88" i="7"/>
  <c r="CU88" i="7"/>
  <c r="BD16" i="7"/>
  <c r="CZ16" i="7"/>
  <c r="BT23" i="7"/>
  <c r="AG24" i="7"/>
  <c r="DI28" i="7"/>
  <c r="BX28" i="7"/>
  <c r="CY38" i="7"/>
  <c r="AM42" i="7"/>
  <c r="BM42" i="7"/>
  <c r="CI42" i="7"/>
  <c r="DI42" i="7"/>
  <c r="AK44" i="7"/>
  <c r="AF48" i="7"/>
  <c r="BK53" i="7"/>
  <c r="AK61" i="7"/>
  <c r="DE61" i="7"/>
  <c r="AR77" i="7"/>
  <c r="AS87" i="7"/>
  <c r="DI88" i="7"/>
  <c r="BI88" i="7"/>
  <c r="DO88" i="7"/>
  <c r="BO92" i="7"/>
  <c r="CN28" i="7"/>
  <c r="BM88" i="7"/>
  <c r="AE16" i="7"/>
  <c r="CJ24" i="7"/>
  <c r="Y42" i="7"/>
  <c r="AW42" i="7"/>
  <c r="CA42" i="7"/>
  <c r="CZ77" i="7"/>
  <c r="AB88" i="7"/>
  <c r="GJ86" i="15" l="1"/>
  <c r="HB86" i="15"/>
  <c r="GJ54" i="15"/>
  <c r="GQ86" i="15"/>
  <c r="FM86" i="15"/>
  <c r="FL70" i="15"/>
  <c r="N8" i="14"/>
  <c r="EL8" i="14"/>
  <c r="EM8" i="14"/>
  <c r="EO8" i="14"/>
  <c r="EK7" i="14"/>
  <c r="EL12" i="14"/>
  <c r="V8" i="15"/>
  <c r="X8" i="15"/>
  <c r="ER8" i="15"/>
  <c r="EL7" i="14"/>
  <c r="S8" i="15"/>
  <c r="L7" i="14"/>
  <c r="EM5" i="14"/>
  <c r="HO18" i="15"/>
  <c r="HM102" i="15"/>
  <c r="R7" i="14"/>
  <c r="EN12" i="14"/>
  <c r="P4" i="14"/>
  <c r="R4" i="14"/>
  <c r="Q4" i="14"/>
  <c r="ER5" i="14"/>
  <c r="FL50" i="15"/>
  <c r="EM14" i="15"/>
  <c r="T8" i="15"/>
  <c r="S7" i="14"/>
  <c r="L4" i="14"/>
  <c r="O7" i="14"/>
  <c r="EO7" i="14"/>
  <c r="EO12" i="14"/>
  <c r="U8" i="15"/>
  <c r="W8" i="15"/>
  <c r="EM7" i="14"/>
  <c r="P7" i="14"/>
  <c r="T12" i="15"/>
  <c r="EG11" i="7"/>
  <c r="DY11" i="7"/>
  <c r="EB11" i="7"/>
  <c r="EI11" i="7"/>
  <c r="EL11" i="7"/>
  <c r="DV11" i="7"/>
  <c r="W11" i="15"/>
  <c r="AL21" i="15"/>
  <c r="DS21" i="15"/>
  <c r="BF21" i="15"/>
  <c r="U13" i="15"/>
  <c r="R11" i="24"/>
  <c r="R5" i="24"/>
  <c r="S11" i="24"/>
  <c r="S5" i="24"/>
  <c r="R10" i="15"/>
  <c r="S5" i="14"/>
  <c r="R11" i="15"/>
  <c r="R12" i="15"/>
  <c r="V11" i="24"/>
  <c r="V5" i="24"/>
  <c r="W11" i="7"/>
  <c r="DT11" i="7" s="1"/>
  <c r="DU11" i="7"/>
  <c r="X12" i="15"/>
  <c r="EK11" i="7"/>
  <c r="EC11" i="7"/>
  <c r="EJ11" i="7"/>
  <c r="EA11" i="7"/>
  <c r="ED11" i="7"/>
  <c r="BT21" i="15"/>
  <c r="BL21" i="15"/>
  <c r="BQ21" i="15"/>
  <c r="T11" i="24"/>
  <c r="T5" i="24"/>
  <c r="Q11" i="24"/>
  <c r="Q5" i="24"/>
  <c r="T5" i="14"/>
  <c r="R5" i="14"/>
  <c r="L5" i="14"/>
  <c r="O5" i="14"/>
  <c r="EP5" i="14"/>
  <c r="Q5" i="14"/>
  <c r="P5" i="14"/>
  <c r="EO5" i="14"/>
  <c r="EN5" i="14"/>
  <c r="EQ5" i="14"/>
  <c r="T7" i="14"/>
  <c r="EN7" i="14"/>
  <c r="L8" i="14"/>
  <c r="R8" i="14"/>
  <c r="Q8" i="14"/>
  <c r="S8" i="14"/>
  <c r="T8" i="14"/>
  <c r="P8" i="14"/>
  <c r="O8" i="14"/>
  <c r="EF11" i="7"/>
  <c r="EM11" i="7"/>
  <c r="DW11" i="7"/>
  <c r="DZ11" i="7"/>
  <c r="S11" i="15"/>
  <c r="X11" i="15"/>
  <c r="EQ7" i="15"/>
  <c r="FW13" i="7"/>
  <c r="AB21" i="15"/>
  <c r="BX21" i="15"/>
  <c r="U11" i="24"/>
  <c r="U5" i="24"/>
  <c r="N4" i="14"/>
  <c r="O4" i="14"/>
  <c r="S4" i="14"/>
  <c r="T4" i="14"/>
  <c r="R13" i="14"/>
  <c r="FK74" i="15"/>
  <c r="S13" i="14"/>
  <c r="FK89" i="14"/>
  <c r="EN11" i="14"/>
  <c r="S11" i="14"/>
  <c r="FW57" i="14"/>
  <c r="O13" i="14"/>
  <c r="T13" i="14"/>
  <c r="R11" i="14"/>
  <c r="EM9" i="14"/>
  <c r="EW50" i="15"/>
  <c r="GV66" i="15"/>
  <c r="HS45" i="15"/>
  <c r="FB84" i="14"/>
  <c r="Q13" i="14"/>
  <c r="P13" i="14"/>
  <c r="S13" i="15"/>
  <c r="W13" i="15"/>
  <c r="X13" i="15"/>
  <c r="V13" i="15"/>
  <c r="T13" i="15"/>
  <c r="AV13" i="15"/>
  <c r="AU13" i="15"/>
  <c r="ER13" i="15" s="1"/>
  <c r="R13" i="15"/>
  <c r="P13" i="15"/>
  <c r="AR11" i="7"/>
  <c r="EK12" i="14"/>
  <c r="EJ12" i="14"/>
  <c r="EM12" i="14"/>
  <c r="AK12" i="14"/>
  <c r="EI12" i="14"/>
  <c r="AT12" i="14"/>
  <c r="EP12" i="14"/>
  <c r="N12" i="14"/>
  <c r="Q12" i="14"/>
  <c r="L12" i="14"/>
  <c r="O12" i="14"/>
  <c r="P12" i="14"/>
  <c r="T12" i="14"/>
  <c r="R12" i="14"/>
  <c r="N11" i="14"/>
  <c r="L11" i="14"/>
  <c r="T11" i="14"/>
  <c r="AR11" i="14"/>
  <c r="AS11" i="14" s="1"/>
  <c r="EP11" i="14" s="1"/>
  <c r="AO11" i="14"/>
  <c r="EL11" i="14" s="1"/>
  <c r="AP11" i="14"/>
  <c r="EM11" i="14" s="1"/>
  <c r="AT11" i="14"/>
  <c r="P11" i="14"/>
  <c r="O11" i="14"/>
  <c r="EJ100" i="14"/>
  <c r="FB50" i="15"/>
  <c r="GO82" i="15"/>
  <c r="HH46" i="15"/>
  <c r="FM24" i="14"/>
  <c r="EI56" i="14"/>
  <c r="GQ36" i="14"/>
  <c r="EC54" i="14"/>
  <c r="EV102" i="15"/>
  <c r="FJ46" i="15"/>
  <c r="HE61" i="15"/>
  <c r="GM50" i="15"/>
  <c r="EU102" i="15"/>
  <c r="EZ14" i="15"/>
  <c r="FH24" i="14"/>
  <c r="GF97" i="15"/>
  <c r="HO102" i="15"/>
  <c r="FU102" i="15"/>
  <c r="GH46" i="15"/>
  <c r="FX46" i="15"/>
  <c r="HB14" i="15"/>
  <c r="FS14" i="15"/>
  <c r="DY24" i="14"/>
  <c r="GU24" i="14"/>
  <c r="FG61" i="15"/>
  <c r="HC27" i="14"/>
  <c r="EX89" i="15"/>
  <c r="GX102" i="15"/>
  <c r="DY102" i="15"/>
  <c r="GW46" i="15"/>
  <c r="EF46" i="15"/>
  <c r="FY14" i="15"/>
  <c r="EH14" i="15"/>
  <c r="FA24" i="14"/>
  <c r="DY84" i="14"/>
  <c r="FI25" i="15"/>
  <c r="FM23" i="14"/>
  <c r="FB102" i="15"/>
  <c r="FE46" i="15"/>
  <c r="FO25" i="15"/>
  <c r="EC36" i="14"/>
  <c r="GD84" i="14"/>
  <c r="EU84" i="14"/>
  <c r="HG84" i="14"/>
  <c r="DV84" i="14"/>
  <c r="GH84" i="14"/>
  <c r="EY84" i="14"/>
  <c r="HJ84" i="14"/>
  <c r="HK84" i="14"/>
  <c r="EC84" i="14"/>
  <c r="FD84" i="14"/>
  <c r="FE84" i="14"/>
  <c r="HN84" i="14"/>
  <c r="FH84" i="14"/>
  <c r="GG84" i="14"/>
  <c r="HH84" i="14"/>
  <c r="FK41" i="14"/>
  <c r="DU41" i="14"/>
  <c r="EC41" i="14"/>
  <c r="EJ41" i="14"/>
  <c r="GP41" i="14"/>
  <c r="FG40" i="14"/>
  <c r="GA40" i="14"/>
  <c r="HI40" i="14"/>
  <c r="EL56" i="14"/>
  <c r="HO56" i="14"/>
  <c r="GC56" i="14"/>
  <c r="FJ29" i="14"/>
  <c r="ED29" i="14"/>
  <c r="EZ29" i="14"/>
  <c r="FN69" i="14"/>
  <c r="FU69" i="14"/>
  <c r="EC89" i="14"/>
  <c r="DZ89" i="14"/>
  <c r="FL89" i="14"/>
  <c r="HF89" i="14"/>
  <c r="EJ39" i="14"/>
  <c r="GF39" i="14"/>
  <c r="FQ39" i="14"/>
  <c r="GM39" i="14"/>
  <c r="EN47" i="14"/>
  <c r="FT47" i="14"/>
  <c r="EG42" i="14"/>
  <c r="FD42" i="14"/>
  <c r="ES42" i="14"/>
  <c r="GE42" i="14"/>
  <c r="DX58" i="14"/>
  <c r="EC58" i="14"/>
  <c r="EY58" i="14"/>
  <c r="GO58" i="14"/>
  <c r="EF70" i="14"/>
  <c r="EQ70" i="14"/>
  <c r="DX70" i="14"/>
  <c r="HF70" i="14"/>
  <c r="EZ90" i="14"/>
  <c r="FY90" i="14"/>
  <c r="R82" i="15"/>
  <c r="HC82" i="15"/>
  <c r="FN82" i="15"/>
  <c r="EO101" i="15"/>
  <c r="FB101" i="15"/>
  <c r="EM101" i="15"/>
  <c r="FQ101" i="15"/>
  <c r="EB101" i="15"/>
  <c r="EJ45" i="15"/>
  <c r="FE45" i="15"/>
  <c r="FC45" i="15"/>
  <c r="HQ45" i="15"/>
  <c r="HD49" i="15"/>
  <c r="GA49" i="15"/>
  <c r="FO24" i="14"/>
  <c r="GY24" i="14"/>
  <c r="EF24" i="14"/>
  <c r="FL24" i="14"/>
  <c r="GR24" i="14"/>
  <c r="EH24" i="14"/>
  <c r="GT24" i="14"/>
  <c r="FI24" i="14"/>
  <c r="DV24" i="14"/>
  <c r="EO24" i="14"/>
  <c r="FZ24" i="14"/>
  <c r="GC24" i="14"/>
  <c r="EE24" i="14"/>
  <c r="GE24" i="14"/>
  <c r="HK24" i="14"/>
  <c r="ER24" i="14"/>
  <c r="FX24" i="14"/>
  <c r="HD24" i="14"/>
  <c r="FF24" i="14"/>
  <c r="DU24" i="14"/>
  <c r="GG24" i="14"/>
  <c r="FR24" i="14"/>
  <c r="GK24" i="14"/>
  <c r="EG24" i="14"/>
  <c r="GE52" i="14"/>
  <c r="GI52" i="14"/>
  <c r="FF52" i="14"/>
  <c r="GO52" i="14"/>
  <c r="EK65" i="14"/>
  <c r="EO65" i="14"/>
  <c r="HA65" i="14"/>
  <c r="FR65" i="14"/>
  <c r="EY65" i="14"/>
  <c r="FX65" i="14"/>
  <c r="GY65" i="14"/>
  <c r="FA65" i="14"/>
  <c r="HM65" i="14"/>
  <c r="GD65" i="14"/>
  <c r="FW65" i="14"/>
  <c r="GV65" i="14"/>
  <c r="EN65" i="14"/>
  <c r="GG65" i="14"/>
  <c r="HJ65" i="14"/>
  <c r="FK65" i="14"/>
  <c r="EL65" i="14"/>
  <c r="HK65" i="14"/>
  <c r="HH65" i="14"/>
  <c r="FJ101" i="14"/>
  <c r="FZ101" i="14"/>
  <c r="EG15" i="14"/>
  <c r="HM15" i="14"/>
  <c r="EP15" i="14"/>
  <c r="DV15" i="14"/>
  <c r="FZ15" i="14"/>
  <c r="EZ15" i="14"/>
  <c r="FI15" i="14"/>
  <c r="FC15" i="14"/>
  <c r="GD15" i="14"/>
  <c r="GX15" i="14"/>
  <c r="HA15" i="14"/>
  <c r="GE15" i="14"/>
  <c r="GB15" i="14"/>
  <c r="GA15" i="14"/>
  <c r="EQ15" i="14"/>
  <c r="FW63" i="14"/>
  <c r="DY63" i="14"/>
  <c r="GA63" i="14"/>
  <c r="EG63" i="14"/>
  <c r="GV63" i="14"/>
  <c r="R14" i="15"/>
  <c r="EX14" i="15"/>
  <c r="FA14" i="15"/>
  <c r="GI14" i="15"/>
  <c r="HO14" i="15"/>
  <c r="FH14" i="15"/>
  <c r="GN14" i="15"/>
  <c r="HT14" i="15"/>
  <c r="FI14" i="15"/>
  <c r="GO14" i="15"/>
  <c r="EJ14" i="15"/>
  <c r="FZ14" i="15"/>
  <c r="HJ14" i="15"/>
  <c r="ED14" i="15"/>
  <c r="EA14" i="15"/>
  <c r="FO14" i="15"/>
  <c r="GU14" i="15"/>
  <c r="EG14" i="15"/>
  <c r="FT14" i="15"/>
  <c r="GZ14" i="15"/>
  <c r="EI14" i="15"/>
  <c r="FU14" i="15"/>
  <c r="HA14" i="15"/>
  <c r="GL14" i="15"/>
  <c r="DY14" i="15"/>
  <c r="GX14" i="15"/>
  <c r="R46" i="15"/>
  <c r="FC46" i="15"/>
  <c r="GI46" i="15"/>
  <c r="HO46" i="15"/>
  <c r="EI46" i="15"/>
  <c r="FO46" i="15"/>
  <c r="GU46" i="15"/>
  <c r="EB46" i="15"/>
  <c r="FH46" i="15"/>
  <c r="GN46" i="15"/>
  <c r="HT46" i="15"/>
  <c r="FA46" i="15"/>
  <c r="GG46" i="15"/>
  <c r="HM46" i="15"/>
  <c r="DZ46" i="15"/>
  <c r="ET46" i="15"/>
  <c r="GD46" i="15"/>
  <c r="GY78" i="15"/>
  <c r="ER78" i="15"/>
  <c r="HA78" i="15"/>
  <c r="GR78" i="15"/>
  <c r="GX78" i="15"/>
  <c r="HK78" i="15"/>
  <c r="DY78" i="15"/>
  <c r="R102" i="15"/>
  <c r="ER102" i="15"/>
  <c r="FX102" i="15"/>
  <c r="HD102" i="15"/>
  <c r="EK102" i="15"/>
  <c r="FQ102" i="15"/>
  <c r="GW102" i="15"/>
  <c r="EH102" i="15"/>
  <c r="FN102" i="15"/>
  <c r="GT102" i="15"/>
  <c r="FC102" i="15"/>
  <c r="FW102" i="15"/>
  <c r="GQ102" i="15"/>
  <c r="FR25" i="15"/>
  <c r="EI25" i="15"/>
  <c r="GU25" i="15"/>
  <c r="FH25" i="15"/>
  <c r="HT25" i="15"/>
  <c r="FU25" i="15"/>
  <c r="GD25" i="15"/>
  <c r="EU25" i="15"/>
  <c r="HG25" i="15"/>
  <c r="FT25" i="15"/>
  <c r="FM25" i="15"/>
  <c r="HQ25" i="15"/>
  <c r="EX25" i="15"/>
  <c r="GA25" i="15"/>
  <c r="GZ25" i="15"/>
  <c r="GX25" i="15"/>
  <c r="EB25" i="15"/>
  <c r="FA25" i="15"/>
  <c r="GB41" i="15"/>
  <c r="HA41" i="15"/>
  <c r="FK41" i="15"/>
  <c r="HL41" i="15"/>
  <c r="EP41" i="15"/>
  <c r="HK41" i="15"/>
  <c r="FY41" i="15"/>
  <c r="FR41" i="15"/>
  <c r="EU69" i="15"/>
  <c r="EY69" i="15"/>
  <c r="HK69" i="15"/>
  <c r="FX69" i="15"/>
  <c r="EK69" i="15"/>
  <c r="GW69" i="15"/>
  <c r="GL69" i="15"/>
  <c r="FK69" i="15"/>
  <c r="DX69" i="15"/>
  <c r="GJ69" i="15"/>
  <c r="EW69" i="15"/>
  <c r="HI69" i="15"/>
  <c r="ED69" i="15"/>
  <c r="EE69" i="15"/>
  <c r="FD69" i="15"/>
  <c r="GC69" i="15"/>
  <c r="GT69" i="15"/>
  <c r="GE69" i="15"/>
  <c r="HD69" i="15"/>
  <c r="FR69" i="15"/>
  <c r="EE102" i="15"/>
  <c r="EX102" i="15"/>
  <c r="FE102" i="15"/>
  <c r="GB102" i="15"/>
  <c r="EF102" i="15"/>
  <c r="EH46" i="15"/>
  <c r="FR46" i="15"/>
  <c r="EO46" i="15"/>
  <c r="FL46" i="15"/>
  <c r="EY46" i="15"/>
  <c r="HQ14" i="15"/>
  <c r="GJ14" i="15"/>
  <c r="EV14" i="15"/>
  <c r="GS24" i="14"/>
  <c r="EC24" i="14"/>
  <c r="EV24" i="14"/>
  <c r="HP84" i="14"/>
  <c r="FP84" i="14"/>
  <c r="HR78" i="15"/>
  <c r="GW25" i="15"/>
  <c r="GJ65" i="14"/>
  <c r="FM36" i="14"/>
  <c r="EI27" i="14"/>
  <c r="GA100" i="14"/>
  <c r="DU23" i="14"/>
  <c r="FS97" i="15"/>
  <c r="GT41" i="14"/>
  <c r="R34" i="15"/>
  <c r="HQ34" i="15"/>
  <c r="GD50" i="15"/>
  <c r="ET66" i="15"/>
  <c r="FQ18" i="15"/>
  <c r="FO102" i="15"/>
  <c r="GM102" i="15"/>
  <c r="HN102" i="15"/>
  <c r="GD102" i="15"/>
  <c r="EL102" i="15"/>
  <c r="GK102" i="15"/>
  <c r="FA102" i="15"/>
  <c r="HH102" i="15"/>
  <c r="FL102" i="15"/>
  <c r="EB102" i="15"/>
  <c r="FP82" i="15"/>
  <c r="EX46" i="15"/>
  <c r="GL46" i="15"/>
  <c r="HQ46" i="15"/>
  <c r="FU46" i="15"/>
  <c r="EK46" i="15"/>
  <c r="GR46" i="15"/>
  <c r="EV46" i="15"/>
  <c r="GY46" i="15"/>
  <c r="EM46" i="15"/>
  <c r="EU14" i="15"/>
  <c r="HE14" i="15"/>
  <c r="EN14" i="15"/>
  <c r="FX14" i="15"/>
  <c r="GY14" i="15"/>
  <c r="EF14" i="15"/>
  <c r="GH45" i="15"/>
  <c r="HO58" i="14"/>
  <c r="FV42" i="14"/>
  <c r="FJ24" i="14"/>
  <c r="HM24" i="14"/>
  <c r="GL24" i="14"/>
  <c r="GN24" i="14"/>
  <c r="EB24" i="14"/>
  <c r="FK24" i="14"/>
  <c r="EO89" i="14"/>
  <c r="GK70" i="14"/>
  <c r="EV84" i="14"/>
  <c r="GE84" i="14"/>
  <c r="FU78" i="15"/>
  <c r="HF69" i="15"/>
  <c r="ER69" i="15"/>
  <c r="GN25" i="15"/>
  <c r="EL25" i="15"/>
  <c r="EM65" i="14"/>
  <c r="FU65" i="14"/>
  <c r="GQ27" i="14"/>
  <c r="GJ100" i="14"/>
  <c r="FN23" i="14"/>
  <c r="FY15" i="14"/>
  <c r="EQ41" i="15"/>
  <c r="FB52" i="14"/>
  <c r="ET25" i="14"/>
  <c r="EA36" i="14"/>
  <c r="FK36" i="14"/>
  <c r="DX36" i="14"/>
  <c r="GJ36" i="14"/>
  <c r="FZ36" i="14"/>
  <c r="HA36" i="14"/>
  <c r="FN36" i="14"/>
  <c r="FW36" i="14"/>
  <c r="EJ36" i="14"/>
  <c r="GV36" i="14"/>
  <c r="GX36" i="14"/>
  <c r="EP36" i="14"/>
  <c r="HJ36" i="14"/>
  <c r="HC36" i="14"/>
  <c r="EL36" i="14"/>
  <c r="FY36" i="14"/>
  <c r="EE36" i="14"/>
  <c r="FD36" i="14"/>
  <c r="EO36" i="14"/>
  <c r="FQ36" i="14"/>
  <c r="FM68" i="14"/>
  <c r="EI68" i="14"/>
  <c r="EM68" i="14"/>
  <c r="EH100" i="14"/>
  <c r="FR100" i="14"/>
  <c r="EI100" i="14"/>
  <c r="GU100" i="14"/>
  <c r="GV100" i="14"/>
  <c r="DX100" i="14"/>
  <c r="EG100" i="14"/>
  <c r="GD100" i="14"/>
  <c r="EU100" i="14"/>
  <c r="HG100" i="14"/>
  <c r="DU100" i="14"/>
  <c r="EV100" i="14"/>
  <c r="EO100" i="14"/>
  <c r="HJ100" i="14"/>
  <c r="FH100" i="14"/>
  <c r="HH100" i="14"/>
  <c r="EL100" i="14"/>
  <c r="FO100" i="14"/>
  <c r="FI100" i="14"/>
  <c r="HI100" i="14"/>
  <c r="FT23" i="14"/>
  <c r="EG23" i="14"/>
  <c r="GS23" i="14"/>
  <c r="GY23" i="14"/>
  <c r="EQ23" i="14"/>
  <c r="HK23" i="14"/>
  <c r="EB23" i="14"/>
  <c r="GN23" i="14"/>
  <c r="FA23" i="14"/>
  <c r="HM23" i="14"/>
  <c r="EP23" i="14"/>
  <c r="ED23" i="14"/>
  <c r="GX23" i="14"/>
  <c r="FH23" i="14"/>
  <c r="GG23" i="14"/>
  <c r="HB23" i="14"/>
  <c r="GZ23" i="14"/>
  <c r="EM23" i="14"/>
  <c r="FZ23" i="14"/>
  <c r="EN27" i="14"/>
  <c r="GZ27" i="14"/>
  <c r="FM27" i="14"/>
  <c r="EQ27" i="14"/>
  <c r="FR27" i="14"/>
  <c r="FF27" i="14"/>
  <c r="FP27" i="14"/>
  <c r="EC27" i="14"/>
  <c r="GO27" i="14"/>
  <c r="GU27" i="14"/>
  <c r="DW27" i="14"/>
  <c r="GA27" i="14"/>
  <c r="EJ27" i="14"/>
  <c r="FI27" i="14"/>
  <c r="FJ27" i="14"/>
  <c r="GT27" i="14"/>
  <c r="FT27" i="14"/>
  <c r="GS27" i="14"/>
  <c r="EM27" i="14"/>
  <c r="GW18" i="14"/>
  <c r="EN18" i="14"/>
  <c r="HT62" i="15"/>
  <c r="FR62" i="15"/>
  <c r="FU97" i="15"/>
  <c r="EO97" i="15"/>
  <c r="FR97" i="15"/>
  <c r="GU97" i="15"/>
  <c r="GN97" i="15"/>
  <c r="FY97" i="15"/>
  <c r="HB97" i="15"/>
  <c r="FL97" i="15"/>
  <c r="EP97" i="15"/>
  <c r="HP97" i="15"/>
  <c r="EI97" i="15"/>
  <c r="EA61" i="15"/>
  <c r="GM61" i="15"/>
  <c r="EZ61" i="15"/>
  <c r="HL61" i="15"/>
  <c r="FY61" i="15"/>
  <c r="GP61" i="15"/>
  <c r="FV61" i="15"/>
  <c r="EM61" i="15"/>
  <c r="GY61" i="15"/>
  <c r="FL61" i="15"/>
  <c r="DY61" i="15"/>
  <c r="GK61" i="15"/>
  <c r="EX61" i="15"/>
  <c r="EP61" i="15"/>
  <c r="FS61" i="15"/>
  <c r="GR61" i="15"/>
  <c r="HQ61" i="15"/>
  <c r="HS61" i="15"/>
  <c r="ES61" i="15"/>
  <c r="EL61" i="15"/>
  <c r="EO81" i="15"/>
  <c r="HS81" i="15"/>
  <c r="ES81" i="15"/>
  <c r="FK81" i="15"/>
  <c r="FV81" i="15"/>
  <c r="FH89" i="15"/>
  <c r="GG89" i="15"/>
  <c r="HJ89" i="15"/>
  <c r="GR89" i="15"/>
  <c r="HQ89" i="15"/>
  <c r="HS89" i="15"/>
  <c r="EF89" i="15"/>
  <c r="GH89" i="15"/>
  <c r="HT89" i="15"/>
  <c r="EI89" i="15"/>
  <c r="EJ93" i="15"/>
  <c r="GL93" i="15"/>
  <c r="EN93" i="15"/>
  <c r="GP93" i="15"/>
  <c r="FM93" i="15"/>
  <c r="EY93" i="15"/>
  <c r="EI102" i="15"/>
  <c r="FS102" i="15"/>
  <c r="GH102" i="15"/>
  <c r="HA102" i="15"/>
  <c r="HT102" i="15"/>
  <c r="HB46" i="15"/>
  <c r="GK46" i="15"/>
  <c r="HD46" i="15"/>
  <c r="HK46" i="15"/>
  <c r="GT14" i="15"/>
  <c r="FD14" i="15"/>
  <c r="HK14" i="15"/>
  <c r="GH24" i="14"/>
  <c r="HH24" i="14"/>
  <c r="GI24" i="14"/>
  <c r="EX84" i="14"/>
  <c r="HP69" i="15"/>
  <c r="FE61" i="15"/>
  <c r="EX65" i="14"/>
  <c r="EQ36" i="14"/>
  <c r="FO23" i="14"/>
  <c r="HO15" i="14"/>
  <c r="EZ41" i="15"/>
  <c r="GW52" i="14"/>
  <c r="FN62" i="15"/>
  <c r="FK50" i="15"/>
  <c r="HG102" i="15"/>
  <c r="EA102" i="15"/>
  <c r="HJ102" i="15"/>
  <c r="FR102" i="15"/>
  <c r="HQ102" i="15"/>
  <c r="GG102" i="15"/>
  <c r="EO102" i="15"/>
  <c r="GR102" i="15"/>
  <c r="FH102" i="15"/>
  <c r="FV82" i="15"/>
  <c r="EQ82" i="15"/>
  <c r="HF46" i="15"/>
  <c r="EP46" i="15"/>
  <c r="HA46" i="15"/>
  <c r="FQ46" i="15"/>
  <c r="DY46" i="15"/>
  <c r="GB46" i="15"/>
  <c r="ER46" i="15"/>
  <c r="GE46" i="15"/>
  <c r="EU34" i="15"/>
  <c r="FJ14" i="15"/>
  <c r="GK14" i="15"/>
  <c r="HP14" i="15"/>
  <c r="FC14" i="15"/>
  <c r="GE14" i="15"/>
  <c r="ET14" i="15"/>
  <c r="GR45" i="15"/>
  <c r="GP58" i="14"/>
  <c r="HE42" i="14"/>
  <c r="HA24" i="14"/>
  <c r="GO24" i="14"/>
  <c r="FN24" i="14"/>
  <c r="GB24" i="14"/>
  <c r="HO24" i="14"/>
  <c r="EI24" i="14"/>
  <c r="FI56" i="14"/>
  <c r="HD70" i="14"/>
  <c r="GO84" i="14"/>
  <c r="GA84" i="14"/>
  <c r="GI39" i="14"/>
  <c r="FC78" i="15"/>
  <c r="HN69" i="15"/>
  <c r="GQ69" i="15"/>
  <c r="EN25" i="15"/>
  <c r="GH61" i="15"/>
  <c r="EF61" i="15"/>
  <c r="EJ65" i="14"/>
  <c r="DU65" i="14"/>
  <c r="FP36" i="14"/>
  <c r="EP27" i="14"/>
  <c r="GV27" i="14"/>
  <c r="GG100" i="14"/>
  <c r="EX100" i="14"/>
  <c r="GA23" i="14"/>
  <c r="ET15" i="14"/>
  <c r="HL15" i="14"/>
  <c r="FC89" i="15"/>
  <c r="HB41" i="15"/>
  <c r="HK93" i="15"/>
  <c r="GZ63" i="14"/>
  <c r="EU53" i="14"/>
  <c r="GU53" i="14"/>
  <c r="GE90" i="15"/>
  <c r="ES90" i="15"/>
  <c r="N24" i="14"/>
  <c r="DW24" i="14"/>
  <c r="EM24" i="14"/>
  <c r="FC24" i="14"/>
  <c r="FS24" i="14"/>
  <c r="EA24" i="14"/>
  <c r="EQ24" i="14"/>
  <c r="FG24" i="14"/>
  <c r="ED52" i="14"/>
  <c r="ET52" i="14"/>
  <c r="FJ52" i="14"/>
  <c r="FZ52" i="14"/>
  <c r="GP52" i="14"/>
  <c r="HF52" i="14"/>
  <c r="EA52" i="14"/>
  <c r="EQ52" i="14"/>
  <c r="FG52" i="14"/>
  <c r="FW52" i="14"/>
  <c r="GM52" i="14"/>
  <c r="HC52" i="14"/>
  <c r="DT52" i="14"/>
  <c r="EZ52" i="14"/>
  <c r="GF52" i="14"/>
  <c r="HL52" i="14"/>
  <c r="ES52" i="14"/>
  <c r="FY52" i="14"/>
  <c r="HE52" i="14"/>
  <c r="EN52" i="14"/>
  <c r="FT52" i="14"/>
  <c r="GZ52" i="14"/>
  <c r="FE52" i="14"/>
  <c r="GS52" i="14"/>
  <c r="EW52" i="14"/>
  <c r="EH52" i="14"/>
  <c r="EX52" i="14"/>
  <c r="FN52" i="14"/>
  <c r="GD52" i="14"/>
  <c r="GT52" i="14"/>
  <c r="HJ52" i="14"/>
  <c r="EE52" i="14"/>
  <c r="EU52" i="14"/>
  <c r="FK52" i="14"/>
  <c r="GA52" i="14"/>
  <c r="GQ52" i="14"/>
  <c r="HG52" i="14"/>
  <c r="EB52" i="14"/>
  <c r="FH52" i="14"/>
  <c r="GN52" i="14"/>
  <c r="DU52" i="14"/>
  <c r="FA52" i="14"/>
  <c r="GG52" i="14"/>
  <c r="HM52" i="14"/>
  <c r="EV52" i="14"/>
  <c r="GB52" i="14"/>
  <c r="HH52" i="14"/>
  <c r="GK52" i="14"/>
  <c r="EO52" i="14"/>
  <c r="GC52" i="14"/>
  <c r="EL52" i="14"/>
  <c r="FR52" i="14"/>
  <c r="GX52" i="14"/>
  <c r="EI52" i="14"/>
  <c r="FO52" i="14"/>
  <c r="GU52" i="14"/>
  <c r="EJ52" i="14"/>
  <c r="GV52" i="14"/>
  <c r="FI52" i="14"/>
  <c r="DX52" i="14"/>
  <c r="GJ52" i="14"/>
  <c r="EG52" i="14"/>
  <c r="HI52" i="14"/>
  <c r="EP52" i="14"/>
  <c r="FV52" i="14"/>
  <c r="HB52" i="14"/>
  <c r="EM52" i="14"/>
  <c r="FS52" i="14"/>
  <c r="GY52" i="14"/>
  <c r="ER52" i="14"/>
  <c r="HD52" i="14"/>
  <c r="FQ52" i="14"/>
  <c r="EF52" i="14"/>
  <c r="GR52" i="14"/>
  <c r="FM52" i="14"/>
  <c r="DV52" i="14"/>
  <c r="GH52" i="14"/>
  <c r="EY52" i="14"/>
  <c r="HK52" i="14"/>
  <c r="EC52" i="14"/>
  <c r="FD52" i="14"/>
  <c r="FU52" i="14"/>
  <c r="DZ52" i="14"/>
  <c r="GL52" i="14"/>
  <c r="FC52" i="14"/>
  <c r="HO52" i="14"/>
  <c r="EK52" i="14"/>
  <c r="FL52" i="14"/>
  <c r="HA52" i="14"/>
  <c r="N84" i="14"/>
  <c r="DZ84" i="14"/>
  <c r="EP84" i="14"/>
  <c r="FF84" i="14"/>
  <c r="FV84" i="14"/>
  <c r="GL84" i="14"/>
  <c r="HB84" i="14"/>
  <c r="DW84" i="14"/>
  <c r="EM84" i="14"/>
  <c r="FC84" i="14"/>
  <c r="FS84" i="14"/>
  <c r="GI84" i="14"/>
  <c r="GY84" i="14"/>
  <c r="HO84" i="14"/>
  <c r="ER84" i="14"/>
  <c r="FX84" i="14"/>
  <c r="HD84" i="14"/>
  <c r="EK84" i="14"/>
  <c r="FQ84" i="14"/>
  <c r="GW84" i="14"/>
  <c r="EF84" i="14"/>
  <c r="FL84" i="14"/>
  <c r="GR84" i="14"/>
  <c r="EO84" i="14"/>
  <c r="GC84" i="14"/>
  <c r="GK84" i="14"/>
  <c r="ED84" i="14"/>
  <c r="ET84" i="14"/>
  <c r="FJ84" i="14"/>
  <c r="FZ84" i="14"/>
  <c r="GP84" i="14"/>
  <c r="HF84" i="14"/>
  <c r="EA84" i="14"/>
  <c r="EQ84" i="14"/>
  <c r="FG84" i="14"/>
  <c r="FW84" i="14"/>
  <c r="GM84" i="14"/>
  <c r="HC84" i="14"/>
  <c r="DT84" i="14"/>
  <c r="EZ84" i="14"/>
  <c r="GF84" i="14"/>
  <c r="HL84" i="14"/>
  <c r="ES84" i="14"/>
  <c r="FY84" i="14"/>
  <c r="HE84" i="14"/>
  <c r="EN84" i="14"/>
  <c r="FT84" i="14"/>
  <c r="GZ84" i="14"/>
  <c r="FU84" i="14"/>
  <c r="HI84" i="14"/>
  <c r="EG84" i="14"/>
  <c r="N25" i="14"/>
  <c r="FJ25" i="14"/>
  <c r="FG25" i="14"/>
  <c r="FA25" i="14"/>
  <c r="HH25" i="14"/>
  <c r="GN25" i="14"/>
  <c r="GP25" i="14"/>
  <c r="FW25" i="14"/>
  <c r="GG25" i="14"/>
  <c r="DT25" i="14"/>
  <c r="HF25" i="14"/>
  <c r="EV25" i="14"/>
  <c r="EA25" i="14"/>
  <c r="GB25" i="14"/>
  <c r="GM25" i="14"/>
  <c r="DU25" i="14"/>
  <c r="GF25" i="14"/>
  <c r="EO25" i="14"/>
  <c r="N101" i="14"/>
  <c r="FM101" i="14"/>
  <c r="ED101" i="14"/>
  <c r="GP101" i="14"/>
  <c r="GQ101" i="14"/>
  <c r="HP101" i="14"/>
  <c r="HL101" i="14"/>
  <c r="GC101" i="14"/>
  <c r="ET101" i="14"/>
  <c r="HF101" i="14"/>
  <c r="DX101" i="14"/>
  <c r="EY101" i="14"/>
  <c r="EJ101" i="14"/>
  <c r="GS101" i="14"/>
  <c r="EE101" i="14"/>
  <c r="GE101" i="14"/>
  <c r="HI101" i="14"/>
  <c r="FK101" i="14"/>
  <c r="HK101" i="14"/>
  <c r="EG101" i="14"/>
  <c r="FD101" i="14"/>
  <c r="EW101" i="14"/>
  <c r="GJ101" i="14"/>
  <c r="FX101" i="14"/>
  <c r="DX15" i="14"/>
  <c r="EN15" i="14"/>
  <c r="FD15" i="14"/>
  <c r="FT15" i="14"/>
  <c r="GJ15" i="14"/>
  <c r="GZ15" i="14"/>
  <c r="HP15" i="14"/>
  <c r="EB15" i="14"/>
  <c r="ER15" i="14"/>
  <c r="FH15" i="14"/>
  <c r="FX15" i="14"/>
  <c r="GN15" i="14"/>
  <c r="HD15" i="14"/>
  <c r="DU15" i="14"/>
  <c r="EK15" i="14"/>
  <c r="FA15" i="14"/>
  <c r="FQ15" i="14"/>
  <c r="GG15" i="14"/>
  <c r="GW15" i="14"/>
  <c r="EF15" i="14"/>
  <c r="FL15" i="14"/>
  <c r="GR15" i="14"/>
  <c r="DY15" i="14"/>
  <c r="ES15" i="14"/>
  <c r="FM15" i="14"/>
  <c r="GK15" i="14"/>
  <c r="HE15" i="14"/>
  <c r="EE15" i="14"/>
  <c r="FK15" i="14"/>
  <c r="GQ15" i="14"/>
  <c r="DZ15" i="14"/>
  <c r="FF15" i="14"/>
  <c r="GL15" i="14"/>
  <c r="EI15" i="14"/>
  <c r="GU15" i="14"/>
  <c r="FB15" i="14"/>
  <c r="HN15" i="14"/>
  <c r="FW15" i="14"/>
  <c r="HF15" i="14"/>
  <c r="GP15" i="14"/>
  <c r="EJ15" i="14"/>
  <c r="FP15" i="14"/>
  <c r="GV15" i="14"/>
  <c r="EC15" i="14"/>
  <c r="EW15" i="14"/>
  <c r="FU15" i="14"/>
  <c r="GO15" i="14"/>
  <c r="HI15" i="14"/>
  <c r="EM15" i="14"/>
  <c r="FS15" i="14"/>
  <c r="GY15" i="14"/>
  <c r="EH15" i="14"/>
  <c r="FN15" i="14"/>
  <c r="GT15" i="14"/>
  <c r="EY15" i="14"/>
  <c r="HK15" i="14"/>
  <c r="FR15" i="14"/>
  <c r="EA15" i="14"/>
  <c r="GM15" i="14"/>
  <c r="FJ15" i="14"/>
  <c r="EF23" i="14"/>
  <c r="EV23" i="14"/>
  <c r="FL23" i="14"/>
  <c r="GB23" i="14"/>
  <c r="GR23" i="14"/>
  <c r="HH23" i="14"/>
  <c r="DY23" i="14"/>
  <c r="EO23" i="14"/>
  <c r="FE23" i="14"/>
  <c r="FU23" i="14"/>
  <c r="GK23" i="14"/>
  <c r="HA23" i="14"/>
  <c r="DW23" i="14"/>
  <c r="FC23" i="14"/>
  <c r="GI23" i="14"/>
  <c r="HO23" i="14"/>
  <c r="EX23" i="14"/>
  <c r="GD23" i="14"/>
  <c r="HJ23" i="14"/>
  <c r="FW23" i="14"/>
  <c r="ET23" i="14"/>
  <c r="HF23" i="14"/>
  <c r="GE23" i="14"/>
  <c r="DV23" i="14"/>
  <c r="FB23" i="14"/>
  <c r="DT23" i="14"/>
  <c r="EJ23" i="14"/>
  <c r="EZ23" i="14"/>
  <c r="FP23" i="14"/>
  <c r="GF23" i="14"/>
  <c r="GV23" i="14"/>
  <c r="HL23" i="14"/>
  <c r="EC23" i="14"/>
  <c r="ES23" i="14"/>
  <c r="FI23" i="14"/>
  <c r="FY23" i="14"/>
  <c r="GO23" i="14"/>
  <c r="HE23" i="14"/>
  <c r="EE23" i="14"/>
  <c r="FK23" i="14"/>
  <c r="GQ23" i="14"/>
  <c r="DZ23" i="14"/>
  <c r="FF23" i="14"/>
  <c r="GL23" i="14"/>
  <c r="EA23" i="14"/>
  <c r="GM23" i="14"/>
  <c r="FJ23" i="14"/>
  <c r="EI23" i="14"/>
  <c r="GU23" i="14"/>
  <c r="GH23" i="14"/>
  <c r="HN23" i="14"/>
  <c r="EB27" i="14"/>
  <c r="ER27" i="14"/>
  <c r="FH27" i="14"/>
  <c r="FX27" i="14"/>
  <c r="GN27" i="14"/>
  <c r="HD27" i="14"/>
  <c r="DU27" i="14"/>
  <c r="EK27" i="14"/>
  <c r="FA27" i="14"/>
  <c r="FQ27" i="14"/>
  <c r="GG27" i="14"/>
  <c r="GW27" i="14"/>
  <c r="HM27" i="14"/>
  <c r="EY27" i="14"/>
  <c r="GE27" i="14"/>
  <c r="HK27" i="14"/>
  <c r="ET27" i="14"/>
  <c r="FZ27" i="14"/>
  <c r="HF27" i="14"/>
  <c r="FC27" i="14"/>
  <c r="HO27" i="14"/>
  <c r="FV27" i="14"/>
  <c r="EU27" i="14"/>
  <c r="HG27" i="14"/>
  <c r="GD27" i="14"/>
  <c r="EF27" i="14"/>
  <c r="EV27" i="14"/>
  <c r="FL27" i="14"/>
  <c r="GB27" i="14"/>
  <c r="GR27" i="14"/>
  <c r="HH27" i="14"/>
  <c r="DY27" i="14"/>
  <c r="EO27" i="14"/>
  <c r="FE27" i="14"/>
  <c r="FU27" i="14"/>
  <c r="GK27" i="14"/>
  <c r="HA27" i="14"/>
  <c r="EA27" i="14"/>
  <c r="FG27" i="14"/>
  <c r="GM27" i="14"/>
  <c r="DV27" i="14"/>
  <c r="FB27" i="14"/>
  <c r="GH27" i="14"/>
  <c r="HN27" i="14"/>
  <c r="FS27" i="14"/>
  <c r="DZ27" i="14"/>
  <c r="GL27" i="14"/>
  <c r="FK27" i="14"/>
  <c r="EX27" i="14"/>
  <c r="EH27" i="14"/>
  <c r="EI63" i="14"/>
  <c r="EY63" i="14"/>
  <c r="FO63" i="14"/>
  <c r="GE63" i="14"/>
  <c r="GU63" i="14"/>
  <c r="HK63" i="14"/>
  <c r="EB63" i="14"/>
  <c r="ER63" i="14"/>
  <c r="FH63" i="14"/>
  <c r="FX63" i="14"/>
  <c r="GN63" i="14"/>
  <c r="HD63" i="14"/>
  <c r="DU63" i="14"/>
  <c r="FA63" i="14"/>
  <c r="GG63" i="14"/>
  <c r="HM63" i="14"/>
  <c r="ET63" i="14"/>
  <c r="FZ63" i="14"/>
  <c r="HF63" i="14"/>
  <c r="EO63" i="14"/>
  <c r="FU63" i="14"/>
  <c r="HA63" i="14"/>
  <c r="HJ63" i="14"/>
  <c r="EH63" i="14"/>
  <c r="FV63" i="14"/>
  <c r="DW63" i="14"/>
  <c r="EM63" i="14"/>
  <c r="FC63" i="14"/>
  <c r="FS63" i="14"/>
  <c r="GI63" i="14"/>
  <c r="GY63" i="14"/>
  <c r="HO63" i="14"/>
  <c r="EF63" i="14"/>
  <c r="EV63" i="14"/>
  <c r="FL63" i="14"/>
  <c r="GB63" i="14"/>
  <c r="GR63" i="14"/>
  <c r="HH63" i="14"/>
  <c r="EC63" i="14"/>
  <c r="FI63" i="14"/>
  <c r="GO63" i="14"/>
  <c r="DV63" i="14"/>
  <c r="FB63" i="14"/>
  <c r="GH63" i="14"/>
  <c r="HN63" i="14"/>
  <c r="EW63" i="14"/>
  <c r="GC63" i="14"/>
  <c r="HI63" i="14"/>
  <c r="DZ63" i="14"/>
  <c r="FN63" i="14"/>
  <c r="HB63" i="14"/>
  <c r="EA63" i="14"/>
  <c r="FG63" i="14"/>
  <c r="GM63" i="14"/>
  <c r="DT63" i="14"/>
  <c r="EZ63" i="14"/>
  <c r="GF63" i="14"/>
  <c r="HL63" i="14"/>
  <c r="FQ63" i="14"/>
  <c r="ED63" i="14"/>
  <c r="GP63" i="14"/>
  <c r="FE63" i="14"/>
  <c r="EX63" i="14"/>
  <c r="GT63" i="14"/>
  <c r="EE63" i="14"/>
  <c r="FK63" i="14"/>
  <c r="GQ63" i="14"/>
  <c r="DX63" i="14"/>
  <c r="FD63" i="14"/>
  <c r="GJ63" i="14"/>
  <c r="HP63" i="14"/>
  <c r="FY63" i="14"/>
  <c r="EL63" i="14"/>
  <c r="GX63" i="14"/>
  <c r="FM63" i="14"/>
  <c r="GD63" i="14"/>
  <c r="EP63" i="14"/>
  <c r="EQ63" i="14"/>
  <c r="HC63" i="14"/>
  <c r="FP63" i="14"/>
  <c r="EK63" i="14"/>
  <c r="FJ63" i="14"/>
  <c r="GK63" i="14"/>
  <c r="EU63" i="14"/>
  <c r="HG63" i="14"/>
  <c r="FT63" i="14"/>
  <c r="ES63" i="14"/>
  <c r="FR63" i="14"/>
  <c r="GS63" i="14"/>
  <c r="DZ25" i="15"/>
  <c r="EP25" i="15"/>
  <c r="FF25" i="15"/>
  <c r="FV25" i="15"/>
  <c r="GL25" i="15"/>
  <c r="HB25" i="15"/>
  <c r="HR25" i="15"/>
  <c r="EM25" i="15"/>
  <c r="FC25" i="15"/>
  <c r="FS25" i="15"/>
  <c r="GI25" i="15"/>
  <c r="GY25" i="15"/>
  <c r="HO25" i="15"/>
  <c r="EF25" i="15"/>
  <c r="EV25" i="15"/>
  <c r="FL25" i="15"/>
  <c r="GB25" i="15"/>
  <c r="GR25" i="15"/>
  <c r="HH25" i="15"/>
  <c r="EG25" i="15"/>
  <c r="GS25" i="15"/>
  <c r="FQ25" i="15"/>
  <c r="DY25" i="15"/>
  <c r="GK25" i="15"/>
  <c r="GO25" i="15"/>
  <c r="FY25" i="15"/>
  <c r="ED25" i="15"/>
  <c r="ET25" i="15"/>
  <c r="FJ25" i="15"/>
  <c r="FZ25" i="15"/>
  <c r="GP25" i="15"/>
  <c r="HF25" i="15"/>
  <c r="EA25" i="15"/>
  <c r="EQ25" i="15"/>
  <c r="FG25" i="15"/>
  <c r="FW25" i="15"/>
  <c r="GM25" i="15"/>
  <c r="HC25" i="15"/>
  <c r="HS25" i="15"/>
  <c r="EJ25" i="15"/>
  <c r="EZ25" i="15"/>
  <c r="FP25" i="15"/>
  <c r="GF25" i="15"/>
  <c r="GV25" i="15"/>
  <c r="HL25" i="15"/>
  <c r="EW25" i="15"/>
  <c r="HI25" i="15"/>
  <c r="GG25" i="15"/>
  <c r="EO25" i="15"/>
  <c r="HA25" i="15"/>
  <c r="ES25" i="15"/>
  <c r="EB41" i="15"/>
  <c r="ER41" i="15"/>
  <c r="EF41" i="15"/>
  <c r="EV41" i="15"/>
  <c r="DX41" i="15"/>
  <c r="FD41" i="15"/>
  <c r="FT41" i="15"/>
  <c r="GJ41" i="15"/>
  <c r="GZ41" i="15"/>
  <c r="HP41" i="15"/>
  <c r="EG41" i="15"/>
  <c r="EW41" i="15"/>
  <c r="FM41" i="15"/>
  <c r="GC41" i="15"/>
  <c r="GS41" i="15"/>
  <c r="HI41" i="15"/>
  <c r="ED41" i="15"/>
  <c r="ET41" i="15"/>
  <c r="FJ41" i="15"/>
  <c r="FZ41" i="15"/>
  <c r="GP41" i="15"/>
  <c r="HF41" i="15"/>
  <c r="EE41" i="15"/>
  <c r="GQ41" i="15"/>
  <c r="FO41" i="15"/>
  <c r="EM41" i="15"/>
  <c r="GY41" i="15"/>
  <c r="FG41" i="15"/>
  <c r="GM41" i="15"/>
  <c r="EJ41" i="15"/>
  <c r="FH41" i="15"/>
  <c r="FX41" i="15"/>
  <c r="GN41" i="15"/>
  <c r="HD41" i="15"/>
  <c r="HT41" i="15"/>
  <c r="EK41" i="15"/>
  <c r="FA41" i="15"/>
  <c r="FQ41" i="15"/>
  <c r="GG41" i="15"/>
  <c r="GW41" i="15"/>
  <c r="HM41" i="15"/>
  <c r="EH41" i="15"/>
  <c r="EX41" i="15"/>
  <c r="FN41" i="15"/>
  <c r="GD41" i="15"/>
  <c r="GT41" i="15"/>
  <c r="HJ41" i="15"/>
  <c r="EU41" i="15"/>
  <c r="HG41" i="15"/>
  <c r="GE41" i="15"/>
  <c r="FC41" i="15"/>
  <c r="HO41" i="15"/>
  <c r="HS41" i="15"/>
  <c r="FL41" i="15"/>
  <c r="GR41" i="15"/>
  <c r="DY41" i="15"/>
  <c r="FE41" i="15"/>
  <c r="GK41" i="15"/>
  <c r="HQ41" i="15"/>
  <c r="FB41" i="15"/>
  <c r="GH41" i="15"/>
  <c r="HN41" i="15"/>
  <c r="EI41" i="15"/>
  <c r="FS41" i="15"/>
  <c r="FW41" i="15"/>
  <c r="FP41" i="15"/>
  <c r="GV41" i="15"/>
  <c r="EC41" i="15"/>
  <c r="FI41" i="15"/>
  <c r="GO41" i="15"/>
  <c r="DZ41" i="15"/>
  <c r="FF41" i="15"/>
  <c r="GL41" i="15"/>
  <c r="HR41" i="15"/>
  <c r="EY41" i="15"/>
  <c r="GI41" i="15"/>
  <c r="EA41" i="15"/>
  <c r="EE61" i="15"/>
  <c r="EU61" i="15"/>
  <c r="FK61" i="15"/>
  <c r="GA61" i="15"/>
  <c r="GQ61" i="15"/>
  <c r="HG61" i="15"/>
  <c r="DX61" i="15"/>
  <c r="EN61" i="15"/>
  <c r="FD61" i="15"/>
  <c r="FT61" i="15"/>
  <c r="GJ61" i="15"/>
  <c r="GZ61" i="15"/>
  <c r="HP61" i="15"/>
  <c r="EG61" i="15"/>
  <c r="EW61" i="15"/>
  <c r="FM61" i="15"/>
  <c r="GC61" i="15"/>
  <c r="GS61" i="15"/>
  <c r="HI61" i="15"/>
  <c r="ET61" i="15"/>
  <c r="HF61" i="15"/>
  <c r="GD61" i="15"/>
  <c r="FB61" i="15"/>
  <c r="HN61" i="15"/>
  <c r="DZ61" i="15"/>
  <c r="EI61" i="15"/>
  <c r="EY61" i="15"/>
  <c r="FO61" i="15"/>
  <c r="GE61" i="15"/>
  <c r="GU61" i="15"/>
  <c r="HK61" i="15"/>
  <c r="EB61" i="15"/>
  <c r="ER61" i="15"/>
  <c r="FH61" i="15"/>
  <c r="FX61" i="15"/>
  <c r="GN61" i="15"/>
  <c r="HD61" i="15"/>
  <c r="HT61" i="15"/>
  <c r="EK61" i="15"/>
  <c r="FA61" i="15"/>
  <c r="FQ61" i="15"/>
  <c r="GG61" i="15"/>
  <c r="GW61" i="15"/>
  <c r="HM61" i="15"/>
  <c r="FJ61" i="15"/>
  <c r="EH61" i="15"/>
  <c r="GT61" i="15"/>
  <c r="FR61" i="15"/>
  <c r="FF61" i="15"/>
  <c r="GL61" i="15"/>
  <c r="DX81" i="15"/>
  <c r="EN81" i="15"/>
  <c r="FD81" i="15"/>
  <c r="FT81" i="15"/>
  <c r="GJ81" i="15"/>
  <c r="GZ81" i="15"/>
  <c r="HP81" i="15"/>
  <c r="EG81" i="15"/>
  <c r="EW81" i="15"/>
  <c r="FM81" i="15"/>
  <c r="GC81" i="15"/>
  <c r="GS81" i="15"/>
  <c r="HI81" i="15"/>
  <c r="ED81" i="15"/>
  <c r="ET81" i="15"/>
  <c r="FJ81" i="15"/>
  <c r="FZ81" i="15"/>
  <c r="GP81" i="15"/>
  <c r="HF81" i="15"/>
  <c r="EI81" i="15"/>
  <c r="GU81" i="15"/>
  <c r="FS81" i="15"/>
  <c r="EA81" i="15"/>
  <c r="GM81" i="15"/>
  <c r="GA81" i="15"/>
  <c r="HG81" i="15"/>
  <c r="EB81" i="15"/>
  <c r="ER81" i="15"/>
  <c r="FH81" i="15"/>
  <c r="FX81" i="15"/>
  <c r="GN81" i="15"/>
  <c r="HD81" i="15"/>
  <c r="HT81" i="15"/>
  <c r="EK81" i="15"/>
  <c r="FA81" i="15"/>
  <c r="FQ81" i="15"/>
  <c r="GG81" i="15"/>
  <c r="GW81" i="15"/>
  <c r="HM81" i="15"/>
  <c r="EH81" i="15"/>
  <c r="EX81" i="15"/>
  <c r="FN81" i="15"/>
  <c r="GD81" i="15"/>
  <c r="GT81" i="15"/>
  <c r="HJ81" i="15"/>
  <c r="EY81" i="15"/>
  <c r="HK81" i="15"/>
  <c r="GI81" i="15"/>
  <c r="EQ81" i="15"/>
  <c r="HC81" i="15"/>
  <c r="EE81" i="15"/>
  <c r="EF81" i="15"/>
  <c r="FL81" i="15"/>
  <c r="GR81" i="15"/>
  <c r="DY81" i="15"/>
  <c r="FE81" i="15"/>
  <c r="GK81" i="15"/>
  <c r="HQ81" i="15"/>
  <c r="FB81" i="15"/>
  <c r="GH81" i="15"/>
  <c r="HN81" i="15"/>
  <c r="EM81" i="15"/>
  <c r="FG81" i="15"/>
  <c r="GQ81" i="15"/>
  <c r="EJ81" i="15"/>
  <c r="FP81" i="15"/>
  <c r="GV81" i="15"/>
  <c r="EC81" i="15"/>
  <c r="FI81" i="15"/>
  <c r="GO81" i="15"/>
  <c r="DZ81" i="15"/>
  <c r="FF81" i="15"/>
  <c r="GL81" i="15"/>
  <c r="HR81" i="15"/>
  <c r="FC81" i="15"/>
  <c r="FW81" i="15"/>
  <c r="EU81" i="15"/>
  <c r="EV81" i="15"/>
  <c r="HH81" i="15"/>
  <c r="FU81" i="15"/>
  <c r="EL81" i="15"/>
  <c r="GX81" i="15"/>
  <c r="GY81" i="15"/>
  <c r="EZ81" i="15"/>
  <c r="HL81" i="15"/>
  <c r="FY81" i="15"/>
  <c r="EP81" i="15"/>
  <c r="HB81" i="15"/>
  <c r="HO81" i="15"/>
  <c r="EJ89" i="15"/>
  <c r="EZ89" i="15"/>
  <c r="FP89" i="15"/>
  <c r="GF89" i="15"/>
  <c r="GV89" i="15"/>
  <c r="HL89" i="15"/>
  <c r="EC89" i="15"/>
  <c r="ES89" i="15"/>
  <c r="FI89" i="15"/>
  <c r="FY89" i="15"/>
  <c r="GO89" i="15"/>
  <c r="HE89" i="15"/>
  <c r="DZ89" i="15"/>
  <c r="EP89" i="15"/>
  <c r="FF89" i="15"/>
  <c r="FV89" i="15"/>
  <c r="GL89" i="15"/>
  <c r="HB89" i="15"/>
  <c r="HR89" i="15"/>
  <c r="FW89" i="15"/>
  <c r="EE89" i="15"/>
  <c r="GQ89" i="15"/>
  <c r="FO89" i="15"/>
  <c r="GI89" i="15"/>
  <c r="HO89" i="15"/>
  <c r="DX89" i="15"/>
  <c r="EN89" i="15"/>
  <c r="FD89" i="15"/>
  <c r="FT89" i="15"/>
  <c r="GJ89" i="15"/>
  <c r="GZ89" i="15"/>
  <c r="HP89" i="15"/>
  <c r="EG89" i="15"/>
  <c r="EW89" i="15"/>
  <c r="FM89" i="15"/>
  <c r="GC89" i="15"/>
  <c r="GS89" i="15"/>
  <c r="HI89" i="15"/>
  <c r="ED89" i="15"/>
  <c r="ET89" i="15"/>
  <c r="FJ89" i="15"/>
  <c r="FZ89" i="15"/>
  <c r="GP89" i="15"/>
  <c r="HF89" i="15"/>
  <c r="EA89" i="15"/>
  <c r="GM89" i="15"/>
  <c r="EU89" i="15"/>
  <c r="HG89" i="15"/>
  <c r="GE89" i="15"/>
  <c r="EM89" i="15"/>
  <c r="FS89" i="15"/>
  <c r="ER89" i="15"/>
  <c r="FX89" i="15"/>
  <c r="HD89" i="15"/>
  <c r="EK89" i="15"/>
  <c r="FQ89" i="15"/>
  <c r="GW89" i="15"/>
  <c r="EH89" i="15"/>
  <c r="FN89" i="15"/>
  <c r="GT89" i="15"/>
  <c r="EQ89" i="15"/>
  <c r="FK89" i="15"/>
  <c r="GU89" i="15"/>
  <c r="EV89" i="15"/>
  <c r="GB89" i="15"/>
  <c r="HH89" i="15"/>
  <c r="EO89" i="15"/>
  <c r="FU89" i="15"/>
  <c r="HA89" i="15"/>
  <c r="EL89" i="15"/>
  <c r="FR89" i="15"/>
  <c r="GX89" i="15"/>
  <c r="FG89" i="15"/>
  <c r="GA89" i="15"/>
  <c r="HK89" i="15"/>
  <c r="EB93" i="15"/>
  <c r="ER93" i="15"/>
  <c r="FH93" i="15"/>
  <c r="FX93" i="15"/>
  <c r="GN93" i="15"/>
  <c r="HD93" i="15"/>
  <c r="HT93" i="15"/>
  <c r="EK93" i="15"/>
  <c r="FA93" i="15"/>
  <c r="FQ93" i="15"/>
  <c r="GG93" i="15"/>
  <c r="GW93" i="15"/>
  <c r="HM93" i="15"/>
  <c r="EH93" i="15"/>
  <c r="EX93" i="15"/>
  <c r="FN93" i="15"/>
  <c r="GD93" i="15"/>
  <c r="GT93" i="15"/>
  <c r="HJ93" i="15"/>
  <c r="FC93" i="15"/>
  <c r="HO93" i="15"/>
  <c r="FW93" i="15"/>
  <c r="EE93" i="15"/>
  <c r="GQ93" i="15"/>
  <c r="EI93" i="15"/>
  <c r="EF93" i="15"/>
  <c r="EV93" i="15"/>
  <c r="FL93" i="15"/>
  <c r="GB93" i="15"/>
  <c r="GR93" i="15"/>
  <c r="HH93" i="15"/>
  <c r="DY93" i="15"/>
  <c r="EO93" i="15"/>
  <c r="FE93" i="15"/>
  <c r="FU93" i="15"/>
  <c r="GK93" i="15"/>
  <c r="HA93" i="15"/>
  <c r="HQ93" i="15"/>
  <c r="EL93" i="15"/>
  <c r="FB93" i="15"/>
  <c r="FR93" i="15"/>
  <c r="GH93" i="15"/>
  <c r="GX93" i="15"/>
  <c r="HN93" i="15"/>
  <c r="FS93" i="15"/>
  <c r="EA93" i="15"/>
  <c r="GM93" i="15"/>
  <c r="EU93" i="15"/>
  <c r="HG93" i="15"/>
  <c r="GU93" i="15"/>
  <c r="EZ93" i="15"/>
  <c r="GF93" i="15"/>
  <c r="HL93" i="15"/>
  <c r="ES93" i="15"/>
  <c r="FY93" i="15"/>
  <c r="HE93" i="15"/>
  <c r="EP93" i="15"/>
  <c r="FV93" i="15"/>
  <c r="HB93" i="15"/>
  <c r="GI93" i="15"/>
  <c r="HC93" i="15"/>
  <c r="FO93" i="15"/>
  <c r="DX93" i="15"/>
  <c r="FD93" i="15"/>
  <c r="GJ93" i="15"/>
  <c r="HP93" i="15"/>
  <c r="EW93" i="15"/>
  <c r="GC93" i="15"/>
  <c r="HI93" i="15"/>
  <c r="ET93" i="15"/>
  <c r="FZ93" i="15"/>
  <c r="HF93" i="15"/>
  <c r="GY93" i="15"/>
  <c r="HS93" i="15"/>
  <c r="GE93" i="15"/>
  <c r="FP93" i="15"/>
  <c r="EC93" i="15"/>
  <c r="GO93" i="15"/>
  <c r="FF93" i="15"/>
  <c r="HR93" i="15"/>
  <c r="FK93" i="15"/>
  <c r="FT93" i="15"/>
  <c r="EG93" i="15"/>
  <c r="GS93" i="15"/>
  <c r="FJ93" i="15"/>
  <c r="EM93" i="15"/>
  <c r="GA93" i="15"/>
  <c r="GH74" i="15"/>
  <c r="GW58" i="15"/>
  <c r="GU102" i="15"/>
  <c r="HK102" i="15"/>
  <c r="GA102" i="15"/>
  <c r="HS102" i="15"/>
  <c r="FG102" i="15"/>
  <c r="GY102" i="15"/>
  <c r="EM102" i="15"/>
  <c r="HF102" i="15"/>
  <c r="GP102" i="15"/>
  <c r="FZ102" i="15"/>
  <c r="FJ102" i="15"/>
  <c r="ET102" i="15"/>
  <c r="ED102" i="15"/>
  <c r="HI102" i="15"/>
  <c r="GS102" i="15"/>
  <c r="GC102" i="15"/>
  <c r="FM102" i="15"/>
  <c r="EW102" i="15"/>
  <c r="EG102" i="15"/>
  <c r="HP102" i="15"/>
  <c r="GZ102" i="15"/>
  <c r="GJ102" i="15"/>
  <c r="FT102" i="15"/>
  <c r="FD102" i="15"/>
  <c r="EN102" i="15"/>
  <c r="DX102" i="15"/>
  <c r="FN46" i="15"/>
  <c r="GP46" i="15"/>
  <c r="ED46" i="15"/>
  <c r="FV46" i="15"/>
  <c r="HN46" i="15"/>
  <c r="FB46" i="15"/>
  <c r="HI46" i="15"/>
  <c r="GS46" i="15"/>
  <c r="GC46" i="15"/>
  <c r="FM46" i="15"/>
  <c r="EW46" i="15"/>
  <c r="EG46" i="15"/>
  <c r="HP46" i="15"/>
  <c r="GZ46" i="15"/>
  <c r="GJ46" i="15"/>
  <c r="FT46" i="15"/>
  <c r="FD46" i="15"/>
  <c r="EN46" i="15"/>
  <c r="DX46" i="15"/>
  <c r="HG46" i="15"/>
  <c r="GQ46" i="15"/>
  <c r="GA46" i="15"/>
  <c r="FK46" i="15"/>
  <c r="EU46" i="15"/>
  <c r="EE46" i="15"/>
  <c r="FR14" i="15"/>
  <c r="EE14" i="15"/>
  <c r="GD14" i="15"/>
  <c r="HF14" i="15"/>
  <c r="EO14" i="15"/>
  <c r="FV14" i="15"/>
  <c r="HM14" i="15"/>
  <c r="GW14" i="15"/>
  <c r="GG14" i="15"/>
  <c r="FQ14" i="15"/>
  <c r="EY14" i="15"/>
  <c r="EC14" i="15"/>
  <c r="HL14" i="15"/>
  <c r="GV14" i="15"/>
  <c r="GF14" i="15"/>
  <c r="FP14" i="15"/>
  <c r="EW14" i="15"/>
  <c r="EB14" i="15"/>
  <c r="HG14" i="15"/>
  <c r="GQ14" i="15"/>
  <c r="GA14" i="15"/>
  <c r="FK14" i="15"/>
  <c r="EQ14" i="15"/>
  <c r="FF14" i="15"/>
  <c r="EP14" i="15"/>
  <c r="DZ14" i="15"/>
  <c r="HI24" i="14"/>
  <c r="HF24" i="14"/>
  <c r="ET24" i="14"/>
  <c r="FU24" i="14"/>
  <c r="HN24" i="14"/>
  <c r="FB24" i="14"/>
  <c r="HE24" i="14"/>
  <c r="FY24" i="14"/>
  <c r="ES24" i="14"/>
  <c r="HJ24" i="14"/>
  <c r="GD24" i="14"/>
  <c r="EX24" i="14"/>
  <c r="HP24" i="14"/>
  <c r="GZ24" i="14"/>
  <c r="GJ24" i="14"/>
  <c r="FT24" i="14"/>
  <c r="FD24" i="14"/>
  <c r="EN24" i="14"/>
  <c r="DX24" i="14"/>
  <c r="HG24" i="14"/>
  <c r="GQ24" i="14"/>
  <c r="GA24" i="14"/>
  <c r="EY24" i="14"/>
  <c r="GS84" i="14"/>
  <c r="EW84" i="14"/>
  <c r="GJ84" i="14"/>
  <c r="DX84" i="14"/>
  <c r="FI84" i="14"/>
  <c r="GV84" i="14"/>
  <c r="EJ84" i="14"/>
  <c r="GU84" i="14"/>
  <c r="FO84" i="14"/>
  <c r="EI84" i="14"/>
  <c r="GX84" i="14"/>
  <c r="FR84" i="14"/>
  <c r="EL84" i="14"/>
  <c r="FB78" i="15"/>
  <c r="FQ78" i="15"/>
  <c r="GB78" i="15"/>
  <c r="GP69" i="15"/>
  <c r="FV69" i="15"/>
  <c r="FB69" i="15"/>
  <c r="GS69" i="15"/>
  <c r="FM69" i="15"/>
  <c r="EG69" i="15"/>
  <c r="GZ69" i="15"/>
  <c r="FT69" i="15"/>
  <c r="EN69" i="15"/>
  <c r="HG69" i="15"/>
  <c r="GA69" i="15"/>
  <c r="HE25" i="15"/>
  <c r="FE25" i="15"/>
  <c r="EK25" i="15"/>
  <c r="HP25" i="15"/>
  <c r="GJ25" i="15"/>
  <c r="FD25" i="15"/>
  <c r="DX25" i="15"/>
  <c r="GQ25" i="15"/>
  <c r="FK25" i="15"/>
  <c r="EE25" i="15"/>
  <c r="GT25" i="15"/>
  <c r="FN25" i="15"/>
  <c r="EH25" i="15"/>
  <c r="HR61" i="15"/>
  <c r="HJ61" i="15"/>
  <c r="FZ61" i="15"/>
  <c r="HA61" i="15"/>
  <c r="FU61" i="15"/>
  <c r="EO61" i="15"/>
  <c r="HH61" i="15"/>
  <c r="GB61" i="15"/>
  <c r="EV61" i="15"/>
  <c r="HO61" i="15"/>
  <c r="GI61" i="15"/>
  <c r="FC61" i="15"/>
  <c r="GR65" i="14"/>
  <c r="GB65" i="14"/>
  <c r="GQ65" i="14"/>
  <c r="EE65" i="14"/>
  <c r="FP65" i="14"/>
  <c r="HC65" i="14"/>
  <c r="EQ65" i="14"/>
  <c r="GT65" i="14"/>
  <c r="FN65" i="14"/>
  <c r="EH65" i="14"/>
  <c r="GW65" i="14"/>
  <c r="FQ65" i="14"/>
  <c r="HM36" i="14"/>
  <c r="EX36" i="14"/>
  <c r="HB36" i="14"/>
  <c r="GS36" i="14"/>
  <c r="EG36" i="14"/>
  <c r="FR36" i="14"/>
  <c r="HL36" i="14"/>
  <c r="GF36" i="14"/>
  <c r="EZ36" i="14"/>
  <c r="DT36" i="14"/>
  <c r="GM36" i="14"/>
  <c r="FG36" i="14"/>
  <c r="FN27" i="14"/>
  <c r="EE27" i="14"/>
  <c r="GY27" i="14"/>
  <c r="GX27" i="14"/>
  <c r="EL27" i="14"/>
  <c r="FW27" i="14"/>
  <c r="HI27" i="14"/>
  <c r="GC27" i="14"/>
  <c r="EW27" i="14"/>
  <c r="HP27" i="14"/>
  <c r="GJ27" i="14"/>
  <c r="FD27" i="14"/>
  <c r="DX27" i="14"/>
  <c r="EM21" i="14"/>
  <c r="GC100" i="14"/>
  <c r="GK100" i="14"/>
  <c r="GB100" i="14"/>
  <c r="HM100" i="14"/>
  <c r="FA100" i="14"/>
  <c r="GN100" i="14"/>
  <c r="EB100" i="14"/>
  <c r="GQ100" i="14"/>
  <c r="FK100" i="14"/>
  <c r="EE100" i="14"/>
  <c r="GT100" i="14"/>
  <c r="FN100" i="14"/>
  <c r="EL23" i="14"/>
  <c r="EY23" i="14"/>
  <c r="HC23" i="14"/>
  <c r="GT23" i="14"/>
  <c r="EH23" i="14"/>
  <c r="FS23" i="14"/>
  <c r="HI23" i="14"/>
  <c r="GC23" i="14"/>
  <c r="EW23" i="14"/>
  <c r="HP23" i="14"/>
  <c r="GJ23" i="14"/>
  <c r="FD23" i="14"/>
  <c r="DX23" i="14"/>
  <c r="HC15" i="14"/>
  <c r="GH15" i="14"/>
  <c r="FO15" i="14"/>
  <c r="FV15" i="14"/>
  <c r="HG15" i="14"/>
  <c r="EU15" i="14"/>
  <c r="GS15" i="14"/>
  <c r="FE15" i="14"/>
  <c r="HH15" i="14"/>
  <c r="EV15" i="14"/>
  <c r="GZ97" i="15"/>
  <c r="EV97" i="15"/>
  <c r="FO97" i="15"/>
  <c r="GX97" i="15"/>
  <c r="EL97" i="15"/>
  <c r="GY89" i="15"/>
  <c r="HC89" i="15"/>
  <c r="GD89" i="15"/>
  <c r="HM89" i="15"/>
  <c r="FA89" i="15"/>
  <c r="GN89" i="15"/>
  <c r="EB89" i="15"/>
  <c r="GU41" i="15"/>
  <c r="GX41" i="15"/>
  <c r="EL41" i="15"/>
  <c r="FU41" i="15"/>
  <c r="HH41" i="15"/>
  <c r="EN41" i="15"/>
  <c r="GE81" i="15"/>
  <c r="HE81" i="15"/>
  <c r="GF81" i="15"/>
  <c r="FG93" i="15"/>
  <c r="ED93" i="15"/>
  <c r="GZ93" i="15"/>
  <c r="DY52" i="14"/>
  <c r="FX52" i="14"/>
  <c r="DW52" i="14"/>
  <c r="GL63" i="14"/>
  <c r="HE63" i="14"/>
  <c r="EN63" i="14"/>
  <c r="EB41" i="14"/>
  <c r="FD41" i="14"/>
  <c r="FC18" i="14"/>
  <c r="FI97" i="14"/>
  <c r="GO97" i="14"/>
  <c r="P9" i="7"/>
  <c r="O9" i="7"/>
  <c r="R9" i="7"/>
  <c r="EN9" i="7"/>
  <c r="S9" i="7"/>
  <c r="N36" i="14"/>
  <c r="EI36" i="14"/>
  <c r="EY36" i="14"/>
  <c r="FO36" i="14"/>
  <c r="GE36" i="14"/>
  <c r="GU36" i="14"/>
  <c r="HK36" i="14"/>
  <c r="EB36" i="14"/>
  <c r="ER36" i="14"/>
  <c r="FH36" i="14"/>
  <c r="FX36" i="14"/>
  <c r="GN36" i="14"/>
  <c r="HD36" i="14"/>
  <c r="DV36" i="14"/>
  <c r="FB36" i="14"/>
  <c r="GH36" i="14"/>
  <c r="HN36" i="14"/>
  <c r="EW36" i="14"/>
  <c r="GC36" i="14"/>
  <c r="HI36" i="14"/>
  <c r="FV36" i="14"/>
  <c r="ES36" i="14"/>
  <c r="HE36" i="14"/>
  <c r="GD36" i="14"/>
  <c r="GW36" i="14"/>
  <c r="DU36" i="14"/>
  <c r="DW36" i="14"/>
  <c r="EM36" i="14"/>
  <c r="FC36" i="14"/>
  <c r="FS36" i="14"/>
  <c r="GI36" i="14"/>
  <c r="GY36" i="14"/>
  <c r="HO36" i="14"/>
  <c r="EF36" i="14"/>
  <c r="EV36" i="14"/>
  <c r="FL36" i="14"/>
  <c r="GB36" i="14"/>
  <c r="GR36" i="14"/>
  <c r="HH36" i="14"/>
  <c r="ED36" i="14"/>
  <c r="FJ36" i="14"/>
  <c r="GP36" i="14"/>
  <c r="DY36" i="14"/>
  <c r="FE36" i="14"/>
  <c r="GK36" i="14"/>
  <c r="DZ36" i="14"/>
  <c r="GL36" i="14"/>
  <c r="FI36" i="14"/>
  <c r="EH36" i="14"/>
  <c r="GT36" i="14"/>
  <c r="FA36" i="14"/>
  <c r="GG36" i="14"/>
  <c r="N68" i="14"/>
  <c r="DV68" i="14"/>
  <c r="FB68" i="14"/>
  <c r="GH68" i="14"/>
  <c r="HN68" i="14"/>
  <c r="EY68" i="14"/>
  <c r="GE68" i="14"/>
  <c r="HK68" i="14"/>
  <c r="FP68" i="14"/>
  <c r="EC68" i="14"/>
  <c r="GO68" i="14"/>
  <c r="FD68" i="14"/>
  <c r="HP68" i="14"/>
  <c r="FU68" i="14"/>
  <c r="DZ68" i="14"/>
  <c r="FF68" i="14"/>
  <c r="GL68" i="14"/>
  <c r="DW68" i="14"/>
  <c r="FC68" i="14"/>
  <c r="GI68" i="14"/>
  <c r="HO68" i="14"/>
  <c r="FX68" i="14"/>
  <c r="EK68" i="14"/>
  <c r="GW68" i="14"/>
  <c r="FL68" i="14"/>
  <c r="DY68" i="14"/>
  <c r="HA68" i="14"/>
  <c r="EL68" i="14"/>
  <c r="GX68" i="14"/>
  <c r="FO68" i="14"/>
  <c r="EJ68" i="14"/>
  <c r="FI68" i="14"/>
  <c r="GJ68" i="14"/>
  <c r="HI68" i="14"/>
  <c r="EP68" i="14"/>
  <c r="HB68" i="14"/>
  <c r="FS68" i="14"/>
  <c r="ER68" i="14"/>
  <c r="FQ68" i="14"/>
  <c r="GR68" i="14"/>
  <c r="FR68" i="14"/>
  <c r="GU68" i="14"/>
  <c r="DX68" i="14"/>
  <c r="FV68" i="14"/>
  <c r="GY68" i="14"/>
  <c r="EF68" i="14"/>
  <c r="GV68" i="14"/>
  <c r="HD68" i="14"/>
  <c r="N100" i="14"/>
  <c r="DZ100" i="14"/>
  <c r="EP100" i="14"/>
  <c r="FF100" i="14"/>
  <c r="FV100" i="14"/>
  <c r="GL100" i="14"/>
  <c r="HB100" i="14"/>
  <c r="DW100" i="14"/>
  <c r="EM100" i="14"/>
  <c r="FC100" i="14"/>
  <c r="FS100" i="14"/>
  <c r="GI100" i="14"/>
  <c r="GY100" i="14"/>
  <c r="HO100" i="14"/>
  <c r="ER100" i="14"/>
  <c r="FX100" i="14"/>
  <c r="HD100" i="14"/>
  <c r="EK100" i="14"/>
  <c r="FQ100" i="14"/>
  <c r="GW100" i="14"/>
  <c r="EF100" i="14"/>
  <c r="FL100" i="14"/>
  <c r="GR100" i="14"/>
  <c r="DY100" i="14"/>
  <c r="FM100" i="14"/>
  <c r="HA100" i="14"/>
  <c r="ED100" i="14"/>
  <c r="ET100" i="14"/>
  <c r="FJ100" i="14"/>
  <c r="FZ100" i="14"/>
  <c r="GP100" i="14"/>
  <c r="HF100" i="14"/>
  <c r="EA100" i="14"/>
  <c r="EQ100" i="14"/>
  <c r="FG100" i="14"/>
  <c r="FW100" i="14"/>
  <c r="GM100" i="14"/>
  <c r="HC100" i="14"/>
  <c r="DT100" i="14"/>
  <c r="EZ100" i="14"/>
  <c r="GF100" i="14"/>
  <c r="HL100" i="14"/>
  <c r="ES100" i="14"/>
  <c r="FY100" i="14"/>
  <c r="HE100" i="14"/>
  <c r="EN100" i="14"/>
  <c r="FT100" i="14"/>
  <c r="GZ100" i="14"/>
  <c r="FE100" i="14"/>
  <c r="GS100" i="14"/>
  <c r="EW100" i="14"/>
  <c r="N41" i="14"/>
  <c r="DZ41" i="14"/>
  <c r="EP41" i="14"/>
  <c r="FF41" i="14"/>
  <c r="ED41" i="14"/>
  <c r="ET41" i="14"/>
  <c r="EX41" i="14"/>
  <c r="FR41" i="14"/>
  <c r="GH41" i="14"/>
  <c r="GX41" i="14"/>
  <c r="HN41" i="14"/>
  <c r="EI41" i="14"/>
  <c r="EY41" i="14"/>
  <c r="FO41" i="14"/>
  <c r="GE41" i="14"/>
  <c r="GU41" i="14"/>
  <c r="HK41" i="14"/>
  <c r="EK41" i="14"/>
  <c r="FQ41" i="14"/>
  <c r="GW41" i="14"/>
  <c r="EF41" i="14"/>
  <c r="FL41" i="14"/>
  <c r="GR41" i="14"/>
  <c r="EG41" i="14"/>
  <c r="GS41" i="14"/>
  <c r="EZ41" i="14"/>
  <c r="HL41" i="14"/>
  <c r="FU41" i="14"/>
  <c r="HD41" i="14"/>
  <c r="GN41" i="14"/>
  <c r="DV41" i="14"/>
  <c r="FB41" i="14"/>
  <c r="FV41" i="14"/>
  <c r="GL41" i="14"/>
  <c r="HB41" i="14"/>
  <c r="DW41" i="14"/>
  <c r="EM41" i="14"/>
  <c r="FC41" i="14"/>
  <c r="FS41" i="14"/>
  <c r="GI41" i="14"/>
  <c r="GY41" i="14"/>
  <c r="HO41" i="14"/>
  <c r="ES41" i="14"/>
  <c r="FY41" i="14"/>
  <c r="HE41" i="14"/>
  <c r="EN41" i="14"/>
  <c r="FT41" i="14"/>
  <c r="GZ41" i="14"/>
  <c r="EW41" i="14"/>
  <c r="HI41" i="14"/>
  <c r="FP41" i="14"/>
  <c r="DY41" i="14"/>
  <c r="GK41" i="14"/>
  <c r="FH41" i="14"/>
  <c r="EH41" i="14"/>
  <c r="FZ41" i="14"/>
  <c r="HF41" i="14"/>
  <c r="EQ41" i="14"/>
  <c r="FW41" i="14"/>
  <c r="HC41" i="14"/>
  <c r="FA41" i="14"/>
  <c r="HM41" i="14"/>
  <c r="GB41" i="14"/>
  <c r="FM41" i="14"/>
  <c r="GF41" i="14"/>
  <c r="HA41" i="14"/>
  <c r="EL41" i="14"/>
  <c r="GD41" i="14"/>
  <c r="HJ41" i="14"/>
  <c r="EU41" i="14"/>
  <c r="GA41" i="14"/>
  <c r="HG41" i="14"/>
  <c r="FI41" i="14"/>
  <c r="DX41" i="14"/>
  <c r="GJ41" i="14"/>
  <c r="GC41" i="14"/>
  <c r="GV41" i="14"/>
  <c r="ER41" i="14"/>
  <c r="FJ41" i="14"/>
  <c r="EA41" i="14"/>
  <c r="GM41" i="14"/>
  <c r="GG41" i="14"/>
  <c r="HH41" i="14"/>
  <c r="EO41" i="14"/>
  <c r="FN41" i="14"/>
  <c r="EE41" i="14"/>
  <c r="GQ41" i="14"/>
  <c r="GO41" i="14"/>
  <c r="HP41" i="14"/>
  <c r="FE41" i="14"/>
  <c r="N65" i="14"/>
  <c r="EC65" i="14"/>
  <c r="ES65" i="14"/>
  <c r="FI65" i="14"/>
  <c r="FY65" i="14"/>
  <c r="GO65" i="14"/>
  <c r="HE65" i="14"/>
  <c r="DZ65" i="14"/>
  <c r="EP65" i="14"/>
  <c r="FF65" i="14"/>
  <c r="FV65" i="14"/>
  <c r="GL65" i="14"/>
  <c r="HB65" i="14"/>
  <c r="EA65" i="14"/>
  <c r="FG65" i="14"/>
  <c r="GM65" i="14"/>
  <c r="DT65" i="14"/>
  <c r="EZ65" i="14"/>
  <c r="GF65" i="14"/>
  <c r="HL65" i="14"/>
  <c r="EU65" i="14"/>
  <c r="GA65" i="14"/>
  <c r="HG65" i="14"/>
  <c r="GZ65" i="14"/>
  <c r="DX65" i="14"/>
  <c r="EF65" i="14"/>
  <c r="EG65" i="14"/>
  <c r="EW65" i="14"/>
  <c r="FM65" i="14"/>
  <c r="GC65" i="14"/>
  <c r="GS65" i="14"/>
  <c r="HI65" i="14"/>
  <c r="ED65" i="14"/>
  <c r="ET65" i="14"/>
  <c r="FJ65" i="14"/>
  <c r="FZ65" i="14"/>
  <c r="GP65" i="14"/>
  <c r="HF65" i="14"/>
  <c r="EI65" i="14"/>
  <c r="FO65" i="14"/>
  <c r="GU65" i="14"/>
  <c r="EB65" i="14"/>
  <c r="FH65" i="14"/>
  <c r="GN65" i="14"/>
  <c r="DW65" i="14"/>
  <c r="FC65" i="14"/>
  <c r="GI65" i="14"/>
  <c r="HO65" i="14"/>
  <c r="EV65" i="14"/>
  <c r="FD65" i="14"/>
  <c r="FL65" i="14"/>
  <c r="EI103" i="14"/>
  <c r="EY103" i="14"/>
  <c r="FO103" i="14"/>
  <c r="GE103" i="14"/>
  <c r="GU103" i="14"/>
  <c r="HK103" i="14"/>
  <c r="EB103" i="14"/>
  <c r="ER103" i="14"/>
  <c r="FH103" i="14"/>
  <c r="FX103" i="14"/>
  <c r="GN103" i="14"/>
  <c r="HD103" i="14"/>
  <c r="DU103" i="14"/>
  <c r="FA103" i="14"/>
  <c r="GG103" i="14"/>
  <c r="HM103" i="14"/>
  <c r="ET103" i="14"/>
  <c r="FZ103" i="14"/>
  <c r="HF103" i="14"/>
  <c r="EO103" i="14"/>
  <c r="FU103" i="14"/>
  <c r="HA103" i="14"/>
  <c r="HB103" i="14"/>
  <c r="DZ103" i="14"/>
  <c r="FN103" i="14"/>
  <c r="DW103" i="14"/>
  <c r="EM103" i="14"/>
  <c r="FC103" i="14"/>
  <c r="FS103" i="14"/>
  <c r="GI103" i="14"/>
  <c r="GY103" i="14"/>
  <c r="HO103" i="14"/>
  <c r="EF103" i="14"/>
  <c r="EV103" i="14"/>
  <c r="FL103" i="14"/>
  <c r="GB103" i="14"/>
  <c r="GR103" i="14"/>
  <c r="HH103" i="14"/>
  <c r="EC103" i="14"/>
  <c r="FI103" i="14"/>
  <c r="GO103" i="14"/>
  <c r="DV103" i="14"/>
  <c r="FB103" i="14"/>
  <c r="GH103" i="14"/>
  <c r="HN103" i="14"/>
  <c r="EW103" i="14"/>
  <c r="GC103" i="14"/>
  <c r="HI103" i="14"/>
  <c r="EX103" i="14"/>
  <c r="FF103" i="14"/>
  <c r="GT103" i="14"/>
  <c r="EA103" i="14"/>
  <c r="FG103" i="14"/>
  <c r="GM103" i="14"/>
  <c r="DT103" i="14"/>
  <c r="EZ103" i="14"/>
  <c r="GF103" i="14"/>
  <c r="HL103" i="14"/>
  <c r="FQ103" i="14"/>
  <c r="ED103" i="14"/>
  <c r="GP103" i="14"/>
  <c r="FE103" i="14"/>
  <c r="EP103" i="14"/>
  <c r="GL103" i="14"/>
  <c r="EE103" i="14"/>
  <c r="FK103" i="14"/>
  <c r="GQ103" i="14"/>
  <c r="DX103" i="14"/>
  <c r="FD103" i="14"/>
  <c r="GJ103" i="14"/>
  <c r="HP103" i="14"/>
  <c r="FY103" i="14"/>
  <c r="EL103" i="14"/>
  <c r="GX103" i="14"/>
  <c r="FM103" i="14"/>
  <c r="FV103" i="14"/>
  <c r="EH103" i="14"/>
  <c r="EQ103" i="14"/>
  <c r="HC103" i="14"/>
  <c r="FP103" i="14"/>
  <c r="EK103" i="14"/>
  <c r="FJ103" i="14"/>
  <c r="GK103" i="14"/>
  <c r="EU103" i="14"/>
  <c r="HG103" i="14"/>
  <c r="FT103" i="14"/>
  <c r="ES103" i="14"/>
  <c r="FR103" i="14"/>
  <c r="GS103" i="14"/>
  <c r="EJ103" i="14"/>
  <c r="GW103" i="14"/>
  <c r="GD103" i="14"/>
  <c r="EN103" i="14"/>
  <c r="HE103" i="14"/>
  <c r="HJ103" i="14"/>
  <c r="FW103" i="14"/>
  <c r="DY103" i="14"/>
  <c r="GA103" i="14"/>
  <c r="EG103" i="14"/>
  <c r="DY18" i="14"/>
  <c r="EO18" i="14"/>
  <c r="FE18" i="14"/>
  <c r="FU18" i="14"/>
  <c r="GK18" i="14"/>
  <c r="HA18" i="14"/>
  <c r="DV18" i="14"/>
  <c r="EL18" i="14"/>
  <c r="FB18" i="14"/>
  <c r="FR18" i="14"/>
  <c r="GH18" i="14"/>
  <c r="GX18" i="14"/>
  <c r="HN18" i="14"/>
  <c r="EV18" i="14"/>
  <c r="GB18" i="14"/>
  <c r="HH18" i="14"/>
  <c r="EQ18" i="14"/>
  <c r="FW18" i="14"/>
  <c r="HC18" i="14"/>
  <c r="EZ18" i="14"/>
  <c r="HL18" i="14"/>
  <c r="FS18" i="14"/>
  <c r="EB18" i="14"/>
  <c r="GN18" i="14"/>
  <c r="EE18" i="14"/>
  <c r="EC18" i="14"/>
  <c r="ES18" i="14"/>
  <c r="FI18" i="14"/>
  <c r="FY18" i="14"/>
  <c r="GO18" i="14"/>
  <c r="HE18" i="14"/>
  <c r="DZ18" i="14"/>
  <c r="EP18" i="14"/>
  <c r="FF18" i="14"/>
  <c r="FV18" i="14"/>
  <c r="GL18" i="14"/>
  <c r="HB18" i="14"/>
  <c r="DX18" i="14"/>
  <c r="FD18" i="14"/>
  <c r="GJ18" i="14"/>
  <c r="HP18" i="14"/>
  <c r="EY18" i="14"/>
  <c r="GE18" i="14"/>
  <c r="HK18" i="14"/>
  <c r="FP18" i="14"/>
  <c r="DW18" i="14"/>
  <c r="GI18" i="14"/>
  <c r="ER18" i="14"/>
  <c r="HD18" i="14"/>
  <c r="GQ18" i="14"/>
  <c r="EW18" i="14"/>
  <c r="GC18" i="14"/>
  <c r="HI18" i="14"/>
  <c r="ET18" i="14"/>
  <c r="FZ18" i="14"/>
  <c r="HF18" i="14"/>
  <c r="FL18" i="14"/>
  <c r="EA18" i="14"/>
  <c r="GM18" i="14"/>
  <c r="GF18" i="14"/>
  <c r="GY18" i="14"/>
  <c r="FK18" i="14"/>
  <c r="DU18" i="14"/>
  <c r="FA18" i="14"/>
  <c r="GG18" i="14"/>
  <c r="HM18" i="14"/>
  <c r="EX18" i="14"/>
  <c r="GD18" i="14"/>
  <c r="HJ18" i="14"/>
  <c r="FT18" i="14"/>
  <c r="EI18" i="14"/>
  <c r="GU18" i="14"/>
  <c r="GV18" i="14"/>
  <c r="HO18" i="14"/>
  <c r="GA18" i="14"/>
  <c r="FM18" i="14"/>
  <c r="ED18" i="14"/>
  <c r="GP18" i="14"/>
  <c r="GR18" i="14"/>
  <c r="DT18" i="14"/>
  <c r="FH18" i="14"/>
  <c r="FQ18" i="14"/>
  <c r="EH18" i="14"/>
  <c r="GT18" i="14"/>
  <c r="GZ18" i="14"/>
  <c r="EJ18" i="14"/>
  <c r="FX18" i="14"/>
  <c r="EG18" i="14"/>
  <c r="FJ18" i="14"/>
  <c r="FG18" i="14"/>
  <c r="EU18" i="14"/>
  <c r="EK18" i="14"/>
  <c r="FN18" i="14"/>
  <c r="FO18" i="14"/>
  <c r="HG18" i="14"/>
  <c r="R62" i="15"/>
  <c r="DZ62" i="15"/>
  <c r="EP62" i="15"/>
  <c r="FF62" i="15"/>
  <c r="FV62" i="15"/>
  <c r="GL62" i="15"/>
  <c r="HB62" i="15"/>
  <c r="HR62" i="15"/>
  <c r="EM62" i="15"/>
  <c r="FC62" i="15"/>
  <c r="FS62" i="15"/>
  <c r="GI62" i="15"/>
  <c r="GY62" i="15"/>
  <c r="HO62" i="15"/>
  <c r="EF62" i="15"/>
  <c r="EV62" i="15"/>
  <c r="FL62" i="15"/>
  <c r="GB62" i="15"/>
  <c r="GR62" i="15"/>
  <c r="HH62" i="15"/>
  <c r="DY62" i="15"/>
  <c r="GK62" i="15"/>
  <c r="ED62" i="15"/>
  <c r="ET62" i="15"/>
  <c r="FJ62" i="15"/>
  <c r="FZ62" i="15"/>
  <c r="GP62" i="15"/>
  <c r="HF62" i="15"/>
  <c r="EA62" i="15"/>
  <c r="EQ62" i="15"/>
  <c r="FG62" i="15"/>
  <c r="FW62" i="15"/>
  <c r="GM62" i="15"/>
  <c r="HC62" i="15"/>
  <c r="HS62" i="15"/>
  <c r="EJ62" i="15"/>
  <c r="EZ62" i="15"/>
  <c r="FP62" i="15"/>
  <c r="GF62" i="15"/>
  <c r="GV62" i="15"/>
  <c r="HL62" i="15"/>
  <c r="EO62" i="15"/>
  <c r="HA62" i="15"/>
  <c r="FI62" i="15"/>
  <c r="EX62" i="15"/>
  <c r="GD62" i="15"/>
  <c r="HJ62" i="15"/>
  <c r="EU62" i="15"/>
  <c r="GA62" i="15"/>
  <c r="HG62" i="15"/>
  <c r="EN62" i="15"/>
  <c r="FT62" i="15"/>
  <c r="GZ62" i="15"/>
  <c r="FE62" i="15"/>
  <c r="ES62" i="15"/>
  <c r="EG62" i="15"/>
  <c r="GS62" i="15"/>
  <c r="GW62" i="15"/>
  <c r="FB62" i="15"/>
  <c r="GH62" i="15"/>
  <c r="HN62" i="15"/>
  <c r="EY62" i="15"/>
  <c r="GE62" i="15"/>
  <c r="HK62" i="15"/>
  <c r="ER62" i="15"/>
  <c r="FX62" i="15"/>
  <c r="HD62" i="15"/>
  <c r="FU62" i="15"/>
  <c r="FY62" i="15"/>
  <c r="EW62" i="15"/>
  <c r="HI62" i="15"/>
  <c r="FA62" i="15"/>
  <c r="EH62" i="15"/>
  <c r="GT62" i="15"/>
  <c r="FK62" i="15"/>
  <c r="DX62" i="15"/>
  <c r="GJ62" i="15"/>
  <c r="HQ62" i="15"/>
  <c r="FM62" i="15"/>
  <c r="HM62" i="15"/>
  <c r="EL62" i="15"/>
  <c r="GX62" i="15"/>
  <c r="FO62" i="15"/>
  <c r="EB62" i="15"/>
  <c r="GN62" i="15"/>
  <c r="EC62" i="15"/>
  <c r="GC62" i="15"/>
  <c r="FQ62" i="15"/>
  <c r="EE62" i="15"/>
  <c r="FD62" i="15"/>
  <c r="GO62" i="15"/>
  <c r="EI62" i="15"/>
  <c r="FH62" i="15"/>
  <c r="HE62" i="15"/>
  <c r="GQ62" i="15"/>
  <c r="GG62" i="15"/>
  <c r="GU62" i="15"/>
  <c r="EK62" i="15"/>
  <c r="R78" i="15"/>
  <c r="EM78" i="15"/>
  <c r="GE78" i="15"/>
  <c r="HO78" i="15"/>
  <c r="FL78" i="15"/>
  <c r="HD78" i="15"/>
  <c r="EO78" i="15"/>
  <c r="GK78" i="15"/>
  <c r="FN78" i="15"/>
  <c r="HN78" i="15"/>
  <c r="ED78" i="15"/>
  <c r="EY78" i="15"/>
  <c r="GI78" i="15"/>
  <c r="EF78" i="15"/>
  <c r="FX78" i="15"/>
  <c r="HH78" i="15"/>
  <c r="FE78" i="15"/>
  <c r="GW78" i="15"/>
  <c r="GD78" i="15"/>
  <c r="FV78" i="15"/>
  <c r="R97" i="15"/>
  <c r="EG97" i="15"/>
  <c r="EW97" i="15"/>
  <c r="FM97" i="15"/>
  <c r="GC97" i="15"/>
  <c r="GS97" i="15"/>
  <c r="HI97" i="15"/>
  <c r="ED97" i="15"/>
  <c r="ET97" i="15"/>
  <c r="FJ97" i="15"/>
  <c r="FZ97" i="15"/>
  <c r="GP97" i="15"/>
  <c r="HF97" i="15"/>
  <c r="EA97" i="15"/>
  <c r="EQ97" i="15"/>
  <c r="FG97" i="15"/>
  <c r="FW97" i="15"/>
  <c r="GM97" i="15"/>
  <c r="HC97" i="15"/>
  <c r="HS97" i="15"/>
  <c r="GB97" i="15"/>
  <c r="EZ97" i="15"/>
  <c r="HL97" i="15"/>
  <c r="FT97" i="15"/>
  <c r="ER97" i="15"/>
  <c r="EB97" i="15"/>
  <c r="EK97" i="15"/>
  <c r="FA97" i="15"/>
  <c r="FQ97" i="15"/>
  <c r="GG97" i="15"/>
  <c r="GW97" i="15"/>
  <c r="HM97" i="15"/>
  <c r="EH97" i="15"/>
  <c r="EX97" i="15"/>
  <c r="FN97" i="15"/>
  <c r="GD97" i="15"/>
  <c r="GT97" i="15"/>
  <c r="HJ97" i="15"/>
  <c r="EE97" i="15"/>
  <c r="EU97" i="15"/>
  <c r="FK97" i="15"/>
  <c r="GA97" i="15"/>
  <c r="GQ97" i="15"/>
  <c r="HG97" i="15"/>
  <c r="EF97" i="15"/>
  <c r="GR97" i="15"/>
  <c r="FP97" i="15"/>
  <c r="DX97" i="15"/>
  <c r="GJ97" i="15"/>
  <c r="HD97" i="15"/>
  <c r="FX97" i="15"/>
  <c r="DY97" i="15"/>
  <c r="FE97" i="15"/>
  <c r="GK97" i="15"/>
  <c r="HQ97" i="15"/>
  <c r="FB97" i="15"/>
  <c r="GH97" i="15"/>
  <c r="HN97" i="15"/>
  <c r="EY97" i="15"/>
  <c r="GE97" i="15"/>
  <c r="HK97" i="15"/>
  <c r="HH97" i="15"/>
  <c r="EN97" i="15"/>
  <c r="FH97" i="15"/>
  <c r="EC97" i="15"/>
  <c r="FI97" i="15"/>
  <c r="GO97" i="15"/>
  <c r="DZ97" i="15"/>
  <c r="FF97" i="15"/>
  <c r="GL97" i="15"/>
  <c r="HR97" i="15"/>
  <c r="FC97" i="15"/>
  <c r="GI97" i="15"/>
  <c r="HO97" i="15"/>
  <c r="EJ97" i="15"/>
  <c r="FD97" i="15"/>
  <c r="HT97" i="15"/>
  <c r="EM69" i="15"/>
  <c r="FC69" i="15"/>
  <c r="FS69" i="15"/>
  <c r="GI69" i="15"/>
  <c r="GY69" i="15"/>
  <c r="HO69" i="15"/>
  <c r="EF69" i="15"/>
  <c r="EV69" i="15"/>
  <c r="FL69" i="15"/>
  <c r="GB69" i="15"/>
  <c r="GR69" i="15"/>
  <c r="HH69" i="15"/>
  <c r="DY69" i="15"/>
  <c r="EO69" i="15"/>
  <c r="FE69" i="15"/>
  <c r="FU69" i="15"/>
  <c r="GK69" i="15"/>
  <c r="HA69" i="15"/>
  <c r="HQ69" i="15"/>
  <c r="GH69" i="15"/>
  <c r="EP69" i="15"/>
  <c r="HB69" i="15"/>
  <c r="FJ69" i="15"/>
  <c r="GD69" i="15"/>
  <c r="HJ69" i="15"/>
  <c r="EA69" i="15"/>
  <c r="EQ69" i="15"/>
  <c r="FG69" i="15"/>
  <c r="FW69" i="15"/>
  <c r="GM69" i="15"/>
  <c r="HC69" i="15"/>
  <c r="HS69" i="15"/>
  <c r="EJ69" i="15"/>
  <c r="EZ69" i="15"/>
  <c r="FP69" i="15"/>
  <c r="GF69" i="15"/>
  <c r="GV69" i="15"/>
  <c r="HL69" i="15"/>
  <c r="EC69" i="15"/>
  <c r="ES69" i="15"/>
  <c r="FI69" i="15"/>
  <c r="FY69" i="15"/>
  <c r="GO69" i="15"/>
  <c r="HE69" i="15"/>
  <c r="EL69" i="15"/>
  <c r="GX69" i="15"/>
  <c r="FF69" i="15"/>
  <c r="HR69" i="15"/>
  <c r="FZ69" i="15"/>
  <c r="EH69" i="15"/>
  <c r="FN69" i="15"/>
  <c r="EE73" i="15"/>
  <c r="EU73" i="15"/>
  <c r="FK73" i="15"/>
  <c r="GA73" i="15"/>
  <c r="GQ73" i="15"/>
  <c r="HG73" i="15"/>
  <c r="DX73" i="15"/>
  <c r="EN73" i="15"/>
  <c r="FD73" i="15"/>
  <c r="FT73" i="15"/>
  <c r="GJ73" i="15"/>
  <c r="GZ73" i="15"/>
  <c r="HP73" i="15"/>
  <c r="EG73" i="15"/>
  <c r="EW73" i="15"/>
  <c r="FM73" i="15"/>
  <c r="FV73" i="15"/>
  <c r="HB73" i="15"/>
  <c r="FB73" i="15"/>
  <c r="GO73" i="15"/>
  <c r="DZ73" i="15"/>
  <c r="FZ73" i="15"/>
  <c r="HF73" i="15"/>
  <c r="FU73" i="15"/>
  <c r="HI73" i="15"/>
  <c r="EI73" i="15"/>
  <c r="EY73" i="15"/>
  <c r="FO73" i="15"/>
  <c r="GE73" i="15"/>
  <c r="GU73" i="15"/>
  <c r="HK73" i="15"/>
  <c r="EB73" i="15"/>
  <c r="ER73" i="15"/>
  <c r="FH73" i="15"/>
  <c r="FX73" i="15"/>
  <c r="GN73" i="15"/>
  <c r="HD73" i="15"/>
  <c r="HT73" i="15"/>
  <c r="EK73" i="15"/>
  <c r="FA73" i="15"/>
  <c r="EH73" i="15"/>
  <c r="GD73" i="15"/>
  <c r="HJ73" i="15"/>
  <c r="FQ73" i="15"/>
  <c r="GW73" i="15"/>
  <c r="EP73" i="15"/>
  <c r="GH73" i="15"/>
  <c r="HN73" i="15"/>
  <c r="HA73" i="15"/>
  <c r="ET73" i="15"/>
  <c r="EM73" i="15"/>
  <c r="FS73" i="15"/>
  <c r="GY73" i="15"/>
  <c r="EF73" i="15"/>
  <c r="FL73" i="15"/>
  <c r="GR73" i="15"/>
  <c r="DY73" i="15"/>
  <c r="FE73" i="15"/>
  <c r="GL73" i="15"/>
  <c r="FY73" i="15"/>
  <c r="FF73" i="15"/>
  <c r="FJ73" i="15"/>
  <c r="GK73" i="15"/>
  <c r="EQ73" i="15"/>
  <c r="FW73" i="15"/>
  <c r="HC73" i="15"/>
  <c r="EJ73" i="15"/>
  <c r="FP73" i="15"/>
  <c r="GV73" i="15"/>
  <c r="EC73" i="15"/>
  <c r="FI73" i="15"/>
  <c r="GT73" i="15"/>
  <c r="GG73" i="15"/>
  <c r="FR73" i="15"/>
  <c r="GS73" i="15"/>
  <c r="HQ73" i="15"/>
  <c r="FC73" i="15"/>
  <c r="HO73" i="15"/>
  <c r="GB73" i="15"/>
  <c r="EO73" i="15"/>
  <c r="HR73" i="15"/>
  <c r="GP73" i="15"/>
  <c r="FG73" i="15"/>
  <c r="HS73" i="15"/>
  <c r="GF73" i="15"/>
  <c r="ES73" i="15"/>
  <c r="EL73" i="15"/>
  <c r="GX73" i="15"/>
  <c r="EV73" i="15"/>
  <c r="EX73" i="15"/>
  <c r="ED73" i="15"/>
  <c r="EA73" i="15"/>
  <c r="EZ73" i="15"/>
  <c r="FN73" i="15"/>
  <c r="GC73" i="15"/>
  <c r="GI73" i="15"/>
  <c r="HE73" i="15"/>
  <c r="GM73" i="15"/>
  <c r="HM73" i="15"/>
  <c r="R9" i="15"/>
  <c r="GV74" i="15"/>
  <c r="FZ58" i="15"/>
  <c r="GL84" i="15"/>
  <c r="GE102" i="15"/>
  <c r="EY102" i="15"/>
  <c r="FK102" i="15"/>
  <c r="HC102" i="15"/>
  <c r="EQ102" i="15"/>
  <c r="GI102" i="15"/>
  <c r="HR102" i="15"/>
  <c r="HB102" i="15"/>
  <c r="GL102" i="15"/>
  <c r="FV102" i="15"/>
  <c r="FF102" i="15"/>
  <c r="EP102" i="15"/>
  <c r="DZ102" i="15"/>
  <c r="HE102" i="15"/>
  <c r="GO102" i="15"/>
  <c r="FY102" i="15"/>
  <c r="FI102" i="15"/>
  <c r="ES102" i="15"/>
  <c r="EC102" i="15"/>
  <c r="HL102" i="15"/>
  <c r="GV102" i="15"/>
  <c r="GF102" i="15"/>
  <c r="FP102" i="15"/>
  <c r="EZ102" i="15"/>
  <c r="EJ102" i="15"/>
  <c r="GT46" i="15"/>
  <c r="HJ46" i="15"/>
  <c r="FZ46" i="15"/>
  <c r="HR46" i="15"/>
  <c r="FF46" i="15"/>
  <c r="GX46" i="15"/>
  <c r="EL46" i="15"/>
  <c r="HE46" i="15"/>
  <c r="GO46" i="15"/>
  <c r="FY46" i="15"/>
  <c r="FI46" i="15"/>
  <c r="ES46" i="15"/>
  <c r="EC46" i="15"/>
  <c r="HL46" i="15"/>
  <c r="GV46" i="15"/>
  <c r="GF46" i="15"/>
  <c r="FP46" i="15"/>
  <c r="EZ46" i="15"/>
  <c r="EJ46" i="15"/>
  <c r="HS46" i="15"/>
  <c r="HC46" i="15"/>
  <c r="GM46" i="15"/>
  <c r="FW46" i="15"/>
  <c r="FG46" i="15"/>
  <c r="EQ46" i="15"/>
  <c r="EA46" i="15"/>
  <c r="HN14" i="15"/>
  <c r="GH14" i="15"/>
  <c r="FN14" i="15"/>
  <c r="GP14" i="15"/>
  <c r="HR14" i="15"/>
  <c r="FE14" i="15"/>
  <c r="HI14" i="15"/>
  <c r="GS14" i="15"/>
  <c r="GC14" i="15"/>
  <c r="FM14" i="15"/>
  <c r="ES14" i="15"/>
  <c r="DX14" i="15"/>
  <c r="HH14" i="15"/>
  <c r="GR14" i="15"/>
  <c r="GB14" i="15"/>
  <c r="FL14" i="15"/>
  <c r="ER14" i="15"/>
  <c r="HS14" i="15"/>
  <c r="HC14" i="15"/>
  <c r="GM14" i="15"/>
  <c r="FW14" i="15"/>
  <c r="FG14" i="15"/>
  <c r="EK14" i="15"/>
  <c r="FB14" i="15"/>
  <c r="EL14" i="15"/>
  <c r="EX85" i="15"/>
  <c r="EW24" i="14"/>
  <c r="GP24" i="14"/>
  <c r="ED24" i="14"/>
  <c r="FE24" i="14"/>
  <c r="GX24" i="14"/>
  <c r="EL24" i="14"/>
  <c r="GW24" i="14"/>
  <c r="FQ24" i="14"/>
  <c r="EK24" i="14"/>
  <c r="HB24" i="14"/>
  <c r="FV24" i="14"/>
  <c r="EP24" i="14"/>
  <c r="HL24" i="14"/>
  <c r="GV24" i="14"/>
  <c r="GF24" i="14"/>
  <c r="FP24" i="14"/>
  <c r="EZ24" i="14"/>
  <c r="EJ24" i="14"/>
  <c r="DT24" i="14"/>
  <c r="HC24" i="14"/>
  <c r="GM24" i="14"/>
  <c r="FW24" i="14"/>
  <c r="EU24" i="14"/>
  <c r="FM84" i="14"/>
  <c r="HA84" i="14"/>
  <c r="GB84" i="14"/>
  <c r="HM84" i="14"/>
  <c r="FA84" i="14"/>
  <c r="GN84" i="14"/>
  <c r="EB84" i="14"/>
  <c r="GQ84" i="14"/>
  <c r="FK84" i="14"/>
  <c r="EE84" i="14"/>
  <c r="GT84" i="14"/>
  <c r="FN84" i="14"/>
  <c r="EH84" i="14"/>
  <c r="ET78" i="15"/>
  <c r="HQ78" i="15"/>
  <c r="EK78" i="15"/>
  <c r="EV78" i="15"/>
  <c r="FS78" i="15"/>
  <c r="EX69" i="15"/>
  <c r="ET69" i="15"/>
  <c r="DZ69" i="15"/>
  <c r="HM69" i="15"/>
  <c r="GG69" i="15"/>
  <c r="FA69" i="15"/>
  <c r="HT69" i="15"/>
  <c r="GN69" i="15"/>
  <c r="FH69" i="15"/>
  <c r="EB69" i="15"/>
  <c r="GU69" i="15"/>
  <c r="FO69" i="15"/>
  <c r="EI69" i="15"/>
  <c r="EC25" i="15"/>
  <c r="HM25" i="15"/>
  <c r="GC25" i="15"/>
  <c r="HD25" i="15"/>
  <c r="FX25" i="15"/>
  <c r="ER25" i="15"/>
  <c r="HK25" i="15"/>
  <c r="GE25" i="15"/>
  <c r="EY25" i="15"/>
  <c r="HN25" i="15"/>
  <c r="GH25" i="15"/>
  <c r="FB25" i="15"/>
  <c r="HB61" i="15"/>
  <c r="GX61" i="15"/>
  <c r="FN61" i="15"/>
  <c r="ED61" i="15"/>
  <c r="GO61" i="15"/>
  <c r="FI61" i="15"/>
  <c r="EC61" i="15"/>
  <c r="GV61" i="15"/>
  <c r="FP61" i="15"/>
  <c r="EJ61" i="15"/>
  <c r="HC61" i="15"/>
  <c r="FW61" i="15"/>
  <c r="EQ61" i="15"/>
  <c r="HP65" i="14"/>
  <c r="FT65" i="14"/>
  <c r="FS65" i="14"/>
  <c r="HD65" i="14"/>
  <c r="ER65" i="14"/>
  <c r="GE65" i="14"/>
  <c r="HN65" i="14"/>
  <c r="GH65" i="14"/>
  <c r="FB65" i="14"/>
  <c r="DV65" i="14"/>
  <c r="GK65" i="14"/>
  <c r="FE65" i="14"/>
  <c r="DY65" i="14"/>
  <c r="EK36" i="14"/>
  <c r="GO36" i="14"/>
  <c r="FF36" i="14"/>
  <c r="FU36" i="14"/>
  <c r="HF36" i="14"/>
  <c r="ET36" i="14"/>
  <c r="GZ36" i="14"/>
  <c r="FT36" i="14"/>
  <c r="EN36" i="14"/>
  <c r="HG36" i="14"/>
  <c r="GA36" i="14"/>
  <c r="EU36" i="14"/>
  <c r="HJ27" i="14"/>
  <c r="HB27" i="14"/>
  <c r="GI27" i="14"/>
  <c r="GP27" i="14"/>
  <c r="ED27" i="14"/>
  <c r="FO27" i="14"/>
  <c r="HE27" i="14"/>
  <c r="FY27" i="14"/>
  <c r="ES27" i="14"/>
  <c r="HL27" i="14"/>
  <c r="GF27" i="14"/>
  <c r="EZ27" i="14"/>
  <c r="DT27" i="14"/>
  <c r="FU100" i="14"/>
  <c r="HP100" i="14"/>
  <c r="FD100" i="14"/>
  <c r="GO100" i="14"/>
  <c r="EC100" i="14"/>
  <c r="FP100" i="14"/>
  <c r="HK100" i="14"/>
  <c r="GE100" i="14"/>
  <c r="EY100" i="14"/>
  <c r="HN100" i="14"/>
  <c r="GH100" i="14"/>
  <c r="FB100" i="14"/>
  <c r="DV100" i="14"/>
  <c r="FS85" i="14"/>
  <c r="FR23" i="14"/>
  <c r="GP23" i="14"/>
  <c r="FG23" i="14"/>
  <c r="FV23" i="14"/>
  <c r="HG23" i="14"/>
  <c r="EU23" i="14"/>
  <c r="GW23" i="14"/>
  <c r="FQ23" i="14"/>
  <c r="EK23" i="14"/>
  <c r="HD23" i="14"/>
  <c r="FX23" i="14"/>
  <c r="ER23" i="14"/>
  <c r="ED15" i="14"/>
  <c r="FG15" i="14"/>
  <c r="EL15" i="14"/>
  <c r="HJ15" i="14"/>
  <c r="EX15" i="14"/>
  <c r="GI15" i="14"/>
  <c r="DW15" i="14"/>
  <c r="GC15" i="14"/>
  <c r="EO15" i="14"/>
  <c r="GF15" i="14"/>
  <c r="DT15" i="14"/>
  <c r="GV97" i="15"/>
  <c r="GY97" i="15"/>
  <c r="EM97" i="15"/>
  <c r="FV97" i="15"/>
  <c r="HE97" i="15"/>
  <c r="ES97" i="15"/>
  <c r="EY89" i="15"/>
  <c r="HN89" i="15"/>
  <c r="FB89" i="15"/>
  <c r="GK89" i="15"/>
  <c r="DY89" i="15"/>
  <c r="FL89" i="15"/>
  <c r="HC41" i="15"/>
  <c r="GA41" i="15"/>
  <c r="FV41" i="15"/>
  <c r="HE41" i="15"/>
  <c r="ES41" i="15"/>
  <c r="GF41" i="15"/>
  <c r="FO81" i="15"/>
  <c r="HA81" i="15"/>
  <c r="GB81" i="15"/>
  <c r="EQ93" i="15"/>
  <c r="DZ93" i="15"/>
  <c r="GV93" i="15"/>
  <c r="HP52" i="14"/>
  <c r="FP52" i="14"/>
  <c r="HN52" i="14"/>
  <c r="FF63" i="14"/>
  <c r="GW63" i="14"/>
  <c r="EJ63" i="14"/>
  <c r="FX41" i="14"/>
  <c r="EV41" i="14"/>
  <c r="FG41" i="14"/>
  <c r="EG68" i="14"/>
  <c r="EM18" i="14"/>
  <c r="GS18" i="14"/>
  <c r="HP62" i="15"/>
  <c r="HH73" i="15"/>
  <c r="GV103" i="14"/>
  <c r="N9" i="7"/>
  <c r="Q9" i="7"/>
  <c r="L9" i="7"/>
  <c r="T9" i="14"/>
  <c r="P9" i="14"/>
  <c r="S9" i="14"/>
  <c r="R9" i="14"/>
  <c r="O9" i="14"/>
  <c r="L9" i="14"/>
  <c r="Q9" i="14"/>
  <c r="N9" i="14"/>
  <c r="O6" i="15"/>
  <c r="R6" i="15" s="1"/>
  <c r="K6" i="14"/>
  <c r="N6" i="14" s="1"/>
  <c r="K6" i="7"/>
  <c r="N6" i="7" s="1"/>
  <c r="HA74" i="15"/>
  <c r="FP74" i="15"/>
  <c r="EQ74" i="15"/>
  <c r="EC58" i="15"/>
  <c r="HM66" i="14"/>
  <c r="GT74" i="15"/>
  <c r="EH74" i="15"/>
  <c r="FL58" i="15"/>
  <c r="HI32" i="14"/>
  <c r="GA34" i="14"/>
  <c r="GS43" i="14"/>
  <c r="GF48" i="14"/>
  <c r="FT59" i="14"/>
  <c r="ER78" i="14"/>
  <c r="FU74" i="15"/>
  <c r="DX74" i="15"/>
  <c r="HR74" i="15"/>
  <c r="EG74" i="15"/>
  <c r="GQ74" i="15"/>
  <c r="GU58" i="15"/>
  <c r="FJ98" i="14"/>
  <c r="HK32" i="14"/>
  <c r="FF34" i="14"/>
  <c r="GA97" i="14"/>
  <c r="GO21" i="14"/>
  <c r="GP74" i="15"/>
  <c r="HQ74" i="15"/>
  <c r="FE74" i="15"/>
  <c r="GF74" i="15"/>
  <c r="HG74" i="15"/>
  <c r="ES74" i="15"/>
  <c r="EK58" i="15"/>
  <c r="HH58" i="15"/>
  <c r="EV58" i="15"/>
  <c r="FW58" i="15"/>
  <c r="ET58" i="15"/>
  <c r="ER84" i="15"/>
  <c r="DZ84" i="15"/>
  <c r="GG85" i="15"/>
  <c r="FY98" i="14"/>
  <c r="EA66" i="14"/>
  <c r="FA66" i="14"/>
  <c r="GG32" i="14"/>
  <c r="EY32" i="14"/>
  <c r="DW34" i="14"/>
  <c r="GO34" i="14"/>
  <c r="GQ43" i="14"/>
  <c r="EG43" i="14"/>
  <c r="EZ97" i="14"/>
  <c r="EC97" i="14"/>
  <c r="FA21" i="14"/>
  <c r="FV21" i="14"/>
  <c r="FG48" i="14"/>
  <c r="HM85" i="14"/>
  <c r="EU59" i="14"/>
  <c r="HE42" i="15"/>
  <c r="GG37" i="15"/>
  <c r="FE87" i="14"/>
  <c r="GF46" i="14"/>
  <c r="HF73" i="14"/>
  <c r="GK58" i="15"/>
  <c r="FM58" i="15"/>
  <c r="GR58" i="15"/>
  <c r="EF58" i="15"/>
  <c r="EQ58" i="15"/>
  <c r="HO84" i="15"/>
  <c r="FI84" i="15"/>
  <c r="FC85" i="15"/>
  <c r="HT85" i="15"/>
  <c r="HJ98" i="14"/>
  <c r="HL98" i="14"/>
  <c r="FN66" i="14"/>
  <c r="GN66" i="14"/>
  <c r="FF32" i="14"/>
  <c r="EY34" i="14"/>
  <c r="EC34" i="14"/>
  <c r="EM43" i="14"/>
  <c r="FT43" i="14"/>
  <c r="EA97" i="14"/>
  <c r="HI21" i="14"/>
  <c r="GM87" i="14"/>
  <c r="EB50" i="14"/>
  <c r="GX37" i="14"/>
  <c r="FF74" i="15"/>
  <c r="GK74" i="15"/>
  <c r="HL74" i="15"/>
  <c r="EZ74" i="15"/>
  <c r="GA74" i="15"/>
  <c r="EA74" i="15"/>
  <c r="FE58" i="15"/>
  <c r="GO58" i="15"/>
  <c r="GB58" i="15"/>
  <c r="HO58" i="15"/>
  <c r="HF58" i="15"/>
  <c r="FC84" i="15"/>
  <c r="HJ85" i="15"/>
  <c r="FH85" i="15"/>
  <c r="GI98" i="14"/>
  <c r="EZ98" i="14"/>
  <c r="EM66" i="14"/>
  <c r="EB66" i="14"/>
  <c r="DX34" i="14"/>
  <c r="HC43" i="14"/>
  <c r="EF97" i="14"/>
  <c r="FF97" i="14"/>
  <c r="GY21" i="14"/>
  <c r="GW48" i="14"/>
  <c r="EJ85" i="14"/>
  <c r="GD59" i="14"/>
  <c r="FT29" i="15"/>
  <c r="FD64" i="14"/>
  <c r="GE78" i="14"/>
  <c r="N32" i="14"/>
  <c r="DW32" i="14"/>
  <c r="EM32" i="14"/>
  <c r="FC32" i="14"/>
  <c r="FS32" i="14"/>
  <c r="GI32" i="14"/>
  <c r="GY32" i="14"/>
  <c r="HO32" i="14"/>
  <c r="EF32" i="14"/>
  <c r="EV32" i="14"/>
  <c r="FL32" i="14"/>
  <c r="GB32" i="14"/>
  <c r="GR32" i="14"/>
  <c r="HH32" i="14"/>
  <c r="EH32" i="14"/>
  <c r="FN32" i="14"/>
  <c r="GT32" i="14"/>
  <c r="EC32" i="14"/>
  <c r="FI32" i="14"/>
  <c r="GO32" i="14"/>
  <c r="ED32" i="14"/>
  <c r="GP32" i="14"/>
  <c r="FM32" i="14"/>
  <c r="DV32" i="14"/>
  <c r="GH32" i="14"/>
  <c r="FU32" i="14"/>
  <c r="HA32" i="14"/>
  <c r="EA32" i="14"/>
  <c r="EQ32" i="14"/>
  <c r="FG32" i="14"/>
  <c r="FW32" i="14"/>
  <c r="GM32" i="14"/>
  <c r="HC32" i="14"/>
  <c r="DT32" i="14"/>
  <c r="EJ32" i="14"/>
  <c r="EZ32" i="14"/>
  <c r="FP32" i="14"/>
  <c r="GF32" i="14"/>
  <c r="GV32" i="14"/>
  <c r="HL32" i="14"/>
  <c r="EP32" i="14"/>
  <c r="FV32" i="14"/>
  <c r="HB32" i="14"/>
  <c r="EK32" i="14"/>
  <c r="FQ32" i="14"/>
  <c r="GW32" i="14"/>
  <c r="ET32" i="14"/>
  <c r="HF32" i="14"/>
  <c r="GC32" i="14"/>
  <c r="EL32" i="14"/>
  <c r="GX32" i="14"/>
  <c r="DY32" i="14"/>
  <c r="EE32" i="14"/>
  <c r="EU32" i="14"/>
  <c r="FK32" i="14"/>
  <c r="GA32" i="14"/>
  <c r="GQ32" i="14"/>
  <c r="HG32" i="14"/>
  <c r="DX32" i="14"/>
  <c r="EN32" i="14"/>
  <c r="FD32" i="14"/>
  <c r="FT32" i="14"/>
  <c r="GJ32" i="14"/>
  <c r="GZ32" i="14"/>
  <c r="HP32" i="14"/>
  <c r="EX32" i="14"/>
  <c r="GD32" i="14"/>
  <c r="HJ32" i="14"/>
  <c r="ES32" i="14"/>
  <c r="FY32" i="14"/>
  <c r="HE32" i="14"/>
  <c r="FJ32" i="14"/>
  <c r="EG32" i="14"/>
  <c r="GS32" i="14"/>
  <c r="FB32" i="14"/>
  <c r="HN32" i="14"/>
  <c r="GK32" i="14"/>
  <c r="N96" i="14"/>
  <c r="DV96" i="14"/>
  <c r="EL96" i="14"/>
  <c r="FB96" i="14"/>
  <c r="FR96" i="14"/>
  <c r="GH96" i="14"/>
  <c r="GX96" i="14"/>
  <c r="HN96" i="14"/>
  <c r="EI96" i="14"/>
  <c r="EY96" i="14"/>
  <c r="FO96" i="14"/>
  <c r="GE96" i="14"/>
  <c r="GU96" i="14"/>
  <c r="HK96" i="14"/>
  <c r="EN96" i="14"/>
  <c r="FT96" i="14"/>
  <c r="GZ96" i="14"/>
  <c r="EG96" i="14"/>
  <c r="FM96" i="14"/>
  <c r="GS96" i="14"/>
  <c r="EB96" i="14"/>
  <c r="FH96" i="14"/>
  <c r="GN96" i="14"/>
  <c r="ES96" i="14"/>
  <c r="FA96" i="14"/>
  <c r="FI96" i="14"/>
  <c r="GW96" i="14"/>
  <c r="EP96" i="14"/>
  <c r="FJ96" i="14"/>
  <c r="GD96" i="14"/>
  <c r="HB96" i="14"/>
  <c r="EA96" i="14"/>
  <c r="EU96" i="14"/>
  <c r="FS96" i="14"/>
  <c r="GM96" i="14"/>
  <c r="HG96" i="14"/>
  <c r="EV96" i="14"/>
  <c r="GJ96" i="14"/>
  <c r="DY96" i="14"/>
  <c r="FU96" i="14"/>
  <c r="HI96" i="14"/>
  <c r="EZ96" i="14"/>
  <c r="GV96" i="14"/>
  <c r="HE96" i="14"/>
  <c r="EC96" i="14"/>
  <c r="DZ96" i="14"/>
  <c r="ET96" i="14"/>
  <c r="FN96" i="14"/>
  <c r="GL96" i="14"/>
  <c r="HF96" i="14"/>
  <c r="EE96" i="14"/>
  <c r="FC96" i="14"/>
  <c r="FW96" i="14"/>
  <c r="GQ96" i="14"/>
  <c r="HO96" i="14"/>
  <c r="FD96" i="14"/>
  <c r="GR96" i="14"/>
  <c r="EO96" i="14"/>
  <c r="GC96" i="14"/>
  <c r="DT96" i="14"/>
  <c r="FP96" i="14"/>
  <c r="HD96" i="14"/>
  <c r="DU96" i="14"/>
  <c r="GO96" i="14"/>
  <c r="EX96" i="14"/>
  <c r="GP96" i="14"/>
  <c r="EM96" i="14"/>
  <c r="GA96" i="14"/>
  <c r="DX96" i="14"/>
  <c r="HH96" i="14"/>
  <c r="GK96" i="14"/>
  <c r="FX96" i="14"/>
  <c r="GG96" i="14"/>
  <c r="FF96" i="14"/>
  <c r="GT96" i="14"/>
  <c r="EQ96" i="14"/>
  <c r="GI96" i="14"/>
  <c r="EF96" i="14"/>
  <c r="HP96" i="14"/>
  <c r="HA96" i="14"/>
  <c r="GF96" i="14"/>
  <c r="HM96" i="14"/>
  <c r="ED96" i="14"/>
  <c r="FV96" i="14"/>
  <c r="HJ96" i="14"/>
  <c r="FG96" i="14"/>
  <c r="GY96" i="14"/>
  <c r="FL96" i="14"/>
  <c r="EW96" i="14"/>
  <c r="EJ96" i="14"/>
  <c r="HL96" i="14"/>
  <c r="EK96" i="14"/>
  <c r="EH96" i="14"/>
  <c r="HC96" i="14"/>
  <c r="FY96" i="14"/>
  <c r="FZ96" i="14"/>
  <c r="GB96" i="14"/>
  <c r="FQ96" i="14"/>
  <c r="DW96" i="14"/>
  <c r="FE96" i="14"/>
  <c r="FK96" i="14"/>
  <c r="ER96" i="14"/>
  <c r="N61" i="14"/>
  <c r="L61" i="14"/>
  <c r="DU61" i="14"/>
  <c r="EK61" i="14"/>
  <c r="FA61" i="14"/>
  <c r="FQ61" i="14"/>
  <c r="GG61" i="14"/>
  <c r="GW61" i="14"/>
  <c r="HM61" i="14"/>
  <c r="EH61" i="14"/>
  <c r="EX61" i="14"/>
  <c r="FN61" i="14"/>
  <c r="GD61" i="14"/>
  <c r="GT61" i="14"/>
  <c r="HJ61" i="14"/>
  <c r="EM61" i="14"/>
  <c r="FS61" i="14"/>
  <c r="GY61" i="14"/>
  <c r="EF61" i="14"/>
  <c r="FL61" i="14"/>
  <c r="GR61" i="14"/>
  <c r="EA61" i="14"/>
  <c r="FG61" i="14"/>
  <c r="GM61" i="14"/>
  <c r="EB61" i="14"/>
  <c r="FP61" i="14"/>
  <c r="HD61" i="14"/>
  <c r="HL61" i="14"/>
  <c r="DY61" i="14"/>
  <c r="EO61" i="14"/>
  <c r="FE61" i="14"/>
  <c r="FU61" i="14"/>
  <c r="GK61" i="14"/>
  <c r="HA61" i="14"/>
  <c r="DV61" i="14"/>
  <c r="EL61" i="14"/>
  <c r="FB61" i="14"/>
  <c r="FR61" i="14"/>
  <c r="GH61" i="14"/>
  <c r="GX61" i="14"/>
  <c r="HN61" i="14"/>
  <c r="EU61" i="14"/>
  <c r="GA61" i="14"/>
  <c r="HG61" i="14"/>
  <c r="EN61" i="14"/>
  <c r="FT61" i="14"/>
  <c r="GZ61" i="14"/>
  <c r="EI61" i="14"/>
  <c r="FO61" i="14"/>
  <c r="GU61" i="14"/>
  <c r="FH61" i="14"/>
  <c r="GV61" i="14"/>
  <c r="DT61" i="14"/>
  <c r="EC61" i="14"/>
  <c r="ES61" i="14"/>
  <c r="FI61" i="14"/>
  <c r="FY61" i="14"/>
  <c r="GO61" i="14"/>
  <c r="HE61" i="14"/>
  <c r="DZ61" i="14"/>
  <c r="EP61" i="14"/>
  <c r="FF61" i="14"/>
  <c r="FV61" i="14"/>
  <c r="GL61" i="14"/>
  <c r="HB61" i="14"/>
  <c r="DW61" i="14"/>
  <c r="FC61" i="14"/>
  <c r="GI61" i="14"/>
  <c r="HO61" i="14"/>
  <c r="EV61" i="14"/>
  <c r="GB61" i="14"/>
  <c r="HH61" i="14"/>
  <c r="EQ61" i="14"/>
  <c r="FW61" i="14"/>
  <c r="HC61" i="14"/>
  <c r="GN61" i="14"/>
  <c r="ER61" i="14"/>
  <c r="EZ61" i="14"/>
  <c r="GC61" i="14"/>
  <c r="ET61" i="14"/>
  <c r="HF61" i="14"/>
  <c r="DX61" i="14"/>
  <c r="EY61" i="14"/>
  <c r="FX61" i="14"/>
  <c r="EG61" i="14"/>
  <c r="GS61" i="14"/>
  <c r="FJ61" i="14"/>
  <c r="EE61" i="14"/>
  <c r="FD61" i="14"/>
  <c r="GE61" i="14"/>
  <c r="GF61" i="14"/>
  <c r="EW61" i="14"/>
  <c r="HI61" i="14"/>
  <c r="FZ61" i="14"/>
  <c r="FK61" i="14"/>
  <c r="GJ61" i="14"/>
  <c r="HK61" i="14"/>
  <c r="DX62" i="14"/>
  <c r="EN62" i="14"/>
  <c r="FD62" i="14"/>
  <c r="FT62" i="14"/>
  <c r="GJ62" i="14"/>
  <c r="GZ62" i="14"/>
  <c r="HP62" i="14"/>
  <c r="EG62" i="14"/>
  <c r="EW62" i="14"/>
  <c r="FM62" i="14"/>
  <c r="GC62" i="14"/>
  <c r="GS62" i="14"/>
  <c r="HI62" i="14"/>
  <c r="EP62" i="14"/>
  <c r="FV62" i="14"/>
  <c r="HB62" i="14"/>
  <c r="EQ62" i="14"/>
  <c r="FW62" i="14"/>
  <c r="HC62" i="14"/>
  <c r="EL62" i="14"/>
  <c r="FR62" i="14"/>
  <c r="GX62" i="14"/>
  <c r="FC62" i="14"/>
  <c r="FK62" i="14"/>
  <c r="GY62" i="14"/>
  <c r="EB62" i="14"/>
  <c r="EV62" i="14"/>
  <c r="FP62" i="14"/>
  <c r="GN62" i="14"/>
  <c r="HH62" i="14"/>
  <c r="EC62" i="14"/>
  <c r="FA62" i="14"/>
  <c r="FU62" i="14"/>
  <c r="GO62" i="14"/>
  <c r="HM62" i="14"/>
  <c r="FF62" i="14"/>
  <c r="GT62" i="14"/>
  <c r="EY62" i="14"/>
  <c r="GM62" i="14"/>
  <c r="ED62" i="14"/>
  <c r="FZ62" i="14"/>
  <c r="HN62" i="14"/>
  <c r="EE62" i="14"/>
  <c r="EU62" i="14"/>
  <c r="EF62" i="14"/>
  <c r="EZ62" i="14"/>
  <c r="FX62" i="14"/>
  <c r="GR62" i="14"/>
  <c r="HL62" i="14"/>
  <c r="EK62" i="14"/>
  <c r="FE62" i="14"/>
  <c r="FY62" i="14"/>
  <c r="GW62" i="14"/>
  <c r="DZ62" i="14"/>
  <c r="FN62" i="14"/>
  <c r="HJ62" i="14"/>
  <c r="FG62" i="14"/>
  <c r="GU62" i="14"/>
  <c r="ET62" i="14"/>
  <c r="GH62" i="14"/>
  <c r="DW62" i="14"/>
  <c r="GQ62" i="14"/>
  <c r="GA62" i="14"/>
  <c r="FH62" i="14"/>
  <c r="GV62" i="14"/>
  <c r="EO62" i="14"/>
  <c r="GG62" i="14"/>
  <c r="EH62" i="14"/>
  <c r="EA62" i="14"/>
  <c r="HK62" i="14"/>
  <c r="GP62" i="14"/>
  <c r="EM62" i="14"/>
  <c r="DT62" i="14"/>
  <c r="FL62" i="14"/>
  <c r="HD62" i="14"/>
  <c r="ES62" i="14"/>
  <c r="GK62" i="14"/>
  <c r="EX62" i="14"/>
  <c r="EI62" i="14"/>
  <c r="DV62" i="14"/>
  <c r="HF62" i="14"/>
  <c r="FS62" i="14"/>
  <c r="EJ62" i="14"/>
  <c r="GB62" i="14"/>
  <c r="DU62" i="14"/>
  <c r="FI62" i="14"/>
  <c r="HA62" i="14"/>
  <c r="GD62" i="14"/>
  <c r="FO62" i="14"/>
  <c r="FB62" i="14"/>
  <c r="GI62" i="14"/>
  <c r="HG62" i="14"/>
  <c r="GF62" i="14"/>
  <c r="GL62" i="14"/>
  <c r="DY62" i="14"/>
  <c r="GE62" i="14"/>
  <c r="FQ62" i="14"/>
  <c r="FJ62" i="14"/>
  <c r="ER62" i="14"/>
  <c r="HE62" i="14"/>
  <c r="HO62" i="14"/>
  <c r="FR74" i="15"/>
  <c r="DY74" i="15"/>
  <c r="FG74" i="15"/>
  <c r="DY58" i="15"/>
  <c r="HA58" i="15"/>
  <c r="GG58" i="15"/>
  <c r="HI58" i="15"/>
  <c r="EW58" i="15"/>
  <c r="FY58" i="15"/>
  <c r="HT58" i="15"/>
  <c r="HD58" i="15"/>
  <c r="GN58" i="15"/>
  <c r="FX58" i="15"/>
  <c r="FH58" i="15"/>
  <c r="ER58" i="15"/>
  <c r="EB58" i="15"/>
  <c r="HK58" i="15"/>
  <c r="GQ58" i="15"/>
  <c r="FK58" i="15"/>
  <c r="EE58" i="15"/>
  <c r="GT58" i="15"/>
  <c r="FN58" i="15"/>
  <c r="EH58" i="15"/>
  <c r="GJ84" i="15"/>
  <c r="GY84" i="15"/>
  <c r="EM84" i="15"/>
  <c r="FV84" i="15"/>
  <c r="HE84" i="15"/>
  <c r="GE85" i="15"/>
  <c r="GT85" i="15"/>
  <c r="EH85" i="15"/>
  <c r="FQ85" i="15"/>
  <c r="HD85" i="15"/>
  <c r="ER85" i="15"/>
  <c r="GM98" i="14"/>
  <c r="GD98" i="14"/>
  <c r="FC98" i="14"/>
  <c r="ED98" i="14"/>
  <c r="FI98" i="14"/>
  <c r="GV98" i="14"/>
  <c r="HC66" i="14"/>
  <c r="EH66" i="14"/>
  <c r="HF66" i="14"/>
  <c r="GW66" i="14"/>
  <c r="EK66" i="14"/>
  <c r="FX66" i="14"/>
  <c r="EO32" i="14"/>
  <c r="EW32" i="14"/>
  <c r="FA32" i="14"/>
  <c r="DZ32" i="14"/>
  <c r="FH32" i="14"/>
  <c r="GU32" i="14"/>
  <c r="EI32" i="14"/>
  <c r="HD34" i="14"/>
  <c r="FP34" i="14"/>
  <c r="HP34" i="14"/>
  <c r="HB34" i="14"/>
  <c r="EP34" i="14"/>
  <c r="FY34" i="14"/>
  <c r="EE43" i="14"/>
  <c r="GX43" i="14"/>
  <c r="FW43" i="14"/>
  <c r="GC43" i="14"/>
  <c r="HP43" i="14"/>
  <c r="FD43" i="14"/>
  <c r="DX97" i="14"/>
  <c r="EU97" i="14"/>
  <c r="DT97" i="14"/>
  <c r="HB97" i="14"/>
  <c r="EP97" i="14"/>
  <c r="FY97" i="14"/>
  <c r="EC21" i="14"/>
  <c r="HD21" i="14"/>
  <c r="GC21" i="14"/>
  <c r="GI21" i="14"/>
  <c r="DW21" i="14"/>
  <c r="FE48" i="14"/>
  <c r="EK48" i="14"/>
  <c r="EZ48" i="14"/>
  <c r="EA48" i="14"/>
  <c r="FG85" i="14"/>
  <c r="HJ85" i="14"/>
  <c r="DV59" i="14"/>
  <c r="HI59" i="14"/>
  <c r="GE29" i="15"/>
  <c r="FL90" i="15"/>
  <c r="ED87" i="14"/>
  <c r="EJ61" i="14"/>
  <c r="ED61" i="14"/>
  <c r="N20" i="14"/>
  <c r="EY20" i="14"/>
  <c r="GE20" i="14"/>
  <c r="HK20" i="14"/>
  <c r="ER20" i="14"/>
  <c r="FX20" i="14"/>
  <c r="HD20" i="14"/>
  <c r="FB20" i="14"/>
  <c r="HN20" i="14"/>
  <c r="GC20" i="14"/>
  <c r="FV20" i="14"/>
  <c r="HE20" i="14"/>
  <c r="HM20" i="14"/>
  <c r="EM20" i="14"/>
  <c r="GI20" i="14"/>
  <c r="EB20" i="14"/>
  <c r="FL20" i="14"/>
  <c r="HH20" i="14"/>
  <c r="GH20" i="14"/>
  <c r="FE20" i="14"/>
  <c r="GL20" i="14"/>
  <c r="GD20" i="14"/>
  <c r="GW20" i="14"/>
  <c r="EI20" i="14"/>
  <c r="GU20" i="14"/>
  <c r="EV20" i="14"/>
  <c r="GR20" i="14"/>
  <c r="GP20" i="14"/>
  <c r="HI20" i="14"/>
  <c r="EH20" i="14"/>
  <c r="DW20" i="14"/>
  <c r="GY20" i="14"/>
  <c r="GB20" i="14"/>
  <c r="FJ20" i="14"/>
  <c r="DZ20" i="14"/>
  <c r="FQ20" i="14"/>
  <c r="FC20" i="14"/>
  <c r="HO20" i="14"/>
  <c r="GN20" i="14"/>
  <c r="DY20" i="14"/>
  <c r="ES20" i="14"/>
  <c r="EK20" i="14"/>
  <c r="FO20" i="14"/>
  <c r="DV20" i="14"/>
  <c r="FI20" i="14"/>
  <c r="FS20" i="14"/>
  <c r="ED20" i="14"/>
  <c r="GT20" i="14"/>
  <c r="EF20" i="14"/>
  <c r="EW20" i="14"/>
  <c r="FH20" i="14"/>
  <c r="GK20" i="14"/>
  <c r="N64" i="14"/>
  <c r="EH64" i="14"/>
  <c r="EX64" i="14"/>
  <c r="FN64" i="14"/>
  <c r="GD64" i="14"/>
  <c r="GT64" i="14"/>
  <c r="HJ64" i="14"/>
  <c r="EE64" i="14"/>
  <c r="EU64" i="14"/>
  <c r="FK64" i="14"/>
  <c r="GA64" i="14"/>
  <c r="GQ64" i="14"/>
  <c r="HG64" i="14"/>
  <c r="EF64" i="14"/>
  <c r="FL64" i="14"/>
  <c r="GR64" i="14"/>
  <c r="DY64" i="14"/>
  <c r="FE64" i="14"/>
  <c r="GK64" i="14"/>
  <c r="DT64" i="14"/>
  <c r="EZ64" i="14"/>
  <c r="GF64" i="14"/>
  <c r="HL64" i="14"/>
  <c r="DU64" i="14"/>
  <c r="EC64" i="14"/>
  <c r="FQ64" i="14"/>
  <c r="DV64" i="14"/>
  <c r="EL64" i="14"/>
  <c r="FB64" i="14"/>
  <c r="FR64" i="14"/>
  <c r="GH64" i="14"/>
  <c r="GX64" i="14"/>
  <c r="HN64" i="14"/>
  <c r="EI64" i="14"/>
  <c r="EY64" i="14"/>
  <c r="FO64" i="14"/>
  <c r="GE64" i="14"/>
  <c r="GU64" i="14"/>
  <c r="HK64" i="14"/>
  <c r="EN64" i="14"/>
  <c r="FT64" i="14"/>
  <c r="GZ64" i="14"/>
  <c r="EG64" i="14"/>
  <c r="FM64" i="14"/>
  <c r="GS64" i="14"/>
  <c r="EB64" i="14"/>
  <c r="FH64" i="14"/>
  <c r="GN64" i="14"/>
  <c r="ES64" i="14"/>
  <c r="FA64" i="14"/>
  <c r="FI64" i="14"/>
  <c r="GW64" i="14"/>
  <c r="DZ64" i="14"/>
  <c r="EP64" i="14"/>
  <c r="FF64" i="14"/>
  <c r="FV64" i="14"/>
  <c r="GL64" i="14"/>
  <c r="HB64" i="14"/>
  <c r="DW64" i="14"/>
  <c r="EM64" i="14"/>
  <c r="FC64" i="14"/>
  <c r="FS64" i="14"/>
  <c r="GI64" i="14"/>
  <c r="GY64" i="14"/>
  <c r="HO64" i="14"/>
  <c r="EV64" i="14"/>
  <c r="GB64" i="14"/>
  <c r="HH64" i="14"/>
  <c r="EO64" i="14"/>
  <c r="FU64" i="14"/>
  <c r="HA64" i="14"/>
  <c r="EJ64" i="14"/>
  <c r="FP64" i="14"/>
  <c r="GV64" i="14"/>
  <c r="FY64" i="14"/>
  <c r="GG64" i="14"/>
  <c r="GO64" i="14"/>
  <c r="FJ64" i="14"/>
  <c r="EA64" i="14"/>
  <c r="GM64" i="14"/>
  <c r="GJ64" i="14"/>
  <c r="HI64" i="14"/>
  <c r="HE64" i="14"/>
  <c r="FZ64" i="14"/>
  <c r="EQ64" i="14"/>
  <c r="HC64" i="14"/>
  <c r="HP64" i="14"/>
  <c r="ER64" i="14"/>
  <c r="HM64" i="14"/>
  <c r="ED64" i="14"/>
  <c r="GP64" i="14"/>
  <c r="FG64" i="14"/>
  <c r="DX64" i="14"/>
  <c r="EW64" i="14"/>
  <c r="FX64" i="14"/>
  <c r="EK64" i="14"/>
  <c r="N21" i="14"/>
  <c r="ED21" i="14"/>
  <c r="ET21" i="14"/>
  <c r="FJ21" i="14"/>
  <c r="FZ21" i="14"/>
  <c r="GP21" i="14"/>
  <c r="HF21" i="14"/>
  <c r="EA21" i="14"/>
  <c r="EQ21" i="14"/>
  <c r="FG21" i="14"/>
  <c r="FW21" i="14"/>
  <c r="GM21" i="14"/>
  <c r="HC21" i="14"/>
  <c r="DY21" i="14"/>
  <c r="FE21" i="14"/>
  <c r="GK21" i="14"/>
  <c r="DT21" i="14"/>
  <c r="EZ21" i="14"/>
  <c r="GF21" i="14"/>
  <c r="HL21" i="14"/>
  <c r="FQ21" i="14"/>
  <c r="DX21" i="14"/>
  <c r="GJ21" i="14"/>
  <c r="ES21" i="14"/>
  <c r="HE21" i="14"/>
  <c r="EV21" i="14"/>
  <c r="EH21" i="14"/>
  <c r="EX21" i="14"/>
  <c r="FN21" i="14"/>
  <c r="GD21" i="14"/>
  <c r="GT21" i="14"/>
  <c r="HJ21" i="14"/>
  <c r="EE21" i="14"/>
  <c r="EU21" i="14"/>
  <c r="FK21" i="14"/>
  <c r="GA21" i="14"/>
  <c r="GQ21" i="14"/>
  <c r="HG21" i="14"/>
  <c r="EG21" i="14"/>
  <c r="FM21" i="14"/>
  <c r="GS21" i="14"/>
  <c r="EB21" i="14"/>
  <c r="FH21" i="14"/>
  <c r="GN21" i="14"/>
  <c r="DU21" i="14"/>
  <c r="GG21" i="14"/>
  <c r="EN21" i="14"/>
  <c r="GZ21" i="14"/>
  <c r="FI21" i="14"/>
  <c r="GB21" i="14"/>
  <c r="HH21" i="14"/>
  <c r="DV21" i="14"/>
  <c r="EL21" i="14"/>
  <c r="FB21" i="14"/>
  <c r="FR21" i="14"/>
  <c r="GH21" i="14"/>
  <c r="GX21" i="14"/>
  <c r="HN21" i="14"/>
  <c r="EI21" i="14"/>
  <c r="EY21" i="14"/>
  <c r="FO21" i="14"/>
  <c r="GE21" i="14"/>
  <c r="GU21" i="14"/>
  <c r="HK21" i="14"/>
  <c r="EO21" i="14"/>
  <c r="FU21" i="14"/>
  <c r="HA21" i="14"/>
  <c r="EJ21" i="14"/>
  <c r="FP21" i="14"/>
  <c r="GV21" i="14"/>
  <c r="EK21" i="14"/>
  <c r="GW21" i="14"/>
  <c r="FD21" i="14"/>
  <c r="HP21" i="14"/>
  <c r="FY21" i="14"/>
  <c r="EF21" i="14"/>
  <c r="FL21" i="14"/>
  <c r="N53" i="14"/>
  <c r="EG53" i="14"/>
  <c r="EW53" i="14"/>
  <c r="FM53" i="14"/>
  <c r="GC53" i="14"/>
  <c r="GS53" i="14"/>
  <c r="HI53" i="14"/>
  <c r="ED53" i="14"/>
  <c r="ET53" i="14"/>
  <c r="FJ53" i="14"/>
  <c r="FZ53" i="14"/>
  <c r="GP53" i="14"/>
  <c r="HF53" i="14"/>
  <c r="EE53" i="14"/>
  <c r="FK53" i="14"/>
  <c r="GQ53" i="14"/>
  <c r="DX53" i="14"/>
  <c r="FD53" i="14"/>
  <c r="GJ53" i="14"/>
  <c r="HP53" i="14"/>
  <c r="EY53" i="14"/>
  <c r="GE53" i="14"/>
  <c r="HK53" i="14"/>
  <c r="HL53" i="14"/>
  <c r="EJ53" i="14"/>
  <c r="EB53" i="14"/>
  <c r="DU53" i="14"/>
  <c r="EK53" i="14"/>
  <c r="FA53" i="14"/>
  <c r="FQ53" i="14"/>
  <c r="GG53" i="14"/>
  <c r="GW53" i="14"/>
  <c r="HM53" i="14"/>
  <c r="EH53" i="14"/>
  <c r="EX53" i="14"/>
  <c r="FN53" i="14"/>
  <c r="GD53" i="14"/>
  <c r="GT53" i="14"/>
  <c r="HJ53" i="14"/>
  <c r="EM53" i="14"/>
  <c r="FS53" i="14"/>
  <c r="GY53" i="14"/>
  <c r="EF53" i="14"/>
  <c r="FL53" i="14"/>
  <c r="GR53" i="14"/>
  <c r="EA53" i="14"/>
  <c r="FG53" i="14"/>
  <c r="GM53" i="14"/>
  <c r="DT53" i="14"/>
  <c r="ER53" i="14"/>
  <c r="GV53" i="14"/>
  <c r="GN53" i="14"/>
  <c r="ES53" i="14"/>
  <c r="FY53" i="14"/>
  <c r="HE53" i="14"/>
  <c r="EP53" i="14"/>
  <c r="FV53" i="14"/>
  <c r="HB53" i="14"/>
  <c r="FC53" i="14"/>
  <c r="HO53" i="14"/>
  <c r="GB53" i="14"/>
  <c r="EQ53" i="14"/>
  <c r="HC53" i="14"/>
  <c r="HD53" i="14"/>
  <c r="DY53" i="14"/>
  <c r="FE53" i="14"/>
  <c r="GK53" i="14"/>
  <c r="DV53" i="14"/>
  <c r="FB53" i="14"/>
  <c r="GH53" i="14"/>
  <c r="HN53" i="14"/>
  <c r="GA53" i="14"/>
  <c r="EN53" i="14"/>
  <c r="GZ53" i="14"/>
  <c r="FO53" i="14"/>
  <c r="EZ53" i="14"/>
  <c r="FH53" i="14"/>
  <c r="EC53" i="14"/>
  <c r="FI53" i="14"/>
  <c r="GO53" i="14"/>
  <c r="DZ53" i="14"/>
  <c r="FF53" i="14"/>
  <c r="GL53" i="14"/>
  <c r="DW53" i="14"/>
  <c r="GI53" i="14"/>
  <c r="EV53" i="14"/>
  <c r="HH53" i="14"/>
  <c r="FW53" i="14"/>
  <c r="GF53" i="14"/>
  <c r="FP53" i="14"/>
  <c r="EL53" i="14"/>
  <c r="HG53" i="14"/>
  <c r="FX53" i="14"/>
  <c r="EO53" i="14"/>
  <c r="FR53" i="14"/>
  <c r="FT53" i="14"/>
  <c r="FU53" i="14"/>
  <c r="GX53" i="14"/>
  <c r="EI53" i="14"/>
  <c r="N85" i="14"/>
  <c r="DY85" i="14"/>
  <c r="EO85" i="14"/>
  <c r="FE85" i="14"/>
  <c r="FU85" i="14"/>
  <c r="GK85" i="14"/>
  <c r="HA85" i="14"/>
  <c r="DV85" i="14"/>
  <c r="EL85" i="14"/>
  <c r="FB85" i="14"/>
  <c r="FR85" i="14"/>
  <c r="GH85" i="14"/>
  <c r="GX85" i="14"/>
  <c r="HN85" i="14"/>
  <c r="EU85" i="14"/>
  <c r="GA85" i="14"/>
  <c r="HG85" i="14"/>
  <c r="EN85" i="14"/>
  <c r="FT85" i="14"/>
  <c r="GZ85" i="14"/>
  <c r="EI85" i="14"/>
  <c r="FO85" i="14"/>
  <c r="GU85" i="14"/>
  <c r="FP85" i="14"/>
  <c r="HD85" i="14"/>
  <c r="HL85" i="14"/>
  <c r="EC85" i="14"/>
  <c r="ES85" i="14"/>
  <c r="FI85" i="14"/>
  <c r="FY85" i="14"/>
  <c r="GO85" i="14"/>
  <c r="HE85" i="14"/>
  <c r="DZ85" i="14"/>
  <c r="EP85" i="14"/>
  <c r="FF85" i="14"/>
  <c r="FV85" i="14"/>
  <c r="GL85" i="14"/>
  <c r="HB85" i="14"/>
  <c r="DW85" i="14"/>
  <c r="FC85" i="14"/>
  <c r="GI85" i="14"/>
  <c r="HO85" i="14"/>
  <c r="EV85" i="14"/>
  <c r="GB85" i="14"/>
  <c r="HH85" i="14"/>
  <c r="EQ85" i="14"/>
  <c r="FW85" i="14"/>
  <c r="HC85" i="14"/>
  <c r="GV85" i="14"/>
  <c r="DT85" i="14"/>
  <c r="EB85" i="14"/>
  <c r="EG85" i="14"/>
  <c r="FM85" i="14"/>
  <c r="GS85" i="14"/>
  <c r="ED85" i="14"/>
  <c r="FJ85" i="14"/>
  <c r="GP85" i="14"/>
  <c r="EE85" i="14"/>
  <c r="GQ85" i="14"/>
  <c r="FD85" i="14"/>
  <c r="HP85" i="14"/>
  <c r="GE85" i="14"/>
  <c r="ER85" i="14"/>
  <c r="FH85" i="14"/>
  <c r="EK85" i="14"/>
  <c r="FQ85" i="14"/>
  <c r="GW85" i="14"/>
  <c r="EH85" i="14"/>
  <c r="FN85" i="14"/>
  <c r="GT85" i="14"/>
  <c r="EM85" i="14"/>
  <c r="GY85" i="14"/>
  <c r="FL85" i="14"/>
  <c r="EA85" i="14"/>
  <c r="GM85" i="14"/>
  <c r="FX85" i="14"/>
  <c r="GN85" i="14"/>
  <c r="EW85" i="14"/>
  <c r="GC85" i="14"/>
  <c r="HI85" i="14"/>
  <c r="ET85" i="14"/>
  <c r="FZ85" i="14"/>
  <c r="HF85" i="14"/>
  <c r="FK85" i="14"/>
  <c r="DX85" i="14"/>
  <c r="GJ85" i="14"/>
  <c r="EY85" i="14"/>
  <c r="HK85" i="14"/>
  <c r="EZ85" i="14"/>
  <c r="DU46" i="14"/>
  <c r="EK46" i="14"/>
  <c r="FA46" i="14"/>
  <c r="FQ46" i="14"/>
  <c r="GG46" i="14"/>
  <c r="GW46" i="14"/>
  <c r="HM46" i="14"/>
  <c r="EH46" i="14"/>
  <c r="EX46" i="14"/>
  <c r="FN46" i="14"/>
  <c r="GD46" i="14"/>
  <c r="GT46" i="14"/>
  <c r="HJ46" i="14"/>
  <c r="EJ46" i="14"/>
  <c r="FP46" i="14"/>
  <c r="GV46" i="14"/>
  <c r="EE46" i="14"/>
  <c r="FK46" i="14"/>
  <c r="GQ46" i="14"/>
  <c r="DX46" i="14"/>
  <c r="GJ46" i="14"/>
  <c r="EQ46" i="14"/>
  <c r="HC46" i="14"/>
  <c r="GB46" i="14"/>
  <c r="HK46" i="14"/>
  <c r="GU46" i="14"/>
  <c r="DY46" i="14"/>
  <c r="EO46" i="14"/>
  <c r="FE46" i="14"/>
  <c r="FU46" i="14"/>
  <c r="GK46" i="14"/>
  <c r="HA46" i="14"/>
  <c r="DV46" i="14"/>
  <c r="EL46" i="14"/>
  <c r="FB46" i="14"/>
  <c r="FR46" i="14"/>
  <c r="GH46" i="14"/>
  <c r="GX46" i="14"/>
  <c r="HN46" i="14"/>
  <c r="ER46" i="14"/>
  <c r="FX46" i="14"/>
  <c r="HD46" i="14"/>
  <c r="EM46" i="14"/>
  <c r="FS46" i="14"/>
  <c r="GY46" i="14"/>
  <c r="EN46" i="14"/>
  <c r="GZ46" i="14"/>
  <c r="FG46" i="14"/>
  <c r="EF46" i="14"/>
  <c r="GR46" i="14"/>
  <c r="FO46" i="14"/>
  <c r="EG46" i="14"/>
  <c r="FM46" i="14"/>
  <c r="GS46" i="14"/>
  <c r="ED46" i="14"/>
  <c r="FJ46" i="14"/>
  <c r="GP46" i="14"/>
  <c r="EB46" i="14"/>
  <c r="GN46" i="14"/>
  <c r="FC46" i="14"/>
  <c r="HO46" i="14"/>
  <c r="EA46" i="14"/>
  <c r="FL46" i="14"/>
  <c r="EI46" i="14"/>
  <c r="ES46" i="14"/>
  <c r="FY46" i="14"/>
  <c r="HE46" i="14"/>
  <c r="EP46" i="14"/>
  <c r="FV46" i="14"/>
  <c r="HB46" i="14"/>
  <c r="EZ46" i="14"/>
  <c r="HL46" i="14"/>
  <c r="GA46" i="14"/>
  <c r="FD46" i="14"/>
  <c r="FW46" i="14"/>
  <c r="HH46" i="14"/>
  <c r="EW46" i="14"/>
  <c r="GC46" i="14"/>
  <c r="HI46" i="14"/>
  <c r="ET46" i="14"/>
  <c r="FZ46" i="14"/>
  <c r="HF46" i="14"/>
  <c r="FH46" i="14"/>
  <c r="DW46" i="14"/>
  <c r="GI46" i="14"/>
  <c r="FT46" i="14"/>
  <c r="GM46" i="14"/>
  <c r="EY46" i="14"/>
  <c r="EC46" i="14"/>
  <c r="FF46" i="14"/>
  <c r="EU46" i="14"/>
  <c r="GE46" i="14"/>
  <c r="FI46" i="14"/>
  <c r="GL46" i="14"/>
  <c r="HG46" i="14"/>
  <c r="GO46" i="14"/>
  <c r="DT46" i="14"/>
  <c r="HP46" i="14"/>
  <c r="EI59" i="14"/>
  <c r="EY59" i="14"/>
  <c r="FO59" i="14"/>
  <c r="GE59" i="14"/>
  <c r="GU59" i="14"/>
  <c r="HK59" i="14"/>
  <c r="EB59" i="14"/>
  <c r="ER59" i="14"/>
  <c r="FH59" i="14"/>
  <c r="FX59" i="14"/>
  <c r="GN59" i="14"/>
  <c r="HD59" i="14"/>
  <c r="DY59" i="14"/>
  <c r="FE59" i="14"/>
  <c r="GK59" i="14"/>
  <c r="DZ59" i="14"/>
  <c r="FF59" i="14"/>
  <c r="GL59" i="14"/>
  <c r="DU59" i="14"/>
  <c r="FA59" i="14"/>
  <c r="GG59" i="14"/>
  <c r="HM59" i="14"/>
  <c r="ET59" i="14"/>
  <c r="FB59" i="14"/>
  <c r="FJ59" i="14"/>
  <c r="DW59" i="14"/>
  <c r="EM59" i="14"/>
  <c r="FC59" i="14"/>
  <c r="FS59" i="14"/>
  <c r="GI59" i="14"/>
  <c r="GY59" i="14"/>
  <c r="HO59" i="14"/>
  <c r="EF59" i="14"/>
  <c r="EV59" i="14"/>
  <c r="FL59" i="14"/>
  <c r="GB59" i="14"/>
  <c r="GR59" i="14"/>
  <c r="HH59" i="14"/>
  <c r="EG59" i="14"/>
  <c r="FM59" i="14"/>
  <c r="GS59" i="14"/>
  <c r="EH59" i="14"/>
  <c r="FN59" i="14"/>
  <c r="GT59" i="14"/>
  <c r="EC59" i="14"/>
  <c r="FI59" i="14"/>
  <c r="GO59" i="14"/>
  <c r="EL59" i="14"/>
  <c r="FZ59" i="14"/>
  <c r="GH59" i="14"/>
  <c r="GP59" i="14"/>
  <c r="EA59" i="14"/>
  <c r="FG59" i="14"/>
  <c r="GM59" i="14"/>
  <c r="DT59" i="14"/>
  <c r="EZ59" i="14"/>
  <c r="GF59" i="14"/>
  <c r="HL59" i="14"/>
  <c r="FU59" i="14"/>
  <c r="EP59" i="14"/>
  <c r="HB59" i="14"/>
  <c r="FQ59" i="14"/>
  <c r="FR59" i="14"/>
  <c r="HN59" i="14"/>
  <c r="EE59" i="14"/>
  <c r="FK59" i="14"/>
  <c r="GQ59" i="14"/>
  <c r="DX59" i="14"/>
  <c r="FD59" i="14"/>
  <c r="GJ59" i="14"/>
  <c r="HP59" i="14"/>
  <c r="GC59" i="14"/>
  <c r="EX59" i="14"/>
  <c r="HJ59" i="14"/>
  <c r="FY59" i="14"/>
  <c r="GX59" i="14"/>
  <c r="ED59" i="14"/>
  <c r="EQ59" i="14"/>
  <c r="FW59" i="14"/>
  <c r="HC59" i="14"/>
  <c r="EJ59" i="14"/>
  <c r="FP59" i="14"/>
  <c r="GV59" i="14"/>
  <c r="EO59" i="14"/>
  <c r="HA59" i="14"/>
  <c r="FV59" i="14"/>
  <c r="EK59" i="14"/>
  <c r="GW59" i="14"/>
  <c r="HF59" i="14"/>
  <c r="DW71" i="14"/>
  <c r="EM71" i="14"/>
  <c r="FC71" i="14"/>
  <c r="FS71" i="14"/>
  <c r="GI71" i="14"/>
  <c r="GY71" i="14"/>
  <c r="HO71" i="14"/>
  <c r="EF71" i="14"/>
  <c r="EV71" i="14"/>
  <c r="FL71" i="14"/>
  <c r="GB71" i="14"/>
  <c r="GR71" i="14"/>
  <c r="HH71" i="14"/>
  <c r="EC71" i="14"/>
  <c r="FI71" i="14"/>
  <c r="GO71" i="14"/>
  <c r="DV71" i="14"/>
  <c r="FB71" i="14"/>
  <c r="GH71" i="14"/>
  <c r="HN71" i="14"/>
  <c r="EW71" i="14"/>
  <c r="GC71" i="14"/>
  <c r="HI71" i="14"/>
  <c r="EX71" i="14"/>
  <c r="FF71" i="14"/>
  <c r="GT71" i="14"/>
  <c r="EE71" i="14"/>
  <c r="EY71" i="14"/>
  <c r="FW71" i="14"/>
  <c r="GQ71" i="14"/>
  <c r="HK71" i="14"/>
  <c r="EJ71" i="14"/>
  <c r="FD71" i="14"/>
  <c r="FX71" i="14"/>
  <c r="GV71" i="14"/>
  <c r="HP71" i="14"/>
  <c r="FA71" i="14"/>
  <c r="GW71" i="14"/>
  <c r="EL71" i="14"/>
  <c r="FZ71" i="14"/>
  <c r="DY71" i="14"/>
  <c r="FM71" i="14"/>
  <c r="HA71" i="14"/>
  <c r="GD71" i="14"/>
  <c r="EH71" i="14"/>
  <c r="EI71" i="14"/>
  <c r="FK71" i="14"/>
  <c r="GM71" i="14"/>
  <c r="DT71" i="14"/>
  <c r="ER71" i="14"/>
  <c r="FT71" i="14"/>
  <c r="GZ71" i="14"/>
  <c r="EK71" i="14"/>
  <c r="GG71" i="14"/>
  <c r="ET71" i="14"/>
  <c r="GX71" i="14"/>
  <c r="FE71" i="14"/>
  <c r="EP71" i="14"/>
  <c r="DZ71" i="14"/>
  <c r="EU71" i="14"/>
  <c r="GE71" i="14"/>
  <c r="DX71" i="14"/>
  <c r="FH71" i="14"/>
  <c r="GN71" i="14"/>
  <c r="ES71" i="14"/>
  <c r="HM71" i="14"/>
  <c r="GP71" i="14"/>
  <c r="FU71" i="14"/>
  <c r="HB71" i="14"/>
  <c r="FG71" i="14"/>
  <c r="GU71" i="14"/>
  <c r="EB71" i="14"/>
  <c r="FP71" i="14"/>
  <c r="HD71" i="14"/>
  <c r="FQ71" i="14"/>
  <c r="ED71" i="14"/>
  <c r="HF71" i="14"/>
  <c r="GK71" i="14"/>
  <c r="HJ71" i="14"/>
  <c r="FO71" i="14"/>
  <c r="EN71" i="14"/>
  <c r="HL71" i="14"/>
  <c r="FJ71" i="14"/>
  <c r="GS71" i="14"/>
  <c r="GA71" i="14"/>
  <c r="EZ71" i="14"/>
  <c r="DU71" i="14"/>
  <c r="FR71" i="14"/>
  <c r="FV71" i="14"/>
  <c r="EA71" i="14"/>
  <c r="HC71" i="14"/>
  <c r="GF71" i="14"/>
  <c r="FY71" i="14"/>
  <c r="EG71" i="14"/>
  <c r="GL71" i="14"/>
  <c r="HG71" i="14"/>
  <c r="FN71" i="14"/>
  <c r="GJ71" i="14"/>
  <c r="HE71" i="14"/>
  <c r="EQ71" i="14"/>
  <c r="EO71" i="14"/>
  <c r="EA79" i="14"/>
  <c r="EQ79" i="14"/>
  <c r="FG79" i="14"/>
  <c r="FW79" i="14"/>
  <c r="GM79" i="14"/>
  <c r="HC79" i="14"/>
  <c r="DT79" i="14"/>
  <c r="EJ79" i="14"/>
  <c r="EZ79" i="14"/>
  <c r="FP79" i="14"/>
  <c r="GF79" i="14"/>
  <c r="GV79" i="14"/>
  <c r="HL79" i="14"/>
  <c r="EK79" i="14"/>
  <c r="FQ79" i="14"/>
  <c r="GW79" i="14"/>
  <c r="ED79" i="14"/>
  <c r="FJ79" i="14"/>
  <c r="GP79" i="14"/>
  <c r="DY79" i="14"/>
  <c r="FE79" i="14"/>
  <c r="GK79" i="14"/>
  <c r="EH79" i="14"/>
  <c r="FV79" i="14"/>
  <c r="HJ79" i="14"/>
  <c r="EE79" i="14"/>
  <c r="EU79" i="14"/>
  <c r="FK79" i="14"/>
  <c r="GA79" i="14"/>
  <c r="GQ79" i="14"/>
  <c r="HG79" i="14"/>
  <c r="DX79" i="14"/>
  <c r="EN79" i="14"/>
  <c r="FD79" i="14"/>
  <c r="FT79" i="14"/>
  <c r="GJ79" i="14"/>
  <c r="GZ79" i="14"/>
  <c r="HP79" i="14"/>
  <c r="ES79" i="14"/>
  <c r="FY79" i="14"/>
  <c r="HE79" i="14"/>
  <c r="EL79" i="14"/>
  <c r="FR79" i="14"/>
  <c r="GX79" i="14"/>
  <c r="EG79" i="14"/>
  <c r="FM79" i="14"/>
  <c r="GS79" i="14"/>
  <c r="FN79" i="14"/>
  <c r="HB79" i="14"/>
  <c r="DZ79" i="14"/>
  <c r="DW79" i="14"/>
  <c r="FC79" i="14"/>
  <c r="GI79" i="14"/>
  <c r="HO79" i="14"/>
  <c r="EV79" i="14"/>
  <c r="GB79" i="14"/>
  <c r="HH79" i="14"/>
  <c r="FI79" i="14"/>
  <c r="DV79" i="14"/>
  <c r="GH79" i="14"/>
  <c r="EW79" i="14"/>
  <c r="HI79" i="14"/>
  <c r="GD79" i="14"/>
  <c r="EI79" i="14"/>
  <c r="FO79" i="14"/>
  <c r="GU79" i="14"/>
  <c r="EB79" i="14"/>
  <c r="FH79" i="14"/>
  <c r="GN79" i="14"/>
  <c r="DU79" i="14"/>
  <c r="GG79" i="14"/>
  <c r="ET79" i="14"/>
  <c r="HF79" i="14"/>
  <c r="FU79" i="14"/>
  <c r="GT79" i="14"/>
  <c r="FF79" i="14"/>
  <c r="EM79" i="14"/>
  <c r="FS79" i="14"/>
  <c r="GY79" i="14"/>
  <c r="EF79" i="14"/>
  <c r="FL79" i="14"/>
  <c r="GR79" i="14"/>
  <c r="EC79" i="14"/>
  <c r="GO79" i="14"/>
  <c r="FB79" i="14"/>
  <c r="HN79" i="14"/>
  <c r="GC79" i="14"/>
  <c r="EP79" i="14"/>
  <c r="GL79" i="14"/>
  <c r="EY79" i="14"/>
  <c r="FX79" i="14"/>
  <c r="FZ79" i="14"/>
  <c r="GE79" i="14"/>
  <c r="HD79" i="14"/>
  <c r="EO79" i="14"/>
  <c r="HK79" i="14"/>
  <c r="FA79" i="14"/>
  <c r="HA79" i="14"/>
  <c r="EE87" i="14"/>
  <c r="EU87" i="14"/>
  <c r="FK87" i="14"/>
  <c r="GA87" i="14"/>
  <c r="GQ87" i="14"/>
  <c r="HG87" i="14"/>
  <c r="DX87" i="14"/>
  <c r="EN87" i="14"/>
  <c r="FD87" i="14"/>
  <c r="FT87" i="14"/>
  <c r="GJ87" i="14"/>
  <c r="GZ87" i="14"/>
  <c r="HP87" i="14"/>
  <c r="ES87" i="14"/>
  <c r="FY87" i="14"/>
  <c r="HE87" i="14"/>
  <c r="EL87" i="14"/>
  <c r="FR87" i="14"/>
  <c r="GX87" i="14"/>
  <c r="EG87" i="14"/>
  <c r="FM87" i="14"/>
  <c r="GS87" i="14"/>
  <c r="FF87" i="14"/>
  <c r="GT87" i="14"/>
  <c r="EX87" i="14"/>
  <c r="EI87" i="14"/>
  <c r="EY87" i="14"/>
  <c r="FO87" i="14"/>
  <c r="GE87" i="14"/>
  <c r="GU87" i="14"/>
  <c r="HK87" i="14"/>
  <c r="EB87" i="14"/>
  <c r="ER87" i="14"/>
  <c r="FH87" i="14"/>
  <c r="FX87" i="14"/>
  <c r="GN87" i="14"/>
  <c r="HD87" i="14"/>
  <c r="DU87" i="14"/>
  <c r="FA87" i="14"/>
  <c r="GG87" i="14"/>
  <c r="HM87" i="14"/>
  <c r="ET87" i="14"/>
  <c r="FZ87" i="14"/>
  <c r="HF87" i="14"/>
  <c r="EO87" i="14"/>
  <c r="FU87" i="14"/>
  <c r="HA87" i="14"/>
  <c r="GL87" i="14"/>
  <c r="EP87" i="14"/>
  <c r="GD87" i="14"/>
  <c r="DW87" i="14"/>
  <c r="EM87" i="14"/>
  <c r="FC87" i="14"/>
  <c r="FS87" i="14"/>
  <c r="GI87" i="14"/>
  <c r="GY87" i="14"/>
  <c r="HO87" i="14"/>
  <c r="EF87" i="14"/>
  <c r="EV87" i="14"/>
  <c r="FL87" i="14"/>
  <c r="GB87" i="14"/>
  <c r="GR87" i="14"/>
  <c r="HH87" i="14"/>
  <c r="EC87" i="14"/>
  <c r="FI87" i="14"/>
  <c r="GO87" i="14"/>
  <c r="DV87" i="14"/>
  <c r="FB87" i="14"/>
  <c r="GH87" i="14"/>
  <c r="HN87" i="14"/>
  <c r="EW87" i="14"/>
  <c r="GC87" i="14"/>
  <c r="HI87" i="14"/>
  <c r="EH87" i="14"/>
  <c r="FV87" i="14"/>
  <c r="HJ87" i="14"/>
  <c r="EQ87" i="14"/>
  <c r="HC87" i="14"/>
  <c r="FP87" i="14"/>
  <c r="EK87" i="14"/>
  <c r="FJ87" i="14"/>
  <c r="GK87" i="14"/>
  <c r="FG87" i="14"/>
  <c r="DT87" i="14"/>
  <c r="GF87" i="14"/>
  <c r="FQ87" i="14"/>
  <c r="GP87" i="14"/>
  <c r="DZ87" i="14"/>
  <c r="FW87" i="14"/>
  <c r="EJ87" i="14"/>
  <c r="GV87" i="14"/>
  <c r="GW87" i="14"/>
  <c r="DY87" i="14"/>
  <c r="FN87" i="14"/>
  <c r="EA91" i="14"/>
  <c r="EQ91" i="14"/>
  <c r="FG91" i="14"/>
  <c r="FW91" i="14"/>
  <c r="GM91" i="14"/>
  <c r="HC91" i="14"/>
  <c r="DT91" i="14"/>
  <c r="EJ91" i="14"/>
  <c r="EZ91" i="14"/>
  <c r="FP91" i="14"/>
  <c r="GF91" i="14"/>
  <c r="GV91" i="14"/>
  <c r="HL91" i="14"/>
  <c r="EO91" i="14"/>
  <c r="FU91" i="14"/>
  <c r="HA91" i="14"/>
  <c r="EP91" i="14"/>
  <c r="FV91" i="14"/>
  <c r="HB91" i="14"/>
  <c r="EK91" i="14"/>
  <c r="FQ91" i="14"/>
  <c r="GW91" i="14"/>
  <c r="FR91" i="14"/>
  <c r="HF91" i="14"/>
  <c r="HN91" i="14"/>
  <c r="EE91" i="14"/>
  <c r="EU91" i="14"/>
  <c r="FK91" i="14"/>
  <c r="GA91" i="14"/>
  <c r="GQ91" i="14"/>
  <c r="HG91" i="14"/>
  <c r="DX91" i="14"/>
  <c r="EN91" i="14"/>
  <c r="FD91" i="14"/>
  <c r="FT91" i="14"/>
  <c r="GJ91" i="14"/>
  <c r="GZ91" i="14"/>
  <c r="HP91" i="14"/>
  <c r="EW91" i="14"/>
  <c r="GC91" i="14"/>
  <c r="HI91" i="14"/>
  <c r="EX91" i="14"/>
  <c r="GD91" i="14"/>
  <c r="HJ91" i="14"/>
  <c r="ES91" i="14"/>
  <c r="FY91" i="14"/>
  <c r="HE91" i="14"/>
  <c r="GX91" i="14"/>
  <c r="DV91" i="14"/>
  <c r="ED91" i="14"/>
  <c r="EI91" i="14"/>
  <c r="FO91" i="14"/>
  <c r="GU91" i="14"/>
  <c r="EB91" i="14"/>
  <c r="FH91" i="14"/>
  <c r="GN91" i="14"/>
  <c r="DY91" i="14"/>
  <c r="GK91" i="14"/>
  <c r="FF91" i="14"/>
  <c r="DU91" i="14"/>
  <c r="GG91" i="14"/>
  <c r="ET91" i="14"/>
  <c r="FJ91" i="14"/>
  <c r="DW91" i="14"/>
  <c r="FS91" i="14"/>
  <c r="HK91" i="14"/>
  <c r="EV91" i="14"/>
  <c r="GR91" i="14"/>
  <c r="FE91" i="14"/>
  <c r="EH91" i="14"/>
  <c r="EC91" i="14"/>
  <c r="HM91" i="14"/>
  <c r="GH91" i="14"/>
  <c r="GE91" i="14"/>
  <c r="EF91" i="14"/>
  <c r="GB91" i="14"/>
  <c r="FM91" i="14"/>
  <c r="GL91" i="14"/>
  <c r="GO91" i="14"/>
  <c r="GP91" i="14"/>
  <c r="EM91" i="14"/>
  <c r="GI91" i="14"/>
  <c r="ER91" i="14"/>
  <c r="HD91" i="14"/>
  <c r="GS91" i="14"/>
  <c r="GT91" i="14"/>
  <c r="EL91" i="14"/>
  <c r="FC91" i="14"/>
  <c r="FX91" i="14"/>
  <c r="FN91" i="14"/>
  <c r="FB91" i="14"/>
  <c r="GY91" i="14"/>
  <c r="HH91" i="14"/>
  <c r="FA91" i="14"/>
  <c r="HO91" i="14"/>
  <c r="EG91" i="14"/>
  <c r="FI91" i="14"/>
  <c r="DZ91" i="14"/>
  <c r="FZ91" i="14"/>
  <c r="EY91" i="14"/>
  <c r="FL91" i="14"/>
  <c r="DY50" i="14"/>
  <c r="DV50" i="14"/>
  <c r="EL50" i="14"/>
  <c r="ER50" i="14"/>
  <c r="FH50" i="14"/>
  <c r="FX50" i="14"/>
  <c r="GN50" i="14"/>
  <c r="HD50" i="14"/>
  <c r="EA50" i="14"/>
  <c r="EW50" i="14"/>
  <c r="FM50" i="14"/>
  <c r="GC50" i="14"/>
  <c r="GS50" i="14"/>
  <c r="HI50" i="14"/>
  <c r="ET50" i="14"/>
  <c r="FZ50" i="14"/>
  <c r="HF50" i="14"/>
  <c r="EU50" i="14"/>
  <c r="GA50" i="14"/>
  <c r="HG50" i="14"/>
  <c r="EX50" i="14"/>
  <c r="EC50" i="14"/>
  <c r="DZ50" i="14"/>
  <c r="DX50" i="14"/>
  <c r="EV50" i="14"/>
  <c r="FL50" i="14"/>
  <c r="GB50" i="14"/>
  <c r="GR50" i="14"/>
  <c r="HH50" i="14"/>
  <c r="EI50" i="14"/>
  <c r="FA50" i="14"/>
  <c r="FQ50" i="14"/>
  <c r="GG50" i="14"/>
  <c r="GW50" i="14"/>
  <c r="HM50" i="14"/>
  <c r="FB50" i="14"/>
  <c r="GH50" i="14"/>
  <c r="HN50" i="14"/>
  <c r="FC50" i="14"/>
  <c r="GI50" i="14"/>
  <c r="HO50" i="14"/>
  <c r="DU50" i="14"/>
  <c r="EH50" i="14"/>
  <c r="FD50" i="14"/>
  <c r="GJ50" i="14"/>
  <c r="HP50" i="14"/>
  <c r="FI50" i="14"/>
  <c r="GO50" i="14"/>
  <c r="EJ50" i="14"/>
  <c r="GX50" i="14"/>
  <c r="FS50" i="14"/>
  <c r="EP50" i="14"/>
  <c r="GD50" i="14"/>
  <c r="HJ50" i="14"/>
  <c r="EQ50" i="14"/>
  <c r="GE50" i="14"/>
  <c r="EG50" i="14"/>
  <c r="EF50" i="14"/>
  <c r="FP50" i="14"/>
  <c r="GV50" i="14"/>
  <c r="EO50" i="14"/>
  <c r="FU50" i="14"/>
  <c r="HA50" i="14"/>
  <c r="FJ50" i="14"/>
  <c r="DW50" i="14"/>
  <c r="GQ50" i="14"/>
  <c r="FF50" i="14"/>
  <c r="GL50" i="14"/>
  <c r="EE50" i="14"/>
  <c r="FW50" i="14"/>
  <c r="HK50" i="14"/>
  <c r="EK50" i="14"/>
  <c r="EN50" i="14"/>
  <c r="FT50" i="14"/>
  <c r="GZ50" i="14"/>
  <c r="ES50" i="14"/>
  <c r="FY50" i="14"/>
  <c r="HE50" i="14"/>
  <c r="FR50" i="14"/>
  <c r="EM50" i="14"/>
  <c r="GY50" i="14"/>
  <c r="FN50" i="14"/>
  <c r="GT50" i="14"/>
  <c r="FO50" i="14"/>
  <c r="HC50" i="14"/>
  <c r="FG50" i="14"/>
  <c r="GF50" i="14"/>
  <c r="DT50" i="14"/>
  <c r="FV50" i="14"/>
  <c r="GM50" i="14"/>
  <c r="HL50" i="14"/>
  <c r="GP50" i="14"/>
  <c r="HB50" i="14"/>
  <c r="ED50" i="14"/>
  <c r="FE50" i="14"/>
  <c r="FK50" i="14"/>
  <c r="GU50" i="14"/>
  <c r="EF78" i="14"/>
  <c r="EV78" i="14"/>
  <c r="FL78" i="14"/>
  <c r="GB78" i="14"/>
  <c r="GR78" i="14"/>
  <c r="HH78" i="14"/>
  <c r="DY78" i="14"/>
  <c r="EO78" i="14"/>
  <c r="FE78" i="14"/>
  <c r="FU78" i="14"/>
  <c r="GK78" i="14"/>
  <c r="HA78" i="14"/>
  <c r="DZ78" i="14"/>
  <c r="FF78" i="14"/>
  <c r="GL78" i="14"/>
  <c r="EA78" i="14"/>
  <c r="FG78" i="14"/>
  <c r="GM78" i="14"/>
  <c r="DV78" i="14"/>
  <c r="FB78" i="14"/>
  <c r="GH78" i="14"/>
  <c r="HN78" i="14"/>
  <c r="EU78" i="14"/>
  <c r="FC78" i="14"/>
  <c r="FK78" i="14"/>
  <c r="DT78" i="14"/>
  <c r="EJ78" i="14"/>
  <c r="EZ78" i="14"/>
  <c r="FP78" i="14"/>
  <c r="GF78" i="14"/>
  <c r="GV78" i="14"/>
  <c r="HL78" i="14"/>
  <c r="EC78" i="14"/>
  <c r="ES78" i="14"/>
  <c r="FI78" i="14"/>
  <c r="FY78" i="14"/>
  <c r="GO78" i="14"/>
  <c r="HE78" i="14"/>
  <c r="EH78" i="14"/>
  <c r="FN78" i="14"/>
  <c r="GT78" i="14"/>
  <c r="EI78" i="14"/>
  <c r="FO78" i="14"/>
  <c r="GU78" i="14"/>
  <c r="ED78" i="14"/>
  <c r="FJ78" i="14"/>
  <c r="GP78" i="14"/>
  <c r="EM78" i="14"/>
  <c r="GA78" i="14"/>
  <c r="GI78" i="14"/>
  <c r="GQ78" i="14"/>
  <c r="DX78" i="14"/>
  <c r="EN78" i="14"/>
  <c r="FD78" i="14"/>
  <c r="FT78" i="14"/>
  <c r="GJ78" i="14"/>
  <c r="GZ78" i="14"/>
  <c r="HP78" i="14"/>
  <c r="EG78" i="14"/>
  <c r="EW78" i="14"/>
  <c r="FM78" i="14"/>
  <c r="GC78" i="14"/>
  <c r="GS78" i="14"/>
  <c r="HI78" i="14"/>
  <c r="EP78" i="14"/>
  <c r="FV78" i="14"/>
  <c r="HB78" i="14"/>
  <c r="EQ78" i="14"/>
  <c r="FW78" i="14"/>
  <c r="HC78" i="14"/>
  <c r="EL78" i="14"/>
  <c r="FR78" i="14"/>
  <c r="GX78" i="14"/>
  <c r="FS78" i="14"/>
  <c r="HG78" i="14"/>
  <c r="HO78" i="14"/>
  <c r="FH78" i="14"/>
  <c r="DU78" i="14"/>
  <c r="GG78" i="14"/>
  <c r="GD78" i="14"/>
  <c r="HK78" i="14"/>
  <c r="GY78" i="14"/>
  <c r="FX78" i="14"/>
  <c r="EK78" i="14"/>
  <c r="GW78" i="14"/>
  <c r="HJ78" i="14"/>
  <c r="ET78" i="14"/>
  <c r="DW78" i="14"/>
  <c r="EB78" i="14"/>
  <c r="GN78" i="14"/>
  <c r="FA78" i="14"/>
  <c r="HM78" i="14"/>
  <c r="EY78" i="14"/>
  <c r="FZ78" i="14"/>
  <c r="EE78" i="14"/>
  <c r="DX98" i="14"/>
  <c r="EN98" i="14"/>
  <c r="FD98" i="14"/>
  <c r="FT98" i="14"/>
  <c r="GJ98" i="14"/>
  <c r="GZ98" i="14"/>
  <c r="HP98" i="14"/>
  <c r="EG98" i="14"/>
  <c r="EW98" i="14"/>
  <c r="FM98" i="14"/>
  <c r="GC98" i="14"/>
  <c r="GS98" i="14"/>
  <c r="HI98" i="14"/>
  <c r="EL98" i="14"/>
  <c r="FR98" i="14"/>
  <c r="GX98" i="14"/>
  <c r="EE98" i="14"/>
  <c r="FK98" i="14"/>
  <c r="GQ98" i="14"/>
  <c r="DZ98" i="14"/>
  <c r="FF98" i="14"/>
  <c r="GL98" i="14"/>
  <c r="EI98" i="14"/>
  <c r="FW98" i="14"/>
  <c r="HK98" i="14"/>
  <c r="EB98" i="14"/>
  <c r="ER98" i="14"/>
  <c r="FH98" i="14"/>
  <c r="FX98" i="14"/>
  <c r="GN98" i="14"/>
  <c r="HD98" i="14"/>
  <c r="DU98" i="14"/>
  <c r="EK98" i="14"/>
  <c r="FA98" i="14"/>
  <c r="FQ98" i="14"/>
  <c r="GG98" i="14"/>
  <c r="GW98" i="14"/>
  <c r="HM98" i="14"/>
  <c r="ET98" i="14"/>
  <c r="FZ98" i="14"/>
  <c r="HF98" i="14"/>
  <c r="EM98" i="14"/>
  <c r="FS98" i="14"/>
  <c r="GY98" i="14"/>
  <c r="EH98" i="14"/>
  <c r="FN98" i="14"/>
  <c r="GT98" i="14"/>
  <c r="FO98" i="14"/>
  <c r="HC98" i="14"/>
  <c r="EA98" i="14"/>
  <c r="EF98" i="14"/>
  <c r="EV98" i="14"/>
  <c r="FL98" i="14"/>
  <c r="GB98" i="14"/>
  <c r="GR98" i="14"/>
  <c r="HH98" i="14"/>
  <c r="DY98" i="14"/>
  <c r="EO98" i="14"/>
  <c r="FE98" i="14"/>
  <c r="FU98" i="14"/>
  <c r="GK98" i="14"/>
  <c r="HA98" i="14"/>
  <c r="DV98" i="14"/>
  <c r="FB98" i="14"/>
  <c r="GH98" i="14"/>
  <c r="HN98" i="14"/>
  <c r="EU98" i="14"/>
  <c r="GA98" i="14"/>
  <c r="HG98" i="14"/>
  <c r="EP98" i="14"/>
  <c r="FV98" i="14"/>
  <c r="HB98" i="14"/>
  <c r="GU98" i="14"/>
  <c r="EY98" i="14"/>
  <c r="FG98" i="14"/>
  <c r="EQ42" i="15"/>
  <c r="FK42" i="15"/>
  <c r="GI42" i="15"/>
  <c r="HC42" i="15"/>
  <c r="DX42" i="15"/>
  <c r="EV42" i="15"/>
  <c r="FP42" i="15"/>
  <c r="GJ42" i="15"/>
  <c r="HH42" i="15"/>
  <c r="EC42" i="15"/>
  <c r="EW42" i="15"/>
  <c r="FU42" i="15"/>
  <c r="GO42" i="15"/>
  <c r="HI42" i="15"/>
  <c r="FV42" i="15"/>
  <c r="ET42" i="15"/>
  <c r="EH42" i="15"/>
  <c r="FR42" i="15"/>
  <c r="FB42" i="15"/>
  <c r="EA42" i="15"/>
  <c r="EU42" i="15"/>
  <c r="FS42" i="15"/>
  <c r="GM42" i="15"/>
  <c r="HG42" i="15"/>
  <c r="EF42" i="15"/>
  <c r="EZ42" i="15"/>
  <c r="FT42" i="15"/>
  <c r="GR42" i="15"/>
  <c r="HL42" i="15"/>
  <c r="EG42" i="15"/>
  <c r="FE42" i="15"/>
  <c r="FY42" i="15"/>
  <c r="GS42" i="15"/>
  <c r="HQ42" i="15"/>
  <c r="GL42" i="15"/>
  <c r="FJ42" i="15"/>
  <c r="FN42" i="15"/>
  <c r="GH42" i="15"/>
  <c r="EE42" i="15"/>
  <c r="FC42" i="15"/>
  <c r="FW42" i="15"/>
  <c r="GQ42" i="15"/>
  <c r="HO42" i="15"/>
  <c r="EJ42" i="15"/>
  <c r="FD42" i="15"/>
  <c r="GB42" i="15"/>
  <c r="GV42" i="15"/>
  <c r="HP42" i="15"/>
  <c r="EO42" i="15"/>
  <c r="FI42" i="15"/>
  <c r="GC42" i="15"/>
  <c r="HA42" i="15"/>
  <c r="DZ42" i="15"/>
  <c r="HB42" i="15"/>
  <c r="GP42" i="15"/>
  <c r="GD42" i="15"/>
  <c r="EL42" i="15"/>
  <c r="GA42" i="15"/>
  <c r="FL42" i="15"/>
  <c r="ES42" i="15"/>
  <c r="EP42" i="15"/>
  <c r="HN42" i="15"/>
  <c r="GY42" i="15"/>
  <c r="GF42" i="15"/>
  <c r="FM42" i="15"/>
  <c r="ED42" i="15"/>
  <c r="EM42" i="15"/>
  <c r="HS42" i="15"/>
  <c r="GZ42" i="15"/>
  <c r="GK42" i="15"/>
  <c r="HF42" i="15"/>
  <c r="R84" i="15"/>
  <c r="EG84" i="15"/>
  <c r="EW84" i="15"/>
  <c r="FM84" i="15"/>
  <c r="GC84" i="15"/>
  <c r="GS84" i="15"/>
  <c r="HI84" i="15"/>
  <c r="ED84" i="15"/>
  <c r="ET84" i="15"/>
  <c r="FJ84" i="15"/>
  <c r="FZ84" i="15"/>
  <c r="GP84" i="15"/>
  <c r="HF84" i="15"/>
  <c r="EA84" i="15"/>
  <c r="EQ84" i="15"/>
  <c r="FG84" i="15"/>
  <c r="FW84" i="15"/>
  <c r="GM84" i="15"/>
  <c r="HC84" i="15"/>
  <c r="HS84" i="15"/>
  <c r="GF84" i="15"/>
  <c r="EN84" i="15"/>
  <c r="GZ84" i="15"/>
  <c r="FH84" i="15"/>
  <c r="HT84" i="15"/>
  <c r="EV84" i="15"/>
  <c r="EK84" i="15"/>
  <c r="FA84" i="15"/>
  <c r="FQ84" i="15"/>
  <c r="GG84" i="15"/>
  <c r="GW84" i="15"/>
  <c r="HM84" i="15"/>
  <c r="EH84" i="15"/>
  <c r="EX84" i="15"/>
  <c r="FN84" i="15"/>
  <c r="GD84" i="15"/>
  <c r="GT84" i="15"/>
  <c r="HJ84" i="15"/>
  <c r="EE84" i="15"/>
  <c r="EU84" i="15"/>
  <c r="FK84" i="15"/>
  <c r="GA84" i="15"/>
  <c r="GQ84" i="15"/>
  <c r="HG84" i="15"/>
  <c r="EJ84" i="15"/>
  <c r="GV84" i="15"/>
  <c r="FD84" i="15"/>
  <c r="HP84" i="15"/>
  <c r="FX84" i="15"/>
  <c r="GB84" i="15"/>
  <c r="HH84" i="15"/>
  <c r="DY84" i="15"/>
  <c r="EO84" i="15"/>
  <c r="FE84" i="15"/>
  <c r="FU84" i="15"/>
  <c r="GK84" i="15"/>
  <c r="HA84" i="15"/>
  <c r="HQ84" i="15"/>
  <c r="EL84" i="15"/>
  <c r="FB84" i="15"/>
  <c r="FR84" i="15"/>
  <c r="GH84" i="15"/>
  <c r="GX84" i="15"/>
  <c r="HN84" i="15"/>
  <c r="EI84" i="15"/>
  <c r="EY84" i="15"/>
  <c r="FO84" i="15"/>
  <c r="GE84" i="15"/>
  <c r="GU84" i="15"/>
  <c r="HK84" i="15"/>
  <c r="EZ84" i="15"/>
  <c r="HL84" i="15"/>
  <c r="FT84" i="15"/>
  <c r="EB84" i="15"/>
  <c r="GN84" i="15"/>
  <c r="EF84" i="15"/>
  <c r="FL84" i="15"/>
  <c r="EM37" i="15"/>
  <c r="FG37" i="15"/>
  <c r="GE37" i="15"/>
  <c r="GY37" i="15"/>
  <c r="HS37" i="15"/>
  <c r="ER37" i="15"/>
  <c r="FL37" i="15"/>
  <c r="GF37" i="15"/>
  <c r="HD37" i="15"/>
  <c r="DY37" i="15"/>
  <c r="ES37" i="15"/>
  <c r="FQ37" i="15"/>
  <c r="GK37" i="15"/>
  <c r="HE37" i="15"/>
  <c r="FN37" i="15"/>
  <c r="FB37" i="15"/>
  <c r="DZ37" i="15"/>
  <c r="HR37" i="15"/>
  <c r="FJ37" i="15"/>
  <c r="EQ37" i="15"/>
  <c r="FO37" i="15"/>
  <c r="GI37" i="15"/>
  <c r="HC37" i="15"/>
  <c r="EB37" i="15"/>
  <c r="EV37" i="15"/>
  <c r="FP37" i="15"/>
  <c r="GN37" i="15"/>
  <c r="HH37" i="15"/>
  <c r="EC37" i="15"/>
  <c r="FA37" i="15"/>
  <c r="FU37" i="15"/>
  <c r="GO37" i="15"/>
  <c r="HM37" i="15"/>
  <c r="GD37" i="15"/>
  <c r="FR37" i="15"/>
  <c r="FF37" i="15"/>
  <c r="ED37" i="15"/>
  <c r="FZ37" i="15"/>
  <c r="EA37" i="15"/>
  <c r="EY37" i="15"/>
  <c r="FS37" i="15"/>
  <c r="GM37" i="15"/>
  <c r="HK37" i="15"/>
  <c r="EF37" i="15"/>
  <c r="EZ37" i="15"/>
  <c r="FX37" i="15"/>
  <c r="GR37" i="15"/>
  <c r="HL37" i="15"/>
  <c r="EK37" i="15"/>
  <c r="FE37" i="15"/>
  <c r="FY37" i="15"/>
  <c r="GW37" i="15"/>
  <c r="HQ37" i="15"/>
  <c r="GT37" i="15"/>
  <c r="GX37" i="15"/>
  <c r="FV37" i="15"/>
  <c r="GP37" i="15"/>
  <c r="FC37" i="15"/>
  <c r="EJ37" i="15"/>
  <c r="HT37" i="15"/>
  <c r="HA37" i="15"/>
  <c r="GL37" i="15"/>
  <c r="FW37" i="15"/>
  <c r="FH37" i="15"/>
  <c r="EO37" i="15"/>
  <c r="EH37" i="15"/>
  <c r="HF37" i="15"/>
  <c r="GU37" i="15"/>
  <c r="GB37" i="15"/>
  <c r="FI37" i="15"/>
  <c r="EL37" i="15"/>
  <c r="GD74" i="15"/>
  <c r="HB74" i="15"/>
  <c r="HM74" i="15"/>
  <c r="GG74" i="15"/>
  <c r="FA74" i="15"/>
  <c r="GR74" i="15"/>
  <c r="FL74" i="15"/>
  <c r="HS74" i="15"/>
  <c r="GM74" i="15"/>
  <c r="EK74" i="15"/>
  <c r="ET74" i="15"/>
  <c r="FN74" i="15"/>
  <c r="FJ74" i="15"/>
  <c r="GL74" i="15"/>
  <c r="HN74" i="15"/>
  <c r="FB74" i="15"/>
  <c r="HI74" i="15"/>
  <c r="GS74" i="15"/>
  <c r="GC74" i="15"/>
  <c r="FM74" i="15"/>
  <c r="EW74" i="15"/>
  <c r="HT74" i="15"/>
  <c r="HD74" i="15"/>
  <c r="GN74" i="15"/>
  <c r="FX74" i="15"/>
  <c r="FH74" i="15"/>
  <c r="EN74" i="15"/>
  <c r="HO74" i="15"/>
  <c r="GY74" i="15"/>
  <c r="GI74" i="15"/>
  <c r="FS74" i="15"/>
  <c r="FC74" i="15"/>
  <c r="EC74" i="15"/>
  <c r="EI74" i="15"/>
  <c r="EP74" i="15"/>
  <c r="DZ74" i="15"/>
  <c r="FU58" i="15"/>
  <c r="EO58" i="15"/>
  <c r="FQ58" i="15"/>
  <c r="GS58" i="15"/>
  <c r="EG58" i="15"/>
  <c r="FI58" i="15"/>
  <c r="HP58" i="15"/>
  <c r="GZ58" i="15"/>
  <c r="GJ58" i="15"/>
  <c r="FT58" i="15"/>
  <c r="FD58" i="15"/>
  <c r="EN58" i="15"/>
  <c r="DX58" i="15"/>
  <c r="HG58" i="15"/>
  <c r="GM58" i="15"/>
  <c r="FG58" i="15"/>
  <c r="EA58" i="15"/>
  <c r="GP58" i="15"/>
  <c r="FJ58" i="15"/>
  <c r="GR84" i="15"/>
  <c r="DX84" i="15"/>
  <c r="GI84" i="15"/>
  <c r="HR84" i="15"/>
  <c r="FF84" i="15"/>
  <c r="GO84" i="15"/>
  <c r="EC84" i="15"/>
  <c r="HS85" i="15"/>
  <c r="HG85" i="15"/>
  <c r="GD85" i="15"/>
  <c r="HM85" i="15"/>
  <c r="FA85" i="15"/>
  <c r="GN85" i="15"/>
  <c r="GE98" i="14"/>
  <c r="EX98" i="14"/>
  <c r="DW98" i="14"/>
  <c r="HE98" i="14"/>
  <c r="ES98" i="14"/>
  <c r="GF98" i="14"/>
  <c r="DT98" i="14"/>
  <c r="FO66" i="14"/>
  <c r="GY66" i="14"/>
  <c r="FZ66" i="14"/>
  <c r="GG66" i="14"/>
  <c r="DU66" i="14"/>
  <c r="FE32" i="14"/>
  <c r="FZ32" i="14"/>
  <c r="DU32" i="14"/>
  <c r="HD32" i="14"/>
  <c r="ER32" i="14"/>
  <c r="GE32" i="14"/>
  <c r="ER34" i="14"/>
  <c r="HK34" i="14"/>
  <c r="GJ34" i="14"/>
  <c r="GL34" i="14"/>
  <c r="DZ34" i="14"/>
  <c r="FF43" i="14"/>
  <c r="FR43" i="14"/>
  <c r="EQ43" i="14"/>
  <c r="FM43" i="14"/>
  <c r="GZ43" i="14"/>
  <c r="GZ97" i="14"/>
  <c r="HL97" i="14"/>
  <c r="GM97" i="14"/>
  <c r="GL97" i="14"/>
  <c r="DZ97" i="14"/>
  <c r="FT21" i="14"/>
  <c r="FX21" i="14"/>
  <c r="EW21" i="14"/>
  <c r="FS21" i="14"/>
  <c r="HB21" i="14"/>
  <c r="EP21" i="14"/>
  <c r="EL48" i="14"/>
  <c r="FV48" i="14"/>
  <c r="GR85" i="14"/>
  <c r="GD85" i="14"/>
  <c r="FA85" i="14"/>
  <c r="HE59" i="14"/>
  <c r="EW59" i="14"/>
  <c r="HG59" i="14"/>
  <c r="GT90" i="15"/>
  <c r="EN42" i="15"/>
  <c r="HO37" i="15"/>
  <c r="HL87" i="14"/>
  <c r="HD64" i="14"/>
  <c r="HF64" i="14"/>
  <c r="FQ78" i="14"/>
  <c r="HP61" i="14"/>
  <c r="FM61" i="14"/>
  <c r="EZ50" i="14"/>
  <c r="HA53" i="14"/>
  <c r="EX79" i="14"/>
  <c r="N48" i="14"/>
  <c r="EI48" i="14"/>
  <c r="EY48" i="14"/>
  <c r="FO48" i="14"/>
  <c r="GE48" i="14"/>
  <c r="GU48" i="14"/>
  <c r="HK48" i="14"/>
  <c r="EB48" i="14"/>
  <c r="ER48" i="14"/>
  <c r="FH48" i="14"/>
  <c r="FX48" i="14"/>
  <c r="GN48" i="14"/>
  <c r="HD48" i="14"/>
  <c r="DZ48" i="14"/>
  <c r="FF48" i="14"/>
  <c r="GL48" i="14"/>
  <c r="DU48" i="14"/>
  <c r="FA48" i="14"/>
  <c r="GG48" i="14"/>
  <c r="HM48" i="14"/>
  <c r="FZ48" i="14"/>
  <c r="EW48" i="14"/>
  <c r="HI48" i="14"/>
  <c r="FR48" i="14"/>
  <c r="EO48" i="14"/>
  <c r="DY48" i="14"/>
  <c r="DW48" i="14"/>
  <c r="EM48" i="14"/>
  <c r="FC48" i="14"/>
  <c r="FS48" i="14"/>
  <c r="GI48" i="14"/>
  <c r="GY48" i="14"/>
  <c r="HO48" i="14"/>
  <c r="EF48" i="14"/>
  <c r="EV48" i="14"/>
  <c r="FL48" i="14"/>
  <c r="GB48" i="14"/>
  <c r="GR48" i="14"/>
  <c r="HH48" i="14"/>
  <c r="EH48" i="14"/>
  <c r="FN48" i="14"/>
  <c r="GT48" i="14"/>
  <c r="EC48" i="14"/>
  <c r="FI48" i="14"/>
  <c r="GO48" i="14"/>
  <c r="ED48" i="14"/>
  <c r="GP48" i="14"/>
  <c r="FM48" i="14"/>
  <c r="DV48" i="14"/>
  <c r="GH48" i="14"/>
  <c r="HA48" i="14"/>
  <c r="GK48" i="14"/>
  <c r="EE48" i="14"/>
  <c r="FK48" i="14"/>
  <c r="GQ48" i="14"/>
  <c r="DX48" i="14"/>
  <c r="FD48" i="14"/>
  <c r="GJ48" i="14"/>
  <c r="HP48" i="14"/>
  <c r="GD48" i="14"/>
  <c r="ES48" i="14"/>
  <c r="HE48" i="14"/>
  <c r="EG48" i="14"/>
  <c r="FB48" i="14"/>
  <c r="FU48" i="14"/>
  <c r="EQ48" i="14"/>
  <c r="FW48" i="14"/>
  <c r="HC48" i="14"/>
  <c r="EJ48" i="14"/>
  <c r="FP48" i="14"/>
  <c r="GV48" i="14"/>
  <c r="EP48" i="14"/>
  <c r="HB48" i="14"/>
  <c r="FQ48" i="14"/>
  <c r="ET48" i="14"/>
  <c r="GC48" i="14"/>
  <c r="GX48" i="14"/>
  <c r="EU48" i="14"/>
  <c r="GA48" i="14"/>
  <c r="HG48" i="14"/>
  <c r="EN48" i="14"/>
  <c r="FT48" i="14"/>
  <c r="GZ48" i="14"/>
  <c r="EX48" i="14"/>
  <c r="HJ48" i="14"/>
  <c r="FY48" i="14"/>
  <c r="FJ48" i="14"/>
  <c r="GS48" i="14"/>
  <c r="HN48" i="14"/>
  <c r="N80" i="14"/>
  <c r="ED80" i="14"/>
  <c r="ET80" i="14"/>
  <c r="FJ80" i="14"/>
  <c r="FZ80" i="14"/>
  <c r="GP80" i="14"/>
  <c r="HF80" i="14"/>
  <c r="EA80" i="14"/>
  <c r="EQ80" i="14"/>
  <c r="FG80" i="14"/>
  <c r="FW80" i="14"/>
  <c r="GM80" i="14"/>
  <c r="HC80" i="14"/>
  <c r="DX80" i="14"/>
  <c r="FD80" i="14"/>
  <c r="GJ80" i="14"/>
  <c r="HP80" i="14"/>
  <c r="EW80" i="14"/>
  <c r="GC80" i="14"/>
  <c r="HI80" i="14"/>
  <c r="ER80" i="14"/>
  <c r="FX80" i="14"/>
  <c r="HD80" i="14"/>
  <c r="GO80" i="14"/>
  <c r="ES80" i="14"/>
  <c r="FA80" i="14"/>
  <c r="DZ80" i="14"/>
  <c r="EX80" i="14"/>
  <c r="FR80" i="14"/>
  <c r="GL80" i="14"/>
  <c r="HJ80" i="14"/>
  <c r="EI80" i="14"/>
  <c r="FC80" i="14"/>
  <c r="GA80" i="14"/>
  <c r="GU80" i="14"/>
  <c r="HO80" i="14"/>
  <c r="FL80" i="14"/>
  <c r="GZ80" i="14"/>
  <c r="EO80" i="14"/>
  <c r="GK80" i="14"/>
  <c r="EB80" i="14"/>
  <c r="FP80" i="14"/>
  <c r="HL80" i="14"/>
  <c r="FQ80" i="14"/>
  <c r="DU80" i="14"/>
  <c r="EH80" i="14"/>
  <c r="FB80" i="14"/>
  <c r="FV80" i="14"/>
  <c r="GT80" i="14"/>
  <c r="HN80" i="14"/>
  <c r="EM80" i="14"/>
  <c r="FK80" i="14"/>
  <c r="GE80" i="14"/>
  <c r="GY80" i="14"/>
  <c r="EF80" i="14"/>
  <c r="FT80" i="14"/>
  <c r="HH80" i="14"/>
  <c r="FE80" i="14"/>
  <c r="GS80" i="14"/>
  <c r="EJ80" i="14"/>
  <c r="GF80" i="14"/>
  <c r="EC80" i="14"/>
  <c r="GW80" i="14"/>
  <c r="GG80" i="14"/>
  <c r="EL80" i="14"/>
  <c r="GD80" i="14"/>
  <c r="DW80" i="14"/>
  <c r="FO80" i="14"/>
  <c r="HG80" i="14"/>
  <c r="GB80" i="14"/>
  <c r="FM80" i="14"/>
  <c r="EZ80" i="14"/>
  <c r="FI80" i="14"/>
  <c r="HM80" i="14"/>
  <c r="EP80" i="14"/>
  <c r="GH80" i="14"/>
  <c r="EE80" i="14"/>
  <c r="FS80" i="14"/>
  <c r="HK80" i="14"/>
  <c r="GR80" i="14"/>
  <c r="FU80" i="14"/>
  <c r="FH80" i="14"/>
  <c r="EK80" i="14"/>
  <c r="FF80" i="14"/>
  <c r="GX80" i="14"/>
  <c r="EU80" i="14"/>
  <c r="GI80" i="14"/>
  <c r="EN80" i="14"/>
  <c r="DY80" i="14"/>
  <c r="HA80" i="14"/>
  <c r="GN80" i="14"/>
  <c r="FY80" i="14"/>
  <c r="EY80" i="14"/>
  <c r="DT80" i="14"/>
  <c r="DV80" i="14"/>
  <c r="GQ80" i="14"/>
  <c r="GV80" i="14"/>
  <c r="FN80" i="14"/>
  <c r="EV80" i="14"/>
  <c r="HE80" i="14"/>
  <c r="HB80" i="14"/>
  <c r="N37" i="14"/>
  <c r="L37" i="14"/>
  <c r="DZ37" i="14"/>
  <c r="EP37" i="14"/>
  <c r="FF37" i="14"/>
  <c r="FV37" i="14"/>
  <c r="GL37" i="14"/>
  <c r="HB37" i="14"/>
  <c r="DW37" i="14"/>
  <c r="EM37" i="14"/>
  <c r="FC37" i="14"/>
  <c r="FS37" i="14"/>
  <c r="GI37" i="14"/>
  <c r="GY37" i="14"/>
  <c r="HO37" i="14"/>
  <c r="EW37" i="14"/>
  <c r="GC37" i="14"/>
  <c r="HI37" i="14"/>
  <c r="ER37" i="14"/>
  <c r="FX37" i="14"/>
  <c r="HD37" i="14"/>
  <c r="FA37" i="14"/>
  <c r="HM37" i="14"/>
  <c r="FT37" i="14"/>
  <c r="EC37" i="14"/>
  <c r="GO37" i="14"/>
  <c r="EF37" i="14"/>
  <c r="ED37" i="14"/>
  <c r="ET37" i="14"/>
  <c r="FJ37" i="14"/>
  <c r="FZ37" i="14"/>
  <c r="GP37" i="14"/>
  <c r="HF37" i="14"/>
  <c r="EA37" i="14"/>
  <c r="EQ37" i="14"/>
  <c r="FG37" i="14"/>
  <c r="FW37" i="14"/>
  <c r="GM37" i="14"/>
  <c r="HC37" i="14"/>
  <c r="DY37" i="14"/>
  <c r="FE37" i="14"/>
  <c r="GK37" i="14"/>
  <c r="DT37" i="14"/>
  <c r="EZ37" i="14"/>
  <c r="GF37" i="14"/>
  <c r="HL37" i="14"/>
  <c r="FQ37" i="14"/>
  <c r="DX37" i="14"/>
  <c r="GJ37" i="14"/>
  <c r="ES37" i="14"/>
  <c r="HE37" i="14"/>
  <c r="GR37" i="14"/>
  <c r="EX37" i="14"/>
  <c r="GD37" i="14"/>
  <c r="HJ37" i="14"/>
  <c r="EU37" i="14"/>
  <c r="GA37" i="14"/>
  <c r="HG37" i="14"/>
  <c r="FM37" i="14"/>
  <c r="EB37" i="14"/>
  <c r="GN37" i="14"/>
  <c r="GG37" i="14"/>
  <c r="GZ37" i="14"/>
  <c r="FL37" i="14"/>
  <c r="DV37" i="14"/>
  <c r="FB37" i="14"/>
  <c r="GH37" i="14"/>
  <c r="HN37" i="14"/>
  <c r="EY37" i="14"/>
  <c r="GE37" i="14"/>
  <c r="HK37" i="14"/>
  <c r="FU37" i="14"/>
  <c r="EJ37" i="14"/>
  <c r="GV37" i="14"/>
  <c r="GW37" i="14"/>
  <c r="HP37" i="14"/>
  <c r="GB37" i="14"/>
  <c r="EH37" i="14"/>
  <c r="FN37" i="14"/>
  <c r="GT37" i="14"/>
  <c r="EE37" i="14"/>
  <c r="FK37" i="14"/>
  <c r="GQ37" i="14"/>
  <c r="EG37" i="14"/>
  <c r="GS37" i="14"/>
  <c r="FH37" i="14"/>
  <c r="DU37" i="14"/>
  <c r="EN37" i="14"/>
  <c r="FI37" i="14"/>
  <c r="EV37" i="14"/>
  <c r="EI37" i="14"/>
  <c r="HA37" i="14"/>
  <c r="FY37" i="14"/>
  <c r="EL37" i="14"/>
  <c r="FO37" i="14"/>
  <c r="FP37" i="14"/>
  <c r="HH37" i="14"/>
  <c r="FR37" i="14"/>
  <c r="GU37" i="14"/>
  <c r="EK37" i="14"/>
  <c r="N73" i="14"/>
  <c r="DU73" i="14"/>
  <c r="EK73" i="14"/>
  <c r="FA73" i="14"/>
  <c r="FQ73" i="14"/>
  <c r="GG73" i="14"/>
  <c r="GW73" i="14"/>
  <c r="HM73" i="14"/>
  <c r="EH73" i="14"/>
  <c r="EX73" i="14"/>
  <c r="FN73" i="14"/>
  <c r="GD73" i="14"/>
  <c r="GT73" i="14"/>
  <c r="HJ73" i="14"/>
  <c r="EQ73" i="14"/>
  <c r="FW73" i="14"/>
  <c r="HC73" i="14"/>
  <c r="EJ73" i="14"/>
  <c r="FP73" i="14"/>
  <c r="GV73" i="14"/>
  <c r="EE73" i="14"/>
  <c r="FK73" i="14"/>
  <c r="GQ73" i="14"/>
  <c r="EF73" i="14"/>
  <c r="FT73" i="14"/>
  <c r="HH73" i="14"/>
  <c r="HP73" i="14"/>
  <c r="DY73" i="14"/>
  <c r="EO73" i="14"/>
  <c r="FE73" i="14"/>
  <c r="FU73" i="14"/>
  <c r="GK73" i="14"/>
  <c r="HA73" i="14"/>
  <c r="DV73" i="14"/>
  <c r="EL73" i="14"/>
  <c r="FB73" i="14"/>
  <c r="FR73" i="14"/>
  <c r="GH73" i="14"/>
  <c r="GX73" i="14"/>
  <c r="HN73" i="14"/>
  <c r="EY73" i="14"/>
  <c r="GE73" i="14"/>
  <c r="HK73" i="14"/>
  <c r="ER73" i="14"/>
  <c r="FX73" i="14"/>
  <c r="HD73" i="14"/>
  <c r="EM73" i="14"/>
  <c r="FS73" i="14"/>
  <c r="GY73" i="14"/>
  <c r="FL73" i="14"/>
  <c r="GZ73" i="14"/>
  <c r="DX73" i="14"/>
  <c r="EC73" i="14"/>
  <c r="FI73" i="14"/>
  <c r="GO73" i="14"/>
  <c r="DZ73" i="14"/>
  <c r="FF73" i="14"/>
  <c r="GL73" i="14"/>
  <c r="EA73" i="14"/>
  <c r="GM73" i="14"/>
  <c r="EZ73" i="14"/>
  <c r="HL73" i="14"/>
  <c r="GA73" i="14"/>
  <c r="GR73" i="14"/>
  <c r="FD73" i="14"/>
  <c r="EG73" i="14"/>
  <c r="FM73" i="14"/>
  <c r="GS73" i="14"/>
  <c r="ED73" i="14"/>
  <c r="FJ73" i="14"/>
  <c r="GP73" i="14"/>
  <c r="EI73" i="14"/>
  <c r="GU73" i="14"/>
  <c r="FH73" i="14"/>
  <c r="DW73" i="14"/>
  <c r="GI73" i="14"/>
  <c r="EN73" i="14"/>
  <c r="GJ73" i="14"/>
  <c r="ES73" i="14"/>
  <c r="FY73" i="14"/>
  <c r="HE73" i="14"/>
  <c r="EP73" i="14"/>
  <c r="FV73" i="14"/>
  <c r="HB73" i="14"/>
  <c r="FG73" i="14"/>
  <c r="DT73" i="14"/>
  <c r="GF73" i="14"/>
  <c r="EU73" i="14"/>
  <c r="HG73" i="14"/>
  <c r="EV73" i="14"/>
  <c r="HI73" i="14"/>
  <c r="FO73" i="14"/>
  <c r="HO73" i="14"/>
  <c r="ET73" i="14"/>
  <c r="EB73" i="14"/>
  <c r="GB73" i="14"/>
  <c r="EW73" i="14"/>
  <c r="FZ73" i="14"/>
  <c r="GN73" i="14"/>
  <c r="N97" i="14"/>
  <c r="EG97" i="14"/>
  <c r="EW97" i="14"/>
  <c r="FM97" i="14"/>
  <c r="GC97" i="14"/>
  <c r="GS97" i="14"/>
  <c r="HI97" i="14"/>
  <c r="ED97" i="14"/>
  <c r="ET97" i="14"/>
  <c r="FJ97" i="14"/>
  <c r="FZ97" i="14"/>
  <c r="GP97" i="14"/>
  <c r="HF97" i="14"/>
  <c r="EI97" i="14"/>
  <c r="FO97" i="14"/>
  <c r="GU97" i="14"/>
  <c r="EB97" i="14"/>
  <c r="FH97" i="14"/>
  <c r="GN97" i="14"/>
  <c r="DW97" i="14"/>
  <c r="FC97" i="14"/>
  <c r="GI97" i="14"/>
  <c r="HO97" i="14"/>
  <c r="EV97" i="14"/>
  <c r="FD97" i="14"/>
  <c r="FL97" i="14"/>
  <c r="DU97" i="14"/>
  <c r="EK97" i="14"/>
  <c r="FA97" i="14"/>
  <c r="FQ97" i="14"/>
  <c r="GG97" i="14"/>
  <c r="GW97" i="14"/>
  <c r="HM97" i="14"/>
  <c r="EH97" i="14"/>
  <c r="EX97" i="14"/>
  <c r="FN97" i="14"/>
  <c r="GD97" i="14"/>
  <c r="GT97" i="14"/>
  <c r="HJ97" i="14"/>
  <c r="EQ97" i="14"/>
  <c r="FW97" i="14"/>
  <c r="HC97" i="14"/>
  <c r="EJ97" i="14"/>
  <c r="FP97" i="14"/>
  <c r="GV97" i="14"/>
  <c r="EE97" i="14"/>
  <c r="FK97" i="14"/>
  <c r="GQ97" i="14"/>
  <c r="EN97" i="14"/>
  <c r="GB97" i="14"/>
  <c r="GJ97" i="14"/>
  <c r="GR97" i="14"/>
  <c r="DY97" i="14"/>
  <c r="EO97" i="14"/>
  <c r="FE97" i="14"/>
  <c r="FU97" i="14"/>
  <c r="GK97" i="14"/>
  <c r="HA97" i="14"/>
  <c r="DV97" i="14"/>
  <c r="EL97" i="14"/>
  <c r="FB97" i="14"/>
  <c r="FR97" i="14"/>
  <c r="GH97" i="14"/>
  <c r="GX97" i="14"/>
  <c r="HN97" i="14"/>
  <c r="EY97" i="14"/>
  <c r="GE97" i="14"/>
  <c r="HK97" i="14"/>
  <c r="ER97" i="14"/>
  <c r="FX97" i="14"/>
  <c r="HD97" i="14"/>
  <c r="EM97" i="14"/>
  <c r="FS97" i="14"/>
  <c r="GY97" i="14"/>
  <c r="FT97" i="14"/>
  <c r="HH97" i="14"/>
  <c r="HP97" i="14"/>
  <c r="EG26" i="14"/>
  <c r="EW26" i="14"/>
  <c r="FM26" i="14"/>
  <c r="GC26" i="14"/>
  <c r="GS26" i="14"/>
  <c r="HI26" i="14"/>
  <c r="ED26" i="14"/>
  <c r="ET26" i="14"/>
  <c r="FJ26" i="14"/>
  <c r="FZ26" i="14"/>
  <c r="GP26" i="14"/>
  <c r="HF26" i="14"/>
  <c r="EF26" i="14"/>
  <c r="FL26" i="14"/>
  <c r="GR26" i="14"/>
  <c r="EA26" i="14"/>
  <c r="FG26" i="14"/>
  <c r="GM26" i="14"/>
  <c r="EB26" i="14"/>
  <c r="GN26" i="14"/>
  <c r="FK26" i="14"/>
  <c r="DT26" i="14"/>
  <c r="GF26" i="14"/>
  <c r="GI26" i="14"/>
  <c r="HO26" i="14"/>
  <c r="DU26" i="14"/>
  <c r="EK26" i="14"/>
  <c r="FA26" i="14"/>
  <c r="FQ26" i="14"/>
  <c r="GG26" i="14"/>
  <c r="GW26" i="14"/>
  <c r="HM26" i="14"/>
  <c r="EH26" i="14"/>
  <c r="EX26" i="14"/>
  <c r="FN26" i="14"/>
  <c r="GD26" i="14"/>
  <c r="GT26" i="14"/>
  <c r="HJ26" i="14"/>
  <c r="EN26" i="14"/>
  <c r="FT26" i="14"/>
  <c r="GZ26" i="14"/>
  <c r="EI26" i="14"/>
  <c r="FO26" i="14"/>
  <c r="GU26" i="14"/>
  <c r="ER26" i="14"/>
  <c r="HD26" i="14"/>
  <c r="GA26" i="14"/>
  <c r="EJ26" i="14"/>
  <c r="GV26" i="14"/>
  <c r="EM26" i="14"/>
  <c r="FS26" i="14"/>
  <c r="EC26" i="14"/>
  <c r="FI26" i="14"/>
  <c r="GO26" i="14"/>
  <c r="DZ26" i="14"/>
  <c r="FF26" i="14"/>
  <c r="GL26" i="14"/>
  <c r="DX26" i="14"/>
  <c r="GJ26" i="14"/>
  <c r="EY26" i="14"/>
  <c r="HK26" i="14"/>
  <c r="EU26" i="14"/>
  <c r="FP26" i="14"/>
  <c r="FC26" i="14"/>
  <c r="EO26" i="14"/>
  <c r="FU26" i="14"/>
  <c r="HA26" i="14"/>
  <c r="EL26" i="14"/>
  <c r="FR26" i="14"/>
  <c r="GX26" i="14"/>
  <c r="EV26" i="14"/>
  <c r="HH26" i="14"/>
  <c r="FW26" i="14"/>
  <c r="FH26" i="14"/>
  <c r="GQ26" i="14"/>
  <c r="HL26" i="14"/>
  <c r="ES26" i="14"/>
  <c r="FY26" i="14"/>
  <c r="HE26" i="14"/>
  <c r="EP26" i="14"/>
  <c r="FV26" i="14"/>
  <c r="HB26" i="14"/>
  <c r="FD26" i="14"/>
  <c r="HP26" i="14"/>
  <c r="GE26" i="14"/>
  <c r="FX26" i="14"/>
  <c r="HG26" i="14"/>
  <c r="DW26" i="14"/>
  <c r="DV26" i="14"/>
  <c r="GB26" i="14"/>
  <c r="EZ26" i="14"/>
  <c r="DY26" i="14"/>
  <c r="FB26" i="14"/>
  <c r="EQ26" i="14"/>
  <c r="GY26" i="14"/>
  <c r="FE26" i="14"/>
  <c r="GH26" i="14"/>
  <c r="HC26" i="14"/>
  <c r="GK26" i="14"/>
  <c r="HN26" i="14"/>
  <c r="EE26" i="14"/>
  <c r="EF82" i="14"/>
  <c r="EB82" i="14"/>
  <c r="EV82" i="14"/>
  <c r="FL82" i="14"/>
  <c r="GB82" i="14"/>
  <c r="GR82" i="14"/>
  <c r="HH82" i="14"/>
  <c r="DY82" i="14"/>
  <c r="EO82" i="14"/>
  <c r="FE82" i="14"/>
  <c r="FU82" i="14"/>
  <c r="GK82" i="14"/>
  <c r="HA82" i="14"/>
  <c r="DV82" i="14"/>
  <c r="FB82" i="14"/>
  <c r="GH82" i="14"/>
  <c r="HN82" i="14"/>
  <c r="EU82" i="14"/>
  <c r="GA82" i="14"/>
  <c r="HG82" i="14"/>
  <c r="EP82" i="14"/>
  <c r="FV82" i="14"/>
  <c r="HB82" i="14"/>
  <c r="HK82" i="14"/>
  <c r="EI82" i="14"/>
  <c r="FW82" i="14"/>
  <c r="EN82" i="14"/>
  <c r="FH82" i="14"/>
  <c r="GF82" i="14"/>
  <c r="GZ82" i="14"/>
  <c r="DU82" i="14"/>
  <c r="ES82" i="14"/>
  <c r="FM82" i="14"/>
  <c r="GG82" i="14"/>
  <c r="HE82" i="14"/>
  <c r="EL82" i="14"/>
  <c r="FZ82" i="14"/>
  <c r="DW82" i="14"/>
  <c r="FK82" i="14"/>
  <c r="GY82" i="14"/>
  <c r="EX82" i="14"/>
  <c r="GL82" i="14"/>
  <c r="GE82" i="14"/>
  <c r="FO82" i="14"/>
  <c r="DX82" i="14"/>
  <c r="FD82" i="14"/>
  <c r="GJ82" i="14"/>
  <c r="HL82" i="14"/>
  <c r="EK82" i="14"/>
  <c r="FQ82" i="14"/>
  <c r="GS82" i="14"/>
  <c r="ED82" i="14"/>
  <c r="GP82" i="14"/>
  <c r="EM82" i="14"/>
  <c r="GQ82" i="14"/>
  <c r="FF82" i="14"/>
  <c r="HJ82" i="14"/>
  <c r="GM82" i="14"/>
  <c r="EJ82" i="14"/>
  <c r="FP82" i="14"/>
  <c r="GN82" i="14"/>
  <c r="HP82" i="14"/>
  <c r="EW82" i="14"/>
  <c r="FY82" i="14"/>
  <c r="GW82" i="14"/>
  <c r="ET82" i="14"/>
  <c r="GX82" i="14"/>
  <c r="FC82" i="14"/>
  <c r="HO82" i="14"/>
  <c r="FN82" i="14"/>
  <c r="EY82" i="14"/>
  <c r="GU82" i="14"/>
  <c r="ER82" i="14"/>
  <c r="GV82" i="14"/>
  <c r="FA82" i="14"/>
  <c r="HI82" i="14"/>
  <c r="HF82" i="14"/>
  <c r="DZ82" i="14"/>
  <c r="EA82" i="14"/>
  <c r="EZ82" i="14"/>
  <c r="HD82" i="14"/>
  <c r="FI82" i="14"/>
  <c r="HM82" i="14"/>
  <c r="EE82" i="14"/>
  <c r="EH82" i="14"/>
  <c r="FG82" i="14"/>
  <c r="FT82" i="14"/>
  <c r="EC82" i="14"/>
  <c r="GC82" i="14"/>
  <c r="FJ82" i="14"/>
  <c r="FS82" i="14"/>
  <c r="GD82" i="14"/>
  <c r="EQ82" i="14"/>
  <c r="DT82" i="14"/>
  <c r="FR82" i="14"/>
  <c r="FX82" i="14"/>
  <c r="GI82" i="14"/>
  <c r="EG82" i="14"/>
  <c r="GT82" i="14"/>
  <c r="GO82" i="14"/>
  <c r="HC82" i="14"/>
  <c r="EB102" i="14"/>
  <c r="ER102" i="14"/>
  <c r="FH102" i="14"/>
  <c r="FX102" i="14"/>
  <c r="GN102" i="14"/>
  <c r="HD102" i="14"/>
  <c r="DU102" i="14"/>
  <c r="EK102" i="14"/>
  <c r="FA102" i="14"/>
  <c r="DT102" i="14"/>
  <c r="EN102" i="14"/>
  <c r="FL102" i="14"/>
  <c r="GF102" i="14"/>
  <c r="GZ102" i="14"/>
  <c r="DY102" i="14"/>
  <c r="ES102" i="14"/>
  <c r="FM102" i="14"/>
  <c r="GC102" i="14"/>
  <c r="GS102" i="14"/>
  <c r="HI102" i="14"/>
  <c r="EP102" i="14"/>
  <c r="FV102" i="14"/>
  <c r="HB102" i="14"/>
  <c r="EQ102" i="14"/>
  <c r="FW102" i="14"/>
  <c r="HC102" i="14"/>
  <c r="EL102" i="14"/>
  <c r="FR102" i="14"/>
  <c r="GX102" i="14"/>
  <c r="GA102" i="14"/>
  <c r="GI102" i="14"/>
  <c r="GQ102" i="14"/>
  <c r="DX102" i="14"/>
  <c r="EZ102" i="14"/>
  <c r="GB102" i="14"/>
  <c r="HH102" i="14"/>
  <c r="EG102" i="14"/>
  <c r="FI102" i="14"/>
  <c r="GG102" i="14"/>
  <c r="HA102" i="14"/>
  <c r="EH102" i="14"/>
  <c r="GD102" i="14"/>
  <c r="EA102" i="14"/>
  <c r="FO102" i="14"/>
  <c r="HK102" i="14"/>
  <c r="FB102" i="14"/>
  <c r="GP102" i="14"/>
  <c r="HG102" i="14"/>
  <c r="EE102" i="14"/>
  <c r="GY102" i="14"/>
  <c r="EF102" i="14"/>
  <c r="FD102" i="14"/>
  <c r="GJ102" i="14"/>
  <c r="HL102" i="14"/>
  <c r="EO102" i="14"/>
  <c r="FQ102" i="14"/>
  <c r="GK102" i="14"/>
  <c r="HE102" i="14"/>
  <c r="EX102" i="14"/>
  <c r="GL102" i="14"/>
  <c r="EI102" i="14"/>
  <c r="GE102" i="14"/>
  <c r="DV102" i="14"/>
  <c r="FJ102" i="14"/>
  <c r="HF102" i="14"/>
  <c r="DW102" i="14"/>
  <c r="FK102" i="14"/>
  <c r="EJ102" i="14"/>
  <c r="GR102" i="14"/>
  <c r="EW102" i="14"/>
  <c r="GO102" i="14"/>
  <c r="FF102" i="14"/>
  <c r="EY102" i="14"/>
  <c r="ED102" i="14"/>
  <c r="HN102" i="14"/>
  <c r="EM102" i="14"/>
  <c r="EV102" i="14"/>
  <c r="GV102" i="14"/>
  <c r="FE102" i="14"/>
  <c r="GW102" i="14"/>
  <c r="FN102" i="14"/>
  <c r="FG102" i="14"/>
  <c r="ET102" i="14"/>
  <c r="EU102" i="14"/>
  <c r="FS102" i="14"/>
  <c r="FP102" i="14"/>
  <c r="HP102" i="14"/>
  <c r="FU102" i="14"/>
  <c r="HM102" i="14"/>
  <c r="GT102" i="14"/>
  <c r="GM102" i="14"/>
  <c r="FZ102" i="14"/>
  <c r="FC102" i="14"/>
  <c r="FT102" i="14"/>
  <c r="HJ102" i="14"/>
  <c r="EC102" i="14"/>
  <c r="GU102" i="14"/>
  <c r="FY102" i="14"/>
  <c r="GH102" i="14"/>
  <c r="HO102" i="14"/>
  <c r="N35" i="14"/>
  <c r="DX35" i="14"/>
  <c r="EV35" i="14"/>
  <c r="FP35" i="14"/>
  <c r="GJ35" i="14"/>
  <c r="HH35" i="14"/>
  <c r="EC35" i="14"/>
  <c r="EW35" i="14"/>
  <c r="FU35" i="14"/>
  <c r="GO35" i="14"/>
  <c r="HI35" i="14"/>
  <c r="FG35" i="14"/>
  <c r="GU35" i="14"/>
  <c r="EL35" i="14"/>
  <c r="GH35" i="14"/>
  <c r="EE35" i="14"/>
  <c r="HG35" i="14"/>
  <c r="HJ35" i="14"/>
  <c r="GI35" i="14"/>
  <c r="GL35" i="14"/>
  <c r="EF35" i="14"/>
  <c r="EZ35" i="14"/>
  <c r="FT35" i="14"/>
  <c r="GR35" i="14"/>
  <c r="HL35" i="14"/>
  <c r="EG35" i="14"/>
  <c r="FE35" i="14"/>
  <c r="FY35" i="14"/>
  <c r="GS35" i="14"/>
  <c r="EA35" i="14"/>
  <c r="FO35" i="14"/>
  <c r="HC35" i="14"/>
  <c r="FB35" i="14"/>
  <c r="GP35" i="14"/>
  <c r="EU35" i="14"/>
  <c r="EX35" i="14"/>
  <c r="DW35" i="14"/>
  <c r="GY35" i="14"/>
  <c r="HB35" i="14"/>
  <c r="FD35" i="14"/>
  <c r="GV35" i="14"/>
  <c r="EO35" i="14"/>
  <c r="GC35" i="14"/>
  <c r="EI35" i="14"/>
  <c r="DV35" i="14"/>
  <c r="GX35" i="14"/>
  <c r="FN35" i="14"/>
  <c r="FV35" i="14"/>
  <c r="EJ35" i="14"/>
  <c r="GF35" i="14"/>
  <c r="ES35" i="14"/>
  <c r="HA35" i="14"/>
  <c r="GM35" i="14"/>
  <c r="HN35" i="14"/>
  <c r="EM35" i="14"/>
  <c r="EN35" i="14"/>
  <c r="HP35" i="14"/>
  <c r="GK35" i="14"/>
  <c r="ED35" i="14"/>
  <c r="GQ35" i="14"/>
  <c r="FF35" i="14"/>
  <c r="FL35" i="14"/>
  <c r="DY35" i="14"/>
  <c r="HE35" i="14"/>
  <c r="FJ35" i="14"/>
  <c r="GD35" i="14"/>
  <c r="L35" i="14"/>
  <c r="DT35" i="14"/>
  <c r="FM35" i="14"/>
  <c r="GA35" i="14"/>
  <c r="GB35" i="14"/>
  <c r="EQ35" i="14"/>
  <c r="FS35" i="14"/>
  <c r="GZ35" i="14"/>
  <c r="FW35" i="14"/>
  <c r="DZ35" i="14"/>
  <c r="FI35" i="14"/>
  <c r="FR35" i="14"/>
  <c r="EB43" i="14"/>
  <c r="ER43" i="14"/>
  <c r="FH43" i="14"/>
  <c r="FX43" i="14"/>
  <c r="GN43" i="14"/>
  <c r="HD43" i="14"/>
  <c r="DU43" i="14"/>
  <c r="EK43" i="14"/>
  <c r="FA43" i="14"/>
  <c r="FQ43" i="14"/>
  <c r="GG43" i="14"/>
  <c r="GW43" i="14"/>
  <c r="HM43" i="14"/>
  <c r="EY43" i="14"/>
  <c r="GE43" i="14"/>
  <c r="HK43" i="14"/>
  <c r="ET43" i="14"/>
  <c r="FZ43" i="14"/>
  <c r="HF43" i="14"/>
  <c r="FC43" i="14"/>
  <c r="HO43" i="14"/>
  <c r="FV43" i="14"/>
  <c r="EU43" i="14"/>
  <c r="HG43" i="14"/>
  <c r="HJ43" i="14"/>
  <c r="EF43" i="14"/>
  <c r="EV43" i="14"/>
  <c r="FL43" i="14"/>
  <c r="GB43" i="14"/>
  <c r="GR43" i="14"/>
  <c r="HH43" i="14"/>
  <c r="DY43" i="14"/>
  <c r="EO43" i="14"/>
  <c r="FE43" i="14"/>
  <c r="FU43" i="14"/>
  <c r="GK43" i="14"/>
  <c r="HA43" i="14"/>
  <c r="EA43" i="14"/>
  <c r="FG43" i="14"/>
  <c r="GM43" i="14"/>
  <c r="DV43" i="14"/>
  <c r="FB43" i="14"/>
  <c r="GH43" i="14"/>
  <c r="HN43" i="14"/>
  <c r="FS43" i="14"/>
  <c r="DZ43" i="14"/>
  <c r="GL43" i="14"/>
  <c r="FK43" i="14"/>
  <c r="EH43" i="14"/>
  <c r="FN43" i="14"/>
  <c r="DT43" i="14"/>
  <c r="EJ43" i="14"/>
  <c r="EZ43" i="14"/>
  <c r="FP43" i="14"/>
  <c r="GF43" i="14"/>
  <c r="GV43" i="14"/>
  <c r="HL43" i="14"/>
  <c r="EC43" i="14"/>
  <c r="ES43" i="14"/>
  <c r="FI43" i="14"/>
  <c r="FY43" i="14"/>
  <c r="GO43" i="14"/>
  <c r="HE43" i="14"/>
  <c r="EI43" i="14"/>
  <c r="FO43" i="14"/>
  <c r="GU43" i="14"/>
  <c r="ED43" i="14"/>
  <c r="FJ43" i="14"/>
  <c r="GP43" i="14"/>
  <c r="DW43" i="14"/>
  <c r="GI43" i="14"/>
  <c r="EP43" i="14"/>
  <c r="HB43" i="14"/>
  <c r="GA43" i="14"/>
  <c r="GT43" i="14"/>
  <c r="GD43" i="14"/>
  <c r="EI51" i="14"/>
  <c r="EY51" i="14"/>
  <c r="FO51" i="14"/>
  <c r="GE51" i="14"/>
  <c r="GU51" i="14"/>
  <c r="HK51" i="14"/>
  <c r="EB51" i="14"/>
  <c r="ER51" i="14"/>
  <c r="FH51" i="14"/>
  <c r="DW51" i="14"/>
  <c r="EQ51" i="14"/>
  <c r="FK51" i="14"/>
  <c r="GI51" i="14"/>
  <c r="HC51" i="14"/>
  <c r="DX51" i="14"/>
  <c r="EV51" i="14"/>
  <c r="FP51" i="14"/>
  <c r="GF51" i="14"/>
  <c r="GV51" i="14"/>
  <c r="HL51" i="14"/>
  <c r="EO51" i="14"/>
  <c r="FU51" i="14"/>
  <c r="HA51" i="14"/>
  <c r="EP51" i="14"/>
  <c r="FV51" i="14"/>
  <c r="HB51" i="14"/>
  <c r="EK51" i="14"/>
  <c r="FQ51" i="14"/>
  <c r="GW51" i="14"/>
  <c r="FJ51" i="14"/>
  <c r="GX51" i="14"/>
  <c r="DV51" i="14"/>
  <c r="EA51" i="14"/>
  <c r="EU51" i="14"/>
  <c r="FS51" i="14"/>
  <c r="GM51" i="14"/>
  <c r="HG51" i="14"/>
  <c r="EF51" i="14"/>
  <c r="EZ51" i="14"/>
  <c r="FT51" i="14"/>
  <c r="GJ51" i="14"/>
  <c r="GZ51" i="14"/>
  <c r="HP51" i="14"/>
  <c r="EW51" i="14"/>
  <c r="GC51" i="14"/>
  <c r="HI51" i="14"/>
  <c r="EX51" i="14"/>
  <c r="GD51" i="14"/>
  <c r="HJ51" i="14"/>
  <c r="ES51" i="14"/>
  <c r="FY51" i="14"/>
  <c r="HE51" i="14"/>
  <c r="GP51" i="14"/>
  <c r="ET51" i="14"/>
  <c r="FB51" i="14"/>
  <c r="EE51" i="14"/>
  <c r="FW51" i="14"/>
  <c r="HO51" i="14"/>
  <c r="FD51" i="14"/>
  <c r="GN51" i="14"/>
  <c r="DY51" i="14"/>
  <c r="GK51" i="14"/>
  <c r="FF51" i="14"/>
  <c r="DU51" i="14"/>
  <c r="GG51" i="14"/>
  <c r="EL51" i="14"/>
  <c r="GH51" i="14"/>
  <c r="EM51" i="14"/>
  <c r="GA51" i="14"/>
  <c r="DT51" i="14"/>
  <c r="FL51" i="14"/>
  <c r="GR51" i="14"/>
  <c r="EG51" i="14"/>
  <c r="GS51" i="14"/>
  <c r="FN51" i="14"/>
  <c r="EC51" i="14"/>
  <c r="GO51" i="14"/>
  <c r="FR51" i="14"/>
  <c r="HN51" i="14"/>
  <c r="FC51" i="14"/>
  <c r="GQ51" i="14"/>
  <c r="EJ51" i="14"/>
  <c r="FX51" i="14"/>
  <c r="HD51" i="14"/>
  <c r="FE51" i="14"/>
  <c r="DZ51" i="14"/>
  <c r="GL51" i="14"/>
  <c r="FA51" i="14"/>
  <c r="HM51" i="14"/>
  <c r="FZ51" i="14"/>
  <c r="GB51" i="14"/>
  <c r="GT51" i="14"/>
  <c r="FG51" i="14"/>
  <c r="HH51" i="14"/>
  <c r="FI51" i="14"/>
  <c r="GY51" i="14"/>
  <c r="FM51" i="14"/>
  <c r="ED51" i="14"/>
  <c r="EN51" i="14"/>
  <c r="EH51" i="14"/>
  <c r="HF51" i="14"/>
  <c r="N34" i="14"/>
  <c r="EG34" i="14"/>
  <c r="EW34" i="14"/>
  <c r="FM34" i="14"/>
  <c r="GC34" i="14"/>
  <c r="GS34" i="14"/>
  <c r="HI34" i="14"/>
  <c r="ED34" i="14"/>
  <c r="ET34" i="14"/>
  <c r="FJ34" i="14"/>
  <c r="FZ34" i="14"/>
  <c r="GP34" i="14"/>
  <c r="HF34" i="14"/>
  <c r="EF34" i="14"/>
  <c r="FL34" i="14"/>
  <c r="GR34" i="14"/>
  <c r="EA34" i="14"/>
  <c r="FG34" i="14"/>
  <c r="GM34" i="14"/>
  <c r="DT34" i="14"/>
  <c r="GF34" i="14"/>
  <c r="EM34" i="14"/>
  <c r="GY34" i="14"/>
  <c r="FH34" i="14"/>
  <c r="EU34" i="14"/>
  <c r="EE34" i="14"/>
  <c r="DU34" i="14"/>
  <c r="EK34" i="14"/>
  <c r="FA34" i="14"/>
  <c r="FQ34" i="14"/>
  <c r="GG34" i="14"/>
  <c r="GW34" i="14"/>
  <c r="HM34" i="14"/>
  <c r="EH34" i="14"/>
  <c r="EX34" i="14"/>
  <c r="FN34" i="14"/>
  <c r="GD34" i="14"/>
  <c r="GT34" i="14"/>
  <c r="HJ34" i="14"/>
  <c r="EN34" i="14"/>
  <c r="FT34" i="14"/>
  <c r="GZ34" i="14"/>
  <c r="EI34" i="14"/>
  <c r="FO34" i="14"/>
  <c r="GU34" i="14"/>
  <c r="EJ34" i="14"/>
  <c r="GV34" i="14"/>
  <c r="FC34" i="14"/>
  <c r="HO34" i="14"/>
  <c r="FX34" i="14"/>
  <c r="HG34" i="14"/>
  <c r="GQ34" i="14"/>
  <c r="DY34" i="14"/>
  <c r="EO34" i="14"/>
  <c r="FE34" i="14"/>
  <c r="FU34" i="14"/>
  <c r="GK34" i="14"/>
  <c r="HA34" i="14"/>
  <c r="DV34" i="14"/>
  <c r="EL34" i="14"/>
  <c r="FB34" i="14"/>
  <c r="FR34" i="14"/>
  <c r="GH34" i="14"/>
  <c r="GX34" i="14"/>
  <c r="HN34" i="14"/>
  <c r="EV34" i="14"/>
  <c r="GB34" i="14"/>
  <c r="HH34" i="14"/>
  <c r="EQ34" i="14"/>
  <c r="FW34" i="14"/>
  <c r="HC34" i="14"/>
  <c r="EZ34" i="14"/>
  <c r="HL34" i="14"/>
  <c r="FS34" i="14"/>
  <c r="EB34" i="14"/>
  <c r="GN34" i="14"/>
  <c r="FK34" i="14"/>
  <c r="EF66" i="14"/>
  <c r="EV66" i="14"/>
  <c r="FL66" i="14"/>
  <c r="GB66" i="14"/>
  <c r="GR66" i="14"/>
  <c r="HH66" i="14"/>
  <c r="DY66" i="14"/>
  <c r="EO66" i="14"/>
  <c r="FE66" i="14"/>
  <c r="FU66" i="14"/>
  <c r="GK66" i="14"/>
  <c r="HA66" i="14"/>
  <c r="DV66" i="14"/>
  <c r="FB66" i="14"/>
  <c r="GH66" i="14"/>
  <c r="HN66" i="14"/>
  <c r="EU66" i="14"/>
  <c r="GA66" i="14"/>
  <c r="HG66" i="14"/>
  <c r="EP66" i="14"/>
  <c r="FV66" i="14"/>
  <c r="HB66" i="14"/>
  <c r="GU66" i="14"/>
  <c r="EY66" i="14"/>
  <c r="FG66" i="14"/>
  <c r="DT66" i="14"/>
  <c r="EJ66" i="14"/>
  <c r="EZ66" i="14"/>
  <c r="FP66" i="14"/>
  <c r="GF66" i="14"/>
  <c r="GV66" i="14"/>
  <c r="HL66" i="14"/>
  <c r="EC66" i="14"/>
  <c r="ES66" i="14"/>
  <c r="FI66" i="14"/>
  <c r="FY66" i="14"/>
  <c r="GO66" i="14"/>
  <c r="HE66" i="14"/>
  <c r="ED66" i="14"/>
  <c r="FJ66" i="14"/>
  <c r="GP66" i="14"/>
  <c r="DW66" i="14"/>
  <c r="FC66" i="14"/>
  <c r="GI66" i="14"/>
  <c r="HO66" i="14"/>
  <c r="EX66" i="14"/>
  <c r="GD66" i="14"/>
  <c r="HJ66" i="14"/>
  <c r="EQ66" i="14"/>
  <c r="GE66" i="14"/>
  <c r="GM66" i="14"/>
  <c r="DX66" i="14"/>
  <c r="EN66" i="14"/>
  <c r="FD66" i="14"/>
  <c r="FT66" i="14"/>
  <c r="GJ66" i="14"/>
  <c r="GZ66" i="14"/>
  <c r="HP66" i="14"/>
  <c r="EG66" i="14"/>
  <c r="EW66" i="14"/>
  <c r="FM66" i="14"/>
  <c r="GC66" i="14"/>
  <c r="GS66" i="14"/>
  <c r="HI66" i="14"/>
  <c r="EL66" i="14"/>
  <c r="FR66" i="14"/>
  <c r="GX66" i="14"/>
  <c r="EE66" i="14"/>
  <c r="FK66" i="14"/>
  <c r="GQ66" i="14"/>
  <c r="DZ66" i="14"/>
  <c r="FF66" i="14"/>
  <c r="GL66" i="14"/>
  <c r="EI66" i="14"/>
  <c r="FW66" i="14"/>
  <c r="HK66" i="14"/>
  <c r="HL26" i="15"/>
  <c r="EP26" i="15"/>
  <c r="HB26" i="15"/>
  <c r="FS26" i="15"/>
  <c r="R58" i="15"/>
  <c r="EL58" i="15"/>
  <c r="FB58" i="15"/>
  <c r="FR58" i="15"/>
  <c r="GH58" i="15"/>
  <c r="GX58" i="15"/>
  <c r="HN58" i="15"/>
  <c r="EI58" i="15"/>
  <c r="EY58" i="15"/>
  <c r="FO58" i="15"/>
  <c r="GE58" i="15"/>
  <c r="DZ58" i="15"/>
  <c r="EP58" i="15"/>
  <c r="FF58" i="15"/>
  <c r="FV58" i="15"/>
  <c r="GL58" i="15"/>
  <c r="HB58" i="15"/>
  <c r="HR58" i="15"/>
  <c r="EM58" i="15"/>
  <c r="FC58" i="15"/>
  <c r="FS58" i="15"/>
  <c r="GI58" i="15"/>
  <c r="GY58" i="15"/>
  <c r="EQ90" i="15"/>
  <c r="FO90" i="15"/>
  <c r="GI90" i="15"/>
  <c r="HC90" i="15"/>
  <c r="EB90" i="15"/>
  <c r="EV90" i="15"/>
  <c r="FP90" i="15"/>
  <c r="GN90" i="15"/>
  <c r="HH90" i="15"/>
  <c r="EC90" i="15"/>
  <c r="FA90" i="15"/>
  <c r="FU90" i="15"/>
  <c r="GO90" i="15"/>
  <c r="HM90" i="15"/>
  <c r="GH90" i="15"/>
  <c r="FF90" i="15"/>
  <c r="ET90" i="15"/>
  <c r="EX90" i="15"/>
  <c r="EH90" i="15"/>
  <c r="EA90" i="15"/>
  <c r="EY90" i="15"/>
  <c r="FS90" i="15"/>
  <c r="GM90" i="15"/>
  <c r="HK90" i="15"/>
  <c r="EF90" i="15"/>
  <c r="EZ90" i="15"/>
  <c r="FX90" i="15"/>
  <c r="GR90" i="15"/>
  <c r="HL90" i="15"/>
  <c r="EK90" i="15"/>
  <c r="FE90" i="15"/>
  <c r="FY90" i="15"/>
  <c r="GW90" i="15"/>
  <c r="HQ90" i="15"/>
  <c r="GX90" i="15"/>
  <c r="GL90" i="15"/>
  <c r="FJ90" i="15"/>
  <c r="HJ90" i="15"/>
  <c r="EI90" i="15"/>
  <c r="FC90" i="15"/>
  <c r="FW90" i="15"/>
  <c r="GU90" i="15"/>
  <c r="HO90" i="15"/>
  <c r="EJ90" i="15"/>
  <c r="FH90" i="15"/>
  <c r="GB90" i="15"/>
  <c r="GV90" i="15"/>
  <c r="HT90" i="15"/>
  <c r="EO90" i="15"/>
  <c r="FI90" i="15"/>
  <c r="GG90" i="15"/>
  <c r="HA90" i="15"/>
  <c r="EL90" i="15"/>
  <c r="DZ90" i="15"/>
  <c r="HB90" i="15"/>
  <c r="FZ90" i="15"/>
  <c r="GD90" i="15"/>
  <c r="GY90" i="15"/>
  <c r="GF90" i="15"/>
  <c r="FQ90" i="15"/>
  <c r="EP90" i="15"/>
  <c r="EM90" i="15"/>
  <c r="HS90" i="15"/>
  <c r="HD90" i="15"/>
  <c r="GK90" i="15"/>
  <c r="HR90" i="15"/>
  <c r="FG90" i="15"/>
  <c r="ER90" i="15"/>
  <c r="DY90" i="15"/>
  <c r="HE90" i="15"/>
  <c r="HF90" i="15"/>
  <c r="EB29" i="15"/>
  <c r="EQ29" i="15"/>
  <c r="FO29" i="15"/>
  <c r="GI29" i="15"/>
  <c r="HC29" i="15"/>
  <c r="EJ29" i="15"/>
  <c r="FD29" i="15"/>
  <c r="FX29" i="15"/>
  <c r="GV29" i="15"/>
  <c r="HP29" i="15"/>
  <c r="ES29" i="15"/>
  <c r="FQ29" i="15"/>
  <c r="GK29" i="15"/>
  <c r="HE29" i="15"/>
  <c r="FV29" i="15"/>
  <c r="ET29" i="15"/>
  <c r="EH29" i="15"/>
  <c r="FR29" i="15"/>
  <c r="HN29" i="15"/>
  <c r="DZ29" i="15"/>
  <c r="EF29" i="15"/>
  <c r="EY29" i="15"/>
  <c r="FS29" i="15"/>
  <c r="GM29" i="15"/>
  <c r="HK29" i="15"/>
  <c r="EN29" i="15"/>
  <c r="FH29" i="15"/>
  <c r="GF29" i="15"/>
  <c r="GZ29" i="15"/>
  <c r="HT29" i="15"/>
  <c r="FA29" i="15"/>
  <c r="FU29" i="15"/>
  <c r="GO29" i="15"/>
  <c r="HM29" i="15"/>
  <c r="GL29" i="15"/>
  <c r="FJ29" i="15"/>
  <c r="FN29" i="15"/>
  <c r="GH29" i="15"/>
  <c r="EA29" i="15"/>
  <c r="EI29" i="15"/>
  <c r="FC29" i="15"/>
  <c r="FW29" i="15"/>
  <c r="GU29" i="15"/>
  <c r="HO29" i="15"/>
  <c r="ER29" i="15"/>
  <c r="FP29" i="15"/>
  <c r="GJ29" i="15"/>
  <c r="HD29" i="15"/>
  <c r="EK29" i="15"/>
  <c r="FE29" i="15"/>
  <c r="FY29" i="15"/>
  <c r="GW29" i="15"/>
  <c r="HQ29" i="15"/>
  <c r="HB29" i="15"/>
  <c r="GP29" i="15"/>
  <c r="GD29" i="15"/>
  <c r="EL29" i="15"/>
  <c r="DX29" i="15"/>
  <c r="GY29" i="15"/>
  <c r="GN29" i="15"/>
  <c r="GG29" i="15"/>
  <c r="HF29" i="15"/>
  <c r="EM29" i="15"/>
  <c r="HS29" i="15"/>
  <c r="HL29" i="15"/>
  <c r="HA29" i="15"/>
  <c r="GT29" i="15"/>
  <c r="FG29" i="15"/>
  <c r="EZ29" i="15"/>
  <c r="EO29" i="15"/>
  <c r="EP29" i="15"/>
  <c r="FB29" i="15"/>
  <c r="EQ53" i="15"/>
  <c r="FW53" i="15"/>
  <c r="HC53" i="15"/>
  <c r="EJ53" i="15"/>
  <c r="FP53" i="15"/>
  <c r="GV53" i="15"/>
  <c r="EU53" i="15"/>
  <c r="GA53" i="15"/>
  <c r="HG53" i="15"/>
  <c r="EN53" i="15"/>
  <c r="FT53" i="15"/>
  <c r="FK53" i="15"/>
  <c r="DX53" i="15"/>
  <c r="GJ53" i="15"/>
  <c r="EC53" i="15"/>
  <c r="FI53" i="15"/>
  <c r="GO53" i="15"/>
  <c r="EL53" i="15"/>
  <c r="FF53" i="15"/>
  <c r="FZ53" i="15"/>
  <c r="GD53" i="15"/>
  <c r="EA53" i="15"/>
  <c r="GM53" i="15"/>
  <c r="EZ53" i="15"/>
  <c r="GZ53" i="15"/>
  <c r="EG53" i="15"/>
  <c r="FM53" i="15"/>
  <c r="GS53" i="15"/>
  <c r="FB53" i="15"/>
  <c r="FV53" i="15"/>
  <c r="GP53" i="15"/>
  <c r="EE53" i="15"/>
  <c r="GQ53" i="15"/>
  <c r="FD53" i="15"/>
  <c r="HL53" i="15"/>
  <c r="GF53" i="15"/>
  <c r="FY53" i="15"/>
  <c r="GX53" i="15"/>
  <c r="GT53" i="15"/>
  <c r="HP53" i="15"/>
  <c r="GC53" i="15"/>
  <c r="HN53" i="15"/>
  <c r="EX53" i="15"/>
  <c r="FG53" i="15"/>
  <c r="ES53" i="15"/>
  <c r="HE53" i="15"/>
  <c r="HR53" i="15"/>
  <c r="EW53" i="15"/>
  <c r="HI53" i="15"/>
  <c r="ED53" i="15"/>
  <c r="HS53" i="15"/>
  <c r="EF85" i="15"/>
  <c r="EV85" i="15"/>
  <c r="FL85" i="15"/>
  <c r="GB85" i="15"/>
  <c r="GR85" i="15"/>
  <c r="HH85" i="15"/>
  <c r="DY85" i="15"/>
  <c r="EO85" i="15"/>
  <c r="FE85" i="15"/>
  <c r="FU85" i="15"/>
  <c r="GK85" i="15"/>
  <c r="HA85" i="15"/>
  <c r="HQ85" i="15"/>
  <c r="EL85" i="15"/>
  <c r="FB85" i="15"/>
  <c r="FR85" i="15"/>
  <c r="GH85" i="15"/>
  <c r="GX85" i="15"/>
  <c r="HN85" i="15"/>
  <c r="FK85" i="15"/>
  <c r="EI85" i="15"/>
  <c r="GU85" i="15"/>
  <c r="FS85" i="15"/>
  <c r="EQ85" i="15"/>
  <c r="FW85" i="15"/>
  <c r="EJ85" i="15"/>
  <c r="EZ85" i="15"/>
  <c r="FP85" i="15"/>
  <c r="GF85" i="15"/>
  <c r="GV85" i="15"/>
  <c r="HL85" i="15"/>
  <c r="EC85" i="15"/>
  <c r="ES85" i="15"/>
  <c r="FI85" i="15"/>
  <c r="FY85" i="15"/>
  <c r="GO85" i="15"/>
  <c r="HE85" i="15"/>
  <c r="DZ85" i="15"/>
  <c r="EP85" i="15"/>
  <c r="FF85" i="15"/>
  <c r="FV85" i="15"/>
  <c r="GL85" i="15"/>
  <c r="HB85" i="15"/>
  <c r="HR85" i="15"/>
  <c r="GA85" i="15"/>
  <c r="EY85" i="15"/>
  <c r="HK85" i="15"/>
  <c r="GI85" i="15"/>
  <c r="HC85" i="15"/>
  <c r="GM85" i="15"/>
  <c r="DX85" i="15"/>
  <c r="EN85" i="15"/>
  <c r="FD85" i="15"/>
  <c r="FT85" i="15"/>
  <c r="GJ85" i="15"/>
  <c r="GZ85" i="15"/>
  <c r="HP85" i="15"/>
  <c r="EG85" i="15"/>
  <c r="EW85" i="15"/>
  <c r="FM85" i="15"/>
  <c r="GC85" i="15"/>
  <c r="GS85" i="15"/>
  <c r="HI85" i="15"/>
  <c r="ED85" i="15"/>
  <c r="ET85" i="15"/>
  <c r="FJ85" i="15"/>
  <c r="FZ85" i="15"/>
  <c r="GP85" i="15"/>
  <c r="HF85" i="15"/>
  <c r="EE85" i="15"/>
  <c r="GQ85" i="15"/>
  <c r="FO85" i="15"/>
  <c r="EM85" i="15"/>
  <c r="GY85" i="15"/>
  <c r="FG85" i="15"/>
  <c r="EA85" i="15"/>
  <c r="FZ74" i="15"/>
  <c r="EJ74" i="15"/>
  <c r="GW74" i="15"/>
  <c r="FQ74" i="15"/>
  <c r="HH74" i="15"/>
  <c r="GB74" i="15"/>
  <c r="EV74" i="15"/>
  <c r="HC74" i="15"/>
  <c r="FW74" i="15"/>
  <c r="EM74" i="15"/>
  <c r="ED74" i="15"/>
  <c r="EX74" i="15"/>
  <c r="HJ74" i="15"/>
  <c r="HF74" i="15"/>
  <c r="ER74" i="15"/>
  <c r="FV74" i="15"/>
  <c r="GX74" i="15"/>
  <c r="EB74" i="15"/>
  <c r="HE74" i="15"/>
  <c r="GO74" i="15"/>
  <c r="FY74" i="15"/>
  <c r="FI74" i="15"/>
  <c r="EO74" i="15"/>
  <c r="HP74" i="15"/>
  <c r="GZ74" i="15"/>
  <c r="GJ74" i="15"/>
  <c r="FT74" i="15"/>
  <c r="FD74" i="15"/>
  <c r="EF74" i="15"/>
  <c r="HK74" i="15"/>
  <c r="GU74" i="15"/>
  <c r="GE74" i="15"/>
  <c r="FO74" i="15"/>
  <c r="EY74" i="15"/>
  <c r="EU74" i="15"/>
  <c r="EE74" i="15"/>
  <c r="HQ58" i="15"/>
  <c r="HM58" i="15"/>
  <c r="FA58" i="15"/>
  <c r="GC58" i="15"/>
  <c r="HE58" i="15"/>
  <c r="ES58" i="15"/>
  <c r="HL58" i="15"/>
  <c r="GV58" i="15"/>
  <c r="GF58" i="15"/>
  <c r="FP58" i="15"/>
  <c r="EZ58" i="15"/>
  <c r="EJ58" i="15"/>
  <c r="HS58" i="15"/>
  <c r="HC58" i="15"/>
  <c r="GA58" i="15"/>
  <c r="EU58" i="15"/>
  <c r="HJ58" i="15"/>
  <c r="GD58" i="15"/>
  <c r="EX58" i="15"/>
  <c r="HD84" i="15"/>
  <c r="FP84" i="15"/>
  <c r="FS84" i="15"/>
  <c r="HB84" i="15"/>
  <c r="EP84" i="15"/>
  <c r="FY84" i="15"/>
  <c r="HO85" i="15"/>
  <c r="EU85" i="15"/>
  <c r="FN85" i="15"/>
  <c r="GW85" i="15"/>
  <c r="EK85" i="15"/>
  <c r="FX85" i="15"/>
  <c r="EQ98" i="14"/>
  <c r="HO98" i="14"/>
  <c r="GP98" i="14"/>
  <c r="GO98" i="14"/>
  <c r="EC98" i="14"/>
  <c r="FP98" i="14"/>
  <c r="GT66" i="14"/>
  <c r="FS66" i="14"/>
  <c r="ET66" i="14"/>
  <c r="FQ66" i="14"/>
  <c r="HD66" i="14"/>
  <c r="ER66" i="14"/>
  <c r="FR32" i="14"/>
  <c r="HM32" i="14"/>
  <c r="GL32" i="14"/>
  <c r="GN32" i="14"/>
  <c r="EB32" i="14"/>
  <c r="FO32" i="14"/>
  <c r="GI34" i="14"/>
  <c r="GE34" i="14"/>
  <c r="FD34" i="14"/>
  <c r="FV34" i="14"/>
  <c r="HE34" i="14"/>
  <c r="ES34" i="14"/>
  <c r="EX43" i="14"/>
  <c r="GY43" i="14"/>
  <c r="EL43" i="14"/>
  <c r="HI43" i="14"/>
  <c r="EW43" i="14"/>
  <c r="GJ43" i="14"/>
  <c r="DX43" i="14"/>
  <c r="HG97" i="14"/>
  <c r="GF97" i="14"/>
  <c r="FG97" i="14"/>
  <c r="FV97" i="14"/>
  <c r="HE97" i="14"/>
  <c r="ES97" i="14"/>
  <c r="GR21" i="14"/>
  <c r="HM21" i="14"/>
  <c r="ER21" i="14"/>
  <c r="HO21" i="14"/>
  <c r="FC21" i="14"/>
  <c r="GL21" i="14"/>
  <c r="DZ21" i="14"/>
  <c r="HF48" i="14"/>
  <c r="HL48" i="14"/>
  <c r="GM48" i="14"/>
  <c r="GF85" i="14"/>
  <c r="EF85" i="14"/>
  <c r="EX85" i="14"/>
  <c r="DU85" i="14"/>
  <c r="ES59" i="14"/>
  <c r="GZ59" i="14"/>
  <c r="GA59" i="14"/>
  <c r="FI29" i="15"/>
  <c r="FR90" i="15"/>
  <c r="GT42" i="15"/>
  <c r="FG42" i="15"/>
  <c r="HN37" i="15"/>
  <c r="EI37" i="15"/>
  <c r="HB87" i="14"/>
  <c r="EZ87" i="14"/>
  <c r="GC64" i="14"/>
  <c r="ET64" i="14"/>
  <c r="HF78" i="14"/>
  <c r="HD78" i="14"/>
  <c r="GQ61" i="14"/>
  <c r="EY50" i="14"/>
  <c r="EV46" i="14"/>
  <c r="HM79" i="14"/>
  <c r="FC73" i="14"/>
  <c r="EO37" i="14"/>
  <c r="N52" i="14"/>
  <c r="L52" i="14"/>
  <c r="R41" i="15"/>
  <c r="P41" i="15"/>
  <c r="R81" i="15"/>
  <c r="P81" i="15"/>
  <c r="R89" i="15"/>
  <c r="P89" i="15"/>
  <c r="HA25" i="14"/>
  <c r="FM25" i="14"/>
  <c r="HM25" i="14"/>
  <c r="HC25" i="14"/>
  <c r="EQ25" i="14"/>
  <c r="FZ25" i="14"/>
  <c r="GO66" i="15"/>
  <c r="FP66" i="15"/>
  <c r="EQ66" i="15"/>
  <c r="FN18" i="15"/>
  <c r="ED18" i="15"/>
  <c r="EP82" i="15"/>
  <c r="GP82" i="15"/>
  <c r="FY82" i="15"/>
  <c r="HL82" i="15"/>
  <c r="EZ82" i="15"/>
  <c r="GM82" i="15"/>
  <c r="EA82" i="15"/>
  <c r="FM34" i="15"/>
  <c r="GD34" i="15"/>
  <c r="HK45" i="15"/>
  <c r="FG45" i="15"/>
  <c r="FR45" i="15"/>
  <c r="HA45" i="15"/>
  <c r="EO45" i="15"/>
  <c r="GB45" i="15"/>
  <c r="HJ58" i="14"/>
  <c r="GI58" i="14"/>
  <c r="FJ58" i="14"/>
  <c r="FY58" i="14"/>
  <c r="HL58" i="14"/>
  <c r="EZ58" i="14"/>
  <c r="GY42" i="14"/>
  <c r="EU42" i="14"/>
  <c r="EY42" i="14"/>
  <c r="DX42" i="14"/>
  <c r="FF42" i="14"/>
  <c r="GO42" i="14"/>
  <c r="EC42" i="14"/>
  <c r="FD89" i="14"/>
  <c r="EE89" i="14"/>
  <c r="HC89" i="14"/>
  <c r="GL89" i="14"/>
  <c r="HA89" i="14"/>
  <c r="HD56" i="14"/>
  <c r="EO56" i="14"/>
  <c r="GU56" i="14"/>
  <c r="HF56" i="14"/>
  <c r="DZ56" i="14"/>
  <c r="FR70" i="14"/>
  <c r="GL70" i="14"/>
  <c r="FQ70" i="14"/>
  <c r="GJ70" i="14"/>
  <c r="FR39" i="14"/>
  <c r="HJ39" i="14"/>
  <c r="EU39" i="14"/>
  <c r="ES39" i="14"/>
  <c r="FL39" i="14"/>
  <c r="GF101" i="15"/>
  <c r="GY101" i="15"/>
  <c r="HN101" i="15"/>
  <c r="EH101" i="15"/>
  <c r="ES101" i="15"/>
  <c r="DY29" i="14"/>
  <c r="GY47" i="14"/>
  <c r="GR90" i="14"/>
  <c r="FJ57" i="14"/>
  <c r="FB40" i="14"/>
  <c r="DV75" i="14"/>
  <c r="GX55" i="14"/>
  <c r="HI49" i="15"/>
  <c r="EM77" i="14"/>
  <c r="ET50" i="15"/>
  <c r="EX50" i="15"/>
  <c r="EG50" i="15"/>
  <c r="ED50" i="15"/>
  <c r="HS50" i="15"/>
  <c r="HJ50" i="15"/>
  <c r="GC50" i="15"/>
  <c r="GR50" i="15"/>
  <c r="EF50" i="15"/>
  <c r="FU66" i="15"/>
  <c r="EJ66" i="15"/>
  <c r="HF66" i="15"/>
  <c r="GX18" i="15"/>
  <c r="GR18" i="15"/>
  <c r="GX82" i="15"/>
  <c r="ED82" i="15"/>
  <c r="FI82" i="15"/>
  <c r="GV82" i="15"/>
  <c r="EJ82" i="15"/>
  <c r="FW82" i="15"/>
  <c r="FT34" i="15"/>
  <c r="EY45" i="15"/>
  <c r="HN45" i="15"/>
  <c r="FB45" i="15"/>
  <c r="GK45" i="15"/>
  <c r="DY45" i="15"/>
  <c r="FL45" i="15"/>
  <c r="GU58" i="14"/>
  <c r="GD58" i="14"/>
  <c r="FC58" i="14"/>
  <c r="ED58" i="14"/>
  <c r="FI58" i="14"/>
  <c r="GV58" i="14"/>
  <c r="EJ58" i="14"/>
  <c r="FS42" i="14"/>
  <c r="FX42" i="14"/>
  <c r="HP42" i="14"/>
  <c r="HB42" i="14"/>
  <c r="EP42" i="14"/>
  <c r="FY42" i="14"/>
  <c r="EV89" i="14"/>
  <c r="GV89" i="14"/>
  <c r="FW89" i="14"/>
  <c r="FR89" i="14"/>
  <c r="GC89" i="14"/>
  <c r="FP56" i="14"/>
  <c r="GZ56" i="14"/>
  <c r="FW56" i="14"/>
  <c r="GL56" i="14"/>
  <c r="GQ70" i="14"/>
  <c r="DV70" i="14"/>
  <c r="EX70" i="14"/>
  <c r="EW70" i="14"/>
  <c r="FL70" i="14"/>
  <c r="GE39" i="14"/>
  <c r="FV39" i="14"/>
  <c r="HE39" i="14"/>
  <c r="DY39" i="14"/>
  <c r="ER39" i="14"/>
  <c r="GB101" i="15"/>
  <c r="GE101" i="15"/>
  <c r="GT101" i="15"/>
  <c r="HE101" i="15"/>
  <c r="FT29" i="14"/>
  <c r="FG29" i="14"/>
  <c r="GS47" i="14"/>
  <c r="FV90" i="14"/>
  <c r="FT57" i="14"/>
  <c r="FU57" i="14"/>
  <c r="FV40" i="14"/>
  <c r="HD69" i="14"/>
  <c r="GY54" i="14"/>
  <c r="GV75" i="14"/>
  <c r="ER55" i="14"/>
  <c r="FG50" i="15"/>
  <c r="GS50" i="15"/>
  <c r="EV50" i="15"/>
  <c r="GP50" i="15"/>
  <c r="HH50" i="15"/>
  <c r="HC50" i="15"/>
  <c r="GQ50" i="15"/>
  <c r="FM50" i="15"/>
  <c r="GB50" i="15"/>
  <c r="EM50" i="15"/>
  <c r="FA66" i="15"/>
  <c r="HC66" i="15"/>
  <c r="FZ66" i="15"/>
  <c r="GE18" i="15"/>
  <c r="HQ18" i="15"/>
  <c r="EZ18" i="15"/>
  <c r="EL82" i="15"/>
  <c r="HE82" i="15"/>
  <c r="ES82" i="15"/>
  <c r="GF82" i="15"/>
  <c r="HS82" i="15"/>
  <c r="FG82" i="15"/>
  <c r="HG34" i="15"/>
  <c r="GA45" i="15"/>
  <c r="GX45" i="15"/>
  <c r="EL45" i="15"/>
  <c r="FU45" i="15"/>
  <c r="HH45" i="15"/>
  <c r="EV45" i="15"/>
  <c r="FG58" i="14"/>
  <c r="EX58" i="14"/>
  <c r="DW58" i="14"/>
  <c r="HE58" i="14"/>
  <c r="ES58" i="14"/>
  <c r="GF58" i="14"/>
  <c r="DT58" i="14"/>
  <c r="FP42" i="14"/>
  <c r="HK42" i="14"/>
  <c r="GJ42" i="14"/>
  <c r="GL42" i="14"/>
  <c r="DZ42" i="14"/>
  <c r="FI42" i="14"/>
  <c r="GZ89" i="14"/>
  <c r="GQ89" i="14"/>
  <c r="FP89" i="14"/>
  <c r="EQ89" i="14"/>
  <c r="ET89" i="14"/>
  <c r="FI89" i="14"/>
  <c r="DU56" i="14"/>
  <c r="EB56" i="14"/>
  <c r="FD56" i="14"/>
  <c r="FC56" i="14"/>
  <c r="FR56" i="14"/>
  <c r="DW70" i="14"/>
  <c r="GE70" i="14"/>
  <c r="HI70" i="14"/>
  <c r="DY70" i="14"/>
  <c r="ER70" i="14"/>
  <c r="GP39" i="14"/>
  <c r="DZ39" i="14"/>
  <c r="GK39" i="14"/>
  <c r="HD39" i="14"/>
  <c r="DT39" i="14"/>
  <c r="HD101" i="15"/>
  <c r="FK101" i="15"/>
  <c r="FV101" i="15"/>
  <c r="GK101" i="15"/>
  <c r="EV29" i="14"/>
  <c r="GP29" i="14"/>
  <c r="GM47" i="14"/>
  <c r="EG47" i="14"/>
  <c r="HF90" i="14"/>
  <c r="EM57" i="14"/>
  <c r="FH40" i="14"/>
  <c r="GA69" i="14"/>
  <c r="GU54" i="14"/>
  <c r="EA75" i="14"/>
  <c r="N72" i="14"/>
  <c r="L72" i="14"/>
  <c r="EH72" i="14"/>
  <c r="EX72" i="14"/>
  <c r="FN72" i="14"/>
  <c r="GD72" i="14"/>
  <c r="GT72" i="14"/>
  <c r="HJ72" i="14"/>
  <c r="EE72" i="14"/>
  <c r="EU72" i="14"/>
  <c r="FK72" i="14"/>
  <c r="GA72" i="14"/>
  <c r="GQ72" i="14"/>
  <c r="HG72" i="14"/>
  <c r="EF72" i="14"/>
  <c r="FL72" i="14"/>
  <c r="GR72" i="14"/>
  <c r="DY72" i="14"/>
  <c r="FE72" i="14"/>
  <c r="GK72" i="14"/>
  <c r="DT72" i="14"/>
  <c r="EZ72" i="14"/>
  <c r="GF72" i="14"/>
  <c r="HL72" i="14"/>
  <c r="ES72" i="14"/>
  <c r="FA72" i="14"/>
  <c r="FI72" i="14"/>
  <c r="DZ72" i="14"/>
  <c r="ET72" i="14"/>
  <c r="FR72" i="14"/>
  <c r="GL72" i="14"/>
  <c r="HF72" i="14"/>
  <c r="EI72" i="14"/>
  <c r="FC72" i="14"/>
  <c r="FW72" i="14"/>
  <c r="GU72" i="14"/>
  <c r="HO72" i="14"/>
  <c r="FD72" i="14"/>
  <c r="GZ72" i="14"/>
  <c r="EO72" i="14"/>
  <c r="GC72" i="14"/>
  <c r="EB72" i="14"/>
  <c r="FP72" i="14"/>
  <c r="HD72" i="14"/>
  <c r="FY72" i="14"/>
  <c r="HM72" i="14"/>
  <c r="ED72" i="14"/>
  <c r="FB72" i="14"/>
  <c r="FV72" i="14"/>
  <c r="GP72" i="14"/>
  <c r="HN72" i="14"/>
  <c r="EM72" i="14"/>
  <c r="FG72" i="14"/>
  <c r="GE72" i="14"/>
  <c r="GY72" i="14"/>
  <c r="DX72" i="14"/>
  <c r="FT72" i="14"/>
  <c r="HH72" i="14"/>
  <c r="EW72" i="14"/>
  <c r="GS72" i="14"/>
  <c r="EJ72" i="14"/>
  <c r="FX72" i="14"/>
  <c r="EK72" i="14"/>
  <c r="HE72" i="14"/>
  <c r="EC72" i="14"/>
  <c r="FF72" i="14"/>
  <c r="GX72" i="14"/>
  <c r="EQ72" i="14"/>
  <c r="GI72" i="14"/>
  <c r="EN72" i="14"/>
  <c r="HP72" i="14"/>
  <c r="HA72" i="14"/>
  <c r="GN72" i="14"/>
  <c r="DU72" i="14"/>
  <c r="DV72" i="14"/>
  <c r="FJ72" i="14"/>
  <c r="HB72" i="14"/>
  <c r="EY72" i="14"/>
  <c r="GM72" i="14"/>
  <c r="EV72" i="14"/>
  <c r="EG72" i="14"/>
  <c r="HI72" i="14"/>
  <c r="GV72" i="14"/>
  <c r="GG72" i="14"/>
  <c r="GH72" i="14"/>
  <c r="FS72" i="14"/>
  <c r="GJ72" i="14"/>
  <c r="FH72" i="14"/>
  <c r="EL72" i="14"/>
  <c r="DW72" i="14"/>
  <c r="HC72" i="14"/>
  <c r="FM72" i="14"/>
  <c r="FQ72" i="14"/>
  <c r="FZ72" i="14"/>
  <c r="GB72" i="14"/>
  <c r="GO72" i="14"/>
  <c r="EA72" i="14"/>
  <c r="FU72" i="14"/>
  <c r="FO72" i="14"/>
  <c r="ER72" i="14"/>
  <c r="EP72" i="14"/>
  <c r="HK72" i="14"/>
  <c r="GW72" i="14"/>
  <c r="N45" i="14"/>
  <c r="GD45" i="14"/>
  <c r="EU45" i="14"/>
  <c r="HG45" i="14"/>
  <c r="EB45" i="14"/>
  <c r="GO45" i="14"/>
  <c r="GJ45" i="14"/>
  <c r="EH45" i="14"/>
  <c r="GT45" i="14"/>
  <c r="FK45" i="14"/>
  <c r="EG45" i="14"/>
  <c r="FH45" i="14"/>
  <c r="FL45" i="14"/>
  <c r="HP45" i="14"/>
  <c r="FN45" i="14"/>
  <c r="GQ45" i="14"/>
  <c r="EC45" i="14"/>
  <c r="HJ45" i="14"/>
  <c r="FM45" i="14"/>
  <c r="DU45" i="14"/>
  <c r="EE45" i="14"/>
  <c r="GG45" i="14"/>
  <c r="GA45" i="14"/>
  <c r="GN45" i="14"/>
  <c r="EX45" i="14"/>
  <c r="GS45" i="14"/>
  <c r="EC30" i="14"/>
  <c r="ES30" i="14"/>
  <c r="FI30" i="14"/>
  <c r="FY30" i="14"/>
  <c r="GO30" i="14"/>
  <c r="HE30" i="14"/>
  <c r="DZ30" i="14"/>
  <c r="EP30" i="14"/>
  <c r="FF30" i="14"/>
  <c r="FV30" i="14"/>
  <c r="GL30" i="14"/>
  <c r="HB30" i="14"/>
  <c r="DT30" i="14"/>
  <c r="EZ30" i="14"/>
  <c r="GF30" i="14"/>
  <c r="HL30" i="14"/>
  <c r="EU30" i="14"/>
  <c r="GA30" i="14"/>
  <c r="HG30" i="14"/>
  <c r="FD30" i="14"/>
  <c r="HP30" i="14"/>
  <c r="FW30" i="14"/>
  <c r="EV30" i="14"/>
  <c r="HH30" i="14"/>
  <c r="GU30" i="14"/>
  <c r="EG30" i="14"/>
  <c r="EW30" i="14"/>
  <c r="FM30" i="14"/>
  <c r="GC30" i="14"/>
  <c r="GS30" i="14"/>
  <c r="HI30" i="14"/>
  <c r="ED30" i="14"/>
  <c r="ET30" i="14"/>
  <c r="FJ30" i="14"/>
  <c r="FZ30" i="14"/>
  <c r="GP30" i="14"/>
  <c r="HF30" i="14"/>
  <c r="EB30" i="14"/>
  <c r="FH30" i="14"/>
  <c r="GN30" i="14"/>
  <c r="DW30" i="14"/>
  <c r="FC30" i="14"/>
  <c r="GI30" i="14"/>
  <c r="HO30" i="14"/>
  <c r="FT30" i="14"/>
  <c r="EA30" i="14"/>
  <c r="GM30" i="14"/>
  <c r="FL30" i="14"/>
  <c r="FO30" i="14"/>
  <c r="EY30" i="14"/>
  <c r="EO30" i="14"/>
  <c r="FU30" i="14"/>
  <c r="HA30" i="14"/>
  <c r="EL30" i="14"/>
  <c r="FR30" i="14"/>
  <c r="GX30" i="14"/>
  <c r="ER30" i="14"/>
  <c r="HD30" i="14"/>
  <c r="FS30" i="14"/>
  <c r="EN30" i="14"/>
  <c r="FG30" i="14"/>
  <c r="GR30" i="14"/>
  <c r="DU30" i="14"/>
  <c r="FA30" i="14"/>
  <c r="GG30" i="14"/>
  <c r="HM30" i="14"/>
  <c r="EX30" i="14"/>
  <c r="GD30" i="14"/>
  <c r="HJ30" i="14"/>
  <c r="FP30" i="14"/>
  <c r="EE30" i="14"/>
  <c r="GQ30" i="14"/>
  <c r="GJ30" i="14"/>
  <c r="HC30" i="14"/>
  <c r="GE30" i="14"/>
  <c r="EK30" i="14"/>
  <c r="GW30" i="14"/>
  <c r="FN30" i="14"/>
  <c r="EJ30" i="14"/>
  <c r="FK30" i="14"/>
  <c r="EQ30" i="14"/>
  <c r="HK30" i="14"/>
  <c r="FE30" i="14"/>
  <c r="DV30" i="14"/>
  <c r="GH30" i="14"/>
  <c r="FX30" i="14"/>
  <c r="GY30" i="14"/>
  <c r="EF30" i="14"/>
  <c r="FQ30" i="14"/>
  <c r="GT30" i="14"/>
  <c r="DX30" i="14"/>
  <c r="GK30" i="14"/>
  <c r="HN30" i="14"/>
  <c r="GZ30" i="14"/>
  <c r="EH30" i="14"/>
  <c r="GB30" i="14"/>
  <c r="FB30" i="14"/>
  <c r="EI30" i="14"/>
  <c r="GV30" i="14"/>
  <c r="EM30" i="14"/>
  <c r="DT74" i="14"/>
  <c r="EJ74" i="14"/>
  <c r="EZ74" i="14"/>
  <c r="FP74" i="14"/>
  <c r="GF74" i="14"/>
  <c r="GV74" i="14"/>
  <c r="HL74" i="14"/>
  <c r="EC74" i="14"/>
  <c r="ES74" i="14"/>
  <c r="FI74" i="14"/>
  <c r="FY74" i="14"/>
  <c r="GO74" i="14"/>
  <c r="HE74" i="14"/>
  <c r="ED74" i="14"/>
  <c r="FJ74" i="14"/>
  <c r="GP74" i="14"/>
  <c r="DW74" i="14"/>
  <c r="FC74" i="14"/>
  <c r="GI74" i="14"/>
  <c r="HO74" i="14"/>
  <c r="EX74" i="14"/>
  <c r="GD74" i="14"/>
  <c r="HJ74" i="14"/>
  <c r="EI74" i="14"/>
  <c r="FW74" i="14"/>
  <c r="HK74" i="14"/>
  <c r="DX74" i="14"/>
  <c r="EN74" i="14"/>
  <c r="FD74" i="14"/>
  <c r="FT74" i="14"/>
  <c r="GJ74" i="14"/>
  <c r="GZ74" i="14"/>
  <c r="HP74" i="14"/>
  <c r="EG74" i="14"/>
  <c r="EW74" i="14"/>
  <c r="FM74" i="14"/>
  <c r="GC74" i="14"/>
  <c r="GS74" i="14"/>
  <c r="HI74" i="14"/>
  <c r="EL74" i="14"/>
  <c r="FR74" i="14"/>
  <c r="GX74" i="14"/>
  <c r="EE74" i="14"/>
  <c r="FK74" i="14"/>
  <c r="GQ74" i="14"/>
  <c r="DZ74" i="14"/>
  <c r="FF74" i="14"/>
  <c r="GL74" i="14"/>
  <c r="EA74" i="14"/>
  <c r="FO74" i="14"/>
  <c r="HC74" i="14"/>
  <c r="EB74" i="14"/>
  <c r="FH74" i="14"/>
  <c r="GN74" i="14"/>
  <c r="DU74" i="14"/>
  <c r="FA74" i="14"/>
  <c r="GG74" i="14"/>
  <c r="HM74" i="14"/>
  <c r="FZ74" i="14"/>
  <c r="EM74" i="14"/>
  <c r="GY74" i="14"/>
  <c r="FN74" i="14"/>
  <c r="FG74" i="14"/>
  <c r="EY74" i="14"/>
  <c r="EF74" i="14"/>
  <c r="FL74" i="14"/>
  <c r="GR74" i="14"/>
  <c r="DY74" i="14"/>
  <c r="FE74" i="14"/>
  <c r="GK74" i="14"/>
  <c r="DV74" i="14"/>
  <c r="GH74" i="14"/>
  <c r="EU74" i="14"/>
  <c r="HG74" i="14"/>
  <c r="FV74" i="14"/>
  <c r="GM74" i="14"/>
  <c r="GE74" i="14"/>
  <c r="GB74" i="14"/>
  <c r="EO74" i="14"/>
  <c r="HA74" i="14"/>
  <c r="HN74" i="14"/>
  <c r="EP74" i="14"/>
  <c r="EQ74" i="14"/>
  <c r="ER74" i="14"/>
  <c r="HD74" i="14"/>
  <c r="FQ74" i="14"/>
  <c r="ET74" i="14"/>
  <c r="FS74" i="14"/>
  <c r="GT74" i="14"/>
  <c r="EV74" i="14"/>
  <c r="HH74" i="14"/>
  <c r="FU74" i="14"/>
  <c r="FB74" i="14"/>
  <c r="GA74" i="14"/>
  <c r="HB74" i="14"/>
  <c r="EK74" i="14"/>
  <c r="GU74" i="14"/>
  <c r="GW74" i="14"/>
  <c r="HF74" i="14"/>
  <c r="DX31" i="14"/>
  <c r="EN31" i="14"/>
  <c r="FD31" i="14"/>
  <c r="FT31" i="14"/>
  <c r="GJ31" i="14"/>
  <c r="GZ31" i="14"/>
  <c r="HP31" i="14"/>
  <c r="EG31" i="14"/>
  <c r="EW31" i="14"/>
  <c r="FM31" i="14"/>
  <c r="GC31" i="14"/>
  <c r="GS31" i="14"/>
  <c r="HI31" i="14"/>
  <c r="EM31" i="14"/>
  <c r="FS31" i="14"/>
  <c r="GY31" i="14"/>
  <c r="EH31" i="14"/>
  <c r="FN31" i="14"/>
  <c r="GT31" i="14"/>
  <c r="EY31" i="14"/>
  <c r="HK31" i="14"/>
  <c r="FR31" i="14"/>
  <c r="EA31" i="14"/>
  <c r="GM31" i="14"/>
  <c r="ET31" i="14"/>
  <c r="EB31" i="14"/>
  <c r="ER31" i="14"/>
  <c r="FH31" i="14"/>
  <c r="FX31" i="14"/>
  <c r="GN31" i="14"/>
  <c r="HD31" i="14"/>
  <c r="DU31" i="14"/>
  <c r="EK31" i="14"/>
  <c r="FA31" i="14"/>
  <c r="FQ31" i="14"/>
  <c r="GG31" i="14"/>
  <c r="GW31" i="14"/>
  <c r="HM31" i="14"/>
  <c r="EU31" i="14"/>
  <c r="GA31" i="14"/>
  <c r="HG31" i="14"/>
  <c r="EP31" i="14"/>
  <c r="FV31" i="14"/>
  <c r="HB31" i="14"/>
  <c r="FO31" i="14"/>
  <c r="DV31" i="14"/>
  <c r="GH31" i="14"/>
  <c r="EQ31" i="14"/>
  <c r="HC31" i="14"/>
  <c r="HF31" i="14"/>
  <c r="EV31" i="14"/>
  <c r="GB31" i="14"/>
  <c r="HH31" i="14"/>
  <c r="EO31" i="14"/>
  <c r="FU31" i="14"/>
  <c r="HA31" i="14"/>
  <c r="FC31" i="14"/>
  <c r="HO31" i="14"/>
  <c r="GD31" i="14"/>
  <c r="GE31" i="14"/>
  <c r="GX31" i="14"/>
  <c r="ED31" i="14"/>
  <c r="DT31" i="14"/>
  <c r="EZ31" i="14"/>
  <c r="GF31" i="14"/>
  <c r="HL31" i="14"/>
  <c r="ES31" i="14"/>
  <c r="FY31" i="14"/>
  <c r="HE31" i="14"/>
  <c r="FK31" i="14"/>
  <c r="DZ31" i="14"/>
  <c r="GL31" i="14"/>
  <c r="GU31" i="14"/>
  <c r="HN31" i="14"/>
  <c r="GP31" i="14"/>
  <c r="EJ31" i="14"/>
  <c r="GV31" i="14"/>
  <c r="FI31" i="14"/>
  <c r="EE31" i="14"/>
  <c r="FF31" i="14"/>
  <c r="FB31" i="14"/>
  <c r="FZ31" i="14"/>
  <c r="FL31" i="14"/>
  <c r="DY31" i="14"/>
  <c r="GK31" i="14"/>
  <c r="GI31" i="14"/>
  <c r="HJ31" i="14"/>
  <c r="FG31" i="14"/>
  <c r="FP31" i="14"/>
  <c r="EC31" i="14"/>
  <c r="GO31" i="14"/>
  <c r="GQ31" i="14"/>
  <c r="EI31" i="14"/>
  <c r="FW31" i="14"/>
  <c r="EF31" i="14"/>
  <c r="EX31" i="14"/>
  <c r="GR31" i="14"/>
  <c r="EL31" i="14"/>
  <c r="FE31" i="14"/>
  <c r="FJ31" i="14"/>
  <c r="EE95" i="14"/>
  <c r="EU95" i="14"/>
  <c r="EA95" i="14"/>
  <c r="EY95" i="14"/>
  <c r="FO95" i="14"/>
  <c r="GE95" i="14"/>
  <c r="GU95" i="14"/>
  <c r="HK95" i="14"/>
  <c r="EB95" i="14"/>
  <c r="ER95" i="14"/>
  <c r="FH95" i="14"/>
  <c r="FX95" i="14"/>
  <c r="GN95" i="14"/>
  <c r="HD95" i="14"/>
  <c r="DU95" i="14"/>
  <c r="FA95" i="14"/>
  <c r="GG95" i="14"/>
  <c r="HM95" i="14"/>
  <c r="ET95" i="14"/>
  <c r="FZ95" i="14"/>
  <c r="HF95" i="14"/>
  <c r="EO95" i="14"/>
  <c r="FU95" i="14"/>
  <c r="HA95" i="14"/>
  <c r="HJ95" i="14"/>
  <c r="EH95" i="14"/>
  <c r="FV95" i="14"/>
  <c r="EI95" i="14"/>
  <c r="FC95" i="14"/>
  <c r="FS95" i="14"/>
  <c r="GI95" i="14"/>
  <c r="GY95" i="14"/>
  <c r="HO95" i="14"/>
  <c r="EF95" i="14"/>
  <c r="EV95" i="14"/>
  <c r="FL95" i="14"/>
  <c r="GB95" i="14"/>
  <c r="GR95" i="14"/>
  <c r="HH95" i="14"/>
  <c r="EC95" i="14"/>
  <c r="FI95" i="14"/>
  <c r="GO95" i="14"/>
  <c r="DV95" i="14"/>
  <c r="FB95" i="14"/>
  <c r="GH95" i="14"/>
  <c r="HN95" i="14"/>
  <c r="EW95" i="14"/>
  <c r="GC95" i="14"/>
  <c r="HI95" i="14"/>
  <c r="DZ95" i="14"/>
  <c r="FN95" i="14"/>
  <c r="HB95" i="14"/>
  <c r="EM95" i="14"/>
  <c r="FW95" i="14"/>
  <c r="HC95" i="14"/>
  <c r="EJ95" i="14"/>
  <c r="FP95" i="14"/>
  <c r="GV95" i="14"/>
  <c r="EK95" i="14"/>
  <c r="GW95" i="14"/>
  <c r="FJ95" i="14"/>
  <c r="DY95" i="14"/>
  <c r="GK95" i="14"/>
  <c r="FF95" i="14"/>
  <c r="EQ95" i="14"/>
  <c r="GA95" i="14"/>
  <c r="HG95" i="14"/>
  <c r="EN95" i="14"/>
  <c r="FT95" i="14"/>
  <c r="GZ95" i="14"/>
  <c r="ES95" i="14"/>
  <c r="HE95" i="14"/>
  <c r="FR95" i="14"/>
  <c r="EG95" i="14"/>
  <c r="GS95" i="14"/>
  <c r="GL95" i="14"/>
  <c r="DW95" i="14"/>
  <c r="GQ95" i="14"/>
  <c r="FD95" i="14"/>
  <c r="HP95" i="14"/>
  <c r="EL95" i="14"/>
  <c r="FM95" i="14"/>
  <c r="EP95" i="14"/>
  <c r="FG95" i="14"/>
  <c r="DT95" i="14"/>
  <c r="GF95" i="14"/>
  <c r="FQ95" i="14"/>
  <c r="GP95" i="14"/>
  <c r="EX95" i="14"/>
  <c r="EZ95" i="14"/>
  <c r="ED95" i="14"/>
  <c r="GT95" i="14"/>
  <c r="FK95" i="14"/>
  <c r="GJ95" i="14"/>
  <c r="GX95" i="14"/>
  <c r="GM95" i="14"/>
  <c r="HL95" i="14"/>
  <c r="FE95" i="14"/>
  <c r="FY95" i="14"/>
  <c r="GD95" i="14"/>
  <c r="FJ50" i="15"/>
  <c r="FV50" i="15"/>
  <c r="FH50" i="15"/>
  <c r="HI66" i="15"/>
  <c r="FY66" i="15"/>
  <c r="FE66" i="15"/>
  <c r="EK66" i="15"/>
  <c r="GR66" i="15"/>
  <c r="FL66" i="15"/>
  <c r="EF66" i="15"/>
  <c r="GY66" i="15"/>
  <c r="FS66" i="15"/>
  <c r="EM66" i="15"/>
  <c r="HB66" i="15"/>
  <c r="FV66" i="15"/>
  <c r="EP66" i="15"/>
  <c r="HL18" i="15"/>
  <c r="HK18" i="15"/>
  <c r="FI18" i="15"/>
  <c r="GM18" i="15"/>
  <c r="HM18" i="15"/>
  <c r="FK18" i="15"/>
  <c r="FA18" i="15"/>
  <c r="GN18" i="15"/>
  <c r="EV18" i="15"/>
  <c r="HR82" i="15"/>
  <c r="GL82" i="15"/>
  <c r="GH82" i="15"/>
  <c r="HJ82" i="15"/>
  <c r="EX82" i="15"/>
  <c r="FZ82" i="15"/>
  <c r="HQ82" i="15"/>
  <c r="HA82" i="15"/>
  <c r="GK82" i="15"/>
  <c r="FU82" i="15"/>
  <c r="FE82" i="15"/>
  <c r="EO82" i="15"/>
  <c r="DY82" i="15"/>
  <c r="HH82" i="15"/>
  <c r="GR82" i="15"/>
  <c r="GB82" i="15"/>
  <c r="FL82" i="15"/>
  <c r="EV82" i="15"/>
  <c r="EF82" i="15"/>
  <c r="HO82" i="15"/>
  <c r="GY82" i="15"/>
  <c r="GI82" i="15"/>
  <c r="FS82" i="15"/>
  <c r="FC82" i="15"/>
  <c r="EM82" i="15"/>
  <c r="FU34" i="15"/>
  <c r="HT34" i="15"/>
  <c r="FH34" i="15"/>
  <c r="GU34" i="15"/>
  <c r="EI34" i="15"/>
  <c r="FR34" i="15"/>
  <c r="GY45" i="15"/>
  <c r="GU45" i="15"/>
  <c r="EI45" i="15"/>
  <c r="FK45" i="15"/>
  <c r="HC45" i="15"/>
  <c r="EQ45" i="15"/>
  <c r="HJ45" i="15"/>
  <c r="GT45" i="15"/>
  <c r="GD45" i="15"/>
  <c r="FN45" i="15"/>
  <c r="EX45" i="15"/>
  <c r="EH45" i="15"/>
  <c r="HM45" i="15"/>
  <c r="GW45" i="15"/>
  <c r="GG45" i="15"/>
  <c r="FQ45" i="15"/>
  <c r="FA45" i="15"/>
  <c r="EK45" i="15"/>
  <c r="HT45" i="15"/>
  <c r="HD45" i="15"/>
  <c r="GN45" i="15"/>
  <c r="FX45" i="15"/>
  <c r="FH45" i="15"/>
  <c r="ER45" i="15"/>
  <c r="EB45" i="15"/>
  <c r="FO58" i="14"/>
  <c r="EA58" i="14"/>
  <c r="HC58" i="14"/>
  <c r="HB58" i="14"/>
  <c r="FV58" i="14"/>
  <c r="EP58" i="14"/>
  <c r="HG58" i="14"/>
  <c r="GA58" i="14"/>
  <c r="EU58" i="14"/>
  <c r="HN58" i="14"/>
  <c r="GH58" i="14"/>
  <c r="FB58" i="14"/>
  <c r="DV58" i="14"/>
  <c r="HA58" i="14"/>
  <c r="GK58" i="14"/>
  <c r="FU58" i="14"/>
  <c r="FE58" i="14"/>
  <c r="EO58" i="14"/>
  <c r="DY58" i="14"/>
  <c r="HH58" i="14"/>
  <c r="GR58" i="14"/>
  <c r="GB58" i="14"/>
  <c r="FL58" i="14"/>
  <c r="EV58" i="14"/>
  <c r="EF58" i="14"/>
  <c r="EM42" i="14"/>
  <c r="HL42" i="14"/>
  <c r="EZ42" i="14"/>
  <c r="GQ42" i="14"/>
  <c r="EE42" i="14"/>
  <c r="FH42" i="14"/>
  <c r="HC42" i="14"/>
  <c r="FW42" i="14"/>
  <c r="EQ42" i="14"/>
  <c r="HH42" i="14"/>
  <c r="GB42" i="14"/>
  <c r="EV42" i="14"/>
  <c r="HN42" i="14"/>
  <c r="GX42" i="14"/>
  <c r="GH42" i="14"/>
  <c r="FR42" i="14"/>
  <c r="FB42" i="14"/>
  <c r="EL42" i="14"/>
  <c r="DV42" i="14"/>
  <c r="HA42" i="14"/>
  <c r="GK42" i="14"/>
  <c r="FU42" i="14"/>
  <c r="FE42" i="14"/>
  <c r="EO42" i="14"/>
  <c r="DY42" i="14"/>
  <c r="FT89" i="14"/>
  <c r="EF89" i="14"/>
  <c r="DX89" i="14"/>
  <c r="HO89" i="14"/>
  <c r="GI89" i="14"/>
  <c r="FC89" i="14"/>
  <c r="DW89" i="14"/>
  <c r="GN89" i="14"/>
  <c r="FH89" i="14"/>
  <c r="EB89" i="14"/>
  <c r="GU89" i="14"/>
  <c r="FO89" i="14"/>
  <c r="EI89" i="14"/>
  <c r="HB89" i="14"/>
  <c r="GH89" i="14"/>
  <c r="FJ89" i="14"/>
  <c r="EP89" i="14"/>
  <c r="DV89" i="14"/>
  <c r="GS89" i="14"/>
  <c r="FY89" i="14"/>
  <c r="FE89" i="14"/>
  <c r="EG89" i="14"/>
  <c r="FY56" i="14"/>
  <c r="GW56" i="14"/>
  <c r="GV56" i="14"/>
  <c r="FH56" i="14"/>
  <c r="HI56" i="14"/>
  <c r="FU56" i="14"/>
  <c r="EG56" i="14"/>
  <c r="GJ56" i="14"/>
  <c r="EV56" i="14"/>
  <c r="HK56" i="14"/>
  <c r="GM56" i="14"/>
  <c r="FS56" i="14"/>
  <c r="EY56" i="14"/>
  <c r="EA56" i="14"/>
  <c r="HB56" i="14"/>
  <c r="GH56" i="14"/>
  <c r="FJ56" i="14"/>
  <c r="EP56" i="14"/>
  <c r="DV56" i="14"/>
  <c r="EE70" i="14"/>
  <c r="HG70" i="14"/>
  <c r="GX70" i="14"/>
  <c r="FB70" i="14"/>
  <c r="HK70" i="14"/>
  <c r="FW70" i="14"/>
  <c r="EA70" i="14"/>
  <c r="GD70" i="14"/>
  <c r="EP70" i="14"/>
  <c r="HA70" i="14"/>
  <c r="GG70" i="14"/>
  <c r="FM70" i="14"/>
  <c r="EO70" i="14"/>
  <c r="DU70" i="14"/>
  <c r="GZ70" i="14"/>
  <c r="GB70" i="14"/>
  <c r="FH70" i="14"/>
  <c r="EN70" i="14"/>
  <c r="GX39" i="14"/>
  <c r="HN39" i="14"/>
  <c r="FO39" i="14"/>
  <c r="FJ39" i="14"/>
  <c r="FW39" i="14"/>
  <c r="HB39" i="14"/>
  <c r="FF39" i="14"/>
  <c r="HO39" i="14"/>
  <c r="GA39" i="14"/>
  <c r="EE39" i="14"/>
  <c r="HA39" i="14"/>
  <c r="GG39" i="14"/>
  <c r="FI39" i="14"/>
  <c r="EO39" i="14"/>
  <c r="DU39" i="14"/>
  <c r="GV39" i="14"/>
  <c r="GB39" i="14"/>
  <c r="FH39" i="14"/>
  <c r="FT101" i="15"/>
  <c r="GJ101" i="15"/>
  <c r="EZ101" i="15"/>
  <c r="FL101" i="15"/>
  <c r="GN101" i="15"/>
  <c r="HO101" i="15"/>
  <c r="GU101" i="15"/>
  <c r="GA101" i="15"/>
  <c r="FC101" i="15"/>
  <c r="EI101" i="15"/>
  <c r="HJ101" i="15"/>
  <c r="GL101" i="15"/>
  <c r="FR101" i="15"/>
  <c r="EX101" i="15"/>
  <c r="DZ101" i="15"/>
  <c r="HA101" i="15"/>
  <c r="GG101" i="15"/>
  <c r="FI101" i="15"/>
  <c r="EN29" i="14"/>
  <c r="FY29" i="14"/>
  <c r="DT29" i="14"/>
  <c r="HC29" i="14"/>
  <c r="EQ29" i="14"/>
  <c r="FZ29" i="14"/>
  <c r="EA47" i="14"/>
  <c r="GT47" i="14"/>
  <c r="FS47" i="14"/>
  <c r="GC47" i="14"/>
  <c r="HP47" i="14"/>
  <c r="FD47" i="14"/>
  <c r="FO90" i="14"/>
  <c r="EH90" i="14"/>
  <c r="FJ90" i="14"/>
  <c r="FE90" i="14"/>
  <c r="FX90" i="14"/>
  <c r="GJ57" i="14"/>
  <c r="GV57" i="14"/>
  <c r="EI57" i="14"/>
  <c r="EL57" i="14"/>
  <c r="HF40" i="14"/>
  <c r="GW40" i="14"/>
  <c r="DZ40" i="14"/>
  <c r="EN40" i="14"/>
  <c r="EZ69" i="14"/>
  <c r="GX69" i="14"/>
  <c r="EK69" i="14"/>
  <c r="EU54" i="14"/>
  <c r="GT54" i="14"/>
  <c r="GR54" i="14"/>
  <c r="EK75" i="14"/>
  <c r="HM55" i="14"/>
  <c r="GY49" i="15"/>
  <c r="FA49" i="15"/>
  <c r="FX74" i="14"/>
  <c r="DX95" i="14"/>
  <c r="N40" i="14"/>
  <c r="DW40" i="14"/>
  <c r="EM40" i="14"/>
  <c r="FC40" i="14"/>
  <c r="FS40" i="14"/>
  <c r="GI40" i="14"/>
  <c r="GY40" i="14"/>
  <c r="HO40" i="14"/>
  <c r="EF40" i="14"/>
  <c r="EV40" i="14"/>
  <c r="FL40" i="14"/>
  <c r="GB40" i="14"/>
  <c r="GR40" i="14"/>
  <c r="HH40" i="14"/>
  <c r="EH40" i="14"/>
  <c r="FN40" i="14"/>
  <c r="GT40" i="14"/>
  <c r="EC40" i="14"/>
  <c r="FI40" i="14"/>
  <c r="GO40" i="14"/>
  <c r="DV40" i="14"/>
  <c r="GH40" i="14"/>
  <c r="EO40" i="14"/>
  <c r="HA40" i="14"/>
  <c r="FZ40" i="14"/>
  <c r="EG40" i="14"/>
  <c r="FM40" i="14"/>
  <c r="EQ40" i="14"/>
  <c r="FK40" i="14"/>
  <c r="GE40" i="14"/>
  <c r="HC40" i="14"/>
  <c r="DX40" i="14"/>
  <c r="ER40" i="14"/>
  <c r="FP40" i="14"/>
  <c r="GJ40" i="14"/>
  <c r="HD40" i="14"/>
  <c r="EP40" i="14"/>
  <c r="GD40" i="14"/>
  <c r="DU40" i="14"/>
  <c r="FQ40" i="14"/>
  <c r="HE40" i="14"/>
  <c r="FR40" i="14"/>
  <c r="FE40" i="14"/>
  <c r="ET40" i="14"/>
  <c r="GC40" i="14"/>
  <c r="EA40" i="14"/>
  <c r="EU40" i="14"/>
  <c r="FO40" i="14"/>
  <c r="GM40" i="14"/>
  <c r="HG40" i="14"/>
  <c r="EB40" i="14"/>
  <c r="EZ40" i="14"/>
  <c r="FT40" i="14"/>
  <c r="GN40" i="14"/>
  <c r="HL40" i="14"/>
  <c r="EX40" i="14"/>
  <c r="GL40" i="14"/>
  <c r="EK40" i="14"/>
  <c r="FY40" i="14"/>
  <c r="HM40" i="14"/>
  <c r="GX40" i="14"/>
  <c r="FU40" i="14"/>
  <c r="FJ40" i="14"/>
  <c r="GS40" i="14"/>
  <c r="EE40" i="14"/>
  <c r="EY40" i="14"/>
  <c r="FW40" i="14"/>
  <c r="GQ40" i="14"/>
  <c r="HK40" i="14"/>
  <c r="EJ40" i="14"/>
  <c r="FD40" i="14"/>
  <c r="FX40" i="14"/>
  <c r="GV40" i="14"/>
  <c r="HP40" i="14"/>
  <c r="FF40" i="14"/>
  <c r="HB40" i="14"/>
  <c r="ES40" i="14"/>
  <c r="GG40" i="14"/>
  <c r="EL40" i="14"/>
  <c r="HN40" i="14"/>
  <c r="GK40" i="14"/>
  <c r="GP40" i="14"/>
  <c r="EW40" i="14"/>
  <c r="N88" i="14"/>
  <c r="DZ88" i="14"/>
  <c r="EP88" i="14"/>
  <c r="FF88" i="14"/>
  <c r="FV88" i="14"/>
  <c r="GL88" i="14"/>
  <c r="HB88" i="14"/>
  <c r="DW88" i="14"/>
  <c r="EM88" i="14"/>
  <c r="FC88" i="14"/>
  <c r="FS88" i="14"/>
  <c r="GI88" i="14"/>
  <c r="GY88" i="14"/>
  <c r="HO88" i="14"/>
  <c r="EV88" i="14"/>
  <c r="EL88" i="14"/>
  <c r="FJ88" i="14"/>
  <c r="GD88" i="14"/>
  <c r="GX88" i="14"/>
  <c r="EA88" i="14"/>
  <c r="EU88" i="14"/>
  <c r="FO88" i="14"/>
  <c r="GM88" i="14"/>
  <c r="HG88" i="14"/>
  <c r="EN88" i="14"/>
  <c r="GB88" i="14"/>
  <c r="HH88" i="14"/>
  <c r="EO88" i="14"/>
  <c r="FU88" i="14"/>
  <c r="HA88" i="14"/>
  <c r="EJ88" i="14"/>
  <c r="FP88" i="14"/>
  <c r="GV88" i="14"/>
  <c r="FA88" i="14"/>
  <c r="FI88" i="14"/>
  <c r="GW88" i="14"/>
  <c r="DV88" i="14"/>
  <c r="ET88" i="14"/>
  <c r="FN88" i="14"/>
  <c r="GH88" i="14"/>
  <c r="HF88" i="14"/>
  <c r="EE88" i="14"/>
  <c r="EY88" i="14"/>
  <c r="FW88" i="14"/>
  <c r="GQ88" i="14"/>
  <c r="HK88" i="14"/>
  <c r="FD88" i="14"/>
  <c r="GJ88" i="14"/>
  <c r="HP88" i="14"/>
  <c r="EW88" i="14"/>
  <c r="GC88" i="14"/>
  <c r="HI88" i="14"/>
  <c r="ER88" i="14"/>
  <c r="FX88" i="14"/>
  <c r="HD88" i="14"/>
  <c r="GG88" i="14"/>
  <c r="GO88" i="14"/>
  <c r="ES88" i="14"/>
  <c r="EX88" i="14"/>
  <c r="GP88" i="14"/>
  <c r="EI88" i="14"/>
  <c r="GA88" i="14"/>
  <c r="DX88" i="14"/>
  <c r="GR88" i="14"/>
  <c r="FE88" i="14"/>
  <c r="DT88" i="14"/>
  <c r="GF88" i="14"/>
  <c r="HM88" i="14"/>
  <c r="FY88" i="14"/>
  <c r="FB88" i="14"/>
  <c r="GT88" i="14"/>
  <c r="EQ88" i="14"/>
  <c r="GE88" i="14"/>
  <c r="EF88" i="14"/>
  <c r="GZ88" i="14"/>
  <c r="FM88" i="14"/>
  <c r="EB88" i="14"/>
  <c r="GN88" i="14"/>
  <c r="EC88" i="14"/>
  <c r="HE88" i="14"/>
  <c r="FR88" i="14"/>
  <c r="FG88" i="14"/>
  <c r="FL88" i="14"/>
  <c r="GK88" i="14"/>
  <c r="HL88" i="14"/>
  <c r="FZ88" i="14"/>
  <c r="FK88" i="14"/>
  <c r="FT88" i="14"/>
  <c r="GS88" i="14"/>
  <c r="DU88" i="14"/>
  <c r="ED88" i="14"/>
  <c r="HJ88" i="14"/>
  <c r="GU88" i="14"/>
  <c r="DY88" i="14"/>
  <c r="EZ88" i="14"/>
  <c r="EK88" i="14"/>
  <c r="HN88" i="14"/>
  <c r="FQ88" i="14"/>
  <c r="HC88" i="14"/>
  <c r="EG88" i="14"/>
  <c r="N57" i="14"/>
  <c r="EC57" i="14"/>
  <c r="ES57" i="14"/>
  <c r="FI57" i="14"/>
  <c r="FY57" i="14"/>
  <c r="GO57" i="14"/>
  <c r="HE57" i="14"/>
  <c r="DZ57" i="14"/>
  <c r="EP57" i="14"/>
  <c r="FF57" i="14"/>
  <c r="FV57" i="14"/>
  <c r="GL57" i="14"/>
  <c r="HB57" i="14"/>
  <c r="EA57" i="14"/>
  <c r="FG57" i="14"/>
  <c r="GM57" i="14"/>
  <c r="DT57" i="14"/>
  <c r="EZ57" i="14"/>
  <c r="GF57" i="14"/>
  <c r="HL57" i="14"/>
  <c r="EU57" i="14"/>
  <c r="GA57" i="14"/>
  <c r="HG57" i="14"/>
  <c r="HH57" i="14"/>
  <c r="HP57" i="14"/>
  <c r="EN57" i="14"/>
  <c r="EK57" i="14"/>
  <c r="FE57" i="14"/>
  <c r="GC57" i="14"/>
  <c r="GW57" i="14"/>
  <c r="DV57" i="14"/>
  <c r="ET57" i="14"/>
  <c r="FN57" i="14"/>
  <c r="GH57" i="14"/>
  <c r="HF57" i="14"/>
  <c r="EQ57" i="14"/>
  <c r="GE57" i="14"/>
  <c r="EB57" i="14"/>
  <c r="FP57" i="14"/>
  <c r="HD57" i="14"/>
  <c r="FC57" i="14"/>
  <c r="GQ57" i="14"/>
  <c r="GB57" i="14"/>
  <c r="EF57" i="14"/>
  <c r="GZ57" i="14"/>
  <c r="DU57" i="14"/>
  <c r="EO57" i="14"/>
  <c r="FM57" i="14"/>
  <c r="GG57" i="14"/>
  <c r="HA57" i="14"/>
  <c r="ED57" i="14"/>
  <c r="EX57" i="14"/>
  <c r="FR57" i="14"/>
  <c r="GP57" i="14"/>
  <c r="HJ57" i="14"/>
  <c r="EY57" i="14"/>
  <c r="GU57" i="14"/>
  <c r="EJ57" i="14"/>
  <c r="FX57" i="14"/>
  <c r="DW57" i="14"/>
  <c r="FK57" i="14"/>
  <c r="GY57" i="14"/>
  <c r="DX57" i="14"/>
  <c r="FL57" i="14"/>
  <c r="DY57" i="14"/>
  <c r="EW57" i="14"/>
  <c r="FQ57" i="14"/>
  <c r="GK57" i="14"/>
  <c r="HI57" i="14"/>
  <c r="EH57" i="14"/>
  <c r="FB57" i="14"/>
  <c r="FZ57" i="14"/>
  <c r="GT57" i="14"/>
  <c r="HN57" i="14"/>
  <c r="FO57" i="14"/>
  <c r="HC57" i="14"/>
  <c r="ER57" i="14"/>
  <c r="GN57" i="14"/>
  <c r="EE57" i="14"/>
  <c r="FS57" i="14"/>
  <c r="HO57" i="14"/>
  <c r="FD57" i="14"/>
  <c r="GR57" i="14"/>
  <c r="N77" i="14"/>
  <c r="EC77" i="14"/>
  <c r="ES77" i="14"/>
  <c r="FI77" i="14"/>
  <c r="FY77" i="14"/>
  <c r="GO77" i="14"/>
  <c r="HE77" i="14"/>
  <c r="DZ77" i="14"/>
  <c r="EP77" i="14"/>
  <c r="FF77" i="14"/>
  <c r="FV77" i="14"/>
  <c r="GL77" i="14"/>
  <c r="HB77" i="14"/>
  <c r="DW77" i="14"/>
  <c r="FC77" i="14"/>
  <c r="GI77" i="14"/>
  <c r="HO77" i="14"/>
  <c r="EV77" i="14"/>
  <c r="GB77" i="14"/>
  <c r="HH77" i="14"/>
  <c r="EQ77" i="14"/>
  <c r="FW77" i="14"/>
  <c r="HC77" i="14"/>
  <c r="HD77" i="14"/>
  <c r="HL77" i="14"/>
  <c r="EJ77" i="14"/>
  <c r="EG77" i="14"/>
  <c r="EW77" i="14"/>
  <c r="FM77" i="14"/>
  <c r="GC77" i="14"/>
  <c r="GS77" i="14"/>
  <c r="HI77" i="14"/>
  <c r="ED77" i="14"/>
  <c r="ET77" i="14"/>
  <c r="FJ77" i="14"/>
  <c r="FZ77" i="14"/>
  <c r="GP77" i="14"/>
  <c r="HF77" i="14"/>
  <c r="EE77" i="14"/>
  <c r="FK77" i="14"/>
  <c r="GQ77" i="14"/>
  <c r="DX77" i="14"/>
  <c r="FD77" i="14"/>
  <c r="GJ77" i="14"/>
  <c r="HP77" i="14"/>
  <c r="EY77" i="14"/>
  <c r="GE77" i="14"/>
  <c r="HK77" i="14"/>
  <c r="DT77" i="14"/>
  <c r="EB77" i="14"/>
  <c r="FP77" i="14"/>
  <c r="DU77" i="14"/>
  <c r="FA77" i="14"/>
  <c r="GG77" i="14"/>
  <c r="HM77" i="14"/>
  <c r="EX77" i="14"/>
  <c r="GD77" i="14"/>
  <c r="HJ77" i="14"/>
  <c r="FS77" i="14"/>
  <c r="EF77" i="14"/>
  <c r="GR77" i="14"/>
  <c r="FG77" i="14"/>
  <c r="ER77" i="14"/>
  <c r="FH77" i="14"/>
  <c r="DY77" i="14"/>
  <c r="FE77" i="14"/>
  <c r="GK77" i="14"/>
  <c r="DV77" i="14"/>
  <c r="FB77" i="14"/>
  <c r="GH77" i="14"/>
  <c r="HN77" i="14"/>
  <c r="GA77" i="14"/>
  <c r="EN77" i="14"/>
  <c r="GZ77" i="14"/>
  <c r="FO77" i="14"/>
  <c r="FX77" i="14"/>
  <c r="GN77" i="14"/>
  <c r="EO77" i="14"/>
  <c r="HA77" i="14"/>
  <c r="FR77" i="14"/>
  <c r="EU77" i="14"/>
  <c r="FT77" i="14"/>
  <c r="GU77" i="14"/>
  <c r="FU77" i="14"/>
  <c r="EL77" i="14"/>
  <c r="GX77" i="14"/>
  <c r="HG77" i="14"/>
  <c r="EI77" i="14"/>
  <c r="GF77" i="14"/>
  <c r="EH77" i="14"/>
  <c r="GY77" i="14"/>
  <c r="EZ77" i="14"/>
  <c r="EK77" i="14"/>
  <c r="FN77" i="14"/>
  <c r="FL77" i="14"/>
  <c r="GV77" i="14"/>
  <c r="FQ77" i="14"/>
  <c r="GT77" i="14"/>
  <c r="EA77" i="14"/>
  <c r="DX39" i="14"/>
  <c r="EN39" i="14"/>
  <c r="FD39" i="14"/>
  <c r="FT39" i="14"/>
  <c r="GJ39" i="14"/>
  <c r="GZ39" i="14"/>
  <c r="HP39" i="14"/>
  <c r="EG39" i="14"/>
  <c r="EW39" i="14"/>
  <c r="FM39" i="14"/>
  <c r="GC39" i="14"/>
  <c r="GS39" i="14"/>
  <c r="HI39" i="14"/>
  <c r="EM39" i="14"/>
  <c r="FS39" i="14"/>
  <c r="GY39" i="14"/>
  <c r="EH39" i="14"/>
  <c r="FN39" i="14"/>
  <c r="GT39" i="14"/>
  <c r="EQ39" i="14"/>
  <c r="HC39" i="14"/>
  <c r="FZ39" i="14"/>
  <c r="EY39" i="14"/>
  <c r="HK39" i="14"/>
  <c r="DV39" i="14"/>
  <c r="DW55" i="14"/>
  <c r="EM55" i="14"/>
  <c r="FC55" i="14"/>
  <c r="FS55" i="14"/>
  <c r="GI55" i="14"/>
  <c r="GY55" i="14"/>
  <c r="HO55" i="14"/>
  <c r="EF55" i="14"/>
  <c r="EV55" i="14"/>
  <c r="FL55" i="14"/>
  <c r="GB55" i="14"/>
  <c r="GR55" i="14"/>
  <c r="HH55" i="14"/>
  <c r="EC55" i="14"/>
  <c r="FI55" i="14"/>
  <c r="GO55" i="14"/>
  <c r="DV55" i="14"/>
  <c r="FB55" i="14"/>
  <c r="GH55" i="14"/>
  <c r="HN55" i="14"/>
  <c r="EW55" i="14"/>
  <c r="GC55" i="14"/>
  <c r="HI55" i="14"/>
  <c r="EH55" i="14"/>
  <c r="GL55" i="14"/>
  <c r="GD55" i="14"/>
  <c r="EA55" i="14"/>
  <c r="EQ55" i="14"/>
  <c r="FG55" i="14"/>
  <c r="FW55" i="14"/>
  <c r="GM55" i="14"/>
  <c r="HC55" i="14"/>
  <c r="DT55" i="14"/>
  <c r="EJ55" i="14"/>
  <c r="EZ55" i="14"/>
  <c r="FP55" i="14"/>
  <c r="GF55" i="14"/>
  <c r="GV55" i="14"/>
  <c r="HL55" i="14"/>
  <c r="EK55" i="14"/>
  <c r="FQ55" i="14"/>
  <c r="GW55" i="14"/>
  <c r="ED55" i="14"/>
  <c r="FJ55" i="14"/>
  <c r="GP55" i="14"/>
  <c r="DY55" i="14"/>
  <c r="FE55" i="14"/>
  <c r="GK55" i="14"/>
  <c r="EP55" i="14"/>
  <c r="FN55" i="14"/>
  <c r="EX55" i="14"/>
  <c r="EI55" i="14"/>
  <c r="FO55" i="14"/>
  <c r="GU55" i="14"/>
  <c r="EB55" i="14"/>
  <c r="FH55" i="14"/>
  <c r="GN55" i="14"/>
  <c r="DU55" i="14"/>
  <c r="GG55" i="14"/>
  <c r="ET55" i="14"/>
  <c r="HF55" i="14"/>
  <c r="FU55" i="14"/>
  <c r="HB55" i="14"/>
  <c r="FF55" i="14"/>
  <c r="EE55" i="14"/>
  <c r="GA55" i="14"/>
  <c r="HK55" i="14"/>
  <c r="FD55" i="14"/>
  <c r="GZ55" i="14"/>
  <c r="FA55" i="14"/>
  <c r="EL55" i="14"/>
  <c r="EG55" i="14"/>
  <c r="HA55" i="14"/>
  <c r="HJ55" i="14"/>
  <c r="EU55" i="14"/>
  <c r="GE55" i="14"/>
  <c r="DX55" i="14"/>
  <c r="FT55" i="14"/>
  <c r="HD55" i="14"/>
  <c r="FY55" i="14"/>
  <c r="FR55" i="14"/>
  <c r="EO55" i="14"/>
  <c r="FV55" i="14"/>
  <c r="EY55" i="14"/>
  <c r="GQ55" i="14"/>
  <c r="EN55" i="14"/>
  <c r="FX55" i="14"/>
  <c r="HP55" i="14"/>
  <c r="HE55" i="14"/>
  <c r="FZ55" i="14"/>
  <c r="FM55" i="14"/>
  <c r="GT55" i="14"/>
  <c r="EE75" i="14"/>
  <c r="EU75" i="14"/>
  <c r="FK75" i="14"/>
  <c r="GA75" i="14"/>
  <c r="GQ75" i="14"/>
  <c r="HG75" i="14"/>
  <c r="DX75" i="14"/>
  <c r="EN75" i="14"/>
  <c r="FD75" i="14"/>
  <c r="FT75" i="14"/>
  <c r="GJ75" i="14"/>
  <c r="GZ75" i="14"/>
  <c r="HP75" i="14"/>
  <c r="EW75" i="14"/>
  <c r="GC75" i="14"/>
  <c r="HI75" i="14"/>
  <c r="EX75" i="14"/>
  <c r="GD75" i="14"/>
  <c r="HJ75" i="14"/>
  <c r="ES75" i="14"/>
  <c r="FY75" i="14"/>
  <c r="HE75" i="14"/>
  <c r="GH75" i="14"/>
  <c r="GP75" i="14"/>
  <c r="ET75" i="14"/>
  <c r="EI75" i="14"/>
  <c r="EY75" i="14"/>
  <c r="FO75" i="14"/>
  <c r="GE75" i="14"/>
  <c r="GU75" i="14"/>
  <c r="HK75" i="14"/>
  <c r="EB75" i="14"/>
  <c r="ER75" i="14"/>
  <c r="FH75" i="14"/>
  <c r="FX75" i="14"/>
  <c r="GN75" i="14"/>
  <c r="HD75" i="14"/>
  <c r="DY75" i="14"/>
  <c r="FE75" i="14"/>
  <c r="GK75" i="14"/>
  <c r="DZ75" i="14"/>
  <c r="FF75" i="14"/>
  <c r="GL75" i="14"/>
  <c r="DU75" i="14"/>
  <c r="FA75" i="14"/>
  <c r="GG75" i="14"/>
  <c r="HM75" i="14"/>
  <c r="HN75" i="14"/>
  <c r="EL75" i="14"/>
  <c r="FZ75" i="14"/>
  <c r="EM75" i="14"/>
  <c r="FS75" i="14"/>
  <c r="GY75" i="14"/>
  <c r="EF75" i="14"/>
  <c r="FL75" i="14"/>
  <c r="GR75" i="14"/>
  <c r="EG75" i="14"/>
  <c r="GS75" i="14"/>
  <c r="FN75" i="14"/>
  <c r="EC75" i="14"/>
  <c r="GO75" i="14"/>
  <c r="ED75" i="14"/>
  <c r="HF75" i="14"/>
  <c r="EQ75" i="14"/>
  <c r="GI75" i="14"/>
  <c r="DT75" i="14"/>
  <c r="FP75" i="14"/>
  <c r="HH75" i="14"/>
  <c r="FU75" i="14"/>
  <c r="FV75" i="14"/>
  <c r="FI75" i="14"/>
  <c r="FB75" i="14"/>
  <c r="FC75" i="14"/>
  <c r="GM75" i="14"/>
  <c r="EJ75" i="14"/>
  <c r="GB75" i="14"/>
  <c r="HL75" i="14"/>
  <c r="HA75" i="14"/>
  <c r="GT75" i="14"/>
  <c r="FQ75" i="14"/>
  <c r="FJ75" i="14"/>
  <c r="DW75" i="14"/>
  <c r="FG75" i="14"/>
  <c r="HC75" i="14"/>
  <c r="EV75" i="14"/>
  <c r="GF75" i="14"/>
  <c r="EO75" i="14"/>
  <c r="EH75" i="14"/>
  <c r="HB75" i="14"/>
  <c r="GW75" i="14"/>
  <c r="FR75" i="14"/>
  <c r="N83" i="14"/>
  <c r="L83" i="14"/>
  <c r="EI83" i="14"/>
  <c r="EY83" i="14"/>
  <c r="FO83" i="14"/>
  <c r="GE83" i="14"/>
  <c r="GU83" i="14"/>
  <c r="HK83" i="14"/>
  <c r="EB83" i="14"/>
  <c r="ER83" i="14"/>
  <c r="FH83" i="14"/>
  <c r="FX83" i="14"/>
  <c r="GN83" i="14"/>
  <c r="HD83" i="14"/>
  <c r="DY83" i="14"/>
  <c r="FE83" i="14"/>
  <c r="GK83" i="14"/>
  <c r="DZ83" i="14"/>
  <c r="FF83" i="14"/>
  <c r="GL83" i="14"/>
  <c r="DU83" i="14"/>
  <c r="FA83" i="14"/>
  <c r="GG83" i="14"/>
  <c r="HM83" i="14"/>
  <c r="DV83" i="14"/>
  <c r="ED83" i="14"/>
  <c r="FR83" i="14"/>
  <c r="DW83" i="14"/>
  <c r="EM83" i="14"/>
  <c r="FC83" i="14"/>
  <c r="FS83" i="14"/>
  <c r="GI83" i="14"/>
  <c r="GY83" i="14"/>
  <c r="HO83" i="14"/>
  <c r="EF83" i="14"/>
  <c r="EV83" i="14"/>
  <c r="FL83" i="14"/>
  <c r="GB83" i="14"/>
  <c r="GR83" i="14"/>
  <c r="HH83" i="14"/>
  <c r="EG83" i="14"/>
  <c r="FM83" i="14"/>
  <c r="GS83" i="14"/>
  <c r="EH83" i="14"/>
  <c r="FN83" i="14"/>
  <c r="GT83" i="14"/>
  <c r="EC83" i="14"/>
  <c r="FI83" i="14"/>
  <c r="GO83" i="14"/>
  <c r="ET83" i="14"/>
  <c r="FB83" i="14"/>
  <c r="FJ83" i="14"/>
  <c r="GX83" i="14"/>
  <c r="EQ83" i="14"/>
  <c r="FW83" i="14"/>
  <c r="HC83" i="14"/>
  <c r="EJ83" i="14"/>
  <c r="FP83" i="14"/>
  <c r="GV83" i="14"/>
  <c r="EO83" i="14"/>
  <c r="HA83" i="14"/>
  <c r="FV83" i="14"/>
  <c r="EK83" i="14"/>
  <c r="GW83" i="14"/>
  <c r="GH83" i="14"/>
  <c r="EU83" i="14"/>
  <c r="GA83" i="14"/>
  <c r="HG83" i="14"/>
  <c r="EN83" i="14"/>
  <c r="FT83" i="14"/>
  <c r="GZ83" i="14"/>
  <c r="EW83" i="14"/>
  <c r="HI83" i="14"/>
  <c r="GD83" i="14"/>
  <c r="ES83" i="14"/>
  <c r="HE83" i="14"/>
  <c r="HN83" i="14"/>
  <c r="FK83" i="14"/>
  <c r="DX83" i="14"/>
  <c r="GJ83" i="14"/>
  <c r="GC83" i="14"/>
  <c r="HJ83" i="14"/>
  <c r="HF83" i="14"/>
  <c r="EA83" i="14"/>
  <c r="GM83" i="14"/>
  <c r="EZ83" i="14"/>
  <c r="HL83" i="14"/>
  <c r="EP83" i="14"/>
  <c r="EE83" i="14"/>
  <c r="GQ83" i="14"/>
  <c r="FD83" i="14"/>
  <c r="HP83" i="14"/>
  <c r="EX83" i="14"/>
  <c r="FY83" i="14"/>
  <c r="EL83" i="14"/>
  <c r="FU83" i="14"/>
  <c r="GP83" i="14"/>
  <c r="FG83" i="14"/>
  <c r="HB83" i="14"/>
  <c r="DT83" i="14"/>
  <c r="FQ83" i="14"/>
  <c r="R101" i="15"/>
  <c r="P101" i="15"/>
  <c r="EG101" i="15"/>
  <c r="EW101" i="15"/>
  <c r="FM101" i="15"/>
  <c r="GC101" i="15"/>
  <c r="GS101" i="15"/>
  <c r="HI101" i="15"/>
  <c r="ED101" i="15"/>
  <c r="ET101" i="15"/>
  <c r="FJ101" i="15"/>
  <c r="FZ101" i="15"/>
  <c r="GP101" i="15"/>
  <c r="HF101" i="15"/>
  <c r="EA101" i="15"/>
  <c r="EQ101" i="15"/>
  <c r="FG101" i="15"/>
  <c r="FW101" i="15"/>
  <c r="GM101" i="15"/>
  <c r="HC101" i="15"/>
  <c r="HS101" i="15"/>
  <c r="FX101" i="15"/>
  <c r="EF101" i="15"/>
  <c r="GR101" i="15"/>
  <c r="FP101" i="15"/>
  <c r="DX101" i="15"/>
  <c r="HP101" i="15"/>
  <c r="DY101" i="15"/>
  <c r="HQ50" i="15"/>
  <c r="HT50" i="15"/>
  <c r="GE50" i="15"/>
  <c r="HO50" i="15"/>
  <c r="EL50" i="15"/>
  <c r="GI50" i="15"/>
  <c r="GO50" i="15"/>
  <c r="FI50" i="15"/>
  <c r="EC50" i="15"/>
  <c r="FX50" i="15"/>
  <c r="ER50" i="15"/>
  <c r="EI50" i="15"/>
  <c r="HE50" i="15"/>
  <c r="HA50" i="15"/>
  <c r="GW50" i="15"/>
  <c r="HP50" i="15"/>
  <c r="GZ50" i="15"/>
  <c r="FW50" i="15"/>
  <c r="EP50" i="15"/>
  <c r="HK50" i="15"/>
  <c r="GT50" i="15"/>
  <c r="FN50" i="15"/>
  <c r="HR50" i="15"/>
  <c r="HB50" i="15"/>
  <c r="GA50" i="15"/>
  <c r="EU50" i="15"/>
  <c r="GK50" i="15"/>
  <c r="FU50" i="15"/>
  <c r="FE50" i="15"/>
  <c r="EO50" i="15"/>
  <c r="DY50" i="15"/>
  <c r="GJ50" i="15"/>
  <c r="FT50" i="15"/>
  <c r="FD50" i="15"/>
  <c r="EN50" i="15"/>
  <c r="DX50" i="15"/>
  <c r="EE50" i="15"/>
  <c r="EG66" i="15"/>
  <c r="EC66" i="15"/>
  <c r="HM66" i="15"/>
  <c r="HL66" i="15"/>
  <c r="GF66" i="15"/>
  <c r="EZ66" i="15"/>
  <c r="HS66" i="15"/>
  <c r="GM66" i="15"/>
  <c r="FG66" i="15"/>
  <c r="EA66" i="15"/>
  <c r="GP66" i="15"/>
  <c r="FJ66" i="15"/>
  <c r="ED66" i="15"/>
  <c r="FO18" i="15"/>
  <c r="HH18" i="15"/>
  <c r="GT18" i="15"/>
  <c r="HR18" i="15"/>
  <c r="FR18" i="15"/>
  <c r="GW18" i="15"/>
  <c r="EX18" i="15"/>
  <c r="EK18" i="15"/>
  <c r="FX18" i="15"/>
  <c r="EF18" i="15"/>
  <c r="FF82" i="15"/>
  <c r="DZ82" i="15"/>
  <c r="FR82" i="15"/>
  <c r="GT82" i="15"/>
  <c r="EH82" i="15"/>
  <c r="FJ82" i="15"/>
  <c r="HM82" i="15"/>
  <c r="GW82" i="15"/>
  <c r="GG82" i="15"/>
  <c r="FQ82" i="15"/>
  <c r="FA82" i="15"/>
  <c r="EK82" i="15"/>
  <c r="HT82" i="15"/>
  <c r="HD82" i="15"/>
  <c r="GN82" i="15"/>
  <c r="FX82" i="15"/>
  <c r="FH82" i="15"/>
  <c r="ER82" i="15"/>
  <c r="EB82" i="15"/>
  <c r="HK82" i="15"/>
  <c r="GU82" i="15"/>
  <c r="GE82" i="15"/>
  <c r="FO82" i="15"/>
  <c r="EY82" i="15"/>
  <c r="EI82" i="15"/>
  <c r="GW34" i="15"/>
  <c r="GZ34" i="15"/>
  <c r="EN34" i="15"/>
  <c r="GA34" i="15"/>
  <c r="HJ34" i="15"/>
  <c r="EX34" i="15"/>
  <c r="FS45" i="15"/>
  <c r="EM45" i="15"/>
  <c r="GE45" i="15"/>
  <c r="HG45" i="15"/>
  <c r="EU45" i="15"/>
  <c r="GM45" i="15"/>
  <c r="EA45" i="15"/>
  <c r="HF45" i="15"/>
  <c r="GP45" i="15"/>
  <c r="FZ45" i="15"/>
  <c r="FJ45" i="15"/>
  <c r="ET45" i="15"/>
  <c r="ED45" i="15"/>
  <c r="HI45" i="15"/>
  <c r="GS45" i="15"/>
  <c r="GC45" i="15"/>
  <c r="FM45" i="15"/>
  <c r="EW45" i="15"/>
  <c r="EG45" i="15"/>
  <c r="HP45" i="15"/>
  <c r="GZ45" i="15"/>
  <c r="GJ45" i="15"/>
  <c r="FT45" i="15"/>
  <c r="FD45" i="15"/>
  <c r="EN45" i="15"/>
  <c r="DX45" i="15"/>
  <c r="EI58" i="14"/>
  <c r="HK58" i="14"/>
  <c r="FW58" i="14"/>
  <c r="GT58" i="14"/>
  <c r="FN58" i="14"/>
  <c r="EH58" i="14"/>
  <c r="GY58" i="14"/>
  <c r="FS58" i="14"/>
  <c r="EM58" i="14"/>
  <c r="HF58" i="14"/>
  <c r="FZ58" i="14"/>
  <c r="ET58" i="14"/>
  <c r="HM58" i="14"/>
  <c r="GW58" i="14"/>
  <c r="GG58" i="14"/>
  <c r="FQ58" i="14"/>
  <c r="FA58" i="14"/>
  <c r="EK58" i="14"/>
  <c r="DU58" i="14"/>
  <c r="HD58" i="14"/>
  <c r="GN58" i="14"/>
  <c r="FX58" i="14"/>
  <c r="FH58" i="14"/>
  <c r="ER58" i="14"/>
  <c r="EB58" i="14"/>
  <c r="HO42" i="14"/>
  <c r="GI42" i="14"/>
  <c r="GV42" i="14"/>
  <c r="EJ42" i="14"/>
  <c r="GA42" i="14"/>
  <c r="HD42" i="14"/>
  <c r="ER42" i="14"/>
  <c r="GU42" i="14"/>
  <c r="FO42" i="14"/>
  <c r="EI42" i="14"/>
  <c r="GZ42" i="14"/>
  <c r="FT42" i="14"/>
  <c r="EN42" i="14"/>
  <c r="HJ42" i="14"/>
  <c r="GT42" i="14"/>
  <c r="GD42" i="14"/>
  <c r="FN42" i="14"/>
  <c r="EX42" i="14"/>
  <c r="EH42" i="14"/>
  <c r="HM42" i="14"/>
  <c r="GW42" i="14"/>
  <c r="GG42" i="14"/>
  <c r="FQ42" i="14"/>
  <c r="FA42" i="14"/>
  <c r="EK42" i="14"/>
  <c r="DU42" i="14"/>
  <c r="EN89" i="14"/>
  <c r="HP89" i="14"/>
  <c r="HH89" i="14"/>
  <c r="HG89" i="14"/>
  <c r="GA89" i="14"/>
  <c r="EU89" i="14"/>
  <c r="HL89" i="14"/>
  <c r="GF89" i="14"/>
  <c r="EZ89" i="14"/>
  <c r="DT89" i="14"/>
  <c r="GM89" i="14"/>
  <c r="FG89" i="14"/>
  <c r="EA89" i="14"/>
  <c r="GX89" i="14"/>
  <c r="FZ89" i="14"/>
  <c r="FF89" i="14"/>
  <c r="EL89" i="14"/>
  <c r="HI89" i="14"/>
  <c r="GO89" i="14"/>
  <c r="FU89" i="14"/>
  <c r="EW89" i="14"/>
  <c r="HE56" i="14"/>
  <c r="FA56" i="14"/>
  <c r="FQ56" i="14"/>
  <c r="GN56" i="14"/>
  <c r="ER56" i="14"/>
  <c r="HA56" i="14"/>
  <c r="FM56" i="14"/>
  <c r="HP56" i="14"/>
  <c r="GB56" i="14"/>
  <c r="EN56" i="14"/>
  <c r="HC56" i="14"/>
  <c r="GI56" i="14"/>
  <c r="FO56" i="14"/>
  <c r="EQ56" i="14"/>
  <c r="DW56" i="14"/>
  <c r="GX56" i="14"/>
  <c r="FZ56" i="14"/>
  <c r="FF56" i="14"/>
  <c r="FS70" i="14"/>
  <c r="HO70" i="14"/>
  <c r="GA70" i="14"/>
  <c r="GH70" i="14"/>
  <c r="ET70" i="14"/>
  <c r="HC70" i="14"/>
  <c r="FG70" i="14"/>
  <c r="HJ70" i="14"/>
  <c r="FV70" i="14"/>
  <c r="DZ70" i="14"/>
  <c r="GW70" i="14"/>
  <c r="GC70" i="14"/>
  <c r="FE70" i="14"/>
  <c r="EK70" i="14"/>
  <c r="HP70" i="14"/>
  <c r="GR70" i="14"/>
  <c r="FX70" i="14"/>
  <c r="FD70" i="14"/>
  <c r="EL39" i="14"/>
  <c r="FB39" i="14"/>
  <c r="EI39" i="14"/>
  <c r="ET39" i="14"/>
  <c r="FG39" i="14"/>
  <c r="GL39" i="14"/>
  <c r="EX39" i="14"/>
  <c r="HG39" i="14"/>
  <c r="FK39" i="14"/>
  <c r="DW39" i="14"/>
  <c r="GW39" i="14"/>
  <c r="FY39" i="14"/>
  <c r="FE39" i="14"/>
  <c r="EK39" i="14"/>
  <c r="HL39" i="14"/>
  <c r="GR39" i="14"/>
  <c r="FX39" i="14"/>
  <c r="EZ39" i="14"/>
  <c r="EF39" i="14"/>
  <c r="FD101" i="15"/>
  <c r="HL101" i="15"/>
  <c r="EJ101" i="15"/>
  <c r="EV101" i="15"/>
  <c r="FH101" i="15"/>
  <c r="HK101" i="15"/>
  <c r="GQ101" i="15"/>
  <c r="FS101" i="15"/>
  <c r="EY101" i="15"/>
  <c r="EE101" i="15"/>
  <c r="HB101" i="15"/>
  <c r="GH101" i="15"/>
  <c r="FN101" i="15"/>
  <c r="EP101" i="15"/>
  <c r="HQ101" i="15"/>
  <c r="GW101" i="15"/>
  <c r="FY101" i="15"/>
  <c r="FE101" i="15"/>
  <c r="EK101" i="15"/>
  <c r="FQ29" i="14"/>
  <c r="HL29" i="14"/>
  <c r="GK29" i="14"/>
  <c r="GM29" i="14"/>
  <c r="EA29" i="14"/>
  <c r="FR47" i="14"/>
  <c r="FN47" i="14"/>
  <c r="EM47" i="14"/>
  <c r="FM47" i="14"/>
  <c r="GZ47" i="14"/>
  <c r="HK90" i="14"/>
  <c r="GI90" i="14"/>
  <c r="DV90" i="14"/>
  <c r="EK90" i="14"/>
  <c r="EV57" i="14"/>
  <c r="FH57" i="14"/>
  <c r="GX57" i="14"/>
  <c r="HM57" i="14"/>
  <c r="EG57" i="14"/>
  <c r="ED40" i="14"/>
  <c r="FA40" i="14"/>
  <c r="GZ40" i="14"/>
  <c r="DT40" i="14"/>
  <c r="EI40" i="14"/>
  <c r="EI69" i="14"/>
  <c r="GH54" i="14"/>
  <c r="DZ54" i="14"/>
  <c r="EP75" i="14"/>
  <c r="HO75" i="14"/>
  <c r="DZ55" i="14"/>
  <c r="ES55" i="14"/>
  <c r="FK55" i="14"/>
  <c r="GT49" i="15"/>
  <c r="FZ83" i="14"/>
  <c r="DW31" i="14"/>
  <c r="FH88" i="14"/>
  <c r="N56" i="14"/>
  <c r="EH56" i="14"/>
  <c r="EX56" i="14"/>
  <c r="FN56" i="14"/>
  <c r="GD56" i="14"/>
  <c r="GT56" i="14"/>
  <c r="HJ56" i="14"/>
  <c r="EE56" i="14"/>
  <c r="EU56" i="14"/>
  <c r="FK56" i="14"/>
  <c r="GA56" i="14"/>
  <c r="GQ56" i="14"/>
  <c r="HG56" i="14"/>
  <c r="EF56" i="14"/>
  <c r="FL56" i="14"/>
  <c r="GR56" i="14"/>
  <c r="DY56" i="14"/>
  <c r="FE56" i="14"/>
  <c r="GK56" i="14"/>
  <c r="DT56" i="14"/>
  <c r="EZ56" i="14"/>
  <c r="GF56" i="14"/>
  <c r="HL56" i="14"/>
  <c r="EC56" i="14"/>
  <c r="HM56" i="14"/>
  <c r="ES56" i="14"/>
  <c r="N29" i="14"/>
  <c r="EH29" i="14"/>
  <c r="EX29" i="14"/>
  <c r="FN29" i="14"/>
  <c r="GD29" i="14"/>
  <c r="GT29" i="14"/>
  <c r="HJ29" i="14"/>
  <c r="EE29" i="14"/>
  <c r="EU29" i="14"/>
  <c r="FK29" i="14"/>
  <c r="GA29" i="14"/>
  <c r="GQ29" i="14"/>
  <c r="HG29" i="14"/>
  <c r="EG29" i="14"/>
  <c r="FM29" i="14"/>
  <c r="GS29" i="14"/>
  <c r="EB29" i="14"/>
  <c r="FH29" i="14"/>
  <c r="GN29" i="14"/>
  <c r="EC29" i="14"/>
  <c r="GO29" i="14"/>
  <c r="FL29" i="14"/>
  <c r="DU29" i="14"/>
  <c r="GG29" i="14"/>
  <c r="GZ29" i="14"/>
  <c r="DX29" i="14"/>
  <c r="DV29" i="14"/>
  <c r="EL29" i="14"/>
  <c r="FB29" i="14"/>
  <c r="FR29" i="14"/>
  <c r="GH29" i="14"/>
  <c r="GX29" i="14"/>
  <c r="HN29" i="14"/>
  <c r="EI29" i="14"/>
  <c r="EY29" i="14"/>
  <c r="FO29" i="14"/>
  <c r="GE29" i="14"/>
  <c r="GU29" i="14"/>
  <c r="HK29" i="14"/>
  <c r="EO29" i="14"/>
  <c r="FU29" i="14"/>
  <c r="HA29" i="14"/>
  <c r="EJ29" i="14"/>
  <c r="FP29" i="14"/>
  <c r="GV29" i="14"/>
  <c r="ES29" i="14"/>
  <c r="HE29" i="14"/>
  <c r="GB29" i="14"/>
  <c r="EK29" i="14"/>
  <c r="GW29" i="14"/>
  <c r="FD29" i="14"/>
  <c r="GJ29" i="14"/>
  <c r="DZ29" i="14"/>
  <c r="EP29" i="14"/>
  <c r="FF29" i="14"/>
  <c r="FV29" i="14"/>
  <c r="GL29" i="14"/>
  <c r="HB29" i="14"/>
  <c r="DW29" i="14"/>
  <c r="EM29" i="14"/>
  <c r="FC29" i="14"/>
  <c r="FS29" i="14"/>
  <c r="GI29" i="14"/>
  <c r="GY29" i="14"/>
  <c r="HO29" i="14"/>
  <c r="EW29" i="14"/>
  <c r="GC29" i="14"/>
  <c r="HI29" i="14"/>
  <c r="ER29" i="14"/>
  <c r="FX29" i="14"/>
  <c r="HD29" i="14"/>
  <c r="FI29" i="14"/>
  <c r="EF29" i="14"/>
  <c r="GR29" i="14"/>
  <c r="FA29" i="14"/>
  <c r="HM29" i="14"/>
  <c r="HP29" i="14"/>
  <c r="N69" i="14"/>
  <c r="DU69" i="14"/>
  <c r="FA69" i="14"/>
  <c r="GG69" i="14"/>
  <c r="HM69" i="14"/>
  <c r="EX69" i="14"/>
  <c r="GD69" i="14"/>
  <c r="HJ69" i="14"/>
  <c r="FS69" i="14"/>
  <c r="EF69" i="14"/>
  <c r="GR69" i="14"/>
  <c r="FG69" i="14"/>
  <c r="DT69" i="14"/>
  <c r="FP69" i="14"/>
  <c r="EO69" i="14"/>
  <c r="GK69" i="14"/>
  <c r="EH69" i="14"/>
  <c r="FR69" i="14"/>
  <c r="HN69" i="14"/>
  <c r="GY69" i="14"/>
  <c r="FT69" i="14"/>
  <c r="FO69" i="14"/>
  <c r="EB69" i="14"/>
  <c r="FE69" i="14"/>
  <c r="GW69" i="14"/>
  <c r="EL69" i="14"/>
  <c r="GH69" i="14"/>
  <c r="EM69" i="14"/>
  <c r="HG69" i="14"/>
  <c r="GZ69" i="14"/>
  <c r="GM69" i="14"/>
  <c r="FH69" i="14"/>
  <c r="DY69" i="14"/>
  <c r="FQ69" i="14"/>
  <c r="HA69" i="14"/>
  <c r="FB69" i="14"/>
  <c r="GT69" i="14"/>
  <c r="EU69" i="14"/>
  <c r="EN69" i="14"/>
  <c r="EA69" i="14"/>
  <c r="GU69" i="14"/>
  <c r="GV69" i="14"/>
  <c r="N89" i="14"/>
  <c r="DU89" i="14"/>
  <c r="EK89" i="14"/>
  <c r="FA89" i="14"/>
  <c r="FQ89" i="14"/>
  <c r="GG89" i="14"/>
  <c r="GW89" i="14"/>
  <c r="HM89" i="14"/>
  <c r="EH89" i="14"/>
  <c r="EX89" i="14"/>
  <c r="FN89" i="14"/>
  <c r="GD89" i="14"/>
  <c r="GT89" i="14"/>
  <c r="HJ89" i="14"/>
  <c r="DX54" i="14"/>
  <c r="EN54" i="14"/>
  <c r="FD54" i="14"/>
  <c r="FT54" i="14"/>
  <c r="GJ54" i="14"/>
  <c r="GZ54" i="14"/>
  <c r="HP54" i="14"/>
  <c r="EG54" i="14"/>
  <c r="EW54" i="14"/>
  <c r="FM54" i="14"/>
  <c r="GC54" i="14"/>
  <c r="GS54" i="14"/>
  <c r="HI54" i="14"/>
  <c r="EP54" i="14"/>
  <c r="FV54" i="14"/>
  <c r="HB54" i="14"/>
  <c r="EQ54" i="14"/>
  <c r="FW54" i="14"/>
  <c r="EB54" i="14"/>
  <c r="ER54" i="14"/>
  <c r="FH54" i="14"/>
  <c r="FX54" i="14"/>
  <c r="GN54" i="14"/>
  <c r="HD54" i="14"/>
  <c r="DU54" i="14"/>
  <c r="EK54" i="14"/>
  <c r="FA54" i="14"/>
  <c r="FQ54" i="14"/>
  <c r="GG54" i="14"/>
  <c r="GW54" i="14"/>
  <c r="HM54" i="14"/>
  <c r="EX54" i="14"/>
  <c r="GD54" i="14"/>
  <c r="HJ54" i="14"/>
  <c r="EY54" i="14"/>
  <c r="GE54" i="14"/>
  <c r="HK54" i="14"/>
  <c r="ET54" i="14"/>
  <c r="FZ54" i="14"/>
  <c r="HF54" i="14"/>
  <c r="HG54" i="14"/>
  <c r="FK54" i="14"/>
  <c r="GQ54" i="14"/>
  <c r="EV54" i="14"/>
  <c r="GB54" i="14"/>
  <c r="HH54" i="14"/>
  <c r="EO54" i="14"/>
  <c r="FU54" i="14"/>
  <c r="HA54" i="14"/>
  <c r="FF54" i="14"/>
  <c r="EA54" i="14"/>
  <c r="GM54" i="14"/>
  <c r="DT54" i="14"/>
  <c r="FL54" i="14"/>
  <c r="GV54" i="14"/>
  <c r="ES54" i="14"/>
  <c r="GK54" i="14"/>
  <c r="EH54" i="14"/>
  <c r="EI54" i="14"/>
  <c r="HC54" i="14"/>
  <c r="FB54" i="14"/>
  <c r="GP54" i="14"/>
  <c r="GA54" i="14"/>
  <c r="DW54" i="14"/>
  <c r="HO54" i="14"/>
  <c r="EF54" i="14"/>
  <c r="FP54" i="14"/>
  <c r="HL54" i="14"/>
  <c r="FE54" i="14"/>
  <c r="GO54" i="14"/>
  <c r="FN54" i="14"/>
  <c r="FG54" i="14"/>
  <c r="DV54" i="14"/>
  <c r="FJ54" i="14"/>
  <c r="GX54" i="14"/>
  <c r="EM54" i="14"/>
  <c r="GI54" i="14"/>
  <c r="EJ54" i="14"/>
  <c r="GF54" i="14"/>
  <c r="DY54" i="14"/>
  <c r="FI54" i="14"/>
  <c r="HE54" i="14"/>
  <c r="GL54" i="14"/>
  <c r="FO54" i="14"/>
  <c r="ED54" i="14"/>
  <c r="FR54" i="14"/>
  <c r="HN54" i="14"/>
  <c r="FS54" i="14"/>
  <c r="EE54" i="14"/>
  <c r="DT86" i="14"/>
  <c r="EJ86" i="14"/>
  <c r="EZ86" i="14"/>
  <c r="FP86" i="14"/>
  <c r="GF86" i="14"/>
  <c r="GV86" i="14"/>
  <c r="HL86" i="14"/>
  <c r="EC86" i="14"/>
  <c r="ES86" i="14"/>
  <c r="FI86" i="14"/>
  <c r="FY86" i="14"/>
  <c r="GO86" i="14"/>
  <c r="HE86" i="14"/>
  <c r="EH86" i="14"/>
  <c r="FN86" i="14"/>
  <c r="GT86" i="14"/>
  <c r="EI86" i="14"/>
  <c r="FO86" i="14"/>
  <c r="GU86" i="14"/>
  <c r="ED86" i="14"/>
  <c r="FJ86" i="14"/>
  <c r="GP86" i="14"/>
  <c r="EE86" i="14"/>
  <c r="FS86" i="14"/>
  <c r="HG86" i="14"/>
  <c r="HO86" i="14"/>
  <c r="DX86" i="14"/>
  <c r="EN86" i="14"/>
  <c r="FD86" i="14"/>
  <c r="FT86" i="14"/>
  <c r="GJ86" i="14"/>
  <c r="GZ86" i="14"/>
  <c r="HP86" i="14"/>
  <c r="EG86" i="14"/>
  <c r="EW86" i="14"/>
  <c r="FM86" i="14"/>
  <c r="GC86" i="14"/>
  <c r="GS86" i="14"/>
  <c r="HI86" i="14"/>
  <c r="EP86" i="14"/>
  <c r="FV86" i="14"/>
  <c r="HB86" i="14"/>
  <c r="EQ86" i="14"/>
  <c r="FW86" i="14"/>
  <c r="HC86" i="14"/>
  <c r="EL86" i="14"/>
  <c r="FR86" i="14"/>
  <c r="GX86" i="14"/>
  <c r="FK86" i="14"/>
  <c r="GY86" i="14"/>
  <c r="DW86" i="14"/>
  <c r="EV86" i="14"/>
  <c r="GB86" i="14"/>
  <c r="HH86" i="14"/>
  <c r="EO86" i="14"/>
  <c r="FU86" i="14"/>
  <c r="HA86" i="14"/>
  <c r="FF86" i="14"/>
  <c r="EA86" i="14"/>
  <c r="GM86" i="14"/>
  <c r="FB86" i="14"/>
  <c r="HN86" i="14"/>
  <c r="GA86" i="14"/>
  <c r="EB86" i="14"/>
  <c r="FH86" i="14"/>
  <c r="GN86" i="14"/>
  <c r="DU86" i="14"/>
  <c r="FA86" i="14"/>
  <c r="GG86" i="14"/>
  <c r="HM86" i="14"/>
  <c r="GD86" i="14"/>
  <c r="EY86" i="14"/>
  <c r="HK86" i="14"/>
  <c r="FZ86" i="14"/>
  <c r="GQ86" i="14"/>
  <c r="FC86" i="14"/>
  <c r="FL86" i="14"/>
  <c r="DY86" i="14"/>
  <c r="GK86" i="14"/>
  <c r="GL86" i="14"/>
  <c r="DV86" i="14"/>
  <c r="EM86" i="14"/>
  <c r="FX86" i="14"/>
  <c r="EK86" i="14"/>
  <c r="GW86" i="14"/>
  <c r="HJ86" i="14"/>
  <c r="ET86" i="14"/>
  <c r="EU86" i="14"/>
  <c r="HD86" i="14"/>
  <c r="EX86" i="14"/>
  <c r="HF86" i="14"/>
  <c r="EF86" i="14"/>
  <c r="FE86" i="14"/>
  <c r="FG86" i="14"/>
  <c r="GI86" i="14"/>
  <c r="GR86" i="14"/>
  <c r="GH86" i="14"/>
  <c r="FQ86" i="14"/>
  <c r="DZ86" i="14"/>
  <c r="ER86" i="14"/>
  <c r="EB47" i="14"/>
  <c r="ER47" i="14"/>
  <c r="FH47" i="14"/>
  <c r="FX47" i="14"/>
  <c r="GN47" i="14"/>
  <c r="HD47" i="14"/>
  <c r="DU47" i="14"/>
  <c r="EK47" i="14"/>
  <c r="FA47" i="14"/>
  <c r="FQ47" i="14"/>
  <c r="GG47" i="14"/>
  <c r="GW47" i="14"/>
  <c r="HM47" i="14"/>
  <c r="EU47" i="14"/>
  <c r="GA47" i="14"/>
  <c r="HG47" i="14"/>
  <c r="EP47" i="14"/>
  <c r="FV47" i="14"/>
  <c r="HB47" i="14"/>
  <c r="FO47" i="14"/>
  <c r="DV47" i="14"/>
  <c r="GH47" i="14"/>
  <c r="EQ47" i="14"/>
  <c r="HC47" i="14"/>
  <c r="ET47" i="14"/>
  <c r="EF47" i="14"/>
  <c r="EV47" i="14"/>
  <c r="FL47" i="14"/>
  <c r="GB47" i="14"/>
  <c r="GR47" i="14"/>
  <c r="HH47" i="14"/>
  <c r="DY47" i="14"/>
  <c r="EO47" i="14"/>
  <c r="FE47" i="14"/>
  <c r="FU47" i="14"/>
  <c r="GK47" i="14"/>
  <c r="HA47" i="14"/>
  <c r="DW47" i="14"/>
  <c r="FC47" i="14"/>
  <c r="GI47" i="14"/>
  <c r="HO47" i="14"/>
  <c r="EX47" i="14"/>
  <c r="GD47" i="14"/>
  <c r="HJ47" i="14"/>
  <c r="GE47" i="14"/>
  <c r="EL47" i="14"/>
  <c r="GX47" i="14"/>
  <c r="FG47" i="14"/>
  <c r="FZ47" i="14"/>
  <c r="HF47" i="14"/>
  <c r="DT47" i="14"/>
  <c r="EJ47" i="14"/>
  <c r="EZ47" i="14"/>
  <c r="FP47" i="14"/>
  <c r="GF47" i="14"/>
  <c r="GV47" i="14"/>
  <c r="HL47" i="14"/>
  <c r="EC47" i="14"/>
  <c r="ES47" i="14"/>
  <c r="FI47" i="14"/>
  <c r="FY47" i="14"/>
  <c r="GO47" i="14"/>
  <c r="HE47" i="14"/>
  <c r="EE47" i="14"/>
  <c r="FK47" i="14"/>
  <c r="GQ47" i="14"/>
  <c r="DZ47" i="14"/>
  <c r="FF47" i="14"/>
  <c r="GL47" i="14"/>
  <c r="EI47" i="14"/>
  <c r="GU47" i="14"/>
  <c r="FB47" i="14"/>
  <c r="HN47" i="14"/>
  <c r="FW47" i="14"/>
  <c r="ED47" i="14"/>
  <c r="FJ47" i="14"/>
  <c r="DT70" i="14"/>
  <c r="EJ70" i="14"/>
  <c r="EZ70" i="14"/>
  <c r="FP70" i="14"/>
  <c r="GF70" i="14"/>
  <c r="GV70" i="14"/>
  <c r="HL70" i="14"/>
  <c r="EC70" i="14"/>
  <c r="ES70" i="14"/>
  <c r="FI70" i="14"/>
  <c r="FY70" i="14"/>
  <c r="GO70" i="14"/>
  <c r="HE70" i="14"/>
  <c r="EH70" i="14"/>
  <c r="FN70" i="14"/>
  <c r="GT70" i="14"/>
  <c r="EI70" i="14"/>
  <c r="FO70" i="14"/>
  <c r="GU70" i="14"/>
  <c r="ED70" i="14"/>
  <c r="FJ70" i="14"/>
  <c r="GP70" i="14"/>
  <c r="EU70" i="14"/>
  <c r="FC70" i="14"/>
  <c r="FK70" i="14"/>
  <c r="GY70" i="14"/>
  <c r="DX90" i="14"/>
  <c r="EN90" i="14"/>
  <c r="FD90" i="14"/>
  <c r="FT90" i="14"/>
  <c r="GJ90" i="14"/>
  <c r="GZ90" i="14"/>
  <c r="HP90" i="14"/>
  <c r="EG90" i="14"/>
  <c r="EW90" i="14"/>
  <c r="FM90" i="14"/>
  <c r="GC90" i="14"/>
  <c r="GS90" i="14"/>
  <c r="HI90" i="14"/>
  <c r="EL90" i="14"/>
  <c r="FR90" i="14"/>
  <c r="GX90" i="14"/>
  <c r="EE90" i="14"/>
  <c r="FK90" i="14"/>
  <c r="GQ90" i="14"/>
  <c r="DZ90" i="14"/>
  <c r="FF90" i="14"/>
  <c r="GL90" i="14"/>
  <c r="EQ90" i="14"/>
  <c r="GE90" i="14"/>
  <c r="GM90" i="14"/>
  <c r="EJ90" i="14"/>
  <c r="FH90" i="14"/>
  <c r="GB90" i="14"/>
  <c r="GV90" i="14"/>
  <c r="DU90" i="14"/>
  <c r="EO90" i="14"/>
  <c r="FI90" i="14"/>
  <c r="GG90" i="14"/>
  <c r="HA90" i="14"/>
  <c r="ED90" i="14"/>
  <c r="FZ90" i="14"/>
  <c r="HN90" i="14"/>
  <c r="FC90" i="14"/>
  <c r="GY90" i="14"/>
  <c r="EP90" i="14"/>
  <c r="GD90" i="14"/>
  <c r="FW90" i="14"/>
  <c r="EA90" i="14"/>
  <c r="GU90" i="14"/>
  <c r="DT90" i="14"/>
  <c r="ER90" i="14"/>
  <c r="FL90" i="14"/>
  <c r="GF90" i="14"/>
  <c r="HD90" i="14"/>
  <c r="DY90" i="14"/>
  <c r="ES90" i="14"/>
  <c r="FQ90" i="14"/>
  <c r="GK90" i="14"/>
  <c r="HE90" i="14"/>
  <c r="ET90" i="14"/>
  <c r="GH90" i="14"/>
  <c r="DW90" i="14"/>
  <c r="FS90" i="14"/>
  <c r="HG90" i="14"/>
  <c r="EX90" i="14"/>
  <c r="GT90" i="14"/>
  <c r="HC90" i="14"/>
  <c r="FG90" i="14"/>
  <c r="EB90" i="14"/>
  <c r="EV90" i="14"/>
  <c r="FP90" i="14"/>
  <c r="GN90" i="14"/>
  <c r="HH90" i="14"/>
  <c r="EC90" i="14"/>
  <c r="FA90" i="14"/>
  <c r="FU90" i="14"/>
  <c r="GO90" i="14"/>
  <c r="HM90" i="14"/>
  <c r="FB90" i="14"/>
  <c r="GP90" i="14"/>
  <c r="EM90" i="14"/>
  <c r="GA90" i="14"/>
  <c r="HO90" i="14"/>
  <c r="FN90" i="14"/>
  <c r="HB90" i="14"/>
  <c r="EY90" i="14"/>
  <c r="EI90" i="14"/>
  <c r="EJ49" i="15"/>
  <c r="EZ49" i="15"/>
  <c r="FP49" i="15"/>
  <c r="GF49" i="15"/>
  <c r="GV49" i="15"/>
  <c r="HL49" i="15"/>
  <c r="EC49" i="15"/>
  <c r="ES49" i="15"/>
  <c r="FI49" i="15"/>
  <c r="FY49" i="15"/>
  <c r="GO49" i="15"/>
  <c r="HE49" i="15"/>
  <c r="EF49" i="15"/>
  <c r="FD49" i="15"/>
  <c r="FX49" i="15"/>
  <c r="GR49" i="15"/>
  <c r="HP49" i="15"/>
  <c r="EK49" i="15"/>
  <c r="FE49" i="15"/>
  <c r="GC49" i="15"/>
  <c r="GW49" i="15"/>
  <c r="HQ49" i="15"/>
  <c r="EL49" i="15"/>
  <c r="FB49" i="15"/>
  <c r="FR49" i="15"/>
  <c r="GH49" i="15"/>
  <c r="GX49" i="15"/>
  <c r="HN49" i="15"/>
  <c r="FS49" i="15"/>
  <c r="EA49" i="15"/>
  <c r="GM49" i="15"/>
  <c r="EU49" i="15"/>
  <c r="HG49" i="15"/>
  <c r="GU49" i="15"/>
  <c r="EN49" i="15"/>
  <c r="FH49" i="15"/>
  <c r="GB49" i="15"/>
  <c r="GZ49" i="15"/>
  <c r="HT49" i="15"/>
  <c r="EO49" i="15"/>
  <c r="FM49" i="15"/>
  <c r="GG49" i="15"/>
  <c r="HA49" i="15"/>
  <c r="DZ49" i="15"/>
  <c r="EP49" i="15"/>
  <c r="FF49" i="15"/>
  <c r="FV49" i="15"/>
  <c r="GL49" i="15"/>
  <c r="HB49" i="15"/>
  <c r="HR49" i="15"/>
  <c r="GI49" i="15"/>
  <c r="EQ49" i="15"/>
  <c r="HC49" i="15"/>
  <c r="FK49" i="15"/>
  <c r="FO49" i="15"/>
  <c r="EY49" i="15"/>
  <c r="EV49" i="15"/>
  <c r="GN49" i="15"/>
  <c r="EG49" i="15"/>
  <c r="FU49" i="15"/>
  <c r="HM49" i="15"/>
  <c r="EX49" i="15"/>
  <c r="GD49" i="15"/>
  <c r="HJ49" i="15"/>
  <c r="HO49" i="15"/>
  <c r="EE49" i="15"/>
  <c r="EI49" i="15"/>
  <c r="FL49" i="15"/>
  <c r="HH49" i="15"/>
  <c r="FQ49" i="15"/>
  <c r="ED49" i="15"/>
  <c r="FN49" i="15"/>
  <c r="HF49" i="15"/>
  <c r="FG49" i="15"/>
  <c r="GQ49" i="15"/>
  <c r="DX49" i="15"/>
  <c r="FT49" i="15"/>
  <c r="DY49" i="15"/>
  <c r="GK49" i="15"/>
  <c r="EH49" i="15"/>
  <c r="FZ49" i="15"/>
  <c r="EM49" i="15"/>
  <c r="FW49" i="15"/>
  <c r="GE49" i="15"/>
  <c r="EB49" i="15"/>
  <c r="GJ49" i="15"/>
  <c r="EW49" i="15"/>
  <c r="GS49" i="15"/>
  <c r="ET49" i="15"/>
  <c r="GP49" i="15"/>
  <c r="FC49" i="15"/>
  <c r="HS49" i="15"/>
  <c r="HK49" i="15"/>
  <c r="HM50" i="15"/>
  <c r="HD50" i="15"/>
  <c r="EY50" i="15"/>
  <c r="GY50" i="15"/>
  <c r="HF50" i="15"/>
  <c r="FC50" i="15"/>
  <c r="FY50" i="15"/>
  <c r="ES50" i="15"/>
  <c r="GN50" i="15"/>
  <c r="EB50" i="15"/>
  <c r="HI50" i="15"/>
  <c r="GH50" i="15"/>
  <c r="FZ50" i="15"/>
  <c r="FR50" i="15"/>
  <c r="HL50" i="15"/>
  <c r="GU50" i="15"/>
  <c r="FO50" i="15"/>
  <c r="DZ50" i="15"/>
  <c r="HG50" i="15"/>
  <c r="GL50" i="15"/>
  <c r="FF50" i="15"/>
  <c r="HN50" i="15"/>
  <c r="GX50" i="15"/>
  <c r="FS50" i="15"/>
  <c r="EH50" i="15"/>
  <c r="GG50" i="15"/>
  <c r="FQ50" i="15"/>
  <c r="FA50" i="15"/>
  <c r="EK50" i="15"/>
  <c r="GV50" i="15"/>
  <c r="GF50" i="15"/>
  <c r="FP50" i="15"/>
  <c r="EZ50" i="15"/>
  <c r="EJ50" i="15"/>
  <c r="EQ50" i="15"/>
  <c r="EA50" i="15"/>
  <c r="GC66" i="15"/>
  <c r="HQ66" i="15"/>
  <c r="GW66" i="15"/>
  <c r="HH66" i="15"/>
  <c r="GB66" i="15"/>
  <c r="EV66" i="15"/>
  <c r="HO66" i="15"/>
  <c r="GI66" i="15"/>
  <c r="FC66" i="15"/>
  <c r="HR66" i="15"/>
  <c r="GL66" i="15"/>
  <c r="FF66" i="15"/>
  <c r="DZ66" i="15"/>
  <c r="HT18" i="15"/>
  <c r="GP18" i="15"/>
  <c r="GI18" i="15"/>
  <c r="HN18" i="15"/>
  <c r="FM18" i="15"/>
  <c r="GL18" i="15"/>
  <c r="ET18" i="15"/>
  <c r="EG18" i="15"/>
  <c r="FP18" i="15"/>
  <c r="EB18" i="15"/>
  <c r="HB82" i="15"/>
  <c r="HN82" i="15"/>
  <c r="FB82" i="15"/>
  <c r="GD82" i="15"/>
  <c r="HF82" i="15"/>
  <c r="ET82" i="15"/>
  <c r="HI82" i="15"/>
  <c r="GS82" i="15"/>
  <c r="GC82" i="15"/>
  <c r="FM82" i="15"/>
  <c r="EW82" i="15"/>
  <c r="EG82" i="15"/>
  <c r="HP82" i="15"/>
  <c r="GZ82" i="15"/>
  <c r="GJ82" i="15"/>
  <c r="FT82" i="15"/>
  <c r="FD82" i="15"/>
  <c r="EN82" i="15"/>
  <c r="DX82" i="15"/>
  <c r="HG82" i="15"/>
  <c r="GQ82" i="15"/>
  <c r="GA82" i="15"/>
  <c r="FK82" i="15"/>
  <c r="EU82" i="15"/>
  <c r="EE82" i="15"/>
  <c r="HE34" i="15"/>
  <c r="FA34" i="15"/>
  <c r="GN34" i="15"/>
  <c r="EB34" i="15"/>
  <c r="FO34" i="15"/>
  <c r="GX34" i="15"/>
  <c r="EL34" i="15"/>
  <c r="HO45" i="15"/>
  <c r="GI45" i="15"/>
  <c r="FO45" i="15"/>
  <c r="GQ45" i="15"/>
  <c r="EE45" i="15"/>
  <c r="FW45" i="15"/>
  <c r="HR45" i="15"/>
  <c r="HB45" i="15"/>
  <c r="GL45" i="15"/>
  <c r="FV45" i="15"/>
  <c r="FF45" i="15"/>
  <c r="EP45" i="15"/>
  <c r="DZ45" i="15"/>
  <c r="HE45" i="15"/>
  <c r="GO45" i="15"/>
  <c r="FY45" i="15"/>
  <c r="FI45" i="15"/>
  <c r="ES45" i="15"/>
  <c r="EC45" i="15"/>
  <c r="HL45" i="15"/>
  <c r="GV45" i="15"/>
  <c r="GF45" i="15"/>
  <c r="FP45" i="15"/>
  <c r="EZ45" i="15"/>
  <c r="GM58" i="14"/>
  <c r="GE58" i="14"/>
  <c r="EQ58" i="14"/>
  <c r="GL58" i="14"/>
  <c r="FF58" i="14"/>
  <c r="DZ58" i="14"/>
  <c r="GQ58" i="14"/>
  <c r="FK58" i="14"/>
  <c r="EE58" i="14"/>
  <c r="GX58" i="14"/>
  <c r="FR58" i="14"/>
  <c r="EL58" i="14"/>
  <c r="HI58" i="14"/>
  <c r="GS58" i="14"/>
  <c r="GC58" i="14"/>
  <c r="FM58" i="14"/>
  <c r="EW58" i="14"/>
  <c r="EG58" i="14"/>
  <c r="HP58" i="14"/>
  <c r="GZ58" i="14"/>
  <c r="GJ58" i="14"/>
  <c r="FT58" i="14"/>
  <c r="FD58" i="14"/>
  <c r="EN58" i="14"/>
  <c r="FC42" i="14"/>
  <c r="DW42" i="14"/>
  <c r="GF42" i="14"/>
  <c r="DT42" i="14"/>
  <c r="FK42" i="14"/>
  <c r="GN42" i="14"/>
  <c r="EB42" i="14"/>
  <c r="GM42" i="14"/>
  <c r="FG42" i="14"/>
  <c r="EA42" i="14"/>
  <c r="GR42" i="14"/>
  <c r="FL42" i="14"/>
  <c r="EF42" i="14"/>
  <c r="HF42" i="14"/>
  <c r="GP42" i="14"/>
  <c r="FZ42" i="14"/>
  <c r="FJ42" i="14"/>
  <c r="ET42" i="14"/>
  <c r="ED42" i="14"/>
  <c r="HI42" i="14"/>
  <c r="GS42" i="14"/>
  <c r="GC42" i="14"/>
  <c r="FM42" i="14"/>
  <c r="EW42" i="14"/>
  <c r="GR89" i="14"/>
  <c r="GJ89" i="14"/>
  <c r="GB89" i="14"/>
  <c r="GY89" i="14"/>
  <c r="FS89" i="14"/>
  <c r="EM89" i="14"/>
  <c r="HD89" i="14"/>
  <c r="FX89" i="14"/>
  <c r="ER89" i="14"/>
  <c r="HK89" i="14"/>
  <c r="GE89" i="14"/>
  <c r="EY89" i="14"/>
  <c r="HN89" i="14"/>
  <c r="GP89" i="14"/>
  <c r="FV89" i="14"/>
  <c r="FB89" i="14"/>
  <c r="ED89" i="14"/>
  <c r="HE89" i="14"/>
  <c r="GK89" i="14"/>
  <c r="FM89" i="14"/>
  <c r="ES89" i="14"/>
  <c r="DY89" i="14"/>
  <c r="GG56" i="14"/>
  <c r="GO56" i="14"/>
  <c r="EK56" i="14"/>
  <c r="FX56" i="14"/>
  <c r="EJ56" i="14"/>
  <c r="GS56" i="14"/>
  <c r="EW56" i="14"/>
  <c r="HH56" i="14"/>
  <c r="FT56" i="14"/>
  <c r="DX56" i="14"/>
  <c r="GY56" i="14"/>
  <c r="GE56" i="14"/>
  <c r="FG56" i="14"/>
  <c r="EM56" i="14"/>
  <c r="HN56" i="14"/>
  <c r="GP56" i="14"/>
  <c r="FV56" i="14"/>
  <c r="FB56" i="14"/>
  <c r="ED56" i="14"/>
  <c r="EM70" i="14"/>
  <c r="GI70" i="14"/>
  <c r="HN70" i="14"/>
  <c r="FZ70" i="14"/>
  <c r="EL70" i="14"/>
  <c r="GM70" i="14"/>
  <c r="EY70" i="14"/>
  <c r="HB70" i="14"/>
  <c r="FF70" i="14"/>
  <c r="HM70" i="14"/>
  <c r="GS70" i="14"/>
  <c r="FU70" i="14"/>
  <c r="FA70" i="14"/>
  <c r="EG70" i="14"/>
  <c r="HH70" i="14"/>
  <c r="GN70" i="14"/>
  <c r="FT70" i="14"/>
  <c r="EV70" i="14"/>
  <c r="EB70" i="14"/>
  <c r="GH39" i="14"/>
  <c r="GU39" i="14"/>
  <c r="HF39" i="14"/>
  <c r="ED39" i="14"/>
  <c r="EA39" i="14"/>
  <c r="GD39" i="14"/>
  <c r="EP39" i="14"/>
  <c r="GQ39" i="14"/>
  <c r="FC39" i="14"/>
  <c r="HM39" i="14"/>
  <c r="GO39" i="14"/>
  <c r="FU39" i="14"/>
  <c r="FA39" i="14"/>
  <c r="EC39" i="14"/>
  <c r="HH39" i="14"/>
  <c r="GN39" i="14"/>
  <c r="FP39" i="14"/>
  <c r="EV39" i="14"/>
  <c r="EB39" i="14"/>
  <c r="GZ101" i="15"/>
  <c r="GV101" i="15"/>
  <c r="HH101" i="15"/>
  <c r="HT101" i="15"/>
  <c r="ER101" i="15"/>
  <c r="HG101" i="15"/>
  <c r="GI101" i="15"/>
  <c r="FO101" i="15"/>
  <c r="EU101" i="15"/>
  <c r="HR101" i="15"/>
  <c r="GX101" i="15"/>
  <c r="GD101" i="15"/>
  <c r="FF101" i="15"/>
  <c r="EL101" i="15"/>
  <c r="HM101" i="15"/>
  <c r="GO101" i="15"/>
  <c r="FU101" i="15"/>
  <c r="FA101" i="15"/>
  <c r="EC101" i="15"/>
  <c r="HH29" i="14"/>
  <c r="GF29" i="14"/>
  <c r="FE29" i="14"/>
  <c r="FW29" i="14"/>
  <c r="HF29" i="14"/>
  <c r="ET29" i="14"/>
  <c r="GP47" i="14"/>
  <c r="HK47" i="14"/>
  <c r="EH47" i="14"/>
  <c r="HI47" i="14"/>
  <c r="EW47" i="14"/>
  <c r="GJ47" i="14"/>
  <c r="DX47" i="14"/>
  <c r="HJ90" i="14"/>
  <c r="EU90" i="14"/>
  <c r="GW90" i="14"/>
  <c r="HL90" i="14"/>
  <c r="EF90" i="14"/>
  <c r="GI57" i="14"/>
  <c r="HK57" i="14"/>
  <c r="GD57" i="14"/>
  <c r="GS57" i="14"/>
  <c r="DY40" i="14"/>
  <c r="HJ40" i="14"/>
  <c r="GF40" i="14"/>
  <c r="GU40" i="14"/>
  <c r="FL69" i="14"/>
  <c r="DV69" i="14"/>
  <c r="FC54" i="14"/>
  <c r="EL54" i="14"/>
  <c r="FY54" i="14"/>
  <c r="GX75" i="14"/>
  <c r="FM75" i="14"/>
  <c r="FW75" i="14"/>
  <c r="GS55" i="14"/>
  <c r="GJ55" i="14"/>
  <c r="FJ49" i="15"/>
  <c r="ER49" i="15"/>
  <c r="GM77" i="14"/>
  <c r="GF83" i="14"/>
  <c r="EH88" i="14"/>
  <c r="EL86" i="15"/>
  <c r="EP86" i="15"/>
  <c r="EW86" i="15"/>
  <c r="FD86" i="15"/>
  <c r="GA86" i="15"/>
  <c r="EF70" i="15"/>
  <c r="HL38" i="15"/>
  <c r="EB57" i="15"/>
  <c r="GT86" i="15"/>
  <c r="HI86" i="15"/>
  <c r="HP86" i="15"/>
  <c r="EN86" i="15"/>
  <c r="FK86" i="15"/>
  <c r="GK70" i="15"/>
  <c r="EM70" i="15"/>
  <c r="FY14" i="14"/>
  <c r="FM65" i="15"/>
  <c r="EH86" i="15"/>
  <c r="GC86" i="15"/>
  <c r="GZ86" i="15"/>
  <c r="DX86" i="15"/>
  <c r="EE86" i="15"/>
  <c r="FQ70" i="15"/>
  <c r="HB70" i="15"/>
  <c r="EI44" i="14"/>
  <c r="EG70" i="15"/>
  <c r="GY70" i="15"/>
  <c r="FV70" i="15"/>
  <c r="FD65" i="15"/>
  <c r="FJ86" i="15"/>
  <c r="GS86" i="15"/>
  <c r="EG86" i="15"/>
  <c r="FT86" i="15"/>
  <c r="HG86" i="15"/>
  <c r="EU86" i="15"/>
  <c r="EC70" i="15"/>
  <c r="GR70" i="15"/>
  <c r="FS70" i="15"/>
  <c r="EE65" i="15"/>
  <c r="GA16" i="14"/>
  <c r="GZ16" i="14"/>
  <c r="FJ16" i="14"/>
  <c r="HG16" i="14"/>
  <c r="EX16" i="14"/>
  <c r="GS16" i="14"/>
  <c r="EN16" i="14"/>
  <c r="HJ16" i="14"/>
  <c r="HN16" i="14"/>
  <c r="FY16" i="14"/>
  <c r="EU16" i="14"/>
  <c r="FT16" i="14"/>
  <c r="N28" i="14"/>
  <c r="FO28" i="14"/>
  <c r="EB28" i="14"/>
  <c r="GN28" i="14"/>
  <c r="GH28" i="14"/>
  <c r="HI28" i="14"/>
  <c r="FF28" i="14"/>
  <c r="EI28" i="14"/>
  <c r="GU28" i="14"/>
  <c r="FH28" i="14"/>
  <c r="DV28" i="14"/>
  <c r="EW28" i="14"/>
  <c r="EK28" i="14"/>
  <c r="HE28" i="14"/>
  <c r="HK28" i="14"/>
  <c r="FB28" i="14"/>
  <c r="GW28" i="14"/>
  <c r="EY28" i="14"/>
  <c r="FX28" i="14"/>
  <c r="GC28" i="14"/>
  <c r="HN28" i="14"/>
  <c r="GE28" i="14"/>
  <c r="GD28" i="14"/>
  <c r="ER28" i="14"/>
  <c r="FY28" i="14"/>
  <c r="N44" i="14"/>
  <c r="EY44" i="14"/>
  <c r="HK44" i="14"/>
  <c r="FX44" i="14"/>
  <c r="FB44" i="14"/>
  <c r="GC44" i="14"/>
  <c r="GW44" i="14"/>
  <c r="FO44" i="14"/>
  <c r="EB44" i="14"/>
  <c r="GN44" i="14"/>
  <c r="GH44" i="14"/>
  <c r="HI44" i="14"/>
  <c r="FF44" i="14"/>
  <c r="GE44" i="14"/>
  <c r="ER44" i="14"/>
  <c r="HD44" i="14"/>
  <c r="HN44" i="14"/>
  <c r="GD44" i="14"/>
  <c r="FI44" i="14"/>
  <c r="GE60" i="14"/>
  <c r="FE60" i="14"/>
  <c r="FP60" i="14"/>
  <c r="FB60" i="14"/>
  <c r="GO60" i="14"/>
  <c r="HN60" i="14"/>
  <c r="HP60" i="14"/>
  <c r="GT76" i="14"/>
  <c r="EB76" i="14"/>
  <c r="GB76" i="14"/>
  <c r="EE76" i="14"/>
  <c r="GN76" i="14"/>
  <c r="HI76" i="14"/>
  <c r="EH76" i="14"/>
  <c r="FK76" i="14"/>
  <c r="FA76" i="14"/>
  <c r="FU76" i="14"/>
  <c r="GQ76" i="14"/>
  <c r="HM76" i="14"/>
  <c r="FN76" i="14"/>
  <c r="EH92" i="14"/>
  <c r="HN92" i="14"/>
  <c r="HC92" i="14"/>
  <c r="FA92" i="14"/>
  <c r="HP92" i="14"/>
  <c r="FZ92" i="14"/>
  <c r="FK92" i="14"/>
  <c r="FP92" i="14"/>
  <c r="EN92" i="14"/>
  <c r="FE92" i="14"/>
  <c r="EQ92" i="14"/>
  <c r="GO92" i="14"/>
  <c r="FB92" i="14"/>
  <c r="EB92" i="14"/>
  <c r="HA92" i="14"/>
  <c r="HL92" i="14"/>
  <c r="GB92" i="14"/>
  <c r="GT92" i="14"/>
  <c r="N17" i="14"/>
  <c r="FZ17" i="14"/>
  <c r="FK17" i="14"/>
  <c r="FQ17" i="14"/>
  <c r="FE17" i="14"/>
  <c r="DT17" i="14"/>
  <c r="FB17" i="14"/>
  <c r="GE17" i="14"/>
  <c r="FD17" i="14"/>
  <c r="EJ17" i="14"/>
  <c r="GT17" i="14"/>
  <c r="HC17" i="14"/>
  <c r="GR17" i="14"/>
  <c r="HN17" i="14"/>
  <c r="EC17" i="14"/>
  <c r="ER17" i="14"/>
  <c r="HJ33" i="14"/>
  <c r="HD33" i="14"/>
  <c r="GA33" i="14"/>
  <c r="FI33" i="14"/>
  <c r="EX33" i="14"/>
  <c r="GJ33" i="14"/>
  <c r="N49" i="14"/>
  <c r="FB49" i="14"/>
  <c r="HN49" i="14"/>
  <c r="GE49" i="14"/>
  <c r="FQ49" i="14"/>
  <c r="GR49" i="14"/>
  <c r="EG49" i="14"/>
  <c r="DV49" i="14"/>
  <c r="GH49" i="14"/>
  <c r="EY49" i="14"/>
  <c r="HK49" i="14"/>
  <c r="EF49" i="14"/>
  <c r="GK49" i="14"/>
  <c r="GF49" i="14"/>
  <c r="EL49" i="14"/>
  <c r="FO49" i="14"/>
  <c r="FL49" i="14"/>
  <c r="HL49" i="14"/>
  <c r="GX49" i="14"/>
  <c r="EK49" i="14"/>
  <c r="FH49" i="14"/>
  <c r="GU49" i="14"/>
  <c r="GW49" i="14"/>
  <c r="FR49" i="14"/>
  <c r="DY49" i="14"/>
  <c r="N81" i="14"/>
  <c r="FA81" i="14"/>
  <c r="EL81" i="14"/>
  <c r="EI81" i="14"/>
  <c r="GV81" i="14"/>
  <c r="FL81" i="14"/>
  <c r="HM81" i="14"/>
  <c r="FW81" i="14"/>
  <c r="GI81" i="14"/>
  <c r="EG81" i="14"/>
  <c r="FJ81" i="14"/>
  <c r="HK81" i="14"/>
  <c r="DX81" i="14"/>
  <c r="FU81" i="14"/>
  <c r="GD81" i="14"/>
  <c r="FH81" i="14"/>
  <c r="GB81" i="14"/>
  <c r="N93" i="14"/>
  <c r="FQ93" i="14"/>
  <c r="EH93" i="14"/>
  <c r="GT93" i="14"/>
  <c r="GY93" i="14"/>
  <c r="EA93" i="14"/>
  <c r="FP93" i="14"/>
  <c r="EK93" i="14"/>
  <c r="GW93" i="14"/>
  <c r="FN93" i="14"/>
  <c r="EM93" i="14"/>
  <c r="FL93" i="14"/>
  <c r="GM93" i="14"/>
  <c r="HL93" i="14"/>
  <c r="DU93" i="14"/>
  <c r="EX93" i="14"/>
  <c r="EF93" i="14"/>
  <c r="HD93" i="14"/>
  <c r="GG93" i="14"/>
  <c r="HJ93" i="14"/>
  <c r="FG93" i="14"/>
  <c r="FS93" i="14"/>
  <c r="FA93" i="14"/>
  <c r="GR93" i="14"/>
  <c r="HM93" i="14"/>
  <c r="EB93" i="14"/>
  <c r="EC14" i="14"/>
  <c r="GO14" i="14"/>
  <c r="FF14" i="14"/>
  <c r="DT14" i="14"/>
  <c r="EU14" i="14"/>
  <c r="HP14" i="14"/>
  <c r="EY14" i="14"/>
  <c r="ES14" i="14"/>
  <c r="HE14" i="14"/>
  <c r="FV14" i="14"/>
  <c r="EZ14" i="14"/>
  <c r="GA14" i="14"/>
  <c r="FW14" i="14"/>
  <c r="FI14" i="14"/>
  <c r="DZ14" i="14"/>
  <c r="GL14" i="14"/>
  <c r="GF14" i="14"/>
  <c r="HG14" i="14"/>
  <c r="EV14" i="14"/>
  <c r="FF38" i="14"/>
  <c r="HC38" i="14"/>
  <c r="DT38" i="14"/>
  <c r="EC38" i="14"/>
  <c r="EU38" i="14"/>
  <c r="GO38" i="14"/>
  <c r="EI38" i="14"/>
  <c r="EN94" i="14"/>
  <c r="FW94" i="14"/>
  <c r="GZ94" i="14"/>
  <c r="GX94" i="14"/>
  <c r="FM94" i="14"/>
  <c r="EP94" i="14"/>
  <c r="HL19" i="14"/>
  <c r="FO19" i="14"/>
  <c r="DW19" i="14"/>
  <c r="DT19" i="14"/>
  <c r="ES19" i="14"/>
  <c r="ED19" i="14"/>
  <c r="GL19" i="14"/>
  <c r="EZ19" i="14"/>
  <c r="FY19" i="14"/>
  <c r="GP19" i="14"/>
  <c r="GF19" i="14"/>
  <c r="HE19" i="14"/>
  <c r="GQ19" i="14"/>
  <c r="EY67" i="14"/>
  <c r="FX67" i="14"/>
  <c r="GL67" i="14"/>
  <c r="GE67" i="14"/>
  <c r="HD67" i="14"/>
  <c r="FA67" i="14"/>
  <c r="HK67" i="14"/>
  <c r="FE67" i="14"/>
  <c r="HM67" i="14"/>
  <c r="ER67" i="14"/>
  <c r="DZ67" i="14"/>
  <c r="FZ67" i="14"/>
  <c r="GA99" i="14"/>
  <c r="EN99" i="14"/>
  <c r="GZ99" i="14"/>
  <c r="HI99" i="14"/>
  <c r="ES99" i="14"/>
  <c r="ET99" i="14"/>
  <c r="GQ99" i="14"/>
  <c r="FT99" i="14"/>
  <c r="GC99" i="14"/>
  <c r="FY99" i="14"/>
  <c r="EE99" i="14"/>
  <c r="HG99" i="14"/>
  <c r="GJ99" i="14"/>
  <c r="EX99" i="14"/>
  <c r="HE99" i="14"/>
  <c r="EU99" i="14"/>
  <c r="DX99" i="14"/>
  <c r="HP99" i="14"/>
  <c r="GD99" i="14"/>
  <c r="GP99" i="14"/>
  <c r="FQ22" i="14"/>
  <c r="EH22" i="14"/>
  <c r="GT22" i="14"/>
  <c r="GV22" i="14"/>
  <c r="EF22" i="14"/>
  <c r="GJ22" i="14"/>
  <c r="DU22" i="14"/>
  <c r="GG22" i="14"/>
  <c r="EX22" i="14"/>
  <c r="HJ22" i="14"/>
  <c r="EE22" i="14"/>
  <c r="GR22" i="14"/>
  <c r="HC22" i="14"/>
  <c r="EK22" i="14"/>
  <c r="GW22" i="14"/>
  <c r="FN22" i="14"/>
  <c r="EJ22" i="14"/>
  <c r="FK22" i="14"/>
  <c r="FO22" i="14"/>
  <c r="GM22" i="14"/>
  <c r="EW22" i="15"/>
  <c r="FY22" i="15"/>
  <c r="HE22" i="15"/>
  <c r="EH22" i="15"/>
  <c r="FJ22" i="15"/>
  <c r="GP22" i="15"/>
  <c r="HR22" i="15"/>
  <c r="EU22" i="15"/>
  <c r="GA22" i="15"/>
  <c r="HC22" i="15"/>
  <c r="FH22" i="15"/>
  <c r="GB22" i="15"/>
  <c r="GF22" i="15"/>
  <c r="FT22" i="15"/>
  <c r="EG22" i="15"/>
  <c r="FM22" i="15"/>
  <c r="GO22" i="15"/>
  <c r="HM22" i="15"/>
  <c r="EX22" i="15"/>
  <c r="FZ22" i="15"/>
  <c r="HB22" i="15"/>
  <c r="EM22" i="15"/>
  <c r="FK22" i="15"/>
  <c r="GM22" i="15"/>
  <c r="HS22" i="15"/>
  <c r="HT22" i="15"/>
  <c r="HH22" i="15"/>
  <c r="GZ22" i="15"/>
  <c r="EC22" i="15"/>
  <c r="GG22" i="15"/>
  <c r="EP22" i="15"/>
  <c r="GT22" i="15"/>
  <c r="FG22" i="15"/>
  <c r="HG22" i="15"/>
  <c r="GR22" i="15"/>
  <c r="ES22" i="15"/>
  <c r="GS22" i="15"/>
  <c r="FF22" i="15"/>
  <c r="HJ22" i="15"/>
  <c r="FS22" i="15"/>
  <c r="EB22" i="15"/>
  <c r="FP22" i="15"/>
  <c r="FA22" i="15"/>
  <c r="HI22" i="15"/>
  <c r="FV22" i="15"/>
  <c r="EA22" i="15"/>
  <c r="GI22" i="15"/>
  <c r="GN22" i="15"/>
  <c r="HL22" i="15"/>
  <c r="R38" i="15"/>
  <c r="GD38" i="15"/>
  <c r="EU38" i="15"/>
  <c r="HG38" i="15"/>
  <c r="FT38" i="15"/>
  <c r="FI38" i="15"/>
  <c r="FE38" i="15"/>
  <c r="ED38" i="15"/>
  <c r="GP38" i="15"/>
  <c r="FG38" i="15"/>
  <c r="HS38" i="15"/>
  <c r="GF38" i="15"/>
  <c r="HE38" i="15"/>
  <c r="DY38" i="15"/>
  <c r="EX38" i="15"/>
  <c r="HJ38" i="15"/>
  <c r="GA38" i="15"/>
  <c r="EN38" i="15"/>
  <c r="GZ38" i="15"/>
  <c r="GS38" i="15"/>
  <c r="ET54" i="15"/>
  <c r="FV54" i="15"/>
  <c r="GT54" i="15"/>
  <c r="EE54" i="15"/>
  <c r="FG54" i="15"/>
  <c r="GI54" i="15"/>
  <c r="HO54" i="15"/>
  <c r="EN54" i="15"/>
  <c r="FP54" i="15"/>
  <c r="GV54" i="15"/>
  <c r="EG54" i="15"/>
  <c r="EK54" i="15"/>
  <c r="FE54" i="15"/>
  <c r="FI54" i="15"/>
  <c r="HE54" i="15"/>
  <c r="ED54" i="15"/>
  <c r="FF54" i="15"/>
  <c r="GL54" i="15"/>
  <c r="HJ54" i="15"/>
  <c r="EQ54" i="15"/>
  <c r="FW54" i="15"/>
  <c r="GY54" i="15"/>
  <c r="DX54" i="15"/>
  <c r="FD54" i="15"/>
  <c r="GF54" i="15"/>
  <c r="HH54" i="15"/>
  <c r="GS54" i="15"/>
  <c r="GW54" i="15"/>
  <c r="GK54" i="15"/>
  <c r="GO54" i="15"/>
  <c r="DZ54" i="15"/>
  <c r="FZ54" i="15"/>
  <c r="EM54" i="15"/>
  <c r="GQ54" i="15"/>
  <c r="EV54" i="15"/>
  <c r="GZ54" i="15"/>
  <c r="GG54" i="15"/>
  <c r="FY54" i="15"/>
  <c r="EH54" i="15"/>
  <c r="GP54" i="15"/>
  <c r="FC54" i="15"/>
  <c r="HC54" i="15"/>
  <c r="FL54" i="15"/>
  <c r="HP54" i="15"/>
  <c r="DY54" i="15"/>
  <c r="ES54" i="15"/>
  <c r="EX54" i="15"/>
  <c r="HF54" i="15"/>
  <c r="FK54" i="15"/>
  <c r="HS54" i="15"/>
  <c r="GB54" i="15"/>
  <c r="EW54" i="15"/>
  <c r="FU54" i="15"/>
  <c r="R70" i="15"/>
  <c r="ED70" i="15"/>
  <c r="ET70" i="15"/>
  <c r="FJ70" i="15"/>
  <c r="FZ70" i="15"/>
  <c r="GP70" i="15"/>
  <c r="HF70" i="15"/>
  <c r="EA70" i="15"/>
  <c r="EQ70" i="15"/>
  <c r="FG70" i="15"/>
  <c r="FW70" i="15"/>
  <c r="GM70" i="15"/>
  <c r="HC70" i="15"/>
  <c r="HS70" i="15"/>
  <c r="EJ70" i="15"/>
  <c r="EZ70" i="15"/>
  <c r="FP70" i="15"/>
  <c r="GF70" i="15"/>
  <c r="GV70" i="15"/>
  <c r="HL70" i="15"/>
  <c r="EW70" i="15"/>
  <c r="HI70" i="15"/>
  <c r="GG70" i="15"/>
  <c r="EO70" i="15"/>
  <c r="HA70" i="15"/>
  <c r="FI70" i="15"/>
  <c r="EH70" i="15"/>
  <c r="EL70" i="15"/>
  <c r="FB70" i="15"/>
  <c r="FR70" i="15"/>
  <c r="GH70" i="15"/>
  <c r="GX70" i="15"/>
  <c r="HN70" i="15"/>
  <c r="EI70" i="15"/>
  <c r="EY70" i="15"/>
  <c r="FO70" i="15"/>
  <c r="GE70" i="15"/>
  <c r="GU70" i="15"/>
  <c r="HK70" i="15"/>
  <c r="EB70" i="15"/>
  <c r="ER70" i="15"/>
  <c r="FH70" i="15"/>
  <c r="FX70" i="15"/>
  <c r="GN70" i="15"/>
  <c r="HD70" i="15"/>
  <c r="HT70" i="15"/>
  <c r="GC70" i="15"/>
  <c r="FA70" i="15"/>
  <c r="HM70" i="15"/>
  <c r="FU70" i="15"/>
  <c r="ES70" i="15"/>
  <c r="GO70" i="15"/>
  <c r="ER94" i="15"/>
  <c r="GN94" i="15"/>
  <c r="GS94" i="15"/>
  <c r="GX94" i="15"/>
  <c r="HC94" i="15"/>
  <c r="EE94" i="15"/>
  <c r="EH94" i="15"/>
  <c r="EY94" i="15"/>
  <c r="FJ94" i="15"/>
  <c r="ET94" i="15"/>
  <c r="EK94" i="15"/>
  <c r="HM94" i="15"/>
  <c r="FP94" i="15"/>
  <c r="GD94" i="15"/>
  <c r="HH94" i="15"/>
  <c r="ED94" i="15"/>
  <c r="DX94" i="15"/>
  <c r="FY94" i="15"/>
  <c r="EO17" i="15"/>
  <c r="DZ17" i="15"/>
  <c r="HJ17" i="15"/>
  <c r="GU17" i="15"/>
  <c r="EF17" i="15"/>
  <c r="FI17" i="15"/>
  <c r="EX17" i="15"/>
  <c r="EI17" i="15"/>
  <c r="HO17" i="15"/>
  <c r="GF17" i="15"/>
  <c r="GG17" i="15"/>
  <c r="FR17" i="15"/>
  <c r="FC17" i="15"/>
  <c r="GJ17" i="15"/>
  <c r="FP17" i="15"/>
  <c r="GA17" i="15"/>
  <c r="FH17" i="15"/>
  <c r="HA17" i="15"/>
  <c r="GL17" i="15"/>
  <c r="GP21" i="15"/>
  <c r="GA21" i="15"/>
  <c r="FL21" i="15"/>
  <c r="HI21" i="15"/>
  <c r="EX21" i="15"/>
  <c r="EM21" i="15"/>
  <c r="HS21" i="15"/>
  <c r="GZ21" i="15"/>
  <c r="GK21" i="15"/>
  <c r="ED21" i="15"/>
  <c r="GY21" i="15"/>
  <c r="GW21" i="15"/>
  <c r="FV21" i="15"/>
  <c r="EN21" i="15"/>
  <c r="GO21" i="15"/>
  <c r="HJ21" i="15"/>
  <c r="GF21" i="15"/>
  <c r="FG21" i="15"/>
  <c r="EG21" i="15"/>
  <c r="FW33" i="15"/>
  <c r="GV33" i="15"/>
  <c r="EL33" i="15"/>
  <c r="HC33" i="15"/>
  <c r="EC33" i="15"/>
  <c r="FF33" i="15"/>
  <c r="EJ33" i="15"/>
  <c r="FI33" i="15"/>
  <c r="FZ33" i="15"/>
  <c r="FP33" i="15"/>
  <c r="GO33" i="15"/>
  <c r="GT33" i="15"/>
  <c r="EQ33" i="15"/>
  <c r="EI57" i="15"/>
  <c r="FW57" i="15"/>
  <c r="HO57" i="15"/>
  <c r="FH57" i="15"/>
  <c r="GV57" i="15"/>
  <c r="EO57" i="15"/>
  <c r="GI57" i="15"/>
  <c r="EJ57" i="15"/>
  <c r="GN57" i="15"/>
  <c r="FA57" i="15"/>
  <c r="FY57" i="15"/>
  <c r="HA57" i="15"/>
  <c r="GD57" i="15"/>
  <c r="GX57" i="15"/>
  <c r="GL57" i="15"/>
  <c r="FJ57" i="15"/>
  <c r="FC57" i="15"/>
  <c r="HC57" i="15"/>
  <c r="FP57" i="15"/>
  <c r="HT57" i="15"/>
  <c r="FI57" i="15"/>
  <c r="GO57" i="15"/>
  <c r="HQ57" i="15"/>
  <c r="EL57" i="15"/>
  <c r="FF57" i="15"/>
  <c r="ED57" i="15"/>
  <c r="EQ57" i="15"/>
  <c r="EV57" i="15"/>
  <c r="FE57" i="15"/>
  <c r="HM57" i="15"/>
  <c r="HN57" i="15"/>
  <c r="FO57" i="15"/>
  <c r="GB57" i="15"/>
  <c r="FU57" i="15"/>
  <c r="EH57" i="15"/>
  <c r="FV57" i="15"/>
  <c r="GU57" i="15"/>
  <c r="HH57" i="15"/>
  <c r="GG57" i="15"/>
  <c r="GT57" i="15"/>
  <c r="FZ57" i="15"/>
  <c r="EI65" i="15"/>
  <c r="EY65" i="15"/>
  <c r="FO65" i="15"/>
  <c r="GE65" i="15"/>
  <c r="GU65" i="15"/>
  <c r="HK65" i="15"/>
  <c r="EB65" i="15"/>
  <c r="ER65" i="15"/>
  <c r="FH65" i="15"/>
  <c r="FX65" i="15"/>
  <c r="GN65" i="15"/>
  <c r="HD65" i="15"/>
  <c r="HT65" i="15"/>
  <c r="EK65" i="15"/>
  <c r="FA65" i="15"/>
  <c r="FQ65" i="15"/>
  <c r="GG65" i="15"/>
  <c r="GW65" i="15"/>
  <c r="HM65" i="15"/>
  <c r="FF65" i="15"/>
  <c r="HR65" i="15"/>
  <c r="FZ65" i="15"/>
  <c r="EX65" i="15"/>
  <c r="HJ65" i="15"/>
  <c r="HN65" i="15"/>
  <c r="EA65" i="15"/>
  <c r="EQ65" i="15"/>
  <c r="FG65" i="15"/>
  <c r="FW65" i="15"/>
  <c r="GM65" i="15"/>
  <c r="HC65" i="15"/>
  <c r="HS65" i="15"/>
  <c r="EJ65" i="15"/>
  <c r="EZ65" i="15"/>
  <c r="FP65" i="15"/>
  <c r="GF65" i="15"/>
  <c r="GV65" i="15"/>
  <c r="HL65" i="15"/>
  <c r="EC65" i="15"/>
  <c r="EM65" i="15"/>
  <c r="FS65" i="15"/>
  <c r="GY65" i="15"/>
  <c r="EF65" i="15"/>
  <c r="FL65" i="15"/>
  <c r="GR65" i="15"/>
  <c r="DY65" i="15"/>
  <c r="EW65" i="15"/>
  <c r="FU65" i="15"/>
  <c r="GO65" i="15"/>
  <c r="HI65" i="15"/>
  <c r="FV65" i="15"/>
  <c r="ET65" i="15"/>
  <c r="EH65" i="15"/>
  <c r="EL65" i="15"/>
  <c r="GH65" i="15"/>
  <c r="EU65" i="15"/>
  <c r="GA65" i="15"/>
  <c r="HG65" i="15"/>
  <c r="EN65" i="15"/>
  <c r="FT65" i="15"/>
  <c r="GZ65" i="15"/>
  <c r="EG65" i="15"/>
  <c r="FE65" i="15"/>
  <c r="FY65" i="15"/>
  <c r="GS65" i="15"/>
  <c r="HQ65" i="15"/>
  <c r="GL65" i="15"/>
  <c r="FJ65" i="15"/>
  <c r="FN65" i="15"/>
  <c r="GX65" i="15"/>
  <c r="FC65" i="15"/>
  <c r="GI65" i="15"/>
  <c r="HO65" i="15"/>
  <c r="EV65" i="15"/>
  <c r="GB65" i="15"/>
  <c r="HH65" i="15"/>
  <c r="EO65" i="15"/>
  <c r="FI65" i="15"/>
  <c r="GC65" i="15"/>
  <c r="HA65" i="15"/>
  <c r="DZ65" i="15"/>
  <c r="HB65" i="15"/>
  <c r="GP65" i="15"/>
  <c r="GD65" i="15"/>
  <c r="FB65" i="15"/>
  <c r="EN77" i="15"/>
  <c r="FH77" i="15"/>
  <c r="GF77" i="15"/>
  <c r="GZ77" i="15"/>
  <c r="HT77" i="15"/>
  <c r="ES77" i="15"/>
  <c r="FM77" i="15"/>
  <c r="GG77" i="15"/>
  <c r="HE77" i="15"/>
  <c r="ED77" i="15"/>
  <c r="EX77" i="15"/>
  <c r="FV77" i="15"/>
  <c r="GP77" i="15"/>
  <c r="HJ77" i="15"/>
  <c r="GI77" i="15"/>
  <c r="FG77" i="15"/>
  <c r="EE77" i="15"/>
  <c r="GE77" i="15"/>
  <c r="FO77" i="15"/>
  <c r="EB77" i="15"/>
  <c r="EZ77" i="15"/>
  <c r="FT77" i="15"/>
  <c r="GN77" i="15"/>
  <c r="HL77" i="15"/>
  <c r="EG77" i="15"/>
  <c r="FA77" i="15"/>
  <c r="FY77" i="15"/>
  <c r="GS77" i="15"/>
  <c r="HM77" i="15"/>
  <c r="EP77" i="15"/>
  <c r="FJ77" i="15"/>
  <c r="GD77" i="15"/>
  <c r="HB77" i="15"/>
  <c r="EM77" i="15"/>
  <c r="HO77" i="15"/>
  <c r="HC77" i="15"/>
  <c r="GA77" i="15"/>
  <c r="GU77" i="15"/>
  <c r="DX77" i="15"/>
  <c r="FP77" i="15"/>
  <c r="HD77" i="15"/>
  <c r="EW77" i="15"/>
  <c r="GO77" i="15"/>
  <c r="EH77" i="15"/>
  <c r="FZ77" i="15"/>
  <c r="HR77" i="15"/>
  <c r="FW77" i="15"/>
  <c r="EI77" i="15"/>
  <c r="EJ77" i="15"/>
  <c r="FX77" i="15"/>
  <c r="HP77" i="15"/>
  <c r="FI77" i="15"/>
  <c r="GW77" i="15"/>
  <c r="ET77" i="15"/>
  <c r="GL77" i="15"/>
  <c r="FC77" i="15"/>
  <c r="HS77" i="15"/>
  <c r="HK77" i="15"/>
  <c r="ER77" i="15"/>
  <c r="GJ77" i="15"/>
  <c r="EC77" i="15"/>
  <c r="FQ77" i="15"/>
  <c r="HI77" i="15"/>
  <c r="FF77" i="15"/>
  <c r="GT77" i="15"/>
  <c r="GY77" i="15"/>
  <c r="FK77" i="15"/>
  <c r="GV77" i="15"/>
  <c r="FN77" i="15"/>
  <c r="EK77" i="15"/>
  <c r="HF77" i="15"/>
  <c r="GC77" i="15"/>
  <c r="EQ77" i="15"/>
  <c r="GH86" i="15"/>
  <c r="GD86" i="15"/>
  <c r="HF86" i="15"/>
  <c r="ET86" i="15"/>
  <c r="GL86" i="15"/>
  <c r="DZ86" i="15"/>
  <c r="HE86" i="15"/>
  <c r="GO86" i="15"/>
  <c r="FY86" i="15"/>
  <c r="FI86" i="15"/>
  <c r="ES86" i="15"/>
  <c r="EC86" i="15"/>
  <c r="HL86" i="15"/>
  <c r="GV86" i="15"/>
  <c r="GF86" i="15"/>
  <c r="FP86" i="15"/>
  <c r="EZ86" i="15"/>
  <c r="EJ86" i="15"/>
  <c r="HS86" i="15"/>
  <c r="HC86" i="15"/>
  <c r="GM86" i="15"/>
  <c r="FW86" i="15"/>
  <c r="FG86" i="15"/>
  <c r="EQ86" i="15"/>
  <c r="EA86" i="15"/>
  <c r="FY70" i="15"/>
  <c r="FE70" i="15"/>
  <c r="EK70" i="15"/>
  <c r="HP70" i="15"/>
  <c r="GJ70" i="15"/>
  <c r="FD70" i="15"/>
  <c r="DX70" i="15"/>
  <c r="GQ70" i="15"/>
  <c r="FK70" i="15"/>
  <c r="EE70" i="15"/>
  <c r="GT70" i="15"/>
  <c r="FN70" i="15"/>
  <c r="DZ70" i="15"/>
  <c r="EZ38" i="15"/>
  <c r="DV44" i="14"/>
  <c r="HL14" i="14"/>
  <c r="GD22" i="14"/>
  <c r="FB99" i="14"/>
  <c r="FK99" i="14"/>
  <c r="EH17" i="14"/>
  <c r="FR65" i="15"/>
  <c r="EP65" i="15"/>
  <c r="ES65" i="15"/>
  <c r="DX65" i="15"/>
  <c r="EJ54" i="15"/>
  <c r="HP22" i="15"/>
  <c r="GD22" i="15"/>
  <c r="FR57" i="15"/>
  <c r="GS49" i="14"/>
  <c r="HD28" i="14"/>
  <c r="GE92" i="14"/>
  <c r="DZ77" i="15"/>
  <c r="FB86" i="15"/>
  <c r="FR86" i="15"/>
  <c r="FN86" i="15"/>
  <c r="GP86" i="15"/>
  <c r="ED86" i="15"/>
  <c r="FV86" i="15"/>
  <c r="HQ86" i="15"/>
  <c r="HA86" i="15"/>
  <c r="GK86" i="15"/>
  <c r="FU86" i="15"/>
  <c r="FE86" i="15"/>
  <c r="EO86" i="15"/>
  <c r="DY86" i="15"/>
  <c r="HH86" i="15"/>
  <c r="GR86" i="15"/>
  <c r="GB86" i="15"/>
  <c r="FL86" i="15"/>
  <c r="EV86" i="15"/>
  <c r="EF86" i="15"/>
  <c r="HO86" i="15"/>
  <c r="GY86" i="15"/>
  <c r="GI86" i="15"/>
  <c r="FS86" i="15"/>
  <c r="FC86" i="15"/>
  <c r="EM86" i="15"/>
  <c r="HE70" i="15"/>
  <c r="DY70" i="15"/>
  <c r="GS70" i="15"/>
  <c r="HH70" i="15"/>
  <c r="GB70" i="15"/>
  <c r="EV70" i="15"/>
  <c r="HO70" i="15"/>
  <c r="GI70" i="15"/>
  <c r="FC70" i="15"/>
  <c r="HR70" i="15"/>
  <c r="GL70" i="15"/>
  <c r="FF70" i="15"/>
  <c r="GM38" i="15"/>
  <c r="ES44" i="14"/>
  <c r="FH44" i="14"/>
  <c r="HB14" i="14"/>
  <c r="DX22" i="14"/>
  <c r="HM22" i="14"/>
  <c r="HJ99" i="14"/>
  <c r="EG17" i="14"/>
  <c r="EM81" i="14"/>
  <c r="GT65" i="15"/>
  <c r="HE65" i="15"/>
  <c r="HP65" i="15"/>
  <c r="GQ65" i="15"/>
  <c r="HQ54" i="15"/>
  <c r="GA54" i="15"/>
  <c r="EF22" i="15"/>
  <c r="ED22" i="15"/>
  <c r="GW57" i="15"/>
  <c r="EI49" i="14"/>
  <c r="GD93" i="14"/>
  <c r="FC94" i="15"/>
  <c r="FD77" i="15"/>
  <c r="HN86" i="15"/>
  <c r="GX86" i="15"/>
  <c r="HJ86" i="15"/>
  <c r="EX86" i="15"/>
  <c r="FZ86" i="15"/>
  <c r="HR86" i="15"/>
  <c r="FF86" i="15"/>
  <c r="HM86" i="15"/>
  <c r="GW86" i="15"/>
  <c r="GG86" i="15"/>
  <c r="FQ86" i="15"/>
  <c r="FA86" i="15"/>
  <c r="EK86" i="15"/>
  <c r="HT86" i="15"/>
  <c r="HD86" i="15"/>
  <c r="GN86" i="15"/>
  <c r="FX86" i="15"/>
  <c r="FH86" i="15"/>
  <c r="ER86" i="15"/>
  <c r="EB86" i="15"/>
  <c r="HK86" i="15"/>
  <c r="GU86" i="15"/>
  <c r="GE86" i="15"/>
  <c r="FO86" i="15"/>
  <c r="EY86" i="15"/>
  <c r="EI86" i="15"/>
  <c r="HQ70" i="15"/>
  <c r="GW70" i="15"/>
  <c r="FM70" i="15"/>
  <c r="GZ70" i="15"/>
  <c r="FT70" i="15"/>
  <c r="EN70" i="15"/>
  <c r="HG70" i="15"/>
  <c r="GA70" i="15"/>
  <c r="EU70" i="15"/>
  <c r="HJ70" i="15"/>
  <c r="GD70" i="15"/>
  <c r="EX70" i="15"/>
  <c r="FA38" i="15"/>
  <c r="EA38" i="15"/>
  <c r="EK44" i="14"/>
  <c r="GU44" i="14"/>
  <c r="HH14" i="14"/>
  <c r="EP14" i="14"/>
  <c r="GQ22" i="14"/>
  <c r="FA22" i="14"/>
  <c r="EW99" i="14"/>
  <c r="HM17" i="14"/>
  <c r="GX81" i="14"/>
  <c r="HF65" i="15"/>
  <c r="GK65" i="15"/>
  <c r="GJ65" i="15"/>
  <c r="FK65" i="15"/>
  <c r="HI54" i="15"/>
  <c r="HR54" i="15"/>
  <c r="GY22" i="15"/>
  <c r="FQ22" i="15"/>
  <c r="EC57" i="15"/>
  <c r="CU98" i="15"/>
  <c r="R22" i="15"/>
  <c r="DY22" i="15"/>
  <c r="EO22" i="15"/>
  <c r="FE22" i="15"/>
  <c r="FU22" i="15"/>
  <c r="GK22" i="15"/>
  <c r="HA22" i="15"/>
  <c r="HQ22" i="15"/>
  <c r="EL22" i="15"/>
  <c r="FB22" i="15"/>
  <c r="FR22" i="15"/>
  <c r="GH22" i="15"/>
  <c r="GX22" i="15"/>
  <c r="HN22" i="15"/>
  <c r="EI22" i="15"/>
  <c r="EY22" i="15"/>
  <c r="FO22" i="15"/>
  <c r="GE22" i="15"/>
  <c r="GU22" i="15"/>
  <c r="HK22" i="15"/>
  <c r="ER22" i="15"/>
  <c r="HD22" i="15"/>
  <c r="FL22" i="15"/>
  <c r="EJ22" i="15"/>
  <c r="GV22" i="15"/>
  <c r="FD22" i="15"/>
  <c r="GJ22" i="15"/>
  <c r="EK22" i="15"/>
  <c r="FI22" i="15"/>
  <c r="GC22" i="15"/>
  <c r="GW22" i="15"/>
  <c r="DZ22" i="15"/>
  <c r="ET22" i="15"/>
  <c r="FN22" i="15"/>
  <c r="GL22" i="15"/>
  <c r="HF22" i="15"/>
  <c r="EE22" i="15"/>
  <c r="FC22" i="15"/>
  <c r="FW22" i="15"/>
  <c r="GQ22" i="15"/>
  <c r="HO22" i="15"/>
  <c r="FX22" i="15"/>
  <c r="EV22" i="15"/>
  <c r="EZ22" i="15"/>
  <c r="EN22" i="15"/>
  <c r="DX22" i="15"/>
  <c r="R54" i="15"/>
  <c r="EL54" i="15"/>
  <c r="FB54" i="15"/>
  <c r="FR54" i="15"/>
  <c r="GH54" i="15"/>
  <c r="GX54" i="15"/>
  <c r="HN54" i="15"/>
  <c r="EI54" i="15"/>
  <c r="EY54" i="15"/>
  <c r="FO54" i="15"/>
  <c r="GE54" i="15"/>
  <c r="GU54" i="15"/>
  <c r="HK54" i="15"/>
  <c r="EB54" i="15"/>
  <c r="ER54" i="15"/>
  <c r="FH54" i="15"/>
  <c r="FX54" i="15"/>
  <c r="GN54" i="15"/>
  <c r="HD54" i="15"/>
  <c r="HT54" i="15"/>
  <c r="GC54" i="15"/>
  <c r="FA54" i="15"/>
  <c r="HM54" i="15"/>
  <c r="EP54" i="15"/>
  <c r="FJ54" i="15"/>
  <c r="GD54" i="15"/>
  <c r="HB54" i="15"/>
  <c r="EA54" i="15"/>
  <c r="EU54" i="15"/>
  <c r="FS54" i="15"/>
  <c r="GM54" i="15"/>
  <c r="HG54" i="15"/>
  <c r="EF54" i="15"/>
  <c r="EZ54" i="15"/>
  <c r="FT54" i="15"/>
  <c r="GR54" i="15"/>
  <c r="HL54" i="15"/>
  <c r="FM54" i="15"/>
  <c r="FQ54" i="15"/>
  <c r="EO54" i="15"/>
  <c r="HA54" i="15"/>
  <c r="EC54" i="15"/>
  <c r="R94" i="15"/>
  <c r="EA94" i="15"/>
  <c r="EQ94" i="15"/>
  <c r="EF94" i="15"/>
  <c r="EV94" i="15"/>
  <c r="EG94" i="15"/>
  <c r="EW94" i="15"/>
  <c r="FD94" i="15"/>
  <c r="FT94" i="15"/>
  <c r="GJ94" i="15"/>
  <c r="GZ94" i="15"/>
  <c r="HP94" i="15"/>
  <c r="FE94" i="15"/>
  <c r="FU94" i="15"/>
  <c r="GK94" i="15"/>
  <c r="HA94" i="15"/>
  <c r="HQ94" i="15"/>
  <c r="FF94" i="15"/>
  <c r="FV94" i="15"/>
  <c r="GL94" i="15"/>
  <c r="HB94" i="15"/>
  <c r="HR94" i="15"/>
  <c r="GQ94" i="15"/>
  <c r="GE94" i="15"/>
  <c r="FS94" i="15"/>
  <c r="GM94" i="15"/>
  <c r="HS94" i="15"/>
  <c r="EI94" i="15"/>
  <c r="EB94" i="15"/>
  <c r="EZ94" i="15"/>
  <c r="EO94" i="15"/>
  <c r="EX94" i="15"/>
  <c r="FX94" i="15"/>
  <c r="GR94" i="15"/>
  <c r="HL94" i="15"/>
  <c r="FI94" i="15"/>
  <c r="GC94" i="15"/>
  <c r="GW94" i="15"/>
  <c r="DZ94" i="15"/>
  <c r="FN94" i="15"/>
  <c r="GH94" i="15"/>
  <c r="HF94" i="15"/>
  <c r="FK94" i="15"/>
  <c r="FO94" i="15"/>
  <c r="GI94" i="15"/>
  <c r="FG94" i="15"/>
  <c r="EM94" i="15"/>
  <c r="EJ94" i="15"/>
  <c r="DY94" i="15"/>
  <c r="ES94" i="15"/>
  <c r="FH94" i="15"/>
  <c r="GB94" i="15"/>
  <c r="GV94" i="15"/>
  <c r="HT94" i="15"/>
  <c r="FM94" i="15"/>
  <c r="GG94" i="15"/>
  <c r="HE94" i="15"/>
  <c r="EP94" i="15"/>
  <c r="FR94" i="15"/>
  <c r="GP94" i="15"/>
  <c r="HJ94" i="15"/>
  <c r="GA94" i="15"/>
  <c r="GU94" i="15"/>
  <c r="GY94" i="15"/>
  <c r="FW94" i="15"/>
  <c r="EU94" i="15"/>
  <c r="EN94" i="15"/>
  <c r="EC94" i="15"/>
  <c r="FA94" i="15"/>
  <c r="FL94" i="15"/>
  <c r="GF94" i="15"/>
  <c r="HD94" i="15"/>
  <c r="EL94" i="15"/>
  <c r="FQ94" i="15"/>
  <c r="GO94" i="15"/>
  <c r="HI94" i="15"/>
  <c r="FB94" i="15"/>
  <c r="FZ94" i="15"/>
  <c r="GT94" i="15"/>
  <c r="HN94" i="15"/>
  <c r="HG94" i="15"/>
  <c r="HK94" i="15"/>
  <c r="HO94" i="15"/>
  <c r="R17" i="15"/>
  <c r="EG17" i="15"/>
  <c r="EW17" i="15"/>
  <c r="FM17" i="15"/>
  <c r="GC17" i="15"/>
  <c r="GS17" i="15"/>
  <c r="HI17" i="15"/>
  <c r="ED17" i="15"/>
  <c r="ET17" i="15"/>
  <c r="FJ17" i="15"/>
  <c r="FZ17" i="15"/>
  <c r="GP17" i="15"/>
  <c r="HF17" i="15"/>
  <c r="EA17" i="15"/>
  <c r="EQ17" i="15"/>
  <c r="FG17" i="15"/>
  <c r="FW17" i="15"/>
  <c r="GM17" i="15"/>
  <c r="HC17" i="15"/>
  <c r="HS17" i="15"/>
  <c r="FT17" i="15"/>
  <c r="EB17" i="15"/>
  <c r="GN17" i="15"/>
  <c r="EV17" i="15"/>
  <c r="HH17" i="15"/>
  <c r="EZ17" i="15"/>
  <c r="P17" i="15"/>
  <c r="DY17" i="15"/>
  <c r="ES17" i="15"/>
  <c r="FQ17" i="15"/>
  <c r="GK17" i="15"/>
  <c r="HE17" i="15"/>
  <c r="EH17" i="15"/>
  <c r="FB17" i="15"/>
  <c r="FV17" i="15"/>
  <c r="GT17" i="15"/>
  <c r="HN17" i="15"/>
  <c r="EM17" i="15"/>
  <c r="FK17" i="15"/>
  <c r="GE17" i="15"/>
  <c r="GY17" i="15"/>
  <c r="DX17" i="15"/>
  <c r="GZ17" i="15"/>
  <c r="FX17" i="15"/>
  <c r="FL17" i="15"/>
  <c r="EJ17" i="15"/>
  <c r="EC17" i="15"/>
  <c r="FA17" i="15"/>
  <c r="FU17" i="15"/>
  <c r="GO17" i="15"/>
  <c r="HM17" i="15"/>
  <c r="EL17" i="15"/>
  <c r="FF17" i="15"/>
  <c r="GD17" i="15"/>
  <c r="GX17" i="15"/>
  <c r="HR17" i="15"/>
  <c r="EU17" i="15"/>
  <c r="FO17" i="15"/>
  <c r="GI17" i="15"/>
  <c r="HG17" i="15"/>
  <c r="EN17" i="15"/>
  <c r="HP17" i="15"/>
  <c r="HD17" i="15"/>
  <c r="GB17" i="15"/>
  <c r="GV17" i="15"/>
  <c r="EK17" i="15"/>
  <c r="FE17" i="15"/>
  <c r="FY17" i="15"/>
  <c r="GW17" i="15"/>
  <c r="HQ17" i="15"/>
  <c r="EP17" i="15"/>
  <c r="FN17" i="15"/>
  <c r="GH17" i="15"/>
  <c r="HB17" i="15"/>
  <c r="EE17" i="15"/>
  <c r="EY17" i="15"/>
  <c r="FS17" i="15"/>
  <c r="GQ17" i="15"/>
  <c r="HK17" i="15"/>
  <c r="FD17" i="15"/>
  <c r="ER17" i="15"/>
  <c r="HT17" i="15"/>
  <c r="GR17" i="15"/>
  <c r="HL17" i="15"/>
  <c r="R21" i="15"/>
  <c r="P21" i="15"/>
  <c r="EL21" i="15"/>
  <c r="FB21" i="15"/>
  <c r="FR21" i="15"/>
  <c r="GH21" i="15"/>
  <c r="GX21" i="15"/>
  <c r="HN21" i="15"/>
  <c r="EI21" i="15"/>
  <c r="EY21" i="15"/>
  <c r="FO21" i="15"/>
  <c r="GE21" i="15"/>
  <c r="GU21" i="15"/>
  <c r="HK21" i="15"/>
  <c r="EB21" i="15"/>
  <c r="ER21" i="15"/>
  <c r="FH21" i="15"/>
  <c r="FX21" i="15"/>
  <c r="GN21" i="15"/>
  <c r="HD21" i="15"/>
  <c r="HT21" i="15"/>
  <c r="GC21" i="15"/>
  <c r="FA21" i="15"/>
  <c r="HM21" i="15"/>
  <c r="FU21" i="15"/>
  <c r="FY21" i="15"/>
  <c r="HE21" i="15"/>
  <c r="EH21" i="15"/>
  <c r="FF21" i="15"/>
  <c r="FZ21" i="15"/>
  <c r="GT21" i="15"/>
  <c r="HR21" i="15"/>
  <c r="EQ21" i="15"/>
  <c r="FK21" i="15"/>
  <c r="GI21" i="15"/>
  <c r="HC21" i="15"/>
  <c r="DX21" i="15"/>
  <c r="EV21" i="15"/>
  <c r="FP21" i="15"/>
  <c r="GJ21" i="15"/>
  <c r="HH21" i="15"/>
  <c r="EW21" i="15"/>
  <c r="EK21" i="15"/>
  <c r="DY21" i="15"/>
  <c r="HA21" i="15"/>
  <c r="ES21" i="15"/>
  <c r="EP21" i="15"/>
  <c r="FJ21" i="15"/>
  <c r="GD21" i="15"/>
  <c r="HB21" i="15"/>
  <c r="EA21" i="15"/>
  <c r="EU21" i="15"/>
  <c r="FS21" i="15"/>
  <c r="GM21" i="15"/>
  <c r="HG21" i="15"/>
  <c r="EF21" i="15"/>
  <c r="EZ21" i="15"/>
  <c r="FT21" i="15"/>
  <c r="GR21" i="15"/>
  <c r="HL21" i="15"/>
  <c r="FM21" i="15"/>
  <c r="FQ21" i="15"/>
  <c r="EO21" i="15"/>
  <c r="HQ21" i="15"/>
  <c r="FI21" i="15"/>
  <c r="DZ21" i="15"/>
  <c r="ET21" i="15"/>
  <c r="FN21" i="15"/>
  <c r="GL21" i="15"/>
  <c r="HF21" i="15"/>
  <c r="EE21" i="15"/>
  <c r="FC21" i="15"/>
  <c r="FW21" i="15"/>
  <c r="GQ21" i="15"/>
  <c r="HO21" i="15"/>
  <c r="EJ21" i="15"/>
  <c r="FD21" i="15"/>
  <c r="GB21" i="15"/>
  <c r="GV21" i="15"/>
  <c r="HP21" i="15"/>
  <c r="GS21" i="15"/>
  <c r="GG21" i="15"/>
  <c r="FE21" i="15"/>
  <c r="EC21" i="15"/>
  <c r="R33" i="15"/>
  <c r="P33" i="15"/>
  <c r="EE33" i="15"/>
  <c r="EU33" i="15"/>
  <c r="FK33" i="15"/>
  <c r="GA33" i="15"/>
  <c r="GQ33" i="15"/>
  <c r="HG33" i="15"/>
  <c r="DX33" i="15"/>
  <c r="EN33" i="15"/>
  <c r="FD33" i="15"/>
  <c r="FT33" i="15"/>
  <c r="GJ33" i="15"/>
  <c r="GZ33" i="15"/>
  <c r="HP33" i="15"/>
  <c r="EG33" i="15"/>
  <c r="EW33" i="15"/>
  <c r="FM33" i="15"/>
  <c r="GC33" i="15"/>
  <c r="GS33" i="15"/>
  <c r="HI33" i="15"/>
  <c r="FB33" i="15"/>
  <c r="HN33" i="15"/>
  <c r="FV33" i="15"/>
  <c r="ED33" i="15"/>
  <c r="GP33" i="15"/>
  <c r="FN33" i="15"/>
  <c r="EI33" i="15"/>
  <c r="EY33" i="15"/>
  <c r="FO33" i="15"/>
  <c r="GE33" i="15"/>
  <c r="GU33" i="15"/>
  <c r="HK33" i="15"/>
  <c r="EB33" i="15"/>
  <c r="ER33" i="15"/>
  <c r="FH33" i="15"/>
  <c r="FX33" i="15"/>
  <c r="GN33" i="15"/>
  <c r="HD33" i="15"/>
  <c r="HT33" i="15"/>
  <c r="EK33" i="15"/>
  <c r="FA33" i="15"/>
  <c r="FQ33" i="15"/>
  <c r="GG33" i="15"/>
  <c r="GW33" i="15"/>
  <c r="HM33" i="15"/>
  <c r="FR33" i="15"/>
  <c r="DZ33" i="15"/>
  <c r="GL33" i="15"/>
  <c r="ET33" i="15"/>
  <c r="HF33" i="15"/>
  <c r="GD33" i="15"/>
  <c r="FC33" i="15"/>
  <c r="GI33" i="15"/>
  <c r="HO33" i="15"/>
  <c r="EV33" i="15"/>
  <c r="GB33" i="15"/>
  <c r="HH33" i="15"/>
  <c r="EO33" i="15"/>
  <c r="FU33" i="15"/>
  <c r="HA33" i="15"/>
  <c r="GH33" i="15"/>
  <c r="HB33" i="15"/>
  <c r="EX33" i="15"/>
  <c r="EA33" i="15"/>
  <c r="FG33" i="15"/>
  <c r="GM33" i="15"/>
  <c r="HS33" i="15"/>
  <c r="EZ33" i="15"/>
  <c r="GF33" i="15"/>
  <c r="HL33" i="15"/>
  <c r="ES33" i="15"/>
  <c r="FY33" i="15"/>
  <c r="HE33" i="15"/>
  <c r="GX33" i="15"/>
  <c r="HR33" i="15"/>
  <c r="HJ33" i="15"/>
  <c r="EM33" i="15"/>
  <c r="FS33" i="15"/>
  <c r="GY33" i="15"/>
  <c r="EF33" i="15"/>
  <c r="FL33" i="15"/>
  <c r="GR33" i="15"/>
  <c r="DY33" i="15"/>
  <c r="FE33" i="15"/>
  <c r="GK33" i="15"/>
  <c r="HQ33" i="15"/>
  <c r="EP33" i="15"/>
  <c r="FJ33" i="15"/>
  <c r="EH33" i="15"/>
  <c r="CE37" i="15"/>
  <c r="CD37" i="15"/>
  <c r="BZ37" i="15"/>
  <c r="AH37" i="15"/>
  <c r="AI37" i="15"/>
  <c r="DB37" i="15"/>
  <c r="DA37" i="15"/>
  <c r="AY37" i="15"/>
  <c r="DT37" i="15"/>
  <c r="CM37" i="15"/>
  <c r="AF37" i="15"/>
  <c r="AZ37" i="15"/>
  <c r="CN37" i="15"/>
  <c r="BC37" i="15"/>
  <c r="AT37" i="15"/>
  <c r="BR37" i="15"/>
  <c r="DQ37" i="15"/>
  <c r="DE37" i="15"/>
  <c r="CZ37" i="15"/>
  <c r="CV37" i="15"/>
  <c r="DH37" i="15"/>
  <c r="CX37" i="15"/>
  <c r="CI37" i="15"/>
  <c r="AB37" i="15"/>
  <c r="AO37" i="15"/>
  <c r="AX37" i="15"/>
  <c r="DJ37" i="15"/>
  <c r="DP37" i="15"/>
  <c r="BW37" i="15"/>
  <c r="AQ37" i="15"/>
  <c r="DR37" i="15"/>
  <c r="BS37" i="15"/>
  <c r="BO37" i="15"/>
  <c r="AL37" i="15"/>
  <c r="CH37" i="15"/>
  <c r="BD37" i="15"/>
  <c r="DU37" i="15"/>
  <c r="AN37" i="15"/>
  <c r="CK37" i="15"/>
  <c r="BH37" i="15"/>
  <c r="CP37" i="15"/>
  <c r="CC37" i="15"/>
  <c r="BP37" i="15"/>
  <c r="DM37" i="15"/>
  <c r="AM37" i="15"/>
  <c r="AE37" i="15"/>
  <c r="AC37" i="15"/>
  <c r="AA37" i="15"/>
  <c r="BK37" i="15"/>
  <c r="CB37" i="15"/>
  <c r="AK37" i="15"/>
  <c r="DF37" i="15"/>
  <c r="CO37" i="15"/>
  <c r="AJ37" i="15"/>
  <c r="CG37" i="15"/>
  <c r="AP37" i="15"/>
  <c r="BT37" i="15"/>
  <c r="DL37" i="15"/>
  <c r="DN37" i="15"/>
  <c r="BU37" i="15"/>
  <c r="AW37" i="15"/>
  <c r="BF37" i="15"/>
  <c r="CF37" i="15"/>
  <c r="DD37" i="15"/>
  <c r="CY37" i="15"/>
  <c r="CA37" i="15"/>
  <c r="BA37" i="15"/>
  <c r="AU37" i="15"/>
  <c r="BM37" i="15"/>
  <c r="BB37" i="15"/>
  <c r="BI37" i="15"/>
  <c r="DC37" i="15"/>
  <c r="AV37" i="15"/>
  <c r="DI37" i="15"/>
  <c r="CU37" i="15"/>
  <c r="BN37" i="15"/>
  <c r="DO37" i="15"/>
  <c r="AS37" i="15"/>
  <c r="BJ37" i="15"/>
  <c r="BL37" i="15"/>
  <c r="CW37" i="15"/>
  <c r="DW37" i="15"/>
  <c r="DG37" i="15"/>
  <c r="DV37" i="15"/>
  <c r="BX37" i="15"/>
  <c r="CS37" i="15"/>
  <c r="BG37" i="15"/>
  <c r="DK37" i="15"/>
  <c r="CR37" i="15"/>
  <c r="AR37" i="15"/>
  <c r="BY37" i="15"/>
  <c r="BQ37" i="15"/>
  <c r="BV37" i="15"/>
  <c r="AG37" i="15"/>
  <c r="AD37" i="15"/>
  <c r="CQ37" i="15"/>
  <c r="CL37" i="15"/>
  <c r="CT37" i="15"/>
  <c r="DS37" i="15"/>
  <c r="CJ37" i="15"/>
  <c r="BE37" i="15"/>
  <c r="BF49" i="15"/>
  <c r="BV49" i="15"/>
  <c r="CL49" i="15"/>
  <c r="DB49" i="15"/>
  <c r="DR49" i="15"/>
  <c r="BK49" i="15"/>
  <c r="CF49" i="15"/>
  <c r="DA49" i="15"/>
  <c r="DW49" i="15"/>
  <c r="BS49" i="15"/>
  <c r="CU49" i="15"/>
  <c r="AY49" i="15"/>
  <c r="CB49" i="15"/>
  <c r="DD49" i="15"/>
  <c r="BW49" i="15"/>
  <c r="AV49" i="15"/>
  <c r="CZ49" i="15"/>
  <c r="DT49" i="15"/>
  <c r="AO49" i="15"/>
  <c r="DU49" i="15"/>
  <c r="AP49" i="15"/>
  <c r="DE49" i="15"/>
  <c r="AU49" i="15"/>
  <c r="CE49" i="15"/>
  <c r="AQ49" i="15"/>
  <c r="BN49" i="15"/>
  <c r="CH49" i="15"/>
  <c r="DF49" i="15"/>
  <c r="AZ49" i="15"/>
  <c r="CA49" i="15"/>
  <c r="DG49" i="15"/>
  <c r="BD49" i="15"/>
  <c r="CN49" i="15"/>
  <c r="BG49" i="15"/>
  <c r="CO49" i="15"/>
  <c r="BH49" i="15"/>
  <c r="BI49" i="15"/>
  <c r="BO49" i="15"/>
  <c r="AK49" i="15"/>
  <c r="AD49" i="15"/>
  <c r="BA49" i="15"/>
  <c r="AR49" i="15"/>
  <c r="AF49" i="15"/>
  <c r="AA49" i="15"/>
  <c r="AX49" i="15"/>
  <c r="BR49" i="15"/>
  <c r="CP49" i="15"/>
  <c r="DJ49" i="15"/>
  <c r="BE49" i="15"/>
  <c r="CK49" i="15"/>
  <c r="DL49" i="15"/>
  <c r="BL49" i="15"/>
  <c r="DC49" i="15"/>
  <c r="BM49" i="15"/>
  <c r="CW49" i="15"/>
  <c r="CJ49" i="15"/>
  <c r="BX49" i="15"/>
  <c r="CR49" i="15"/>
  <c r="AS49" i="15"/>
  <c r="AH49" i="15"/>
  <c r="CC49" i="15"/>
  <c r="BC49" i="15"/>
  <c r="AN49" i="15"/>
  <c r="BJ49" i="15"/>
  <c r="CX49" i="15"/>
  <c r="CT49" i="15"/>
  <c r="BU49" i="15"/>
  <c r="AW49" i="15"/>
  <c r="DP49" i="15"/>
  <c r="DS49" i="15"/>
  <c r="DO49" i="15"/>
  <c r="CS49" i="15"/>
  <c r="AJ49" i="15"/>
  <c r="DH49" i="15"/>
  <c r="BB49" i="15"/>
  <c r="DN49" i="15"/>
  <c r="CQ49" i="15"/>
  <c r="BY49" i="15"/>
  <c r="BT49" i="15"/>
  <c r="CY49" i="15"/>
  <c r="AC49" i="15"/>
  <c r="AL49" i="15"/>
  <c r="AE49" i="15"/>
  <c r="CD49" i="15"/>
  <c r="DQ49" i="15"/>
  <c r="DK49" i="15"/>
  <c r="BQ49" i="15"/>
  <c r="AI49" i="15"/>
  <c r="DV49" i="15"/>
  <c r="CG49" i="15"/>
  <c r="DM49" i="15"/>
  <c r="AT49" i="15"/>
  <c r="DI49" i="15"/>
  <c r="BP49" i="15"/>
  <c r="CM49" i="15"/>
  <c r="AB49" i="15"/>
  <c r="BZ49" i="15"/>
  <c r="CV49" i="15"/>
  <c r="CI49" i="15"/>
  <c r="AG49" i="15"/>
  <c r="AM49" i="15"/>
  <c r="R57" i="15"/>
  <c r="P57" i="15"/>
  <c r="EE57" i="15"/>
  <c r="EU57" i="15"/>
  <c r="FK57" i="15"/>
  <c r="GA57" i="15"/>
  <c r="GQ57" i="15"/>
  <c r="HG57" i="15"/>
  <c r="DX57" i="15"/>
  <c r="EN57" i="15"/>
  <c r="FD57" i="15"/>
  <c r="FT57" i="15"/>
  <c r="GJ57" i="15"/>
  <c r="GZ57" i="15"/>
  <c r="HP57" i="15"/>
  <c r="EG57" i="15"/>
  <c r="EW57" i="15"/>
  <c r="FM57" i="15"/>
  <c r="GC57" i="15"/>
  <c r="GS57" i="15"/>
  <c r="HI57" i="15"/>
  <c r="EX57" i="15"/>
  <c r="HJ57" i="15"/>
  <c r="GH57" i="15"/>
  <c r="EP57" i="15"/>
  <c r="HB57" i="15"/>
  <c r="GP57" i="15"/>
  <c r="EM57" i="15"/>
  <c r="FG57" i="15"/>
  <c r="GE57" i="15"/>
  <c r="GY57" i="15"/>
  <c r="HS57" i="15"/>
  <c r="ER57" i="15"/>
  <c r="FL57" i="15"/>
  <c r="GF57" i="15"/>
  <c r="HD57" i="15"/>
  <c r="DY57" i="15"/>
  <c r="ES57" i="15"/>
  <c r="FQ57" i="15"/>
  <c r="GK57" i="15"/>
  <c r="HE57" i="15"/>
  <c r="FN57" i="15"/>
  <c r="FB57" i="15"/>
  <c r="DZ57" i="15"/>
  <c r="HR57" i="15"/>
  <c r="HF57" i="15"/>
  <c r="EA57" i="15"/>
  <c r="EY57" i="15"/>
  <c r="FS57" i="15"/>
  <c r="GM57" i="15"/>
  <c r="HK57" i="15"/>
  <c r="EF57" i="15"/>
  <c r="EZ57" i="15"/>
  <c r="FX57" i="15"/>
  <c r="GR57" i="15"/>
  <c r="HL57" i="15"/>
  <c r="EK57" i="15"/>
  <c r="R65" i="15"/>
  <c r="P65" i="15"/>
  <c r="CD98" i="15"/>
  <c r="R77" i="15"/>
  <c r="P77" i="15"/>
  <c r="EF77" i="15"/>
  <c r="EV77" i="15"/>
  <c r="FL77" i="15"/>
  <c r="GB77" i="15"/>
  <c r="GR77" i="15"/>
  <c r="HH77" i="15"/>
  <c r="DY77" i="15"/>
  <c r="EO77" i="15"/>
  <c r="FE77" i="15"/>
  <c r="FU77" i="15"/>
  <c r="GK77" i="15"/>
  <c r="HA77" i="15"/>
  <c r="HQ77" i="15"/>
  <c r="EL77" i="15"/>
  <c r="FB77" i="15"/>
  <c r="FR77" i="15"/>
  <c r="GH77" i="15"/>
  <c r="GX77" i="15"/>
  <c r="HN77" i="15"/>
  <c r="FS77" i="15"/>
  <c r="EA77" i="15"/>
  <c r="GM77" i="15"/>
  <c r="EU77" i="15"/>
  <c r="HG77" i="15"/>
  <c r="EY77" i="15"/>
  <c r="BL63" i="15"/>
  <c r="AO63" i="15"/>
  <c r="BN63" i="15"/>
  <c r="BK63" i="15"/>
  <c r="DP63" i="15"/>
  <c r="DA63" i="15"/>
  <c r="BZ63" i="15"/>
  <c r="R26" i="15"/>
  <c r="FY26" i="15"/>
  <c r="FH26" i="15"/>
  <c r="R42" i="15"/>
  <c r="P42" i="15"/>
  <c r="EI42" i="15"/>
  <c r="EY42" i="15"/>
  <c r="FO42" i="15"/>
  <c r="GE42" i="15"/>
  <c r="GU42" i="15"/>
  <c r="HK42" i="15"/>
  <c r="EB42" i="15"/>
  <c r="ER42" i="15"/>
  <c r="FH42" i="15"/>
  <c r="FX42" i="15"/>
  <c r="GN42" i="15"/>
  <c r="HD42" i="15"/>
  <c r="HT42" i="15"/>
  <c r="EK42" i="15"/>
  <c r="FA42" i="15"/>
  <c r="FQ42" i="15"/>
  <c r="GG42" i="15"/>
  <c r="GW42" i="15"/>
  <c r="HM42" i="15"/>
  <c r="FF42" i="15"/>
  <c r="HR42" i="15"/>
  <c r="FZ42" i="15"/>
  <c r="EX42" i="15"/>
  <c r="HJ42" i="15"/>
  <c r="GX42" i="15"/>
  <c r="R74" i="15"/>
  <c r="P74" i="15"/>
  <c r="R90" i="15"/>
  <c r="P90" i="15"/>
  <c r="EE90" i="15"/>
  <c r="EU90" i="15"/>
  <c r="FK90" i="15"/>
  <c r="GA90" i="15"/>
  <c r="GQ90" i="15"/>
  <c r="HG90" i="15"/>
  <c r="DX90" i="15"/>
  <c r="EN90" i="15"/>
  <c r="FD90" i="15"/>
  <c r="FT90" i="15"/>
  <c r="GJ90" i="15"/>
  <c r="GZ90" i="15"/>
  <c r="HP90" i="15"/>
  <c r="EG90" i="15"/>
  <c r="EW90" i="15"/>
  <c r="FM90" i="15"/>
  <c r="GC90" i="15"/>
  <c r="GS90" i="15"/>
  <c r="HI90" i="15"/>
  <c r="FB90" i="15"/>
  <c r="HN90" i="15"/>
  <c r="FV90" i="15"/>
  <c r="ED90" i="15"/>
  <c r="GP90" i="15"/>
  <c r="FN90" i="15"/>
  <c r="BC17" i="15"/>
  <c r="BS17" i="15"/>
  <c r="CI17" i="15"/>
  <c r="CY17" i="15"/>
  <c r="DO17" i="15"/>
  <c r="BA17" i="15"/>
  <c r="BV17" i="15"/>
  <c r="CR17" i="15"/>
  <c r="DM17" i="15"/>
  <c r="BM17" i="15"/>
  <c r="CO17" i="15"/>
  <c r="DQ17" i="15"/>
  <c r="CF17" i="15"/>
  <c r="DT17" i="15"/>
  <c r="BY17" i="15"/>
  <c r="DL17" i="15"/>
  <c r="CK17" i="15"/>
  <c r="BU17" i="15"/>
  <c r="DN17" i="15"/>
  <c r="CX17" i="15"/>
  <c r="AO17" i="15"/>
  <c r="AL17" i="15"/>
  <c r="AB17" i="15"/>
  <c r="AE17" i="15"/>
  <c r="AN17" i="15"/>
  <c r="BG17" i="15"/>
  <c r="BW17" i="15"/>
  <c r="CM17" i="15"/>
  <c r="DC17" i="15"/>
  <c r="DS17" i="15"/>
  <c r="BF17" i="15"/>
  <c r="CB17" i="15"/>
  <c r="CW17" i="15"/>
  <c r="DR17" i="15"/>
  <c r="BT17" i="15"/>
  <c r="CV17" i="15"/>
  <c r="BD17" i="15"/>
  <c r="CP17" i="15"/>
  <c r="AY17" i="15"/>
  <c r="CE17" i="15"/>
  <c r="DK17" i="15"/>
  <c r="BQ17" i="15"/>
  <c r="DH17" i="15"/>
  <c r="CH17" i="15"/>
  <c r="BX17" i="15"/>
  <c r="BH17" i="15"/>
  <c r="DA17" i="15"/>
  <c r="DE17" i="15"/>
  <c r="DF17" i="15"/>
  <c r="CT17" i="15"/>
  <c r="AS17" i="15"/>
  <c r="AT17" i="15"/>
  <c r="AU17" i="15"/>
  <c r="AI17" i="15"/>
  <c r="BK17" i="15"/>
  <c r="CQ17" i="15"/>
  <c r="DW17" i="15"/>
  <c r="CG17" i="15"/>
  <c r="AX17" i="15"/>
  <c r="DD17" i="15"/>
  <c r="CZ17" i="15"/>
  <c r="BP17" i="15"/>
  <c r="DU17" i="15"/>
  <c r="DV17" i="15"/>
  <c r="CC17" i="15"/>
  <c r="AC17" i="15"/>
  <c r="AD17" i="15"/>
  <c r="BI17" i="15"/>
  <c r="AM17" i="15"/>
  <c r="AQ17" i="15"/>
  <c r="CU17" i="15"/>
  <c r="CL17" i="15"/>
  <c r="DJ17" i="15"/>
  <c r="CJ17" i="15"/>
  <c r="BB17" i="15"/>
  <c r="AG17" i="15"/>
  <c r="AJ17" i="15"/>
  <c r="AA17" i="15"/>
  <c r="DG17" i="15"/>
  <c r="DB17" i="15"/>
  <c r="BN17" i="15"/>
  <c r="CS17" i="15"/>
  <c r="CN17" i="15"/>
  <c r="AK17" i="15"/>
  <c r="AR17" i="15"/>
  <c r="BO17" i="15"/>
  <c r="AV17" i="15"/>
  <c r="BE17" i="15"/>
  <c r="DI17" i="15"/>
  <c r="AZ17" i="15"/>
  <c r="CD17" i="15"/>
  <c r="AH17" i="15"/>
  <c r="BJ17" i="15"/>
  <c r="CA17" i="15"/>
  <c r="BL17" i="15"/>
  <c r="BZ17" i="15"/>
  <c r="AW17" i="15"/>
  <c r="BR17" i="15"/>
  <c r="DP17" i="15"/>
  <c r="AP17" i="15"/>
  <c r="AF17" i="15"/>
  <c r="BM21" i="15"/>
  <c r="CK21" i="15"/>
  <c r="DE21" i="15"/>
  <c r="AZ21" i="15"/>
  <c r="CF21" i="15"/>
  <c r="DG21" i="15"/>
  <c r="BD21" i="15"/>
  <c r="CU21" i="15"/>
  <c r="BN21" i="15"/>
  <c r="DH21" i="15"/>
  <c r="CI21" i="15"/>
  <c r="AY21" i="15"/>
  <c r="BB21" i="15"/>
  <c r="CD21" i="15"/>
  <c r="AK21" i="15"/>
  <c r="AH21" i="15"/>
  <c r="AJ21" i="15"/>
  <c r="AF21" i="15"/>
  <c r="AU21" i="15"/>
  <c r="BI21" i="15"/>
  <c r="CO21" i="15"/>
  <c r="DQ21" i="15"/>
  <c r="BV21" i="15"/>
  <c r="DL21" i="15"/>
  <c r="BZ21" i="15"/>
  <c r="BC21" i="15"/>
  <c r="AV21" i="15"/>
  <c r="CZ21" i="15"/>
  <c r="DV21" i="15"/>
  <c r="DO21" i="15"/>
  <c r="BJ21" i="15"/>
  <c r="CT21" i="15"/>
  <c r="AN21" i="15"/>
  <c r="BE21" i="15"/>
  <c r="CS21" i="15"/>
  <c r="BK21" i="15"/>
  <c r="DB21" i="15"/>
  <c r="CH21" i="15"/>
  <c r="CP21" i="15"/>
  <c r="CR21" i="15"/>
  <c r="CM21" i="15"/>
  <c r="AG21" i="15"/>
  <c r="AT21" i="15"/>
  <c r="AQ21" i="15"/>
  <c r="BU21" i="15"/>
  <c r="DA21" i="15"/>
  <c r="BP21" i="15"/>
  <c r="DW21" i="15"/>
  <c r="DC21" i="15"/>
  <c r="CY21" i="15"/>
  <c r="DT21" i="15"/>
  <c r="DF21" i="15"/>
  <c r="AO21" i="15"/>
  <c r="AR21" i="15"/>
  <c r="AA21" i="15"/>
  <c r="CC21" i="15"/>
  <c r="CQ21" i="15"/>
  <c r="BW21" i="15"/>
  <c r="DD21" i="15"/>
  <c r="AP21" i="15"/>
  <c r="DI21" i="15"/>
  <c r="AX21" i="15"/>
  <c r="BG21" i="15"/>
  <c r="CB21" i="15"/>
  <c r="CX21" i="15"/>
  <c r="AW21" i="15"/>
  <c r="BS21" i="15"/>
  <c r="BH21" i="15"/>
  <c r="BY21" i="15"/>
  <c r="DJ21" i="15"/>
  <c r="AD21" i="15"/>
  <c r="CL21" i="15"/>
  <c r="BO21" i="15"/>
  <c r="BR21" i="15"/>
  <c r="DU21" i="15"/>
  <c r="AM21" i="15"/>
  <c r="CW21" i="15"/>
  <c r="CV21" i="15"/>
  <c r="DP21" i="15"/>
  <c r="DK21" i="15"/>
  <c r="AC21" i="15"/>
  <c r="AE21" i="15"/>
  <c r="BA21" i="15"/>
  <c r="DM21" i="15"/>
  <c r="DR21" i="15"/>
  <c r="CE21" i="15"/>
  <c r="CJ21" i="15"/>
  <c r="AS21" i="15"/>
  <c r="AI21" i="15"/>
  <c r="R29" i="15"/>
  <c r="P29" i="15"/>
  <c r="EE29" i="15"/>
  <c r="EC29" i="15"/>
  <c r="EU29" i="15"/>
  <c r="FK29" i="15"/>
  <c r="GA29" i="15"/>
  <c r="GQ29" i="15"/>
  <c r="HG29" i="15"/>
  <c r="ED29" i="15"/>
  <c r="EV29" i="15"/>
  <c r="FL29" i="15"/>
  <c r="GB29" i="15"/>
  <c r="GR29" i="15"/>
  <c r="HH29" i="15"/>
  <c r="EG29" i="15"/>
  <c r="EW29" i="15"/>
  <c r="FM29" i="15"/>
  <c r="GC29" i="15"/>
  <c r="GS29" i="15"/>
  <c r="HI29" i="15"/>
  <c r="FF29" i="15"/>
  <c r="HR29" i="15"/>
  <c r="FZ29" i="15"/>
  <c r="EX29" i="15"/>
  <c r="HJ29" i="15"/>
  <c r="GX29" i="15"/>
  <c r="R37" i="15"/>
  <c r="P37" i="15"/>
  <c r="EE37" i="15"/>
  <c r="EU37" i="15"/>
  <c r="FK37" i="15"/>
  <c r="GA37" i="15"/>
  <c r="GQ37" i="15"/>
  <c r="HG37" i="15"/>
  <c r="DX37" i="15"/>
  <c r="EN37" i="15"/>
  <c r="FD37" i="15"/>
  <c r="FT37" i="15"/>
  <c r="GJ37" i="15"/>
  <c r="GZ37" i="15"/>
  <c r="HP37" i="15"/>
  <c r="EG37" i="15"/>
  <c r="EW37" i="15"/>
  <c r="FM37" i="15"/>
  <c r="GC37" i="15"/>
  <c r="GS37" i="15"/>
  <c r="HI37" i="15"/>
  <c r="EX37" i="15"/>
  <c r="HJ37" i="15"/>
  <c r="GH37" i="15"/>
  <c r="EP37" i="15"/>
  <c r="HB37" i="15"/>
  <c r="ET37" i="15"/>
  <c r="AX41" i="15"/>
  <c r="BN41" i="15"/>
  <c r="CD41" i="15"/>
  <c r="CT41" i="15"/>
  <c r="DJ41" i="15"/>
  <c r="AZ41" i="15"/>
  <c r="BU41" i="15"/>
  <c r="CQ41" i="15"/>
  <c r="DL41" i="15"/>
  <c r="BD41" i="15"/>
  <c r="CG41" i="15"/>
  <c r="DI41" i="15"/>
  <c r="BM41" i="15"/>
  <c r="CO41" i="15"/>
  <c r="DS41" i="15"/>
  <c r="CY41" i="15"/>
  <c r="BX41" i="15"/>
  <c r="BA41" i="15"/>
  <c r="AG41" i="15"/>
  <c r="BC41" i="15"/>
  <c r="AH41" i="15"/>
  <c r="BO41" i="15"/>
  <c r="AB41" i="15"/>
  <c r="AE41" i="15"/>
  <c r="AU41" i="15"/>
  <c r="AA41" i="15"/>
  <c r="BF41" i="15"/>
  <c r="BZ41" i="15"/>
  <c r="CX41" i="15"/>
  <c r="DR41" i="15"/>
  <c r="BP41" i="15"/>
  <c r="CV41" i="15"/>
  <c r="DW41" i="15"/>
  <c r="BY41" i="15"/>
  <c r="DP41" i="15"/>
  <c r="CB41" i="15"/>
  <c r="DK41" i="15"/>
  <c r="DM41" i="15"/>
  <c r="CZ41" i="15"/>
  <c r="AC41" i="15"/>
  <c r="CE41" i="15"/>
  <c r="AP41" i="15"/>
  <c r="CS41" i="15"/>
  <c r="AM41" i="15"/>
  <c r="BQ41" i="15"/>
  <c r="BJ41" i="15"/>
  <c r="CH41" i="15"/>
  <c r="DB41" i="15"/>
  <c r="DV41" i="15"/>
  <c r="CA41" i="15"/>
  <c r="DA41" i="15"/>
  <c r="AW41" i="15"/>
  <c r="CN41" i="15"/>
  <c r="AY41" i="15"/>
  <c r="CI41" i="15"/>
  <c r="BH41" i="15"/>
  <c r="AV41" i="15"/>
  <c r="DO41" i="15"/>
  <c r="AK41" i="15"/>
  <c r="DH41" i="15"/>
  <c r="AT41" i="15"/>
  <c r="AJ41" i="15"/>
  <c r="AF41" i="15"/>
  <c r="AQ41" i="15"/>
  <c r="CL41" i="15"/>
  <c r="BE41" i="15"/>
  <c r="DG41" i="15"/>
  <c r="CU41" i="15"/>
  <c r="CW41" i="15"/>
  <c r="BI41" i="15"/>
  <c r="AO41" i="15"/>
  <c r="CR41" i="15"/>
  <c r="AN41" i="15"/>
  <c r="BB41" i="15"/>
  <c r="CP41" i="15"/>
  <c r="BK41" i="15"/>
  <c r="DQ41" i="15"/>
  <c r="DC41" i="15"/>
  <c r="DD41" i="15"/>
  <c r="CM41" i="15"/>
  <c r="AS41" i="15"/>
  <c r="DT41" i="15"/>
  <c r="AI41" i="15"/>
  <c r="BR41" i="15"/>
  <c r="DF41" i="15"/>
  <c r="CF41" i="15"/>
  <c r="BL41" i="15"/>
  <c r="BG41" i="15"/>
  <c r="BW41" i="15"/>
  <c r="CC41" i="15"/>
  <c r="AD41" i="15"/>
  <c r="AR41" i="15"/>
  <c r="BV41" i="15"/>
  <c r="DN41" i="15"/>
  <c r="CK41" i="15"/>
  <c r="BS41" i="15"/>
  <c r="BT41" i="15"/>
  <c r="CJ41" i="15"/>
  <c r="DE41" i="15"/>
  <c r="AL41" i="15"/>
  <c r="DU41" i="15"/>
  <c r="BF45" i="15"/>
  <c r="BV45" i="15"/>
  <c r="CL45" i="15"/>
  <c r="DB45" i="15"/>
  <c r="DR45" i="15"/>
  <c r="BK45" i="15"/>
  <c r="CF45" i="15"/>
  <c r="DA45" i="15"/>
  <c r="DW45" i="15"/>
  <c r="BS45" i="15"/>
  <c r="CU45" i="15"/>
  <c r="AY45" i="15"/>
  <c r="CB45" i="15"/>
  <c r="DD45" i="15"/>
  <c r="BO45" i="15"/>
  <c r="DT45" i="15"/>
  <c r="CS45" i="15"/>
  <c r="CY45" i="15"/>
  <c r="AO45" i="15"/>
  <c r="CZ45" i="15"/>
  <c r="AP45" i="15"/>
  <c r="DM45" i="15"/>
  <c r="AR45" i="15"/>
  <c r="BI45" i="15"/>
  <c r="AQ45" i="15"/>
  <c r="BJ45" i="15"/>
  <c r="CD45" i="15"/>
  <c r="CX45" i="15"/>
  <c r="DV45" i="15"/>
  <c r="BU45" i="15"/>
  <c r="CV45" i="15"/>
  <c r="AW45" i="15"/>
  <c r="CG45" i="15"/>
  <c r="DP45" i="15"/>
  <c r="CI45" i="15"/>
  <c r="DS45" i="15"/>
  <c r="DE45" i="15"/>
  <c r="DH45" i="15"/>
  <c r="AG45" i="15"/>
  <c r="BX45" i="15"/>
  <c r="AT45" i="15"/>
  <c r="AB45" i="15"/>
  <c r="AU45" i="15"/>
  <c r="AA45" i="15"/>
  <c r="BN45" i="15"/>
  <c r="CH45" i="15"/>
  <c r="DF45" i="15"/>
  <c r="AZ45" i="15"/>
  <c r="CA45" i="15"/>
  <c r="DG45" i="15"/>
  <c r="BD45" i="15"/>
  <c r="CN45" i="15"/>
  <c r="BG45" i="15"/>
  <c r="CO45" i="15"/>
  <c r="BA45" i="15"/>
  <c r="BC45" i="15"/>
  <c r="DU45" i="15"/>
  <c r="AK45" i="15"/>
  <c r="AD45" i="15"/>
  <c r="BH45" i="15"/>
  <c r="AJ45" i="15"/>
  <c r="AF45" i="15"/>
  <c r="AI45" i="15"/>
  <c r="BB45" i="15"/>
  <c r="CT45" i="15"/>
  <c r="BP45" i="15"/>
  <c r="DQ45" i="15"/>
  <c r="DI45" i="15"/>
  <c r="DK45" i="15"/>
  <c r="CE45" i="15"/>
  <c r="AV45" i="15"/>
  <c r="DO45" i="15"/>
  <c r="CM45" i="15"/>
  <c r="BR45" i="15"/>
  <c r="DN45" i="15"/>
  <c r="DL45" i="15"/>
  <c r="BM45" i="15"/>
  <c r="CR45" i="15"/>
  <c r="AS45" i="15"/>
  <c r="AE45" i="15"/>
  <c r="BZ45" i="15"/>
  <c r="BE45" i="15"/>
  <c r="BL45" i="15"/>
  <c r="BT45" i="15"/>
  <c r="BQ45" i="15"/>
  <c r="AH45" i="15"/>
  <c r="AM45" i="15"/>
  <c r="DJ45" i="15"/>
  <c r="DC45" i="15"/>
  <c r="AC45" i="15"/>
  <c r="CK45" i="15"/>
  <c r="CW45" i="15"/>
  <c r="AL45" i="15"/>
  <c r="CJ45" i="15"/>
  <c r="AX45" i="15"/>
  <c r="CQ45" i="15"/>
  <c r="CC45" i="15"/>
  <c r="CP45" i="15"/>
  <c r="BY45" i="15"/>
  <c r="BW45" i="15"/>
  <c r="AN45" i="15"/>
  <c r="R53" i="15"/>
  <c r="P53" i="15"/>
  <c r="EI53" i="15"/>
  <c r="EY53" i="15"/>
  <c r="FO53" i="15"/>
  <c r="GE53" i="15"/>
  <c r="GU53" i="15"/>
  <c r="HK53" i="15"/>
  <c r="EB53" i="15"/>
  <c r="ER53" i="15"/>
  <c r="FH53" i="15"/>
  <c r="FX53" i="15"/>
  <c r="GN53" i="15"/>
  <c r="HD53" i="15"/>
  <c r="HT53" i="15"/>
  <c r="EK53" i="15"/>
  <c r="FA53" i="15"/>
  <c r="FQ53" i="15"/>
  <c r="GG53" i="15"/>
  <c r="GW53" i="15"/>
  <c r="HM53" i="15"/>
  <c r="FR53" i="15"/>
  <c r="DZ53" i="15"/>
  <c r="GL53" i="15"/>
  <c r="ET53" i="15"/>
  <c r="HF53" i="15"/>
  <c r="HJ53" i="15"/>
  <c r="EM53" i="15"/>
  <c r="FC53" i="15"/>
  <c r="FS53" i="15"/>
  <c r="GI53" i="15"/>
  <c r="GY53" i="15"/>
  <c r="HO53" i="15"/>
  <c r="EF53" i="15"/>
  <c r="EV53" i="15"/>
  <c r="FL53" i="15"/>
  <c r="GB53" i="15"/>
  <c r="GR53" i="15"/>
  <c r="HH53" i="15"/>
  <c r="DY53" i="15"/>
  <c r="EO53" i="15"/>
  <c r="FE53" i="15"/>
  <c r="FU53" i="15"/>
  <c r="GK53" i="15"/>
  <c r="HA53" i="15"/>
  <c r="HQ53" i="15"/>
  <c r="GH53" i="15"/>
  <c r="EP53" i="15"/>
  <c r="HB53" i="15"/>
  <c r="FJ53" i="15"/>
  <c r="EH53" i="15"/>
  <c r="FN53" i="15"/>
  <c r="BH61" i="15"/>
  <c r="BX61" i="15"/>
  <c r="CN61" i="15"/>
  <c r="DD61" i="15"/>
  <c r="DT61" i="15"/>
  <c r="BM61" i="15"/>
  <c r="CH61" i="15"/>
  <c r="DC61" i="15"/>
  <c r="AX61" i="15"/>
  <c r="BS61" i="15"/>
  <c r="CO61" i="15"/>
  <c r="DJ61" i="15"/>
  <c r="BO61" i="15"/>
  <c r="DF61" i="15"/>
  <c r="AK61" i="15"/>
  <c r="BQ61" i="15"/>
  <c r="DG61" i="15"/>
  <c r="AL61" i="15"/>
  <c r="CG61" i="15"/>
  <c r="AJ61" i="15"/>
  <c r="CP61" i="15"/>
  <c r="AU61" i="15"/>
  <c r="DM61" i="15"/>
  <c r="DA61" i="15"/>
  <c r="AA61" i="15"/>
  <c r="BD61" i="15"/>
  <c r="CB61" i="15"/>
  <c r="CV61" i="15"/>
  <c r="DP61" i="15"/>
  <c r="BR61" i="15"/>
  <c r="CS61" i="15"/>
  <c r="DS61" i="15"/>
  <c r="BY61" i="15"/>
  <c r="CY61" i="15"/>
  <c r="BE61" i="15"/>
  <c r="DQ61" i="15"/>
  <c r="AS61" i="15"/>
  <c r="CW61" i="15"/>
  <c r="AP61" i="15"/>
  <c r="DW61" i="15"/>
  <c r="BU61" i="15"/>
  <c r="BA61" i="15"/>
  <c r="AN61" i="15"/>
  <c r="CE61" i="15"/>
  <c r="BL61" i="15"/>
  <c r="CF61" i="15"/>
  <c r="CZ61" i="15"/>
  <c r="AW61" i="15"/>
  <c r="BW61" i="15"/>
  <c r="CX61" i="15"/>
  <c r="BC61" i="15"/>
  <c r="CD61" i="15"/>
  <c r="DE61" i="15"/>
  <c r="BZ61" i="15"/>
  <c r="AC61" i="15"/>
  <c r="BF61" i="15"/>
  <c r="DR61" i="15"/>
  <c r="AT61" i="15"/>
  <c r="AB61" i="15"/>
  <c r="DK61" i="15"/>
  <c r="BV61" i="15"/>
  <c r="BJ61" i="15"/>
  <c r="AQ61" i="15"/>
  <c r="BP61" i="15"/>
  <c r="DH61" i="15"/>
  <c r="CC61" i="15"/>
  <c r="BI61" i="15"/>
  <c r="DO61" i="15"/>
  <c r="AG61" i="15"/>
  <c r="AD61" i="15"/>
  <c r="AR61" i="15"/>
  <c r="CQ61" i="15"/>
  <c r="BT61" i="15"/>
  <c r="DL61" i="15"/>
  <c r="CM61" i="15"/>
  <c r="BN61" i="15"/>
  <c r="DU61" i="15"/>
  <c r="AO61" i="15"/>
  <c r="AH61" i="15"/>
  <c r="AY61" i="15"/>
  <c r="AF61" i="15"/>
  <c r="AV61" i="15"/>
  <c r="CJ61" i="15"/>
  <c r="BB61" i="15"/>
  <c r="DI61" i="15"/>
  <c r="CI61" i="15"/>
  <c r="CK61" i="15"/>
  <c r="CA61" i="15"/>
  <c r="BK61" i="15"/>
  <c r="AE61" i="15"/>
  <c r="AI61" i="15"/>
  <c r="AZ61" i="15"/>
  <c r="CR61" i="15"/>
  <c r="BG61" i="15"/>
  <c r="DN61" i="15"/>
  <c r="CT61" i="15"/>
  <c r="CU61" i="15"/>
  <c r="CL61" i="15"/>
  <c r="DB61" i="15"/>
  <c r="AM61" i="15"/>
  <c r="DV61" i="15"/>
  <c r="R85" i="15"/>
  <c r="P85" i="15"/>
  <c r="AV8" i="15"/>
  <c r="ES8" i="15" s="1"/>
  <c r="AW89" i="15"/>
  <c r="BM89" i="15"/>
  <c r="CC89" i="15"/>
  <c r="CS89" i="15"/>
  <c r="DI89" i="15"/>
  <c r="AC89" i="15"/>
  <c r="AS89" i="15"/>
  <c r="BJ89" i="15"/>
  <c r="BZ89" i="15"/>
  <c r="CP89" i="15"/>
  <c r="DF89" i="15"/>
  <c r="DV89" i="15"/>
  <c r="BT89" i="15"/>
  <c r="CZ89" i="15"/>
  <c r="AF89" i="15"/>
  <c r="BG89" i="15"/>
  <c r="CM89" i="15"/>
  <c r="DS89" i="15"/>
  <c r="AR89" i="15"/>
  <c r="BX89" i="15"/>
  <c r="DD89" i="15"/>
  <c r="AI89" i="15"/>
  <c r="BC89" i="15"/>
  <c r="BS89" i="15"/>
  <c r="BK89" i="15"/>
  <c r="AP89" i="15"/>
  <c r="BI89" i="15"/>
  <c r="CG89" i="15"/>
  <c r="DA89" i="15"/>
  <c r="DU89" i="15"/>
  <c r="AX89" i="15"/>
  <c r="BR89" i="15"/>
  <c r="CL89" i="15"/>
  <c r="DJ89" i="15"/>
  <c r="BD89" i="15"/>
  <c r="CR89" i="15"/>
  <c r="AL89" i="15"/>
  <c r="BW89" i="15"/>
  <c r="DK89" i="15"/>
  <c r="AZ89" i="15"/>
  <c r="CN89" i="15"/>
  <c r="AD89" i="15"/>
  <c r="CI89" i="15"/>
  <c r="CA89" i="15"/>
  <c r="AJ89" i="15"/>
  <c r="BQ89" i="15"/>
  <c r="CK89" i="15"/>
  <c r="DE89" i="15"/>
  <c r="AG89" i="15"/>
  <c r="BB89" i="15"/>
  <c r="BV89" i="15"/>
  <c r="CT89" i="15"/>
  <c r="DN89" i="15"/>
  <c r="BL89" i="15"/>
  <c r="DH89" i="15"/>
  <c r="AQ89" i="15"/>
  <c r="CE89" i="15"/>
  <c r="AB89" i="15"/>
  <c r="BH89" i="15"/>
  <c r="CV89" i="15"/>
  <c r="AN89" i="15"/>
  <c r="DO89" i="15"/>
  <c r="DG89" i="15"/>
  <c r="BE89" i="15"/>
  <c r="CW89" i="15"/>
  <c r="AO89" i="15"/>
  <c r="CH89" i="15"/>
  <c r="AV89" i="15"/>
  <c r="AA89" i="15"/>
  <c r="DC89" i="15"/>
  <c r="CF89" i="15"/>
  <c r="AU89" i="15"/>
  <c r="DW89" i="15"/>
  <c r="BA89" i="15"/>
  <c r="DM89" i="15"/>
  <c r="BN89" i="15"/>
  <c r="DR89" i="15"/>
  <c r="AY89" i="15"/>
  <c r="AM89" i="15"/>
  <c r="AT89" i="15"/>
  <c r="BU89" i="15"/>
  <c r="DQ89" i="15"/>
  <c r="CD89" i="15"/>
  <c r="CB89" i="15"/>
  <c r="BO89" i="15"/>
  <c r="BP89" i="15"/>
  <c r="AE89" i="15"/>
  <c r="CO89" i="15"/>
  <c r="DB89" i="15"/>
  <c r="AH89" i="15"/>
  <c r="CQ89" i="15"/>
  <c r="AK89" i="15"/>
  <c r="CJ89" i="15"/>
  <c r="DL89" i="15"/>
  <c r="BF89" i="15"/>
  <c r="DP89" i="15"/>
  <c r="DT89" i="15"/>
  <c r="BY89" i="15"/>
  <c r="CX89" i="15"/>
  <c r="CU89" i="15"/>
  <c r="CY89" i="15"/>
  <c r="DA34" i="15"/>
  <c r="AG34" i="15"/>
  <c r="BI25" i="15"/>
  <c r="BY25" i="15"/>
  <c r="CO25" i="15"/>
  <c r="DE25" i="15"/>
  <c r="DU25" i="15"/>
  <c r="BP25" i="15"/>
  <c r="CL25" i="15"/>
  <c r="DG25" i="15"/>
  <c r="AX25" i="15"/>
  <c r="BZ25" i="15"/>
  <c r="DC25" i="15"/>
  <c r="BG25" i="15"/>
  <c r="CR25" i="15"/>
  <c r="AY25" i="15"/>
  <c r="CJ25" i="15"/>
  <c r="DV25" i="15"/>
  <c r="DF25" i="15"/>
  <c r="DH25" i="15"/>
  <c r="CY25" i="15"/>
  <c r="AW25" i="15"/>
  <c r="BQ25" i="15"/>
  <c r="CK25" i="15"/>
  <c r="DI25" i="15"/>
  <c r="BF25" i="15"/>
  <c r="CF25" i="15"/>
  <c r="DL25" i="15"/>
  <c r="BL25" i="15"/>
  <c r="CU25" i="15"/>
  <c r="BO25" i="15"/>
  <c r="DK25" i="15"/>
  <c r="CB25" i="15"/>
  <c r="BB25" i="15"/>
  <c r="BW25" i="15"/>
  <c r="BN25" i="15"/>
  <c r="AK25" i="15"/>
  <c r="AD25" i="15"/>
  <c r="AT25" i="15"/>
  <c r="AR25" i="15"/>
  <c r="AF25" i="15"/>
  <c r="AA25" i="15"/>
  <c r="BU25" i="15"/>
  <c r="CW25" i="15"/>
  <c r="AZ25" i="15"/>
  <c r="CQ25" i="15"/>
  <c r="DW25" i="15"/>
  <c r="CN25" i="15"/>
  <c r="BX25" i="15"/>
  <c r="BH25" i="15"/>
  <c r="DN25" i="15"/>
  <c r="CP25" i="15"/>
  <c r="AC25" i="15"/>
  <c r="DS25" i="15"/>
  <c r="CD25" i="15"/>
  <c r="AE25" i="15"/>
  <c r="AI25" i="15"/>
  <c r="BA25" i="15"/>
  <c r="CC25" i="15"/>
  <c r="DA25" i="15"/>
  <c r="BK25" i="15"/>
  <c r="CV25" i="15"/>
  <c r="BD25" i="15"/>
  <c r="DJ25" i="15"/>
  <c r="CI25" i="15"/>
  <c r="BR25" i="15"/>
  <c r="BT25" i="15"/>
  <c r="BJ25" i="15"/>
  <c r="AG25" i="15"/>
  <c r="AH25" i="15"/>
  <c r="AB25" i="15"/>
  <c r="AM25" i="15"/>
  <c r="AQ25" i="15"/>
  <c r="CS25" i="15"/>
  <c r="CA25" i="15"/>
  <c r="CH25" i="15"/>
  <c r="DT25" i="15"/>
  <c r="BC25" i="15"/>
  <c r="AS25" i="15"/>
  <c r="CE25" i="15"/>
  <c r="BE25" i="15"/>
  <c r="DQ25" i="15"/>
  <c r="BS25" i="15"/>
  <c r="CT25" i="15"/>
  <c r="DO25" i="15"/>
  <c r="AJ25" i="15"/>
  <c r="BM25" i="15"/>
  <c r="BV25" i="15"/>
  <c r="DP25" i="15"/>
  <c r="DD25" i="15"/>
  <c r="AO25" i="15"/>
  <c r="AN25" i="15"/>
  <c r="DM25" i="15"/>
  <c r="CZ25" i="15"/>
  <c r="AP25" i="15"/>
  <c r="DB25" i="15"/>
  <c r="CM25" i="15"/>
  <c r="AU25" i="15"/>
  <c r="DR25" i="15"/>
  <c r="CX25" i="15"/>
  <c r="CG25" i="15"/>
  <c r="AV25" i="15"/>
  <c r="AL25" i="15"/>
  <c r="R25" i="15"/>
  <c r="P25" i="15"/>
  <c r="BI29" i="15"/>
  <c r="BY29" i="15"/>
  <c r="CO29" i="15"/>
  <c r="DE29" i="15"/>
  <c r="AZ29" i="15"/>
  <c r="BV29" i="15"/>
  <c r="CQ29" i="15"/>
  <c r="DL29" i="15"/>
  <c r="BD29" i="15"/>
  <c r="CH29" i="15"/>
  <c r="DJ29" i="15"/>
  <c r="BH29" i="15"/>
  <c r="CT29" i="15"/>
  <c r="BB29" i="15"/>
  <c r="CM29" i="15"/>
  <c r="BC29" i="15"/>
  <c r="BG29" i="15"/>
  <c r="CE29" i="15"/>
  <c r="DT29" i="15"/>
  <c r="AK29" i="15"/>
  <c r="AD29" i="15"/>
  <c r="AT29" i="15"/>
  <c r="AR29" i="15"/>
  <c r="AU29" i="15"/>
  <c r="AQ29" i="15"/>
  <c r="BM29" i="15"/>
  <c r="CG29" i="15"/>
  <c r="DA29" i="15"/>
  <c r="BF29" i="15"/>
  <c r="CF29" i="15"/>
  <c r="DG29" i="15"/>
  <c r="BL29" i="15"/>
  <c r="CU29" i="15"/>
  <c r="AY29" i="15"/>
  <c r="DD29" i="15"/>
  <c r="BT29" i="15"/>
  <c r="DO29" i="15"/>
  <c r="BX29" i="15"/>
  <c r="AV29" i="15"/>
  <c r="AG29" i="15"/>
  <c r="AH29" i="15"/>
  <c r="AB29" i="15"/>
  <c r="AM29" i="15"/>
  <c r="AA29" i="15"/>
  <c r="AW29" i="15"/>
  <c r="BQ29" i="15"/>
  <c r="CK29" i="15"/>
  <c r="DI29" i="15"/>
  <c r="BK29" i="15"/>
  <c r="CL29" i="15"/>
  <c r="DR29" i="15"/>
  <c r="BS29" i="15"/>
  <c r="DC29" i="15"/>
  <c r="BR29" i="15"/>
  <c r="DN29" i="15"/>
  <c r="CD29" i="15"/>
  <c r="BW29" i="15"/>
  <c r="CR29" i="15"/>
  <c r="CI29" i="15"/>
  <c r="AO29" i="15"/>
  <c r="AL29" i="15"/>
  <c r="AJ29" i="15"/>
  <c r="AF29" i="15"/>
  <c r="CC29" i="15"/>
  <c r="DQ29" i="15"/>
  <c r="DB29" i="15"/>
  <c r="CN29" i="15"/>
  <c r="CJ29" i="15"/>
  <c r="DF29" i="15"/>
  <c r="DS29" i="15"/>
  <c r="CZ29" i="15"/>
  <c r="AE29" i="15"/>
  <c r="BA29" i="15"/>
  <c r="CW29" i="15"/>
  <c r="CV29" i="15"/>
  <c r="DP29" i="15"/>
  <c r="BJ29" i="15"/>
  <c r="DK29" i="15"/>
  <c r="AP29" i="15"/>
  <c r="AI29" i="15"/>
  <c r="BE29" i="15"/>
  <c r="DM29" i="15"/>
  <c r="DV29" i="15"/>
  <c r="DW29" i="15"/>
  <c r="CX29" i="15"/>
  <c r="CY29" i="15"/>
  <c r="BN29" i="15"/>
  <c r="CA29" i="15"/>
  <c r="DU29" i="15"/>
  <c r="AS29" i="15"/>
  <c r="BU29" i="15"/>
  <c r="AX29" i="15"/>
  <c r="CP29" i="15"/>
  <c r="BO29" i="15"/>
  <c r="CS29" i="15"/>
  <c r="BZ29" i="15"/>
  <c r="DH29" i="15"/>
  <c r="AN29" i="15"/>
  <c r="BP29" i="15"/>
  <c r="CB29" i="15"/>
  <c r="AC29" i="15"/>
  <c r="CR53" i="15"/>
  <c r="CP53" i="15"/>
  <c r="CW53" i="15"/>
  <c r="BS53" i="15"/>
  <c r="DE53" i="15"/>
  <c r="AM53" i="15"/>
  <c r="BP53" i="15"/>
  <c r="BE53" i="15"/>
  <c r="BK53" i="15"/>
  <c r="CC53" i="15"/>
  <c r="AC53" i="15"/>
  <c r="DN53" i="15"/>
  <c r="BT53" i="15"/>
  <c r="BQ53" i="15"/>
  <c r="AG53" i="15"/>
  <c r="BX53" i="15"/>
  <c r="BV53" i="15"/>
  <c r="AK53" i="15"/>
  <c r="CN53" i="15"/>
  <c r="CI53" i="15"/>
  <c r="DV53" i="15"/>
  <c r="AQ53" i="15"/>
  <c r="BH53" i="15"/>
  <c r="DT53" i="15"/>
  <c r="BN53" i="15"/>
  <c r="BL53" i="15"/>
  <c r="BU53" i="15"/>
  <c r="DR53" i="15"/>
  <c r="DC53" i="15"/>
  <c r="AJ53" i="15"/>
  <c r="CF53" i="15"/>
  <c r="CU53" i="15"/>
  <c r="DW53" i="15"/>
  <c r="AS53" i="15"/>
  <c r="BC53" i="15"/>
  <c r="DA53" i="15"/>
  <c r="AH53" i="15"/>
  <c r="BO53" i="15"/>
  <c r="CY53" i="15"/>
  <c r="CK53" i="15"/>
  <c r="BD53" i="15"/>
  <c r="BB53" i="15"/>
  <c r="BA53" i="15"/>
  <c r="BG53" i="15"/>
  <c r="CB53" i="15"/>
  <c r="BF53" i="15"/>
  <c r="DJ53" i="15"/>
  <c r="AU53" i="15"/>
  <c r="DL53" i="15"/>
  <c r="DB53" i="15"/>
  <c r="AD53" i="15"/>
  <c r="CZ53" i="15"/>
  <c r="CO53" i="15"/>
  <c r="DF53" i="15"/>
  <c r="AB53" i="15"/>
  <c r="AE53" i="15"/>
  <c r="CE53" i="15"/>
  <c r="AA53" i="15"/>
  <c r="DH53" i="15"/>
  <c r="CA53" i="15"/>
  <c r="AO53" i="15"/>
  <c r="AI53" i="15"/>
  <c r="BZ53" i="15"/>
  <c r="DS53" i="15"/>
  <c r="AT53" i="15"/>
  <c r="BJ53" i="15"/>
  <c r="CT53" i="15"/>
  <c r="DM53" i="15"/>
  <c r="AN53" i="15"/>
  <c r="DP53" i="15"/>
  <c r="AX53" i="15"/>
  <c r="BW53" i="15"/>
  <c r="AV53" i="15"/>
  <c r="DI53" i="15"/>
  <c r="CV53" i="15"/>
  <c r="DU53" i="15"/>
  <c r="CM53" i="15"/>
  <c r="AL53" i="15"/>
  <c r="BM53" i="15"/>
  <c r="CJ53" i="15"/>
  <c r="AP53" i="15"/>
  <c r="CG53" i="15"/>
  <c r="DG53" i="15"/>
  <c r="CQ53" i="15"/>
  <c r="CH53" i="15"/>
  <c r="AY53" i="15"/>
  <c r="CS53" i="15"/>
  <c r="CD53" i="15"/>
  <c r="AF53" i="15"/>
  <c r="BI53" i="15"/>
  <c r="CL53" i="15"/>
  <c r="BR53" i="15"/>
  <c r="BY53" i="15"/>
  <c r="DO53" i="15"/>
  <c r="AZ53" i="15"/>
  <c r="DD53" i="15"/>
  <c r="DQ53" i="15"/>
  <c r="CX53" i="15"/>
  <c r="DK53" i="15"/>
  <c r="AR53" i="15"/>
  <c r="AW53" i="15"/>
  <c r="R61" i="15"/>
  <c r="P61" i="15"/>
  <c r="AN69" i="15"/>
  <c r="CV69" i="15"/>
  <c r="CG69" i="15"/>
  <c r="CL69" i="15"/>
  <c r="CU69" i="15"/>
  <c r="AR69" i="15"/>
  <c r="DN69" i="15"/>
  <c r="DL69" i="15"/>
  <c r="DM69" i="15"/>
  <c r="BO69" i="15"/>
  <c r="DF69" i="15"/>
  <c r="AZ69" i="15"/>
  <c r="BQ69" i="15"/>
  <c r="AO69" i="15"/>
  <c r="BK69" i="15"/>
  <c r="BP69" i="15"/>
  <c r="CW69" i="15"/>
  <c r="AD69" i="15"/>
  <c r="DW69" i="15"/>
  <c r="DR69" i="15"/>
  <c r="CF69" i="15"/>
  <c r="CY69" i="15"/>
  <c r="BA69" i="15"/>
  <c r="BR69" i="15"/>
  <c r="AT69" i="15"/>
  <c r="BF69" i="15"/>
  <c r="R69" i="15"/>
  <c r="P69" i="15"/>
  <c r="R73" i="15"/>
  <c r="P73" i="15"/>
  <c r="BD77" i="15"/>
  <c r="BT77" i="15"/>
  <c r="CJ77" i="15"/>
  <c r="CZ77" i="15"/>
  <c r="DP77" i="15"/>
  <c r="BE77" i="15"/>
  <c r="BU77" i="15"/>
  <c r="CK77" i="15"/>
  <c r="DA77" i="15"/>
  <c r="DQ77" i="15"/>
  <c r="BN77" i="15"/>
  <c r="CT77" i="15"/>
  <c r="AC77" i="15"/>
  <c r="AS77" i="15"/>
  <c r="BW77" i="15"/>
  <c r="DC77" i="15"/>
  <c r="AH77" i="15"/>
  <c r="BC77" i="15"/>
  <c r="DO77" i="15"/>
  <c r="BJ77" i="15"/>
  <c r="DV77" i="15"/>
  <c r="BK77" i="15"/>
  <c r="DW77" i="15"/>
  <c r="DN77" i="15"/>
  <c r="AA77" i="15"/>
  <c r="BH77" i="15"/>
  <c r="BX77" i="15"/>
  <c r="CN77" i="15"/>
  <c r="DD77" i="15"/>
  <c r="DT77" i="15"/>
  <c r="BI77" i="15"/>
  <c r="BY77" i="15"/>
  <c r="CO77" i="15"/>
  <c r="DE77" i="15"/>
  <c r="DU77" i="15"/>
  <c r="BV77" i="15"/>
  <c r="DB77" i="15"/>
  <c r="AG77" i="15"/>
  <c r="AY77" i="15"/>
  <c r="CE77" i="15"/>
  <c r="DK77" i="15"/>
  <c r="AL77" i="15"/>
  <c r="BS77" i="15"/>
  <c r="BZ77" i="15"/>
  <c r="AE77" i="15"/>
  <c r="CA77" i="15"/>
  <c r="AF77" i="15"/>
  <c r="AI77" i="15"/>
  <c r="CH77" i="15"/>
  <c r="AV77" i="15"/>
  <c r="CB77" i="15"/>
  <c r="DH77" i="15"/>
  <c r="BM77" i="15"/>
  <c r="CS77" i="15"/>
  <c r="AX77" i="15"/>
  <c r="DJ77" i="15"/>
  <c r="BG77" i="15"/>
  <c r="DS77" i="15"/>
  <c r="CI77" i="15"/>
  <c r="AR77" i="15"/>
  <c r="AU77" i="15"/>
  <c r="BB77" i="15"/>
  <c r="AZ77" i="15"/>
  <c r="CF77" i="15"/>
  <c r="DL77" i="15"/>
  <c r="BQ77" i="15"/>
  <c r="CW77" i="15"/>
  <c r="BF77" i="15"/>
  <c r="DR77" i="15"/>
  <c r="BO77" i="15"/>
  <c r="AD77" i="15"/>
  <c r="CY77" i="15"/>
  <c r="CP77" i="15"/>
  <c r="CQ77" i="15"/>
  <c r="CX77" i="15"/>
  <c r="BL77" i="15"/>
  <c r="AW77" i="15"/>
  <c r="DI77" i="15"/>
  <c r="AK77" i="15"/>
  <c r="AP77" i="15"/>
  <c r="DF77" i="15"/>
  <c r="BR77" i="15"/>
  <c r="BP77" i="15"/>
  <c r="BA77" i="15"/>
  <c r="DM77" i="15"/>
  <c r="AO77" i="15"/>
  <c r="AT77" i="15"/>
  <c r="AM77" i="15"/>
  <c r="AQ77" i="15"/>
  <c r="CR77" i="15"/>
  <c r="CC77" i="15"/>
  <c r="CD77" i="15"/>
  <c r="CM77" i="15"/>
  <c r="AB77" i="15"/>
  <c r="DG77" i="15"/>
  <c r="CV77" i="15"/>
  <c r="CG77" i="15"/>
  <c r="CL77" i="15"/>
  <c r="CU77" i="15"/>
  <c r="AJ77" i="15"/>
  <c r="AN77" i="15"/>
  <c r="BD81" i="15"/>
  <c r="BT81" i="15"/>
  <c r="CJ81" i="15"/>
  <c r="CZ81" i="15"/>
  <c r="DP81" i="15"/>
  <c r="BE81" i="15"/>
  <c r="BU81" i="15"/>
  <c r="CK81" i="15"/>
  <c r="DA81" i="15"/>
  <c r="DQ81" i="15"/>
  <c r="BN81" i="15"/>
  <c r="CT81" i="15"/>
  <c r="AC81" i="15"/>
  <c r="AS81" i="15"/>
  <c r="BW81" i="15"/>
  <c r="DC81" i="15"/>
  <c r="BS81" i="15"/>
  <c r="AA81" i="15"/>
  <c r="AU81" i="15"/>
  <c r="DF81" i="15"/>
  <c r="AM81" i="15"/>
  <c r="CQ81" i="15"/>
  <c r="AI81" i="15"/>
  <c r="DN81" i="15"/>
  <c r="AJ81" i="15"/>
  <c r="BH81" i="15"/>
  <c r="CB81" i="15"/>
  <c r="CV81" i="15"/>
  <c r="DT81" i="15"/>
  <c r="BM81" i="15"/>
  <c r="CG81" i="15"/>
  <c r="DE81" i="15"/>
  <c r="AX81" i="15"/>
  <c r="CL81" i="15"/>
  <c r="AG81" i="15"/>
  <c r="BG81" i="15"/>
  <c r="CU81" i="15"/>
  <c r="CI81" i="15"/>
  <c r="AL81" i="15"/>
  <c r="CP81" i="15"/>
  <c r="AR81" i="15"/>
  <c r="DW81" i="15"/>
  <c r="BB81" i="15"/>
  <c r="BR81" i="15"/>
  <c r="BL81" i="15"/>
  <c r="CF81" i="15"/>
  <c r="DD81" i="15"/>
  <c r="AW81" i="15"/>
  <c r="BQ81" i="15"/>
  <c r="CO81" i="15"/>
  <c r="DI81" i="15"/>
  <c r="BF81" i="15"/>
  <c r="DB81" i="15"/>
  <c r="AV81" i="15"/>
  <c r="CN81" i="15"/>
  <c r="BA81" i="15"/>
  <c r="CS81" i="15"/>
  <c r="BV81" i="15"/>
  <c r="AK81" i="15"/>
  <c r="CE81" i="15"/>
  <c r="BC81" i="15"/>
  <c r="AQ81" i="15"/>
  <c r="AB81" i="15"/>
  <c r="DG81" i="15"/>
  <c r="AP81" i="15"/>
  <c r="AZ81" i="15"/>
  <c r="CR81" i="15"/>
  <c r="BI81" i="15"/>
  <c r="CW81" i="15"/>
  <c r="CD81" i="15"/>
  <c r="AO81" i="15"/>
  <c r="CM81" i="15"/>
  <c r="CY81" i="15"/>
  <c r="BJ81" i="15"/>
  <c r="AH81" i="15"/>
  <c r="AD81" i="15"/>
  <c r="CH81" i="15"/>
  <c r="DJ81" i="15"/>
  <c r="BP81" i="15"/>
  <c r="DH81" i="15"/>
  <c r="BY81" i="15"/>
  <c r="DM81" i="15"/>
  <c r="AY81" i="15"/>
  <c r="DK81" i="15"/>
  <c r="DO81" i="15"/>
  <c r="BZ81" i="15"/>
  <c r="BK81" i="15"/>
  <c r="AN81" i="15"/>
  <c r="AE81" i="15"/>
  <c r="BX81" i="15"/>
  <c r="DL81" i="15"/>
  <c r="CC81" i="15"/>
  <c r="DU81" i="15"/>
  <c r="DR81" i="15"/>
  <c r="BO81" i="15"/>
  <c r="DS81" i="15"/>
  <c r="AF81" i="15"/>
  <c r="DV81" i="15"/>
  <c r="CA81" i="15"/>
  <c r="AT81" i="15"/>
  <c r="CX81" i="15"/>
  <c r="R93" i="15"/>
  <c r="P93" i="15"/>
  <c r="BF33" i="15"/>
  <c r="BV33" i="15"/>
  <c r="CL33" i="15"/>
  <c r="DB33" i="15"/>
  <c r="DR33" i="15"/>
  <c r="BK33" i="15"/>
  <c r="CF33" i="15"/>
  <c r="DA33" i="15"/>
  <c r="DW33" i="15"/>
  <c r="BQ33" i="15"/>
  <c r="CS33" i="15"/>
  <c r="DU33" i="15"/>
  <c r="BS33" i="15"/>
  <c r="CU33" i="15"/>
  <c r="AY33" i="15"/>
  <c r="DD33" i="15"/>
  <c r="CC33" i="15"/>
  <c r="BG33" i="15"/>
  <c r="CJ33" i="15"/>
  <c r="AG33" i="15"/>
  <c r="BW33" i="15"/>
  <c r="AP33" i="15"/>
  <c r="AJ33" i="15"/>
  <c r="AM33" i="15"/>
  <c r="AI33" i="15"/>
  <c r="BN33" i="15"/>
  <c r="CH33" i="15"/>
  <c r="DF33" i="15"/>
  <c r="AZ33" i="15"/>
  <c r="CA33" i="15"/>
  <c r="DG33" i="15"/>
  <c r="BC33" i="15"/>
  <c r="CM33" i="15"/>
  <c r="AW33" i="15"/>
  <c r="CG33" i="15"/>
  <c r="DP33" i="15"/>
  <c r="DS33" i="15"/>
  <c r="DE33" i="15"/>
  <c r="BH33" i="15"/>
  <c r="AK33" i="15"/>
  <c r="AH33" i="15"/>
  <c r="AB33" i="15"/>
  <c r="AF33" i="15"/>
  <c r="AA33" i="15"/>
  <c r="AX33" i="15"/>
  <c r="BR33" i="15"/>
  <c r="CP33" i="15"/>
  <c r="DJ33" i="15"/>
  <c r="BE33" i="15"/>
  <c r="CK33" i="15"/>
  <c r="DL33" i="15"/>
  <c r="BI33" i="15"/>
  <c r="CZ33" i="15"/>
  <c r="BD33" i="15"/>
  <c r="CN33" i="15"/>
  <c r="BM33" i="15"/>
  <c r="BA33" i="15"/>
  <c r="DT33" i="15"/>
  <c r="DM33" i="15"/>
  <c r="AO33" i="15"/>
  <c r="AL33" i="15"/>
  <c r="AR33" i="15"/>
  <c r="AN33" i="15"/>
  <c r="BZ33" i="15"/>
  <c r="DN33" i="15"/>
  <c r="CQ33" i="15"/>
  <c r="BX33" i="15"/>
  <c r="BL33" i="15"/>
  <c r="CB33" i="15"/>
  <c r="CI33" i="15"/>
  <c r="AS33" i="15"/>
  <c r="AU33" i="15"/>
  <c r="CD33" i="15"/>
  <c r="DV33" i="15"/>
  <c r="CV33" i="15"/>
  <c r="CE33" i="15"/>
  <c r="BY33" i="15"/>
  <c r="CO33" i="15"/>
  <c r="DK33" i="15"/>
  <c r="AD33" i="15"/>
  <c r="AE33" i="15"/>
  <c r="BB33" i="15"/>
  <c r="BP33" i="15"/>
  <c r="DH33" i="15"/>
  <c r="BO33" i="15"/>
  <c r="AT33" i="15"/>
  <c r="BJ33" i="15"/>
  <c r="BU33" i="15"/>
  <c r="DO33" i="15"/>
  <c r="CR33" i="15"/>
  <c r="CW33" i="15"/>
  <c r="DQ33" i="15"/>
  <c r="CT33" i="15"/>
  <c r="DC33" i="15"/>
  <c r="BT33" i="15"/>
  <c r="CY33" i="15"/>
  <c r="CX33" i="15"/>
  <c r="AV33" i="15"/>
  <c r="DI33" i="15"/>
  <c r="AC33" i="15"/>
  <c r="AQ33" i="15"/>
  <c r="R45" i="15"/>
  <c r="P45" i="15"/>
  <c r="R49" i="15"/>
  <c r="P49" i="15"/>
  <c r="AZ57" i="15"/>
  <c r="BP57" i="15"/>
  <c r="CF57" i="15"/>
  <c r="CV57" i="15"/>
  <c r="DL57" i="15"/>
  <c r="BB57" i="15"/>
  <c r="BW57" i="15"/>
  <c r="CS57" i="15"/>
  <c r="DN57" i="15"/>
  <c r="BI57" i="15"/>
  <c r="CD57" i="15"/>
  <c r="CY57" i="15"/>
  <c r="DU57" i="15"/>
  <c r="CK57" i="15"/>
  <c r="AC57" i="15"/>
  <c r="AS57" i="15"/>
  <c r="CL57" i="15"/>
  <c r="AD57" i="15"/>
  <c r="AT57" i="15"/>
  <c r="DW57" i="15"/>
  <c r="BL57" i="15"/>
  <c r="CJ57" i="15"/>
  <c r="DD57" i="15"/>
  <c r="AW57" i="15"/>
  <c r="CC57" i="15"/>
  <c r="DC57" i="15"/>
  <c r="BC57" i="15"/>
  <c r="CI57" i="15"/>
  <c r="DJ57" i="15"/>
  <c r="BZ57" i="15"/>
  <c r="AG57" i="15"/>
  <c r="BQ57" i="15"/>
  <c r="DR57" i="15"/>
  <c r="BK57" i="15"/>
  <c r="AJ57" i="15"/>
  <c r="CP57" i="15"/>
  <c r="BA57" i="15"/>
  <c r="AF57" i="15"/>
  <c r="AI57" i="15"/>
  <c r="AQ57" i="15"/>
  <c r="AV57" i="15"/>
  <c r="BT57" i="15"/>
  <c r="CN57" i="15"/>
  <c r="DH57" i="15"/>
  <c r="BG57" i="15"/>
  <c r="CH57" i="15"/>
  <c r="DI57" i="15"/>
  <c r="BN57" i="15"/>
  <c r="CO57" i="15"/>
  <c r="DO57" i="15"/>
  <c r="CU57" i="15"/>
  <c r="AK57" i="15"/>
  <c r="CA57" i="15"/>
  <c r="AH57" i="15"/>
  <c r="CG57" i="15"/>
  <c r="AR57" i="15"/>
  <c r="DK57" i="15"/>
  <c r="BV57" i="15"/>
  <c r="AN57" i="15"/>
  <c r="CE57" i="15"/>
  <c r="AA57" i="15"/>
  <c r="BD57" i="15"/>
  <c r="CR57" i="15"/>
  <c r="BM57" i="15"/>
  <c r="DS57" i="15"/>
  <c r="CT57" i="15"/>
  <c r="DF57" i="15"/>
  <c r="CW57" i="15"/>
  <c r="DB57" i="15"/>
  <c r="AE57" i="15"/>
  <c r="AU57" i="15"/>
  <c r="BH57" i="15"/>
  <c r="CZ57" i="15"/>
  <c r="BR57" i="15"/>
  <c r="AX57" i="15"/>
  <c r="DE57" i="15"/>
  <c r="DQ57" i="15"/>
  <c r="DG57" i="15"/>
  <c r="AB57" i="15"/>
  <c r="AM57" i="15"/>
  <c r="DV57" i="15"/>
  <c r="BX57" i="15"/>
  <c r="CM57" i="15"/>
  <c r="BE57" i="15"/>
  <c r="AL57" i="15"/>
  <c r="CQ57" i="15"/>
  <c r="CB57" i="15"/>
  <c r="CX57" i="15"/>
  <c r="BO57" i="15"/>
  <c r="AP57" i="15"/>
  <c r="DM57" i="15"/>
  <c r="DP57" i="15"/>
  <c r="BS57" i="15"/>
  <c r="AO57" i="15"/>
  <c r="AY57" i="15"/>
  <c r="DA57" i="15"/>
  <c r="DT57" i="15"/>
  <c r="BY57" i="15"/>
  <c r="BF57" i="15"/>
  <c r="BU57" i="15"/>
  <c r="BJ57" i="15"/>
  <c r="AZ65" i="15"/>
  <c r="BP65" i="15"/>
  <c r="CF65" i="15"/>
  <c r="CV65" i="15"/>
  <c r="DL65" i="15"/>
  <c r="BB65" i="15"/>
  <c r="BW65" i="15"/>
  <c r="CS65" i="15"/>
  <c r="DN65" i="15"/>
  <c r="BI65" i="15"/>
  <c r="CD65" i="15"/>
  <c r="CY65" i="15"/>
  <c r="DU65" i="15"/>
  <c r="CK65" i="15"/>
  <c r="AC65" i="15"/>
  <c r="AS65" i="15"/>
  <c r="CL65" i="15"/>
  <c r="AD65" i="15"/>
  <c r="AT65" i="15"/>
  <c r="DW65" i="15"/>
  <c r="AU65" i="15"/>
  <c r="DK65" i="15"/>
  <c r="BV65" i="15"/>
  <c r="AN65" i="15"/>
  <c r="BJ65" i="15"/>
  <c r="BH65" i="15"/>
  <c r="CB65" i="15"/>
  <c r="CZ65" i="15"/>
  <c r="DT65" i="15"/>
  <c r="BR65" i="15"/>
  <c r="CX65" i="15"/>
  <c r="AX65" i="15"/>
  <c r="BY65" i="15"/>
  <c r="DE65" i="15"/>
  <c r="BO65" i="15"/>
  <c r="DQ65" i="15"/>
  <c r="BF65" i="15"/>
  <c r="DG65" i="15"/>
  <c r="AP65" i="15"/>
  <c r="AB65" i="15"/>
  <c r="BU65" i="15"/>
  <c r="BA65" i="15"/>
  <c r="CE65" i="15"/>
  <c r="DA65" i="15"/>
  <c r="BL65" i="15"/>
  <c r="CJ65" i="15"/>
  <c r="DD65" i="15"/>
  <c r="AW65" i="15"/>
  <c r="CC65" i="15"/>
  <c r="DC65" i="15"/>
  <c r="BC65" i="15"/>
  <c r="CI65" i="15"/>
  <c r="DJ65" i="15"/>
  <c r="BZ65" i="15"/>
  <c r="AG65" i="15"/>
  <c r="BQ65" i="15"/>
  <c r="DR65" i="15"/>
  <c r="BK65" i="15"/>
  <c r="AJ65" i="15"/>
  <c r="CP65" i="15"/>
  <c r="CQ65" i="15"/>
  <c r="AI65" i="15"/>
  <c r="AQ65" i="15"/>
  <c r="BX65" i="15"/>
  <c r="DP65" i="15"/>
  <c r="CM65" i="15"/>
  <c r="BS65" i="15"/>
  <c r="BE65" i="15"/>
  <c r="AO65" i="15"/>
  <c r="AL65" i="15"/>
  <c r="AY65" i="15"/>
  <c r="AF65" i="15"/>
  <c r="BD65" i="15"/>
  <c r="DH65" i="15"/>
  <c r="DI65" i="15"/>
  <c r="CT65" i="15"/>
  <c r="AK65" i="15"/>
  <c r="CG65" i="15"/>
  <c r="AM65" i="15"/>
  <c r="BT65" i="15"/>
  <c r="BG65" i="15"/>
  <c r="DS65" i="15"/>
  <c r="DO65" i="15"/>
  <c r="CA65" i="15"/>
  <c r="DB65" i="15"/>
  <c r="DM65" i="15"/>
  <c r="AV65" i="15"/>
  <c r="CH65" i="15"/>
  <c r="DF65" i="15"/>
  <c r="AE65" i="15"/>
  <c r="CN65" i="15"/>
  <c r="BN65" i="15"/>
  <c r="CW65" i="15"/>
  <c r="DV65" i="15"/>
  <c r="CR65" i="15"/>
  <c r="CO65" i="15"/>
  <c r="AH65" i="15"/>
  <c r="AA65" i="15"/>
  <c r="BM65" i="15"/>
  <c r="CU65" i="15"/>
  <c r="AR65" i="15"/>
  <c r="AZ73" i="15"/>
  <c r="BP73" i="15"/>
  <c r="CF73" i="15"/>
  <c r="CV73" i="15"/>
  <c r="DL73" i="15"/>
  <c r="BA73" i="15"/>
  <c r="BQ73" i="15"/>
  <c r="CG73" i="15"/>
  <c r="CW73" i="15"/>
  <c r="DM73" i="15"/>
  <c r="BF73" i="15"/>
  <c r="CL73" i="15"/>
  <c r="DR73" i="15"/>
  <c r="AO73" i="15"/>
  <c r="BO73" i="15"/>
  <c r="CU73" i="15"/>
  <c r="AD73" i="15"/>
  <c r="AT73" i="15"/>
  <c r="CY73" i="15"/>
  <c r="AR73" i="15"/>
  <c r="DF73" i="15"/>
  <c r="BK73" i="15"/>
  <c r="DW73" i="15"/>
  <c r="BB73" i="15"/>
  <c r="BR73" i="15"/>
  <c r="BL73" i="15"/>
  <c r="CJ73" i="15"/>
  <c r="DD73" i="15"/>
  <c r="AW73" i="15"/>
  <c r="BU73" i="15"/>
  <c r="CO73" i="15"/>
  <c r="DI73" i="15"/>
  <c r="BN73" i="15"/>
  <c r="DB73" i="15"/>
  <c r="AK73" i="15"/>
  <c r="BW73" i="15"/>
  <c r="DK73" i="15"/>
  <c r="AP73" i="15"/>
  <c r="DO73" i="15"/>
  <c r="BZ73" i="15"/>
  <c r="AM73" i="15"/>
  <c r="AF73" i="15"/>
  <c r="AI73" i="15"/>
  <c r="AA73" i="15"/>
  <c r="AV73" i="15"/>
  <c r="BT73" i="15"/>
  <c r="CN73" i="15"/>
  <c r="DH73" i="15"/>
  <c r="BE73" i="15"/>
  <c r="BY73" i="15"/>
  <c r="CS73" i="15"/>
  <c r="DQ73" i="15"/>
  <c r="BV73" i="15"/>
  <c r="DJ73" i="15"/>
  <c r="AS73" i="15"/>
  <c r="CE73" i="15"/>
  <c r="DS73" i="15"/>
  <c r="BC73" i="15"/>
  <c r="AB73" i="15"/>
  <c r="CP73" i="15"/>
  <c r="CA73" i="15"/>
  <c r="AN73" i="15"/>
  <c r="CH73" i="15"/>
  <c r="CB73" i="15"/>
  <c r="DT73" i="15"/>
  <c r="CK73" i="15"/>
  <c r="AX73" i="15"/>
  <c r="AG73" i="15"/>
  <c r="DC73" i="15"/>
  <c r="CI73" i="15"/>
  <c r="AE73" i="15"/>
  <c r="DN73" i="15"/>
  <c r="BD73" i="15"/>
  <c r="CR73" i="15"/>
  <c r="BI73" i="15"/>
  <c r="DA73" i="15"/>
  <c r="CD73" i="15"/>
  <c r="AY73" i="15"/>
  <c r="AH73" i="15"/>
  <c r="AJ73" i="15"/>
  <c r="CQ73" i="15"/>
  <c r="AQ73" i="15"/>
  <c r="DP73" i="15"/>
  <c r="DU73" i="15"/>
  <c r="CM73" i="15"/>
  <c r="DV73" i="15"/>
  <c r="BH73" i="15"/>
  <c r="BM73" i="15"/>
  <c r="CT73" i="15"/>
  <c r="AL73" i="15"/>
  <c r="DG73" i="15"/>
  <c r="CC73" i="15"/>
  <c r="BX73" i="15"/>
  <c r="AC73" i="15"/>
  <c r="BS73" i="15"/>
  <c r="AU73" i="15"/>
  <c r="CZ73" i="15"/>
  <c r="DE73" i="15"/>
  <c r="BG73" i="15"/>
  <c r="BJ73" i="15"/>
  <c r="CX73" i="15"/>
  <c r="AW93" i="15"/>
  <c r="BM93" i="15"/>
  <c r="CC93" i="15"/>
  <c r="CS93" i="15"/>
  <c r="DI93" i="15"/>
  <c r="AC93" i="15"/>
  <c r="AS93" i="15"/>
  <c r="BJ93" i="15"/>
  <c r="BZ93" i="15"/>
  <c r="CP93" i="15"/>
  <c r="DF93" i="15"/>
  <c r="DV93" i="15"/>
  <c r="BT93" i="15"/>
  <c r="CZ93" i="15"/>
  <c r="AF93" i="15"/>
  <c r="BG93" i="15"/>
  <c r="CM93" i="15"/>
  <c r="DS93" i="15"/>
  <c r="AR93" i="15"/>
  <c r="BP93" i="15"/>
  <c r="CV93" i="15"/>
  <c r="AD93" i="15"/>
  <c r="BC93" i="15"/>
  <c r="BS93" i="15"/>
  <c r="CQ93" i="15"/>
  <c r="DG93" i="15"/>
  <c r="BQ93" i="15"/>
  <c r="CK93" i="15"/>
  <c r="DE93" i="15"/>
  <c r="AG93" i="15"/>
  <c r="BB93" i="15"/>
  <c r="BV93" i="15"/>
  <c r="CT93" i="15"/>
  <c r="DN93" i="15"/>
  <c r="BL93" i="15"/>
  <c r="DH93" i="15"/>
  <c r="AQ93" i="15"/>
  <c r="CE93" i="15"/>
  <c r="AB93" i="15"/>
  <c r="AZ93" i="15"/>
  <c r="CN93" i="15"/>
  <c r="AI93" i="15"/>
  <c r="DO93" i="15"/>
  <c r="BK93" i="15"/>
  <c r="BA93" i="15"/>
  <c r="BU93" i="15"/>
  <c r="CO93" i="15"/>
  <c r="DM93" i="15"/>
  <c r="AK93" i="15"/>
  <c r="BF93" i="15"/>
  <c r="CD93" i="15"/>
  <c r="CX93" i="15"/>
  <c r="DR93" i="15"/>
  <c r="CB93" i="15"/>
  <c r="DP93" i="15"/>
  <c r="AY93" i="15"/>
  <c r="CU93" i="15"/>
  <c r="AH93" i="15"/>
  <c r="BH93" i="15"/>
  <c r="DD93" i="15"/>
  <c r="AN93" i="15"/>
  <c r="AJ93" i="15"/>
  <c r="DW93" i="15"/>
  <c r="BI93" i="15"/>
  <c r="DA93" i="15"/>
  <c r="AX93" i="15"/>
  <c r="CL93" i="15"/>
  <c r="BD93" i="15"/>
  <c r="AL93" i="15"/>
  <c r="DK93" i="15"/>
  <c r="CF93" i="15"/>
  <c r="CI93" i="15"/>
  <c r="CA93" i="15"/>
  <c r="BY93" i="15"/>
  <c r="DQ93" i="15"/>
  <c r="BN93" i="15"/>
  <c r="DB93" i="15"/>
  <c r="CJ93" i="15"/>
  <c r="BO93" i="15"/>
  <c r="AM93" i="15"/>
  <c r="DL93" i="15"/>
  <c r="CY93" i="15"/>
  <c r="BE93" i="15"/>
  <c r="AO93" i="15"/>
  <c r="AV93" i="15"/>
  <c r="DC93" i="15"/>
  <c r="AT93" i="15"/>
  <c r="CG93" i="15"/>
  <c r="BR93" i="15"/>
  <c r="CR93" i="15"/>
  <c r="AU93" i="15"/>
  <c r="AE93" i="15"/>
  <c r="CH93" i="15"/>
  <c r="CW93" i="15"/>
  <c r="AA93" i="15"/>
  <c r="BX93" i="15"/>
  <c r="AP93" i="15"/>
  <c r="DU93" i="15"/>
  <c r="DJ93" i="15"/>
  <c r="BW93" i="15"/>
  <c r="DT93" i="15"/>
  <c r="N16" i="14"/>
  <c r="DW16" i="14"/>
  <c r="EM16" i="14"/>
  <c r="FC16" i="14"/>
  <c r="FS16" i="14"/>
  <c r="GI16" i="14"/>
  <c r="GY16" i="14"/>
  <c r="HO16" i="14"/>
  <c r="EF16" i="14"/>
  <c r="EV16" i="14"/>
  <c r="FL16" i="14"/>
  <c r="GB16" i="14"/>
  <c r="GR16" i="14"/>
  <c r="HH16" i="14"/>
  <c r="EH16" i="14"/>
  <c r="FN16" i="14"/>
  <c r="GT16" i="14"/>
  <c r="EC16" i="14"/>
  <c r="FI16" i="14"/>
  <c r="GO16" i="14"/>
  <c r="ED16" i="14"/>
  <c r="GP16" i="14"/>
  <c r="FM16" i="14"/>
  <c r="DV16" i="14"/>
  <c r="GH16" i="14"/>
  <c r="DY16" i="14"/>
  <c r="FE16" i="14"/>
  <c r="EA16" i="14"/>
  <c r="EQ16" i="14"/>
  <c r="FG16" i="14"/>
  <c r="FW16" i="14"/>
  <c r="GM16" i="14"/>
  <c r="HC16" i="14"/>
  <c r="DT16" i="14"/>
  <c r="EJ16" i="14"/>
  <c r="EZ16" i="14"/>
  <c r="FP16" i="14"/>
  <c r="GF16" i="14"/>
  <c r="GV16" i="14"/>
  <c r="HL16" i="14"/>
  <c r="EP16" i="14"/>
  <c r="FV16" i="14"/>
  <c r="HB16" i="14"/>
  <c r="EK16" i="14"/>
  <c r="FQ16" i="14"/>
  <c r="GW16" i="14"/>
  <c r="ET16" i="14"/>
  <c r="HF16" i="14"/>
  <c r="GC16" i="14"/>
  <c r="EL16" i="14"/>
  <c r="GX16" i="14"/>
  <c r="GK16" i="14"/>
  <c r="N60" i="14"/>
  <c r="L60" i="14"/>
  <c r="DZ60" i="14"/>
  <c r="EP60" i="14"/>
  <c r="FF60" i="14"/>
  <c r="FV60" i="14"/>
  <c r="GL60" i="14"/>
  <c r="HB60" i="14"/>
  <c r="DW60" i="14"/>
  <c r="EM60" i="14"/>
  <c r="FC60" i="14"/>
  <c r="FS60" i="14"/>
  <c r="GI60" i="14"/>
  <c r="GY60" i="14"/>
  <c r="HO60" i="14"/>
  <c r="ER60" i="14"/>
  <c r="FX60" i="14"/>
  <c r="HD60" i="14"/>
  <c r="EK60" i="14"/>
  <c r="FQ60" i="14"/>
  <c r="GW60" i="14"/>
  <c r="EF60" i="14"/>
  <c r="FL60" i="14"/>
  <c r="GR60" i="14"/>
  <c r="EG60" i="14"/>
  <c r="FU60" i="14"/>
  <c r="HI60" i="14"/>
  <c r="ED60" i="14"/>
  <c r="ET60" i="14"/>
  <c r="FJ60" i="14"/>
  <c r="FZ60" i="14"/>
  <c r="GP60" i="14"/>
  <c r="HF60" i="14"/>
  <c r="EA60" i="14"/>
  <c r="EQ60" i="14"/>
  <c r="FG60" i="14"/>
  <c r="FW60" i="14"/>
  <c r="GM60" i="14"/>
  <c r="HC60" i="14"/>
  <c r="DT60" i="14"/>
  <c r="EZ60" i="14"/>
  <c r="GF60" i="14"/>
  <c r="HL60" i="14"/>
  <c r="ES60" i="14"/>
  <c r="FY60" i="14"/>
  <c r="HE60" i="14"/>
  <c r="EN60" i="14"/>
  <c r="FT60" i="14"/>
  <c r="GZ60" i="14"/>
  <c r="FM60" i="14"/>
  <c r="HA60" i="14"/>
  <c r="DY60" i="14"/>
  <c r="EH60" i="14"/>
  <c r="EX60" i="14"/>
  <c r="FN60" i="14"/>
  <c r="GD60" i="14"/>
  <c r="GT60" i="14"/>
  <c r="HJ60" i="14"/>
  <c r="EE60" i="14"/>
  <c r="EU60" i="14"/>
  <c r="FK60" i="14"/>
  <c r="GA60" i="14"/>
  <c r="GQ60" i="14"/>
  <c r="HG60" i="14"/>
  <c r="EB60" i="14"/>
  <c r="FH60" i="14"/>
  <c r="GN60" i="14"/>
  <c r="DU60" i="14"/>
  <c r="FA60" i="14"/>
  <c r="GG60" i="14"/>
  <c r="HM60" i="14"/>
  <c r="EV60" i="14"/>
  <c r="GB60" i="14"/>
  <c r="HH60" i="14"/>
  <c r="GS60" i="14"/>
  <c r="N76" i="14"/>
  <c r="DZ76" i="14"/>
  <c r="EP76" i="14"/>
  <c r="FF76" i="14"/>
  <c r="FV76" i="14"/>
  <c r="GL76" i="14"/>
  <c r="HB76" i="14"/>
  <c r="DW76" i="14"/>
  <c r="EM76" i="14"/>
  <c r="FC76" i="14"/>
  <c r="FS76" i="14"/>
  <c r="GI76" i="14"/>
  <c r="GY76" i="14"/>
  <c r="HO76" i="14"/>
  <c r="ER76" i="14"/>
  <c r="FX76" i="14"/>
  <c r="HD76" i="14"/>
  <c r="EK76" i="14"/>
  <c r="FQ76" i="14"/>
  <c r="GW76" i="14"/>
  <c r="EF76" i="14"/>
  <c r="FL76" i="14"/>
  <c r="GR76" i="14"/>
  <c r="EW76" i="14"/>
  <c r="FE76" i="14"/>
  <c r="GS76" i="14"/>
  <c r="ED76" i="14"/>
  <c r="ET76" i="14"/>
  <c r="FJ76" i="14"/>
  <c r="FZ76" i="14"/>
  <c r="GP76" i="14"/>
  <c r="HF76" i="14"/>
  <c r="EA76" i="14"/>
  <c r="EQ76" i="14"/>
  <c r="FG76" i="14"/>
  <c r="FW76" i="14"/>
  <c r="GM76" i="14"/>
  <c r="HC76" i="14"/>
  <c r="DT76" i="14"/>
  <c r="EZ76" i="14"/>
  <c r="GF76" i="14"/>
  <c r="HL76" i="14"/>
  <c r="ES76" i="14"/>
  <c r="FY76" i="14"/>
  <c r="HE76" i="14"/>
  <c r="EN76" i="14"/>
  <c r="FT76" i="14"/>
  <c r="GZ76" i="14"/>
  <c r="GC76" i="14"/>
  <c r="GK76" i="14"/>
  <c r="EO76" i="14"/>
  <c r="N92" i="14"/>
  <c r="DZ92" i="14"/>
  <c r="EP92" i="14"/>
  <c r="FF92" i="14"/>
  <c r="FV92" i="14"/>
  <c r="GL92" i="14"/>
  <c r="HB92" i="14"/>
  <c r="DW92" i="14"/>
  <c r="EM92" i="14"/>
  <c r="FC92" i="14"/>
  <c r="FS92" i="14"/>
  <c r="GI92" i="14"/>
  <c r="GY92" i="14"/>
  <c r="HO92" i="14"/>
  <c r="ER92" i="14"/>
  <c r="FX92" i="14"/>
  <c r="HD92" i="14"/>
  <c r="EK92" i="14"/>
  <c r="FQ92" i="14"/>
  <c r="GW92" i="14"/>
  <c r="EF92" i="14"/>
  <c r="FL92" i="14"/>
  <c r="GR92" i="14"/>
  <c r="EG92" i="14"/>
  <c r="FU92" i="14"/>
  <c r="HI92" i="14"/>
  <c r="N33" i="14"/>
  <c r="DV33" i="14"/>
  <c r="FN33" i="14"/>
  <c r="GT33" i="14"/>
  <c r="EE33" i="14"/>
  <c r="FK33" i="14"/>
  <c r="GQ33" i="14"/>
  <c r="EC33" i="14"/>
  <c r="GO33" i="14"/>
  <c r="FD33" i="14"/>
  <c r="HP33" i="14"/>
  <c r="ER33" i="14"/>
  <c r="GC33" i="14"/>
  <c r="HL33" i="14"/>
  <c r="EL33" i="14"/>
  <c r="FR33" i="14"/>
  <c r="GX33" i="14"/>
  <c r="EI33" i="14"/>
  <c r="FO33" i="14"/>
  <c r="GU33" i="14"/>
  <c r="EK33" i="14"/>
  <c r="GW33" i="14"/>
  <c r="FL33" i="14"/>
  <c r="DY33" i="14"/>
  <c r="FH33" i="14"/>
  <c r="GS33" i="14"/>
  <c r="FP33" i="14"/>
  <c r="N14" i="14"/>
  <c r="L14" i="14"/>
  <c r="AG30" i="14"/>
  <c r="BH30" i="14"/>
  <c r="CV30" i="14"/>
  <c r="CD30" i="14"/>
  <c r="BX30" i="14"/>
  <c r="BA30" i="14"/>
  <c r="CI30" i="14"/>
  <c r="DM30" i="14"/>
  <c r="CJ30" i="14"/>
  <c r="CT30" i="14"/>
  <c r="AC30" i="14"/>
  <c r="CO30" i="14"/>
  <c r="BF30" i="14"/>
  <c r="DR30" i="14"/>
  <c r="CE30" i="14"/>
  <c r="DL30" i="14"/>
  <c r="AV30" i="14"/>
  <c r="BD30" i="14"/>
  <c r="BW30" i="14"/>
  <c r="CP30" i="14"/>
  <c r="DA30" i="14"/>
  <c r="DD30" i="14"/>
  <c r="DG30" i="14"/>
  <c r="AA30" i="14"/>
  <c r="AT30" i="14"/>
  <c r="BE30" i="14"/>
  <c r="AW30" i="14"/>
  <c r="BK30" i="14"/>
  <c r="BG30" i="14"/>
  <c r="CS30" i="14"/>
  <c r="DC30" i="14"/>
  <c r="DH30" i="14"/>
  <c r="AQ30" i="14"/>
  <c r="BU30" i="14"/>
  <c r="DS30" i="14"/>
  <c r="BB30" i="14"/>
  <c r="AS30" i="14"/>
  <c r="DE30" i="14"/>
  <c r="BV30" i="14"/>
  <c r="AI30" i="14"/>
  <c r="CU30" i="14"/>
  <c r="BT30" i="14"/>
  <c r="CB30" i="14"/>
  <c r="CF30" i="14"/>
  <c r="BC30" i="14"/>
  <c r="BR30" i="14"/>
  <c r="CG30" i="14"/>
  <c r="DP30" i="14"/>
  <c r="CM30" i="14"/>
  <c r="DF30" i="14"/>
  <c r="DQ30" i="14"/>
  <c r="AK30" i="14"/>
  <c r="CY30" i="14"/>
  <c r="BZ30" i="14"/>
  <c r="W30" i="14"/>
  <c r="CX30" i="14"/>
  <c r="CA30" i="14"/>
  <c r="BI30" i="14"/>
  <c r="CL30" i="14"/>
  <c r="DK30" i="14"/>
  <c r="AF30" i="14"/>
  <c r="AE30" i="14"/>
  <c r="BM30" i="14"/>
  <c r="BS30" i="14"/>
  <c r="CW30" i="14"/>
  <c r="DN30" i="14"/>
  <c r="AH30" i="14"/>
  <c r="CK30" i="14"/>
  <c r="X30" i="14"/>
  <c r="AL30" i="14"/>
  <c r="BJ30" i="14"/>
  <c r="AM30" i="14"/>
  <c r="BY30" i="14"/>
  <c r="DB30" i="14"/>
  <c r="AZ30" i="14"/>
  <c r="AR30" i="14"/>
  <c r="DJ30" i="14"/>
  <c r="AO30" i="14"/>
  <c r="BL30" i="14"/>
  <c r="AU30" i="14"/>
  <c r="CC30" i="14"/>
  <c r="Y30" i="14"/>
  <c r="Z30" i="14"/>
  <c r="AB30" i="14"/>
  <c r="AX30" i="14"/>
  <c r="BN30" i="14"/>
  <c r="CR30" i="14"/>
  <c r="AP30" i="14"/>
  <c r="CN30" i="14"/>
  <c r="AD30" i="14"/>
  <c r="AN30" i="14"/>
  <c r="AJ30" i="14"/>
  <c r="BO30" i="14"/>
  <c r="DI30" i="14"/>
  <c r="DO30" i="14"/>
  <c r="BQ30" i="14"/>
  <c r="AY30" i="14"/>
  <c r="CQ30" i="14"/>
  <c r="CH30" i="14"/>
  <c r="CZ30" i="14"/>
  <c r="BP30" i="14"/>
  <c r="N38" i="14"/>
  <c r="L38" i="14"/>
  <c r="EG38" i="14"/>
  <c r="EW38" i="14"/>
  <c r="FM38" i="14"/>
  <c r="GC38" i="14"/>
  <c r="GS38" i="14"/>
  <c r="HI38" i="14"/>
  <c r="ED38" i="14"/>
  <c r="ET38" i="14"/>
  <c r="FJ38" i="14"/>
  <c r="FZ38" i="14"/>
  <c r="GP38" i="14"/>
  <c r="HF38" i="14"/>
  <c r="EB38" i="14"/>
  <c r="FH38" i="14"/>
  <c r="GN38" i="14"/>
  <c r="DW38" i="14"/>
  <c r="FC38" i="14"/>
  <c r="GI38" i="14"/>
  <c r="HO38" i="14"/>
  <c r="GB38" i="14"/>
  <c r="EY38" i="14"/>
  <c r="HK38" i="14"/>
  <c r="FT38" i="14"/>
  <c r="EA38" i="14"/>
  <c r="FG38" i="14"/>
  <c r="DU38" i="14"/>
  <c r="EK38" i="14"/>
  <c r="FA38" i="14"/>
  <c r="FQ38" i="14"/>
  <c r="GG38" i="14"/>
  <c r="GW38" i="14"/>
  <c r="HM38" i="14"/>
  <c r="EH38" i="14"/>
  <c r="EX38" i="14"/>
  <c r="FN38" i="14"/>
  <c r="GD38" i="14"/>
  <c r="GT38" i="14"/>
  <c r="HJ38" i="14"/>
  <c r="EJ38" i="14"/>
  <c r="FP38" i="14"/>
  <c r="GV38" i="14"/>
  <c r="EE38" i="14"/>
  <c r="FK38" i="14"/>
  <c r="GQ38" i="14"/>
  <c r="EF38" i="14"/>
  <c r="GR38" i="14"/>
  <c r="FO38" i="14"/>
  <c r="DX38" i="14"/>
  <c r="GJ38" i="14"/>
  <c r="GM38" i="14"/>
  <c r="FW38" i="14"/>
  <c r="DY38" i="14"/>
  <c r="EO38" i="14"/>
  <c r="FE38" i="14"/>
  <c r="FU38" i="14"/>
  <c r="GK38" i="14"/>
  <c r="HA38" i="14"/>
  <c r="DV38" i="14"/>
  <c r="EL38" i="14"/>
  <c r="FB38" i="14"/>
  <c r="FR38" i="14"/>
  <c r="GH38" i="14"/>
  <c r="GX38" i="14"/>
  <c r="HN38" i="14"/>
  <c r="ER38" i="14"/>
  <c r="FX38" i="14"/>
  <c r="HD38" i="14"/>
  <c r="EM38" i="14"/>
  <c r="FS38" i="14"/>
  <c r="GY38" i="14"/>
  <c r="EV38" i="14"/>
  <c r="HH38" i="14"/>
  <c r="GE38" i="14"/>
  <c r="EN38" i="14"/>
  <c r="GZ38" i="14"/>
  <c r="EQ38" i="14"/>
  <c r="Z54" i="14"/>
  <c r="AP54" i="14"/>
  <c r="BF54" i="14"/>
  <c r="BV54" i="14"/>
  <c r="CL54" i="14"/>
  <c r="DB54" i="14"/>
  <c r="DR54" i="14"/>
  <c r="AI54" i="14"/>
  <c r="AY54" i="14"/>
  <c r="BO54" i="14"/>
  <c r="CE54" i="14"/>
  <c r="CU54" i="14"/>
  <c r="DK54" i="14"/>
  <c r="AB54" i="14"/>
  <c r="AR54" i="14"/>
  <c r="BH54" i="14"/>
  <c r="BX54" i="14"/>
  <c r="CN54" i="14"/>
  <c r="DD54" i="14"/>
  <c r="AC54" i="14"/>
  <c r="CO54" i="14"/>
  <c r="BM54" i="14"/>
  <c r="AK54" i="14"/>
  <c r="CW54" i="14"/>
  <c r="BE54" i="14"/>
  <c r="CK54" i="14"/>
  <c r="AD54" i="14"/>
  <c r="AT54" i="14"/>
  <c r="BJ54" i="14"/>
  <c r="BZ54" i="14"/>
  <c r="CP54" i="14"/>
  <c r="DF54" i="14"/>
  <c r="W54" i="14"/>
  <c r="AM54" i="14"/>
  <c r="BC54" i="14"/>
  <c r="BS54" i="14"/>
  <c r="CI54" i="14"/>
  <c r="CY54" i="14"/>
  <c r="DO54" i="14"/>
  <c r="AF54" i="14"/>
  <c r="AV54" i="14"/>
  <c r="BL54" i="14"/>
  <c r="CB54" i="14"/>
  <c r="CR54" i="14"/>
  <c r="DH54" i="14"/>
  <c r="AS54" i="14"/>
  <c r="DE54" i="14"/>
  <c r="CC54" i="14"/>
  <c r="BA54" i="14"/>
  <c r="DM54" i="14"/>
  <c r="DQ54" i="14"/>
  <c r="AX54" i="14"/>
  <c r="CD54" i="14"/>
  <c r="DJ54" i="14"/>
  <c r="AQ54" i="14"/>
  <c r="BW54" i="14"/>
  <c r="DC54" i="14"/>
  <c r="AJ54" i="14"/>
  <c r="BP54" i="14"/>
  <c r="CV54" i="14"/>
  <c r="BI54" i="14"/>
  <c r="CS54" i="14"/>
  <c r="AO54" i="14"/>
  <c r="BB54" i="14"/>
  <c r="CH54" i="14"/>
  <c r="DN54" i="14"/>
  <c r="AU54" i="14"/>
  <c r="CA54" i="14"/>
  <c r="DG54" i="14"/>
  <c r="AN54" i="14"/>
  <c r="BT54" i="14"/>
  <c r="CZ54" i="14"/>
  <c r="BY54" i="14"/>
  <c r="DI54" i="14"/>
  <c r="DA54" i="14"/>
  <c r="AH54" i="14"/>
  <c r="CT54" i="14"/>
  <c r="BG54" i="14"/>
  <c r="DS54" i="14"/>
  <c r="CF54" i="14"/>
  <c r="AG54" i="14"/>
  <c r="BU54" i="14"/>
  <c r="AL54" i="14"/>
  <c r="CX54" i="14"/>
  <c r="BK54" i="14"/>
  <c r="X54" i="14"/>
  <c r="CJ54" i="14"/>
  <c r="AW54" i="14"/>
  <c r="Y54" i="14"/>
  <c r="BN54" i="14"/>
  <c r="CM54" i="14"/>
  <c r="DL54" i="14"/>
  <c r="AZ54" i="14"/>
  <c r="BR54" i="14"/>
  <c r="CQ54" i="14"/>
  <c r="DP54" i="14"/>
  <c r="AA54" i="14"/>
  <c r="BQ54" i="14"/>
  <c r="BD54" i="14"/>
  <c r="CG54" i="14"/>
  <c r="AE54" i="14"/>
  <c r="AG62" i="14"/>
  <c r="AW62" i="14"/>
  <c r="BM62" i="14"/>
  <c r="CC62" i="14"/>
  <c r="CS62" i="14"/>
  <c r="DI62" i="14"/>
  <c r="AD62" i="14"/>
  <c r="AT62" i="14"/>
  <c r="BJ62" i="14"/>
  <c r="BZ62" i="14"/>
  <c r="CP62" i="14"/>
  <c r="DF62" i="14"/>
  <c r="W62" i="14"/>
  <c r="AM62" i="14"/>
  <c r="BC62" i="14"/>
  <c r="BS62" i="14"/>
  <c r="CI62" i="14"/>
  <c r="CY62" i="14"/>
  <c r="DO62" i="14"/>
  <c r="BP62" i="14"/>
  <c r="X62" i="14"/>
  <c r="CJ62" i="14"/>
  <c r="AR62" i="14"/>
  <c r="DD62" i="14"/>
  <c r="CB62" i="14"/>
  <c r="AK62" i="14"/>
  <c r="BA62" i="14"/>
  <c r="BQ62" i="14"/>
  <c r="CG62" i="14"/>
  <c r="CW62" i="14"/>
  <c r="DM62" i="14"/>
  <c r="AH62" i="14"/>
  <c r="AX62" i="14"/>
  <c r="BN62" i="14"/>
  <c r="CD62" i="14"/>
  <c r="CT62" i="14"/>
  <c r="DJ62" i="14"/>
  <c r="AA62" i="14"/>
  <c r="AQ62" i="14"/>
  <c r="BG62" i="14"/>
  <c r="BW62" i="14"/>
  <c r="CM62" i="14"/>
  <c r="DC62" i="14"/>
  <c r="DS62" i="14"/>
  <c r="CF62" i="14"/>
  <c r="AN62" i="14"/>
  <c r="CZ62" i="14"/>
  <c r="BH62" i="14"/>
  <c r="BL62" i="14"/>
  <c r="CR62" i="14"/>
  <c r="AC62" i="14"/>
  <c r="BI62" i="14"/>
  <c r="CO62" i="14"/>
  <c r="Z62" i="14"/>
  <c r="BF62" i="14"/>
  <c r="CL62" i="14"/>
  <c r="DR62" i="14"/>
  <c r="AY62" i="14"/>
  <c r="CE62" i="14"/>
  <c r="DK62" i="14"/>
  <c r="DL62" i="14"/>
  <c r="AB62" i="14"/>
  <c r="AV62" i="14"/>
  <c r="AO62" i="14"/>
  <c r="BU62" i="14"/>
  <c r="DA62" i="14"/>
  <c r="AL62" i="14"/>
  <c r="BR62" i="14"/>
  <c r="CX62" i="14"/>
  <c r="AE62" i="14"/>
  <c r="BK62" i="14"/>
  <c r="CQ62" i="14"/>
  <c r="AJ62" i="14"/>
  <c r="BD62" i="14"/>
  <c r="BX62" i="14"/>
  <c r="DH62" i="14"/>
  <c r="AS62" i="14"/>
  <c r="BY62" i="14"/>
  <c r="DE62" i="14"/>
  <c r="AP62" i="14"/>
  <c r="BV62" i="14"/>
  <c r="DB62" i="14"/>
  <c r="AI62" i="14"/>
  <c r="BO62" i="14"/>
  <c r="CU62" i="14"/>
  <c r="AZ62" i="14"/>
  <c r="BT62" i="14"/>
  <c r="CN62" i="14"/>
  <c r="BE62" i="14"/>
  <c r="CH62" i="14"/>
  <c r="DG62" i="14"/>
  <c r="DQ62" i="14"/>
  <c r="DP62" i="14"/>
  <c r="CK62" i="14"/>
  <c r="DN62" i="14"/>
  <c r="CV62" i="14"/>
  <c r="AU62" i="14"/>
  <c r="Y62" i="14"/>
  <c r="BB62" i="14"/>
  <c r="CA62" i="14"/>
  <c r="AF62" i="14"/>
  <c r="N94" i="14"/>
  <c r="L94" i="14"/>
  <c r="EB94" i="14"/>
  <c r="ER94" i="14"/>
  <c r="FH94" i="14"/>
  <c r="FX94" i="14"/>
  <c r="GN94" i="14"/>
  <c r="HD94" i="14"/>
  <c r="DU94" i="14"/>
  <c r="EK94" i="14"/>
  <c r="FA94" i="14"/>
  <c r="FQ94" i="14"/>
  <c r="GG94" i="14"/>
  <c r="GW94" i="14"/>
  <c r="HM94" i="14"/>
  <c r="EX94" i="14"/>
  <c r="GD94" i="14"/>
  <c r="HJ94" i="14"/>
  <c r="EY94" i="14"/>
  <c r="GE94" i="14"/>
  <c r="HK94" i="14"/>
  <c r="ET94" i="14"/>
  <c r="FZ94" i="14"/>
  <c r="HF94" i="14"/>
  <c r="GI94" i="14"/>
  <c r="GQ94" i="14"/>
  <c r="EU94" i="14"/>
  <c r="EF94" i="14"/>
  <c r="EV94" i="14"/>
  <c r="FL94" i="14"/>
  <c r="GB94" i="14"/>
  <c r="GR94" i="14"/>
  <c r="HH94" i="14"/>
  <c r="DY94" i="14"/>
  <c r="EO94" i="14"/>
  <c r="FE94" i="14"/>
  <c r="FU94" i="14"/>
  <c r="GK94" i="14"/>
  <c r="HA94" i="14"/>
  <c r="DZ94" i="14"/>
  <c r="FF94" i="14"/>
  <c r="GL94" i="14"/>
  <c r="EA94" i="14"/>
  <c r="FG94" i="14"/>
  <c r="GM94" i="14"/>
  <c r="DV94" i="14"/>
  <c r="FB94" i="14"/>
  <c r="GH94" i="14"/>
  <c r="HN94" i="14"/>
  <c r="HO94" i="14"/>
  <c r="EM94" i="14"/>
  <c r="GA94" i="14"/>
  <c r="DT94" i="14"/>
  <c r="EJ94" i="14"/>
  <c r="EZ94" i="14"/>
  <c r="FP94" i="14"/>
  <c r="GF94" i="14"/>
  <c r="GV94" i="14"/>
  <c r="HL94" i="14"/>
  <c r="EC94" i="14"/>
  <c r="ES94" i="14"/>
  <c r="FI94" i="14"/>
  <c r="FY94" i="14"/>
  <c r="GO94" i="14"/>
  <c r="HE94" i="14"/>
  <c r="EH94" i="14"/>
  <c r="FN94" i="14"/>
  <c r="GT94" i="14"/>
  <c r="EI94" i="14"/>
  <c r="FO94" i="14"/>
  <c r="GU94" i="14"/>
  <c r="ED94" i="14"/>
  <c r="FJ94" i="14"/>
  <c r="GP94" i="14"/>
  <c r="DW94" i="14"/>
  <c r="EE94" i="14"/>
  <c r="FS94" i="14"/>
  <c r="HG94" i="14"/>
  <c r="N19" i="14"/>
  <c r="L19" i="14"/>
  <c r="EB19" i="14"/>
  <c r="ER19" i="14"/>
  <c r="FH19" i="14"/>
  <c r="FX19" i="14"/>
  <c r="GN19" i="14"/>
  <c r="HD19" i="14"/>
  <c r="DU19" i="14"/>
  <c r="EK19" i="14"/>
  <c r="FA19" i="14"/>
  <c r="FQ19" i="14"/>
  <c r="GG19" i="14"/>
  <c r="GW19" i="14"/>
  <c r="HM19" i="14"/>
  <c r="EY19" i="14"/>
  <c r="GE19" i="14"/>
  <c r="HK19" i="14"/>
  <c r="ET19" i="14"/>
  <c r="FZ19" i="14"/>
  <c r="HF19" i="14"/>
  <c r="FK19" i="14"/>
  <c r="EH19" i="14"/>
  <c r="GT19" i="14"/>
  <c r="FC19" i="14"/>
  <c r="HO19" i="14"/>
  <c r="HB19" i="14"/>
  <c r="EF19" i="14"/>
  <c r="EV19" i="14"/>
  <c r="FL19" i="14"/>
  <c r="GB19" i="14"/>
  <c r="GR19" i="14"/>
  <c r="HH19" i="14"/>
  <c r="DY19" i="14"/>
  <c r="EO19" i="14"/>
  <c r="FE19" i="14"/>
  <c r="FU19" i="14"/>
  <c r="GK19" i="14"/>
  <c r="HA19" i="14"/>
  <c r="EA19" i="14"/>
  <c r="FG19" i="14"/>
  <c r="GM19" i="14"/>
  <c r="DV19" i="14"/>
  <c r="FB19" i="14"/>
  <c r="GH19" i="14"/>
  <c r="HN19" i="14"/>
  <c r="GA19" i="14"/>
  <c r="EX19" i="14"/>
  <c r="HJ19" i="14"/>
  <c r="FS19" i="14"/>
  <c r="DZ19" i="14"/>
  <c r="FF19" i="14"/>
  <c r="Y31" i="14"/>
  <c r="AO31" i="14"/>
  <c r="BE31" i="14"/>
  <c r="BU31" i="14"/>
  <c r="CK31" i="14"/>
  <c r="DA31" i="14"/>
  <c r="DQ31" i="14"/>
  <c r="AL31" i="14"/>
  <c r="BB31" i="14"/>
  <c r="BR31" i="14"/>
  <c r="CH31" i="14"/>
  <c r="CX31" i="14"/>
  <c r="DN31" i="14"/>
  <c r="AE31" i="14"/>
  <c r="AU31" i="14"/>
  <c r="BK31" i="14"/>
  <c r="CA31" i="14"/>
  <c r="CQ31" i="14"/>
  <c r="DG31" i="14"/>
  <c r="AB31" i="14"/>
  <c r="CN31" i="14"/>
  <c r="BL31" i="14"/>
  <c r="AJ31" i="14"/>
  <c r="CV31" i="14"/>
  <c r="AN31" i="14"/>
  <c r="BT31" i="14"/>
  <c r="AC31" i="14"/>
  <c r="AS31" i="14"/>
  <c r="BI31" i="14"/>
  <c r="BY31" i="14"/>
  <c r="CO31" i="14"/>
  <c r="DE31" i="14"/>
  <c r="Z31" i="14"/>
  <c r="AP31" i="14"/>
  <c r="BF31" i="14"/>
  <c r="BV31" i="14"/>
  <c r="CL31" i="14"/>
  <c r="DB31" i="14"/>
  <c r="DR31" i="14"/>
  <c r="AI31" i="14"/>
  <c r="AY31" i="14"/>
  <c r="BO31" i="14"/>
  <c r="CE31" i="14"/>
  <c r="CU31" i="14"/>
  <c r="DK31" i="14"/>
  <c r="AR31" i="14"/>
  <c r="DD31" i="14"/>
  <c r="CB31" i="14"/>
  <c r="AZ31" i="14"/>
  <c r="DL31" i="14"/>
  <c r="CZ31" i="14"/>
  <c r="AW31" i="14"/>
  <c r="CC31" i="14"/>
  <c r="DI31" i="14"/>
  <c r="AT31" i="14"/>
  <c r="BZ31" i="14"/>
  <c r="DF31" i="14"/>
  <c r="AM31" i="14"/>
  <c r="BS31" i="14"/>
  <c r="CY31" i="14"/>
  <c r="BH31" i="14"/>
  <c r="CR31" i="14"/>
  <c r="X31" i="14"/>
  <c r="BM31" i="14"/>
  <c r="AD31" i="14"/>
  <c r="CP31" i="14"/>
  <c r="BC31" i="14"/>
  <c r="DO31" i="14"/>
  <c r="BP31" i="14"/>
  <c r="BA31" i="14"/>
  <c r="CG31" i="14"/>
  <c r="DM31" i="14"/>
  <c r="AX31" i="14"/>
  <c r="CD31" i="14"/>
  <c r="DJ31" i="14"/>
  <c r="AQ31" i="14"/>
  <c r="BW31" i="14"/>
  <c r="DC31" i="14"/>
  <c r="BX31" i="14"/>
  <c r="DH31" i="14"/>
  <c r="CJ31" i="14"/>
  <c r="AG31" i="14"/>
  <c r="CS31" i="14"/>
  <c r="BJ31" i="14"/>
  <c r="W31" i="14"/>
  <c r="CI31" i="14"/>
  <c r="AF31" i="14"/>
  <c r="BD31" i="14"/>
  <c r="AH31" i="14"/>
  <c r="BG31" i="14"/>
  <c r="CF31" i="14"/>
  <c r="BQ31" i="14"/>
  <c r="DS31" i="14"/>
  <c r="CW31" i="14"/>
  <c r="AV31" i="14"/>
  <c r="AK31" i="14"/>
  <c r="BN31" i="14"/>
  <c r="CM31" i="14"/>
  <c r="DP31" i="14"/>
  <c r="CT31" i="14"/>
  <c r="AA31" i="14"/>
  <c r="AL35" i="14"/>
  <c r="BB35" i="14"/>
  <c r="BR35" i="14"/>
  <c r="CH35" i="14"/>
  <c r="CX35" i="14"/>
  <c r="DN35" i="14"/>
  <c r="AE35" i="14"/>
  <c r="AU35" i="14"/>
  <c r="BK35" i="14"/>
  <c r="CA35" i="14"/>
  <c r="CQ35" i="14"/>
  <c r="DG35" i="14"/>
  <c r="X35" i="14"/>
  <c r="AN35" i="14"/>
  <c r="BD35" i="14"/>
  <c r="BT35" i="14"/>
  <c r="CJ35" i="14"/>
  <c r="CZ35" i="14"/>
  <c r="DP35" i="14"/>
  <c r="BY35" i="14"/>
  <c r="AW35" i="14"/>
  <c r="DI35" i="14"/>
  <c r="CG35" i="14"/>
  <c r="DA35" i="14"/>
  <c r="Y35" i="14"/>
  <c r="Z35" i="14"/>
  <c r="AP35" i="14"/>
  <c r="BF35" i="14"/>
  <c r="BV35" i="14"/>
  <c r="CL35" i="14"/>
  <c r="DB35" i="14"/>
  <c r="DR35" i="14"/>
  <c r="AI35" i="14"/>
  <c r="AY35" i="14"/>
  <c r="BO35" i="14"/>
  <c r="CE35" i="14"/>
  <c r="CU35" i="14"/>
  <c r="DK35" i="14"/>
  <c r="AB35" i="14"/>
  <c r="AR35" i="14"/>
  <c r="BH35" i="14"/>
  <c r="BX35" i="14"/>
  <c r="CN35" i="14"/>
  <c r="DD35" i="14"/>
  <c r="AC35" i="14"/>
  <c r="CO35" i="14"/>
  <c r="BM35" i="14"/>
  <c r="AK35" i="14"/>
  <c r="CW35" i="14"/>
  <c r="BE35" i="14"/>
  <c r="CK35" i="14"/>
  <c r="AX35" i="14"/>
  <c r="CD35" i="14"/>
  <c r="DJ35" i="14"/>
  <c r="AQ35" i="14"/>
  <c r="BW35" i="14"/>
  <c r="DC35" i="14"/>
  <c r="AJ35" i="14"/>
  <c r="BP35" i="14"/>
  <c r="CV35" i="14"/>
  <c r="BI35" i="14"/>
  <c r="CS35" i="14"/>
  <c r="AO35" i="14"/>
  <c r="AD35" i="14"/>
  <c r="BJ35" i="14"/>
  <c r="CP35" i="14"/>
  <c r="W35" i="14"/>
  <c r="BC35" i="14"/>
  <c r="CI35" i="14"/>
  <c r="DO35" i="14"/>
  <c r="AV35" i="14"/>
  <c r="CB35" i="14"/>
  <c r="DH35" i="14"/>
  <c r="DE35" i="14"/>
  <c r="BA35" i="14"/>
  <c r="DQ35" i="14"/>
  <c r="AT35" i="14"/>
  <c r="DF35" i="14"/>
  <c r="BS35" i="14"/>
  <c r="AF35" i="14"/>
  <c r="CR35" i="14"/>
  <c r="CC35" i="14"/>
  <c r="BZ35" i="14"/>
  <c r="CY35" i="14"/>
  <c r="AS35" i="14"/>
  <c r="BN35" i="14"/>
  <c r="AA35" i="14"/>
  <c r="CM35" i="14"/>
  <c r="AZ35" i="14"/>
  <c r="DL35" i="14"/>
  <c r="BQ35" i="14"/>
  <c r="AM35" i="14"/>
  <c r="BL35" i="14"/>
  <c r="DM35" i="14"/>
  <c r="AH35" i="14"/>
  <c r="CF35" i="14"/>
  <c r="BU35" i="14"/>
  <c r="DS35" i="14"/>
  <c r="CT35" i="14"/>
  <c r="AG35" i="14"/>
  <c r="BG35" i="14"/>
  <c r="AL43" i="14"/>
  <c r="BB43" i="14"/>
  <c r="BR43" i="14"/>
  <c r="CH43" i="14"/>
  <c r="CX43" i="14"/>
  <c r="DN43" i="14"/>
  <c r="AE43" i="14"/>
  <c r="AU43" i="14"/>
  <c r="BK43" i="14"/>
  <c r="CA43" i="14"/>
  <c r="CQ43" i="14"/>
  <c r="DG43" i="14"/>
  <c r="X43" i="14"/>
  <c r="AN43" i="14"/>
  <c r="BD43" i="14"/>
  <c r="BT43" i="14"/>
  <c r="CJ43" i="14"/>
  <c r="AP43" i="14"/>
  <c r="BJ43" i="14"/>
  <c r="CD43" i="14"/>
  <c r="DB43" i="14"/>
  <c r="W43" i="14"/>
  <c r="AQ43" i="14"/>
  <c r="BO43" i="14"/>
  <c r="CI43" i="14"/>
  <c r="DC43" i="14"/>
  <c r="AB43" i="14"/>
  <c r="AV43" i="14"/>
  <c r="BP43" i="14"/>
  <c r="CN43" i="14"/>
  <c r="DD43" i="14"/>
  <c r="AG43" i="14"/>
  <c r="CS43" i="14"/>
  <c r="BQ43" i="14"/>
  <c r="Y43" i="14"/>
  <c r="CK43" i="14"/>
  <c r="DE43" i="14"/>
  <c r="CO43" i="14"/>
  <c r="AX43" i="14"/>
  <c r="CP43" i="14"/>
  <c r="AI43" i="14"/>
  <c r="BW43" i="14"/>
  <c r="DO43" i="14"/>
  <c r="BH43" i="14"/>
  <c r="CV43" i="14"/>
  <c r="BM43" i="14"/>
  <c r="CW43" i="14"/>
  <c r="DQ43" i="14"/>
  <c r="Z43" i="14"/>
  <c r="AT43" i="14"/>
  <c r="BN43" i="14"/>
  <c r="CL43" i="14"/>
  <c r="DF43" i="14"/>
  <c r="AA43" i="14"/>
  <c r="AY43" i="14"/>
  <c r="BS43" i="14"/>
  <c r="CM43" i="14"/>
  <c r="DK43" i="14"/>
  <c r="AF43" i="14"/>
  <c r="AZ43" i="14"/>
  <c r="BX43" i="14"/>
  <c r="CR43" i="14"/>
  <c r="DH43" i="14"/>
  <c r="AW43" i="14"/>
  <c r="DI43" i="14"/>
  <c r="CG43" i="14"/>
  <c r="AO43" i="14"/>
  <c r="DA43" i="14"/>
  <c r="BI43" i="14"/>
  <c r="AD43" i="14"/>
  <c r="BV43" i="14"/>
  <c r="DJ43" i="14"/>
  <c r="BC43" i="14"/>
  <c r="CU43" i="14"/>
  <c r="AJ43" i="14"/>
  <c r="CB43" i="14"/>
  <c r="DL43" i="14"/>
  <c r="AK43" i="14"/>
  <c r="BE43" i="14"/>
  <c r="BY43" i="14"/>
  <c r="AH43" i="14"/>
  <c r="DR43" i="14"/>
  <c r="CY43" i="14"/>
  <c r="CF43" i="14"/>
  <c r="BA43" i="14"/>
  <c r="AC43" i="14"/>
  <c r="BZ43" i="14"/>
  <c r="AR43" i="14"/>
  <c r="BU43" i="14"/>
  <c r="CT43" i="14"/>
  <c r="BL43" i="14"/>
  <c r="AS43" i="14"/>
  <c r="BF43" i="14"/>
  <c r="AM43" i="14"/>
  <c r="DS43" i="14"/>
  <c r="CZ43" i="14"/>
  <c r="DM43" i="14"/>
  <c r="BG43" i="14"/>
  <c r="DP43" i="14"/>
  <c r="CE43" i="14"/>
  <c r="CC43" i="14"/>
  <c r="AL59" i="14"/>
  <c r="BB59" i="14"/>
  <c r="BR59" i="14"/>
  <c r="CH59" i="14"/>
  <c r="CX59" i="14"/>
  <c r="DN59" i="14"/>
  <c r="AE59" i="14"/>
  <c r="AU59" i="14"/>
  <c r="BK59" i="14"/>
  <c r="CA59" i="14"/>
  <c r="CQ59" i="14"/>
  <c r="DG59" i="14"/>
  <c r="X59" i="14"/>
  <c r="AN59" i="14"/>
  <c r="BD59" i="14"/>
  <c r="BT59" i="14"/>
  <c r="CJ59" i="14"/>
  <c r="Z59" i="14"/>
  <c r="AP59" i="14"/>
  <c r="BF59" i="14"/>
  <c r="BV59" i="14"/>
  <c r="CL59" i="14"/>
  <c r="DB59" i="14"/>
  <c r="DR59" i="14"/>
  <c r="AI59" i="14"/>
  <c r="AY59" i="14"/>
  <c r="BO59" i="14"/>
  <c r="CE59" i="14"/>
  <c r="CU59" i="14"/>
  <c r="DK59" i="14"/>
  <c r="AB59" i="14"/>
  <c r="AR59" i="14"/>
  <c r="BH59" i="14"/>
  <c r="BX59" i="14"/>
  <c r="CN59" i="14"/>
  <c r="AD59" i="14"/>
  <c r="BJ59" i="14"/>
  <c r="CP59" i="14"/>
  <c r="W59" i="14"/>
  <c r="BC59" i="14"/>
  <c r="CI59" i="14"/>
  <c r="DO59" i="14"/>
  <c r="AV59" i="14"/>
  <c r="CB59" i="14"/>
  <c r="CZ59" i="14"/>
  <c r="DP59" i="14"/>
  <c r="CG59" i="14"/>
  <c r="AO59" i="14"/>
  <c r="DA59" i="14"/>
  <c r="BI59" i="14"/>
  <c r="BM59" i="14"/>
  <c r="AW59" i="14"/>
  <c r="AH59" i="14"/>
  <c r="BN59" i="14"/>
  <c r="CT59" i="14"/>
  <c r="AA59" i="14"/>
  <c r="BG59" i="14"/>
  <c r="CM59" i="14"/>
  <c r="DS59" i="14"/>
  <c r="AZ59" i="14"/>
  <c r="CF59" i="14"/>
  <c r="DD59" i="14"/>
  <c r="AK59" i="14"/>
  <c r="CW59" i="14"/>
  <c r="BE59" i="14"/>
  <c r="DQ59" i="14"/>
  <c r="BY59" i="14"/>
  <c r="CC59" i="14"/>
  <c r="DI59" i="14"/>
  <c r="AX59" i="14"/>
  <c r="DJ59" i="14"/>
  <c r="BW59" i="14"/>
  <c r="AJ59" i="14"/>
  <c r="CV59" i="14"/>
  <c r="BQ59" i="14"/>
  <c r="CK59" i="14"/>
  <c r="DE59" i="14"/>
  <c r="BZ59" i="14"/>
  <c r="AM59" i="14"/>
  <c r="CY59" i="14"/>
  <c r="BL59" i="14"/>
  <c r="DH59" i="14"/>
  <c r="DM59" i="14"/>
  <c r="AC59" i="14"/>
  <c r="AG59" i="14"/>
  <c r="AT59" i="14"/>
  <c r="BS59" i="14"/>
  <c r="CR59" i="14"/>
  <c r="BU59" i="14"/>
  <c r="DF59" i="14"/>
  <c r="BA59" i="14"/>
  <c r="CD59" i="14"/>
  <c r="DC59" i="14"/>
  <c r="DL59" i="14"/>
  <c r="AS59" i="14"/>
  <c r="AF59" i="14"/>
  <c r="CO59" i="14"/>
  <c r="CS59" i="14"/>
  <c r="BP59" i="14"/>
  <c r="AQ59" i="14"/>
  <c r="Y59" i="14"/>
  <c r="N67" i="14"/>
  <c r="L67" i="14"/>
  <c r="EA67" i="14"/>
  <c r="EQ67" i="14"/>
  <c r="FG67" i="14"/>
  <c r="FW67" i="14"/>
  <c r="GM67" i="14"/>
  <c r="HC67" i="14"/>
  <c r="DT67" i="14"/>
  <c r="EJ67" i="14"/>
  <c r="EZ67" i="14"/>
  <c r="FP67" i="14"/>
  <c r="GF67" i="14"/>
  <c r="GV67" i="14"/>
  <c r="HL67" i="14"/>
  <c r="EO67" i="14"/>
  <c r="FU67" i="14"/>
  <c r="HA67" i="14"/>
  <c r="EP67" i="14"/>
  <c r="FV67" i="14"/>
  <c r="HB67" i="14"/>
  <c r="EK67" i="14"/>
  <c r="FQ67" i="14"/>
  <c r="GW67" i="14"/>
  <c r="FJ67" i="14"/>
  <c r="GX67" i="14"/>
  <c r="DV67" i="14"/>
  <c r="EE67" i="14"/>
  <c r="EU67" i="14"/>
  <c r="FK67" i="14"/>
  <c r="GA67" i="14"/>
  <c r="GQ67" i="14"/>
  <c r="HG67" i="14"/>
  <c r="DX67" i="14"/>
  <c r="EN67" i="14"/>
  <c r="FD67" i="14"/>
  <c r="FT67" i="14"/>
  <c r="GJ67" i="14"/>
  <c r="GZ67" i="14"/>
  <c r="HP67" i="14"/>
  <c r="EW67" i="14"/>
  <c r="GC67" i="14"/>
  <c r="HI67" i="14"/>
  <c r="EX67" i="14"/>
  <c r="GD67" i="14"/>
  <c r="HJ67" i="14"/>
  <c r="ES67" i="14"/>
  <c r="FY67" i="14"/>
  <c r="HE67" i="14"/>
  <c r="GP67" i="14"/>
  <c r="ET67" i="14"/>
  <c r="FB67" i="14"/>
  <c r="AK71" i="14"/>
  <c r="BA71" i="14"/>
  <c r="BQ71" i="14"/>
  <c r="CG71" i="14"/>
  <c r="CW71" i="14"/>
  <c r="DM71" i="14"/>
  <c r="AE71" i="14"/>
  <c r="AU71" i="14"/>
  <c r="BK71" i="14"/>
  <c r="CA71" i="14"/>
  <c r="CQ71" i="14"/>
  <c r="DG71" i="14"/>
  <c r="AD71" i="14"/>
  <c r="BJ71" i="14"/>
  <c r="CP71" i="14"/>
  <c r="X71" i="14"/>
  <c r="BD71" i="14"/>
  <c r="CJ71" i="14"/>
  <c r="DP71" i="14"/>
  <c r="AX71" i="14"/>
  <c r="CD71" i="14"/>
  <c r="DJ71" i="14"/>
  <c r="CV71" i="14"/>
  <c r="BX71" i="14"/>
  <c r="AB71" i="14"/>
  <c r="Y71" i="14"/>
  <c r="AO71" i="14"/>
  <c r="BE71" i="14"/>
  <c r="BU71" i="14"/>
  <c r="CK71" i="14"/>
  <c r="DA71" i="14"/>
  <c r="DQ71" i="14"/>
  <c r="AI71" i="14"/>
  <c r="AY71" i="14"/>
  <c r="BO71" i="14"/>
  <c r="CE71" i="14"/>
  <c r="CU71" i="14"/>
  <c r="DK71" i="14"/>
  <c r="AL71" i="14"/>
  <c r="BR71" i="14"/>
  <c r="CX71" i="14"/>
  <c r="AF71" i="14"/>
  <c r="BL71" i="14"/>
  <c r="CR71" i="14"/>
  <c r="Z71" i="14"/>
  <c r="BF71" i="14"/>
  <c r="CL71" i="14"/>
  <c r="DR71" i="14"/>
  <c r="CF71" i="14"/>
  <c r="DD71" i="14"/>
  <c r="CN71" i="14"/>
  <c r="AC71" i="14"/>
  <c r="BI71" i="14"/>
  <c r="CO71" i="14"/>
  <c r="W71" i="14"/>
  <c r="BC71" i="14"/>
  <c r="CI71" i="14"/>
  <c r="DO71" i="14"/>
  <c r="BZ71" i="14"/>
  <c r="AN71" i="14"/>
  <c r="CZ71" i="14"/>
  <c r="BN71" i="14"/>
  <c r="AJ71" i="14"/>
  <c r="AZ71" i="14"/>
  <c r="AS71" i="14"/>
  <c r="DE71" i="14"/>
  <c r="BS71" i="14"/>
  <c r="AT71" i="14"/>
  <c r="BT71" i="14"/>
  <c r="CT71" i="14"/>
  <c r="AG71" i="14"/>
  <c r="BM71" i="14"/>
  <c r="CS71" i="14"/>
  <c r="AA71" i="14"/>
  <c r="BG71" i="14"/>
  <c r="CM71" i="14"/>
  <c r="DS71" i="14"/>
  <c r="CH71" i="14"/>
  <c r="AV71" i="14"/>
  <c r="DH71" i="14"/>
  <c r="BV71" i="14"/>
  <c r="BP71" i="14"/>
  <c r="DL71" i="14"/>
  <c r="BY71" i="14"/>
  <c r="AM71" i="14"/>
  <c r="CY71" i="14"/>
  <c r="DF71" i="14"/>
  <c r="AH71" i="14"/>
  <c r="BH71" i="14"/>
  <c r="DI71" i="14"/>
  <c r="BB71" i="14"/>
  <c r="DB71" i="14"/>
  <c r="BW71" i="14"/>
  <c r="DC71" i="14"/>
  <c r="AQ71" i="14"/>
  <c r="DN71" i="14"/>
  <c r="AR71" i="14"/>
  <c r="AW71" i="14"/>
  <c r="CB71" i="14"/>
  <c r="CC71" i="14"/>
  <c r="AP71" i="14"/>
  <c r="AB95" i="14"/>
  <c r="CT95" i="14"/>
  <c r="CW95" i="14"/>
  <c r="CD95" i="14"/>
  <c r="W95" i="14"/>
  <c r="CN95" i="14"/>
  <c r="AE95" i="14"/>
  <c r="DJ95" i="14"/>
  <c r="CI95" i="14"/>
  <c r="DD95" i="14"/>
  <c r="CQ95" i="14"/>
  <c r="AW95" i="14"/>
  <c r="DI95" i="14"/>
  <c r="DO95" i="14"/>
  <c r="CK95" i="14"/>
  <c r="DQ95" i="14"/>
  <c r="CA95" i="14"/>
  <c r="AA95" i="14"/>
  <c r="BJ95" i="14"/>
  <c r="CJ95" i="14"/>
  <c r="X95" i="14"/>
  <c r="DL95" i="14"/>
  <c r="BK95" i="14"/>
  <c r="DR95" i="14"/>
  <c r="BF95" i="14"/>
  <c r="CF95" i="14"/>
  <c r="Y95" i="14"/>
  <c r="AM95" i="14"/>
  <c r="DG95" i="14"/>
  <c r="AQ95" i="14"/>
  <c r="BR95" i="14"/>
  <c r="CR95" i="14"/>
  <c r="AF95" i="14"/>
  <c r="AX95" i="14"/>
  <c r="CU95" i="14"/>
  <c r="AK95" i="14"/>
  <c r="AI95" i="14"/>
  <c r="CC95" i="14"/>
  <c r="CO95" i="14"/>
  <c r="DP95" i="14"/>
  <c r="DF95" i="14"/>
  <c r="AT95" i="14"/>
  <c r="BT95" i="14"/>
  <c r="CG95" i="14"/>
  <c r="DK95" i="14"/>
  <c r="DB95" i="14"/>
  <c r="AP95" i="14"/>
  <c r="BP95" i="14"/>
  <c r="DE95" i="14"/>
  <c r="AU95" i="14"/>
  <c r="DN95" i="14"/>
  <c r="BB95" i="14"/>
  <c r="CB95" i="14"/>
  <c r="BH95" i="14"/>
  <c r="AH95" i="14"/>
  <c r="CS95" i="14"/>
  <c r="CM95" i="14"/>
  <c r="AD95" i="14"/>
  <c r="AO95" i="14"/>
  <c r="DM95" i="14"/>
  <c r="CE95" i="14"/>
  <c r="Z95" i="14"/>
  <c r="DC95" i="14"/>
  <c r="AL95" i="14"/>
  <c r="BE95" i="14"/>
  <c r="BQ95" i="14"/>
  <c r="DA95" i="14"/>
  <c r="BM95" i="14"/>
  <c r="BS95" i="14"/>
  <c r="BG95" i="14"/>
  <c r="CZ95" i="14"/>
  <c r="BC95" i="14"/>
  <c r="AY95" i="14"/>
  <c r="CV95" i="14"/>
  <c r="BU95" i="14"/>
  <c r="CY95" i="14"/>
  <c r="BW95" i="14"/>
  <c r="DH95" i="14"/>
  <c r="AR95" i="14"/>
  <c r="AC95" i="14"/>
  <c r="AN95" i="14"/>
  <c r="DS95" i="14"/>
  <c r="AJ95" i="14"/>
  <c r="AS95" i="14"/>
  <c r="AV95" i="14"/>
  <c r="BN95" i="14"/>
  <c r="CP95" i="14"/>
  <c r="CL95" i="14"/>
  <c r="CX95" i="14"/>
  <c r="AG95" i="14"/>
  <c r="CH95" i="14"/>
  <c r="BI95" i="14"/>
  <c r="BA95" i="14"/>
  <c r="BL95" i="14"/>
  <c r="BX95" i="14"/>
  <c r="BZ95" i="14"/>
  <c r="BO95" i="14"/>
  <c r="BD95" i="14"/>
  <c r="BY95" i="14"/>
  <c r="BV95" i="14"/>
  <c r="AZ95" i="14"/>
  <c r="N99" i="14"/>
  <c r="L99" i="14"/>
  <c r="N22" i="14"/>
  <c r="L22" i="14"/>
  <c r="AD34" i="14"/>
  <c r="AT34" i="14"/>
  <c r="BJ34" i="14"/>
  <c r="BZ34" i="14"/>
  <c r="CP34" i="14"/>
  <c r="DF34" i="14"/>
  <c r="W34" i="14"/>
  <c r="AM34" i="14"/>
  <c r="BC34" i="14"/>
  <c r="BS34" i="14"/>
  <c r="CI34" i="14"/>
  <c r="CY34" i="14"/>
  <c r="DO34" i="14"/>
  <c r="AF34" i="14"/>
  <c r="AV34" i="14"/>
  <c r="BL34" i="14"/>
  <c r="CB34" i="14"/>
  <c r="CR34" i="14"/>
  <c r="DH34" i="14"/>
  <c r="BA34" i="14"/>
  <c r="DM34" i="14"/>
  <c r="BU34" i="14"/>
  <c r="AC34" i="14"/>
  <c r="CO34" i="14"/>
  <c r="BM34" i="14"/>
  <c r="AH34" i="14"/>
  <c r="AX34" i="14"/>
  <c r="BN34" i="14"/>
  <c r="CD34" i="14"/>
  <c r="CT34" i="14"/>
  <c r="DJ34" i="14"/>
  <c r="AA34" i="14"/>
  <c r="AQ34" i="14"/>
  <c r="BG34" i="14"/>
  <c r="BW34" i="14"/>
  <c r="CM34" i="14"/>
  <c r="DC34" i="14"/>
  <c r="DS34" i="14"/>
  <c r="AJ34" i="14"/>
  <c r="AZ34" i="14"/>
  <c r="BP34" i="14"/>
  <c r="CF34" i="14"/>
  <c r="CV34" i="14"/>
  <c r="DL34" i="14"/>
  <c r="BQ34" i="14"/>
  <c r="Y34" i="14"/>
  <c r="CK34" i="14"/>
  <c r="AS34" i="14"/>
  <c r="DE34" i="14"/>
  <c r="CC34" i="14"/>
  <c r="AL34" i="14"/>
  <c r="BR34" i="14"/>
  <c r="CX34" i="14"/>
  <c r="AE34" i="14"/>
  <c r="BK34" i="14"/>
  <c r="CQ34" i="14"/>
  <c r="X34" i="14"/>
  <c r="BD34" i="14"/>
  <c r="CJ34" i="14"/>
  <c r="DP34" i="14"/>
  <c r="AO34" i="14"/>
  <c r="BI34" i="14"/>
  <c r="AG34" i="14"/>
  <c r="AP34" i="14"/>
  <c r="BV34" i="14"/>
  <c r="DB34" i="14"/>
  <c r="AI34" i="14"/>
  <c r="BO34" i="14"/>
  <c r="CU34" i="14"/>
  <c r="AB34" i="14"/>
  <c r="BH34" i="14"/>
  <c r="CN34" i="14"/>
  <c r="AK34" i="14"/>
  <c r="BE34" i="14"/>
  <c r="BY34" i="14"/>
  <c r="CS34" i="14"/>
  <c r="BB34" i="14"/>
  <c r="DN34" i="14"/>
  <c r="CA34" i="14"/>
  <c r="AN34" i="14"/>
  <c r="CZ34" i="14"/>
  <c r="DA34" i="14"/>
  <c r="BF34" i="14"/>
  <c r="DR34" i="14"/>
  <c r="CE34" i="14"/>
  <c r="AR34" i="14"/>
  <c r="DD34" i="14"/>
  <c r="DQ34" i="14"/>
  <c r="CH34" i="14"/>
  <c r="DG34" i="14"/>
  <c r="CG34" i="14"/>
  <c r="AU34" i="14"/>
  <c r="AW34" i="14"/>
  <c r="CL34" i="14"/>
  <c r="DK34" i="14"/>
  <c r="CW34" i="14"/>
  <c r="BT34" i="14"/>
  <c r="AY34" i="14"/>
  <c r="DI34" i="14"/>
  <c r="Z34" i="14"/>
  <c r="BX34" i="14"/>
  <c r="HB44" i="14"/>
  <c r="GG44" i="14"/>
  <c r="FN44" i="14"/>
  <c r="FU44" i="14"/>
  <c r="EO44" i="14"/>
  <c r="FZ44" i="14"/>
  <c r="HP44" i="14"/>
  <c r="GJ44" i="14"/>
  <c r="FD44" i="14"/>
  <c r="EN44" i="14"/>
  <c r="GQ44" i="14"/>
  <c r="EU44" i="14"/>
  <c r="GR14" i="14"/>
  <c r="FG14" i="14"/>
  <c r="EN14" i="14"/>
  <c r="EM14" i="14"/>
  <c r="FX14" i="14"/>
  <c r="HN14" i="14"/>
  <c r="GH14" i="14"/>
  <c r="EL14" i="14"/>
  <c r="HA14" i="14"/>
  <c r="EO14" i="14"/>
  <c r="EA22" i="14"/>
  <c r="FT22" i="14"/>
  <c r="HK22" i="14"/>
  <c r="GB22" i="14"/>
  <c r="GI22" i="14"/>
  <c r="DW22" i="14"/>
  <c r="FH22" i="14"/>
  <c r="HF22" i="14"/>
  <c r="FZ22" i="14"/>
  <c r="ET22" i="14"/>
  <c r="HI22" i="14"/>
  <c r="GC22" i="14"/>
  <c r="EW22" i="14"/>
  <c r="DV99" i="14"/>
  <c r="FJ99" i="14"/>
  <c r="EK99" i="14"/>
  <c r="FV99" i="14"/>
  <c r="HA99" i="14"/>
  <c r="EO99" i="14"/>
  <c r="GV99" i="14"/>
  <c r="FP99" i="14"/>
  <c r="DT99" i="14"/>
  <c r="GM99" i="14"/>
  <c r="FG99" i="14"/>
  <c r="EA99" i="14"/>
  <c r="FP17" i="14"/>
  <c r="HD17" i="14"/>
  <c r="DY17" i="14"/>
  <c r="GW17" i="14"/>
  <c r="FG17" i="14"/>
  <c r="HO81" i="14"/>
  <c r="FS81" i="14"/>
  <c r="GN81" i="14"/>
  <c r="ER81" i="14"/>
  <c r="FO81" i="14"/>
  <c r="FZ81" i="14"/>
  <c r="EH81" i="14"/>
  <c r="FQ81" i="14"/>
  <c r="EZ49" i="14"/>
  <c r="GC49" i="14"/>
  <c r="ER49" i="14"/>
  <c r="HP49" i="14"/>
  <c r="DX49" i="14"/>
  <c r="GA49" i="14"/>
  <c r="GN16" i="14"/>
  <c r="HN67" i="14"/>
  <c r="FR67" i="14"/>
  <c r="GO67" i="14"/>
  <c r="EC67" i="14"/>
  <c r="FN67" i="14"/>
  <c r="GS67" i="14"/>
  <c r="EG67" i="14"/>
  <c r="GR67" i="14"/>
  <c r="FL67" i="14"/>
  <c r="EF67" i="14"/>
  <c r="GY67" i="14"/>
  <c r="FS67" i="14"/>
  <c r="EM67" i="14"/>
  <c r="GC60" i="14"/>
  <c r="GJ60" i="14"/>
  <c r="FI60" i="14"/>
  <c r="EJ60" i="14"/>
  <c r="FO60" i="14"/>
  <c r="GX60" i="14"/>
  <c r="EL60" i="14"/>
  <c r="HP38" i="14"/>
  <c r="FL38" i="14"/>
  <c r="HL38" i="14"/>
  <c r="HB38" i="14"/>
  <c r="EP38" i="14"/>
  <c r="FY38" i="14"/>
  <c r="GY94" i="14"/>
  <c r="FR94" i="14"/>
  <c r="EQ94" i="14"/>
  <c r="HI94" i="14"/>
  <c r="EW94" i="14"/>
  <c r="GJ94" i="14"/>
  <c r="DX94" i="14"/>
  <c r="AB78" i="14"/>
  <c r="AR78" i="14"/>
  <c r="BH78" i="14"/>
  <c r="BX78" i="14"/>
  <c r="CN78" i="14"/>
  <c r="DD78" i="14"/>
  <c r="Y78" i="14"/>
  <c r="AO78" i="14"/>
  <c r="BE78" i="14"/>
  <c r="BU78" i="14"/>
  <c r="CK78" i="14"/>
  <c r="DA78" i="14"/>
  <c r="DQ78" i="14"/>
  <c r="AL78" i="14"/>
  <c r="BB78" i="14"/>
  <c r="BR78" i="14"/>
  <c r="CH78" i="14"/>
  <c r="CX78" i="14"/>
  <c r="DN78" i="14"/>
  <c r="BO78" i="14"/>
  <c r="AA78" i="14"/>
  <c r="AU78" i="14"/>
  <c r="AM78" i="14"/>
  <c r="CY78" i="14"/>
  <c r="DC78" i="14"/>
  <c r="AF78" i="14"/>
  <c r="AV78" i="14"/>
  <c r="BL78" i="14"/>
  <c r="CB78" i="14"/>
  <c r="CR78" i="14"/>
  <c r="DH78" i="14"/>
  <c r="AC78" i="14"/>
  <c r="AS78" i="14"/>
  <c r="AN78" i="14"/>
  <c r="BT78" i="14"/>
  <c r="CZ78" i="14"/>
  <c r="AK78" i="14"/>
  <c r="BM78" i="14"/>
  <c r="CG78" i="14"/>
  <c r="DE78" i="14"/>
  <c r="AD78" i="14"/>
  <c r="AX78" i="14"/>
  <c r="BV78" i="14"/>
  <c r="CP78" i="14"/>
  <c r="DJ78" i="14"/>
  <c r="CE78" i="14"/>
  <c r="CM78" i="14"/>
  <c r="W78" i="14"/>
  <c r="DO78" i="14"/>
  <c r="BK78" i="14"/>
  <c r="AI78" i="14"/>
  <c r="AZ78" i="14"/>
  <c r="CF78" i="14"/>
  <c r="DL78" i="14"/>
  <c r="AW78" i="14"/>
  <c r="BQ78" i="14"/>
  <c r="CO78" i="14"/>
  <c r="DI78" i="14"/>
  <c r="AH78" i="14"/>
  <c r="BF78" i="14"/>
  <c r="BZ78" i="14"/>
  <c r="CT78" i="14"/>
  <c r="DR78" i="14"/>
  <c r="CU78" i="14"/>
  <c r="DS78" i="14"/>
  <c r="BC78" i="14"/>
  <c r="AQ78" i="14"/>
  <c r="CQ78" i="14"/>
  <c r="X78" i="14"/>
  <c r="BD78" i="14"/>
  <c r="CJ78" i="14"/>
  <c r="DP78" i="14"/>
  <c r="BA78" i="14"/>
  <c r="BY78" i="14"/>
  <c r="CS78" i="14"/>
  <c r="DM78" i="14"/>
  <c r="AP78" i="14"/>
  <c r="BJ78" i="14"/>
  <c r="CD78" i="14"/>
  <c r="DB78" i="14"/>
  <c r="DK78" i="14"/>
  <c r="CA78" i="14"/>
  <c r="BS78" i="14"/>
  <c r="BW78" i="14"/>
  <c r="AJ78" i="14"/>
  <c r="BI78" i="14"/>
  <c r="AT78" i="14"/>
  <c r="AY78" i="14"/>
  <c r="AE78" i="14"/>
  <c r="CW78" i="14"/>
  <c r="DG78" i="14"/>
  <c r="BP78" i="14"/>
  <c r="CC78" i="14"/>
  <c r="BN78" i="14"/>
  <c r="BG78" i="14"/>
  <c r="CV78" i="14"/>
  <c r="CL78" i="14"/>
  <c r="AG78" i="14"/>
  <c r="Z78" i="14"/>
  <c r="DF78" i="14"/>
  <c r="CI78" i="14"/>
  <c r="GO44" i="14"/>
  <c r="EP44" i="14"/>
  <c r="DU44" i="14"/>
  <c r="HA44" i="14"/>
  <c r="HF44" i="14"/>
  <c r="ET44" i="14"/>
  <c r="GZ44" i="14"/>
  <c r="FT44" i="14"/>
  <c r="DX44" i="14"/>
  <c r="HG44" i="14"/>
  <c r="GA44" i="14"/>
  <c r="FK44" i="14"/>
  <c r="EE44" i="14"/>
  <c r="GU14" i="14"/>
  <c r="EF14" i="14"/>
  <c r="GZ14" i="14"/>
  <c r="GY14" i="14"/>
  <c r="FS14" i="14"/>
  <c r="HD14" i="14"/>
  <c r="ER14" i="14"/>
  <c r="GX14" i="14"/>
  <c r="FR14" i="14"/>
  <c r="FB14" i="14"/>
  <c r="DV14" i="14"/>
  <c r="GK14" i="14"/>
  <c r="FU14" i="14"/>
  <c r="FE14" i="14"/>
  <c r="DY14" i="14"/>
  <c r="EQ22" i="14"/>
  <c r="EY22" i="14"/>
  <c r="HO22" i="14"/>
  <c r="FC22" i="14"/>
  <c r="GN22" i="14"/>
  <c r="EB22" i="14"/>
  <c r="GP22" i="14"/>
  <c r="FJ22" i="14"/>
  <c r="ED22" i="14"/>
  <c r="GS22" i="14"/>
  <c r="FM22" i="14"/>
  <c r="EG22" i="14"/>
  <c r="GX99" i="14"/>
  <c r="GW99" i="14"/>
  <c r="FQ99" i="14"/>
  <c r="HB99" i="14"/>
  <c r="EP99" i="14"/>
  <c r="FU99" i="14"/>
  <c r="HL99" i="14"/>
  <c r="GF99" i="14"/>
  <c r="EZ99" i="14"/>
  <c r="EJ99" i="14"/>
  <c r="HC99" i="14"/>
  <c r="FW99" i="14"/>
  <c r="EQ99" i="14"/>
  <c r="GS17" i="14"/>
  <c r="EB17" i="14"/>
  <c r="GJ17" i="14"/>
  <c r="EV17" i="14"/>
  <c r="FI17" i="14"/>
  <c r="DU17" i="14"/>
  <c r="GU17" i="14"/>
  <c r="GA17" i="14"/>
  <c r="EI17" i="14"/>
  <c r="HJ17" i="14"/>
  <c r="GP17" i="14"/>
  <c r="FR17" i="14"/>
  <c r="EX17" i="14"/>
  <c r="ED17" i="14"/>
  <c r="GZ81" i="14"/>
  <c r="EF81" i="14"/>
  <c r="EE81" i="14"/>
  <c r="HC81" i="14"/>
  <c r="GT81" i="14"/>
  <c r="HI81" i="14"/>
  <c r="EW81" i="14"/>
  <c r="DT49" i="14"/>
  <c r="HD49" i="14"/>
  <c r="FU49" i="14"/>
  <c r="GJ49" i="14"/>
  <c r="FD49" i="14"/>
  <c r="GO49" i="14"/>
  <c r="FI49" i="14"/>
  <c r="EC49" i="14"/>
  <c r="HG49" i="14"/>
  <c r="GQ49" i="14"/>
  <c r="FK49" i="14"/>
  <c r="EU49" i="14"/>
  <c r="EE49" i="14"/>
  <c r="HJ49" i="14"/>
  <c r="GT49" i="14"/>
  <c r="GD49" i="14"/>
  <c r="FN49" i="14"/>
  <c r="EX49" i="14"/>
  <c r="EH49" i="14"/>
  <c r="EJ93" i="14"/>
  <c r="HK93" i="14"/>
  <c r="EY93" i="14"/>
  <c r="GJ93" i="14"/>
  <c r="DX93" i="14"/>
  <c r="FK93" i="14"/>
  <c r="HF93" i="14"/>
  <c r="FZ93" i="14"/>
  <c r="ET93" i="14"/>
  <c r="GS93" i="14"/>
  <c r="EW93" i="14"/>
  <c r="HB28" i="14"/>
  <c r="DU28" i="14"/>
  <c r="HA28" i="14"/>
  <c r="EO28" i="14"/>
  <c r="FZ28" i="14"/>
  <c r="HP28" i="14"/>
  <c r="GJ28" i="14"/>
  <c r="FT28" i="14"/>
  <c r="EN28" i="14"/>
  <c r="HG28" i="14"/>
  <c r="GA28" i="14"/>
  <c r="EU28" i="14"/>
  <c r="DY92" i="14"/>
  <c r="EO92" i="14"/>
  <c r="HH92" i="14"/>
  <c r="FT92" i="14"/>
  <c r="DX92" i="14"/>
  <c r="GG92" i="14"/>
  <c r="ES92" i="14"/>
  <c r="GV92" i="14"/>
  <c r="FH92" i="14"/>
  <c r="DT92" i="14"/>
  <c r="GU92" i="14"/>
  <c r="GA92" i="14"/>
  <c r="FG92" i="14"/>
  <c r="EI92" i="14"/>
  <c r="HJ92" i="14"/>
  <c r="GP92" i="14"/>
  <c r="FR92" i="14"/>
  <c r="EX92" i="14"/>
  <c r="ED92" i="14"/>
  <c r="HA16" i="14"/>
  <c r="FR16" i="14"/>
  <c r="EW16" i="14"/>
  <c r="HM16" i="14"/>
  <c r="FA16" i="14"/>
  <c r="GL16" i="14"/>
  <c r="DZ16" i="14"/>
  <c r="FH16" i="14"/>
  <c r="EB16" i="14"/>
  <c r="GU16" i="14"/>
  <c r="FO16" i="14"/>
  <c r="EI16" i="14"/>
  <c r="FM76" i="14"/>
  <c r="HP76" i="14"/>
  <c r="FD76" i="14"/>
  <c r="GO76" i="14"/>
  <c r="EC76" i="14"/>
  <c r="FP76" i="14"/>
  <c r="HK76" i="14"/>
  <c r="GE76" i="14"/>
  <c r="EY76" i="14"/>
  <c r="HN76" i="14"/>
  <c r="GH76" i="14"/>
  <c r="FB76" i="14"/>
  <c r="DV76" i="14"/>
  <c r="GY19" i="14"/>
  <c r="GD19" i="14"/>
  <c r="EU19" i="14"/>
  <c r="FR19" i="14"/>
  <c r="HC19" i="14"/>
  <c r="EQ19" i="14"/>
  <c r="GS19" i="14"/>
  <c r="FM19" i="14"/>
  <c r="EG19" i="14"/>
  <c r="GZ19" i="14"/>
  <c r="FT19" i="14"/>
  <c r="EN19" i="14"/>
  <c r="EJ33" i="14"/>
  <c r="GK33" i="14"/>
  <c r="EF33" i="14"/>
  <c r="HK33" i="14"/>
  <c r="EY33" i="14"/>
  <c r="GH33" i="14"/>
  <c r="EC44" i="14"/>
  <c r="GL44" i="14"/>
  <c r="DZ44" i="14"/>
  <c r="FQ44" i="14"/>
  <c r="HJ44" i="14"/>
  <c r="EX44" i="14"/>
  <c r="GS44" i="14"/>
  <c r="FM44" i="14"/>
  <c r="EG44" i="14"/>
  <c r="GX44" i="14"/>
  <c r="FR44" i="14"/>
  <c r="EL44" i="14"/>
  <c r="HL44" i="14"/>
  <c r="GV44" i="14"/>
  <c r="GF44" i="14"/>
  <c r="FP44" i="14"/>
  <c r="EZ44" i="14"/>
  <c r="EJ44" i="14"/>
  <c r="DT44" i="14"/>
  <c r="HC44" i="14"/>
  <c r="GM44" i="14"/>
  <c r="FW44" i="14"/>
  <c r="FG44" i="14"/>
  <c r="EQ44" i="14"/>
  <c r="EA44" i="14"/>
  <c r="FO14" i="14"/>
  <c r="EI14" i="14"/>
  <c r="GB14" i="14"/>
  <c r="HC14" i="14"/>
  <c r="EQ14" i="14"/>
  <c r="GJ14" i="14"/>
  <c r="DX14" i="14"/>
  <c r="GQ14" i="14"/>
  <c r="FK14" i="14"/>
  <c r="EE14" i="14"/>
  <c r="GV14" i="14"/>
  <c r="FP14" i="14"/>
  <c r="EJ14" i="14"/>
  <c r="HJ14" i="14"/>
  <c r="GT14" i="14"/>
  <c r="GD14" i="14"/>
  <c r="FN14" i="14"/>
  <c r="EX14" i="14"/>
  <c r="EH14" i="14"/>
  <c r="HM14" i="14"/>
  <c r="GW14" i="14"/>
  <c r="GG14" i="14"/>
  <c r="FQ14" i="14"/>
  <c r="FA14" i="14"/>
  <c r="EK14" i="14"/>
  <c r="DU14" i="14"/>
  <c r="FW22" i="14"/>
  <c r="HP22" i="14"/>
  <c r="FD22" i="14"/>
  <c r="GU22" i="14"/>
  <c r="EI22" i="14"/>
  <c r="FL22" i="14"/>
  <c r="HG22" i="14"/>
  <c r="GA22" i="14"/>
  <c r="EU22" i="14"/>
  <c r="HL22" i="14"/>
  <c r="GF22" i="14"/>
  <c r="EZ22" i="14"/>
  <c r="DT22" i="14"/>
  <c r="HB22" i="14"/>
  <c r="GL22" i="14"/>
  <c r="FV22" i="14"/>
  <c r="FF22" i="14"/>
  <c r="EP22" i="14"/>
  <c r="DZ22" i="14"/>
  <c r="HE22" i="14"/>
  <c r="GO22" i="14"/>
  <c r="FY22" i="14"/>
  <c r="FI22" i="14"/>
  <c r="ES22" i="14"/>
  <c r="EC22" i="14"/>
  <c r="HN99" i="14"/>
  <c r="HF99" i="14"/>
  <c r="FR99" i="14"/>
  <c r="ED99" i="14"/>
  <c r="GO99" i="14"/>
  <c r="FI99" i="14"/>
  <c r="EC99" i="14"/>
  <c r="GT99" i="14"/>
  <c r="FN99" i="14"/>
  <c r="EH99" i="14"/>
  <c r="GS99" i="14"/>
  <c r="FM99" i="14"/>
  <c r="EG99" i="14"/>
  <c r="HH99" i="14"/>
  <c r="GR99" i="14"/>
  <c r="GB99" i="14"/>
  <c r="FL99" i="14"/>
  <c r="EV99" i="14"/>
  <c r="EF99" i="14"/>
  <c r="HO99" i="14"/>
  <c r="GY99" i="14"/>
  <c r="GI99" i="14"/>
  <c r="FS99" i="14"/>
  <c r="FC99" i="14"/>
  <c r="EM99" i="14"/>
  <c r="DW99" i="14"/>
  <c r="EZ17" i="14"/>
  <c r="GC17" i="14"/>
  <c r="GN17" i="14"/>
  <c r="GK17" i="14"/>
  <c r="HP17" i="14"/>
  <c r="GB17" i="14"/>
  <c r="EF17" i="14"/>
  <c r="GO17" i="14"/>
  <c r="FA17" i="14"/>
  <c r="HK17" i="14"/>
  <c r="GQ17" i="14"/>
  <c r="FW17" i="14"/>
  <c r="EY17" i="14"/>
  <c r="EE17" i="14"/>
  <c r="HF17" i="14"/>
  <c r="GH17" i="14"/>
  <c r="FN17" i="14"/>
  <c r="ET17" i="14"/>
  <c r="DV17" i="14"/>
  <c r="FT81" i="14"/>
  <c r="HP81" i="14"/>
  <c r="GY81" i="14"/>
  <c r="FK81" i="14"/>
  <c r="DW81" i="14"/>
  <c r="FX81" i="14"/>
  <c r="EJ81" i="14"/>
  <c r="GU81" i="14"/>
  <c r="EY81" i="14"/>
  <c r="HJ81" i="14"/>
  <c r="GP81" i="14"/>
  <c r="FR81" i="14"/>
  <c r="EX81" i="14"/>
  <c r="ED81" i="14"/>
  <c r="HA81" i="14"/>
  <c r="GG81" i="14"/>
  <c r="FM81" i="14"/>
  <c r="EO81" i="14"/>
  <c r="DU81" i="14"/>
  <c r="GV49" i="14"/>
  <c r="FP49" i="14"/>
  <c r="FM49" i="14"/>
  <c r="GN49" i="14"/>
  <c r="EB49" i="14"/>
  <c r="FE49" i="14"/>
  <c r="HH49" i="14"/>
  <c r="GB49" i="14"/>
  <c r="EV49" i="14"/>
  <c r="HM49" i="14"/>
  <c r="GG49" i="14"/>
  <c r="FA49" i="14"/>
  <c r="DU49" i="14"/>
  <c r="HC49" i="14"/>
  <c r="GM49" i="14"/>
  <c r="FW49" i="14"/>
  <c r="FG49" i="14"/>
  <c r="EQ49" i="14"/>
  <c r="EA49" i="14"/>
  <c r="HF49" i="14"/>
  <c r="GP49" i="14"/>
  <c r="FZ49" i="14"/>
  <c r="FJ49" i="14"/>
  <c r="ET49" i="14"/>
  <c r="ED49" i="14"/>
  <c r="EZ93" i="14"/>
  <c r="ER93" i="14"/>
  <c r="GN93" i="14"/>
  <c r="HC93" i="14"/>
  <c r="FW93" i="14"/>
  <c r="EQ93" i="14"/>
  <c r="HH93" i="14"/>
  <c r="GB93" i="14"/>
  <c r="EV93" i="14"/>
  <c r="HO93" i="14"/>
  <c r="GI93" i="14"/>
  <c r="FC93" i="14"/>
  <c r="DW93" i="14"/>
  <c r="HB93" i="14"/>
  <c r="GL93" i="14"/>
  <c r="FV93" i="14"/>
  <c r="FF93" i="14"/>
  <c r="EP93" i="14"/>
  <c r="DZ93" i="14"/>
  <c r="HE93" i="14"/>
  <c r="GO93" i="14"/>
  <c r="FY93" i="14"/>
  <c r="FI93" i="14"/>
  <c r="ES93" i="14"/>
  <c r="EC93" i="14"/>
  <c r="GO28" i="14"/>
  <c r="GL28" i="14"/>
  <c r="DZ28" i="14"/>
  <c r="FQ28" i="14"/>
  <c r="HJ28" i="14"/>
  <c r="EX28" i="14"/>
  <c r="GS28" i="14"/>
  <c r="FM28" i="14"/>
  <c r="EG28" i="14"/>
  <c r="GX28" i="14"/>
  <c r="FR28" i="14"/>
  <c r="EL28" i="14"/>
  <c r="HL28" i="14"/>
  <c r="GV28" i="14"/>
  <c r="GF28" i="14"/>
  <c r="FP28" i="14"/>
  <c r="EZ28" i="14"/>
  <c r="EJ28" i="14"/>
  <c r="DT28" i="14"/>
  <c r="HC28" i="14"/>
  <c r="GM28" i="14"/>
  <c r="FW28" i="14"/>
  <c r="FG28" i="14"/>
  <c r="EQ28" i="14"/>
  <c r="EA28" i="14"/>
  <c r="GC92" i="14"/>
  <c r="GS92" i="14"/>
  <c r="GZ92" i="14"/>
  <c r="FD92" i="14"/>
  <c r="HM92" i="14"/>
  <c r="FY92" i="14"/>
  <c r="EC92" i="14"/>
  <c r="GN92" i="14"/>
  <c r="EZ92" i="14"/>
  <c r="HK92" i="14"/>
  <c r="GQ92" i="14"/>
  <c r="FW92" i="14"/>
  <c r="EY92" i="14"/>
  <c r="EE92" i="14"/>
  <c r="HF92" i="14"/>
  <c r="GH92" i="14"/>
  <c r="FN92" i="14"/>
  <c r="ET92" i="14"/>
  <c r="DV92" i="14"/>
  <c r="EO16" i="14"/>
  <c r="FB16" i="14"/>
  <c r="EG16" i="14"/>
  <c r="HE16" i="14"/>
  <c r="ES16" i="14"/>
  <c r="GD16" i="14"/>
  <c r="HP16" i="14"/>
  <c r="GJ16" i="14"/>
  <c r="FD16" i="14"/>
  <c r="DX16" i="14"/>
  <c r="GQ16" i="14"/>
  <c r="FK16" i="14"/>
  <c r="EE16" i="14"/>
  <c r="EG76" i="14"/>
  <c r="HH76" i="14"/>
  <c r="EV76" i="14"/>
  <c r="GG76" i="14"/>
  <c r="DU76" i="14"/>
  <c r="FH76" i="14"/>
  <c r="HG76" i="14"/>
  <c r="GA76" i="14"/>
  <c r="EU76" i="14"/>
  <c r="HJ76" i="14"/>
  <c r="GD76" i="14"/>
  <c r="EX76" i="14"/>
  <c r="FV19" i="14"/>
  <c r="GI19" i="14"/>
  <c r="FN19" i="14"/>
  <c r="EE19" i="14"/>
  <c r="FJ19" i="14"/>
  <c r="GU19" i="14"/>
  <c r="EI19" i="14"/>
  <c r="GO19" i="14"/>
  <c r="FI19" i="14"/>
  <c r="EC19" i="14"/>
  <c r="GV19" i="14"/>
  <c r="FP19" i="14"/>
  <c r="EJ19" i="14"/>
  <c r="GF33" i="14"/>
  <c r="FU33" i="14"/>
  <c r="DX33" i="14"/>
  <c r="HG33" i="14"/>
  <c r="EU33" i="14"/>
  <c r="GD33" i="14"/>
  <c r="GH67" i="14"/>
  <c r="EL67" i="14"/>
  <c r="GG67" i="14"/>
  <c r="DU67" i="14"/>
  <c r="FF67" i="14"/>
  <c r="GK67" i="14"/>
  <c r="DY67" i="14"/>
  <c r="GN67" i="14"/>
  <c r="FH67" i="14"/>
  <c r="EB67" i="14"/>
  <c r="GU67" i="14"/>
  <c r="FO67" i="14"/>
  <c r="EI67" i="14"/>
  <c r="EW60" i="14"/>
  <c r="FD60" i="14"/>
  <c r="EC60" i="14"/>
  <c r="HK60" i="14"/>
  <c r="EY60" i="14"/>
  <c r="GH60" i="14"/>
  <c r="DV60" i="14"/>
  <c r="FD38" i="14"/>
  <c r="HG38" i="14"/>
  <c r="GF38" i="14"/>
  <c r="GL38" i="14"/>
  <c r="DZ38" i="14"/>
  <c r="FI38" i="14"/>
  <c r="FK94" i="14"/>
  <c r="EL94" i="14"/>
  <c r="HB94" i="14"/>
  <c r="GS94" i="14"/>
  <c r="EG94" i="14"/>
  <c r="FT94" i="14"/>
  <c r="HN81" i="14"/>
  <c r="FB81" i="14"/>
  <c r="GK81" i="14"/>
  <c r="DY81" i="14"/>
  <c r="GF93" i="14"/>
  <c r="FX93" i="14"/>
  <c r="GE93" i="14"/>
  <c r="HP93" i="14"/>
  <c r="FD93" i="14"/>
  <c r="GQ93" i="14"/>
  <c r="EE93" i="14"/>
  <c r="GP93" i="14"/>
  <c r="FJ93" i="14"/>
  <c r="ED93" i="14"/>
  <c r="HI93" i="14"/>
  <c r="GC93" i="14"/>
  <c r="FM93" i="14"/>
  <c r="EG93" i="14"/>
  <c r="ES28" i="14"/>
  <c r="EP28" i="14"/>
  <c r="GG28" i="14"/>
  <c r="FN28" i="14"/>
  <c r="FU28" i="14"/>
  <c r="HF28" i="14"/>
  <c r="ET28" i="14"/>
  <c r="GZ28" i="14"/>
  <c r="FD28" i="14"/>
  <c r="DX28" i="14"/>
  <c r="GQ28" i="14"/>
  <c r="FK28" i="14"/>
  <c r="EE28" i="14"/>
  <c r="HE44" i="14"/>
  <c r="FY44" i="14"/>
  <c r="FV44" i="14"/>
  <c r="HM44" i="14"/>
  <c r="FA44" i="14"/>
  <c r="GT44" i="14"/>
  <c r="EH44" i="14"/>
  <c r="GK44" i="14"/>
  <c r="FE44" i="14"/>
  <c r="DY44" i="14"/>
  <c r="GP44" i="14"/>
  <c r="FJ44" i="14"/>
  <c r="ED44" i="14"/>
  <c r="HH44" i="14"/>
  <c r="GR44" i="14"/>
  <c r="GB44" i="14"/>
  <c r="FL44" i="14"/>
  <c r="EV44" i="14"/>
  <c r="EF44" i="14"/>
  <c r="HO44" i="14"/>
  <c r="GY44" i="14"/>
  <c r="GI44" i="14"/>
  <c r="FS44" i="14"/>
  <c r="FC44" i="14"/>
  <c r="EM44" i="14"/>
  <c r="DW44" i="14"/>
  <c r="HK14" i="14"/>
  <c r="GE14" i="14"/>
  <c r="FL14" i="14"/>
  <c r="GM14" i="14"/>
  <c r="EA14" i="14"/>
  <c r="FT14" i="14"/>
  <c r="HO14" i="14"/>
  <c r="GI14" i="14"/>
  <c r="FC14" i="14"/>
  <c r="DW14" i="14"/>
  <c r="GN14" i="14"/>
  <c r="FH14" i="14"/>
  <c r="EB14" i="14"/>
  <c r="HF14" i="14"/>
  <c r="GP14" i="14"/>
  <c r="FZ14" i="14"/>
  <c r="FJ14" i="14"/>
  <c r="ET14" i="14"/>
  <c r="ED14" i="14"/>
  <c r="HI14" i="14"/>
  <c r="GS14" i="14"/>
  <c r="GC14" i="14"/>
  <c r="FM14" i="14"/>
  <c r="EW14" i="14"/>
  <c r="EG14" i="14"/>
  <c r="FG22" i="14"/>
  <c r="GZ22" i="14"/>
  <c r="EN22" i="14"/>
  <c r="GE22" i="14"/>
  <c r="HH22" i="14"/>
  <c r="EV22" i="14"/>
  <c r="GY22" i="14"/>
  <c r="FS22" i="14"/>
  <c r="EM22" i="14"/>
  <c r="HD22" i="14"/>
  <c r="FX22" i="14"/>
  <c r="ER22" i="14"/>
  <c r="HN22" i="14"/>
  <c r="GX22" i="14"/>
  <c r="GH22" i="14"/>
  <c r="FR22" i="14"/>
  <c r="FB22" i="14"/>
  <c r="EL22" i="14"/>
  <c r="DV22" i="14"/>
  <c r="HA22" i="14"/>
  <c r="GK22" i="14"/>
  <c r="FU22" i="14"/>
  <c r="FE22" i="14"/>
  <c r="EO22" i="14"/>
  <c r="DY22" i="14"/>
  <c r="GH99" i="14"/>
  <c r="FZ99" i="14"/>
  <c r="EL99" i="14"/>
  <c r="HM99" i="14"/>
  <c r="GG99" i="14"/>
  <c r="FA99" i="14"/>
  <c r="DU99" i="14"/>
  <c r="GL99" i="14"/>
  <c r="FF99" i="14"/>
  <c r="DZ99" i="14"/>
  <c r="GK99" i="14"/>
  <c r="FE99" i="14"/>
  <c r="DY99" i="14"/>
  <c r="HD99" i="14"/>
  <c r="GN99" i="14"/>
  <c r="FX99" i="14"/>
  <c r="FH99" i="14"/>
  <c r="ER99" i="14"/>
  <c r="EB99" i="14"/>
  <c r="HK99" i="14"/>
  <c r="GU99" i="14"/>
  <c r="GE99" i="14"/>
  <c r="FO99" i="14"/>
  <c r="EY99" i="14"/>
  <c r="EI99" i="14"/>
  <c r="GF17" i="14"/>
  <c r="GV17" i="14"/>
  <c r="FM17" i="14"/>
  <c r="FH17" i="14"/>
  <c r="FU17" i="14"/>
  <c r="HH17" i="14"/>
  <c r="FL17" i="14"/>
  <c r="DX17" i="14"/>
  <c r="GG17" i="14"/>
  <c r="EK17" i="14"/>
  <c r="HG17" i="14"/>
  <c r="GM17" i="14"/>
  <c r="FO17" i="14"/>
  <c r="EU17" i="14"/>
  <c r="EA17" i="14"/>
  <c r="GX17" i="14"/>
  <c r="GD17" i="14"/>
  <c r="FJ17" i="14"/>
  <c r="EL17" i="14"/>
  <c r="HH81" i="14"/>
  <c r="EN81" i="14"/>
  <c r="FD81" i="14"/>
  <c r="GQ81" i="14"/>
  <c r="FC81" i="14"/>
  <c r="HD81" i="14"/>
  <c r="FP81" i="14"/>
  <c r="EB81" i="14"/>
  <c r="GE81" i="14"/>
  <c r="EQ81" i="14"/>
  <c r="HF81" i="14"/>
  <c r="GH81" i="14"/>
  <c r="FN81" i="14"/>
  <c r="ET81" i="14"/>
  <c r="DV81" i="14"/>
  <c r="GW81" i="14"/>
  <c r="GC81" i="14"/>
  <c r="FE81" i="14"/>
  <c r="EK81" i="14"/>
  <c r="EJ49" i="14"/>
  <c r="HI49" i="14"/>
  <c r="EW49" i="14"/>
  <c r="FX49" i="14"/>
  <c r="HA49" i="14"/>
  <c r="EO49" i="14"/>
  <c r="GZ49" i="14"/>
  <c r="FT49" i="14"/>
  <c r="EN49" i="14"/>
  <c r="HE49" i="14"/>
  <c r="FY49" i="14"/>
  <c r="ES49" i="14"/>
  <c r="HO49" i="14"/>
  <c r="GY49" i="14"/>
  <c r="GI49" i="14"/>
  <c r="FS49" i="14"/>
  <c r="FC49" i="14"/>
  <c r="EM49" i="14"/>
  <c r="DW49" i="14"/>
  <c r="HB49" i="14"/>
  <c r="GL49" i="14"/>
  <c r="FV49" i="14"/>
  <c r="FF49" i="14"/>
  <c r="EP49" i="14"/>
  <c r="DZ49" i="14"/>
  <c r="DT93" i="14"/>
  <c r="GV93" i="14"/>
  <c r="FH93" i="14"/>
  <c r="GU93" i="14"/>
  <c r="FO93" i="14"/>
  <c r="EI93" i="14"/>
  <c r="GZ93" i="14"/>
  <c r="FT93" i="14"/>
  <c r="EN93" i="14"/>
  <c r="HG93" i="14"/>
  <c r="GA93" i="14"/>
  <c r="EU93" i="14"/>
  <c r="HN93" i="14"/>
  <c r="GX93" i="14"/>
  <c r="GH93" i="14"/>
  <c r="FR93" i="14"/>
  <c r="FB93" i="14"/>
  <c r="EL93" i="14"/>
  <c r="DV93" i="14"/>
  <c r="HA93" i="14"/>
  <c r="GK93" i="14"/>
  <c r="FU93" i="14"/>
  <c r="FE93" i="14"/>
  <c r="EO93" i="14"/>
  <c r="DY93" i="14"/>
  <c r="FI28" i="14"/>
  <c r="EC28" i="14"/>
  <c r="FV28" i="14"/>
  <c r="HM28" i="14"/>
  <c r="FA28" i="14"/>
  <c r="GT28" i="14"/>
  <c r="EH28" i="14"/>
  <c r="GK28" i="14"/>
  <c r="FE28" i="14"/>
  <c r="DY28" i="14"/>
  <c r="GP28" i="14"/>
  <c r="FJ28" i="14"/>
  <c r="ED28" i="14"/>
  <c r="HH28" i="14"/>
  <c r="GR28" i="14"/>
  <c r="GB28" i="14"/>
  <c r="FL28" i="14"/>
  <c r="EV28" i="14"/>
  <c r="EF28" i="14"/>
  <c r="HO28" i="14"/>
  <c r="GY28" i="14"/>
  <c r="GI28" i="14"/>
  <c r="FS28" i="14"/>
  <c r="FC28" i="14"/>
  <c r="EM28" i="14"/>
  <c r="DW28" i="14"/>
  <c r="GK92" i="14"/>
  <c r="EW92" i="14"/>
  <c r="FM92" i="14"/>
  <c r="GJ92" i="14"/>
  <c r="EV92" i="14"/>
  <c r="HE92" i="14"/>
  <c r="FI92" i="14"/>
  <c r="DU92" i="14"/>
  <c r="GF92" i="14"/>
  <c r="EJ92" i="14"/>
  <c r="HG92" i="14"/>
  <c r="GM92" i="14"/>
  <c r="FO92" i="14"/>
  <c r="EU92" i="14"/>
  <c r="EA92" i="14"/>
  <c r="GX92" i="14"/>
  <c r="GD92" i="14"/>
  <c r="FJ92" i="14"/>
  <c r="EL92" i="14"/>
  <c r="FU16" i="14"/>
  <c r="HI16" i="14"/>
  <c r="FZ16" i="14"/>
  <c r="GG16" i="14"/>
  <c r="DU16" i="14"/>
  <c r="FF16" i="14"/>
  <c r="HD16" i="14"/>
  <c r="FX16" i="14"/>
  <c r="ER16" i="14"/>
  <c r="HK16" i="14"/>
  <c r="GE16" i="14"/>
  <c r="EY16" i="14"/>
  <c r="HA76" i="14"/>
  <c r="DY76" i="14"/>
  <c r="GJ76" i="14"/>
  <c r="DX76" i="14"/>
  <c r="FI76" i="14"/>
  <c r="GV76" i="14"/>
  <c r="EJ76" i="14"/>
  <c r="GU76" i="14"/>
  <c r="FO76" i="14"/>
  <c r="EI76" i="14"/>
  <c r="GX76" i="14"/>
  <c r="FR76" i="14"/>
  <c r="EL76" i="14"/>
  <c r="EP19" i="14"/>
  <c r="EM19" i="14"/>
  <c r="HG19" i="14"/>
  <c r="GX19" i="14"/>
  <c r="EL19" i="14"/>
  <c r="FW19" i="14"/>
  <c r="HI19" i="14"/>
  <c r="GC19" i="14"/>
  <c r="EW19" i="14"/>
  <c r="HP19" i="14"/>
  <c r="GJ19" i="14"/>
  <c r="FD19" i="14"/>
  <c r="DX19" i="14"/>
  <c r="EG33" i="14"/>
  <c r="GR33" i="14"/>
  <c r="FQ33" i="14"/>
  <c r="GE33" i="14"/>
  <c r="HN33" i="14"/>
  <c r="FB33" i="14"/>
  <c r="HF67" i="14"/>
  <c r="ED67" i="14"/>
  <c r="FI67" i="14"/>
  <c r="GT67" i="14"/>
  <c r="EH67" i="14"/>
  <c r="FM67" i="14"/>
  <c r="HH67" i="14"/>
  <c r="GB67" i="14"/>
  <c r="EV67" i="14"/>
  <c r="HO67" i="14"/>
  <c r="GI67" i="14"/>
  <c r="FC67" i="14"/>
  <c r="DW67" i="14"/>
  <c r="GK60" i="14"/>
  <c r="EO60" i="14"/>
  <c r="DX60" i="14"/>
  <c r="GV60" i="14"/>
  <c r="GU60" i="14"/>
  <c r="EI60" i="14"/>
  <c r="FR60" i="14"/>
  <c r="GU38" i="14"/>
  <c r="GA38" i="14"/>
  <c r="EZ38" i="14"/>
  <c r="FV38" i="14"/>
  <c r="HE38" i="14"/>
  <c r="ES38" i="14"/>
  <c r="FC94" i="14"/>
  <c r="HC94" i="14"/>
  <c r="FV94" i="14"/>
  <c r="GC94" i="14"/>
  <c r="HP94" i="14"/>
  <c r="FD94" i="14"/>
  <c r="AH14" i="14"/>
  <c r="AX14" i="14"/>
  <c r="BN14" i="14"/>
  <c r="CD14" i="14"/>
  <c r="CT14" i="14"/>
  <c r="DJ14" i="14"/>
  <c r="AA14" i="14"/>
  <c r="AQ14" i="14"/>
  <c r="BG14" i="14"/>
  <c r="BW14" i="14"/>
  <c r="CM14" i="14"/>
  <c r="DC14" i="14"/>
  <c r="DS14" i="14"/>
  <c r="AJ14" i="14"/>
  <c r="AZ14" i="14"/>
  <c r="BP14" i="14"/>
  <c r="CF14" i="14"/>
  <c r="CV14" i="14"/>
  <c r="DL14" i="14"/>
  <c r="BM14" i="14"/>
  <c r="AK14" i="14"/>
  <c r="CW14" i="14"/>
  <c r="BE14" i="14"/>
  <c r="DQ14" i="14"/>
  <c r="CO14" i="14"/>
  <c r="AL14" i="14"/>
  <c r="BB14" i="14"/>
  <c r="BR14" i="14"/>
  <c r="CH14" i="14"/>
  <c r="CX14" i="14"/>
  <c r="DN14" i="14"/>
  <c r="AE14" i="14"/>
  <c r="AU14" i="14"/>
  <c r="BK14" i="14"/>
  <c r="CA14" i="14"/>
  <c r="CQ14" i="14"/>
  <c r="DG14" i="14"/>
  <c r="X14" i="14"/>
  <c r="AN14" i="14"/>
  <c r="BD14" i="14"/>
  <c r="BT14" i="14"/>
  <c r="CJ14" i="14"/>
  <c r="CZ14" i="14"/>
  <c r="DP14" i="14"/>
  <c r="CC14" i="14"/>
  <c r="BA14" i="14"/>
  <c r="DM14" i="14"/>
  <c r="BU14" i="14"/>
  <c r="BI14" i="14"/>
  <c r="AS14" i="14"/>
  <c r="Z14" i="14"/>
  <c r="BF14" i="14"/>
  <c r="CL14" i="14"/>
  <c r="DR14" i="14"/>
  <c r="AY14" i="14"/>
  <c r="CE14" i="14"/>
  <c r="DK14" i="14"/>
  <c r="AR14" i="14"/>
  <c r="BX14" i="14"/>
  <c r="DD14" i="14"/>
  <c r="CS14" i="14"/>
  <c r="Y14" i="14"/>
  <c r="BY14" i="14"/>
  <c r="AD14" i="14"/>
  <c r="BJ14" i="14"/>
  <c r="CP14" i="14"/>
  <c r="W14" i="14"/>
  <c r="BC14" i="14"/>
  <c r="CI14" i="14"/>
  <c r="DO14" i="14"/>
  <c r="AV14" i="14"/>
  <c r="CB14" i="14"/>
  <c r="DH14" i="14"/>
  <c r="DI14" i="14"/>
  <c r="AO14" i="14"/>
  <c r="AC14" i="14"/>
  <c r="BV14" i="14"/>
  <c r="AI14" i="14"/>
  <c r="CU14" i="14"/>
  <c r="BH14" i="14"/>
  <c r="AG14" i="14"/>
  <c r="CK14" i="14"/>
  <c r="BZ14" i="14"/>
  <c r="AM14" i="14"/>
  <c r="CY14" i="14"/>
  <c r="BL14" i="14"/>
  <c r="AW14" i="14"/>
  <c r="DA14" i="14"/>
  <c r="DB14" i="14"/>
  <c r="AB14" i="14"/>
  <c r="BQ14" i="14"/>
  <c r="AP14" i="14"/>
  <c r="CN14" i="14"/>
  <c r="DF14" i="14"/>
  <c r="AF14" i="14"/>
  <c r="CG14" i="14"/>
  <c r="BO14" i="14"/>
  <c r="DE14" i="14"/>
  <c r="AT14" i="14"/>
  <c r="BS14" i="14"/>
  <c r="CR14" i="14"/>
  <c r="N26" i="14"/>
  <c r="L26" i="14"/>
  <c r="N46" i="14"/>
  <c r="L46" i="14"/>
  <c r="N62" i="14"/>
  <c r="L62" i="14"/>
  <c r="AF82" i="14"/>
  <c r="AV82" i="14"/>
  <c r="BL82" i="14"/>
  <c r="CB82" i="14"/>
  <c r="CR82" i="14"/>
  <c r="DH82" i="14"/>
  <c r="AC82" i="14"/>
  <c r="AS82" i="14"/>
  <c r="BI82" i="14"/>
  <c r="BY82" i="14"/>
  <c r="CO82" i="14"/>
  <c r="DE82" i="14"/>
  <c r="Z82" i="14"/>
  <c r="AP82" i="14"/>
  <c r="BF82" i="14"/>
  <c r="BV82" i="14"/>
  <c r="CL82" i="14"/>
  <c r="DB82" i="14"/>
  <c r="DR82" i="14"/>
  <c r="CE82" i="14"/>
  <c r="BG82" i="14"/>
  <c r="CA82" i="14"/>
  <c r="BC82" i="14"/>
  <c r="DO82" i="14"/>
  <c r="AE82" i="14"/>
  <c r="AJ82" i="14"/>
  <c r="AZ82" i="14"/>
  <c r="BP82" i="14"/>
  <c r="CF82" i="14"/>
  <c r="CV82" i="14"/>
  <c r="DL82" i="14"/>
  <c r="AG82" i="14"/>
  <c r="AW82" i="14"/>
  <c r="BM82" i="14"/>
  <c r="CC82" i="14"/>
  <c r="CS82" i="14"/>
  <c r="DI82" i="14"/>
  <c r="AD82" i="14"/>
  <c r="AT82" i="14"/>
  <c r="BJ82" i="14"/>
  <c r="BZ82" i="14"/>
  <c r="CP82" i="14"/>
  <c r="DF82" i="14"/>
  <c r="AI82" i="14"/>
  <c r="CU82" i="14"/>
  <c r="CM82" i="14"/>
  <c r="DG82" i="14"/>
  <c r="BS82" i="14"/>
  <c r="AQ82" i="14"/>
  <c r="BK82" i="14"/>
  <c r="AR82" i="14"/>
  <c r="BX82" i="14"/>
  <c r="DD82" i="14"/>
  <c r="AO82" i="14"/>
  <c r="BU82" i="14"/>
  <c r="DA82" i="14"/>
  <c r="AL82" i="14"/>
  <c r="BR82" i="14"/>
  <c r="CX82" i="14"/>
  <c r="BO82" i="14"/>
  <c r="AU82" i="14"/>
  <c r="CY82" i="14"/>
  <c r="X82" i="14"/>
  <c r="BD82" i="14"/>
  <c r="CJ82" i="14"/>
  <c r="DP82" i="14"/>
  <c r="BA82" i="14"/>
  <c r="CG82" i="14"/>
  <c r="DM82" i="14"/>
  <c r="AX82" i="14"/>
  <c r="CD82" i="14"/>
  <c r="DJ82" i="14"/>
  <c r="DK82" i="14"/>
  <c r="W82" i="14"/>
  <c r="BW82" i="14"/>
  <c r="BH82" i="14"/>
  <c r="Y82" i="14"/>
  <c r="CK82" i="14"/>
  <c r="BB82" i="14"/>
  <c r="DN82" i="14"/>
  <c r="AM82" i="14"/>
  <c r="BT82" i="14"/>
  <c r="AK82" i="14"/>
  <c r="CW82" i="14"/>
  <c r="BN82" i="14"/>
  <c r="AY82" i="14"/>
  <c r="CI82" i="14"/>
  <c r="AB82" i="14"/>
  <c r="BE82" i="14"/>
  <c r="CH82" i="14"/>
  <c r="DC82" i="14"/>
  <c r="CN82" i="14"/>
  <c r="AA82" i="14"/>
  <c r="AN82" i="14"/>
  <c r="BQ82" i="14"/>
  <c r="CT82" i="14"/>
  <c r="CQ82" i="14"/>
  <c r="DQ82" i="14"/>
  <c r="CZ82" i="14"/>
  <c r="AH82" i="14"/>
  <c r="DS82" i="14"/>
  <c r="N82" i="14"/>
  <c r="L82" i="14"/>
  <c r="N102" i="14"/>
  <c r="L102" i="14"/>
  <c r="AD15" i="14"/>
  <c r="DR15" i="14"/>
  <c r="DD15" i="14"/>
  <c r="CN15" i="14"/>
  <c r="CO15" i="14"/>
  <c r="CL15" i="14"/>
  <c r="BH15" i="14"/>
  <c r="AR15" i="14"/>
  <c r="BM15" i="14"/>
  <c r="CE15" i="14"/>
  <c r="BO15" i="14"/>
  <c r="BX15" i="14"/>
  <c r="Z15" i="14"/>
  <c r="CU15" i="14"/>
  <c r="BE15" i="14"/>
  <c r="AC15" i="14"/>
  <c r="Y15" i="14"/>
  <c r="AN15" i="14"/>
  <c r="BB15" i="14"/>
  <c r="DN15" i="14"/>
  <c r="AG15" i="14"/>
  <c r="CM15" i="14"/>
  <c r="AW15" i="14"/>
  <c r="X15" i="14"/>
  <c r="CH15" i="14"/>
  <c r="BI15" i="14"/>
  <c r="DS15" i="14"/>
  <c r="AA15" i="14"/>
  <c r="BN15" i="14"/>
  <c r="BA15" i="14"/>
  <c r="DH15" i="14"/>
  <c r="AV15" i="14"/>
  <c r="CI15" i="14"/>
  <c r="W15" i="14"/>
  <c r="BJ15" i="14"/>
  <c r="AB15" i="14"/>
  <c r="BF15" i="14"/>
  <c r="DK15" i="14"/>
  <c r="AI15" i="14"/>
  <c r="DI15" i="14"/>
  <c r="DG15" i="14"/>
  <c r="CG15" i="14"/>
  <c r="AL15" i="14"/>
  <c r="CV15" i="14"/>
  <c r="AQ15" i="14"/>
  <c r="DP15" i="14"/>
  <c r="CQ15" i="14"/>
  <c r="BR15" i="14"/>
  <c r="DL15" i="14"/>
  <c r="DC15" i="14"/>
  <c r="DJ15" i="14"/>
  <c r="AH15" i="14"/>
  <c r="CC15" i="14"/>
  <c r="CR15" i="14"/>
  <c r="AF15" i="14"/>
  <c r="BS15" i="14"/>
  <c r="DF15" i="14"/>
  <c r="AT15" i="14"/>
  <c r="AK15" i="14"/>
  <c r="AY15" i="14"/>
  <c r="AU15" i="14"/>
  <c r="BU15" i="14"/>
  <c r="AX15" i="14"/>
  <c r="BK15" i="14"/>
  <c r="CF15" i="14"/>
  <c r="CT15" i="14"/>
  <c r="DE15" i="14"/>
  <c r="DO15" i="14"/>
  <c r="CP15" i="14"/>
  <c r="DB15" i="14"/>
  <c r="CW15" i="14"/>
  <c r="CX15" i="14"/>
  <c r="BQ15" i="14"/>
  <c r="DA15" i="14"/>
  <c r="AE15" i="14"/>
  <c r="AZ15" i="14"/>
  <c r="CD15" i="14"/>
  <c r="AS15" i="14"/>
  <c r="CY15" i="14"/>
  <c r="BZ15" i="14"/>
  <c r="AP15" i="14"/>
  <c r="CA15" i="14"/>
  <c r="BD15" i="14"/>
  <c r="BG15" i="14"/>
  <c r="BL15" i="14"/>
  <c r="BV15" i="14"/>
  <c r="BY15" i="14"/>
  <c r="BP15" i="14"/>
  <c r="AO15" i="14"/>
  <c r="DQ15" i="14"/>
  <c r="BC15" i="14"/>
  <c r="AJ15" i="14"/>
  <c r="DM15" i="14"/>
  <c r="CJ15" i="14"/>
  <c r="CB15" i="14"/>
  <c r="CS15" i="14"/>
  <c r="CZ15" i="14"/>
  <c r="BW15" i="14"/>
  <c r="AM15" i="14"/>
  <c r="CK15" i="14"/>
  <c r="BT15" i="14"/>
  <c r="AI19" i="14"/>
  <c r="AY19" i="14"/>
  <c r="BO19" i="14"/>
  <c r="CE19" i="14"/>
  <c r="CU19" i="14"/>
  <c r="DK19" i="14"/>
  <c r="AB19" i="14"/>
  <c r="AR19" i="14"/>
  <c r="BH19" i="14"/>
  <c r="BX19" i="14"/>
  <c r="CN19" i="14"/>
  <c r="DD19" i="14"/>
  <c r="Y19" i="14"/>
  <c r="AO19" i="14"/>
  <c r="BE19" i="14"/>
  <c r="BU19" i="14"/>
  <c r="CK19" i="14"/>
  <c r="DA19" i="14"/>
  <c r="DQ19" i="14"/>
  <c r="BV19" i="14"/>
  <c r="AD19" i="14"/>
  <c r="CP19" i="14"/>
  <c r="BN19" i="14"/>
  <c r="BR19" i="14"/>
  <c r="BB19" i="14"/>
  <c r="W19" i="14"/>
  <c r="AM19" i="14"/>
  <c r="BC19" i="14"/>
  <c r="BS19" i="14"/>
  <c r="CI19" i="14"/>
  <c r="CY19" i="14"/>
  <c r="DO19" i="14"/>
  <c r="AF19" i="14"/>
  <c r="AV19" i="14"/>
  <c r="BL19" i="14"/>
  <c r="CB19" i="14"/>
  <c r="CR19" i="14"/>
  <c r="DH19" i="14"/>
  <c r="AC19" i="14"/>
  <c r="AS19" i="14"/>
  <c r="BI19" i="14"/>
  <c r="BY19" i="14"/>
  <c r="CO19" i="14"/>
  <c r="DE19" i="14"/>
  <c r="Z19" i="14"/>
  <c r="CL19" i="14"/>
  <c r="AT19" i="14"/>
  <c r="DF19" i="14"/>
  <c r="CD19" i="14"/>
  <c r="CH19" i="14"/>
  <c r="DN19" i="14"/>
  <c r="AU19" i="14"/>
  <c r="CA19" i="14"/>
  <c r="DG19" i="14"/>
  <c r="AN19" i="14"/>
  <c r="BT19" i="14"/>
  <c r="CZ19" i="14"/>
  <c r="AK19" i="14"/>
  <c r="BQ19" i="14"/>
  <c r="CW19" i="14"/>
  <c r="BF19" i="14"/>
  <c r="BZ19" i="14"/>
  <c r="DJ19" i="14"/>
  <c r="AA19" i="14"/>
  <c r="BG19" i="14"/>
  <c r="CM19" i="14"/>
  <c r="DS19" i="14"/>
  <c r="AZ19" i="14"/>
  <c r="CF19" i="14"/>
  <c r="DL19" i="14"/>
  <c r="AW19" i="14"/>
  <c r="CC19" i="14"/>
  <c r="DI19" i="14"/>
  <c r="DB19" i="14"/>
  <c r="AH19" i="14"/>
  <c r="AL19" i="14"/>
  <c r="AQ19" i="14"/>
  <c r="DC19" i="14"/>
  <c r="BP19" i="14"/>
  <c r="AG19" i="14"/>
  <c r="CS19" i="14"/>
  <c r="BJ19" i="14"/>
  <c r="AJ19" i="14"/>
  <c r="BM19" i="14"/>
  <c r="CT19" i="14"/>
  <c r="BK19" i="14"/>
  <c r="X19" i="14"/>
  <c r="CJ19" i="14"/>
  <c r="BA19" i="14"/>
  <c r="DM19" i="14"/>
  <c r="AX19" i="14"/>
  <c r="BW19" i="14"/>
  <c r="CV19" i="14"/>
  <c r="AP19" i="14"/>
  <c r="DP19" i="14"/>
  <c r="CQ19" i="14"/>
  <c r="CX19" i="14"/>
  <c r="AE19" i="14"/>
  <c r="CG19" i="14"/>
  <c r="DR19" i="14"/>
  <c r="BD19" i="14"/>
  <c r="X23" i="14"/>
  <c r="AN23" i="14"/>
  <c r="BD23" i="14"/>
  <c r="AM23" i="14"/>
  <c r="BH23" i="14"/>
  <c r="BX23" i="14"/>
  <c r="CN23" i="14"/>
  <c r="DD23" i="14"/>
  <c r="Y23" i="14"/>
  <c r="AT23" i="14"/>
  <c r="BM23" i="14"/>
  <c r="CC23" i="14"/>
  <c r="CS23" i="14"/>
  <c r="DI23" i="14"/>
  <c r="AE23" i="14"/>
  <c r="BA23" i="14"/>
  <c r="BR23" i="14"/>
  <c r="CH23" i="14"/>
  <c r="CX23" i="14"/>
  <c r="DN23" i="14"/>
  <c r="BO23" i="14"/>
  <c r="AG23" i="14"/>
  <c r="CY23" i="14"/>
  <c r="BW23" i="14"/>
  <c r="AQ23" i="14"/>
  <c r="CQ23" i="14"/>
  <c r="AB23" i="14"/>
  <c r="AR23" i="14"/>
  <c r="W23" i="14"/>
  <c r="AS23" i="14"/>
  <c r="BL23" i="14"/>
  <c r="CB23" i="14"/>
  <c r="CR23" i="14"/>
  <c r="DH23" i="14"/>
  <c r="AD23" i="14"/>
  <c r="AY23" i="14"/>
  <c r="BQ23" i="14"/>
  <c r="CG23" i="14"/>
  <c r="CW23" i="14"/>
  <c r="DM23" i="14"/>
  <c r="AK23" i="14"/>
  <c r="BF23" i="14"/>
  <c r="BV23" i="14"/>
  <c r="CL23" i="14"/>
  <c r="DB23" i="14"/>
  <c r="DR23" i="14"/>
  <c r="CE23" i="14"/>
  <c r="BB23" i="14"/>
  <c r="DO23" i="14"/>
  <c r="CM23" i="14"/>
  <c r="DG23" i="14"/>
  <c r="AJ23" i="14"/>
  <c r="AH23" i="14"/>
  <c r="BT23" i="14"/>
  <c r="CZ23" i="14"/>
  <c r="AO23" i="14"/>
  <c r="BY23" i="14"/>
  <c r="DE23" i="14"/>
  <c r="AU23" i="14"/>
  <c r="CD23" i="14"/>
  <c r="DJ23" i="14"/>
  <c r="DK23" i="14"/>
  <c r="BG23" i="14"/>
  <c r="CA23" i="14"/>
  <c r="AV23" i="14"/>
  <c r="AX23" i="14"/>
  <c r="CF23" i="14"/>
  <c r="DL23" i="14"/>
  <c r="BE23" i="14"/>
  <c r="CK23" i="14"/>
  <c r="DQ23" i="14"/>
  <c r="BJ23" i="14"/>
  <c r="CP23" i="14"/>
  <c r="AA23" i="14"/>
  <c r="BS23" i="14"/>
  <c r="DC23" i="14"/>
  <c r="AZ23" i="14"/>
  <c r="BC23" i="14"/>
  <c r="CJ23" i="14"/>
  <c r="DP23" i="14"/>
  <c r="BI23" i="14"/>
  <c r="CO23" i="14"/>
  <c r="Z23" i="14"/>
  <c r="BN23" i="14"/>
  <c r="CT23" i="14"/>
  <c r="AW23" i="14"/>
  <c r="CI23" i="14"/>
  <c r="DS23" i="14"/>
  <c r="AC23" i="14"/>
  <c r="BU23" i="14"/>
  <c r="DF23" i="14"/>
  <c r="CV23" i="14"/>
  <c r="AL23" i="14"/>
  <c r="BP23" i="14"/>
  <c r="DA23" i="14"/>
  <c r="CU23" i="14"/>
  <c r="AP23" i="14"/>
  <c r="AF23" i="14"/>
  <c r="AI23" i="14"/>
  <c r="BZ23" i="14"/>
  <c r="BK23" i="14"/>
  <c r="X27" i="14"/>
  <c r="AN27" i="14"/>
  <c r="BD27" i="14"/>
  <c r="BT27" i="14"/>
  <c r="CJ27" i="14"/>
  <c r="CZ27" i="14"/>
  <c r="DP27" i="14"/>
  <c r="AK27" i="14"/>
  <c r="BA27" i="14"/>
  <c r="BQ27" i="14"/>
  <c r="CG27" i="14"/>
  <c r="CW27" i="14"/>
  <c r="DM27" i="14"/>
  <c r="AH27" i="14"/>
  <c r="AX27" i="14"/>
  <c r="BN27" i="14"/>
  <c r="CD27" i="14"/>
  <c r="CT27" i="14"/>
  <c r="DJ27" i="14"/>
  <c r="AY27" i="14"/>
  <c r="DK27" i="14"/>
  <c r="BS27" i="14"/>
  <c r="AA27" i="14"/>
  <c r="CM27" i="14"/>
  <c r="AE27" i="14"/>
  <c r="BK27" i="14"/>
  <c r="AB27" i="14"/>
  <c r="AR27" i="14"/>
  <c r="BH27" i="14"/>
  <c r="BX27" i="14"/>
  <c r="CN27" i="14"/>
  <c r="DD27" i="14"/>
  <c r="Y27" i="14"/>
  <c r="AO27" i="14"/>
  <c r="BE27" i="14"/>
  <c r="BU27" i="14"/>
  <c r="CK27" i="14"/>
  <c r="DA27" i="14"/>
  <c r="DQ27" i="14"/>
  <c r="AL27" i="14"/>
  <c r="BB27" i="14"/>
  <c r="BR27" i="14"/>
  <c r="CH27" i="14"/>
  <c r="CX27" i="14"/>
  <c r="DN27" i="14"/>
  <c r="BO27" i="14"/>
  <c r="W27" i="14"/>
  <c r="CI27" i="14"/>
  <c r="AQ27" i="14"/>
  <c r="DC27" i="14"/>
  <c r="CQ27" i="14"/>
  <c r="AV27" i="14"/>
  <c r="CB27" i="14"/>
  <c r="DH27" i="14"/>
  <c r="AS27" i="14"/>
  <c r="BY27" i="14"/>
  <c r="DE27" i="14"/>
  <c r="AP27" i="14"/>
  <c r="BV27" i="14"/>
  <c r="DB27" i="14"/>
  <c r="CE27" i="14"/>
  <c r="CY27" i="14"/>
  <c r="DS27" i="14"/>
  <c r="AZ27" i="14"/>
  <c r="CF27" i="14"/>
  <c r="DL27" i="14"/>
  <c r="AW27" i="14"/>
  <c r="CC27" i="14"/>
  <c r="DI27" i="14"/>
  <c r="AT27" i="14"/>
  <c r="BZ27" i="14"/>
  <c r="DF27" i="14"/>
  <c r="CU27" i="14"/>
  <c r="DO27" i="14"/>
  <c r="CA27" i="14"/>
  <c r="BP27" i="14"/>
  <c r="AG27" i="14"/>
  <c r="CS27" i="14"/>
  <c r="BJ27" i="14"/>
  <c r="AI27" i="14"/>
  <c r="BW27" i="14"/>
  <c r="AF27" i="14"/>
  <c r="CR27" i="14"/>
  <c r="BI27" i="14"/>
  <c r="Z27" i="14"/>
  <c r="CL27" i="14"/>
  <c r="AM27" i="14"/>
  <c r="AU27" i="14"/>
  <c r="BL27" i="14"/>
  <c r="CO27" i="14"/>
  <c r="DR27" i="14"/>
  <c r="BF27" i="14"/>
  <c r="CV27" i="14"/>
  <c r="AD27" i="14"/>
  <c r="BC27" i="14"/>
  <c r="AC27" i="14"/>
  <c r="BG27" i="14"/>
  <c r="DG27" i="14"/>
  <c r="CP27" i="14"/>
  <c r="AJ27" i="14"/>
  <c r="BM27" i="14"/>
  <c r="X39" i="14"/>
  <c r="AH39" i="14"/>
  <c r="AX39" i="14"/>
  <c r="BN39" i="14"/>
  <c r="CD39" i="14"/>
  <c r="CT39" i="14"/>
  <c r="DJ39" i="14"/>
  <c r="AE39" i="14"/>
  <c r="AU39" i="14"/>
  <c r="BK39" i="14"/>
  <c r="CA39" i="14"/>
  <c r="CQ39" i="14"/>
  <c r="DG39" i="14"/>
  <c r="AA39" i="14"/>
  <c r="AR39" i="14"/>
  <c r="BH39" i="14"/>
  <c r="BX39" i="14"/>
  <c r="CN39" i="14"/>
  <c r="DD39" i="14"/>
  <c r="AG39" i="14"/>
  <c r="CS39" i="14"/>
  <c r="BQ39" i="14"/>
  <c r="W39" i="14"/>
  <c r="CK39" i="14"/>
  <c r="AC39" i="14"/>
  <c r="BI39" i="14"/>
  <c r="AB39" i="14"/>
  <c r="AL39" i="14"/>
  <c r="BB39" i="14"/>
  <c r="BR39" i="14"/>
  <c r="CH39" i="14"/>
  <c r="CX39" i="14"/>
  <c r="DN39" i="14"/>
  <c r="AI39" i="14"/>
  <c r="AY39" i="14"/>
  <c r="BO39" i="14"/>
  <c r="CE39" i="14"/>
  <c r="CU39" i="14"/>
  <c r="DK39" i="14"/>
  <c r="AF39" i="14"/>
  <c r="AV39" i="14"/>
  <c r="BL39" i="14"/>
  <c r="CB39" i="14"/>
  <c r="CR39" i="14"/>
  <c r="DH39" i="14"/>
  <c r="AW39" i="14"/>
  <c r="DI39" i="14"/>
  <c r="CG39" i="14"/>
  <c r="AO39" i="14"/>
  <c r="DA39" i="14"/>
  <c r="CO39" i="14"/>
  <c r="Y39" i="14"/>
  <c r="BF39" i="14"/>
  <c r="CL39" i="14"/>
  <c r="DR39" i="14"/>
  <c r="BC39" i="14"/>
  <c r="CI39" i="14"/>
  <c r="DO39" i="14"/>
  <c r="AZ39" i="14"/>
  <c r="CF39" i="14"/>
  <c r="DL39" i="14"/>
  <c r="AK39" i="14"/>
  <c r="BE39" i="14"/>
  <c r="AS39" i="14"/>
  <c r="AD39" i="14"/>
  <c r="BJ39" i="14"/>
  <c r="CP39" i="14"/>
  <c r="Z39" i="14"/>
  <c r="BG39" i="14"/>
  <c r="CM39" i="14"/>
  <c r="DS39" i="14"/>
  <c r="BD39" i="14"/>
  <c r="CJ39" i="14"/>
  <c r="DP39" i="14"/>
  <c r="BA39" i="14"/>
  <c r="BU39" i="14"/>
  <c r="DE39" i="14"/>
  <c r="AP39" i="14"/>
  <c r="DB39" i="14"/>
  <c r="BS39" i="14"/>
  <c r="AJ39" i="14"/>
  <c r="CV39" i="14"/>
  <c r="CW39" i="14"/>
  <c r="AT39" i="14"/>
  <c r="DF39" i="14"/>
  <c r="BW39" i="14"/>
  <c r="AN39" i="14"/>
  <c r="CZ39" i="14"/>
  <c r="DM39" i="14"/>
  <c r="AM39" i="14"/>
  <c r="BP39" i="14"/>
  <c r="DQ39" i="14"/>
  <c r="BV39" i="14"/>
  <c r="BM39" i="14"/>
  <c r="AQ39" i="14"/>
  <c r="BT39" i="14"/>
  <c r="BY39" i="14"/>
  <c r="CY39" i="14"/>
  <c r="CC39" i="14"/>
  <c r="DC39" i="14"/>
  <c r="BZ39" i="14"/>
  <c r="N43" i="14"/>
  <c r="L43" i="14"/>
  <c r="Z51" i="14"/>
  <c r="AP51" i="14"/>
  <c r="BF51" i="14"/>
  <c r="BV51" i="14"/>
  <c r="CL51" i="14"/>
  <c r="DB51" i="14"/>
  <c r="DR51" i="14"/>
  <c r="AI51" i="14"/>
  <c r="AY51" i="14"/>
  <c r="BO51" i="14"/>
  <c r="CE51" i="14"/>
  <c r="CU51" i="14"/>
  <c r="DK51" i="14"/>
  <c r="AB51" i="14"/>
  <c r="AR51" i="14"/>
  <c r="BH51" i="14"/>
  <c r="BX51" i="14"/>
  <c r="CN51" i="14"/>
  <c r="DD51" i="14"/>
  <c r="AK51" i="14"/>
  <c r="CW51" i="14"/>
  <c r="BE51" i="14"/>
  <c r="DQ51" i="14"/>
  <c r="BY51" i="14"/>
  <c r="CC51" i="14"/>
  <c r="AW51" i="14"/>
  <c r="AD51" i="14"/>
  <c r="AT51" i="14"/>
  <c r="BJ51" i="14"/>
  <c r="BZ51" i="14"/>
  <c r="CP51" i="14"/>
  <c r="DF51" i="14"/>
  <c r="W51" i="14"/>
  <c r="AM51" i="14"/>
  <c r="BC51" i="14"/>
  <c r="BS51" i="14"/>
  <c r="CI51" i="14"/>
  <c r="CY51" i="14"/>
  <c r="DO51" i="14"/>
  <c r="AF51" i="14"/>
  <c r="AV51" i="14"/>
  <c r="BL51" i="14"/>
  <c r="CB51" i="14"/>
  <c r="CR51" i="14"/>
  <c r="DH51" i="14"/>
  <c r="BA51" i="14"/>
  <c r="DM51" i="14"/>
  <c r="BU51" i="14"/>
  <c r="AC51" i="14"/>
  <c r="CO51" i="14"/>
  <c r="AG51" i="14"/>
  <c r="AL51" i="14"/>
  <c r="BR51" i="14"/>
  <c r="CX51" i="14"/>
  <c r="AE51" i="14"/>
  <c r="BK51" i="14"/>
  <c r="CQ51" i="14"/>
  <c r="X51" i="14"/>
  <c r="BD51" i="14"/>
  <c r="CJ51" i="14"/>
  <c r="DP51" i="14"/>
  <c r="AO51" i="14"/>
  <c r="BI51" i="14"/>
  <c r="DI51" i="14"/>
  <c r="BB51" i="14"/>
  <c r="DN51" i="14"/>
  <c r="CA51" i="14"/>
  <c r="AN51" i="14"/>
  <c r="CZ51" i="14"/>
  <c r="DA51" i="14"/>
  <c r="AX51" i="14"/>
  <c r="CD51" i="14"/>
  <c r="DJ51" i="14"/>
  <c r="AQ51" i="14"/>
  <c r="BW51" i="14"/>
  <c r="DC51" i="14"/>
  <c r="AJ51" i="14"/>
  <c r="BP51" i="14"/>
  <c r="CV51" i="14"/>
  <c r="BQ51" i="14"/>
  <c r="CK51" i="14"/>
  <c r="DE51" i="14"/>
  <c r="CH51" i="14"/>
  <c r="AU51" i="14"/>
  <c r="DG51" i="14"/>
  <c r="BT51" i="14"/>
  <c r="CG51" i="14"/>
  <c r="BM51" i="14"/>
  <c r="AA51" i="14"/>
  <c r="AZ51" i="14"/>
  <c r="AS51" i="14"/>
  <c r="BN51" i="14"/>
  <c r="DL51" i="14"/>
  <c r="CT51" i="14"/>
  <c r="Y51" i="14"/>
  <c r="AH51" i="14"/>
  <c r="BG51" i="14"/>
  <c r="CF51" i="14"/>
  <c r="CS51" i="14"/>
  <c r="CM51" i="14"/>
  <c r="DS51" i="14"/>
  <c r="N51" i="14"/>
  <c r="L51" i="14"/>
  <c r="AL55" i="14"/>
  <c r="BB55" i="14"/>
  <c r="BR55" i="14"/>
  <c r="CH55" i="14"/>
  <c r="CX55" i="14"/>
  <c r="DN55" i="14"/>
  <c r="AE55" i="14"/>
  <c r="AU55" i="14"/>
  <c r="BK55" i="14"/>
  <c r="CA55" i="14"/>
  <c r="CQ55" i="14"/>
  <c r="DG55" i="14"/>
  <c r="X55" i="14"/>
  <c r="AN55" i="14"/>
  <c r="BD55" i="14"/>
  <c r="BT55" i="14"/>
  <c r="CJ55" i="14"/>
  <c r="CZ55" i="14"/>
  <c r="DP55" i="14"/>
  <c r="CG55" i="14"/>
  <c r="AO55" i="14"/>
  <c r="DA55" i="14"/>
  <c r="BI55" i="14"/>
  <c r="AG55" i="14"/>
  <c r="BM55" i="14"/>
  <c r="Z55" i="14"/>
  <c r="AP55" i="14"/>
  <c r="BF55" i="14"/>
  <c r="BV55" i="14"/>
  <c r="CL55" i="14"/>
  <c r="DB55" i="14"/>
  <c r="DR55" i="14"/>
  <c r="AI55" i="14"/>
  <c r="AY55" i="14"/>
  <c r="BO55" i="14"/>
  <c r="CE55" i="14"/>
  <c r="CU55" i="14"/>
  <c r="DK55" i="14"/>
  <c r="AB55" i="14"/>
  <c r="AR55" i="14"/>
  <c r="BH55" i="14"/>
  <c r="BX55" i="14"/>
  <c r="CN55" i="14"/>
  <c r="DD55" i="14"/>
  <c r="AK55" i="14"/>
  <c r="CW55" i="14"/>
  <c r="BE55" i="14"/>
  <c r="DQ55" i="14"/>
  <c r="BY55" i="14"/>
  <c r="CS55" i="14"/>
  <c r="CC55" i="14"/>
  <c r="AD55" i="14"/>
  <c r="BJ55" i="14"/>
  <c r="CP55" i="14"/>
  <c r="W55" i="14"/>
  <c r="BC55" i="14"/>
  <c r="CI55" i="14"/>
  <c r="DO55" i="14"/>
  <c r="AV55" i="14"/>
  <c r="CB55" i="14"/>
  <c r="DH55" i="14"/>
  <c r="DM55" i="14"/>
  <c r="AC55" i="14"/>
  <c r="AW55" i="14"/>
  <c r="AH55" i="14"/>
  <c r="BN55" i="14"/>
  <c r="CT55" i="14"/>
  <c r="AA55" i="14"/>
  <c r="BG55" i="14"/>
  <c r="CM55" i="14"/>
  <c r="DS55" i="14"/>
  <c r="AZ55" i="14"/>
  <c r="CF55" i="14"/>
  <c r="DL55" i="14"/>
  <c r="Y55" i="14"/>
  <c r="AS55" i="14"/>
  <c r="DI55" i="14"/>
  <c r="AT55" i="14"/>
  <c r="BZ55" i="14"/>
  <c r="DF55" i="14"/>
  <c r="AM55" i="14"/>
  <c r="BS55" i="14"/>
  <c r="CY55" i="14"/>
  <c r="AF55" i="14"/>
  <c r="BL55" i="14"/>
  <c r="CR55" i="14"/>
  <c r="BA55" i="14"/>
  <c r="BU55" i="14"/>
  <c r="CO55" i="14"/>
  <c r="AQ55" i="14"/>
  <c r="BP55" i="14"/>
  <c r="DE55" i="14"/>
  <c r="DC55" i="14"/>
  <c r="DJ55" i="14"/>
  <c r="CK55" i="14"/>
  <c r="AX55" i="14"/>
  <c r="BW55" i="14"/>
  <c r="CV55" i="14"/>
  <c r="CD55" i="14"/>
  <c r="BQ55" i="14"/>
  <c r="AJ55" i="14"/>
  <c r="N59" i="14"/>
  <c r="L59" i="14"/>
  <c r="AK63" i="14"/>
  <c r="BA63" i="14"/>
  <c r="BQ63" i="14"/>
  <c r="CG63" i="14"/>
  <c r="CW63" i="14"/>
  <c r="DM63" i="14"/>
  <c r="AH63" i="14"/>
  <c r="AX63" i="14"/>
  <c r="BN63" i="14"/>
  <c r="CD63" i="14"/>
  <c r="CT63" i="14"/>
  <c r="DJ63" i="14"/>
  <c r="AA63" i="14"/>
  <c r="AQ63" i="14"/>
  <c r="BG63" i="14"/>
  <c r="BW63" i="14"/>
  <c r="CM63" i="14"/>
  <c r="DC63" i="14"/>
  <c r="DS63" i="14"/>
  <c r="BX63" i="14"/>
  <c r="AV63" i="14"/>
  <c r="DH63" i="14"/>
  <c r="CF63" i="14"/>
  <c r="DP63" i="14"/>
  <c r="X63" i="14"/>
  <c r="Y63" i="14"/>
  <c r="AO63" i="14"/>
  <c r="BE63" i="14"/>
  <c r="BU63" i="14"/>
  <c r="CK63" i="14"/>
  <c r="DA63" i="14"/>
  <c r="DQ63" i="14"/>
  <c r="AL63" i="14"/>
  <c r="BB63" i="14"/>
  <c r="BR63" i="14"/>
  <c r="CH63" i="14"/>
  <c r="CX63" i="14"/>
  <c r="DN63" i="14"/>
  <c r="AE63" i="14"/>
  <c r="AU63" i="14"/>
  <c r="BK63" i="14"/>
  <c r="CA63" i="14"/>
  <c r="CQ63" i="14"/>
  <c r="DG63" i="14"/>
  <c r="AB63" i="14"/>
  <c r="CN63" i="14"/>
  <c r="BL63" i="14"/>
  <c r="AJ63" i="14"/>
  <c r="CV63" i="14"/>
  <c r="CJ63" i="14"/>
  <c r="AN63" i="14"/>
  <c r="AW63" i="14"/>
  <c r="CC63" i="14"/>
  <c r="DI63" i="14"/>
  <c r="AT63" i="14"/>
  <c r="BZ63" i="14"/>
  <c r="DF63" i="14"/>
  <c r="AM63" i="14"/>
  <c r="BS63" i="14"/>
  <c r="CY63" i="14"/>
  <c r="BH63" i="14"/>
  <c r="CR63" i="14"/>
  <c r="BD63" i="14"/>
  <c r="BM63" i="14"/>
  <c r="AD63" i="14"/>
  <c r="CP63" i="14"/>
  <c r="BC63" i="14"/>
  <c r="DO63" i="14"/>
  <c r="BP63" i="14"/>
  <c r="AC63" i="14"/>
  <c r="BI63" i="14"/>
  <c r="CO63" i="14"/>
  <c r="Z63" i="14"/>
  <c r="BF63" i="14"/>
  <c r="CL63" i="14"/>
  <c r="DR63" i="14"/>
  <c r="AY63" i="14"/>
  <c r="CE63" i="14"/>
  <c r="DK63" i="14"/>
  <c r="DD63" i="14"/>
  <c r="AZ63" i="14"/>
  <c r="CZ63" i="14"/>
  <c r="AG63" i="14"/>
  <c r="CS63" i="14"/>
  <c r="BJ63" i="14"/>
  <c r="W63" i="14"/>
  <c r="CI63" i="14"/>
  <c r="AF63" i="14"/>
  <c r="BT63" i="14"/>
  <c r="AS63" i="14"/>
  <c r="BV63" i="14"/>
  <c r="CU63" i="14"/>
  <c r="AI63" i="14"/>
  <c r="BY63" i="14"/>
  <c r="DB63" i="14"/>
  <c r="AR63" i="14"/>
  <c r="DE63" i="14"/>
  <c r="CB63" i="14"/>
  <c r="AP63" i="14"/>
  <c r="BO63" i="14"/>
  <c r="DL63" i="14"/>
  <c r="N71" i="14"/>
  <c r="L71" i="14"/>
  <c r="N79" i="14"/>
  <c r="L79" i="14"/>
  <c r="N87" i="14"/>
  <c r="L87" i="14"/>
  <c r="N91" i="14"/>
  <c r="L91" i="14"/>
  <c r="AA18" i="14"/>
  <c r="AQ18" i="14"/>
  <c r="BG18" i="14"/>
  <c r="BW18" i="14"/>
  <c r="CM18" i="14"/>
  <c r="DC18" i="14"/>
  <c r="DS18" i="14"/>
  <c r="AJ18" i="14"/>
  <c r="AZ18" i="14"/>
  <c r="BP18" i="14"/>
  <c r="CF18" i="14"/>
  <c r="CV18" i="14"/>
  <c r="DL18" i="14"/>
  <c r="AG18" i="14"/>
  <c r="AW18" i="14"/>
  <c r="BM18" i="14"/>
  <c r="CC18" i="14"/>
  <c r="CS18" i="14"/>
  <c r="DI18" i="14"/>
  <c r="AX18" i="14"/>
  <c r="DJ18" i="14"/>
  <c r="CH18" i="14"/>
  <c r="AP18" i="14"/>
  <c r="DB18" i="14"/>
  <c r="CP18" i="14"/>
  <c r="AE18" i="14"/>
  <c r="AU18" i="14"/>
  <c r="BK18" i="14"/>
  <c r="CA18" i="14"/>
  <c r="CQ18" i="14"/>
  <c r="DG18" i="14"/>
  <c r="X18" i="14"/>
  <c r="AN18" i="14"/>
  <c r="BD18" i="14"/>
  <c r="BT18" i="14"/>
  <c r="CJ18" i="14"/>
  <c r="CZ18" i="14"/>
  <c r="DP18" i="14"/>
  <c r="AK18" i="14"/>
  <c r="BA18" i="14"/>
  <c r="BQ18" i="14"/>
  <c r="CG18" i="14"/>
  <c r="CW18" i="14"/>
  <c r="DM18" i="14"/>
  <c r="BN18" i="14"/>
  <c r="AL18" i="14"/>
  <c r="CX18" i="14"/>
  <c r="BF18" i="14"/>
  <c r="DR18" i="14"/>
  <c r="AT18" i="14"/>
  <c r="AY18" i="14"/>
  <c r="CE18" i="14"/>
  <c r="DK18" i="14"/>
  <c r="AR18" i="14"/>
  <c r="BX18" i="14"/>
  <c r="DD18" i="14"/>
  <c r="AO18" i="14"/>
  <c r="BU18" i="14"/>
  <c r="DA18" i="14"/>
  <c r="CD18" i="14"/>
  <c r="DN18" i="14"/>
  <c r="BZ18" i="14"/>
  <c r="AI18" i="14"/>
  <c r="CU18" i="14"/>
  <c r="BH18" i="14"/>
  <c r="Y18" i="14"/>
  <c r="CK18" i="14"/>
  <c r="BB18" i="14"/>
  <c r="DF18" i="14"/>
  <c r="W18" i="14"/>
  <c r="BC18" i="14"/>
  <c r="CI18" i="14"/>
  <c r="DO18" i="14"/>
  <c r="AV18" i="14"/>
  <c r="CB18" i="14"/>
  <c r="DH18" i="14"/>
  <c r="AS18" i="14"/>
  <c r="BY18" i="14"/>
  <c r="DE18" i="14"/>
  <c r="CT18" i="14"/>
  <c r="Z18" i="14"/>
  <c r="AD18" i="14"/>
  <c r="BO18" i="14"/>
  <c r="AB18" i="14"/>
  <c r="CN18" i="14"/>
  <c r="BE18" i="14"/>
  <c r="DQ18" i="14"/>
  <c r="BV18" i="14"/>
  <c r="CY18" i="14"/>
  <c r="AC18" i="14"/>
  <c r="BR18" i="14"/>
  <c r="BL18" i="14"/>
  <c r="BJ18" i="14"/>
  <c r="BS18" i="14"/>
  <c r="AH18" i="14"/>
  <c r="AF18" i="14"/>
  <c r="BI18" i="14"/>
  <c r="CL18" i="14"/>
  <c r="AM18" i="14"/>
  <c r="CO18" i="14"/>
  <c r="CR18" i="14"/>
  <c r="Z42" i="14"/>
  <c r="AP42" i="14"/>
  <c r="BF42" i="14"/>
  <c r="BV42" i="14"/>
  <c r="CL42" i="14"/>
  <c r="DB42" i="14"/>
  <c r="DR42" i="14"/>
  <c r="AI42" i="14"/>
  <c r="AY42" i="14"/>
  <c r="BO42" i="14"/>
  <c r="CE42" i="14"/>
  <c r="CU42" i="14"/>
  <c r="DK42" i="14"/>
  <c r="AB42" i="14"/>
  <c r="AR42" i="14"/>
  <c r="BH42" i="14"/>
  <c r="BX42" i="14"/>
  <c r="CN42" i="14"/>
  <c r="DD42" i="14"/>
  <c r="Y42" i="14"/>
  <c r="CK42" i="14"/>
  <c r="AS42" i="14"/>
  <c r="DE42" i="14"/>
  <c r="CC42" i="14"/>
  <c r="DM42" i="14"/>
  <c r="CW42" i="14"/>
  <c r="AD42" i="14"/>
  <c r="AT42" i="14"/>
  <c r="BJ42" i="14"/>
  <c r="BZ42" i="14"/>
  <c r="CP42" i="14"/>
  <c r="DF42" i="14"/>
  <c r="W42" i="14"/>
  <c r="AM42" i="14"/>
  <c r="BC42" i="14"/>
  <c r="BS42" i="14"/>
  <c r="CI42" i="14"/>
  <c r="CY42" i="14"/>
  <c r="DO42" i="14"/>
  <c r="AF42" i="14"/>
  <c r="AV42" i="14"/>
  <c r="BL42" i="14"/>
  <c r="CB42" i="14"/>
  <c r="CR42" i="14"/>
  <c r="DH42" i="14"/>
  <c r="AO42" i="14"/>
  <c r="DA42" i="14"/>
  <c r="BI42" i="14"/>
  <c r="AG42" i="14"/>
  <c r="CS42" i="14"/>
  <c r="BQ42" i="14"/>
  <c r="AH42" i="14"/>
  <c r="BN42" i="14"/>
  <c r="CT42" i="14"/>
  <c r="AA42" i="14"/>
  <c r="BG42" i="14"/>
  <c r="CM42" i="14"/>
  <c r="DS42" i="14"/>
  <c r="AZ42" i="14"/>
  <c r="CF42" i="14"/>
  <c r="DL42" i="14"/>
  <c r="DQ42" i="14"/>
  <c r="AW42" i="14"/>
  <c r="CG42" i="14"/>
  <c r="CD42" i="14"/>
  <c r="AQ42" i="14"/>
  <c r="DC42" i="14"/>
  <c r="BP42" i="14"/>
  <c r="BE42" i="14"/>
  <c r="DI42" i="14"/>
  <c r="AL42" i="14"/>
  <c r="BR42" i="14"/>
  <c r="CX42" i="14"/>
  <c r="AE42" i="14"/>
  <c r="BK42" i="14"/>
  <c r="CQ42" i="14"/>
  <c r="X42" i="14"/>
  <c r="BD42" i="14"/>
  <c r="CJ42" i="14"/>
  <c r="DP42" i="14"/>
  <c r="AC42" i="14"/>
  <c r="BM42" i="14"/>
  <c r="AK42" i="14"/>
  <c r="AX42" i="14"/>
  <c r="DJ42" i="14"/>
  <c r="BW42" i="14"/>
  <c r="AJ42" i="14"/>
  <c r="CV42" i="14"/>
  <c r="BY42" i="14"/>
  <c r="CH42" i="14"/>
  <c r="DG42" i="14"/>
  <c r="BU42" i="14"/>
  <c r="BT42" i="14"/>
  <c r="CA42" i="14"/>
  <c r="DN42" i="14"/>
  <c r="AN42" i="14"/>
  <c r="CO42" i="14"/>
  <c r="AU42" i="14"/>
  <c r="BA42" i="14"/>
  <c r="BB42" i="14"/>
  <c r="CZ42" i="14"/>
  <c r="AH50" i="14"/>
  <c r="AX50" i="14"/>
  <c r="BN50" i="14"/>
  <c r="CD50" i="14"/>
  <c r="CT50" i="14"/>
  <c r="DJ50" i="14"/>
  <c r="AA50" i="14"/>
  <c r="AB50" i="14"/>
  <c r="AR50" i="14"/>
  <c r="BH50" i="14"/>
  <c r="AL50" i="14"/>
  <c r="BB50" i="14"/>
  <c r="BR50" i="14"/>
  <c r="CH50" i="14"/>
  <c r="CX50" i="14"/>
  <c r="DN50" i="14"/>
  <c r="AE50" i="14"/>
  <c r="AF50" i="14"/>
  <c r="AV50" i="14"/>
  <c r="BL50" i="14"/>
  <c r="CB50" i="14"/>
  <c r="AD50" i="14"/>
  <c r="BJ50" i="14"/>
  <c r="CP50" i="14"/>
  <c r="W50" i="14"/>
  <c r="AN50" i="14"/>
  <c r="BT50" i="14"/>
  <c r="CN50" i="14"/>
  <c r="DD50" i="14"/>
  <c r="Y50" i="14"/>
  <c r="BK50" i="14"/>
  <c r="CQ50" i="14"/>
  <c r="AC50" i="14"/>
  <c r="BM50" i="14"/>
  <c r="CS50" i="14"/>
  <c r="AG50" i="14"/>
  <c r="BO50" i="14"/>
  <c r="CU50" i="14"/>
  <c r="AS50" i="14"/>
  <c r="CG50" i="14"/>
  <c r="BQ50" i="14"/>
  <c r="AP50" i="14"/>
  <c r="BV50" i="14"/>
  <c r="DB50" i="14"/>
  <c r="AI50" i="14"/>
  <c r="AZ50" i="14"/>
  <c r="BX50" i="14"/>
  <c r="CR50" i="14"/>
  <c r="DH50" i="14"/>
  <c r="AM50" i="14"/>
  <c r="BS50" i="14"/>
  <c r="CY50" i="14"/>
  <c r="AO50" i="14"/>
  <c r="BU50" i="14"/>
  <c r="DA50" i="14"/>
  <c r="AQ50" i="14"/>
  <c r="BW50" i="14"/>
  <c r="DC50" i="14"/>
  <c r="BY50" i="14"/>
  <c r="DM50" i="14"/>
  <c r="CW50" i="14"/>
  <c r="Z50" i="14"/>
  <c r="CL50" i="14"/>
  <c r="AJ50" i="14"/>
  <c r="CJ50" i="14"/>
  <c r="DP50" i="14"/>
  <c r="CI50" i="14"/>
  <c r="BE50" i="14"/>
  <c r="DQ50" i="14"/>
  <c r="CM50" i="14"/>
  <c r="BA50" i="14"/>
  <c r="BF50" i="14"/>
  <c r="BP50" i="14"/>
  <c r="BC50" i="14"/>
  <c r="CK50" i="14"/>
  <c r="DS50" i="14"/>
  <c r="AT50" i="14"/>
  <c r="DF50" i="14"/>
  <c r="BD50" i="14"/>
  <c r="CV50" i="14"/>
  <c r="AU50" i="14"/>
  <c r="DG50" i="14"/>
  <c r="CC50" i="14"/>
  <c r="AY50" i="14"/>
  <c r="DK50" i="14"/>
  <c r="BI50" i="14"/>
  <c r="DR50" i="14"/>
  <c r="CZ50" i="14"/>
  <c r="DO50" i="14"/>
  <c r="BG50" i="14"/>
  <c r="CO50" i="14"/>
  <c r="X50" i="14"/>
  <c r="AW50" i="14"/>
  <c r="AK50" i="14"/>
  <c r="CE50" i="14"/>
  <c r="CA50" i="14"/>
  <c r="CF50" i="14"/>
  <c r="DI50" i="14"/>
  <c r="DL50" i="14"/>
  <c r="BZ50" i="14"/>
  <c r="DE50" i="14"/>
  <c r="N50" i="14"/>
  <c r="L50" i="14"/>
  <c r="AL58" i="14"/>
  <c r="BB58" i="14"/>
  <c r="BR58" i="14"/>
  <c r="CH58" i="14"/>
  <c r="CX58" i="14"/>
  <c r="DN58" i="14"/>
  <c r="AE58" i="14"/>
  <c r="AU58" i="14"/>
  <c r="BK58" i="14"/>
  <c r="CA58" i="14"/>
  <c r="CQ58" i="14"/>
  <c r="DG58" i="14"/>
  <c r="X58" i="14"/>
  <c r="AN58" i="14"/>
  <c r="BD58" i="14"/>
  <c r="BT58" i="14"/>
  <c r="CJ58" i="14"/>
  <c r="CZ58" i="14"/>
  <c r="DP58" i="14"/>
  <c r="BY58" i="14"/>
  <c r="AW58" i="14"/>
  <c r="DI58" i="14"/>
  <c r="CG58" i="14"/>
  <c r="Y58" i="14"/>
  <c r="DQ58" i="14"/>
  <c r="Z58" i="14"/>
  <c r="AP58" i="14"/>
  <c r="BF58" i="14"/>
  <c r="BV58" i="14"/>
  <c r="CL58" i="14"/>
  <c r="DB58" i="14"/>
  <c r="DR58" i="14"/>
  <c r="AI58" i="14"/>
  <c r="AY58" i="14"/>
  <c r="BO58" i="14"/>
  <c r="CE58" i="14"/>
  <c r="CU58" i="14"/>
  <c r="DK58" i="14"/>
  <c r="AB58" i="14"/>
  <c r="AR58" i="14"/>
  <c r="BH58" i="14"/>
  <c r="BX58" i="14"/>
  <c r="CN58" i="14"/>
  <c r="DD58" i="14"/>
  <c r="AC58" i="14"/>
  <c r="CO58" i="14"/>
  <c r="BM58" i="14"/>
  <c r="AK58" i="14"/>
  <c r="CW58" i="14"/>
  <c r="CK58" i="14"/>
  <c r="BE58" i="14"/>
  <c r="AT58" i="14"/>
  <c r="BZ58" i="14"/>
  <c r="DF58" i="14"/>
  <c r="AM58" i="14"/>
  <c r="BS58" i="14"/>
  <c r="CY58" i="14"/>
  <c r="AF58" i="14"/>
  <c r="BL58" i="14"/>
  <c r="CR58" i="14"/>
  <c r="AS58" i="14"/>
  <c r="CC58" i="14"/>
  <c r="DM58" i="14"/>
  <c r="BJ58" i="14"/>
  <c r="W58" i="14"/>
  <c r="CI58" i="14"/>
  <c r="AV58" i="14"/>
  <c r="CB58" i="14"/>
  <c r="DE58" i="14"/>
  <c r="AO58" i="14"/>
  <c r="AX58" i="14"/>
  <c r="CD58" i="14"/>
  <c r="DJ58" i="14"/>
  <c r="AQ58" i="14"/>
  <c r="BW58" i="14"/>
  <c r="DC58" i="14"/>
  <c r="AJ58" i="14"/>
  <c r="BP58" i="14"/>
  <c r="CV58" i="14"/>
  <c r="BI58" i="14"/>
  <c r="CS58" i="14"/>
  <c r="BU58" i="14"/>
  <c r="AD58" i="14"/>
  <c r="CP58" i="14"/>
  <c r="BC58" i="14"/>
  <c r="DO58" i="14"/>
  <c r="DH58" i="14"/>
  <c r="BA58" i="14"/>
  <c r="BN58" i="14"/>
  <c r="CM58" i="14"/>
  <c r="DL58" i="14"/>
  <c r="AA58" i="14"/>
  <c r="BQ58" i="14"/>
  <c r="AH58" i="14"/>
  <c r="CF58" i="14"/>
  <c r="CT58" i="14"/>
  <c r="DS58" i="14"/>
  <c r="AG58" i="14"/>
  <c r="AZ58" i="14"/>
  <c r="BG58" i="14"/>
  <c r="DA58" i="14"/>
  <c r="Y66" i="14"/>
  <c r="AO66" i="14"/>
  <c r="BE66" i="14"/>
  <c r="BU66" i="14"/>
  <c r="CK66" i="14"/>
  <c r="DA66" i="14"/>
  <c r="DQ66" i="14"/>
  <c r="AL66" i="14"/>
  <c r="BB66" i="14"/>
  <c r="BR66" i="14"/>
  <c r="CH66" i="14"/>
  <c r="CX66" i="14"/>
  <c r="DN66" i="14"/>
  <c r="AE66" i="14"/>
  <c r="AU66" i="14"/>
  <c r="BK66" i="14"/>
  <c r="CA66" i="14"/>
  <c r="CQ66" i="14"/>
  <c r="DG66" i="14"/>
  <c r="AJ66" i="14"/>
  <c r="CV66" i="14"/>
  <c r="BD66" i="14"/>
  <c r="DP66" i="14"/>
  <c r="BX66" i="14"/>
  <c r="CR66" i="14"/>
  <c r="CB66" i="14"/>
  <c r="AC66" i="14"/>
  <c r="AS66" i="14"/>
  <c r="BI66" i="14"/>
  <c r="BY66" i="14"/>
  <c r="CO66" i="14"/>
  <c r="DE66" i="14"/>
  <c r="Z66" i="14"/>
  <c r="AP66" i="14"/>
  <c r="BF66" i="14"/>
  <c r="BV66" i="14"/>
  <c r="CL66" i="14"/>
  <c r="DB66" i="14"/>
  <c r="DR66" i="14"/>
  <c r="AI66" i="14"/>
  <c r="AY66" i="14"/>
  <c r="BO66" i="14"/>
  <c r="CE66" i="14"/>
  <c r="CU66" i="14"/>
  <c r="DK66" i="14"/>
  <c r="AZ66" i="14"/>
  <c r="DL66" i="14"/>
  <c r="BT66" i="14"/>
  <c r="AB66" i="14"/>
  <c r="CN66" i="14"/>
  <c r="AV66" i="14"/>
  <c r="AK66" i="14"/>
  <c r="BQ66" i="14"/>
  <c r="CW66" i="14"/>
  <c r="AH66" i="14"/>
  <c r="BN66" i="14"/>
  <c r="CT66" i="14"/>
  <c r="AA66" i="14"/>
  <c r="BG66" i="14"/>
  <c r="CM66" i="14"/>
  <c r="DS66" i="14"/>
  <c r="AN66" i="14"/>
  <c r="BH66" i="14"/>
  <c r="BL66" i="14"/>
  <c r="AW66" i="14"/>
  <c r="CC66" i="14"/>
  <c r="DI66" i="14"/>
  <c r="AT66" i="14"/>
  <c r="BZ66" i="14"/>
  <c r="DF66" i="14"/>
  <c r="AM66" i="14"/>
  <c r="BS66" i="14"/>
  <c r="CY66" i="14"/>
  <c r="BP66" i="14"/>
  <c r="CJ66" i="14"/>
  <c r="DD66" i="14"/>
  <c r="BM66" i="14"/>
  <c r="AD66" i="14"/>
  <c r="CP66" i="14"/>
  <c r="BC66" i="14"/>
  <c r="DO66" i="14"/>
  <c r="AR66" i="14"/>
  <c r="AG66" i="14"/>
  <c r="BJ66" i="14"/>
  <c r="CI66" i="14"/>
  <c r="DH66" i="14"/>
  <c r="CG66" i="14"/>
  <c r="AX66" i="14"/>
  <c r="DJ66" i="14"/>
  <c r="BW66" i="14"/>
  <c r="CF66" i="14"/>
  <c r="AF66" i="14"/>
  <c r="CS66" i="14"/>
  <c r="W66" i="14"/>
  <c r="X66" i="14"/>
  <c r="DM66" i="14"/>
  <c r="CZ66" i="14"/>
  <c r="DC66" i="14"/>
  <c r="CD66" i="14"/>
  <c r="AQ66" i="14"/>
  <c r="BA66" i="14"/>
  <c r="N66" i="14"/>
  <c r="L66" i="14"/>
  <c r="N78" i="14"/>
  <c r="L78" i="14"/>
  <c r="AF90" i="14"/>
  <c r="AV90" i="14"/>
  <c r="BL90" i="14"/>
  <c r="CB90" i="14"/>
  <c r="CR90" i="14"/>
  <c r="DH90" i="14"/>
  <c r="AC90" i="14"/>
  <c r="AS90" i="14"/>
  <c r="BI90" i="14"/>
  <c r="BY90" i="14"/>
  <c r="CO90" i="14"/>
  <c r="DE90" i="14"/>
  <c r="Z90" i="14"/>
  <c r="AP90" i="14"/>
  <c r="BF90" i="14"/>
  <c r="BV90" i="14"/>
  <c r="CL90" i="14"/>
  <c r="DB90" i="14"/>
  <c r="DR90" i="14"/>
  <c r="CE90" i="14"/>
  <c r="BW90" i="14"/>
  <c r="BC90" i="14"/>
  <c r="DO90" i="14"/>
  <c r="DS90" i="14"/>
  <c r="CA90" i="14"/>
  <c r="AJ90" i="14"/>
  <c r="AZ90" i="14"/>
  <c r="BP90" i="14"/>
  <c r="CF90" i="14"/>
  <c r="CV90" i="14"/>
  <c r="DL90" i="14"/>
  <c r="AG90" i="14"/>
  <c r="AW90" i="14"/>
  <c r="BM90" i="14"/>
  <c r="CC90" i="14"/>
  <c r="CS90" i="14"/>
  <c r="DI90" i="14"/>
  <c r="AD90" i="14"/>
  <c r="AT90" i="14"/>
  <c r="BJ90" i="14"/>
  <c r="BZ90" i="14"/>
  <c r="CP90" i="14"/>
  <c r="DF90" i="14"/>
  <c r="AI90" i="14"/>
  <c r="CU90" i="14"/>
  <c r="DC90" i="14"/>
  <c r="BS90" i="14"/>
  <c r="AA90" i="14"/>
  <c r="AU90" i="14"/>
  <c r="AE90" i="14"/>
  <c r="AN90" i="14"/>
  <c r="BT90" i="14"/>
  <c r="CZ90" i="14"/>
  <c r="AK90" i="14"/>
  <c r="BQ90" i="14"/>
  <c r="CW90" i="14"/>
  <c r="AH90" i="14"/>
  <c r="BN90" i="14"/>
  <c r="CT90" i="14"/>
  <c r="AY90" i="14"/>
  <c r="W90" i="14"/>
  <c r="BG90" i="14"/>
  <c r="CQ90" i="14"/>
  <c r="AR90" i="14"/>
  <c r="BX90" i="14"/>
  <c r="DD90" i="14"/>
  <c r="AO90" i="14"/>
  <c r="BU90" i="14"/>
  <c r="DA90" i="14"/>
  <c r="AL90" i="14"/>
  <c r="BR90" i="14"/>
  <c r="CX90" i="14"/>
  <c r="BO90" i="14"/>
  <c r="AM90" i="14"/>
  <c r="CM90" i="14"/>
  <c r="BD90" i="14"/>
  <c r="DP90" i="14"/>
  <c r="CG90" i="14"/>
  <c r="AX90" i="14"/>
  <c r="DJ90" i="14"/>
  <c r="CI90" i="14"/>
  <c r="BH90" i="14"/>
  <c r="Y90" i="14"/>
  <c r="CK90" i="14"/>
  <c r="BB90" i="14"/>
  <c r="DN90" i="14"/>
  <c r="CY90" i="14"/>
  <c r="X90" i="14"/>
  <c r="BA90" i="14"/>
  <c r="CD90" i="14"/>
  <c r="DG90" i="14"/>
  <c r="DM90" i="14"/>
  <c r="AB90" i="14"/>
  <c r="BE90" i="14"/>
  <c r="CH90" i="14"/>
  <c r="BK90" i="14"/>
  <c r="CJ90" i="14"/>
  <c r="DK90" i="14"/>
  <c r="DQ90" i="14"/>
  <c r="CN90" i="14"/>
  <c r="AQ90" i="14"/>
  <c r="Y98" i="14"/>
  <c r="AO98" i="14"/>
  <c r="BE98" i="14"/>
  <c r="BU98" i="14"/>
  <c r="CK98" i="14"/>
  <c r="DA98" i="14"/>
  <c r="DQ98" i="14"/>
  <c r="AU98" i="14"/>
  <c r="CA98" i="14"/>
  <c r="DG98" i="14"/>
  <c r="AH98" i="14"/>
  <c r="AX98" i="14"/>
  <c r="BN98" i="14"/>
  <c r="CD98" i="14"/>
  <c r="CT98" i="14"/>
  <c r="DJ98" i="14"/>
  <c r="AI98" i="14"/>
  <c r="BO98" i="14"/>
  <c r="CU98" i="14"/>
  <c r="X98" i="14"/>
  <c r="CJ98" i="14"/>
  <c r="CF98" i="14"/>
  <c r="BH98" i="14"/>
  <c r="AF98" i="14"/>
  <c r="CR98" i="14"/>
  <c r="CV98" i="14"/>
  <c r="AK98" i="14"/>
  <c r="BI98" i="14"/>
  <c r="CC98" i="14"/>
  <c r="CW98" i="14"/>
  <c r="W98" i="14"/>
  <c r="BK98" i="14"/>
  <c r="CY98" i="14"/>
  <c r="AL98" i="14"/>
  <c r="BF98" i="14"/>
  <c r="BZ98" i="14"/>
  <c r="CX98" i="14"/>
  <c r="DR98" i="14"/>
  <c r="BG98" i="14"/>
  <c r="DC98" i="14"/>
  <c r="BD98" i="14"/>
  <c r="AZ98" i="14"/>
  <c r="BX98" i="14"/>
  <c r="BL98" i="14"/>
  <c r="BP98" i="14"/>
  <c r="AC98" i="14"/>
  <c r="BQ98" i="14"/>
  <c r="DI98" i="14"/>
  <c r="CI98" i="14"/>
  <c r="AT98" i="14"/>
  <c r="CL98" i="14"/>
  <c r="AQ98" i="14"/>
  <c r="DS98" i="14"/>
  <c r="AB98" i="14"/>
  <c r="DH98" i="14"/>
  <c r="AS98" i="14"/>
  <c r="BM98" i="14"/>
  <c r="CG98" i="14"/>
  <c r="DE98" i="14"/>
  <c r="AE98" i="14"/>
  <c r="BS98" i="14"/>
  <c r="DO98" i="14"/>
  <c r="AP98" i="14"/>
  <c r="BJ98" i="14"/>
  <c r="CH98" i="14"/>
  <c r="DB98" i="14"/>
  <c r="AA98" i="14"/>
  <c r="BW98" i="14"/>
  <c r="DK98" i="14"/>
  <c r="BT98" i="14"/>
  <c r="DL98" i="14"/>
  <c r="CN98" i="14"/>
  <c r="CB98" i="14"/>
  <c r="AW98" i="14"/>
  <c r="CO98" i="14"/>
  <c r="AM98" i="14"/>
  <c r="Z98" i="14"/>
  <c r="BR98" i="14"/>
  <c r="DF98" i="14"/>
  <c r="CE98" i="14"/>
  <c r="CZ98" i="14"/>
  <c r="DD98" i="14"/>
  <c r="CS98" i="14"/>
  <c r="AD98" i="14"/>
  <c r="DN98" i="14"/>
  <c r="DP98" i="14"/>
  <c r="BC98" i="14"/>
  <c r="CM98" i="14"/>
  <c r="BY98" i="14"/>
  <c r="AN98" i="14"/>
  <c r="AG98" i="14"/>
  <c r="DM98" i="14"/>
  <c r="BB98" i="14"/>
  <c r="AY98" i="14"/>
  <c r="AR98" i="14"/>
  <c r="BA98" i="14"/>
  <c r="BV98" i="14"/>
  <c r="AV98" i="14"/>
  <c r="CQ98" i="14"/>
  <c r="CP98" i="14"/>
  <c r="AJ98" i="14"/>
  <c r="N98" i="14"/>
  <c r="L98" i="14"/>
  <c r="GG20" i="14"/>
  <c r="FA20" i="14"/>
  <c r="FN20" i="14"/>
  <c r="GO20" i="14"/>
  <c r="EC20" i="14"/>
  <c r="FF20" i="14"/>
  <c r="HA20" i="14"/>
  <c r="FU20" i="14"/>
  <c r="EO20" i="14"/>
  <c r="HF20" i="14"/>
  <c r="FZ20" i="14"/>
  <c r="ET20" i="14"/>
  <c r="HP20" i="14"/>
  <c r="GZ20" i="14"/>
  <c r="GJ20" i="14"/>
  <c r="FT20" i="14"/>
  <c r="FD20" i="14"/>
  <c r="EN20" i="14"/>
  <c r="DX20" i="14"/>
  <c r="HG20" i="14"/>
  <c r="GQ20" i="14"/>
  <c r="GA20" i="14"/>
  <c r="FK20" i="14"/>
  <c r="EU20" i="14"/>
  <c r="EE20" i="14"/>
  <c r="L80" i="14"/>
  <c r="AS9" i="14"/>
  <c r="EO9" i="14"/>
  <c r="AL38" i="14"/>
  <c r="AH38" i="14"/>
  <c r="DQ38" i="14"/>
  <c r="BM38" i="14"/>
  <c r="BA38" i="14"/>
  <c r="W38" i="14"/>
  <c r="DE38" i="14"/>
  <c r="AB38" i="14"/>
  <c r="BJ38" i="14"/>
  <c r="BL38" i="14"/>
  <c r="CT38" i="14"/>
  <c r="BY38" i="14"/>
  <c r="CV38" i="14"/>
  <c r="DO38" i="14"/>
  <c r="AI38" i="14"/>
  <c r="AX38" i="14"/>
  <c r="AS38" i="14"/>
  <c r="CR38" i="14"/>
  <c r="DK38" i="14"/>
  <c r="AA38" i="14"/>
  <c r="AT38" i="14"/>
  <c r="CF38" i="14"/>
  <c r="AV38" i="14"/>
  <c r="AR38" i="14"/>
  <c r="AC38" i="14"/>
  <c r="AP38" i="14"/>
  <c r="BE38" i="14"/>
  <c r="CI38" i="14"/>
  <c r="CO38" i="14"/>
  <c r="DS38" i="14"/>
  <c r="BF38" i="14"/>
  <c r="CK38" i="14"/>
  <c r="CB38" i="14"/>
  <c r="CU38" i="14"/>
  <c r="DJ38" i="14"/>
  <c r="AD38" i="14"/>
  <c r="BU38" i="14"/>
  <c r="BX38" i="14"/>
  <c r="CM38" i="14"/>
  <c r="DF38" i="14"/>
  <c r="Z38" i="14"/>
  <c r="AW38" i="14"/>
  <c r="DC38" i="14"/>
  <c r="BP38" i="14"/>
  <c r="DD38" i="14"/>
  <c r="AK38" i="14"/>
  <c r="BC38" i="14"/>
  <c r="AG38" i="14"/>
  <c r="AF38" i="14"/>
  <c r="BN38" i="14"/>
  <c r="CC38" i="14"/>
  <c r="CG38" i="14"/>
  <c r="BT38" i="14"/>
  <c r="DG38" i="14"/>
  <c r="AU38" i="14"/>
  <c r="CH38" i="14"/>
  <c r="BQ38" i="14"/>
  <c r="DR38" i="14"/>
  <c r="CD38" i="14"/>
  <c r="BG38" i="14"/>
  <c r="AQ38" i="14"/>
  <c r="CE38" i="14"/>
  <c r="BH38" i="14"/>
  <c r="CP38" i="14"/>
  <c r="CW38" i="14"/>
  <c r="BS38" i="14"/>
  <c r="BI38" i="14"/>
  <c r="DP38" i="14"/>
  <c r="BD38" i="14"/>
  <c r="CQ38" i="14"/>
  <c r="AE38" i="14"/>
  <c r="BR38" i="14"/>
  <c r="AM38" i="14"/>
  <c r="AJ38" i="14"/>
  <c r="AY38" i="14"/>
  <c r="CZ38" i="14"/>
  <c r="CA38" i="14"/>
  <c r="BB38" i="14"/>
  <c r="CY38" i="14"/>
  <c r="CN38" i="14"/>
  <c r="DH38" i="14"/>
  <c r="BW38" i="14"/>
  <c r="CL38" i="14"/>
  <c r="DI38" i="14"/>
  <c r="CJ38" i="14"/>
  <c r="BK38" i="14"/>
  <c r="DM38" i="14"/>
  <c r="X38" i="14"/>
  <c r="BZ38" i="14"/>
  <c r="DB38" i="14"/>
  <c r="BV38" i="14"/>
  <c r="DL38" i="14"/>
  <c r="DA38" i="14"/>
  <c r="DN38" i="14"/>
  <c r="BO38" i="14"/>
  <c r="Y38" i="14"/>
  <c r="AZ38" i="14"/>
  <c r="AO38" i="14"/>
  <c r="CS38" i="14"/>
  <c r="AN38" i="14"/>
  <c r="CX38" i="14"/>
  <c r="AL46" i="14"/>
  <c r="BB46" i="14"/>
  <c r="BR46" i="14"/>
  <c r="CH46" i="14"/>
  <c r="CX46" i="14"/>
  <c r="DN46" i="14"/>
  <c r="AE46" i="14"/>
  <c r="AU46" i="14"/>
  <c r="BK46" i="14"/>
  <c r="CA46" i="14"/>
  <c r="CQ46" i="14"/>
  <c r="DG46" i="14"/>
  <c r="X46" i="14"/>
  <c r="AN46" i="14"/>
  <c r="BD46" i="14"/>
  <c r="BT46" i="14"/>
  <c r="CJ46" i="14"/>
  <c r="CZ46" i="14"/>
  <c r="DP46" i="14"/>
  <c r="BU46" i="14"/>
  <c r="AC46" i="14"/>
  <c r="CO46" i="14"/>
  <c r="BM46" i="14"/>
  <c r="CG46" i="14"/>
  <c r="DM46" i="14"/>
  <c r="Z46" i="14"/>
  <c r="AP46" i="14"/>
  <c r="BF46" i="14"/>
  <c r="BV46" i="14"/>
  <c r="CL46" i="14"/>
  <c r="DB46" i="14"/>
  <c r="DR46" i="14"/>
  <c r="AI46" i="14"/>
  <c r="AY46" i="14"/>
  <c r="BO46" i="14"/>
  <c r="CE46" i="14"/>
  <c r="CU46" i="14"/>
  <c r="DK46" i="14"/>
  <c r="AB46" i="14"/>
  <c r="AR46" i="14"/>
  <c r="BH46" i="14"/>
  <c r="BX46" i="14"/>
  <c r="CN46" i="14"/>
  <c r="DD46" i="14"/>
  <c r="Y46" i="14"/>
  <c r="CK46" i="14"/>
  <c r="AS46" i="14"/>
  <c r="DE46" i="14"/>
  <c r="CC46" i="14"/>
  <c r="AK46" i="14"/>
  <c r="BQ46" i="14"/>
  <c r="AX46" i="14"/>
  <c r="CD46" i="14"/>
  <c r="DJ46" i="14"/>
  <c r="AQ46" i="14"/>
  <c r="BW46" i="14"/>
  <c r="DC46" i="14"/>
  <c r="AJ46" i="14"/>
  <c r="BP46" i="14"/>
  <c r="CV46" i="14"/>
  <c r="BE46" i="14"/>
  <c r="BY46" i="14"/>
  <c r="DI46" i="14"/>
  <c r="AD46" i="14"/>
  <c r="BJ46" i="14"/>
  <c r="CP46" i="14"/>
  <c r="W46" i="14"/>
  <c r="BC46" i="14"/>
  <c r="CI46" i="14"/>
  <c r="DO46" i="14"/>
  <c r="AV46" i="14"/>
  <c r="CB46" i="14"/>
  <c r="DH46" i="14"/>
  <c r="DA46" i="14"/>
  <c r="AG46" i="14"/>
  <c r="CW46" i="14"/>
  <c r="AH46" i="14"/>
  <c r="BN46" i="14"/>
  <c r="CT46" i="14"/>
  <c r="AA46" i="14"/>
  <c r="BG46" i="14"/>
  <c r="CM46" i="14"/>
  <c r="DS46" i="14"/>
  <c r="AZ46" i="14"/>
  <c r="CF46" i="14"/>
  <c r="DL46" i="14"/>
  <c r="DQ46" i="14"/>
  <c r="AW46" i="14"/>
  <c r="BA46" i="14"/>
  <c r="BZ46" i="14"/>
  <c r="CY46" i="14"/>
  <c r="AO46" i="14"/>
  <c r="BL46" i="14"/>
  <c r="DF46" i="14"/>
  <c r="AF46" i="14"/>
  <c r="BI46" i="14"/>
  <c r="AM46" i="14"/>
  <c r="CS46" i="14"/>
  <c r="AT46" i="14"/>
  <c r="BS46" i="14"/>
  <c r="CR46" i="14"/>
  <c r="AF74" i="14"/>
  <c r="AV74" i="14"/>
  <c r="BL74" i="14"/>
  <c r="CB74" i="14"/>
  <c r="CR74" i="14"/>
  <c r="DH74" i="14"/>
  <c r="AC74" i="14"/>
  <c r="AS74" i="14"/>
  <c r="BI74" i="14"/>
  <c r="BY74" i="14"/>
  <c r="CO74" i="14"/>
  <c r="DE74" i="14"/>
  <c r="Z74" i="14"/>
  <c r="AP74" i="14"/>
  <c r="BF74" i="14"/>
  <c r="BV74" i="14"/>
  <c r="CL74" i="14"/>
  <c r="DB74" i="14"/>
  <c r="DR74" i="14"/>
  <c r="CE74" i="14"/>
  <c r="BW74" i="14"/>
  <c r="DG74" i="14"/>
  <c r="BS74" i="14"/>
  <c r="AA74" i="14"/>
  <c r="AE74" i="14"/>
  <c r="AJ74" i="14"/>
  <c r="AZ74" i="14"/>
  <c r="BP74" i="14"/>
  <c r="CF74" i="14"/>
  <c r="CV74" i="14"/>
  <c r="DL74" i="14"/>
  <c r="AG74" i="14"/>
  <c r="AW74" i="14"/>
  <c r="BM74" i="14"/>
  <c r="CC74" i="14"/>
  <c r="CS74" i="14"/>
  <c r="DI74" i="14"/>
  <c r="AD74" i="14"/>
  <c r="AT74" i="14"/>
  <c r="BJ74" i="14"/>
  <c r="BZ74" i="14"/>
  <c r="CP74" i="14"/>
  <c r="DF74" i="14"/>
  <c r="AI74" i="14"/>
  <c r="CU74" i="14"/>
  <c r="DC74" i="14"/>
  <c r="W74" i="14"/>
  <c r="CI74" i="14"/>
  <c r="BG74" i="14"/>
  <c r="BK74" i="14"/>
  <c r="X74" i="14"/>
  <c r="BD74" i="14"/>
  <c r="CJ74" i="14"/>
  <c r="DP74" i="14"/>
  <c r="BA74" i="14"/>
  <c r="CG74" i="14"/>
  <c r="DM74" i="14"/>
  <c r="AX74" i="14"/>
  <c r="CD74" i="14"/>
  <c r="DJ74" i="14"/>
  <c r="DK74" i="14"/>
  <c r="AM74" i="14"/>
  <c r="CM74" i="14"/>
  <c r="BT74" i="14"/>
  <c r="AK74" i="14"/>
  <c r="CW74" i="14"/>
  <c r="BN74" i="14"/>
  <c r="AY74" i="14"/>
  <c r="CY74" i="14"/>
  <c r="AB74" i="14"/>
  <c r="BH74" i="14"/>
  <c r="CN74" i="14"/>
  <c r="Y74" i="14"/>
  <c r="BE74" i="14"/>
  <c r="CK74" i="14"/>
  <c r="DQ74" i="14"/>
  <c r="BB74" i="14"/>
  <c r="CH74" i="14"/>
  <c r="DN74" i="14"/>
  <c r="AQ74" i="14"/>
  <c r="BC74" i="14"/>
  <c r="DS74" i="14"/>
  <c r="AN74" i="14"/>
  <c r="CZ74" i="14"/>
  <c r="BQ74" i="14"/>
  <c r="AH74" i="14"/>
  <c r="CT74" i="14"/>
  <c r="AU74" i="14"/>
  <c r="CQ74" i="14"/>
  <c r="AR74" i="14"/>
  <c r="BU74" i="14"/>
  <c r="CX74" i="14"/>
  <c r="AL74" i="14"/>
  <c r="CA74" i="14"/>
  <c r="AO74" i="14"/>
  <c r="DO74" i="14"/>
  <c r="BX74" i="14"/>
  <c r="DA74" i="14"/>
  <c r="BO74" i="14"/>
  <c r="DD74" i="14"/>
  <c r="BR74" i="14"/>
  <c r="CQ86" i="14"/>
  <c r="AD86" i="14"/>
  <c r="BE86" i="14"/>
  <c r="CH86" i="14"/>
  <c r="BR86" i="14"/>
  <c r="AQ86" i="14"/>
  <c r="DQ86" i="14"/>
  <c r="AZ86" i="14"/>
  <c r="CP86" i="14"/>
  <c r="DP86" i="14"/>
  <c r="DK86" i="14"/>
  <c r="BJ86" i="14"/>
  <c r="BU86" i="14"/>
  <c r="CJ86" i="14"/>
  <c r="CU86" i="14"/>
  <c r="BB86" i="14"/>
  <c r="BQ86" i="14"/>
  <c r="CF86" i="14"/>
  <c r="AO86" i="14"/>
  <c r="AT86" i="14"/>
  <c r="BD86" i="14"/>
  <c r="CW86" i="14"/>
  <c r="CG86" i="14"/>
  <c r="AA86" i="14"/>
  <c r="CC86" i="14"/>
  <c r="AX86" i="14"/>
  <c r="BX86" i="14"/>
  <c r="AI86" i="14"/>
  <c r="AL86" i="14"/>
  <c r="BA86" i="14"/>
  <c r="BP86" i="14"/>
  <c r="DN86" i="14"/>
  <c r="AH86" i="14"/>
  <c r="AW86" i="14"/>
  <c r="BH86" i="14"/>
  <c r="BT86" i="14"/>
  <c r="DJ86" i="14"/>
  <c r="AY86" i="14"/>
  <c r="AB86" i="14"/>
  <c r="BN86" i="14"/>
  <c r="BM86" i="14"/>
  <c r="W86" i="14"/>
  <c r="CS86" i="14"/>
  <c r="X86" i="14"/>
  <c r="BZ86" i="14"/>
  <c r="CZ86" i="14"/>
  <c r="CY86" i="14"/>
  <c r="DR86" i="14"/>
  <c r="BF86" i="14"/>
  <c r="CO86" i="14"/>
  <c r="AC86" i="14"/>
  <c r="BL86" i="14"/>
  <c r="AK86" i="14"/>
  <c r="BS86" i="14"/>
  <c r="AJ86" i="14"/>
  <c r="CX86" i="14"/>
  <c r="AG86" i="14"/>
  <c r="CI86" i="14"/>
  <c r="DI86" i="14"/>
  <c r="AN86" i="14"/>
  <c r="AE86" i="14"/>
  <c r="CA86" i="14"/>
  <c r="AM86" i="14"/>
  <c r="DB86" i="14"/>
  <c r="AP86" i="14"/>
  <c r="BY86" i="14"/>
  <c r="DH86" i="14"/>
  <c r="AV86" i="14"/>
  <c r="DG86" i="14"/>
  <c r="BW86" i="14"/>
  <c r="CM86" i="14"/>
  <c r="CN86" i="14"/>
  <c r="CD86" i="14"/>
  <c r="CK86" i="14"/>
  <c r="CL86" i="14"/>
  <c r="BI86" i="14"/>
  <c r="AF86" i="14"/>
  <c r="CV86" i="14"/>
  <c r="DM86" i="14"/>
  <c r="Y86" i="14"/>
  <c r="DC86" i="14"/>
  <c r="BV86" i="14"/>
  <c r="AS86" i="14"/>
  <c r="BK86" i="14"/>
  <c r="DL86" i="14"/>
  <c r="DA86" i="14"/>
  <c r="AR86" i="14"/>
  <c r="CT86" i="14"/>
  <c r="CE86" i="14"/>
  <c r="CB86" i="14"/>
  <c r="Z86" i="14"/>
  <c r="DE86" i="14"/>
  <c r="BC86" i="14"/>
  <c r="DS86" i="14"/>
  <c r="AU86" i="14"/>
  <c r="CR86" i="14"/>
  <c r="DF86" i="14"/>
  <c r="DO86" i="14"/>
  <c r="DD86" i="14"/>
  <c r="BG86" i="14"/>
  <c r="BO86" i="14"/>
  <c r="AC102" i="14"/>
  <c r="AS102" i="14"/>
  <c r="BI102" i="14"/>
  <c r="BY102" i="14"/>
  <c r="CO102" i="14"/>
  <c r="DE102" i="14"/>
  <c r="AA102" i="14"/>
  <c r="BG102" i="14"/>
  <c r="CM102" i="14"/>
  <c r="DS102" i="14"/>
  <c r="AL102" i="14"/>
  <c r="BB102" i="14"/>
  <c r="BR102" i="14"/>
  <c r="CH102" i="14"/>
  <c r="CX102" i="14"/>
  <c r="DN102" i="14"/>
  <c r="AM102" i="14"/>
  <c r="BS102" i="14"/>
  <c r="CY102" i="14"/>
  <c r="AN102" i="14"/>
  <c r="CZ102" i="14"/>
  <c r="DL102" i="14"/>
  <c r="BX102" i="14"/>
  <c r="AV102" i="14"/>
  <c r="DH102" i="14"/>
  <c r="AG102" i="14"/>
  <c r="AW102" i="14"/>
  <c r="BM102" i="14"/>
  <c r="CC102" i="14"/>
  <c r="CS102" i="14"/>
  <c r="DI102" i="14"/>
  <c r="AI102" i="14"/>
  <c r="BO102" i="14"/>
  <c r="CU102" i="14"/>
  <c r="Z102" i="14"/>
  <c r="AP102" i="14"/>
  <c r="BF102" i="14"/>
  <c r="BV102" i="14"/>
  <c r="CL102" i="14"/>
  <c r="DB102" i="14"/>
  <c r="DR102" i="14"/>
  <c r="AU102" i="14"/>
  <c r="CA102" i="14"/>
  <c r="DG102" i="14"/>
  <c r="BD102" i="14"/>
  <c r="DP102" i="14"/>
  <c r="AB102" i="14"/>
  <c r="CN102" i="14"/>
  <c r="BL102" i="14"/>
  <c r="AJ102" i="14"/>
  <c r="Y102" i="14"/>
  <c r="BE102" i="14"/>
  <c r="CK102" i="14"/>
  <c r="DQ102" i="14"/>
  <c r="CE102" i="14"/>
  <c r="AH102" i="14"/>
  <c r="BN102" i="14"/>
  <c r="CT102" i="14"/>
  <c r="AE102" i="14"/>
  <c r="CQ102" i="14"/>
  <c r="CJ102" i="14"/>
  <c r="BH102" i="14"/>
  <c r="CR102" i="14"/>
  <c r="AO102" i="14"/>
  <c r="DA102" i="14"/>
  <c r="DK102" i="14"/>
  <c r="DJ102" i="14"/>
  <c r="X102" i="14"/>
  <c r="AF102" i="14"/>
  <c r="AK102" i="14"/>
  <c r="BQ102" i="14"/>
  <c r="CW102" i="14"/>
  <c r="AQ102" i="14"/>
  <c r="DC102" i="14"/>
  <c r="AT102" i="14"/>
  <c r="BZ102" i="14"/>
  <c r="DF102" i="14"/>
  <c r="BC102" i="14"/>
  <c r="DO102" i="14"/>
  <c r="AZ102" i="14"/>
  <c r="DD102" i="14"/>
  <c r="BP102" i="14"/>
  <c r="BU102" i="14"/>
  <c r="AY102" i="14"/>
  <c r="AX102" i="14"/>
  <c r="CD102" i="14"/>
  <c r="BK102" i="14"/>
  <c r="CF102" i="14"/>
  <c r="CV102" i="14"/>
  <c r="BW102" i="14"/>
  <c r="W102" i="14"/>
  <c r="CB102" i="14"/>
  <c r="BJ102" i="14"/>
  <c r="DM102" i="14"/>
  <c r="BA102" i="14"/>
  <c r="AD102" i="14"/>
  <c r="CI102" i="14"/>
  <c r="CG102" i="14"/>
  <c r="BT102" i="14"/>
  <c r="CP102" i="14"/>
  <c r="AR102" i="14"/>
  <c r="N15" i="14"/>
  <c r="L15" i="14"/>
  <c r="N23" i="14"/>
  <c r="L23" i="14"/>
  <c r="N27" i="14"/>
  <c r="L27" i="14"/>
  <c r="AD47" i="14"/>
  <c r="AT47" i="14"/>
  <c r="BJ47" i="14"/>
  <c r="BZ47" i="14"/>
  <c r="CP47" i="14"/>
  <c r="DF47" i="14"/>
  <c r="W47" i="14"/>
  <c r="AM47" i="14"/>
  <c r="BC47" i="14"/>
  <c r="BS47" i="14"/>
  <c r="CI47" i="14"/>
  <c r="CY47" i="14"/>
  <c r="DO47" i="14"/>
  <c r="AF47" i="14"/>
  <c r="AV47" i="14"/>
  <c r="BL47" i="14"/>
  <c r="CB47" i="14"/>
  <c r="CR47" i="14"/>
  <c r="DH47" i="14"/>
  <c r="AW47" i="14"/>
  <c r="DI47" i="14"/>
  <c r="CG47" i="14"/>
  <c r="AO47" i="14"/>
  <c r="DA47" i="14"/>
  <c r="CO47" i="14"/>
  <c r="AH47" i="14"/>
  <c r="AX47" i="14"/>
  <c r="BN47" i="14"/>
  <c r="CD47" i="14"/>
  <c r="CT47" i="14"/>
  <c r="DJ47" i="14"/>
  <c r="AA47" i="14"/>
  <c r="AQ47" i="14"/>
  <c r="BG47" i="14"/>
  <c r="BW47" i="14"/>
  <c r="CM47" i="14"/>
  <c r="DC47" i="14"/>
  <c r="DS47" i="14"/>
  <c r="AJ47" i="14"/>
  <c r="AZ47" i="14"/>
  <c r="BP47" i="14"/>
  <c r="CF47" i="14"/>
  <c r="CV47" i="14"/>
  <c r="DL47" i="14"/>
  <c r="BM47" i="14"/>
  <c r="AK47" i="14"/>
  <c r="CW47" i="14"/>
  <c r="BE47" i="14"/>
  <c r="DQ47" i="14"/>
  <c r="AS47" i="14"/>
  <c r="AP47" i="14"/>
  <c r="BV47" i="14"/>
  <c r="DB47" i="14"/>
  <c r="AI47" i="14"/>
  <c r="BO47" i="14"/>
  <c r="CU47" i="14"/>
  <c r="AB47" i="14"/>
  <c r="BH47" i="14"/>
  <c r="CN47" i="14"/>
  <c r="AG47" i="14"/>
  <c r="BQ47" i="14"/>
  <c r="CK47" i="14"/>
  <c r="BI47" i="14"/>
  <c r="BB47" i="14"/>
  <c r="CH47" i="14"/>
  <c r="DN47" i="14"/>
  <c r="AU47" i="14"/>
  <c r="CA47" i="14"/>
  <c r="DG47" i="14"/>
  <c r="AN47" i="14"/>
  <c r="BT47" i="14"/>
  <c r="CZ47" i="14"/>
  <c r="CC47" i="14"/>
  <c r="DM47" i="14"/>
  <c r="BY47" i="14"/>
  <c r="BR47" i="14"/>
  <c r="AE47" i="14"/>
  <c r="CQ47" i="14"/>
  <c r="BD47" i="14"/>
  <c r="DP47" i="14"/>
  <c r="BU47" i="14"/>
  <c r="CX47" i="14"/>
  <c r="X47" i="14"/>
  <c r="BA47" i="14"/>
  <c r="Z47" i="14"/>
  <c r="CL47" i="14"/>
  <c r="AY47" i="14"/>
  <c r="DK47" i="14"/>
  <c r="BX47" i="14"/>
  <c r="CS47" i="14"/>
  <c r="AC47" i="14"/>
  <c r="AL47" i="14"/>
  <c r="BK47" i="14"/>
  <c r="CJ47" i="14"/>
  <c r="DE47" i="14"/>
  <c r="CE47" i="14"/>
  <c r="DD47" i="14"/>
  <c r="DR47" i="14"/>
  <c r="AR47" i="14"/>
  <c r="BF47" i="14"/>
  <c r="Y47" i="14"/>
  <c r="N63" i="14"/>
  <c r="L63" i="14"/>
  <c r="AC67" i="14"/>
  <c r="AS67" i="14"/>
  <c r="BI67" i="14"/>
  <c r="BY67" i="14"/>
  <c r="CO67" i="14"/>
  <c r="DE67" i="14"/>
  <c r="Z67" i="14"/>
  <c r="AP67" i="14"/>
  <c r="BF67" i="14"/>
  <c r="BV67" i="14"/>
  <c r="CL67" i="14"/>
  <c r="DB67" i="14"/>
  <c r="DR67" i="14"/>
  <c r="AI67" i="14"/>
  <c r="AY67" i="14"/>
  <c r="BO67" i="14"/>
  <c r="AG67" i="14"/>
  <c r="AW67" i="14"/>
  <c r="BM67" i="14"/>
  <c r="CC67" i="14"/>
  <c r="CS67" i="14"/>
  <c r="DI67" i="14"/>
  <c r="AD67" i="14"/>
  <c r="AT67" i="14"/>
  <c r="BJ67" i="14"/>
  <c r="AO67" i="14"/>
  <c r="BU67" i="14"/>
  <c r="DA67" i="14"/>
  <c r="AL67" i="14"/>
  <c r="BR67" i="14"/>
  <c r="CP67" i="14"/>
  <c r="DJ67" i="14"/>
  <c r="AE67" i="14"/>
  <c r="BC67" i="14"/>
  <c r="BW67" i="14"/>
  <c r="CM67" i="14"/>
  <c r="DC67" i="14"/>
  <c r="DS67" i="14"/>
  <c r="BX67" i="14"/>
  <c r="AV67" i="14"/>
  <c r="DH67" i="14"/>
  <c r="CF67" i="14"/>
  <c r="CJ67" i="14"/>
  <c r="CZ67" i="14"/>
  <c r="BA67" i="14"/>
  <c r="CG67" i="14"/>
  <c r="DM67" i="14"/>
  <c r="AX67" i="14"/>
  <c r="BZ67" i="14"/>
  <c r="CT67" i="14"/>
  <c r="DN67" i="14"/>
  <c r="AM67" i="14"/>
  <c r="BG67" i="14"/>
  <c r="CA67" i="14"/>
  <c r="CQ67" i="14"/>
  <c r="DG67" i="14"/>
  <c r="AB67" i="14"/>
  <c r="CN67" i="14"/>
  <c r="BL67" i="14"/>
  <c r="AJ67" i="14"/>
  <c r="CV67" i="14"/>
  <c r="BD67" i="14"/>
  <c r="DP67" i="14"/>
  <c r="AK67" i="14"/>
  <c r="CW67" i="14"/>
  <c r="BN67" i="14"/>
  <c r="DF67" i="14"/>
  <c r="AU67" i="14"/>
  <c r="CI67" i="14"/>
  <c r="DO67" i="14"/>
  <c r="AF67" i="14"/>
  <c r="BP67" i="14"/>
  <c r="AN67" i="14"/>
  <c r="BE67" i="14"/>
  <c r="DQ67" i="14"/>
  <c r="CD67" i="14"/>
  <c r="W67" i="14"/>
  <c r="BK67" i="14"/>
  <c r="CU67" i="14"/>
  <c r="AR67" i="14"/>
  <c r="CB67" i="14"/>
  <c r="DL67" i="14"/>
  <c r="BQ67" i="14"/>
  <c r="CH67" i="14"/>
  <c r="BS67" i="14"/>
  <c r="BH67" i="14"/>
  <c r="X67" i="14"/>
  <c r="CK67" i="14"/>
  <c r="CX67" i="14"/>
  <c r="CE67" i="14"/>
  <c r="DD67" i="14"/>
  <c r="BT67" i="14"/>
  <c r="AH67" i="14"/>
  <c r="CY67" i="14"/>
  <c r="AA67" i="14"/>
  <c r="BB67" i="14"/>
  <c r="DK67" i="14"/>
  <c r="CR67" i="14"/>
  <c r="AQ67" i="14"/>
  <c r="Y67" i="14"/>
  <c r="AZ67" i="14"/>
  <c r="AJ79" i="14"/>
  <c r="AZ79" i="14"/>
  <c r="BP79" i="14"/>
  <c r="CF79" i="14"/>
  <c r="CV79" i="14"/>
  <c r="DL79" i="14"/>
  <c r="AG79" i="14"/>
  <c r="AW79" i="14"/>
  <c r="BM79" i="14"/>
  <c r="CC79" i="14"/>
  <c r="CS79" i="14"/>
  <c r="DI79" i="14"/>
  <c r="AD79" i="14"/>
  <c r="AT79" i="14"/>
  <c r="BJ79" i="14"/>
  <c r="BZ79" i="14"/>
  <c r="CP79" i="14"/>
  <c r="DF79" i="14"/>
  <c r="AA79" i="14"/>
  <c r="CM79" i="14"/>
  <c r="CE79" i="14"/>
  <c r="CY79" i="14"/>
  <c r="BK79" i="14"/>
  <c r="AI79" i="14"/>
  <c r="BC79" i="14"/>
  <c r="X79" i="14"/>
  <c r="AN79" i="14"/>
  <c r="BD79" i="14"/>
  <c r="BT79" i="14"/>
  <c r="CJ79" i="14"/>
  <c r="CZ79" i="14"/>
  <c r="DP79" i="14"/>
  <c r="AK79" i="14"/>
  <c r="BA79" i="14"/>
  <c r="BQ79" i="14"/>
  <c r="CG79" i="14"/>
  <c r="CW79" i="14"/>
  <c r="DM79" i="14"/>
  <c r="AH79" i="14"/>
  <c r="AX79" i="14"/>
  <c r="BN79" i="14"/>
  <c r="CD79" i="14"/>
  <c r="CT79" i="14"/>
  <c r="DJ79" i="14"/>
  <c r="AQ79" i="14"/>
  <c r="DC79" i="14"/>
  <c r="DK79" i="14"/>
  <c r="DO79" i="14"/>
  <c r="CA79" i="14"/>
  <c r="BO79" i="14"/>
  <c r="CI79" i="14"/>
  <c r="AR79" i="14"/>
  <c r="BX79" i="14"/>
  <c r="DD79" i="14"/>
  <c r="AO79" i="14"/>
  <c r="BU79" i="14"/>
  <c r="DA79" i="14"/>
  <c r="AL79" i="14"/>
  <c r="BR79" i="14"/>
  <c r="CX79" i="14"/>
  <c r="BG79" i="14"/>
  <c r="AM79" i="14"/>
  <c r="CQ79" i="14"/>
  <c r="AV79" i="14"/>
  <c r="CB79" i="14"/>
  <c r="DH79" i="14"/>
  <c r="AS79" i="14"/>
  <c r="BY79" i="14"/>
  <c r="DE79" i="14"/>
  <c r="AP79" i="14"/>
  <c r="BV79" i="14"/>
  <c r="DB79" i="14"/>
  <c r="BW79" i="14"/>
  <c r="BS79" i="14"/>
  <c r="DG79" i="14"/>
  <c r="AB79" i="14"/>
  <c r="CN79" i="14"/>
  <c r="BE79" i="14"/>
  <c r="DQ79" i="14"/>
  <c r="CH79" i="14"/>
  <c r="DS79" i="14"/>
  <c r="CU79" i="14"/>
  <c r="AF79" i="14"/>
  <c r="CR79" i="14"/>
  <c r="BI79" i="14"/>
  <c r="Z79" i="14"/>
  <c r="CL79" i="14"/>
  <c r="AY79" i="14"/>
  <c r="W79" i="14"/>
  <c r="Y79" i="14"/>
  <c r="BB79" i="14"/>
  <c r="AE79" i="14"/>
  <c r="CK79" i="14"/>
  <c r="AC79" i="14"/>
  <c r="BF79" i="14"/>
  <c r="AU79" i="14"/>
  <c r="BH79" i="14"/>
  <c r="DN79" i="14"/>
  <c r="CO79" i="14"/>
  <c r="BL79" i="14"/>
  <c r="DR79" i="14"/>
  <c r="AJ83" i="14"/>
  <c r="AZ83" i="14"/>
  <c r="BP83" i="14"/>
  <c r="CF83" i="14"/>
  <c r="CV83" i="14"/>
  <c r="DL83" i="14"/>
  <c r="AG83" i="14"/>
  <c r="AW83" i="14"/>
  <c r="BM83" i="14"/>
  <c r="CC83" i="14"/>
  <c r="CS83" i="14"/>
  <c r="DI83" i="14"/>
  <c r="AD83" i="14"/>
  <c r="AT83" i="14"/>
  <c r="BJ83" i="14"/>
  <c r="BZ83" i="14"/>
  <c r="CP83" i="14"/>
  <c r="DF83" i="14"/>
  <c r="AA83" i="14"/>
  <c r="CM83" i="14"/>
  <c r="CE83" i="14"/>
  <c r="CY83" i="14"/>
  <c r="CA83" i="14"/>
  <c r="BO83" i="14"/>
  <c r="CI83" i="14"/>
  <c r="AB83" i="14"/>
  <c r="BH83" i="14"/>
  <c r="CN83" i="14"/>
  <c r="Y83" i="14"/>
  <c r="BE83" i="14"/>
  <c r="CK83" i="14"/>
  <c r="DQ83" i="14"/>
  <c r="BB83" i="14"/>
  <c r="CH83" i="14"/>
  <c r="DN83" i="14"/>
  <c r="DS83" i="14"/>
  <c r="AU83" i="14"/>
  <c r="W83" i="14"/>
  <c r="X83" i="14"/>
  <c r="AN83" i="14"/>
  <c r="BD83" i="14"/>
  <c r="BT83" i="14"/>
  <c r="CJ83" i="14"/>
  <c r="CZ83" i="14"/>
  <c r="DP83" i="14"/>
  <c r="AK83" i="14"/>
  <c r="BA83" i="14"/>
  <c r="BQ83" i="14"/>
  <c r="CG83" i="14"/>
  <c r="CW83" i="14"/>
  <c r="DM83" i="14"/>
  <c r="AH83" i="14"/>
  <c r="AX83" i="14"/>
  <c r="BN83" i="14"/>
  <c r="CD83" i="14"/>
  <c r="CT83" i="14"/>
  <c r="DJ83" i="14"/>
  <c r="AQ83" i="14"/>
  <c r="DC83" i="14"/>
  <c r="DK83" i="14"/>
  <c r="AE83" i="14"/>
  <c r="CQ83" i="14"/>
  <c r="CU83" i="14"/>
  <c r="DO83" i="14"/>
  <c r="AR83" i="14"/>
  <c r="BX83" i="14"/>
  <c r="DD83" i="14"/>
  <c r="AO83" i="14"/>
  <c r="BU83" i="14"/>
  <c r="DA83" i="14"/>
  <c r="AL83" i="14"/>
  <c r="BR83" i="14"/>
  <c r="CX83" i="14"/>
  <c r="BG83" i="14"/>
  <c r="AM83" i="14"/>
  <c r="DG83" i="14"/>
  <c r="CB83" i="14"/>
  <c r="AS83" i="14"/>
  <c r="DE83" i="14"/>
  <c r="BV83" i="14"/>
  <c r="BW83" i="14"/>
  <c r="AI83" i="14"/>
  <c r="CL83" i="14"/>
  <c r="DH83" i="14"/>
  <c r="AP83" i="14"/>
  <c r="BS83" i="14"/>
  <c r="AC83" i="14"/>
  <c r="BF83" i="14"/>
  <c r="BK83" i="14"/>
  <c r="AF83" i="14"/>
  <c r="CR83" i="14"/>
  <c r="BI83" i="14"/>
  <c r="Z83" i="14"/>
  <c r="AY83" i="14"/>
  <c r="BC83" i="14"/>
  <c r="AV83" i="14"/>
  <c r="BY83" i="14"/>
  <c r="DB83" i="14"/>
  <c r="BL83" i="14"/>
  <c r="CO83" i="14"/>
  <c r="DR83" i="14"/>
  <c r="N103" i="14"/>
  <c r="L103" i="14"/>
  <c r="N18" i="14"/>
  <c r="L18" i="14"/>
  <c r="Z22" i="14"/>
  <c r="AP22" i="14"/>
  <c r="BF22" i="14"/>
  <c r="BV22" i="14"/>
  <c r="CL22" i="14"/>
  <c r="DB22" i="14"/>
  <c r="DR22" i="14"/>
  <c r="AI22" i="14"/>
  <c r="AY22" i="14"/>
  <c r="BO22" i="14"/>
  <c r="CE22" i="14"/>
  <c r="CU22" i="14"/>
  <c r="DK22" i="14"/>
  <c r="AB22" i="14"/>
  <c r="AR22" i="14"/>
  <c r="BH22" i="14"/>
  <c r="BX22" i="14"/>
  <c r="CN22" i="14"/>
  <c r="DD22" i="14"/>
  <c r="AC22" i="14"/>
  <c r="CO22" i="14"/>
  <c r="BM22" i="14"/>
  <c r="AK22" i="14"/>
  <c r="CW22" i="14"/>
  <c r="BE22" i="14"/>
  <c r="Y22" i="14"/>
  <c r="AD22" i="14"/>
  <c r="AT22" i="14"/>
  <c r="BJ22" i="14"/>
  <c r="BZ22" i="14"/>
  <c r="CP22" i="14"/>
  <c r="DF22" i="14"/>
  <c r="W22" i="14"/>
  <c r="AM22" i="14"/>
  <c r="BC22" i="14"/>
  <c r="BS22" i="14"/>
  <c r="CI22" i="14"/>
  <c r="CY22" i="14"/>
  <c r="DO22" i="14"/>
  <c r="AF22" i="14"/>
  <c r="AV22" i="14"/>
  <c r="BL22" i="14"/>
  <c r="CB22" i="14"/>
  <c r="CR22" i="14"/>
  <c r="DH22" i="14"/>
  <c r="AS22" i="14"/>
  <c r="DE22" i="14"/>
  <c r="CC22" i="14"/>
  <c r="BA22" i="14"/>
  <c r="DM22" i="14"/>
  <c r="DQ22" i="14"/>
  <c r="AL22" i="14"/>
  <c r="BR22" i="14"/>
  <c r="CX22" i="14"/>
  <c r="AE22" i="14"/>
  <c r="BK22" i="14"/>
  <c r="CQ22" i="14"/>
  <c r="X22" i="14"/>
  <c r="BD22" i="14"/>
  <c r="CJ22" i="14"/>
  <c r="DP22" i="14"/>
  <c r="AW22" i="14"/>
  <c r="CG22" i="14"/>
  <c r="CK22" i="14"/>
  <c r="AX22" i="14"/>
  <c r="CD22" i="14"/>
  <c r="DJ22" i="14"/>
  <c r="AQ22" i="14"/>
  <c r="BW22" i="14"/>
  <c r="DC22" i="14"/>
  <c r="AJ22" i="14"/>
  <c r="BP22" i="14"/>
  <c r="CV22" i="14"/>
  <c r="BI22" i="14"/>
  <c r="CS22" i="14"/>
  <c r="AO22" i="14"/>
  <c r="BB22" i="14"/>
  <c r="CH22" i="14"/>
  <c r="DN22" i="14"/>
  <c r="AU22" i="14"/>
  <c r="CA22" i="14"/>
  <c r="DG22" i="14"/>
  <c r="AN22" i="14"/>
  <c r="BT22" i="14"/>
  <c r="CZ22" i="14"/>
  <c r="BY22" i="14"/>
  <c r="DI22" i="14"/>
  <c r="DA22" i="14"/>
  <c r="CT22" i="14"/>
  <c r="DS22" i="14"/>
  <c r="AG22" i="14"/>
  <c r="BG22" i="14"/>
  <c r="BU22" i="14"/>
  <c r="AA22" i="14"/>
  <c r="AZ22" i="14"/>
  <c r="BQ22" i="14"/>
  <c r="AH22" i="14"/>
  <c r="CF22" i="14"/>
  <c r="BN22" i="14"/>
  <c r="CM22" i="14"/>
  <c r="DL22" i="14"/>
  <c r="AK70" i="14"/>
  <c r="BA70" i="14"/>
  <c r="BQ70" i="14"/>
  <c r="CG70" i="14"/>
  <c r="CW70" i="14"/>
  <c r="DM70" i="14"/>
  <c r="AH70" i="14"/>
  <c r="AX70" i="14"/>
  <c r="BN70" i="14"/>
  <c r="CD70" i="14"/>
  <c r="CT70" i="14"/>
  <c r="DJ70" i="14"/>
  <c r="AA70" i="14"/>
  <c r="AQ70" i="14"/>
  <c r="BG70" i="14"/>
  <c r="BW70" i="14"/>
  <c r="CM70" i="14"/>
  <c r="DC70" i="14"/>
  <c r="DS70" i="14"/>
  <c r="CF70" i="14"/>
  <c r="AN70" i="14"/>
  <c r="CZ70" i="14"/>
  <c r="BH70" i="14"/>
  <c r="BL70" i="14"/>
  <c r="AF70" i="14"/>
  <c r="Y70" i="14"/>
  <c r="AO70" i="14"/>
  <c r="BE70" i="14"/>
  <c r="BU70" i="14"/>
  <c r="CK70" i="14"/>
  <c r="DA70" i="14"/>
  <c r="DQ70" i="14"/>
  <c r="AL70" i="14"/>
  <c r="BB70" i="14"/>
  <c r="BR70" i="14"/>
  <c r="CH70" i="14"/>
  <c r="CX70" i="14"/>
  <c r="DN70" i="14"/>
  <c r="AE70" i="14"/>
  <c r="AU70" i="14"/>
  <c r="BK70" i="14"/>
  <c r="CA70" i="14"/>
  <c r="CQ70" i="14"/>
  <c r="DG70" i="14"/>
  <c r="AJ70" i="14"/>
  <c r="CV70" i="14"/>
  <c r="BD70" i="14"/>
  <c r="DP70" i="14"/>
  <c r="BX70" i="14"/>
  <c r="CR70" i="14"/>
  <c r="DH70" i="14"/>
  <c r="AC70" i="14"/>
  <c r="BI70" i="14"/>
  <c r="CO70" i="14"/>
  <c r="Z70" i="14"/>
  <c r="BF70" i="14"/>
  <c r="CL70" i="14"/>
  <c r="DR70" i="14"/>
  <c r="AY70" i="14"/>
  <c r="CE70" i="14"/>
  <c r="DK70" i="14"/>
  <c r="DL70" i="14"/>
  <c r="AB70" i="14"/>
  <c r="AV70" i="14"/>
  <c r="AG70" i="14"/>
  <c r="BM70" i="14"/>
  <c r="CS70" i="14"/>
  <c r="AD70" i="14"/>
  <c r="BJ70" i="14"/>
  <c r="CP70" i="14"/>
  <c r="W70" i="14"/>
  <c r="BC70" i="14"/>
  <c r="CI70" i="14"/>
  <c r="DO70" i="14"/>
  <c r="X70" i="14"/>
  <c r="AR70" i="14"/>
  <c r="CB70" i="14"/>
  <c r="BY70" i="14"/>
  <c r="AP70" i="14"/>
  <c r="DB70" i="14"/>
  <c r="BO70" i="14"/>
  <c r="AZ70" i="14"/>
  <c r="CN70" i="14"/>
  <c r="CC70" i="14"/>
  <c r="AT70" i="14"/>
  <c r="DF70" i="14"/>
  <c r="BS70" i="14"/>
  <c r="BP70" i="14"/>
  <c r="DD70" i="14"/>
  <c r="AS70" i="14"/>
  <c r="BV70" i="14"/>
  <c r="CU70" i="14"/>
  <c r="DE70" i="14"/>
  <c r="BT70" i="14"/>
  <c r="AW70" i="14"/>
  <c r="BZ70" i="14"/>
  <c r="CY70" i="14"/>
  <c r="AI70" i="14"/>
  <c r="CJ70" i="14"/>
  <c r="AM70" i="14"/>
  <c r="DI70" i="14"/>
  <c r="DU20" i="14"/>
  <c r="HJ20" i="14"/>
  <c r="EX20" i="14"/>
  <c r="FY20" i="14"/>
  <c r="HB20" i="14"/>
  <c r="EP20" i="14"/>
  <c r="GS20" i="14"/>
  <c r="FM20" i="14"/>
  <c r="EG20" i="14"/>
  <c r="GX20" i="14"/>
  <c r="FR20" i="14"/>
  <c r="EL20" i="14"/>
  <c r="HL20" i="14"/>
  <c r="GV20" i="14"/>
  <c r="GF20" i="14"/>
  <c r="FP20" i="14"/>
  <c r="EZ20" i="14"/>
  <c r="EJ20" i="14"/>
  <c r="DT20" i="14"/>
  <c r="HC20" i="14"/>
  <c r="GM20" i="14"/>
  <c r="FW20" i="14"/>
  <c r="FG20" i="14"/>
  <c r="EQ20" i="14"/>
  <c r="EA20" i="14"/>
  <c r="EP35" i="14"/>
  <c r="HO35" i="14"/>
  <c r="FC35" i="14"/>
  <c r="GT35" i="14"/>
  <c r="EH35" i="14"/>
  <c r="FK35" i="14"/>
  <c r="HF35" i="14"/>
  <c r="FZ35" i="14"/>
  <c r="ET35" i="14"/>
  <c r="HK35" i="14"/>
  <c r="GE35" i="14"/>
  <c r="EY35" i="14"/>
  <c r="HM35" i="14"/>
  <c r="GW35" i="14"/>
  <c r="GG35" i="14"/>
  <c r="FQ35" i="14"/>
  <c r="FA35" i="14"/>
  <c r="EK35" i="14"/>
  <c r="DU35" i="14"/>
  <c r="HD35" i="14"/>
  <c r="GN35" i="14"/>
  <c r="FX35" i="14"/>
  <c r="FH35" i="14"/>
  <c r="ER35" i="14"/>
  <c r="EB35" i="14"/>
  <c r="L34" i="14"/>
  <c r="AB26" i="14"/>
  <c r="AR26" i="14"/>
  <c r="BH26" i="14"/>
  <c r="BX26" i="14"/>
  <c r="CN26" i="14"/>
  <c r="DD26" i="14"/>
  <c r="Y26" i="14"/>
  <c r="AO26" i="14"/>
  <c r="BE26" i="14"/>
  <c r="BU26" i="14"/>
  <c r="CK26" i="14"/>
  <c r="DA26" i="14"/>
  <c r="DQ26" i="14"/>
  <c r="AL26" i="14"/>
  <c r="BB26" i="14"/>
  <c r="BR26" i="14"/>
  <c r="CH26" i="14"/>
  <c r="CX26" i="14"/>
  <c r="DN26" i="14"/>
  <c r="BG26" i="14"/>
  <c r="DS26" i="14"/>
  <c r="CA26" i="14"/>
  <c r="AY26" i="14"/>
  <c r="DK26" i="14"/>
  <c r="CY26" i="14"/>
  <c r="AF26" i="14"/>
  <c r="AV26" i="14"/>
  <c r="BL26" i="14"/>
  <c r="CB26" i="14"/>
  <c r="CR26" i="14"/>
  <c r="DH26" i="14"/>
  <c r="AC26" i="14"/>
  <c r="AS26" i="14"/>
  <c r="BI26" i="14"/>
  <c r="BY26" i="14"/>
  <c r="CO26" i="14"/>
  <c r="DE26" i="14"/>
  <c r="Z26" i="14"/>
  <c r="AP26" i="14"/>
  <c r="BF26" i="14"/>
  <c r="BV26" i="14"/>
  <c r="CL26" i="14"/>
  <c r="DB26" i="14"/>
  <c r="DR26" i="14"/>
  <c r="BW26" i="14"/>
  <c r="AE26" i="14"/>
  <c r="CQ26" i="14"/>
  <c r="BO26" i="14"/>
  <c r="W26" i="14"/>
  <c r="BC26" i="14"/>
  <c r="X26" i="14"/>
  <c r="BD26" i="14"/>
  <c r="CJ26" i="14"/>
  <c r="DP26" i="14"/>
  <c r="BA26" i="14"/>
  <c r="CG26" i="14"/>
  <c r="DM26" i="14"/>
  <c r="AX26" i="14"/>
  <c r="CD26" i="14"/>
  <c r="DJ26" i="14"/>
  <c r="DC26" i="14"/>
  <c r="AI26" i="14"/>
  <c r="AM26" i="14"/>
  <c r="AJ26" i="14"/>
  <c r="BP26" i="14"/>
  <c r="CV26" i="14"/>
  <c r="AG26" i="14"/>
  <c r="BM26" i="14"/>
  <c r="CS26" i="14"/>
  <c r="AD26" i="14"/>
  <c r="BJ26" i="14"/>
  <c r="CP26" i="14"/>
  <c r="AA26" i="14"/>
  <c r="AU26" i="14"/>
  <c r="CE26" i="14"/>
  <c r="DO26" i="14"/>
  <c r="CF26" i="14"/>
  <c r="AW26" i="14"/>
  <c r="DI26" i="14"/>
  <c r="BZ26" i="14"/>
  <c r="CM26" i="14"/>
  <c r="CI26" i="14"/>
  <c r="AZ26" i="14"/>
  <c r="CC26" i="14"/>
  <c r="DF26" i="14"/>
  <c r="AN26" i="14"/>
  <c r="CZ26" i="14"/>
  <c r="BQ26" i="14"/>
  <c r="AH26" i="14"/>
  <c r="CT26" i="14"/>
  <c r="BK26" i="14"/>
  <c r="BS26" i="14"/>
  <c r="DL26" i="14"/>
  <c r="AT26" i="14"/>
  <c r="DG26" i="14"/>
  <c r="BN26" i="14"/>
  <c r="CU26" i="14"/>
  <c r="CW26" i="14"/>
  <c r="BT26" i="14"/>
  <c r="AQ26" i="14"/>
  <c r="AK26" i="14"/>
  <c r="N30" i="14"/>
  <c r="L30" i="14"/>
  <c r="N54" i="14"/>
  <c r="L54" i="14"/>
  <c r="N74" i="14"/>
  <c r="L74" i="14"/>
  <c r="N86" i="14"/>
  <c r="L86" i="14"/>
  <c r="AB94" i="14"/>
  <c r="AR94" i="14"/>
  <c r="BH94" i="14"/>
  <c r="BX94" i="14"/>
  <c r="CN94" i="14"/>
  <c r="DD94" i="14"/>
  <c r="Z94" i="14"/>
  <c r="AP94" i="14"/>
  <c r="BF94" i="14"/>
  <c r="BV94" i="14"/>
  <c r="CL94" i="14"/>
  <c r="DB94" i="14"/>
  <c r="DR94" i="14"/>
  <c r="AY94" i="14"/>
  <c r="CE94" i="14"/>
  <c r="DK94" i="14"/>
  <c r="BK94" i="14"/>
  <c r="AC94" i="14"/>
  <c r="BI94" i="14"/>
  <c r="CO94" i="14"/>
  <c r="W94" i="14"/>
  <c r="CI94" i="14"/>
  <c r="CC94" i="14"/>
  <c r="CK94" i="14"/>
  <c r="CS94" i="14"/>
  <c r="AF94" i="14"/>
  <c r="AV94" i="14"/>
  <c r="BL94" i="14"/>
  <c r="CB94" i="14"/>
  <c r="CR94" i="14"/>
  <c r="DH94" i="14"/>
  <c r="AD94" i="14"/>
  <c r="AT94" i="14"/>
  <c r="BJ94" i="14"/>
  <c r="BZ94" i="14"/>
  <c r="CP94" i="14"/>
  <c r="DF94" i="14"/>
  <c r="AA94" i="14"/>
  <c r="BG94" i="14"/>
  <c r="CM94" i="14"/>
  <c r="DS94" i="14"/>
  <c r="CA94" i="14"/>
  <c r="AK94" i="14"/>
  <c r="BQ94" i="14"/>
  <c r="CW94" i="14"/>
  <c r="AM94" i="14"/>
  <c r="CY94" i="14"/>
  <c r="DI94" i="14"/>
  <c r="DQ94" i="14"/>
  <c r="AO94" i="14"/>
  <c r="AJ94" i="14"/>
  <c r="BP94" i="14"/>
  <c r="CV94" i="14"/>
  <c r="AH94" i="14"/>
  <c r="BN94" i="14"/>
  <c r="CT94" i="14"/>
  <c r="AI94" i="14"/>
  <c r="CU94" i="14"/>
  <c r="CQ94" i="14"/>
  <c r="BY94" i="14"/>
  <c r="BC94" i="14"/>
  <c r="Y94" i="14"/>
  <c r="BU94" i="14"/>
  <c r="AZ94" i="14"/>
  <c r="AX94" i="14"/>
  <c r="DJ94" i="14"/>
  <c r="AE94" i="14"/>
  <c r="DE94" i="14"/>
  <c r="AG94" i="14"/>
  <c r="AN94" i="14"/>
  <c r="BT94" i="14"/>
  <c r="CZ94" i="14"/>
  <c r="AL94" i="14"/>
  <c r="BR94" i="14"/>
  <c r="CX94" i="14"/>
  <c r="AQ94" i="14"/>
  <c r="DC94" i="14"/>
  <c r="DG94" i="14"/>
  <c r="CG94" i="14"/>
  <c r="BS94" i="14"/>
  <c r="BE94" i="14"/>
  <c r="DA94" i="14"/>
  <c r="CF94" i="14"/>
  <c r="DL94" i="14"/>
  <c r="CD94" i="14"/>
  <c r="BO94" i="14"/>
  <c r="AS94" i="14"/>
  <c r="DO94" i="14"/>
  <c r="X94" i="14"/>
  <c r="BB94" i="14"/>
  <c r="AU94" i="14"/>
  <c r="BM94" i="14"/>
  <c r="DN94" i="14"/>
  <c r="BW94" i="14"/>
  <c r="BD94" i="14"/>
  <c r="CH94" i="14"/>
  <c r="BA94" i="14"/>
  <c r="CJ94" i="14"/>
  <c r="DM94" i="14"/>
  <c r="DP94" i="14"/>
  <c r="AW94" i="14"/>
  <c r="N31" i="14"/>
  <c r="L31" i="14"/>
  <c r="N39" i="14"/>
  <c r="L39" i="14"/>
  <c r="N47" i="14"/>
  <c r="L47" i="14"/>
  <c r="N55" i="14"/>
  <c r="L55" i="14"/>
  <c r="AF75" i="14"/>
  <c r="AV75" i="14"/>
  <c r="BL75" i="14"/>
  <c r="CB75" i="14"/>
  <c r="CR75" i="14"/>
  <c r="DH75" i="14"/>
  <c r="AC75" i="14"/>
  <c r="AS75" i="14"/>
  <c r="BI75" i="14"/>
  <c r="BY75" i="14"/>
  <c r="CO75" i="14"/>
  <c r="DE75" i="14"/>
  <c r="Z75" i="14"/>
  <c r="AP75" i="14"/>
  <c r="BF75" i="14"/>
  <c r="BV75" i="14"/>
  <c r="CL75" i="14"/>
  <c r="DB75" i="14"/>
  <c r="DR75" i="14"/>
  <c r="BW75" i="14"/>
  <c r="AI75" i="14"/>
  <c r="BS75" i="14"/>
  <c r="BK75" i="14"/>
  <c r="AY75" i="14"/>
  <c r="BC75" i="14"/>
  <c r="AN75" i="14"/>
  <c r="BD75" i="14"/>
  <c r="CJ75" i="14"/>
  <c r="DP75" i="14"/>
  <c r="BA75" i="14"/>
  <c r="CG75" i="14"/>
  <c r="DM75" i="14"/>
  <c r="AX75" i="14"/>
  <c r="CD75" i="14"/>
  <c r="DJ75" i="14"/>
  <c r="DC75" i="14"/>
  <c r="AE75" i="14"/>
  <c r="DK75" i="14"/>
  <c r="AJ75" i="14"/>
  <c r="AZ75" i="14"/>
  <c r="BP75" i="14"/>
  <c r="CF75" i="14"/>
  <c r="CV75" i="14"/>
  <c r="DL75" i="14"/>
  <c r="AG75" i="14"/>
  <c r="AW75" i="14"/>
  <c r="BM75" i="14"/>
  <c r="CC75" i="14"/>
  <c r="CS75" i="14"/>
  <c r="DI75" i="14"/>
  <c r="AD75" i="14"/>
  <c r="AT75" i="14"/>
  <c r="BJ75" i="14"/>
  <c r="BZ75" i="14"/>
  <c r="CP75" i="14"/>
  <c r="DF75" i="14"/>
  <c r="AA75" i="14"/>
  <c r="CM75" i="14"/>
  <c r="BO75" i="14"/>
  <c r="CY75" i="14"/>
  <c r="CA75" i="14"/>
  <c r="CE75" i="14"/>
  <c r="CI75" i="14"/>
  <c r="X75" i="14"/>
  <c r="BT75" i="14"/>
  <c r="CZ75" i="14"/>
  <c r="AK75" i="14"/>
  <c r="BQ75" i="14"/>
  <c r="CW75" i="14"/>
  <c r="AH75" i="14"/>
  <c r="BN75" i="14"/>
  <c r="CT75" i="14"/>
  <c r="AQ75" i="14"/>
  <c r="CU75" i="14"/>
  <c r="CQ75" i="14"/>
  <c r="DO75" i="14"/>
  <c r="BH75" i="14"/>
  <c r="Y75" i="14"/>
  <c r="CK75" i="14"/>
  <c r="BB75" i="14"/>
  <c r="DN75" i="14"/>
  <c r="AU75" i="14"/>
  <c r="BX75" i="14"/>
  <c r="DA75" i="14"/>
  <c r="BG75" i="14"/>
  <c r="CN75" i="14"/>
  <c r="DQ75" i="14"/>
  <c r="DS75" i="14"/>
  <c r="DD75" i="14"/>
  <c r="AL75" i="14"/>
  <c r="AM75" i="14"/>
  <c r="AO75" i="14"/>
  <c r="BR75" i="14"/>
  <c r="DG75" i="14"/>
  <c r="AB75" i="14"/>
  <c r="BE75" i="14"/>
  <c r="CH75" i="14"/>
  <c r="W75" i="14"/>
  <c r="AR75" i="14"/>
  <c r="BU75" i="14"/>
  <c r="CX75" i="14"/>
  <c r="N75" i="14"/>
  <c r="L75" i="14"/>
  <c r="BH87" i="14"/>
  <c r="CX87" i="14"/>
  <c r="AE87" i="14"/>
  <c r="BE87" i="14"/>
  <c r="BG87" i="14"/>
  <c r="BX87" i="14"/>
  <c r="DS87" i="14"/>
  <c r="DN87" i="14"/>
  <c r="DD87" i="14"/>
  <c r="AR87" i="14"/>
  <c r="AB87" i="14"/>
  <c r="BR87" i="14"/>
  <c r="DQ87" i="14"/>
  <c r="BB87" i="14"/>
  <c r="BU87" i="14"/>
  <c r="CH87" i="14"/>
  <c r="AO87" i="14"/>
  <c r="Y87" i="14"/>
  <c r="DO87" i="14"/>
  <c r="CA87" i="14"/>
  <c r="DJ87" i="14"/>
  <c r="AX87" i="14"/>
  <c r="CG87" i="14"/>
  <c r="DP87" i="14"/>
  <c r="BD87" i="14"/>
  <c r="BK87" i="14"/>
  <c r="DF87" i="14"/>
  <c r="AT87" i="14"/>
  <c r="CC87" i="14"/>
  <c r="DL87" i="14"/>
  <c r="AZ87" i="14"/>
  <c r="DG87" i="14"/>
  <c r="DR87" i="14"/>
  <c r="BF87" i="14"/>
  <c r="CO87" i="14"/>
  <c r="AC87" i="14"/>
  <c r="BL87" i="14"/>
  <c r="AM87" i="14"/>
  <c r="CN87" i="14"/>
  <c r="CI87" i="14"/>
  <c r="DK87" i="14"/>
  <c r="CT87" i="14"/>
  <c r="AH87" i="14"/>
  <c r="BQ87" i="14"/>
  <c r="CZ87" i="14"/>
  <c r="AN87" i="14"/>
  <c r="CE87" i="14"/>
  <c r="CP87" i="14"/>
  <c r="AD87" i="14"/>
  <c r="BM87" i="14"/>
  <c r="CV87" i="14"/>
  <c r="AJ87" i="14"/>
  <c r="BC87" i="14"/>
  <c r="AU87" i="14"/>
  <c r="DB87" i="14"/>
  <c r="AP87" i="14"/>
  <c r="BY87" i="14"/>
  <c r="DH87" i="14"/>
  <c r="AV87" i="14"/>
  <c r="CU87" i="14"/>
  <c r="CQ87" i="14"/>
  <c r="CY87" i="14"/>
  <c r="CD87" i="14"/>
  <c r="BA87" i="14"/>
  <c r="X87" i="14"/>
  <c r="BZ87" i="14"/>
  <c r="AW87" i="14"/>
  <c r="BS87" i="14"/>
  <c r="CL87" i="14"/>
  <c r="BI87" i="14"/>
  <c r="AF87" i="14"/>
  <c r="DA87" i="14"/>
  <c r="CK87" i="14"/>
  <c r="BO87" i="14"/>
  <c r="BN87" i="14"/>
  <c r="AK87" i="14"/>
  <c r="AI87" i="14"/>
  <c r="BJ87" i="14"/>
  <c r="AG87" i="14"/>
  <c r="BV87" i="14"/>
  <c r="AS87" i="14"/>
  <c r="W87" i="14"/>
  <c r="CW87" i="14"/>
  <c r="CS87" i="14"/>
  <c r="DE87" i="14"/>
  <c r="AL87" i="14"/>
  <c r="DC87" i="14"/>
  <c r="CJ87" i="14"/>
  <c r="CM87" i="14"/>
  <c r="CF87" i="14"/>
  <c r="AY87" i="14"/>
  <c r="CR87" i="14"/>
  <c r="BT87" i="14"/>
  <c r="BP87" i="14"/>
  <c r="BW87" i="14"/>
  <c r="Z87" i="14"/>
  <c r="AA87" i="14"/>
  <c r="CB87" i="14"/>
  <c r="DI87" i="14"/>
  <c r="AQ87" i="14"/>
  <c r="DM87" i="14"/>
  <c r="AF91" i="14"/>
  <c r="AV91" i="14"/>
  <c r="BL91" i="14"/>
  <c r="CB91" i="14"/>
  <c r="CR91" i="14"/>
  <c r="DH91" i="14"/>
  <c r="AC91" i="14"/>
  <c r="AS91" i="14"/>
  <c r="BI91" i="14"/>
  <c r="BY91" i="14"/>
  <c r="CO91" i="14"/>
  <c r="DE91" i="14"/>
  <c r="Z91" i="14"/>
  <c r="AP91" i="14"/>
  <c r="BF91" i="14"/>
  <c r="BV91" i="14"/>
  <c r="CL91" i="14"/>
  <c r="DB91" i="14"/>
  <c r="DR91" i="14"/>
  <c r="BW91" i="14"/>
  <c r="AI91" i="14"/>
  <c r="AU91" i="14"/>
  <c r="DG91" i="14"/>
  <c r="AM91" i="14"/>
  <c r="BS91" i="14"/>
  <c r="AJ91" i="14"/>
  <c r="AZ91" i="14"/>
  <c r="BP91" i="14"/>
  <c r="CF91" i="14"/>
  <c r="CV91" i="14"/>
  <c r="DL91" i="14"/>
  <c r="AG91" i="14"/>
  <c r="AW91" i="14"/>
  <c r="BM91" i="14"/>
  <c r="CC91" i="14"/>
  <c r="CS91" i="14"/>
  <c r="DI91" i="14"/>
  <c r="AD91" i="14"/>
  <c r="AT91" i="14"/>
  <c r="BJ91" i="14"/>
  <c r="BZ91" i="14"/>
  <c r="CP91" i="14"/>
  <c r="DF91" i="14"/>
  <c r="AA91" i="14"/>
  <c r="CM91" i="14"/>
  <c r="BO91" i="14"/>
  <c r="BK91" i="14"/>
  <c r="AY91" i="14"/>
  <c r="CY91" i="14"/>
  <c r="W91" i="14"/>
  <c r="AN91" i="14"/>
  <c r="BT91" i="14"/>
  <c r="CZ91" i="14"/>
  <c r="AK91" i="14"/>
  <c r="BQ91" i="14"/>
  <c r="CW91" i="14"/>
  <c r="AH91" i="14"/>
  <c r="BN91" i="14"/>
  <c r="CT91" i="14"/>
  <c r="AQ91" i="14"/>
  <c r="CU91" i="14"/>
  <c r="CE91" i="14"/>
  <c r="CI91" i="14"/>
  <c r="DM91" i="14"/>
  <c r="DJ91" i="14"/>
  <c r="CA91" i="14"/>
  <c r="AR91" i="14"/>
  <c r="BX91" i="14"/>
  <c r="DD91" i="14"/>
  <c r="AO91" i="14"/>
  <c r="BU91" i="14"/>
  <c r="DA91" i="14"/>
  <c r="AL91" i="14"/>
  <c r="BR91" i="14"/>
  <c r="CX91" i="14"/>
  <c r="BG91" i="14"/>
  <c r="AE91" i="14"/>
  <c r="DK91" i="14"/>
  <c r="X91" i="14"/>
  <c r="BD91" i="14"/>
  <c r="CJ91" i="14"/>
  <c r="DP91" i="14"/>
  <c r="BA91" i="14"/>
  <c r="CG91" i="14"/>
  <c r="AX91" i="14"/>
  <c r="CD91" i="14"/>
  <c r="DC91" i="14"/>
  <c r="BC91" i="14"/>
  <c r="Y91" i="14"/>
  <c r="BB91" i="14"/>
  <c r="CQ91" i="14"/>
  <c r="BH91" i="14"/>
  <c r="DN91" i="14"/>
  <c r="DQ91" i="14"/>
  <c r="AB91" i="14"/>
  <c r="BE91" i="14"/>
  <c r="CH91" i="14"/>
  <c r="DO91" i="14"/>
  <c r="CK91" i="14"/>
  <c r="CN91" i="14"/>
  <c r="DS91" i="14"/>
  <c r="N95" i="14"/>
  <c r="L95" i="14"/>
  <c r="AG99" i="14"/>
  <c r="AW99" i="14"/>
  <c r="BM99" i="14"/>
  <c r="CC99" i="14"/>
  <c r="CS99" i="14"/>
  <c r="DI99" i="14"/>
  <c r="AE99" i="14"/>
  <c r="BK99" i="14"/>
  <c r="CQ99" i="14"/>
  <c r="Z99" i="14"/>
  <c r="AP99" i="14"/>
  <c r="BF99" i="14"/>
  <c r="BV99" i="14"/>
  <c r="CL99" i="14"/>
  <c r="DB99" i="14"/>
  <c r="DR99" i="14"/>
  <c r="AY99" i="14"/>
  <c r="CE99" i="14"/>
  <c r="DK99" i="14"/>
  <c r="BL99" i="14"/>
  <c r="AR99" i="14"/>
  <c r="AZ99" i="14"/>
  <c r="DL99" i="14"/>
  <c r="BT99" i="14"/>
  <c r="AB99" i="14"/>
  <c r="AK99" i="14"/>
  <c r="BA99" i="14"/>
  <c r="BQ99" i="14"/>
  <c r="CG99" i="14"/>
  <c r="CW99" i="14"/>
  <c r="DM99" i="14"/>
  <c r="AM99" i="14"/>
  <c r="BS99" i="14"/>
  <c r="CY99" i="14"/>
  <c r="AD99" i="14"/>
  <c r="AT99" i="14"/>
  <c r="BJ99" i="14"/>
  <c r="BZ99" i="14"/>
  <c r="CP99" i="14"/>
  <c r="DF99" i="14"/>
  <c r="AA99" i="14"/>
  <c r="BG99" i="14"/>
  <c r="CM99" i="14"/>
  <c r="DS99" i="14"/>
  <c r="CB99" i="14"/>
  <c r="BX99" i="14"/>
  <c r="BP99" i="14"/>
  <c r="X99" i="14"/>
  <c r="CJ99" i="14"/>
  <c r="BH99" i="14"/>
  <c r="AC99" i="14"/>
  <c r="BI99" i="14"/>
  <c r="CO99" i="14"/>
  <c r="W99" i="14"/>
  <c r="CI99" i="14"/>
  <c r="AL99" i="14"/>
  <c r="BR99" i="14"/>
  <c r="CX99" i="14"/>
  <c r="AQ99" i="14"/>
  <c r="DC99" i="14"/>
  <c r="DH99" i="14"/>
  <c r="CV99" i="14"/>
  <c r="DP99" i="14"/>
  <c r="AS99" i="14"/>
  <c r="DE99" i="14"/>
  <c r="DO99" i="14"/>
  <c r="CH99" i="14"/>
  <c r="BW99" i="14"/>
  <c r="AJ99" i="14"/>
  <c r="AO99" i="14"/>
  <c r="BU99" i="14"/>
  <c r="DA99" i="14"/>
  <c r="AU99" i="14"/>
  <c r="DG99" i="14"/>
  <c r="AX99" i="14"/>
  <c r="CD99" i="14"/>
  <c r="DJ99" i="14"/>
  <c r="BO99" i="14"/>
  <c r="AF99" i="14"/>
  <c r="DD99" i="14"/>
  <c r="AN99" i="14"/>
  <c r="CN99" i="14"/>
  <c r="BY99" i="14"/>
  <c r="BC99" i="14"/>
  <c r="BB99" i="14"/>
  <c r="DN99" i="14"/>
  <c r="AV99" i="14"/>
  <c r="BD99" i="14"/>
  <c r="Y99" i="14"/>
  <c r="CA99" i="14"/>
  <c r="AI99" i="14"/>
  <c r="CZ99" i="14"/>
  <c r="CK99" i="14"/>
  <c r="CR99" i="14"/>
  <c r="BE99" i="14"/>
  <c r="AH99" i="14"/>
  <c r="CU99" i="14"/>
  <c r="BN99" i="14"/>
  <c r="DQ99" i="14"/>
  <c r="CT99" i="14"/>
  <c r="CF99" i="14"/>
  <c r="AG103" i="14"/>
  <c r="AW103" i="14"/>
  <c r="BM103" i="14"/>
  <c r="CC103" i="14"/>
  <c r="CS103" i="14"/>
  <c r="DI103" i="14"/>
  <c r="AI103" i="14"/>
  <c r="BO103" i="14"/>
  <c r="DC103" i="14"/>
  <c r="AD103" i="14"/>
  <c r="AT103" i="14"/>
  <c r="BJ103" i="14"/>
  <c r="BZ103" i="14"/>
  <c r="CP103" i="14"/>
  <c r="DF103" i="14"/>
  <c r="W103" i="14"/>
  <c r="BC103" i="14"/>
  <c r="CI103" i="14"/>
  <c r="DS103" i="14"/>
  <c r="BL103" i="14"/>
  <c r="AR103" i="14"/>
  <c r="AZ103" i="14"/>
  <c r="DL103" i="14"/>
  <c r="BT103" i="14"/>
  <c r="AB103" i="14"/>
  <c r="AK103" i="14"/>
  <c r="BA103" i="14"/>
  <c r="BQ103" i="14"/>
  <c r="CG103" i="14"/>
  <c r="CW103" i="14"/>
  <c r="DM103" i="14"/>
  <c r="AQ103" i="14"/>
  <c r="BW103" i="14"/>
  <c r="DG103" i="14"/>
  <c r="AH103" i="14"/>
  <c r="AX103" i="14"/>
  <c r="BN103" i="14"/>
  <c r="CD103" i="14"/>
  <c r="CT103" i="14"/>
  <c r="DJ103" i="14"/>
  <c r="AE103" i="14"/>
  <c r="BK103" i="14"/>
  <c r="CU103" i="14"/>
  <c r="CM103" i="14"/>
  <c r="CB103" i="14"/>
  <c r="BX103" i="14"/>
  <c r="BP103" i="14"/>
  <c r="X103" i="14"/>
  <c r="CJ103" i="14"/>
  <c r="BH103" i="14"/>
  <c r="AC103" i="14"/>
  <c r="BI103" i="14"/>
  <c r="CO103" i="14"/>
  <c r="AA103" i="14"/>
  <c r="CQ103" i="14"/>
  <c r="AP103" i="14"/>
  <c r="BV103" i="14"/>
  <c r="DB103" i="14"/>
  <c r="AU103" i="14"/>
  <c r="DK103" i="14"/>
  <c r="DH103" i="14"/>
  <c r="CV103" i="14"/>
  <c r="DP103" i="14"/>
  <c r="AO103" i="14"/>
  <c r="BU103" i="14"/>
  <c r="DA103" i="14"/>
  <c r="AY103" i="14"/>
  <c r="DO103" i="14"/>
  <c r="BB103" i="14"/>
  <c r="CH103" i="14"/>
  <c r="DN103" i="14"/>
  <c r="BS103" i="14"/>
  <c r="AF103" i="14"/>
  <c r="DD103" i="14"/>
  <c r="AN103" i="14"/>
  <c r="CN103" i="14"/>
  <c r="Y103" i="14"/>
  <c r="CK103" i="14"/>
  <c r="CE103" i="14"/>
  <c r="BR103" i="14"/>
  <c r="AM103" i="14"/>
  <c r="CR103" i="14"/>
  <c r="CZ103" i="14"/>
  <c r="DQ103" i="14"/>
  <c r="CX103" i="14"/>
  <c r="CF103" i="14"/>
  <c r="AS103" i="14"/>
  <c r="DE103" i="14"/>
  <c r="Z103" i="14"/>
  <c r="CL103" i="14"/>
  <c r="CA103" i="14"/>
  <c r="AJ103" i="14"/>
  <c r="BE103" i="14"/>
  <c r="AL103" i="14"/>
  <c r="CY103" i="14"/>
  <c r="BY103" i="14"/>
  <c r="AV103" i="14"/>
  <c r="BF103" i="14"/>
  <c r="BG103" i="14"/>
  <c r="BD103" i="14"/>
  <c r="DR103" i="14"/>
  <c r="N42" i="14"/>
  <c r="L42" i="14"/>
  <c r="N58" i="14"/>
  <c r="L58" i="14"/>
  <c r="N70" i="14"/>
  <c r="L70" i="14"/>
  <c r="N90" i="14"/>
  <c r="L90" i="14"/>
  <c r="FD11" i="24"/>
  <c r="EB11" i="24"/>
  <c r="EA9" i="24"/>
  <c r="EA10" i="24"/>
  <c r="AC4" i="24"/>
  <c r="EA4" i="24"/>
  <c r="EA8" i="24" s="1"/>
  <c r="FE10" i="24"/>
  <c r="FE8" i="24"/>
  <c r="BI4" i="24"/>
  <c r="FE4" i="24"/>
  <c r="FE9" i="24" s="1"/>
  <c r="DH28" i="14"/>
  <c r="DI28" i="14"/>
  <c r="BO28" i="14"/>
  <c r="CQ28" i="14"/>
  <c r="AG28" i="14"/>
  <c r="DF28" i="14"/>
  <c r="AO28" i="14"/>
  <c r="DG28" i="14"/>
  <c r="AP28" i="14"/>
  <c r="Z28" i="14"/>
  <c r="AZ28" i="14"/>
  <c r="CL28" i="14"/>
  <c r="AF28" i="14"/>
  <c r="BV28" i="14"/>
  <c r="DE28" i="14"/>
  <c r="CO28" i="14"/>
  <c r="BW28" i="14"/>
  <c r="CE28" i="14"/>
  <c r="BJ28" i="14"/>
  <c r="DL28" i="14"/>
  <c r="CC28" i="14"/>
  <c r="DR28" i="14"/>
  <c r="CY28" i="14"/>
  <c r="BY28" i="14"/>
  <c r="BC28" i="14"/>
  <c r="AD28" i="14"/>
  <c r="AB28" i="14"/>
  <c r="DB28" i="14"/>
  <c r="AE28" i="14"/>
  <c r="CM28" i="14"/>
  <c r="CN28" i="14"/>
  <c r="AU28" i="14"/>
  <c r="CS28" i="14"/>
  <c r="BF28" i="14"/>
  <c r="BZ28" i="14"/>
  <c r="BI28" i="14"/>
  <c r="BT28" i="14"/>
  <c r="AK28" i="14"/>
  <c r="CA28" i="14"/>
  <c r="CX28" i="14"/>
  <c r="AL28" i="14"/>
  <c r="BU28" i="14"/>
  <c r="CF28" i="14"/>
  <c r="CI28" i="14"/>
  <c r="DC28" i="14"/>
  <c r="CD28" i="14"/>
  <c r="DM28" i="14"/>
  <c r="AS28" i="14"/>
  <c r="BH28" i="14"/>
  <c r="CR28" i="14"/>
  <c r="W28" i="14"/>
  <c r="BX28" i="14"/>
  <c r="X28" i="14"/>
  <c r="CJ28" i="14"/>
  <c r="BA28" i="14"/>
  <c r="AM28" i="14"/>
  <c r="DS28" i="14"/>
  <c r="CH28" i="14"/>
  <c r="DQ28" i="14"/>
  <c r="AW28" i="14"/>
  <c r="BL28" i="14"/>
  <c r="CU28" i="14"/>
  <c r="AQ28" i="14"/>
  <c r="BN28" i="14"/>
  <c r="CW28" i="14"/>
  <c r="Y28" i="14"/>
  <c r="AJ28" i="14"/>
  <c r="DP28" i="14"/>
  <c r="AY28" i="14"/>
  <c r="BB28" i="14"/>
  <c r="DD28" i="14"/>
  <c r="BK28" i="14"/>
  <c r="AH28" i="14"/>
  <c r="CB28" i="14"/>
  <c r="BP28" i="14"/>
  <c r="DN28" i="14"/>
  <c r="DO28" i="14"/>
  <c r="BM28" i="14"/>
  <c r="BS28" i="14"/>
  <c r="BE28" i="14"/>
  <c r="AV28" i="14"/>
  <c r="AT28" i="14"/>
  <c r="AA28" i="14"/>
  <c r="AN28" i="14"/>
  <c r="BQ28" i="14"/>
  <c r="BG28" i="14"/>
  <c r="DA28" i="14"/>
  <c r="AR28" i="14"/>
  <c r="DJ28" i="14"/>
  <c r="CG28" i="14"/>
  <c r="CP28" i="14"/>
  <c r="BD28" i="14"/>
  <c r="CK28" i="14"/>
  <c r="CT28" i="14"/>
  <c r="AI28" i="14"/>
  <c r="CZ28" i="14"/>
  <c r="BR28" i="14"/>
  <c r="AC28" i="14"/>
  <c r="DK28" i="14"/>
  <c r="AX28" i="14"/>
  <c r="CV28" i="14"/>
  <c r="AP36" i="14"/>
  <c r="BO36" i="14"/>
  <c r="CH36" i="14"/>
  <c r="AE36" i="14"/>
  <c r="CN36" i="14"/>
  <c r="AT36" i="14"/>
  <c r="DF36" i="14"/>
  <c r="BS36" i="14"/>
  <c r="AF36" i="14"/>
  <c r="CR36" i="14"/>
  <c r="BU36" i="14"/>
  <c r="AH36" i="14"/>
  <c r="DN36" i="14"/>
  <c r="CU36" i="14"/>
  <c r="CF36" i="14"/>
  <c r="DA36" i="14"/>
  <c r="BF36" i="14"/>
  <c r="AQ36" i="14"/>
  <c r="X36" i="14"/>
  <c r="DD36" i="14"/>
  <c r="DE36" i="14"/>
  <c r="CS36" i="14"/>
  <c r="AJ36" i="14"/>
  <c r="BR36" i="14"/>
  <c r="AG36" i="14"/>
  <c r="AB36" i="14"/>
  <c r="BN36" i="14"/>
  <c r="CL36" i="14"/>
  <c r="BI36" i="14"/>
  <c r="AX36" i="14"/>
  <c r="DG36" i="14"/>
  <c r="BJ36" i="14"/>
  <c r="W36" i="14"/>
  <c r="CI36" i="14"/>
  <c r="AV36" i="14"/>
  <c r="DH36" i="14"/>
  <c r="AC36" i="14"/>
  <c r="BB36" i="14"/>
  <c r="AI36" i="14"/>
  <c r="DS36" i="14"/>
  <c r="CZ36" i="14"/>
  <c r="BY36" i="14"/>
  <c r="CD36" i="14"/>
  <c r="BK36" i="14"/>
  <c r="AR36" i="14"/>
  <c r="BQ36" i="14"/>
  <c r="BM36" i="14"/>
  <c r="CK36" i="14"/>
  <c r="CQ36" i="14"/>
  <c r="Z36" i="14"/>
  <c r="BE36" i="14"/>
  <c r="CM36" i="14"/>
  <c r="CC36" i="14"/>
  <c r="BW36" i="14"/>
  <c r="AM36" i="14"/>
  <c r="BL36" i="14"/>
  <c r="CO36" i="14"/>
  <c r="BG36" i="14"/>
  <c r="AK36" i="14"/>
  <c r="CX36" i="14"/>
  <c r="BP36" i="14"/>
  <c r="AY36" i="14"/>
  <c r="AU36" i="14"/>
  <c r="AS36" i="14"/>
  <c r="CY36" i="14"/>
  <c r="BV36" i="14"/>
  <c r="DI36" i="14"/>
  <c r="CG36" i="14"/>
  <c r="CW36" i="14"/>
  <c r="BD36" i="14"/>
  <c r="AZ36" i="14"/>
  <c r="CV36" i="14"/>
  <c r="AD36" i="14"/>
  <c r="BC36" i="14"/>
  <c r="CB36" i="14"/>
  <c r="AW36" i="14"/>
  <c r="CA36" i="14"/>
  <c r="Y36" i="14"/>
  <c r="DR36" i="14"/>
  <c r="CJ36" i="14"/>
  <c r="DJ36" i="14"/>
  <c r="DB36" i="14"/>
  <c r="DK36" i="14"/>
  <c r="BZ36" i="14"/>
  <c r="BA36" i="14"/>
  <c r="AN36" i="14"/>
  <c r="CE36" i="14"/>
  <c r="AO36" i="14"/>
  <c r="DP36" i="14"/>
  <c r="DL36" i="14"/>
  <c r="AA36" i="14"/>
  <c r="DO36" i="14"/>
  <c r="AL36" i="14"/>
  <c r="BX36" i="14"/>
  <c r="CT36" i="14"/>
  <c r="DQ36" i="14"/>
  <c r="BH36" i="14"/>
  <c r="DM36" i="14"/>
  <c r="DC36" i="14"/>
  <c r="BT36" i="14"/>
  <c r="CP36" i="14"/>
  <c r="BT44" i="14"/>
  <c r="CL44" i="14"/>
  <c r="BK44" i="14"/>
  <c r="BN44" i="14"/>
  <c r="AJ44" i="14"/>
  <c r="AW44" i="14"/>
  <c r="CH44" i="14"/>
  <c r="CQ44" i="14"/>
  <c r="DD44" i="14"/>
  <c r="CG44" i="14"/>
  <c r="AU44" i="14"/>
  <c r="CN44" i="14"/>
  <c r="AP44" i="14"/>
  <c r="CM44" i="14"/>
  <c r="CJ44" i="14"/>
  <c r="BM44" i="14"/>
  <c r="AH44" i="14"/>
  <c r="AQ44" i="14"/>
  <c r="BX44" i="14"/>
  <c r="AL44" i="14"/>
  <c r="DK44" i="14"/>
  <c r="CW44" i="14"/>
  <c r="AB44" i="14"/>
  <c r="DG44" i="14"/>
  <c r="Z44" i="14"/>
  <c r="BO44" i="14"/>
  <c r="BU44" i="14"/>
  <c r="BR44" i="14"/>
  <c r="BD44" i="14"/>
  <c r="CD44" i="14"/>
  <c r="DL44" i="14"/>
  <c r="AX44" i="14"/>
  <c r="AK44" i="14"/>
  <c r="BW44" i="14"/>
  <c r="CO44" i="14"/>
  <c r="CF44" i="14"/>
  <c r="CU44" i="14"/>
  <c r="DN44" i="14"/>
  <c r="CK44" i="14"/>
  <c r="AE44" i="14"/>
  <c r="AZ44" i="14"/>
  <c r="CE44" i="14"/>
  <c r="AY44" i="14"/>
  <c r="BQ44" i="14"/>
  <c r="AA44" i="14"/>
  <c r="AR44" i="14"/>
  <c r="DM44" i="14"/>
  <c r="CZ44" i="14"/>
  <c r="CA44" i="14"/>
  <c r="BV44" i="14"/>
  <c r="BF44" i="14"/>
  <c r="BY44" i="14"/>
  <c r="BE44" i="14"/>
  <c r="AS44" i="14"/>
  <c r="CX44" i="14"/>
  <c r="CC44" i="14"/>
  <c r="BH44" i="14"/>
  <c r="BG44" i="14"/>
  <c r="BB44" i="14"/>
  <c r="DP44" i="14"/>
  <c r="DB44" i="14"/>
  <c r="CV44" i="14"/>
  <c r="AN44" i="14"/>
  <c r="AT44" i="14"/>
  <c r="DF44" i="14"/>
  <c r="BS44" i="14"/>
  <c r="AF44" i="14"/>
  <c r="CR44" i="14"/>
  <c r="BI44" i="14"/>
  <c r="DJ44" i="14"/>
  <c r="DE44" i="14"/>
  <c r="DS44" i="14"/>
  <c r="BJ44" i="14"/>
  <c r="W44" i="14"/>
  <c r="CI44" i="14"/>
  <c r="AV44" i="14"/>
  <c r="DH44" i="14"/>
  <c r="AG44" i="14"/>
  <c r="X44" i="14"/>
  <c r="Y44" i="14"/>
  <c r="CP44" i="14"/>
  <c r="DO44" i="14"/>
  <c r="DA44" i="14"/>
  <c r="AC44" i="14"/>
  <c r="CT44" i="14"/>
  <c r="AD44" i="14"/>
  <c r="BC44" i="14"/>
  <c r="BA44" i="14"/>
  <c r="DI44" i="14"/>
  <c r="AI44" i="14"/>
  <c r="AM44" i="14"/>
  <c r="BL44" i="14"/>
  <c r="CS44" i="14"/>
  <c r="DR44" i="14"/>
  <c r="BP44" i="14"/>
  <c r="CB44" i="14"/>
  <c r="DC44" i="14"/>
  <c r="DQ44" i="14"/>
  <c r="CY44" i="14"/>
  <c r="BZ44" i="14"/>
  <c r="AO44" i="14"/>
  <c r="AC64" i="14"/>
  <c r="AS64" i="14"/>
  <c r="BI64" i="14"/>
  <c r="BY64" i="14"/>
  <c r="CO64" i="14"/>
  <c r="DE64" i="14"/>
  <c r="Z64" i="14"/>
  <c r="AK64" i="14"/>
  <c r="BE64" i="14"/>
  <c r="CC64" i="14"/>
  <c r="CW64" i="14"/>
  <c r="DQ64" i="14"/>
  <c r="AP64" i="14"/>
  <c r="BF64" i="14"/>
  <c r="BV64" i="14"/>
  <c r="CL64" i="14"/>
  <c r="DB64" i="14"/>
  <c r="DR64" i="14"/>
  <c r="AI64" i="14"/>
  <c r="AY64" i="14"/>
  <c r="BO64" i="14"/>
  <c r="CE64" i="14"/>
  <c r="CU64" i="14"/>
  <c r="DK64" i="14"/>
  <c r="AZ64" i="14"/>
  <c r="DL64" i="14"/>
  <c r="BT64" i="14"/>
  <c r="AB64" i="14"/>
  <c r="CN64" i="14"/>
  <c r="AF64" i="14"/>
  <c r="AO64" i="14"/>
  <c r="BM64" i="14"/>
  <c r="CG64" i="14"/>
  <c r="DA64" i="14"/>
  <c r="AD64" i="14"/>
  <c r="AT64" i="14"/>
  <c r="BJ64" i="14"/>
  <c r="BZ64" i="14"/>
  <c r="CP64" i="14"/>
  <c r="DF64" i="14"/>
  <c r="W64" i="14"/>
  <c r="AM64" i="14"/>
  <c r="BC64" i="14"/>
  <c r="BS64" i="14"/>
  <c r="CI64" i="14"/>
  <c r="CY64" i="14"/>
  <c r="DO64" i="14"/>
  <c r="BP64" i="14"/>
  <c r="X64" i="14"/>
  <c r="CJ64" i="14"/>
  <c r="AR64" i="14"/>
  <c r="DD64" i="14"/>
  <c r="BL64" i="14"/>
  <c r="AW64" i="14"/>
  <c r="CK64" i="14"/>
  <c r="AX64" i="14"/>
  <c r="CD64" i="14"/>
  <c r="DJ64" i="14"/>
  <c r="AQ64" i="14"/>
  <c r="BW64" i="14"/>
  <c r="DC64" i="14"/>
  <c r="CF64" i="14"/>
  <c r="CZ64" i="14"/>
  <c r="AV64" i="14"/>
  <c r="Y64" i="14"/>
  <c r="BQ64" i="14"/>
  <c r="DI64" i="14"/>
  <c r="AH64" i="14"/>
  <c r="BN64" i="14"/>
  <c r="CT64" i="14"/>
  <c r="AA64" i="14"/>
  <c r="BG64" i="14"/>
  <c r="CM64" i="14"/>
  <c r="DS64" i="14"/>
  <c r="AN64" i="14"/>
  <c r="BH64" i="14"/>
  <c r="CB64" i="14"/>
  <c r="BA64" i="14"/>
  <c r="AL64" i="14"/>
  <c r="CX64" i="14"/>
  <c r="BK64" i="14"/>
  <c r="AJ64" i="14"/>
  <c r="BX64" i="14"/>
  <c r="BU64" i="14"/>
  <c r="DN64" i="14"/>
  <c r="CV64" i="14"/>
  <c r="DH64" i="14"/>
  <c r="CS64" i="14"/>
  <c r="BR64" i="14"/>
  <c r="AE64" i="14"/>
  <c r="CQ64" i="14"/>
  <c r="BD64" i="14"/>
  <c r="CR64" i="14"/>
  <c r="AG64" i="14"/>
  <c r="CH64" i="14"/>
  <c r="AU64" i="14"/>
  <c r="DG64" i="14"/>
  <c r="DP64" i="14"/>
  <c r="BB64" i="14"/>
  <c r="CA64" i="14"/>
  <c r="DM64" i="14"/>
  <c r="AE72" i="14"/>
  <c r="BN72" i="14"/>
  <c r="DG72" i="14"/>
  <c r="AV72" i="14"/>
  <c r="BI72" i="14"/>
  <c r="BS72" i="14"/>
  <c r="DH72" i="14"/>
  <c r="CW72" i="14"/>
  <c r="CL72" i="14"/>
  <c r="DS72" i="14"/>
  <c r="BA72" i="14"/>
  <c r="AT72" i="14"/>
  <c r="BT72" i="14"/>
  <c r="CD72" i="14"/>
  <c r="AJ72" i="14"/>
  <c r="AA72" i="14"/>
  <c r="CJ72" i="14"/>
  <c r="CS72" i="14"/>
  <c r="DF72" i="14"/>
  <c r="CA72" i="14"/>
  <c r="CT72" i="14"/>
  <c r="BX72" i="14"/>
  <c r="CY72" i="14"/>
  <c r="CC72" i="14"/>
  <c r="BM72" i="14"/>
  <c r="DE72" i="14"/>
  <c r="AI72" i="14"/>
  <c r="AO72" i="14"/>
  <c r="CN72" i="14"/>
  <c r="W72" i="14"/>
  <c r="BB72" i="14"/>
  <c r="AF72" i="14"/>
  <c r="DM72" i="14"/>
  <c r="DB72" i="14"/>
  <c r="BP72" i="14"/>
  <c r="BU72" i="14"/>
  <c r="CF72" i="14"/>
  <c r="CO72" i="14"/>
  <c r="CX72" i="14"/>
  <c r="DC72" i="14"/>
  <c r="AU72" i="14"/>
  <c r="DD72" i="14"/>
  <c r="DQ72" i="14"/>
  <c r="BH72" i="14"/>
  <c r="AH72" i="14"/>
  <c r="BG72" i="14"/>
  <c r="CE72" i="14"/>
  <c r="DL72" i="14"/>
  <c r="CQ72" i="14"/>
  <c r="BD72" i="14"/>
  <c r="AW72" i="14"/>
  <c r="BC72" i="14"/>
  <c r="CG72" i="14"/>
  <c r="CU72" i="14"/>
  <c r="BK72" i="14"/>
  <c r="AX72" i="14"/>
  <c r="BE72" i="14"/>
  <c r="BY72" i="14"/>
  <c r="CI72" i="14"/>
  <c r="CK72" i="14"/>
  <c r="AY72" i="14"/>
  <c r="DN72" i="14"/>
  <c r="CR72" i="14"/>
  <c r="X72" i="14"/>
  <c r="BJ72" i="14"/>
  <c r="BQ72" i="14"/>
  <c r="DJ72" i="14"/>
  <c r="AZ72" i="14"/>
  <c r="AC72" i="14"/>
  <c r="CB72" i="14"/>
  <c r="AP72" i="14"/>
  <c r="AR72" i="14"/>
  <c r="CZ72" i="14"/>
  <c r="AB72" i="14"/>
  <c r="BO72" i="14"/>
  <c r="BF72" i="14"/>
  <c r="DP72" i="14"/>
  <c r="CP72" i="14"/>
  <c r="BZ72" i="14"/>
  <c r="DA72" i="14"/>
  <c r="AS72" i="14"/>
  <c r="BV72" i="14"/>
  <c r="AG72" i="14"/>
  <c r="BW72" i="14"/>
  <c r="CH72" i="14"/>
  <c r="DO72" i="14"/>
  <c r="Z72" i="14"/>
  <c r="CV72" i="14"/>
  <c r="AD72" i="14"/>
  <c r="BL72" i="14"/>
  <c r="AK72" i="14"/>
  <c r="AQ72" i="14"/>
  <c r="CM72" i="14"/>
  <c r="Y72" i="14"/>
  <c r="AM72" i="14"/>
  <c r="DI72" i="14"/>
  <c r="BR72" i="14"/>
  <c r="AL72" i="14"/>
  <c r="DR72" i="14"/>
  <c r="AN72" i="14"/>
  <c r="DK72" i="14"/>
  <c r="DP80" i="14"/>
  <c r="BK80" i="14"/>
  <c r="AM80" i="14"/>
  <c r="CP80" i="14"/>
  <c r="AN80" i="14"/>
  <c r="AZ80" i="14"/>
  <c r="Y80" i="14"/>
  <c r="CK80" i="14"/>
  <c r="BB80" i="14"/>
  <c r="DN80" i="14"/>
  <c r="BC80" i="14"/>
  <c r="BL80" i="14"/>
  <c r="BA80" i="14"/>
  <c r="AP80" i="14"/>
  <c r="AI80" i="14"/>
  <c r="CM80" i="14"/>
  <c r="DL80" i="14"/>
  <c r="CW80" i="14"/>
  <c r="CL80" i="14"/>
  <c r="W80" i="14"/>
  <c r="DR80" i="14"/>
  <c r="AW80" i="14"/>
  <c r="DJ80" i="14"/>
  <c r="AS80" i="14"/>
  <c r="BS80" i="14"/>
  <c r="DI80" i="14"/>
  <c r="AB80" i="14"/>
  <c r="DE80" i="14"/>
  <c r="BD80" i="14"/>
  <c r="BX80" i="14"/>
  <c r="AO80" i="14"/>
  <c r="DA80" i="14"/>
  <c r="BR80" i="14"/>
  <c r="BO80" i="14"/>
  <c r="DO80" i="14"/>
  <c r="CJ80" i="14"/>
  <c r="BY80" i="14"/>
  <c r="BJ80" i="14"/>
  <c r="DK80" i="14"/>
  <c r="AR80" i="14"/>
  <c r="AK80" i="14"/>
  <c r="Z80" i="14"/>
  <c r="DF80" i="14"/>
  <c r="CY80" i="14"/>
  <c r="BZ80" i="14"/>
  <c r="CZ80" i="14"/>
  <c r="BV80" i="14"/>
  <c r="CV80" i="14"/>
  <c r="CU80" i="14"/>
  <c r="BQ80" i="14"/>
  <c r="CB80" i="14"/>
  <c r="BM80" i="14"/>
  <c r="AF80" i="14"/>
  <c r="BU80" i="14"/>
  <c r="CX80" i="14"/>
  <c r="AJ80" i="14"/>
  <c r="DM80" i="14"/>
  <c r="CI80" i="14"/>
  <c r="CC80" i="14"/>
  <c r="BW80" i="14"/>
  <c r="AH80" i="14"/>
  <c r="AA80" i="14"/>
  <c r="AV80" i="14"/>
  <c r="CT80" i="14"/>
  <c r="DD80" i="14"/>
  <c r="CA80" i="14"/>
  <c r="DB80" i="14"/>
  <c r="BN80" i="14"/>
  <c r="BH80" i="14"/>
  <c r="CE80" i="14"/>
  <c r="AX80" i="14"/>
  <c r="CN80" i="14"/>
  <c r="DQ80" i="14"/>
  <c r="AQ80" i="14"/>
  <c r="DH80" i="14"/>
  <c r="CD80" i="14"/>
  <c r="BP80" i="14"/>
  <c r="AT80" i="14"/>
  <c r="AE80" i="14"/>
  <c r="CO80" i="14"/>
  <c r="DC80" i="14"/>
  <c r="BF80" i="14"/>
  <c r="X80" i="14"/>
  <c r="AL80" i="14"/>
  <c r="AG80" i="14"/>
  <c r="CR80" i="14"/>
  <c r="BG80" i="14"/>
  <c r="AD80" i="14"/>
  <c r="AC80" i="14"/>
  <c r="DS80" i="14"/>
  <c r="AY80" i="14"/>
  <c r="CG80" i="14"/>
  <c r="CQ80" i="14"/>
  <c r="BE80" i="14"/>
  <c r="DG80" i="14"/>
  <c r="CH80" i="14"/>
  <c r="AU80" i="14"/>
  <c r="BT80" i="14"/>
  <c r="CS80" i="14"/>
  <c r="CF80" i="14"/>
  <c r="BI80" i="14"/>
  <c r="CG96" i="14"/>
  <c r="CU96" i="14"/>
  <c r="CI96" i="14"/>
  <c r="AW96" i="14"/>
  <c r="DI96" i="14"/>
  <c r="Z96" i="14"/>
  <c r="CL96" i="14"/>
  <c r="CE96" i="14"/>
  <c r="BX96" i="14"/>
  <c r="Y96" i="14"/>
  <c r="DE96" i="14"/>
  <c r="AT96" i="14"/>
  <c r="AI96" i="14"/>
  <c r="BH96" i="14"/>
  <c r="BY96" i="14"/>
  <c r="AL96" i="14"/>
  <c r="CM96" i="14"/>
  <c r="CV96" i="14"/>
  <c r="BC96" i="14"/>
  <c r="BG96" i="14"/>
  <c r="AK96" i="14"/>
  <c r="AH96" i="14"/>
  <c r="BT96" i="14"/>
  <c r="AQ96" i="14"/>
  <c r="AX96" i="14"/>
  <c r="DC96" i="14"/>
  <c r="BM96" i="14"/>
  <c r="AE96" i="14"/>
  <c r="AP96" i="14"/>
  <c r="DB96" i="14"/>
  <c r="DK96" i="14"/>
  <c r="AV96" i="14"/>
  <c r="AS96" i="14"/>
  <c r="AM96" i="14"/>
  <c r="BN96" i="14"/>
  <c r="BW96" i="14"/>
  <c r="BL96" i="14"/>
  <c r="DA96" i="14"/>
  <c r="BR96" i="14"/>
  <c r="AN96" i="14"/>
  <c r="AC96" i="14"/>
  <c r="AD96" i="14"/>
  <c r="X96" i="14"/>
  <c r="BU96" i="14"/>
  <c r="BZ96" i="14"/>
  <c r="DD96" i="14"/>
  <c r="BB96" i="14"/>
  <c r="DL96" i="14"/>
  <c r="DQ96" i="14"/>
  <c r="CP96" i="14"/>
  <c r="AF96" i="14"/>
  <c r="CS96" i="14"/>
  <c r="BV96" i="14"/>
  <c r="DP96" i="14"/>
  <c r="CK96" i="14"/>
  <c r="DF96" i="14"/>
  <c r="BA96" i="14"/>
  <c r="AA96" i="14"/>
  <c r="CW96" i="14"/>
  <c r="AJ96" i="14"/>
  <c r="BO96" i="14"/>
  <c r="W96" i="14"/>
  <c r="CZ96" i="14"/>
  <c r="DG96" i="14"/>
  <c r="CQ96" i="14"/>
  <c r="CF96" i="14"/>
  <c r="CJ96" i="14"/>
  <c r="CY96" i="14"/>
  <c r="CX96" i="14"/>
  <c r="CD96" i="14"/>
  <c r="BK96" i="14"/>
  <c r="DR96" i="14"/>
  <c r="DH96" i="14"/>
  <c r="CA96" i="14"/>
  <c r="DS96" i="14"/>
  <c r="AU96" i="14"/>
  <c r="AR96" i="14"/>
  <c r="BJ96" i="14"/>
  <c r="DM96" i="14"/>
  <c r="BP96" i="14"/>
  <c r="BE96" i="14"/>
  <c r="DN96" i="14"/>
  <c r="CO96" i="14"/>
  <c r="AG96" i="14"/>
  <c r="AY96" i="14"/>
  <c r="DO96" i="14"/>
  <c r="CB96" i="14"/>
  <c r="BS96" i="14"/>
  <c r="AO96" i="14"/>
  <c r="BQ96" i="14"/>
  <c r="BI96" i="14"/>
  <c r="AB96" i="14"/>
  <c r="BF96" i="14"/>
  <c r="AZ96" i="14"/>
  <c r="DJ96" i="14"/>
  <c r="CR96" i="14"/>
  <c r="BD96" i="14"/>
  <c r="CC96" i="14"/>
  <c r="CH96" i="14"/>
  <c r="CN96" i="14"/>
  <c r="CT96" i="14"/>
  <c r="L17" i="14"/>
  <c r="DZ17" i="14"/>
  <c r="EP17" i="14"/>
  <c r="FF17" i="14"/>
  <c r="FV17" i="14"/>
  <c r="GL17" i="14"/>
  <c r="HB17" i="14"/>
  <c r="DW17" i="14"/>
  <c r="EM17" i="14"/>
  <c r="FC17" i="14"/>
  <c r="FS17" i="14"/>
  <c r="GI17" i="14"/>
  <c r="GY17" i="14"/>
  <c r="HO17" i="14"/>
  <c r="ES17" i="14"/>
  <c r="FY17" i="14"/>
  <c r="HE17" i="14"/>
  <c r="EN17" i="14"/>
  <c r="FT17" i="14"/>
  <c r="GZ17" i="14"/>
  <c r="EO17" i="14"/>
  <c r="HA17" i="14"/>
  <c r="FX17" i="14"/>
  <c r="EW17" i="14"/>
  <c r="HI17" i="14"/>
  <c r="HL17" i="14"/>
  <c r="L25" i="14"/>
  <c r="EH25" i="14"/>
  <c r="EX25" i="14"/>
  <c r="FN25" i="14"/>
  <c r="GD25" i="14"/>
  <c r="GT25" i="14"/>
  <c r="HJ25" i="14"/>
  <c r="EE25" i="14"/>
  <c r="EU25" i="14"/>
  <c r="FK25" i="14"/>
  <c r="GA25" i="14"/>
  <c r="GQ25" i="14"/>
  <c r="HG25" i="14"/>
  <c r="EC25" i="14"/>
  <c r="FI25" i="14"/>
  <c r="GO25" i="14"/>
  <c r="DX25" i="14"/>
  <c r="FD25" i="14"/>
  <c r="GJ25" i="14"/>
  <c r="HP25" i="14"/>
  <c r="GC25" i="14"/>
  <c r="EJ25" i="14"/>
  <c r="GV25" i="14"/>
  <c r="FE25" i="14"/>
  <c r="FH25" i="14"/>
  <c r="ER25" i="14"/>
  <c r="DV25" i="14"/>
  <c r="EL25" i="14"/>
  <c r="FB25" i="14"/>
  <c r="FR25" i="14"/>
  <c r="GH25" i="14"/>
  <c r="GX25" i="14"/>
  <c r="HN25" i="14"/>
  <c r="EI25" i="14"/>
  <c r="EY25" i="14"/>
  <c r="FO25" i="14"/>
  <c r="GE25" i="14"/>
  <c r="GU25" i="14"/>
  <c r="HK25" i="14"/>
  <c r="EK25" i="14"/>
  <c r="FQ25" i="14"/>
  <c r="GW25" i="14"/>
  <c r="EF25" i="14"/>
  <c r="FL25" i="14"/>
  <c r="GR25" i="14"/>
  <c r="EG25" i="14"/>
  <c r="GS25" i="14"/>
  <c r="EZ25" i="14"/>
  <c r="HL25" i="14"/>
  <c r="FU25" i="14"/>
  <c r="FX25" i="14"/>
  <c r="HD25" i="14"/>
  <c r="DZ25" i="14"/>
  <c r="EP25" i="14"/>
  <c r="FF25" i="14"/>
  <c r="FV25" i="14"/>
  <c r="GL25" i="14"/>
  <c r="HB25" i="14"/>
  <c r="DW25" i="14"/>
  <c r="EM25" i="14"/>
  <c r="FC25" i="14"/>
  <c r="FS25" i="14"/>
  <c r="GI25" i="14"/>
  <c r="GY25" i="14"/>
  <c r="HO25" i="14"/>
  <c r="ES25" i="14"/>
  <c r="FY25" i="14"/>
  <c r="HE25" i="14"/>
  <c r="EN25" i="14"/>
  <c r="FT25" i="14"/>
  <c r="GZ25" i="14"/>
  <c r="EW25" i="14"/>
  <c r="HI25" i="14"/>
  <c r="FP25" i="14"/>
  <c r="DY25" i="14"/>
  <c r="GK25" i="14"/>
  <c r="EB25" i="14"/>
  <c r="BA25" i="14"/>
  <c r="CI25" i="14"/>
  <c r="AG25" i="14"/>
  <c r="CS25" i="14"/>
  <c r="DD25" i="14"/>
  <c r="CD25" i="14"/>
  <c r="AV25" i="14"/>
  <c r="DH25" i="14"/>
  <c r="BY25" i="14"/>
  <c r="AP25" i="14"/>
  <c r="DB25" i="14"/>
  <c r="CY25" i="14"/>
  <c r="AQ25" i="14"/>
  <c r="DI25" i="14"/>
  <c r="AN25" i="14"/>
  <c r="DM25" i="14"/>
  <c r="BJ25" i="14"/>
  <c r="AR25" i="14"/>
  <c r="CJ25" i="14"/>
  <c r="BU25" i="14"/>
  <c r="BL25" i="14"/>
  <c r="AS25" i="14"/>
  <c r="Z25" i="14"/>
  <c r="DR25" i="14"/>
  <c r="DS25" i="14"/>
  <c r="CT25" i="14"/>
  <c r="CF25" i="14"/>
  <c r="BC25" i="14"/>
  <c r="BR25" i="14"/>
  <c r="CG25" i="14"/>
  <c r="CV25" i="14"/>
  <c r="DN25" i="14"/>
  <c r="AW25" i="14"/>
  <c r="DO25" i="14"/>
  <c r="CH25" i="14"/>
  <c r="CW25" i="14"/>
  <c r="DL25" i="14"/>
  <c r="AB25" i="14"/>
  <c r="CX25" i="14"/>
  <c r="BP25" i="14"/>
  <c r="CB25" i="14"/>
  <c r="BI25" i="14"/>
  <c r="BF25" i="14"/>
  <c r="CE25" i="14"/>
  <c r="DG25" i="14"/>
  <c r="BB25" i="14"/>
  <c r="BK25" i="14"/>
  <c r="BO25" i="14"/>
  <c r="AX25" i="14"/>
  <c r="BM25" i="14"/>
  <c r="BX25" i="14"/>
  <c r="BZ25" i="14"/>
  <c r="CZ25" i="14"/>
  <c r="W25" i="14"/>
  <c r="BN25" i="14"/>
  <c r="CC25" i="14"/>
  <c r="CN25" i="14"/>
  <c r="X25" i="14"/>
  <c r="CO25" i="14"/>
  <c r="AM25" i="14"/>
  <c r="CA25" i="14"/>
  <c r="DJ25" i="14"/>
  <c r="AO25" i="14"/>
  <c r="AE25" i="14"/>
  <c r="BH25" i="14"/>
  <c r="AU25" i="14"/>
  <c r="AT25" i="14"/>
  <c r="BT25" i="14"/>
  <c r="BV25" i="14"/>
  <c r="BQ25" i="14"/>
  <c r="AD25" i="14"/>
  <c r="BE25" i="14"/>
  <c r="AL25" i="14"/>
  <c r="AC25" i="14"/>
  <c r="AA25" i="14"/>
  <c r="AJ25" i="14"/>
  <c r="CK25" i="14"/>
  <c r="DF25" i="14"/>
  <c r="AI25" i="14"/>
  <c r="CQ25" i="14"/>
  <c r="AF25" i="14"/>
  <c r="DE25" i="14"/>
  <c r="BG25" i="14"/>
  <c r="CU25" i="14"/>
  <c r="CP25" i="14"/>
  <c r="DP25" i="14"/>
  <c r="BS25" i="14"/>
  <c r="CM25" i="14"/>
  <c r="DQ25" i="14"/>
  <c r="AZ25" i="14"/>
  <c r="BW25" i="14"/>
  <c r="DK25" i="14"/>
  <c r="CR25" i="14"/>
  <c r="DC25" i="14"/>
  <c r="BD25" i="14"/>
  <c r="AH25" i="14"/>
  <c r="AY25" i="14"/>
  <c r="CL25" i="14"/>
  <c r="Y25" i="14"/>
  <c r="DA25" i="14"/>
  <c r="AK25" i="14"/>
  <c r="CM29" i="14"/>
  <c r="BR29" i="14"/>
  <c r="CG29" i="14"/>
  <c r="BP29" i="14"/>
  <c r="BH29" i="14"/>
  <c r="AJ29" i="14"/>
  <c r="BX29" i="14"/>
  <c r="CK29" i="14"/>
  <c r="BZ29" i="14"/>
  <c r="BG29" i="14"/>
  <c r="CN29" i="14"/>
  <c r="CQ29" i="14"/>
  <c r="AU29" i="14"/>
  <c r="DJ29" i="14"/>
  <c r="Y29" i="14"/>
  <c r="AH29" i="14"/>
  <c r="AM29" i="14"/>
  <c r="CR29" i="14"/>
  <c r="BA29" i="14"/>
  <c r="AL29" i="14"/>
  <c r="W29" i="14"/>
  <c r="DC29" i="14"/>
  <c r="CV29" i="14"/>
  <c r="BL29" i="14"/>
  <c r="CP29" i="14"/>
  <c r="BS29" i="14"/>
  <c r="CW29" i="14"/>
  <c r="BY29" i="14"/>
  <c r="AP29" i="14"/>
  <c r="DB29" i="14"/>
  <c r="BO29" i="14"/>
  <c r="AR29" i="14"/>
  <c r="DL29" i="14"/>
  <c r="CJ29" i="14"/>
  <c r="X29" i="14"/>
  <c r="BC29" i="14"/>
  <c r="DQ29" i="14"/>
  <c r="AW29" i="14"/>
  <c r="BB29" i="14"/>
  <c r="CA29" i="14"/>
  <c r="CF29" i="14"/>
  <c r="BU29" i="14"/>
  <c r="BJ29" i="14"/>
  <c r="AQ29" i="14"/>
  <c r="AB29" i="14"/>
  <c r="BT29" i="14"/>
  <c r="DO29" i="14"/>
  <c r="AX29" i="14"/>
  <c r="AN29" i="14"/>
  <c r="AA29" i="14"/>
  <c r="BE29" i="14"/>
  <c r="AC29" i="14"/>
  <c r="CO29" i="14"/>
  <c r="BF29" i="14"/>
  <c r="DR29" i="14"/>
  <c r="CE29" i="14"/>
  <c r="DD29" i="14"/>
  <c r="DP29" i="14"/>
  <c r="BN29" i="14"/>
  <c r="AK29" i="14"/>
  <c r="CT29" i="14"/>
  <c r="BD29" i="14"/>
  <c r="CD29" i="14"/>
  <c r="AF29" i="14"/>
  <c r="DA29" i="14"/>
  <c r="DG29" i="14"/>
  <c r="BI29" i="14"/>
  <c r="CL29" i="14"/>
  <c r="DK29" i="14"/>
  <c r="AO29" i="14"/>
  <c r="DN29" i="14"/>
  <c r="AG29" i="14"/>
  <c r="CX29" i="14"/>
  <c r="DH29" i="14"/>
  <c r="CZ29" i="14"/>
  <c r="BM29" i="14"/>
  <c r="CH29" i="14"/>
  <c r="DE29" i="14"/>
  <c r="AI29" i="14"/>
  <c r="CB29" i="14"/>
  <c r="DF29" i="14"/>
  <c r="CC29" i="14"/>
  <c r="AD29" i="14"/>
  <c r="DI29" i="14"/>
  <c r="DM29" i="14"/>
  <c r="AT29" i="14"/>
  <c r="AY29" i="14"/>
  <c r="CI29" i="14"/>
  <c r="AE29" i="14"/>
  <c r="Z29" i="14"/>
  <c r="AZ29" i="14"/>
  <c r="CS29" i="14"/>
  <c r="CY29" i="14"/>
  <c r="BK29" i="14"/>
  <c r="BW29" i="14"/>
  <c r="AS29" i="14"/>
  <c r="CU29" i="14"/>
  <c r="DS29" i="14"/>
  <c r="BQ29" i="14"/>
  <c r="AV29" i="14"/>
  <c r="BV29" i="14"/>
  <c r="L33" i="14"/>
  <c r="DZ33" i="14"/>
  <c r="EP33" i="14"/>
  <c r="FF33" i="14"/>
  <c r="FV33" i="14"/>
  <c r="GL33" i="14"/>
  <c r="HB33" i="14"/>
  <c r="DW33" i="14"/>
  <c r="EM33" i="14"/>
  <c r="FC33" i="14"/>
  <c r="FS33" i="14"/>
  <c r="GI33" i="14"/>
  <c r="GY33" i="14"/>
  <c r="HO33" i="14"/>
  <c r="ES33" i="14"/>
  <c r="FY33" i="14"/>
  <c r="HE33" i="14"/>
  <c r="EN33" i="14"/>
  <c r="FT33" i="14"/>
  <c r="GZ33" i="14"/>
  <c r="EO33" i="14"/>
  <c r="HA33" i="14"/>
  <c r="FX33" i="14"/>
  <c r="EW33" i="14"/>
  <c r="HI33" i="14"/>
  <c r="GV33" i="14"/>
  <c r="ED33" i="14"/>
  <c r="ET33" i="14"/>
  <c r="FJ33" i="14"/>
  <c r="FZ33" i="14"/>
  <c r="GP33" i="14"/>
  <c r="HF33" i="14"/>
  <c r="EA33" i="14"/>
  <c r="EQ33" i="14"/>
  <c r="FG33" i="14"/>
  <c r="FW33" i="14"/>
  <c r="GM33" i="14"/>
  <c r="HC33" i="14"/>
  <c r="DU33" i="14"/>
  <c r="FA33" i="14"/>
  <c r="GG33" i="14"/>
  <c r="HM33" i="14"/>
  <c r="EV33" i="14"/>
  <c r="GB33" i="14"/>
  <c r="HH33" i="14"/>
  <c r="FE33" i="14"/>
  <c r="EB33" i="14"/>
  <c r="GN33" i="14"/>
  <c r="FM33" i="14"/>
  <c r="DT33" i="14"/>
  <c r="EZ33" i="14"/>
  <c r="EH33" i="14"/>
  <c r="BT33" i="14"/>
  <c r="Z33" i="14"/>
  <c r="BV33" i="14"/>
  <c r="BH33" i="14"/>
  <c r="DJ33" i="14"/>
  <c r="AS33" i="14"/>
  <c r="CP33" i="14"/>
  <c r="CB33" i="14"/>
  <c r="AZ33" i="14"/>
  <c r="AT33" i="14"/>
  <c r="CW33" i="14"/>
  <c r="CM33" i="14"/>
  <c r="BP33" i="14"/>
  <c r="BX33" i="14"/>
  <c r="BM33" i="14"/>
  <c r="AI33" i="14"/>
  <c r="X33" i="14"/>
  <c r="DK33" i="14"/>
  <c r="CG33" i="14"/>
  <c r="AY33" i="14"/>
  <c r="Y33" i="14"/>
  <c r="CK33" i="14"/>
  <c r="BB33" i="14"/>
  <c r="DN33" i="14"/>
  <c r="CA33" i="14"/>
  <c r="CN33" i="14"/>
  <c r="CJ33" i="14"/>
  <c r="BI33" i="14"/>
  <c r="DO33" i="14"/>
  <c r="DF33" i="14"/>
  <c r="BD33" i="14"/>
  <c r="AD33" i="14"/>
  <c r="AA33" i="14"/>
  <c r="DE33" i="14"/>
  <c r="AK33" i="14"/>
  <c r="AV33" i="14"/>
  <c r="CC33" i="14"/>
  <c r="BU33" i="14"/>
  <c r="BR33" i="14"/>
  <c r="AU33" i="14"/>
  <c r="AB33" i="14"/>
  <c r="DP33" i="14"/>
  <c r="DH33" i="14"/>
  <c r="CI33" i="14"/>
  <c r="DB33" i="14"/>
  <c r="DM33" i="14"/>
  <c r="AG33" i="14"/>
  <c r="CF33" i="14"/>
  <c r="CY33" i="14"/>
  <c r="DR33" i="14"/>
  <c r="AH33" i="14"/>
  <c r="AW33" i="14"/>
  <c r="BN33" i="14"/>
  <c r="CU33" i="14"/>
  <c r="DQ33" i="14"/>
  <c r="AE33" i="14"/>
  <c r="BL33" i="14"/>
  <c r="AF33" i="14"/>
  <c r="AQ33" i="14"/>
  <c r="AP33" i="14"/>
  <c r="CR33" i="14"/>
  <c r="BG33" i="14"/>
  <c r="BF33" i="14"/>
  <c r="AC33" i="14"/>
  <c r="AX33" i="14"/>
  <c r="BC33" i="14"/>
  <c r="CL33" i="14"/>
  <c r="AO33" i="14"/>
  <c r="AL33" i="14"/>
  <c r="BK33" i="14"/>
  <c r="AJ33" i="14"/>
  <c r="AR33" i="14"/>
  <c r="W33" i="14"/>
  <c r="CS33" i="14"/>
  <c r="DD33" i="14"/>
  <c r="AM33" i="14"/>
  <c r="DI33" i="14"/>
  <c r="BE33" i="14"/>
  <c r="CQ33" i="14"/>
  <c r="DC33" i="14"/>
  <c r="BY33" i="14"/>
  <c r="AN33" i="14"/>
  <c r="BZ33" i="14"/>
  <c r="BS33" i="14"/>
  <c r="BW33" i="14"/>
  <c r="DA33" i="14"/>
  <c r="DG33" i="14"/>
  <c r="BO33" i="14"/>
  <c r="BA33" i="14"/>
  <c r="DS33" i="14"/>
  <c r="CO33" i="14"/>
  <c r="CH33" i="14"/>
  <c r="CZ33" i="14"/>
  <c r="CV33" i="14"/>
  <c r="CD33" i="14"/>
  <c r="BQ33" i="14"/>
  <c r="CX33" i="14"/>
  <c r="DL33" i="14"/>
  <c r="CE33" i="14"/>
  <c r="CT33" i="14"/>
  <c r="BJ33" i="14"/>
  <c r="L45" i="14"/>
  <c r="DV45" i="14"/>
  <c r="EL45" i="14"/>
  <c r="FB45" i="14"/>
  <c r="FR45" i="14"/>
  <c r="GH45" i="14"/>
  <c r="GX45" i="14"/>
  <c r="HN45" i="14"/>
  <c r="EI45" i="14"/>
  <c r="EY45" i="14"/>
  <c r="FO45" i="14"/>
  <c r="GE45" i="14"/>
  <c r="GU45" i="14"/>
  <c r="HK45" i="14"/>
  <c r="EO45" i="14"/>
  <c r="FU45" i="14"/>
  <c r="HA45" i="14"/>
  <c r="EJ45" i="14"/>
  <c r="FP45" i="14"/>
  <c r="GV45" i="14"/>
  <c r="ES45" i="14"/>
  <c r="HE45" i="14"/>
  <c r="GB45" i="14"/>
  <c r="EK45" i="14"/>
  <c r="GW45" i="14"/>
  <c r="EN45" i="14"/>
  <c r="FT45" i="14"/>
  <c r="DZ45" i="14"/>
  <c r="EP45" i="14"/>
  <c r="FF45" i="14"/>
  <c r="FV45" i="14"/>
  <c r="GL45" i="14"/>
  <c r="HB45" i="14"/>
  <c r="DW45" i="14"/>
  <c r="EM45" i="14"/>
  <c r="FC45" i="14"/>
  <c r="FS45" i="14"/>
  <c r="GI45" i="14"/>
  <c r="GY45" i="14"/>
  <c r="HO45" i="14"/>
  <c r="EW45" i="14"/>
  <c r="GC45" i="14"/>
  <c r="HI45" i="14"/>
  <c r="ER45" i="14"/>
  <c r="FX45" i="14"/>
  <c r="HD45" i="14"/>
  <c r="FI45" i="14"/>
  <c r="EF45" i="14"/>
  <c r="GR45" i="14"/>
  <c r="FA45" i="14"/>
  <c r="HM45" i="14"/>
  <c r="GZ45" i="14"/>
  <c r="ED45" i="14"/>
  <c r="ET45" i="14"/>
  <c r="FJ45" i="14"/>
  <c r="FZ45" i="14"/>
  <c r="GP45" i="14"/>
  <c r="HF45" i="14"/>
  <c r="EA45" i="14"/>
  <c r="EQ45" i="14"/>
  <c r="FG45" i="14"/>
  <c r="FW45" i="14"/>
  <c r="GM45" i="14"/>
  <c r="HC45" i="14"/>
  <c r="DY45" i="14"/>
  <c r="FE45" i="14"/>
  <c r="GK45" i="14"/>
  <c r="DT45" i="14"/>
  <c r="EZ45" i="14"/>
  <c r="GF45" i="14"/>
  <c r="HL45" i="14"/>
  <c r="FY45" i="14"/>
  <c r="EV45" i="14"/>
  <c r="HH45" i="14"/>
  <c r="FQ45" i="14"/>
  <c r="DX45" i="14"/>
  <c r="FD45" i="14"/>
  <c r="DM53" i="14"/>
  <c r="DR53" i="14"/>
  <c r="BL53" i="14"/>
  <c r="CF53" i="14"/>
  <c r="AK53" i="14"/>
  <c r="CT53" i="14"/>
  <c r="AS53" i="14"/>
  <c r="DI53" i="14"/>
  <c r="DK53" i="14"/>
  <c r="CD53" i="14"/>
  <c r="BO53" i="14"/>
  <c r="AV53" i="14"/>
  <c r="BQ53" i="14"/>
  <c r="AG53" i="14"/>
  <c r="DF53" i="14"/>
  <c r="DO53" i="14"/>
  <c r="BA53" i="14"/>
  <c r="AD53" i="14"/>
  <c r="AM53" i="14"/>
  <c r="AZ53" i="14"/>
  <c r="CK53" i="14"/>
  <c r="BW53" i="14"/>
  <c r="AT53" i="14"/>
  <c r="AF53" i="14"/>
  <c r="W53" i="14"/>
  <c r="AB53" i="14"/>
  <c r="BE53" i="14"/>
  <c r="AX53" i="14"/>
  <c r="CM53" i="14"/>
  <c r="BU53" i="14"/>
  <c r="CL53" i="14"/>
  <c r="DS53" i="14"/>
  <c r="CO53" i="14"/>
  <c r="CY53" i="14"/>
  <c r="AJ53" i="14"/>
  <c r="BB53" i="14"/>
  <c r="DN53" i="14"/>
  <c r="CA53" i="14"/>
  <c r="AN53" i="14"/>
  <c r="CZ53" i="14"/>
  <c r="DA53" i="14"/>
  <c r="BN53" i="14"/>
  <c r="BJ53" i="14"/>
  <c r="DC53" i="14"/>
  <c r="AC53" i="14"/>
  <c r="AI53" i="14"/>
  <c r="CV53" i="14"/>
  <c r="DJ53" i="14"/>
  <c r="DD53" i="14"/>
  <c r="DL53" i="14"/>
  <c r="AH53" i="14"/>
  <c r="Y53" i="14"/>
  <c r="BV53" i="14"/>
  <c r="CH53" i="14"/>
  <c r="BK53" i="14"/>
  <c r="BD53" i="14"/>
  <c r="CG53" i="14"/>
  <c r="CS53" i="14"/>
  <c r="DB53" i="14"/>
  <c r="BP53" i="14"/>
  <c r="DE53" i="14"/>
  <c r="BG53" i="14"/>
  <c r="BY53" i="14"/>
  <c r="BS53" i="14"/>
  <c r="CW53" i="14"/>
  <c r="BH53" i="14"/>
  <c r="CR53" i="14"/>
  <c r="CX53" i="14"/>
  <c r="CQ53" i="14"/>
  <c r="BT53" i="14"/>
  <c r="AO53" i="14"/>
  <c r="AQ53" i="14"/>
  <c r="Z53" i="14"/>
  <c r="CC53" i="14"/>
  <c r="AY53" i="14"/>
  <c r="BM53" i="14"/>
  <c r="AU53" i="14"/>
  <c r="DP53" i="14"/>
  <c r="CI53" i="14"/>
  <c r="BZ53" i="14"/>
  <c r="BF53" i="14"/>
  <c r="CP53" i="14"/>
  <c r="CE53" i="14"/>
  <c r="AL53" i="14"/>
  <c r="DG53" i="14"/>
  <c r="BI53" i="14"/>
  <c r="BC53" i="14"/>
  <c r="CN53" i="14"/>
  <c r="CU53" i="14"/>
  <c r="CJ53" i="14"/>
  <c r="AE53" i="14"/>
  <c r="DH53" i="14"/>
  <c r="CB53" i="14"/>
  <c r="DQ53" i="14"/>
  <c r="AA53" i="14"/>
  <c r="BR53" i="14"/>
  <c r="AW53" i="14"/>
  <c r="AR53" i="14"/>
  <c r="AP53" i="14"/>
  <c r="BX53" i="14"/>
  <c r="X53" i="14"/>
  <c r="L69" i="14"/>
  <c r="EC69" i="14"/>
  <c r="ES69" i="14"/>
  <c r="FI69" i="14"/>
  <c r="FY69" i="14"/>
  <c r="GO69" i="14"/>
  <c r="HE69" i="14"/>
  <c r="DZ69" i="14"/>
  <c r="EP69" i="14"/>
  <c r="FF69" i="14"/>
  <c r="FV69" i="14"/>
  <c r="GL69" i="14"/>
  <c r="HB69" i="14"/>
  <c r="DW69" i="14"/>
  <c r="FC69" i="14"/>
  <c r="GI69" i="14"/>
  <c r="HO69" i="14"/>
  <c r="EV69" i="14"/>
  <c r="GB69" i="14"/>
  <c r="HH69" i="14"/>
  <c r="EQ69" i="14"/>
  <c r="FW69" i="14"/>
  <c r="HC69" i="14"/>
  <c r="GF69" i="14"/>
  <c r="GN69" i="14"/>
  <c r="ER69" i="14"/>
  <c r="EG69" i="14"/>
  <c r="EW69" i="14"/>
  <c r="FM69" i="14"/>
  <c r="GC69" i="14"/>
  <c r="GS69" i="14"/>
  <c r="HI69" i="14"/>
  <c r="ED69" i="14"/>
  <c r="ET69" i="14"/>
  <c r="FJ69" i="14"/>
  <c r="FZ69" i="14"/>
  <c r="GP69" i="14"/>
  <c r="HF69" i="14"/>
  <c r="EE69" i="14"/>
  <c r="FK69" i="14"/>
  <c r="GQ69" i="14"/>
  <c r="DX69" i="14"/>
  <c r="FD69" i="14"/>
  <c r="GJ69" i="14"/>
  <c r="HP69" i="14"/>
  <c r="EY69" i="14"/>
  <c r="GE69" i="14"/>
  <c r="HK69" i="14"/>
  <c r="HL69" i="14"/>
  <c r="EJ69" i="14"/>
  <c r="FX69" i="14"/>
  <c r="CR69" i="14"/>
  <c r="AT69" i="14"/>
  <c r="BC69" i="14"/>
  <c r="AK69" i="14"/>
  <c r="X69" i="14"/>
  <c r="DI69" i="14"/>
  <c r="BM69" i="14"/>
  <c r="CA69" i="14"/>
  <c r="CJ69" i="14"/>
  <c r="CQ69" i="14"/>
  <c r="Y69" i="14"/>
  <c r="DK69" i="14"/>
  <c r="CB69" i="14"/>
  <c r="AO69" i="14"/>
  <c r="DO69" i="14"/>
  <c r="AX69" i="14"/>
  <c r="DD69" i="14"/>
  <c r="BR69" i="14"/>
  <c r="AJ69" i="14"/>
  <c r="DG69" i="14"/>
  <c r="DN69" i="14"/>
  <c r="DA69" i="14"/>
  <c r="DH69" i="14"/>
  <c r="DC69" i="14"/>
  <c r="DJ69" i="14"/>
  <c r="CW69" i="14"/>
  <c r="CY69" i="14"/>
  <c r="AF69" i="14"/>
  <c r="BH69" i="14"/>
  <c r="BT69" i="14"/>
  <c r="BE69" i="14"/>
  <c r="DP69" i="14"/>
  <c r="AB69" i="14"/>
  <c r="CP69" i="14"/>
  <c r="AW69" i="14"/>
  <c r="CF69" i="14"/>
  <c r="CI69" i="14"/>
  <c r="BB69" i="14"/>
  <c r="AC69" i="14"/>
  <c r="CO69" i="14"/>
  <c r="BF69" i="14"/>
  <c r="DR69" i="14"/>
  <c r="CE69" i="14"/>
  <c r="CD69" i="14"/>
  <c r="CS69" i="14"/>
  <c r="DF69" i="14"/>
  <c r="DQ69" i="14"/>
  <c r="BP69" i="14"/>
  <c r="AZ69" i="14"/>
  <c r="BW69" i="14"/>
  <c r="DL69" i="14"/>
  <c r="CV69" i="14"/>
  <c r="CM69" i="14"/>
  <c r="BN69" i="14"/>
  <c r="AV69" i="14"/>
  <c r="BK69" i="14"/>
  <c r="AD69" i="14"/>
  <c r="AS69" i="14"/>
  <c r="DE69" i="14"/>
  <c r="BV69" i="14"/>
  <c r="AI69" i="14"/>
  <c r="CU69" i="14"/>
  <c r="AQ69" i="14"/>
  <c r="BJ69" i="14"/>
  <c r="BU69" i="14"/>
  <c r="BZ69" i="14"/>
  <c r="BG69" i="14"/>
  <c r="CN69" i="14"/>
  <c r="CC69" i="14"/>
  <c r="BX69" i="14"/>
  <c r="BQ69" i="14"/>
  <c r="Z69" i="14"/>
  <c r="AY69" i="14"/>
  <c r="CX69" i="14"/>
  <c r="AG69" i="14"/>
  <c r="AE69" i="14"/>
  <c r="BS69" i="14"/>
  <c r="DS69" i="14"/>
  <c r="AP69" i="14"/>
  <c r="BO69" i="14"/>
  <c r="AL69" i="14"/>
  <c r="CG69" i="14"/>
  <c r="CT69" i="14"/>
  <c r="AR69" i="14"/>
  <c r="BL69" i="14"/>
  <c r="CH69" i="14"/>
  <c r="DB69" i="14"/>
  <c r="AN69" i="14"/>
  <c r="DM69" i="14"/>
  <c r="AM69" i="14"/>
  <c r="BA69" i="14"/>
  <c r="AA69" i="14"/>
  <c r="CK69" i="14"/>
  <c r="AU69" i="14"/>
  <c r="CZ69" i="14"/>
  <c r="BI69" i="14"/>
  <c r="W69" i="14"/>
  <c r="AH69" i="14"/>
  <c r="BY69" i="14"/>
  <c r="BD69" i="14"/>
  <c r="CL69" i="14"/>
  <c r="AJ73" i="14"/>
  <c r="AZ73" i="14"/>
  <c r="BP73" i="14"/>
  <c r="CF73" i="14"/>
  <c r="CV73" i="14"/>
  <c r="DL73" i="14"/>
  <c r="AG73" i="14"/>
  <c r="AW73" i="14"/>
  <c r="BM73" i="14"/>
  <c r="CC73" i="14"/>
  <c r="CS73" i="14"/>
  <c r="DI73" i="14"/>
  <c r="AD73" i="14"/>
  <c r="X73" i="14"/>
  <c r="AN73" i="14"/>
  <c r="BD73" i="14"/>
  <c r="BT73" i="14"/>
  <c r="CJ73" i="14"/>
  <c r="CZ73" i="14"/>
  <c r="DP73" i="14"/>
  <c r="AK73" i="14"/>
  <c r="BA73" i="14"/>
  <c r="BQ73" i="14"/>
  <c r="CG73" i="14"/>
  <c r="CW73" i="14"/>
  <c r="DM73" i="14"/>
  <c r="AH73" i="14"/>
  <c r="AX73" i="14"/>
  <c r="BN73" i="14"/>
  <c r="CD73" i="14"/>
  <c r="CT73" i="14"/>
  <c r="DJ73" i="14"/>
  <c r="AQ73" i="14"/>
  <c r="DC73" i="14"/>
  <c r="DK73" i="14"/>
  <c r="DO73" i="14"/>
  <c r="CA73" i="14"/>
  <c r="BO73" i="14"/>
  <c r="CY73" i="14"/>
  <c r="AB73" i="14"/>
  <c r="BH73" i="14"/>
  <c r="CN73" i="14"/>
  <c r="Y73" i="14"/>
  <c r="BE73" i="14"/>
  <c r="CK73" i="14"/>
  <c r="DQ73" i="14"/>
  <c r="AT73" i="14"/>
  <c r="BR73" i="14"/>
  <c r="CL73" i="14"/>
  <c r="DF73" i="14"/>
  <c r="BG73" i="14"/>
  <c r="AY73" i="14"/>
  <c r="CI73" i="14"/>
  <c r="CQ73" i="14"/>
  <c r="AM73" i="14"/>
  <c r="AF73" i="14"/>
  <c r="BL73" i="14"/>
  <c r="CR73" i="14"/>
  <c r="AC73" i="14"/>
  <c r="BI73" i="14"/>
  <c r="CO73" i="14"/>
  <c r="Z73" i="14"/>
  <c r="BB73" i="14"/>
  <c r="BV73" i="14"/>
  <c r="CP73" i="14"/>
  <c r="DN73" i="14"/>
  <c r="BW73" i="14"/>
  <c r="CE73" i="14"/>
  <c r="AE73" i="14"/>
  <c r="DG73" i="14"/>
  <c r="BS73" i="14"/>
  <c r="AV73" i="14"/>
  <c r="DH73" i="14"/>
  <c r="BY73" i="14"/>
  <c r="AP73" i="14"/>
  <c r="CH73" i="14"/>
  <c r="AA73" i="14"/>
  <c r="BC73" i="14"/>
  <c r="CU73" i="14"/>
  <c r="BX73" i="14"/>
  <c r="AO73" i="14"/>
  <c r="DA73" i="14"/>
  <c r="BF73" i="14"/>
  <c r="CX73" i="14"/>
  <c r="CM73" i="14"/>
  <c r="AU73" i="14"/>
  <c r="DD73" i="14"/>
  <c r="AL73" i="14"/>
  <c r="DR73" i="14"/>
  <c r="AI73" i="14"/>
  <c r="AS73" i="14"/>
  <c r="BJ73" i="14"/>
  <c r="DS73" i="14"/>
  <c r="CB73" i="14"/>
  <c r="DB73" i="14"/>
  <c r="BU73" i="14"/>
  <c r="W73" i="14"/>
  <c r="DE73" i="14"/>
  <c r="BZ73" i="14"/>
  <c r="AR73" i="14"/>
  <c r="BK73" i="14"/>
  <c r="L81" i="14"/>
  <c r="EC81" i="14"/>
  <c r="ES81" i="14"/>
  <c r="FI81" i="14"/>
  <c r="FY81" i="14"/>
  <c r="GO81" i="14"/>
  <c r="HE81" i="14"/>
  <c r="DZ81" i="14"/>
  <c r="EP81" i="14"/>
  <c r="FF81" i="14"/>
  <c r="FV81" i="14"/>
  <c r="GL81" i="14"/>
  <c r="HB81" i="14"/>
  <c r="EA81" i="14"/>
  <c r="FG81" i="14"/>
  <c r="GM81" i="14"/>
  <c r="DT81" i="14"/>
  <c r="EZ81" i="14"/>
  <c r="GF81" i="14"/>
  <c r="HL81" i="14"/>
  <c r="EU81" i="14"/>
  <c r="GA81" i="14"/>
  <c r="HG81" i="14"/>
  <c r="GJ81" i="14"/>
  <c r="GR81" i="14"/>
  <c r="EV81" i="14"/>
  <c r="CR97" i="14"/>
  <c r="AS97" i="14"/>
  <c r="DE97" i="14"/>
  <c r="DO97" i="14"/>
  <c r="CH97" i="14"/>
  <c r="BW97" i="14"/>
  <c r="CC97" i="14"/>
  <c r="CY97" i="14"/>
  <c r="CT97" i="14"/>
  <c r="AR97" i="14"/>
  <c r="DL97" i="14"/>
  <c r="DA97" i="14"/>
  <c r="AV97" i="14"/>
  <c r="BO97" i="14"/>
  <c r="CO97" i="14"/>
  <c r="AL97" i="14"/>
  <c r="DN97" i="14"/>
  <c r="BE97" i="14"/>
  <c r="AH97" i="14"/>
  <c r="BG97" i="14"/>
  <c r="CF97" i="14"/>
  <c r="CQ97" i="14"/>
  <c r="AD97" i="14"/>
  <c r="DD97" i="14"/>
  <c r="AY97" i="14"/>
  <c r="Z97" i="14"/>
  <c r="BM97" i="14"/>
  <c r="BH97" i="14"/>
  <c r="AM97" i="14"/>
  <c r="CZ97" i="14"/>
  <c r="BJ97" i="14"/>
  <c r="BX97" i="14"/>
  <c r="BD97" i="14"/>
  <c r="AI97" i="14"/>
  <c r="DG97" i="14"/>
  <c r="BA97" i="14"/>
  <c r="AF97" i="14"/>
  <c r="AC97" i="14"/>
  <c r="W97" i="14"/>
  <c r="BB97" i="14"/>
  <c r="AQ97" i="14"/>
  <c r="CW97" i="14"/>
  <c r="BF97" i="14"/>
  <c r="CU97" i="14"/>
  <c r="BU97" i="14"/>
  <c r="AZ97" i="14"/>
  <c r="AE97" i="14"/>
  <c r="BP97" i="14"/>
  <c r="DF97" i="14"/>
  <c r="BS97" i="14"/>
  <c r="AG97" i="14"/>
  <c r="CE97" i="14"/>
  <c r="AW97" i="14"/>
  <c r="CN97" i="14"/>
  <c r="CA97" i="14"/>
  <c r="CB97" i="14"/>
  <c r="AB97" i="14"/>
  <c r="DB97" i="14"/>
  <c r="AU97" i="14"/>
  <c r="Y97" i="14"/>
  <c r="BI97" i="14"/>
  <c r="BR97" i="14"/>
  <c r="DQ97" i="14"/>
  <c r="CJ97" i="14"/>
  <c r="BQ97" i="14"/>
  <c r="AN97" i="14"/>
  <c r="CD97" i="14"/>
  <c r="AJ97" i="14"/>
  <c r="DS97" i="14"/>
  <c r="DI97" i="14"/>
  <c r="BC97" i="14"/>
  <c r="BZ97" i="14"/>
  <c r="AA97" i="14"/>
  <c r="DM97" i="14"/>
  <c r="CI97" i="14"/>
  <c r="DR97" i="14"/>
  <c r="DJ97" i="14"/>
  <c r="CK97" i="14"/>
  <c r="AP97" i="14"/>
  <c r="BY97" i="14"/>
  <c r="CX97" i="14"/>
  <c r="BK97" i="14"/>
  <c r="X97" i="14"/>
  <c r="BL97" i="14"/>
  <c r="DP97" i="14"/>
  <c r="AX97" i="14"/>
  <c r="BT97" i="14"/>
  <c r="CL97" i="14"/>
  <c r="CM97" i="14"/>
  <c r="CG97" i="14"/>
  <c r="DC97" i="14"/>
  <c r="DH97" i="14"/>
  <c r="CP97" i="14"/>
  <c r="CS97" i="14"/>
  <c r="BV97" i="14"/>
  <c r="AK97" i="14"/>
  <c r="BN97" i="14"/>
  <c r="DK97" i="14"/>
  <c r="AO97" i="14"/>
  <c r="CV97" i="14"/>
  <c r="AT97" i="14"/>
  <c r="L101" i="14"/>
  <c r="DU101" i="14"/>
  <c r="EK101" i="14"/>
  <c r="FA101" i="14"/>
  <c r="FQ101" i="14"/>
  <c r="GG101" i="14"/>
  <c r="GW101" i="14"/>
  <c r="HM101" i="14"/>
  <c r="EH101" i="14"/>
  <c r="EX101" i="14"/>
  <c r="FN101" i="14"/>
  <c r="GD101" i="14"/>
  <c r="GT101" i="14"/>
  <c r="HJ101" i="14"/>
  <c r="EM101" i="14"/>
  <c r="FS101" i="14"/>
  <c r="GY101" i="14"/>
  <c r="EF101" i="14"/>
  <c r="FL101" i="14"/>
  <c r="GR101" i="14"/>
  <c r="EA101" i="14"/>
  <c r="FG101" i="14"/>
  <c r="GM101" i="14"/>
  <c r="DT101" i="14"/>
  <c r="EB101" i="14"/>
  <c r="FP101" i="14"/>
  <c r="HD101" i="14"/>
  <c r="DY101" i="14"/>
  <c r="EO101" i="14"/>
  <c r="FE101" i="14"/>
  <c r="FU101" i="14"/>
  <c r="GK101" i="14"/>
  <c r="HA101" i="14"/>
  <c r="DV101" i="14"/>
  <c r="EL101" i="14"/>
  <c r="FB101" i="14"/>
  <c r="FR101" i="14"/>
  <c r="GH101" i="14"/>
  <c r="GX101" i="14"/>
  <c r="HN101" i="14"/>
  <c r="EU101" i="14"/>
  <c r="GA101" i="14"/>
  <c r="HG101" i="14"/>
  <c r="EN101" i="14"/>
  <c r="FT101" i="14"/>
  <c r="GZ101" i="14"/>
  <c r="EI101" i="14"/>
  <c r="FO101" i="14"/>
  <c r="GU101" i="14"/>
  <c r="EZ101" i="14"/>
  <c r="FH101" i="14"/>
  <c r="GV101" i="14"/>
  <c r="EC101" i="14"/>
  <c r="ES101" i="14"/>
  <c r="FI101" i="14"/>
  <c r="FY101" i="14"/>
  <c r="GO101" i="14"/>
  <c r="HE101" i="14"/>
  <c r="DZ101" i="14"/>
  <c r="EP101" i="14"/>
  <c r="FF101" i="14"/>
  <c r="FV101" i="14"/>
  <c r="GL101" i="14"/>
  <c r="HB101" i="14"/>
  <c r="DW101" i="14"/>
  <c r="FC101" i="14"/>
  <c r="GI101" i="14"/>
  <c r="HO101" i="14"/>
  <c r="EV101" i="14"/>
  <c r="GB101" i="14"/>
  <c r="HH101" i="14"/>
  <c r="EQ101" i="14"/>
  <c r="FW101" i="14"/>
  <c r="HC101" i="14"/>
  <c r="GF101" i="14"/>
  <c r="GN101" i="14"/>
  <c r="ER101" i="14"/>
  <c r="L68" i="14"/>
  <c r="ED68" i="14"/>
  <c r="ET68" i="14"/>
  <c r="FJ68" i="14"/>
  <c r="FZ68" i="14"/>
  <c r="GP68" i="14"/>
  <c r="HF68" i="14"/>
  <c r="EA68" i="14"/>
  <c r="EQ68" i="14"/>
  <c r="FG68" i="14"/>
  <c r="FW68" i="14"/>
  <c r="GM68" i="14"/>
  <c r="HC68" i="14"/>
  <c r="DT68" i="14"/>
  <c r="EZ68" i="14"/>
  <c r="GF68" i="14"/>
  <c r="HL68" i="14"/>
  <c r="ES68" i="14"/>
  <c r="FY68" i="14"/>
  <c r="HE68" i="14"/>
  <c r="EN68" i="14"/>
  <c r="FT68" i="14"/>
  <c r="GZ68" i="14"/>
  <c r="FE68" i="14"/>
  <c r="GS68" i="14"/>
  <c r="EW68" i="14"/>
  <c r="EH68" i="14"/>
  <c r="EX68" i="14"/>
  <c r="FN68" i="14"/>
  <c r="GD68" i="14"/>
  <c r="GT68" i="14"/>
  <c r="HJ68" i="14"/>
  <c r="EE68" i="14"/>
  <c r="EU68" i="14"/>
  <c r="FK68" i="14"/>
  <c r="GA68" i="14"/>
  <c r="GQ68" i="14"/>
  <c r="HG68" i="14"/>
  <c r="EB68" i="14"/>
  <c r="FH68" i="14"/>
  <c r="GN68" i="14"/>
  <c r="DU68" i="14"/>
  <c r="FA68" i="14"/>
  <c r="GG68" i="14"/>
  <c r="HM68" i="14"/>
  <c r="EV68" i="14"/>
  <c r="GB68" i="14"/>
  <c r="HH68" i="14"/>
  <c r="GK68" i="14"/>
  <c r="EO68" i="14"/>
  <c r="GC68" i="14"/>
  <c r="BS76" i="14"/>
  <c r="CA76" i="14"/>
  <c r="CK76" i="14"/>
  <c r="BM76" i="14"/>
  <c r="CU76" i="14"/>
  <c r="BR76" i="14"/>
  <c r="AJ76" i="14"/>
  <c r="AW76" i="14"/>
  <c r="BJ76" i="14"/>
  <c r="W76" i="14"/>
  <c r="AG76" i="14"/>
  <c r="CD76" i="14"/>
  <c r="BP76" i="14"/>
  <c r="DM76" i="14"/>
  <c r="AE76" i="14"/>
  <c r="CF76" i="14"/>
  <c r="X76" i="14"/>
  <c r="BU76" i="14"/>
  <c r="DN76" i="14"/>
  <c r="CV76" i="14"/>
  <c r="AI76" i="14"/>
  <c r="AO76" i="14"/>
  <c r="BO76" i="14"/>
  <c r="DJ76" i="14"/>
  <c r="BH76" i="14"/>
  <c r="DA76" i="14"/>
  <c r="DK76" i="14"/>
  <c r="BQ76" i="14"/>
  <c r="DS76" i="14"/>
  <c r="CG76" i="14"/>
  <c r="BW76" i="14"/>
  <c r="BA76" i="14"/>
  <c r="BZ76" i="14"/>
  <c r="DC76" i="14"/>
  <c r="AY76" i="14"/>
  <c r="AT76" i="14"/>
  <c r="BE76" i="14"/>
  <c r="BT76" i="14"/>
  <c r="DP76" i="14"/>
  <c r="BD76" i="14"/>
  <c r="CZ76" i="14"/>
  <c r="BX76" i="14"/>
  <c r="CS76" i="14"/>
  <c r="AA76" i="14"/>
  <c r="DQ76" i="14"/>
  <c r="DL76" i="14"/>
  <c r="AL76" i="14"/>
  <c r="AH76" i="14"/>
  <c r="DI76" i="14"/>
  <c r="BB76" i="14"/>
  <c r="AM76" i="14"/>
  <c r="Y76" i="14"/>
  <c r="DF76" i="14"/>
  <c r="CW76" i="14"/>
  <c r="CN76" i="14"/>
  <c r="CJ76" i="14"/>
  <c r="CY76" i="14"/>
  <c r="CX76" i="14"/>
  <c r="CI76" i="14"/>
  <c r="CC76" i="14"/>
  <c r="AF76" i="14"/>
  <c r="CR76" i="14"/>
  <c r="BI76" i="14"/>
  <c r="Z76" i="14"/>
  <c r="CL76" i="14"/>
  <c r="BG76" i="14"/>
  <c r="AU76" i="14"/>
  <c r="CP76" i="14"/>
  <c r="CT76" i="14"/>
  <c r="AD76" i="14"/>
  <c r="DG76" i="14"/>
  <c r="CQ76" i="14"/>
  <c r="AK76" i="14"/>
  <c r="AV76" i="14"/>
  <c r="DH76" i="14"/>
  <c r="BY76" i="14"/>
  <c r="AP76" i="14"/>
  <c r="DB76" i="14"/>
  <c r="BK76" i="14"/>
  <c r="DD76" i="14"/>
  <c r="AR76" i="14"/>
  <c r="BN76" i="14"/>
  <c r="CB76" i="14"/>
  <c r="DE76" i="14"/>
  <c r="CE76" i="14"/>
  <c r="AQ76" i="14"/>
  <c r="BV76" i="14"/>
  <c r="AX76" i="14"/>
  <c r="CH76" i="14"/>
  <c r="AZ76" i="14"/>
  <c r="AC76" i="14"/>
  <c r="BF76" i="14"/>
  <c r="BC76" i="14"/>
  <c r="AN76" i="14"/>
  <c r="AB76" i="14"/>
  <c r="AS76" i="14"/>
  <c r="DO76" i="14"/>
  <c r="CM76" i="14"/>
  <c r="DR76" i="14"/>
  <c r="BL76" i="14"/>
  <c r="CO76" i="14"/>
  <c r="AD16" i="14"/>
  <c r="AT16" i="14"/>
  <c r="BJ16" i="14"/>
  <c r="BZ16" i="14"/>
  <c r="CP16" i="14"/>
  <c r="DF16" i="14"/>
  <c r="W16" i="14"/>
  <c r="AM16" i="14"/>
  <c r="BC16" i="14"/>
  <c r="BS16" i="14"/>
  <c r="CI16" i="14"/>
  <c r="CY16" i="14"/>
  <c r="DO16" i="14"/>
  <c r="AF16" i="14"/>
  <c r="AV16" i="14"/>
  <c r="BL16" i="14"/>
  <c r="CB16" i="14"/>
  <c r="CR16" i="14"/>
  <c r="DH16" i="14"/>
  <c r="BA16" i="14"/>
  <c r="DM16" i="14"/>
  <c r="BU16" i="14"/>
  <c r="AC16" i="14"/>
  <c r="CO16" i="14"/>
  <c r="AW16" i="14"/>
  <c r="AH16" i="14"/>
  <c r="AX16" i="14"/>
  <c r="BN16" i="14"/>
  <c r="CD16" i="14"/>
  <c r="CT16" i="14"/>
  <c r="DJ16" i="14"/>
  <c r="AA16" i="14"/>
  <c r="AQ16" i="14"/>
  <c r="BG16" i="14"/>
  <c r="BW16" i="14"/>
  <c r="CM16" i="14"/>
  <c r="DC16" i="14"/>
  <c r="DS16" i="14"/>
  <c r="AJ16" i="14"/>
  <c r="AZ16" i="14"/>
  <c r="BP16" i="14"/>
  <c r="CF16" i="14"/>
  <c r="CV16" i="14"/>
  <c r="DL16" i="14"/>
  <c r="BQ16" i="14"/>
  <c r="Y16" i="14"/>
  <c r="CK16" i="14"/>
  <c r="AS16" i="14"/>
  <c r="DE16" i="14"/>
  <c r="DI16" i="14"/>
  <c r="Z16" i="14"/>
  <c r="BF16" i="14"/>
  <c r="CL16" i="14"/>
  <c r="DR16" i="14"/>
  <c r="AY16" i="14"/>
  <c r="CE16" i="14"/>
  <c r="DK16" i="14"/>
  <c r="AR16" i="14"/>
  <c r="BX16" i="14"/>
  <c r="DD16" i="14"/>
  <c r="CW16" i="14"/>
  <c r="DQ16" i="14"/>
  <c r="CS16" i="14"/>
  <c r="AP16" i="14"/>
  <c r="DB16" i="14"/>
  <c r="BO16" i="14"/>
  <c r="AB16" i="14"/>
  <c r="BH16" i="14"/>
  <c r="AK16" i="14"/>
  <c r="BE16" i="14"/>
  <c r="CC16" i="14"/>
  <c r="AL16" i="14"/>
  <c r="BR16" i="14"/>
  <c r="CX16" i="14"/>
  <c r="AE16" i="14"/>
  <c r="BK16" i="14"/>
  <c r="CQ16" i="14"/>
  <c r="X16" i="14"/>
  <c r="BD16" i="14"/>
  <c r="CJ16" i="14"/>
  <c r="DP16" i="14"/>
  <c r="AO16" i="14"/>
  <c r="BI16" i="14"/>
  <c r="BM16" i="14"/>
  <c r="BV16" i="14"/>
  <c r="AI16" i="14"/>
  <c r="CU16" i="14"/>
  <c r="CN16" i="14"/>
  <c r="BY16" i="14"/>
  <c r="DN16" i="14"/>
  <c r="AN16" i="14"/>
  <c r="DA16" i="14"/>
  <c r="BT16" i="14"/>
  <c r="BB16" i="14"/>
  <c r="CA16" i="14"/>
  <c r="CZ16" i="14"/>
  <c r="CH16" i="14"/>
  <c r="DG16" i="14"/>
  <c r="CG16" i="14"/>
  <c r="AU16" i="14"/>
  <c r="AG16" i="14"/>
  <c r="L24" i="14"/>
  <c r="L28" i="14"/>
  <c r="AQ52" i="14"/>
  <c r="AK52" i="14"/>
  <c r="CV52" i="14"/>
  <c r="BJ52" i="14"/>
  <c r="W52" i="14"/>
  <c r="CI52" i="14"/>
  <c r="AV52" i="14"/>
  <c r="DH52" i="14"/>
  <c r="BA52" i="14"/>
  <c r="BB52" i="14"/>
  <c r="AI52" i="14"/>
  <c r="DS52" i="14"/>
  <c r="CZ52" i="14"/>
  <c r="CW52" i="14"/>
  <c r="CX52" i="14"/>
  <c r="DG52" i="14"/>
  <c r="DP52" i="14"/>
  <c r="AX52" i="14"/>
  <c r="CQ52" i="14"/>
  <c r="CO52" i="14"/>
  <c r="CL52" i="14"/>
  <c r="AR52" i="14"/>
  <c r="BE52" i="14"/>
  <c r="AO52" i="14"/>
  <c r="DJ52" i="14"/>
  <c r="AZ52" i="14"/>
  <c r="CS52" i="14"/>
  <c r="X52" i="14"/>
  <c r="AU52" i="14"/>
  <c r="CJ52" i="14"/>
  <c r="BZ52" i="14"/>
  <c r="AM52" i="14"/>
  <c r="CY52" i="14"/>
  <c r="BL52" i="14"/>
  <c r="AS52" i="14"/>
  <c r="DM52" i="14"/>
  <c r="BV52" i="14"/>
  <c r="BG52" i="14"/>
  <c r="AN52" i="14"/>
  <c r="AC52" i="14"/>
  <c r="CK52" i="14"/>
  <c r="AA52" i="14"/>
  <c r="AJ52" i="14"/>
  <c r="AW52" i="14"/>
  <c r="CH52" i="14"/>
  <c r="AB52" i="14"/>
  <c r="CG52" i="14"/>
  <c r="AE52" i="14"/>
  <c r="BX52" i="14"/>
  <c r="BY52" i="14"/>
  <c r="AL52" i="14"/>
  <c r="BW52" i="14"/>
  <c r="AD52" i="14"/>
  <c r="BC52" i="14"/>
  <c r="CB52" i="14"/>
  <c r="Y52" i="14"/>
  <c r="CA52" i="14"/>
  <c r="AG52" i="14"/>
  <c r="AY52" i="14"/>
  <c r="BQ52" i="14"/>
  <c r="BT52" i="14"/>
  <c r="BO52" i="14"/>
  <c r="DQ52" i="14"/>
  <c r="CP52" i="14"/>
  <c r="DE52" i="14"/>
  <c r="AP52" i="14"/>
  <c r="DR52" i="14"/>
  <c r="DL52" i="14"/>
  <c r="BD52" i="14"/>
  <c r="DB52" i="14"/>
  <c r="BN52" i="14"/>
  <c r="AT52" i="14"/>
  <c r="BS52" i="14"/>
  <c r="CR52" i="14"/>
  <c r="AH52" i="14"/>
  <c r="CU52" i="14"/>
  <c r="DI52" i="14"/>
  <c r="CE52" i="14"/>
  <c r="BU52" i="14"/>
  <c r="DD52" i="14"/>
  <c r="DC52" i="14"/>
  <c r="BI52" i="14"/>
  <c r="CD52" i="14"/>
  <c r="DO52" i="14"/>
  <c r="CT52" i="14"/>
  <c r="BH52" i="14"/>
  <c r="BP52" i="14"/>
  <c r="DA52" i="14"/>
  <c r="DK52" i="14"/>
  <c r="AF52" i="14"/>
  <c r="BR52" i="14"/>
  <c r="BM52" i="14"/>
  <c r="Z52" i="14"/>
  <c r="DN52" i="14"/>
  <c r="BK52" i="14"/>
  <c r="DF52" i="14"/>
  <c r="BF52" i="14"/>
  <c r="CM52" i="14"/>
  <c r="CC52" i="14"/>
  <c r="CN52" i="14"/>
  <c r="CF52" i="14"/>
  <c r="L88" i="14"/>
  <c r="G104" i="14"/>
  <c r="L13" i="14"/>
  <c r="L21" i="14"/>
  <c r="AL21" i="14"/>
  <c r="BB21" i="14"/>
  <c r="BR21" i="14"/>
  <c r="CH21" i="14"/>
  <c r="CX21" i="14"/>
  <c r="DN21" i="14"/>
  <c r="AE21" i="14"/>
  <c r="AU21" i="14"/>
  <c r="BK21" i="14"/>
  <c r="CA21" i="14"/>
  <c r="CQ21" i="14"/>
  <c r="DG21" i="14"/>
  <c r="X21" i="14"/>
  <c r="AN21" i="14"/>
  <c r="BD21" i="14"/>
  <c r="BT21" i="14"/>
  <c r="CJ21" i="14"/>
  <c r="CZ21" i="14"/>
  <c r="DP21" i="14"/>
  <c r="CG21" i="14"/>
  <c r="AO21" i="14"/>
  <c r="DA21" i="14"/>
  <c r="AH21" i="14"/>
  <c r="BF21" i="14"/>
  <c r="BZ21" i="14"/>
  <c r="CT21" i="14"/>
  <c r="DR21" i="14"/>
  <c r="AM21" i="14"/>
  <c r="BG21" i="14"/>
  <c r="CE21" i="14"/>
  <c r="CY21" i="14"/>
  <c r="DS21" i="14"/>
  <c r="AR21" i="14"/>
  <c r="BL21" i="14"/>
  <c r="CF21" i="14"/>
  <c r="DD21" i="14"/>
  <c r="BA21" i="14"/>
  <c r="Y21" i="14"/>
  <c r="DQ21" i="14"/>
  <c r="BY21" i="14"/>
  <c r="DI21" i="14"/>
  <c r="CS21" i="14"/>
  <c r="AP21" i="14"/>
  <c r="BJ21" i="14"/>
  <c r="CD21" i="14"/>
  <c r="DB21" i="14"/>
  <c r="W21" i="14"/>
  <c r="AQ21" i="14"/>
  <c r="BO21" i="14"/>
  <c r="CI21" i="14"/>
  <c r="DC21" i="14"/>
  <c r="AB21" i="14"/>
  <c r="AV21" i="14"/>
  <c r="BP21" i="14"/>
  <c r="CN21" i="14"/>
  <c r="DH21" i="14"/>
  <c r="BQ21" i="14"/>
  <c r="BE21" i="14"/>
  <c r="AC21" i="14"/>
  <c r="CO21" i="14"/>
  <c r="BM21" i="14"/>
  <c r="AT21" i="14"/>
  <c r="CL21" i="14"/>
  <c r="AA21" i="14"/>
  <c r="BS21" i="14"/>
  <c r="DK21" i="14"/>
  <c r="AZ21" i="14"/>
  <c r="CR21" i="14"/>
  <c r="CW21" i="14"/>
  <c r="AS21" i="14"/>
  <c r="CC21" i="14"/>
  <c r="AX21" i="14"/>
  <c r="CP21" i="14"/>
  <c r="AI21" i="14"/>
  <c r="BW21" i="14"/>
  <c r="DO21" i="14"/>
  <c r="BH21" i="14"/>
  <c r="CV21" i="14"/>
  <c r="DM21" i="14"/>
  <c r="BI21" i="14"/>
  <c r="AG21" i="14"/>
  <c r="Z21" i="14"/>
  <c r="DF21" i="14"/>
  <c r="CM21" i="14"/>
  <c r="BX21" i="14"/>
  <c r="BU21" i="14"/>
  <c r="AD21" i="14"/>
  <c r="DJ21" i="14"/>
  <c r="CU21" i="14"/>
  <c r="CB21" i="14"/>
  <c r="CK21" i="14"/>
  <c r="BV21" i="14"/>
  <c r="AJ21" i="14"/>
  <c r="AW21" i="14"/>
  <c r="AY21" i="14"/>
  <c r="DL21" i="14"/>
  <c r="BC21" i="14"/>
  <c r="AF21" i="14"/>
  <c r="AK21" i="14"/>
  <c r="BN21" i="14"/>
  <c r="DE21" i="14"/>
  <c r="AQ45" i="14"/>
  <c r="BP45" i="14"/>
  <c r="CG45" i="14"/>
  <c r="CI45" i="14"/>
  <c r="BJ45" i="14"/>
  <c r="AF45" i="14"/>
  <c r="BQ45" i="14"/>
  <c r="CM45" i="14"/>
  <c r="BX45" i="14"/>
  <c r="DL45" i="14"/>
  <c r="AB45" i="14"/>
  <c r="BV45" i="14"/>
  <c r="BC45" i="14"/>
  <c r="AJ45" i="14"/>
  <c r="AG45" i="14"/>
  <c r="AS45" i="14"/>
  <c r="CT45" i="14"/>
  <c r="CE45" i="14"/>
  <c r="BL45" i="14"/>
  <c r="AK45" i="14"/>
  <c r="BE45" i="14"/>
  <c r="DK45" i="14"/>
  <c r="AT45" i="14"/>
  <c r="BM45" i="14"/>
  <c r="BO45" i="14"/>
  <c r="BR45" i="14"/>
  <c r="AE45" i="14"/>
  <c r="CQ45" i="14"/>
  <c r="BD45" i="14"/>
  <c r="DP45" i="14"/>
  <c r="BU45" i="14"/>
  <c r="CO45" i="14"/>
  <c r="DF45" i="14"/>
  <c r="CP45" i="14"/>
  <c r="BW45" i="14"/>
  <c r="BH45" i="14"/>
  <c r="DI45" i="14"/>
  <c r="AH45" i="14"/>
  <c r="DR45" i="14"/>
  <c r="CY45" i="14"/>
  <c r="CF45" i="14"/>
  <c r="Y45" i="14"/>
  <c r="CS45" i="14"/>
  <c r="BS45" i="14"/>
  <c r="CN45" i="14"/>
  <c r="W45" i="14"/>
  <c r="CH45" i="14"/>
  <c r="AU45" i="14"/>
  <c r="DG45" i="14"/>
  <c r="BT45" i="14"/>
  <c r="CC45" i="14"/>
  <c r="AC45" i="14"/>
  <c r="DJ45" i="14"/>
  <c r="CB45" i="14"/>
  <c r="BF45" i="14"/>
  <c r="DS45" i="14"/>
  <c r="DA45" i="14"/>
  <c r="AA45" i="14"/>
  <c r="AO45" i="14"/>
  <c r="AP45" i="14"/>
  <c r="BB45" i="14"/>
  <c r="CA45" i="14"/>
  <c r="CZ45" i="14"/>
  <c r="BN45" i="14"/>
  <c r="AI45" i="14"/>
  <c r="CV45" i="14"/>
  <c r="BZ45" i="14"/>
  <c r="AR45" i="14"/>
  <c r="DE45" i="14"/>
  <c r="CL45" i="14"/>
  <c r="AV45" i="14"/>
  <c r="CX45" i="14"/>
  <c r="X45" i="14"/>
  <c r="BA45" i="14"/>
  <c r="DB45" i="14"/>
  <c r="AX45" i="14"/>
  <c r="CK45" i="14"/>
  <c r="AW45" i="14"/>
  <c r="AZ45" i="14"/>
  <c r="DN45" i="14"/>
  <c r="DM45" i="14"/>
  <c r="BG45" i="14"/>
  <c r="DC45" i="14"/>
  <c r="AN45" i="14"/>
  <c r="Z45" i="14"/>
  <c r="AD45" i="14"/>
  <c r="DD45" i="14"/>
  <c r="CD45" i="14"/>
  <c r="AL45" i="14"/>
  <c r="AY45" i="14"/>
  <c r="CU45" i="14"/>
  <c r="AM45" i="14"/>
  <c r="BY45" i="14"/>
  <c r="BK45" i="14"/>
  <c r="BI45" i="14"/>
  <c r="DQ45" i="14"/>
  <c r="DO45" i="14"/>
  <c r="DH45" i="14"/>
  <c r="CW45" i="14"/>
  <c r="CR45" i="14"/>
  <c r="CJ45" i="14"/>
  <c r="L49" i="14"/>
  <c r="CU49" i="14"/>
  <c r="CN49" i="14"/>
  <c r="DE49" i="14"/>
  <c r="BZ49" i="14"/>
  <c r="BV49" i="14"/>
  <c r="AO49" i="14"/>
  <c r="Y49" i="14"/>
  <c r="BS49" i="14"/>
  <c r="AD49" i="14"/>
  <c r="BC49" i="14"/>
  <c r="BF49" i="14"/>
  <c r="AB49" i="14"/>
  <c r="CG49" i="14"/>
  <c r="AG49" i="14"/>
  <c r="Z49" i="14"/>
  <c r="CB49" i="14"/>
  <c r="AH49" i="14"/>
  <c r="CI49" i="14"/>
  <c r="AM49" i="14"/>
  <c r="AW49" i="14"/>
  <c r="BX49" i="14"/>
  <c r="AT49" i="14"/>
  <c r="DD49" i="14"/>
  <c r="CL49" i="14"/>
  <c r="AS49" i="14"/>
  <c r="BA49" i="14"/>
  <c r="CJ49" i="14"/>
  <c r="X49" i="14"/>
  <c r="BK49" i="14"/>
  <c r="CX49" i="14"/>
  <c r="AL49" i="14"/>
  <c r="CW49" i="14"/>
  <c r="CV49" i="14"/>
  <c r="AJ49" i="14"/>
  <c r="BW49" i="14"/>
  <c r="DJ49" i="14"/>
  <c r="AX49" i="14"/>
  <c r="AR49" i="14"/>
  <c r="AF49" i="14"/>
  <c r="W49" i="14"/>
  <c r="CE49" i="14"/>
  <c r="BY49" i="14"/>
  <c r="BO49" i="14"/>
  <c r="CY49" i="14"/>
  <c r="BU49" i="14"/>
  <c r="CZ49" i="14"/>
  <c r="DG49" i="14"/>
  <c r="AE49" i="14"/>
  <c r="BB49" i="14"/>
  <c r="BE49" i="14"/>
  <c r="CF49" i="14"/>
  <c r="DC49" i="14"/>
  <c r="AA49" i="14"/>
  <c r="CS49" i="14"/>
  <c r="DR49" i="14"/>
  <c r="DO49" i="14"/>
  <c r="BL49" i="14"/>
  <c r="BQ49" i="14"/>
  <c r="DF49" i="14"/>
  <c r="CK49" i="14"/>
  <c r="AY49" i="14"/>
  <c r="DM49" i="14"/>
  <c r="BT49" i="14"/>
  <c r="CQ49" i="14"/>
  <c r="DN49" i="14"/>
  <c r="AK49" i="14"/>
  <c r="BP49" i="14"/>
  <c r="CM49" i="14"/>
  <c r="CT49" i="14"/>
  <c r="BJ49" i="14"/>
  <c r="CR49" i="14"/>
  <c r="BH49" i="14"/>
  <c r="BI49" i="14"/>
  <c r="AN49" i="14"/>
  <c r="BR49" i="14"/>
  <c r="CO49" i="14"/>
  <c r="AZ49" i="14"/>
  <c r="CD49" i="14"/>
  <c r="AI49" i="14"/>
  <c r="CP49" i="14"/>
  <c r="DA49" i="14"/>
  <c r="AP49" i="14"/>
  <c r="CC49" i="14"/>
  <c r="CA49" i="14"/>
  <c r="DQ49" i="14"/>
  <c r="DS49" i="14"/>
  <c r="BN49" i="14"/>
  <c r="DH49" i="14"/>
  <c r="DI49" i="14"/>
  <c r="BD49" i="14"/>
  <c r="AQ49" i="14"/>
  <c r="AV49" i="14"/>
  <c r="DL49" i="14"/>
  <c r="AC49" i="14"/>
  <c r="BG49" i="14"/>
  <c r="DK49" i="14"/>
  <c r="AU49" i="14"/>
  <c r="BM49" i="14"/>
  <c r="CH49" i="14"/>
  <c r="DB49" i="14"/>
  <c r="DP49" i="14"/>
  <c r="L77" i="14"/>
  <c r="L85" i="14"/>
  <c r="BE85" i="14"/>
  <c r="DE85" i="14"/>
  <c r="DR85" i="14"/>
  <c r="AB85" i="14"/>
  <c r="CN85" i="14"/>
  <c r="BB85" i="14"/>
  <c r="BX85" i="14"/>
  <c r="DA85" i="14"/>
  <c r="BG85" i="14"/>
  <c r="CR85" i="14"/>
  <c r="BV85" i="14"/>
  <c r="BF85" i="14"/>
  <c r="AU85" i="14"/>
  <c r="CB85" i="14"/>
  <c r="DB85" i="14"/>
  <c r="DD85" i="14"/>
  <c r="BR85" i="14"/>
  <c r="BH85" i="14"/>
  <c r="DN85" i="14"/>
  <c r="DS85" i="14"/>
  <c r="Y85" i="14"/>
  <c r="DG85" i="14"/>
  <c r="BI85" i="14"/>
  <c r="CY85" i="14"/>
  <c r="DC85" i="14"/>
  <c r="CD85" i="14"/>
  <c r="DM85" i="14"/>
  <c r="BA85" i="14"/>
  <c r="CJ85" i="14"/>
  <c r="X85" i="14"/>
  <c r="CM85" i="14"/>
  <c r="BZ85" i="14"/>
  <c r="DI85" i="14"/>
  <c r="AW85" i="14"/>
  <c r="CF85" i="14"/>
  <c r="DO85" i="14"/>
  <c r="AL85" i="14"/>
  <c r="AS85" i="14"/>
  <c r="W85" i="14"/>
  <c r="BY85" i="14"/>
  <c r="DQ85" i="14"/>
  <c r="AQ85" i="14"/>
  <c r="AX85" i="14"/>
  <c r="BQ85" i="14"/>
  <c r="BT85" i="14"/>
  <c r="AY85" i="14"/>
  <c r="DF85" i="14"/>
  <c r="AD85" i="14"/>
  <c r="AG85" i="14"/>
  <c r="AZ85" i="14"/>
  <c r="AF85" i="14"/>
  <c r="CQ85" i="14"/>
  <c r="AR85" i="14"/>
  <c r="CX85" i="14"/>
  <c r="CK85" i="14"/>
  <c r="BL85" i="14"/>
  <c r="DH85" i="14"/>
  <c r="CE85" i="14"/>
  <c r="DJ85" i="14"/>
  <c r="AH85" i="14"/>
  <c r="AK85" i="14"/>
  <c r="BD85" i="14"/>
  <c r="BC85" i="14"/>
  <c r="BK85" i="14"/>
  <c r="CP85" i="14"/>
  <c r="CS85" i="14"/>
  <c r="DL85" i="14"/>
  <c r="AJ85" i="14"/>
  <c r="AC85" i="14"/>
  <c r="AE85" i="14"/>
  <c r="CI85" i="14"/>
  <c r="CH85" i="14"/>
  <c r="BN85" i="14"/>
  <c r="CZ85" i="14"/>
  <c r="BJ85" i="14"/>
  <c r="CV85" i="14"/>
  <c r="DK85" i="14"/>
  <c r="AV85" i="14"/>
  <c r="CA85" i="14"/>
  <c r="CW85" i="14"/>
  <c r="AN85" i="14"/>
  <c r="AT85" i="14"/>
  <c r="BP85" i="14"/>
  <c r="CO85" i="14"/>
  <c r="AO85" i="14"/>
  <c r="CL85" i="14"/>
  <c r="BW85" i="14"/>
  <c r="CT85" i="14"/>
  <c r="BM85" i="14"/>
  <c r="Z85" i="14"/>
  <c r="BS85" i="14"/>
  <c r="AI85" i="14"/>
  <c r="CU85" i="14"/>
  <c r="BU85" i="14"/>
  <c r="AP85" i="14"/>
  <c r="CG85" i="14"/>
  <c r="BO85" i="14"/>
  <c r="AM85" i="14"/>
  <c r="DP85" i="14"/>
  <c r="AA85" i="14"/>
  <c r="CC85" i="14"/>
  <c r="L93" i="14"/>
  <c r="AW93" i="14"/>
  <c r="AS93" i="14"/>
  <c r="CI93" i="14"/>
  <c r="AL93" i="14"/>
  <c r="CQ93" i="14"/>
  <c r="AU93" i="14"/>
  <c r="BH93" i="14"/>
  <c r="CH93" i="14"/>
  <c r="Y93" i="14"/>
  <c r="CF93" i="14"/>
  <c r="DE93" i="14"/>
  <c r="DH93" i="14"/>
  <c r="CM93" i="14"/>
  <c r="DS93" i="14"/>
  <c r="AJ93" i="14"/>
  <c r="CN93" i="14"/>
  <c r="AN93" i="14"/>
  <c r="CZ93" i="14"/>
  <c r="BQ93" i="14"/>
  <c r="AH93" i="14"/>
  <c r="CT93" i="14"/>
  <c r="DK93" i="14"/>
  <c r="AZ93" i="14"/>
  <c r="AO93" i="14"/>
  <c r="Z93" i="14"/>
  <c r="DF93" i="14"/>
  <c r="CU93" i="14"/>
  <c r="BC93" i="14"/>
  <c r="DR93" i="14"/>
  <c r="BU93" i="14"/>
  <c r="BJ93" i="14"/>
  <c r="BF93" i="14"/>
  <c r="BD93" i="14"/>
  <c r="AK93" i="14"/>
  <c r="DM93" i="14"/>
  <c r="DJ93" i="14"/>
  <c r="BO93" i="14"/>
  <c r="DL93" i="14"/>
  <c r="AT93" i="14"/>
  <c r="AY93" i="14"/>
  <c r="BW93" i="14"/>
  <c r="DQ93" i="14"/>
  <c r="DD93" i="14"/>
  <c r="BS93" i="14"/>
  <c r="W93" i="14"/>
  <c r="CE93" i="14"/>
  <c r="AP93" i="14"/>
  <c r="AC93" i="14"/>
  <c r="CY93" i="14"/>
  <c r="CP93" i="14"/>
  <c r="CS93" i="14"/>
  <c r="BT93" i="14"/>
  <c r="CG93" i="14"/>
  <c r="CD93" i="14"/>
  <c r="AF93" i="14"/>
  <c r="CC93" i="14"/>
  <c r="BG93" i="14"/>
  <c r="DB93" i="14"/>
  <c r="BM93" i="14"/>
  <c r="AA93" i="14"/>
  <c r="CK93" i="14"/>
  <c r="AR93" i="14"/>
  <c r="BL93" i="14"/>
  <c r="AD93" i="14"/>
  <c r="AM93" i="14"/>
  <c r="CJ93" i="14"/>
  <c r="CW93" i="14"/>
  <c r="AQ93" i="14"/>
  <c r="BX93" i="14"/>
  <c r="DA93" i="14"/>
  <c r="BK93" i="14"/>
  <c r="BZ93" i="14"/>
  <c r="AG93" i="14"/>
  <c r="CX93" i="14"/>
  <c r="BE93" i="14"/>
  <c r="DN93" i="14"/>
  <c r="AB93" i="14"/>
  <c r="DP93" i="14"/>
  <c r="DC93" i="14"/>
  <c r="BR93" i="14"/>
  <c r="AI93" i="14"/>
  <c r="CB93" i="14"/>
  <c r="DI93" i="14"/>
  <c r="BA93" i="14"/>
  <c r="CA93" i="14"/>
  <c r="CL93" i="14"/>
  <c r="AE93" i="14"/>
  <c r="AV93" i="14"/>
  <c r="CV93" i="14"/>
  <c r="AX93" i="14"/>
  <c r="BY93" i="14"/>
  <c r="CR93" i="14"/>
  <c r="BB93" i="14"/>
  <c r="BI93" i="14"/>
  <c r="CO93" i="14"/>
  <c r="BP93" i="14"/>
  <c r="BN93" i="14"/>
  <c r="DG93" i="14"/>
  <c r="DO93" i="14"/>
  <c r="BV93" i="14"/>
  <c r="X93" i="14"/>
  <c r="AJ101" i="14"/>
  <c r="BX101" i="14"/>
  <c r="CJ101" i="14"/>
  <c r="X101" i="14"/>
  <c r="CV101" i="14"/>
  <c r="AK101" i="14"/>
  <c r="BA101" i="14"/>
  <c r="BQ101" i="14"/>
  <c r="CG101" i="14"/>
  <c r="CW101" i="14"/>
  <c r="DM101" i="14"/>
  <c r="AM101" i="14"/>
  <c r="BW101" i="14"/>
  <c r="DC101" i="14"/>
  <c r="AD101" i="14"/>
  <c r="AT101" i="14"/>
  <c r="BJ101" i="14"/>
  <c r="BZ101" i="14"/>
  <c r="CP101" i="14"/>
  <c r="DF101" i="14"/>
  <c r="AA101" i="14"/>
  <c r="BG101" i="14"/>
  <c r="CQ101" i="14"/>
  <c r="BS101" i="14"/>
  <c r="AR101" i="14"/>
  <c r="BT101" i="14"/>
  <c r="CF101" i="14"/>
  <c r="Y101" i="14"/>
  <c r="AO101" i="14"/>
  <c r="BE101" i="14"/>
  <c r="BU101" i="14"/>
  <c r="CK101" i="14"/>
  <c r="DA101" i="14"/>
  <c r="DQ101" i="14"/>
  <c r="AU101" i="14"/>
  <c r="CE101" i="14"/>
  <c r="DK101" i="14"/>
  <c r="AH101" i="14"/>
  <c r="AX101" i="14"/>
  <c r="BN101" i="14"/>
  <c r="CD101" i="14"/>
  <c r="CT101" i="14"/>
  <c r="DJ101" i="14"/>
  <c r="AI101" i="14"/>
  <c r="BO101" i="14"/>
  <c r="CY101" i="14"/>
  <c r="CZ101" i="14"/>
  <c r="DL101" i="14"/>
  <c r="AG101" i="14"/>
  <c r="BM101" i="14"/>
  <c r="CS101" i="14"/>
  <c r="AE101" i="14"/>
  <c r="CU101" i="14"/>
  <c r="AP101" i="14"/>
  <c r="BV101" i="14"/>
  <c r="DB101" i="14"/>
  <c r="AY101" i="14"/>
  <c r="DO101" i="14"/>
  <c r="BH101" i="14"/>
  <c r="CB101" i="14"/>
  <c r="BD101" i="14"/>
  <c r="BP101" i="14"/>
  <c r="AS101" i="14"/>
  <c r="BY101" i="14"/>
  <c r="DE101" i="14"/>
  <c r="BC101" i="14"/>
  <c r="DS101" i="14"/>
  <c r="BB101" i="14"/>
  <c r="CH101" i="14"/>
  <c r="DN101" i="14"/>
  <c r="CA101" i="14"/>
  <c r="AB101" i="14"/>
  <c r="BL101" i="14"/>
  <c r="AN101" i="14"/>
  <c r="AW101" i="14"/>
  <c r="DI101" i="14"/>
  <c r="Z101" i="14"/>
  <c r="CL101" i="14"/>
  <c r="CI101" i="14"/>
  <c r="DH101" i="14"/>
  <c r="BI101" i="14"/>
  <c r="W101" i="14"/>
  <c r="AL101" i="14"/>
  <c r="CX101" i="14"/>
  <c r="DG101" i="14"/>
  <c r="CN101" i="14"/>
  <c r="CR101" i="14"/>
  <c r="CC101" i="14"/>
  <c r="BF101" i="14"/>
  <c r="DP101" i="14"/>
  <c r="CO101" i="14"/>
  <c r="BR101" i="14"/>
  <c r="AV101" i="14"/>
  <c r="DD101" i="14"/>
  <c r="AC101" i="14"/>
  <c r="AQ101" i="14"/>
  <c r="AF101" i="14"/>
  <c r="BK101" i="14"/>
  <c r="CM101" i="14"/>
  <c r="DR101" i="14"/>
  <c r="AZ101" i="14"/>
  <c r="AM20" i="14"/>
  <c r="BA20" i="14"/>
  <c r="Y20" i="14"/>
  <c r="CS20" i="14"/>
  <c r="CF20" i="14"/>
  <c r="DH20" i="14"/>
  <c r="BD20" i="14"/>
  <c r="AB20" i="14"/>
  <c r="AC20" i="14"/>
  <c r="AH20" i="14"/>
  <c r="BR20" i="14"/>
  <c r="CA20" i="14"/>
  <c r="AD20" i="14"/>
  <c r="BK20" i="14"/>
  <c r="CB20" i="14"/>
  <c r="CC20" i="14"/>
  <c r="DR20" i="14"/>
  <c r="AP20" i="14"/>
  <c r="BV20" i="14"/>
  <c r="DM20" i="14"/>
  <c r="CM20" i="14"/>
  <c r="AO20" i="14"/>
  <c r="W20" i="14"/>
  <c r="CW20" i="14"/>
  <c r="CH20" i="14"/>
  <c r="AK20" i="14"/>
  <c r="DD20" i="14"/>
  <c r="AZ20" i="14"/>
  <c r="AI20" i="14"/>
  <c r="BF20" i="14"/>
  <c r="BO20" i="14"/>
  <c r="DC20" i="14"/>
  <c r="AA20" i="14"/>
  <c r="AR20" i="14"/>
  <c r="AS20" i="14"/>
  <c r="CE20" i="14"/>
  <c r="CQ20" i="14"/>
  <c r="CV20" i="14"/>
  <c r="DQ20" i="14"/>
  <c r="AF20" i="14"/>
  <c r="AG20" i="14"/>
  <c r="AX20" i="14"/>
  <c r="BZ20" i="14"/>
  <c r="CI20" i="14"/>
  <c r="CD20" i="14"/>
  <c r="CO20" i="14"/>
  <c r="DJ20" i="14"/>
  <c r="BT20" i="14"/>
  <c r="BJ20" i="14"/>
  <c r="DF20" i="14"/>
  <c r="BP20" i="14"/>
  <c r="CP20" i="14"/>
  <c r="BE20" i="14"/>
  <c r="AQ20" i="14"/>
  <c r="BI20" i="14"/>
  <c r="DG20" i="14"/>
  <c r="AE20" i="14"/>
  <c r="AW20" i="14"/>
  <c r="CU20" i="14"/>
  <c r="AT20" i="14"/>
  <c r="BW20" i="14"/>
  <c r="BN20" i="14"/>
  <c r="CK20" i="14"/>
  <c r="CJ20" i="14"/>
  <c r="CG20" i="14"/>
  <c r="BH20" i="14"/>
  <c r="DL20" i="14"/>
  <c r="AV20" i="14"/>
  <c r="CZ20" i="14"/>
  <c r="CR20" i="14"/>
  <c r="CN20" i="14"/>
  <c r="CT20" i="14"/>
  <c r="DI20" i="14"/>
  <c r="AL20" i="14"/>
  <c r="BG20" i="14"/>
  <c r="BY20" i="14"/>
  <c r="Z20" i="14"/>
  <c r="AU20" i="14"/>
  <c r="BM20" i="14"/>
  <c r="DK20" i="14"/>
  <c r="BU20" i="14"/>
  <c r="BQ20" i="14"/>
  <c r="BS20" i="14"/>
  <c r="BB20" i="14"/>
  <c r="DA20" i="14"/>
  <c r="CX20" i="14"/>
  <c r="CL20" i="14"/>
  <c r="AN20" i="14"/>
  <c r="AJ20" i="14"/>
  <c r="X20" i="14"/>
  <c r="CY20" i="14"/>
  <c r="BL20" i="14"/>
  <c r="DN20" i="14"/>
  <c r="DP20" i="14"/>
  <c r="BC20" i="14"/>
  <c r="DO20" i="14"/>
  <c r="DE20" i="14"/>
  <c r="AY20" i="14"/>
  <c r="BX20" i="14"/>
  <c r="DB20" i="14"/>
  <c r="DS20" i="14"/>
  <c r="CT40" i="14"/>
  <c r="BL40" i="14"/>
  <c r="BG40" i="14"/>
  <c r="CA40" i="14"/>
  <c r="AM40" i="14"/>
  <c r="BY40" i="14"/>
  <c r="CB40" i="14"/>
  <c r="CQ40" i="14"/>
  <c r="DJ40" i="14"/>
  <c r="AW40" i="14"/>
  <c r="CR40" i="14"/>
  <c r="DG40" i="14"/>
  <c r="AA40" i="14"/>
  <c r="BV40" i="14"/>
  <c r="AI40" i="14"/>
  <c r="CU40" i="14"/>
  <c r="BH40" i="14"/>
  <c r="Y40" i="14"/>
  <c r="CC40" i="14"/>
  <c r="AT40" i="14"/>
  <c r="AC40" i="14"/>
  <c r="BP40" i="14"/>
  <c r="CI40" i="14"/>
  <c r="CX40" i="14"/>
  <c r="AO40" i="14"/>
  <c r="BZ40" i="14"/>
  <c r="CS40" i="14"/>
  <c r="BB40" i="14"/>
  <c r="DA40" i="14"/>
  <c r="BD40" i="14"/>
  <c r="BW40" i="14"/>
  <c r="CP40" i="14"/>
  <c r="BI40" i="14"/>
  <c r="BT40" i="14"/>
  <c r="CM40" i="14"/>
  <c r="DF40" i="14"/>
  <c r="Z40" i="14"/>
  <c r="CL40" i="14"/>
  <c r="AY40" i="14"/>
  <c r="DK40" i="14"/>
  <c r="BX40" i="14"/>
  <c r="CK40" i="14"/>
  <c r="CG40" i="14"/>
  <c r="BA40" i="14"/>
  <c r="BE40" i="14"/>
  <c r="AV40" i="14"/>
  <c r="BK40" i="14"/>
  <c r="CD40" i="14"/>
  <c r="CF40" i="14"/>
  <c r="CZ40" i="14"/>
  <c r="DP40" i="14"/>
  <c r="BC40" i="14"/>
  <c r="DL40" i="14"/>
  <c r="AU40" i="14"/>
  <c r="DR40" i="14"/>
  <c r="AR40" i="14"/>
  <c r="DE40" i="14"/>
  <c r="DI40" i="14"/>
  <c r="X40" i="14"/>
  <c r="BJ40" i="14"/>
  <c r="DN40" i="14"/>
  <c r="CY40" i="14"/>
  <c r="AK40" i="14"/>
  <c r="AJ40" i="14"/>
  <c r="BR40" i="14"/>
  <c r="BN40" i="14"/>
  <c r="BF40" i="14"/>
  <c r="DD40" i="14"/>
  <c r="AQ40" i="14"/>
  <c r="AN40" i="14"/>
  <c r="DQ40" i="14"/>
  <c r="CO40" i="14"/>
  <c r="AL40" i="14"/>
  <c r="DS40" i="14"/>
  <c r="CV40" i="14"/>
  <c r="AE40" i="14"/>
  <c r="AZ40" i="14"/>
  <c r="CH40" i="14"/>
  <c r="AP40" i="14"/>
  <c r="BO40" i="14"/>
  <c r="CN40" i="14"/>
  <c r="DM40" i="14"/>
  <c r="AG40" i="14"/>
  <c r="DC40" i="14"/>
  <c r="AH40" i="14"/>
  <c r="BQ40" i="14"/>
  <c r="AF40" i="14"/>
  <c r="CE40" i="14"/>
  <c r="AD40" i="14"/>
  <c r="DH40" i="14"/>
  <c r="CW40" i="14"/>
  <c r="BM40" i="14"/>
  <c r="AX40" i="14"/>
  <c r="BU40" i="14"/>
  <c r="AB40" i="14"/>
  <c r="CJ40" i="14"/>
  <c r="BS40" i="14"/>
  <c r="AS40" i="14"/>
  <c r="W40" i="14"/>
  <c r="DO40" i="14"/>
  <c r="DB40" i="14"/>
  <c r="DM56" i="14"/>
  <c r="AS56" i="14"/>
  <c r="AL56" i="14"/>
  <c r="BL56" i="14"/>
  <c r="BU56" i="14"/>
  <c r="CN56" i="14"/>
  <c r="BO56" i="14"/>
  <c r="DA56" i="14"/>
  <c r="CB56" i="14"/>
  <c r="BC56" i="14"/>
  <c r="BZ56" i="14"/>
  <c r="AP56" i="14"/>
  <c r="AA56" i="14"/>
  <c r="CM56" i="14"/>
  <c r="AZ56" i="14"/>
  <c r="DL56" i="14"/>
  <c r="BQ56" i="14"/>
  <c r="AX56" i="14"/>
  <c r="AE56" i="14"/>
  <c r="CQ56" i="14"/>
  <c r="BD56" i="14"/>
  <c r="DP56" i="14"/>
  <c r="CG56" i="14"/>
  <c r="AO56" i="14"/>
  <c r="BX56" i="14"/>
  <c r="AY56" i="14"/>
  <c r="CX56" i="14"/>
  <c r="CY56" i="14"/>
  <c r="CW56" i="14"/>
  <c r="BH56" i="14"/>
  <c r="AI56" i="14"/>
  <c r="BA56" i="14"/>
  <c r="AV56" i="14"/>
  <c r="DR56" i="14"/>
  <c r="AD56" i="14"/>
  <c r="CP56" i="14"/>
  <c r="BN56" i="14"/>
  <c r="AQ56" i="14"/>
  <c r="DC56" i="14"/>
  <c r="BP56" i="14"/>
  <c r="BI56" i="14"/>
  <c r="Y56" i="14"/>
  <c r="BR56" i="14"/>
  <c r="AU56" i="14"/>
  <c r="DG56" i="14"/>
  <c r="BT56" i="14"/>
  <c r="BY56" i="14"/>
  <c r="CK56" i="14"/>
  <c r="AK56" i="14"/>
  <c r="AR56" i="14"/>
  <c r="DN56" i="14"/>
  <c r="CC56" i="14"/>
  <c r="BM56" i="14"/>
  <c r="CT56" i="14"/>
  <c r="DH56" i="14"/>
  <c r="BJ56" i="14"/>
  <c r="DB56" i="14"/>
  <c r="AJ56" i="14"/>
  <c r="CS56" i="14"/>
  <c r="DJ56" i="14"/>
  <c r="AN56" i="14"/>
  <c r="DI56" i="14"/>
  <c r="DK56" i="14"/>
  <c r="W56" i="14"/>
  <c r="CV56" i="14"/>
  <c r="Z56" i="14"/>
  <c r="CZ56" i="14"/>
  <c r="BV56" i="14"/>
  <c r="AF56" i="14"/>
  <c r="BS56" i="14"/>
  <c r="BF56" i="14"/>
  <c r="AC56" i="14"/>
  <c r="BB56" i="14"/>
  <c r="DO56" i="14"/>
  <c r="DF56" i="14"/>
  <c r="BG56" i="14"/>
  <c r="CF56" i="14"/>
  <c r="BE56" i="14"/>
  <c r="BK56" i="14"/>
  <c r="CJ56" i="14"/>
  <c r="DQ56" i="14"/>
  <c r="CE56" i="14"/>
  <c r="CR56" i="14"/>
  <c r="AB56" i="14"/>
  <c r="CI56" i="14"/>
  <c r="BW56" i="14"/>
  <c r="CA56" i="14"/>
  <c r="CO56" i="14"/>
  <c r="AM56" i="14"/>
  <c r="DE56" i="14"/>
  <c r="AT56" i="14"/>
  <c r="CL56" i="14"/>
  <c r="DD56" i="14"/>
  <c r="DS56" i="14"/>
  <c r="AW56" i="14"/>
  <c r="CU56" i="14"/>
  <c r="CD56" i="14"/>
  <c r="CH56" i="14"/>
  <c r="X56" i="14"/>
  <c r="AH56" i="14"/>
  <c r="AG56" i="14"/>
  <c r="AK84" i="14"/>
  <c r="CS84" i="14"/>
  <c r="BD84" i="14"/>
  <c r="DS84" i="14"/>
  <c r="BX84" i="14"/>
  <c r="AO84" i="14"/>
  <c r="BP84" i="14"/>
  <c r="BA84" i="14"/>
  <c r="DQ84" i="14"/>
  <c r="CH84" i="14"/>
  <c r="AQ84" i="14"/>
  <c r="AU84" i="14"/>
  <c r="AC84" i="14"/>
  <c r="Z84" i="14"/>
  <c r="DF84" i="14"/>
  <c r="AA84" i="14"/>
  <c r="DL84" i="14"/>
  <c r="AP84" i="14"/>
  <c r="DC84" i="14"/>
  <c r="CF84" i="14"/>
  <c r="DM84" i="14"/>
  <c r="CE84" i="14"/>
  <c r="CU84" i="14"/>
  <c r="CR84" i="14"/>
  <c r="DE84" i="14"/>
  <c r="DK84" i="14"/>
  <c r="CP84" i="14"/>
  <c r="AM84" i="14"/>
  <c r="AB84" i="14"/>
  <c r="CN84" i="14"/>
  <c r="BE84" i="14"/>
  <c r="CJ84" i="14"/>
  <c r="BU84" i="14"/>
  <c r="AL84" i="14"/>
  <c r="CX84" i="14"/>
  <c r="W84" i="14"/>
  <c r="AN84" i="14"/>
  <c r="BI84" i="14"/>
  <c r="AT84" i="14"/>
  <c r="AY84" i="14"/>
  <c r="DG84" i="14"/>
  <c r="AW84" i="14"/>
  <c r="BV84" i="14"/>
  <c r="CY84" i="14"/>
  <c r="DP84" i="14"/>
  <c r="AX84" i="14"/>
  <c r="AE84" i="14"/>
  <c r="CD84" i="14"/>
  <c r="BS84" i="14"/>
  <c r="AS84" i="14"/>
  <c r="BK84" i="14"/>
  <c r="CZ84" i="14"/>
  <c r="AR84" i="14"/>
  <c r="X84" i="14"/>
  <c r="CK84" i="14"/>
  <c r="DN84" i="14"/>
  <c r="BT84" i="14"/>
  <c r="BN84" i="14"/>
  <c r="AJ84" i="14"/>
  <c r="CT84" i="14"/>
  <c r="BM84" i="14"/>
  <c r="DO84" i="14"/>
  <c r="DR84" i="14"/>
  <c r="AH84" i="14"/>
  <c r="DD84" i="14"/>
  <c r="BB84" i="14"/>
  <c r="CC84" i="14"/>
  <c r="CQ84" i="14"/>
  <c r="AD84" i="14"/>
  <c r="BL84" i="14"/>
  <c r="BY84" i="14"/>
  <c r="BH84" i="14"/>
  <c r="AV84" i="14"/>
  <c r="DA84" i="14"/>
  <c r="BO84" i="14"/>
  <c r="CV84" i="14"/>
  <c r="CL84" i="14"/>
  <c r="CB84" i="14"/>
  <c r="AI84" i="14"/>
  <c r="CO84" i="14"/>
  <c r="CA84" i="14"/>
  <c r="CM84" i="14"/>
  <c r="BJ84" i="14"/>
  <c r="DJ84" i="14"/>
  <c r="AF84" i="14"/>
  <c r="DH84" i="14"/>
  <c r="CI84" i="14"/>
  <c r="BW84" i="14"/>
  <c r="CG84" i="14"/>
  <c r="BZ84" i="14"/>
  <c r="BG84" i="14"/>
  <c r="AZ84" i="14"/>
  <c r="AG84" i="14"/>
  <c r="BC84" i="14"/>
  <c r="DI84" i="14"/>
  <c r="BF84" i="14"/>
  <c r="Y84" i="14"/>
  <c r="CW84" i="14"/>
  <c r="DB84" i="14"/>
  <c r="BQ84" i="14"/>
  <c r="BR84" i="14"/>
  <c r="L92" i="14"/>
  <c r="L65" i="14"/>
  <c r="L16" i="14"/>
  <c r="AO24" i="14"/>
  <c r="DJ24" i="14"/>
  <c r="AF24" i="14"/>
  <c r="CG24" i="14"/>
  <c r="DK24" i="14"/>
  <c r="CI24" i="14"/>
  <c r="BB24" i="14"/>
  <c r="CB24" i="14"/>
  <c r="AI24" i="14"/>
  <c r="DA24" i="14"/>
  <c r="BP24" i="14"/>
  <c r="AG24" i="14"/>
  <c r="CS24" i="14"/>
  <c r="BJ24" i="14"/>
  <c r="AA24" i="14"/>
  <c r="CE24" i="14"/>
  <c r="AR24" i="14"/>
  <c r="AC24" i="14"/>
  <c r="DM24" i="14"/>
  <c r="CX24" i="14"/>
  <c r="BO24" i="14"/>
  <c r="BT24" i="14"/>
  <c r="BE24" i="14"/>
  <c r="AP24" i="14"/>
  <c r="AQ24" i="14"/>
  <c r="DO24" i="14"/>
  <c r="AM24" i="14"/>
  <c r="AH24" i="14"/>
  <c r="BH24" i="14"/>
  <c r="CR24" i="14"/>
  <c r="Z24" i="14"/>
  <c r="AY24" i="14"/>
  <c r="DE24" i="14"/>
  <c r="AN24" i="14"/>
  <c r="BG24" i="14"/>
  <c r="BI24" i="14"/>
  <c r="CF24" i="14"/>
  <c r="AW24" i="14"/>
  <c r="DI24" i="14"/>
  <c r="BZ24" i="14"/>
  <c r="CM24" i="14"/>
  <c r="CY24" i="14"/>
  <c r="BL24" i="14"/>
  <c r="BA24" i="14"/>
  <c r="AL24" i="14"/>
  <c r="DR24" i="14"/>
  <c r="BC24" i="14"/>
  <c r="CN24" i="14"/>
  <c r="BY24" i="14"/>
  <c r="BN24" i="14"/>
  <c r="DS24" i="14"/>
  <c r="BK24" i="14"/>
  <c r="CK24" i="14"/>
  <c r="AE24" i="14"/>
  <c r="BD24" i="14"/>
  <c r="BQ24" i="14"/>
  <c r="BS24" i="14"/>
  <c r="BX24" i="14"/>
  <c r="DL24" i="14"/>
  <c r="AT24" i="14"/>
  <c r="DG24" i="14"/>
  <c r="DD24" i="14"/>
  <c r="CD24" i="14"/>
  <c r="AV24" i="14"/>
  <c r="DQ24" i="14"/>
  <c r="CU24" i="14"/>
  <c r="DN24" i="14"/>
  <c r="BW24" i="14"/>
  <c r="AX24" i="14"/>
  <c r="CC24" i="14"/>
  <c r="DF24" i="14"/>
  <c r="CO24" i="14"/>
  <c r="AK24" i="14"/>
  <c r="BR24" i="14"/>
  <c r="Y24" i="14"/>
  <c r="CL24" i="14"/>
  <c r="AJ24" i="14"/>
  <c r="BM24" i="14"/>
  <c r="CP24" i="14"/>
  <c r="W24" i="14"/>
  <c r="BU24" i="14"/>
  <c r="DC24" i="14"/>
  <c r="DH24" i="14"/>
  <c r="CH24" i="14"/>
  <c r="BV24" i="14"/>
  <c r="AZ24" i="14"/>
  <c r="X24" i="14"/>
  <c r="CA24" i="14"/>
  <c r="DB24" i="14"/>
  <c r="AS24" i="14"/>
  <c r="CT24" i="14"/>
  <c r="CJ24" i="14"/>
  <c r="CQ24" i="14"/>
  <c r="DP24" i="14"/>
  <c r="AD24" i="14"/>
  <c r="AB24" i="14"/>
  <c r="CZ24" i="14"/>
  <c r="AU24" i="14"/>
  <c r="CW24" i="14"/>
  <c r="CV24" i="14"/>
  <c r="BF24" i="14"/>
  <c r="L44" i="14"/>
  <c r="L64" i="14"/>
  <c r="DN88" i="14"/>
  <c r="W88" i="14"/>
  <c r="BH88" i="14"/>
  <c r="AH88" i="14"/>
  <c r="AA88" i="14"/>
  <c r="DM88" i="14"/>
  <c r="AR88" i="14"/>
  <c r="CT88" i="14"/>
  <c r="Y88" i="14"/>
  <c r="AV88" i="14"/>
  <c r="DH88" i="14"/>
  <c r="BY88" i="14"/>
  <c r="AP88" i="14"/>
  <c r="DB88" i="14"/>
  <c r="BC88" i="14"/>
  <c r="AB88" i="14"/>
  <c r="DL88" i="14"/>
  <c r="CW88" i="14"/>
  <c r="CH88" i="14"/>
  <c r="BS88" i="14"/>
  <c r="BD88" i="14"/>
  <c r="AO88" i="14"/>
  <c r="AD88" i="14"/>
  <c r="DJ88" i="14"/>
  <c r="CM88" i="14"/>
  <c r="AI88" i="14"/>
  <c r="BA88" i="14"/>
  <c r="AN88" i="14"/>
  <c r="BZ88" i="14"/>
  <c r="DK88" i="14"/>
  <c r="BU88" i="14"/>
  <c r="DG88" i="14"/>
  <c r="BB88" i="14"/>
  <c r="CF88" i="14"/>
  <c r="BL88" i="14"/>
  <c r="AC88" i="14"/>
  <c r="CO88" i="14"/>
  <c r="BF88" i="14"/>
  <c r="DR88" i="14"/>
  <c r="DO88" i="14"/>
  <c r="AZ88" i="14"/>
  <c r="AK88" i="14"/>
  <c r="DQ88" i="14"/>
  <c r="DF88" i="14"/>
  <c r="BG88" i="14"/>
  <c r="BX88" i="14"/>
  <c r="BM88" i="14"/>
  <c r="AX88" i="14"/>
  <c r="BO88" i="14"/>
  <c r="AU88" i="14"/>
  <c r="CD88" i="14"/>
  <c r="DD88" i="14"/>
  <c r="CK88" i="14"/>
  <c r="AW88" i="14"/>
  <c r="CX88" i="14"/>
  <c r="BQ88" i="14"/>
  <c r="CR88" i="14"/>
  <c r="Z88" i="14"/>
  <c r="BW88" i="14"/>
  <c r="CN88" i="14"/>
  <c r="BN88" i="14"/>
  <c r="AJ88" i="14"/>
  <c r="DA88" i="14"/>
  <c r="CI88" i="14"/>
  <c r="CA88" i="14"/>
  <c r="BP88" i="14"/>
  <c r="AG88" i="14"/>
  <c r="CU88" i="14"/>
  <c r="BI88" i="14"/>
  <c r="CQ88" i="14"/>
  <c r="AQ88" i="14"/>
  <c r="CP88" i="14"/>
  <c r="AL88" i="14"/>
  <c r="BK88" i="14"/>
  <c r="BJ88" i="14"/>
  <c r="CY88" i="14"/>
  <c r="AS88" i="14"/>
  <c r="BV88" i="14"/>
  <c r="DS88" i="14"/>
  <c r="BE88" i="14"/>
  <c r="AY88" i="14"/>
  <c r="CV88" i="14"/>
  <c r="BR88" i="14"/>
  <c r="AM88" i="14"/>
  <c r="X88" i="14"/>
  <c r="CZ88" i="14"/>
  <c r="AF88" i="14"/>
  <c r="CL88" i="14"/>
  <c r="CC88" i="14"/>
  <c r="DP88" i="14"/>
  <c r="DI88" i="14"/>
  <c r="DE88" i="14"/>
  <c r="AE88" i="14"/>
  <c r="CS88" i="14"/>
  <c r="BT88" i="14"/>
  <c r="DC88" i="14"/>
  <c r="CJ88" i="14"/>
  <c r="CB88" i="14"/>
  <c r="AT88" i="14"/>
  <c r="CE88" i="14"/>
  <c r="CG88" i="14"/>
  <c r="L100" i="14"/>
  <c r="CI100" i="14"/>
  <c r="DA100" i="14"/>
  <c r="CD100" i="14"/>
  <c r="BY100" i="14"/>
  <c r="CE100" i="14"/>
  <c r="AK100" i="14"/>
  <c r="CW100" i="14"/>
  <c r="CY100" i="14"/>
  <c r="BZ100" i="14"/>
  <c r="BG100" i="14"/>
  <c r="AJ100" i="14"/>
  <c r="CF100" i="14"/>
  <c r="CK100" i="14"/>
  <c r="DO100" i="14"/>
  <c r="DB100" i="14"/>
  <c r="CJ100" i="14"/>
  <c r="AC100" i="14"/>
  <c r="BC100" i="14"/>
  <c r="CX100" i="14"/>
  <c r="AB100" i="14"/>
  <c r="CO100" i="14"/>
  <c r="CL100" i="14"/>
  <c r="AF100" i="14"/>
  <c r="Z100" i="14"/>
  <c r="X100" i="14"/>
  <c r="BO100" i="14"/>
  <c r="AZ100" i="14"/>
  <c r="DQ100" i="14"/>
  <c r="DJ100" i="14"/>
  <c r="AN100" i="14"/>
  <c r="BA100" i="14"/>
  <c r="DM100" i="14"/>
  <c r="AD100" i="14"/>
  <c r="CP100" i="14"/>
  <c r="CM100" i="14"/>
  <c r="AR100" i="14"/>
  <c r="Y100" i="14"/>
  <c r="DE100" i="14"/>
  <c r="AP100" i="14"/>
  <c r="AI100" i="14"/>
  <c r="CV100" i="14"/>
  <c r="BE100" i="14"/>
  <c r="DG100" i="14"/>
  <c r="AQ100" i="14"/>
  <c r="AV100" i="14"/>
  <c r="W100" i="14"/>
  <c r="DR100" i="14"/>
  <c r="BI100" i="14"/>
  <c r="BF100" i="14"/>
  <c r="BP100" i="14"/>
  <c r="BR100" i="14"/>
  <c r="CZ100" i="14"/>
  <c r="AO100" i="14"/>
  <c r="AG100" i="14"/>
  <c r="AM100" i="14"/>
  <c r="DF100" i="14"/>
  <c r="DD100" i="14"/>
  <c r="AE100" i="14"/>
  <c r="BW100" i="14"/>
  <c r="CC100" i="14"/>
  <c r="CU100" i="14"/>
  <c r="CQ100" i="14"/>
  <c r="CS100" i="14"/>
  <c r="BL100" i="14"/>
  <c r="BK100" i="14"/>
  <c r="BQ100" i="14"/>
  <c r="DS100" i="14"/>
  <c r="BN100" i="14"/>
  <c r="AX100" i="14"/>
  <c r="DC100" i="14"/>
  <c r="DH100" i="14"/>
  <c r="BX100" i="14"/>
  <c r="BS100" i="14"/>
  <c r="AA100" i="14"/>
  <c r="CB100" i="14"/>
  <c r="CA100" i="14"/>
  <c r="DK100" i="14"/>
  <c r="DI100" i="14"/>
  <c r="BD100" i="14"/>
  <c r="BB100" i="14"/>
  <c r="AU100" i="14"/>
  <c r="BU100" i="14"/>
  <c r="AT100" i="14"/>
  <c r="AS100" i="14"/>
  <c r="CN100" i="14"/>
  <c r="DL100" i="14"/>
  <c r="CT100" i="14"/>
  <c r="DN100" i="14"/>
  <c r="AH100" i="14"/>
  <c r="BT100" i="14"/>
  <c r="BV100" i="14"/>
  <c r="CG100" i="14"/>
  <c r="CH100" i="14"/>
  <c r="DP100" i="14"/>
  <c r="BH100" i="14"/>
  <c r="CR100" i="14"/>
  <c r="AY100" i="14"/>
  <c r="AL100" i="14"/>
  <c r="BM100" i="14"/>
  <c r="AW100" i="14"/>
  <c r="BJ100" i="14"/>
  <c r="AR13" i="14"/>
  <c r="EO13" i="14" s="1"/>
  <c r="AQ13" i="14"/>
  <c r="EN13" i="14" s="1"/>
  <c r="AL17" i="14"/>
  <c r="DB17" i="14"/>
  <c r="CX17" i="14"/>
  <c r="BF17" i="14"/>
  <c r="AU17" i="14"/>
  <c r="CH17" i="14"/>
  <c r="AV17" i="14"/>
  <c r="BU17" i="14"/>
  <c r="AR17" i="14"/>
  <c r="AW17" i="14"/>
  <c r="DM17" i="14"/>
  <c r="W17" i="14"/>
  <c r="CN17" i="14"/>
  <c r="DQ17" i="14"/>
  <c r="CI17" i="14"/>
  <c r="CJ17" i="14"/>
  <c r="BJ17" i="14"/>
  <c r="AX17" i="14"/>
  <c r="DJ17" i="14"/>
  <c r="BW17" i="14"/>
  <c r="AJ17" i="14"/>
  <c r="CV17" i="14"/>
  <c r="CS17" i="14"/>
  <c r="CY17" i="14"/>
  <c r="X17" i="14"/>
  <c r="BT17" i="14"/>
  <c r="BL17" i="14"/>
  <c r="AP17" i="14"/>
  <c r="BA17" i="14"/>
  <c r="DD17" i="14"/>
  <c r="CK17" i="14"/>
  <c r="AS17" i="14"/>
  <c r="BK17" i="14"/>
  <c r="BO17" i="14"/>
  <c r="AM17" i="14"/>
  <c r="AB17" i="14"/>
  <c r="BN17" i="14"/>
  <c r="AQ17" i="14"/>
  <c r="DS17" i="14"/>
  <c r="DL17" i="14"/>
  <c r="Y17" i="14"/>
  <c r="CW17" i="14"/>
  <c r="CZ17" i="14"/>
  <c r="DO17" i="14"/>
  <c r="AI17" i="14"/>
  <c r="BB17" i="14"/>
  <c r="AO17" i="14"/>
  <c r="DP17" i="14"/>
  <c r="AF17" i="14"/>
  <c r="AY17" i="14"/>
  <c r="BR17" i="14"/>
  <c r="AK17" i="14"/>
  <c r="BY17" i="14"/>
  <c r="BZ17" i="14"/>
  <c r="CD17" i="14"/>
  <c r="CM17" i="14"/>
  <c r="CF17" i="14"/>
  <c r="BE17" i="14"/>
  <c r="DA17" i="14"/>
  <c r="CB17" i="14"/>
  <c r="CA17" i="14"/>
  <c r="BV17" i="14"/>
  <c r="CR17" i="14"/>
  <c r="CQ17" i="14"/>
  <c r="CL17" i="14"/>
  <c r="CT17" i="14"/>
  <c r="DC17" i="14"/>
  <c r="BI17" i="14"/>
  <c r="DI17" i="14"/>
  <c r="BH17" i="14"/>
  <c r="BC17" i="14"/>
  <c r="AD17" i="14"/>
  <c r="CG17" i="14"/>
  <c r="BX17" i="14"/>
  <c r="BS17" i="14"/>
  <c r="AT17" i="14"/>
  <c r="DG17" i="14"/>
  <c r="BM17" i="14"/>
  <c r="DR17" i="14"/>
  <c r="AZ17" i="14"/>
  <c r="DE17" i="14"/>
  <c r="DN17" i="14"/>
  <c r="DK17" i="14"/>
  <c r="DH17" i="14"/>
  <c r="AH17" i="14"/>
  <c r="BP17" i="14"/>
  <c r="AC17" i="14"/>
  <c r="CP17" i="14"/>
  <c r="CC17" i="14"/>
  <c r="AE17" i="14"/>
  <c r="CE17" i="14"/>
  <c r="AA17" i="14"/>
  <c r="Z17" i="14"/>
  <c r="BD17" i="14"/>
  <c r="BQ17" i="14"/>
  <c r="CU17" i="14"/>
  <c r="BG17" i="14"/>
  <c r="CO17" i="14"/>
  <c r="AG17" i="14"/>
  <c r="AN17" i="14"/>
  <c r="DF17" i="14"/>
  <c r="AD37" i="14"/>
  <c r="AT37" i="14"/>
  <c r="BJ37" i="14"/>
  <c r="BZ37" i="14"/>
  <c r="CP37" i="14"/>
  <c r="DF37" i="14"/>
  <c r="W37" i="14"/>
  <c r="AM37" i="14"/>
  <c r="BC37" i="14"/>
  <c r="BS37" i="14"/>
  <c r="CI37" i="14"/>
  <c r="CY37" i="14"/>
  <c r="DO37" i="14"/>
  <c r="AF37" i="14"/>
  <c r="Z37" i="14"/>
  <c r="AX37" i="14"/>
  <c r="BR37" i="14"/>
  <c r="CL37" i="14"/>
  <c r="DJ37" i="14"/>
  <c r="AE37" i="14"/>
  <c r="AY37" i="14"/>
  <c r="BW37" i="14"/>
  <c r="CQ37" i="14"/>
  <c r="DK37" i="14"/>
  <c r="AJ37" i="14"/>
  <c r="AZ37" i="14"/>
  <c r="BP37" i="14"/>
  <c r="CF37" i="14"/>
  <c r="CV37" i="14"/>
  <c r="DL37" i="14"/>
  <c r="BI37" i="14"/>
  <c r="AG37" i="14"/>
  <c r="CS37" i="14"/>
  <c r="BQ37" i="14"/>
  <c r="Y37" i="14"/>
  <c r="BE37" i="14"/>
  <c r="AH37" i="14"/>
  <c r="BB37" i="14"/>
  <c r="BV37" i="14"/>
  <c r="CT37" i="14"/>
  <c r="DN37" i="14"/>
  <c r="AI37" i="14"/>
  <c r="BG37" i="14"/>
  <c r="CA37" i="14"/>
  <c r="CU37" i="14"/>
  <c r="DS37" i="14"/>
  <c r="AN37" i="14"/>
  <c r="BD37" i="14"/>
  <c r="BT37" i="14"/>
  <c r="CJ37" i="14"/>
  <c r="CZ37" i="14"/>
  <c r="DP37" i="14"/>
  <c r="BY37" i="14"/>
  <c r="AW37" i="14"/>
  <c r="DI37" i="14"/>
  <c r="CG37" i="14"/>
  <c r="CK37" i="14"/>
  <c r="DQ37" i="14"/>
  <c r="AP37" i="14"/>
  <c r="CH37" i="14"/>
  <c r="AA37" i="14"/>
  <c r="BO37" i="14"/>
  <c r="DG37" i="14"/>
  <c r="AV37" i="14"/>
  <c r="CB37" i="14"/>
  <c r="DH37" i="14"/>
  <c r="DE37" i="14"/>
  <c r="BA37" i="14"/>
  <c r="DA37" i="14"/>
  <c r="BF37" i="14"/>
  <c r="CX37" i="14"/>
  <c r="AQ37" i="14"/>
  <c r="CE37" i="14"/>
  <c r="X37" i="14"/>
  <c r="BH37" i="14"/>
  <c r="CN37" i="14"/>
  <c r="AC37" i="14"/>
  <c r="BM37" i="14"/>
  <c r="CW37" i="14"/>
  <c r="BU37" i="14"/>
  <c r="CD37" i="14"/>
  <c r="BK37" i="14"/>
  <c r="AR37" i="14"/>
  <c r="DD37" i="14"/>
  <c r="AK37" i="14"/>
  <c r="DB37" i="14"/>
  <c r="CM37" i="14"/>
  <c r="BL37" i="14"/>
  <c r="AS37" i="14"/>
  <c r="DM37" i="14"/>
  <c r="BN37" i="14"/>
  <c r="AB37" i="14"/>
  <c r="CC37" i="14"/>
  <c r="DR37" i="14"/>
  <c r="BX37" i="14"/>
  <c r="AO37" i="14"/>
  <c r="AU37" i="14"/>
  <c r="DC37" i="14"/>
  <c r="CO37" i="14"/>
  <c r="CR37" i="14"/>
  <c r="AL37" i="14"/>
  <c r="L41" i="14"/>
  <c r="L53" i="14"/>
  <c r="Z57" i="14"/>
  <c r="AP57" i="14"/>
  <c r="BF57" i="14"/>
  <c r="BV57" i="14"/>
  <c r="CL57" i="14"/>
  <c r="DB57" i="14"/>
  <c r="DR57" i="14"/>
  <c r="AI57" i="14"/>
  <c r="AY57" i="14"/>
  <c r="BO57" i="14"/>
  <c r="CE57" i="14"/>
  <c r="CU57" i="14"/>
  <c r="DK57" i="14"/>
  <c r="AB57" i="14"/>
  <c r="AR57" i="14"/>
  <c r="BH57" i="14"/>
  <c r="BX57" i="14"/>
  <c r="CN57" i="14"/>
  <c r="DD57" i="14"/>
  <c r="AK57" i="14"/>
  <c r="CW57" i="14"/>
  <c r="BE57" i="14"/>
  <c r="DQ57" i="14"/>
  <c r="BY57" i="14"/>
  <c r="AG57" i="14"/>
  <c r="BM57" i="14"/>
  <c r="AD57" i="14"/>
  <c r="AX57" i="14"/>
  <c r="BR57" i="14"/>
  <c r="CP57" i="14"/>
  <c r="DJ57" i="14"/>
  <c r="AE57" i="14"/>
  <c r="BC57" i="14"/>
  <c r="BW57" i="14"/>
  <c r="CQ57" i="14"/>
  <c r="DO57" i="14"/>
  <c r="AJ57" i="14"/>
  <c r="BD57" i="14"/>
  <c r="CB57" i="14"/>
  <c r="CV57" i="14"/>
  <c r="DP57" i="14"/>
  <c r="DM57" i="14"/>
  <c r="CK57" i="14"/>
  <c r="BI57" i="14"/>
  <c r="CS57" i="14"/>
  <c r="AH57" i="14"/>
  <c r="BB57" i="14"/>
  <c r="BZ57" i="14"/>
  <c r="CT57" i="14"/>
  <c r="DN57" i="14"/>
  <c r="AM57" i="14"/>
  <c r="BG57" i="14"/>
  <c r="CA57" i="14"/>
  <c r="CY57" i="14"/>
  <c r="DS57" i="14"/>
  <c r="AN57" i="14"/>
  <c r="BL57" i="14"/>
  <c r="CF57" i="14"/>
  <c r="CZ57" i="14"/>
  <c r="BA57" i="14"/>
  <c r="Y57" i="14"/>
  <c r="DA57" i="14"/>
  <c r="CO57" i="14"/>
  <c r="AW57" i="14"/>
  <c r="AL57" i="14"/>
  <c r="CD57" i="14"/>
  <c r="W57" i="14"/>
  <c r="BK57" i="14"/>
  <c r="DC57" i="14"/>
  <c r="AV57" i="14"/>
  <c r="CJ57" i="14"/>
  <c r="BQ57" i="14"/>
  <c r="AC57" i="14"/>
  <c r="DI57" i="14"/>
  <c r="AT57" i="14"/>
  <c r="CH57" i="14"/>
  <c r="AA57" i="14"/>
  <c r="BS57" i="14"/>
  <c r="DG57" i="14"/>
  <c r="AZ57" i="14"/>
  <c r="CR57" i="14"/>
  <c r="CG57" i="14"/>
  <c r="AS57" i="14"/>
  <c r="CX57" i="14"/>
  <c r="CI57" i="14"/>
  <c r="BP57" i="14"/>
  <c r="AO57" i="14"/>
  <c r="DF57" i="14"/>
  <c r="CM57" i="14"/>
  <c r="BT57" i="14"/>
  <c r="BU57" i="14"/>
  <c r="AU57" i="14"/>
  <c r="DL57" i="14"/>
  <c r="BJ57" i="14"/>
  <c r="X57" i="14"/>
  <c r="DE57" i="14"/>
  <c r="AF57" i="14"/>
  <c r="DH57" i="14"/>
  <c r="BN57" i="14"/>
  <c r="AQ57" i="14"/>
  <c r="CC57" i="14"/>
  <c r="BH77" i="14"/>
  <c r="AY77" i="14"/>
  <c r="BE77" i="14"/>
  <c r="AE77" i="14"/>
  <c r="DS77" i="14"/>
  <c r="AF77" i="14"/>
  <c r="DO77" i="14"/>
  <c r="DA77" i="14"/>
  <c r="DE77" i="14"/>
  <c r="BN77" i="14"/>
  <c r="AP77" i="14"/>
  <c r="BP77" i="14"/>
  <c r="AG77" i="14"/>
  <c r="CS77" i="14"/>
  <c r="BJ77" i="14"/>
  <c r="AA77" i="14"/>
  <c r="BK77" i="14"/>
  <c r="AR77" i="14"/>
  <c r="AC77" i="14"/>
  <c r="DM77" i="14"/>
  <c r="CX77" i="14"/>
  <c r="AU77" i="14"/>
  <c r="Y77" i="14"/>
  <c r="AH77" i="14"/>
  <c r="AQ77" i="14"/>
  <c r="DP77" i="14"/>
  <c r="DN77" i="14"/>
  <c r="CT77" i="14"/>
  <c r="CL77" i="14"/>
  <c r="AS77" i="14"/>
  <c r="BT77" i="14"/>
  <c r="AN77" i="14"/>
  <c r="BY77" i="14"/>
  <c r="CV77" i="14"/>
  <c r="CC77" i="14"/>
  <c r="BZ77" i="14"/>
  <c r="CE77" i="14"/>
  <c r="X77" i="14"/>
  <c r="BA77" i="14"/>
  <c r="BF77" i="14"/>
  <c r="W77" i="14"/>
  <c r="BW77" i="14"/>
  <c r="Z77" i="14"/>
  <c r="DH77" i="14"/>
  <c r="DK77" i="14"/>
  <c r="AX77" i="14"/>
  <c r="AK77" i="14"/>
  <c r="CN77" i="14"/>
  <c r="CF77" i="14"/>
  <c r="DI77" i="14"/>
  <c r="DF77" i="14"/>
  <c r="BS77" i="14"/>
  <c r="BU77" i="14"/>
  <c r="DR77" i="14"/>
  <c r="BC77" i="14"/>
  <c r="CW77" i="14"/>
  <c r="BD77" i="14"/>
  <c r="CA77" i="14"/>
  <c r="DQ77" i="14"/>
  <c r="BX77" i="14"/>
  <c r="CR77" i="14"/>
  <c r="DL77" i="14"/>
  <c r="AD77" i="14"/>
  <c r="CM77" i="14"/>
  <c r="BL77" i="14"/>
  <c r="CO77" i="14"/>
  <c r="DC77" i="14"/>
  <c r="DJ77" i="14"/>
  <c r="BQ77" i="14"/>
  <c r="AB77" i="14"/>
  <c r="BG77" i="14"/>
  <c r="CK77" i="14"/>
  <c r="AV77" i="14"/>
  <c r="AJ77" i="14"/>
  <c r="AT77" i="14"/>
  <c r="CJ77" i="14"/>
  <c r="BO77" i="14"/>
  <c r="CY77" i="14"/>
  <c r="AO77" i="14"/>
  <c r="BV77" i="14"/>
  <c r="CU77" i="14"/>
  <c r="AZ77" i="14"/>
  <c r="CP77" i="14"/>
  <c r="DD77" i="14"/>
  <c r="CQ77" i="14"/>
  <c r="CB77" i="14"/>
  <c r="BI77" i="14"/>
  <c r="CI77" i="14"/>
  <c r="AW77" i="14"/>
  <c r="DB77" i="14"/>
  <c r="BM77" i="14"/>
  <c r="BB77" i="14"/>
  <c r="BR77" i="14"/>
  <c r="CG77" i="14"/>
  <c r="DG77" i="14"/>
  <c r="AI77" i="14"/>
  <c r="AM77" i="14"/>
  <c r="AL77" i="14"/>
  <c r="CH77" i="14"/>
  <c r="CD77" i="14"/>
  <c r="CZ77" i="14"/>
  <c r="CE81" i="14"/>
  <c r="DA81" i="14"/>
  <c r="BL81" i="14"/>
  <c r="DO81" i="14"/>
  <c r="DP81" i="14"/>
  <c r="AJ81" i="14"/>
  <c r="CV81" i="14"/>
  <c r="BM81" i="14"/>
  <c r="AD81" i="14"/>
  <c r="CP81" i="14"/>
  <c r="BO81" i="14"/>
  <c r="BS81" i="14"/>
  <c r="CZ81" i="14"/>
  <c r="CK81" i="14"/>
  <c r="BV81" i="14"/>
  <c r="CU81" i="14"/>
  <c r="CW81" i="14"/>
  <c r="AL81" i="14"/>
  <c r="CN81" i="14"/>
  <c r="AF81" i="14"/>
  <c r="DL81" i="14"/>
  <c r="CS81" i="14"/>
  <c r="BZ81" i="14"/>
  <c r="CI81" i="14"/>
  <c r="BH81" i="14"/>
  <c r="BQ81" i="14"/>
  <c r="CT81" i="14"/>
  <c r="DG81" i="14"/>
  <c r="AO81" i="14"/>
  <c r="AM81" i="14"/>
  <c r="DB81" i="14"/>
  <c r="CO81" i="14"/>
  <c r="BX81" i="14"/>
  <c r="DC81" i="14"/>
  <c r="DH81" i="14"/>
  <c r="AQ81" i="14"/>
  <c r="DM81" i="14"/>
  <c r="CR81" i="14"/>
  <c r="DS81" i="14"/>
  <c r="BA81" i="14"/>
  <c r="DR81" i="14"/>
  <c r="AZ81" i="14"/>
  <c r="AG81" i="14"/>
  <c r="DI81" i="14"/>
  <c r="DF81" i="14"/>
  <c r="BK81" i="14"/>
  <c r="CB81" i="14"/>
  <c r="DE81" i="14"/>
  <c r="DN81" i="14"/>
  <c r="CY81" i="14"/>
  <c r="BC81" i="14"/>
  <c r="CJ81" i="14"/>
  <c r="CA81" i="14"/>
  <c r="CD81" i="14"/>
  <c r="BI81" i="14"/>
  <c r="AV81" i="14"/>
  <c r="CH81" i="14"/>
  <c r="BD81" i="14"/>
  <c r="DK81" i="14"/>
  <c r="CX81" i="14"/>
  <c r="CG81" i="14"/>
  <c r="BT81" i="14"/>
  <c r="BN81" i="14"/>
  <c r="AW81" i="14"/>
  <c r="AA81" i="14"/>
  <c r="Y81" i="14"/>
  <c r="BW81" i="14"/>
  <c r="DJ81" i="14"/>
  <c r="W81" i="14"/>
  <c r="AK81" i="14"/>
  <c r="BR81" i="14"/>
  <c r="AR81" i="14"/>
  <c r="BY81" i="14"/>
  <c r="AY81" i="14"/>
  <c r="AX81" i="14"/>
  <c r="Z81" i="14"/>
  <c r="BE81" i="14"/>
  <c r="BJ81" i="14"/>
  <c r="BB81" i="14"/>
  <c r="DQ81" i="14"/>
  <c r="AI81" i="14"/>
  <c r="AC81" i="14"/>
  <c r="CC81" i="14"/>
  <c r="CM81" i="14"/>
  <c r="AS81" i="14"/>
  <c r="AE81" i="14"/>
  <c r="BF81" i="14"/>
  <c r="BG81" i="14"/>
  <c r="DD81" i="14"/>
  <c r="CQ81" i="14"/>
  <c r="AP81" i="14"/>
  <c r="CL81" i="14"/>
  <c r="BP81" i="14"/>
  <c r="AT81" i="14"/>
  <c r="AH81" i="14"/>
  <c r="AB81" i="14"/>
  <c r="X81" i="14"/>
  <c r="AU81" i="14"/>
  <c r="CF81" i="14"/>
  <c r="AN81" i="14"/>
  <c r="BU81" i="14"/>
  <c r="L89" i="14"/>
  <c r="L97" i="14"/>
  <c r="L20" i="14"/>
  <c r="L32" i="14"/>
  <c r="L40" i="14"/>
  <c r="L48" i="14"/>
  <c r="L84" i="14"/>
  <c r="L36" i="14"/>
  <c r="AT60" i="14"/>
  <c r="W60" i="14"/>
  <c r="CF60" i="14"/>
  <c r="AN60" i="14"/>
  <c r="DS60" i="14"/>
  <c r="BR60" i="14"/>
  <c r="CZ60" i="14"/>
  <c r="BS60" i="14"/>
  <c r="DM60" i="14"/>
  <c r="AU60" i="14"/>
  <c r="DP60" i="14"/>
  <c r="AK60" i="14"/>
  <c r="CV60" i="14"/>
  <c r="BJ60" i="14"/>
  <c r="DB60" i="14"/>
  <c r="CI60" i="14"/>
  <c r="DF60" i="14"/>
  <c r="CK60" i="14"/>
  <c r="BW60" i="14"/>
  <c r="CL60" i="14"/>
  <c r="AO60" i="14"/>
  <c r="BD60" i="14"/>
  <c r="BN60" i="14"/>
  <c r="AA60" i="14"/>
  <c r="BH60" i="14"/>
  <c r="AC60" i="14"/>
  <c r="CE60" i="14"/>
  <c r="BC60" i="14"/>
  <c r="Y60" i="14"/>
  <c r="Z60" i="14"/>
  <c r="CG60" i="14"/>
  <c r="CH60" i="14"/>
  <c r="CT60" i="14"/>
  <c r="AR60" i="14"/>
  <c r="BU60" i="14"/>
  <c r="BI60" i="14"/>
  <c r="DQ60" i="14"/>
  <c r="CC60" i="14"/>
  <c r="AY60" i="14"/>
  <c r="AS60" i="14"/>
  <c r="BY60" i="14"/>
  <c r="AH60" i="14"/>
  <c r="DJ60" i="14"/>
  <c r="BX60" i="14"/>
  <c r="DA60" i="14"/>
  <c r="CO60" i="14"/>
  <c r="DE60" i="14"/>
  <c r="DI60" i="14"/>
  <c r="BT60" i="14"/>
  <c r="DR60" i="14"/>
  <c r="AL60" i="14"/>
  <c r="DO60" i="14"/>
  <c r="BG60" i="14"/>
  <c r="CJ60" i="14"/>
  <c r="AI60" i="14"/>
  <c r="BB60" i="14"/>
  <c r="CB60" i="14"/>
  <c r="AB60" i="14"/>
  <c r="DK60" i="14"/>
  <c r="DG60" i="14"/>
  <c r="BO60" i="14"/>
  <c r="AZ60" i="14"/>
  <c r="BZ60" i="14"/>
  <c r="CU60" i="14"/>
  <c r="BP60" i="14"/>
  <c r="CP60" i="14"/>
  <c r="BL60" i="14"/>
  <c r="AP60" i="14"/>
  <c r="AX60" i="14"/>
  <c r="CN60" i="14"/>
  <c r="CQ60" i="14"/>
  <c r="BK60" i="14"/>
  <c r="BM60" i="14"/>
  <c r="AF60" i="14"/>
  <c r="BF60" i="14"/>
  <c r="CY60" i="14"/>
  <c r="CS60" i="14"/>
  <c r="AV60" i="14"/>
  <c r="BV60" i="14"/>
  <c r="AQ60" i="14"/>
  <c r="DL60" i="14"/>
  <c r="BA60" i="14"/>
  <c r="DN60" i="14"/>
  <c r="CM60" i="14"/>
  <c r="AG60" i="14"/>
  <c r="DD60" i="14"/>
  <c r="CR60" i="14"/>
  <c r="BE60" i="14"/>
  <c r="AD60" i="14"/>
  <c r="AW60" i="14"/>
  <c r="AM60" i="14"/>
  <c r="X60" i="14"/>
  <c r="AJ60" i="14"/>
  <c r="BQ60" i="14"/>
  <c r="CW60" i="14"/>
  <c r="DC60" i="14"/>
  <c r="CA60" i="14"/>
  <c r="CX60" i="14"/>
  <c r="AE60" i="14"/>
  <c r="CD60" i="14"/>
  <c r="DH60" i="14"/>
  <c r="L96" i="14"/>
  <c r="L29" i="14"/>
  <c r="CC41" i="14"/>
  <c r="BT41" i="14"/>
  <c r="DG41" i="14"/>
  <c r="CQ41" i="14"/>
  <c r="CZ41" i="14"/>
  <c r="BB41" i="14"/>
  <c r="AE41" i="14"/>
  <c r="BA41" i="14"/>
  <c r="CX41" i="14"/>
  <c r="AK41" i="14"/>
  <c r="DS41" i="14"/>
  <c r="CT41" i="14"/>
  <c r="CH41" i="14"/>
  <c r="BI41" i="14"/>
  <c r="CA41" i="14"/>
  <c r="DP41" i="14"/>
  <c r="X41" i="14"/>
  <c r="BE41" i="14"/>
  <c r="CM41" i="14"/>
  <c r="DA41" i="14"/>
  <c r="AW41" i="14"/>
  <c r="BL41" i="14"/>
  <c r="CY41" i="14"/>
  <c r="AM41" i="14"/>
  <c r="BZ41" i="14"/>
  <c r="BM41" i="14"/>
  <c r="DC41" i="14"/>
  <c r="CD41" i="14"/>
  <c r="Y41" i="14"/>
  <c r="DD41" i="14"/>
  <c r="AR41" i="14"/>
  <c r="CE41" i="14"/>
  <c r="DR41" i="14"/>
  <c r="BF41" i="14"/>
  <c r="Z41" i="14"/>
  <c r="AU41" i="14"/>
  <c r="DN41" i="14"/>
  <c r="BD41" i="14"/>
  <c r="BK41" i="14"/>
  <c r="DL41" i="14"/>
  <c r="BG41" i="14"/>
  <c r="AO41" i="14"/>
  <c r="DH41" i="14"/>
  <c r="AV41" i="14"/>
  <c r="CI41" i="14"/>
  <c r="W41" i="14"/>
  <c r="BJ41" i="14"/>
  <c r="CV41" i="14"/>
  <c r="BW41" i="14"/>
  <c r="BN41" i="14"/>
  <c r="AS41" i="14"/>
  <c r="BQ41" i="14"/>
  <c r="CN41" i="14"/>
  <c r="AB41" i="14"/>
  <c r="BO41" i="14"/>
  <c r="DB41" i="14"/>
  <c r="AP41" i="14"/>
  <c r="DM41" i="14"/>
  <c r="BR41" i="14"/>
  <c r="DE41" i="14"/>
  <c r="CF41" i="14"/>
  <c r="CR41" i="14"/>
  <c r="BS41" i="14"/>
  <c r="AT41" i="14"/>
  <c r="DQ41" i="14"/>
  <c r="AQ41" i="14"/>
  <c r="BY41" i="14"/>
  <c r="BX41" i="14"/>
  <c r="AY41" i="14"/>
  <c r="AL41" i="14"/>
  <c r="AA41" i="14"/>
  <c r="CG41" i="14"/>
  <c r="DF41" i="14"/>
  <c r="BP41" i="14"/>
  <c r="CS41" i="14"/>
  <c r="DK41" i="14"/>
  <c r="CO41" i="14"/>
  <c r="DI41" i="14"/>
  <c r="CP41" i="14"/>
  <c r="AG41" i="14"/>
  <c r="CU41" i="14"/>
  <c r="BV41" i="14"/>
  <c r="AN41" i="14"/>
  <c r="CJ41" i="14"/>
  <c r="AZ41" i="14"/>
  <c r="AC41" i="14"/>
  <c r="CB41" i="14"/>
  <c r="BC41" i="14"/>
  <c r="AD41" i="14"/>
  <c r="CW41" i="14"/>
  <c r="DJ41" i="14"/>
  <c r="CK41" i="14"/>
  <c r="BH41" i="14"/>
  <c r="AI41" i="14"/>
  <c r="AF41" i="14"/>
  <c r="AH41" i="14"/>
  <c r="CL41" i="14"/>
  <c r="BU41" i="14"/>
  <c r="AX41" i="14"/>
  <c r="DO41" i="14"/>
  <c r="AJ41" i="14"/>
  <c r="L57" i="14"/>
  <c r="CU61" i="14"/>
  <c r="BQ61" i="14"/>
  <c r="AD61" i="14"/>
  <c r="CD61" i="14"/>
  <c r="DE61" i="14"/>
  <c r="AM61" i="14"/>
  <c r="CC61" i="14"/>
  <c r="BN61" i="14"/>
  <c r="AY61" i="14"/>
  <c r="BH61" i="14"/>
  <c r="AN61" i="14"/>
  <c r="DI61" i="14"/>
  <c r="W61" i="14"/>
  <c r="BX61" i="14"/>
  <c r="BM61" i="14"/>
  <c r="BZ61" i="14"/>
  <c r="CI61" i="14"/>
  <c r="CZ61" i="14"/>
  <c r="AW61" i="14"/>
  <c r="DR61" i="14"/>
  <c r="CF61" i="14"/>
  <c r="CW61" i="14"/>
  <c r="DF61" i="14"/>
  <c r="DK61" i="14"/>
  <c r="AC61" i="14"/>
  <c r="BV61" i="14"/>
  <c r="DC61" i="14"/>
  <c r="CO61" i="14"/>
  <c r="AI61" i="14"/>
  <c r="DH61" i="14"/>
  <c r="BP61" i="14"/>
  <c r="BF61" i="14"/>
  <c r="CJ61" i="14"/>
  <c r="CP61" i="14"/>
  <c r="Y61" i="14"/>
  <c r="CK61" i="14"/>
  <c r="BB61" i="14"/>
  <c r="DN61" i="14"/>
  <c r="CA61" i="14"/>
  <c r="CN61" i="14"/>
  <c r="DP61" i="14"/>
  <c r="BW61" i="14"/>
  <c r="AF61" i="14"/>
  <c r="BI61" i="14"/>
  <c r="AA61" i="14"/>
  <c r="AZ61" i="14"/>
  <c r="AP61" i="14"/>
  <c r="CR61" i="14"/>
  <c r="AX61" i="14"/>
  <c r="DD61" i="14"/>
  <c r="CS61" i="14"/>
  <c r="AH61" i="14"/>
  <c r="DA61" i="14"/>
  <c r="CH61" i="14"/>
  <c r="BK61" i="14"/>
  <c r="BL61" i="14"/>
  <c r="Z61" i="14"/>
  <c r="BS61" i="14"/>
  <c r="BT61" i="14"/>
  <c r="CT61" i="14"/>
  <c r="DL61" i="14"/>
  <c r="DB61" i="14"/>
  <c r="DS61" i="14"/>
  <c r="AS61" i="14"/>
  <c r="CB61" i="14"/>
  <c r="BY61" i="14"/>
  <c r="AO61" i="14"/>
  <c r="DQ61" i="14"/>
  <c r="CX61" i="14"/>
  <c r="CQ61" i="14"/>
  <c r="AJ61" i="14"/>
  <c r="AR61" i="14"/>
  <c r="CM61" i="14"/>
  <c r="BC61" i="14"/>
  <c r="BG61" i="14"/>
  <c r="AQ61" i="14"/>
  <c r="BU61" i="14"/>
  <c r="AU61" i="14"/>
  <c r="BD61" i="14"/>
  <c r="BJ61" i="14"/>
  <c r="AK61" i="14"/>
  <c r="AV61" i="14"/>
  <c r="CE61" i="14"/>
  <c r="DO61" i="14"/>
  <c r="AL61" i="14"/>
  <c r="DG61" i="14"/>
  <c r="AT61" i="14"/>
  <c r="AG61" i="14"/>
  <c r="AE61" i="14"/>
  <c r="X61" i="14"/>
  <c r="BA61" i="14"/>
  <c r="BO61" i="14"/>
  <c r="CG61" i="14"/>
  <c r="DJ61" i="14"/>
  <c r="BR61" i="14"/>
  <c r="CL61" i="14"/>
  <c r="DM61" i="14"/>
  <c r="AB61" i="14"/>
  <c r="CY61" i="14"/>
  <c r="BE61" i="14"/>
  <c r="CV61" i="14"/>
  <c r="L73" i="14"/>
  <c r="AB89" i="14"/>
  <c r="AR89" i="14"/>
  <c r="BH89" i="14"/>
  <c r="BX89" i="14"/>
  <c r="CN89" i="14"/>
  <c r="DD89" i="14"/>
  <c r="Y89" i="14"/>
  <c r="AO89" i="14"/>
  <c r="BE89" i="14"/>
  <c r="BU89" i="14"/>
  <c r="CK89" i="14"/>
  <c r="DA89" i="14"/>
  <c r="DQ89" i="14"/>
  <c r="AL89" i="14"/>
  <c r="BB89" i="14"/>
  <c r="BR89" i="14"/>
  <c r="CH89" i="14"/>
  <c r="CX89" i="14"/>
  <c r="DN89" i="14"/>
  <c r="BG89" i="14"/>
  <c r="DS89" i="14"/>
  <c r="AE89" i="14"/>
  <c r="CQ89" i="14"/>
  <c r="CU89" i="14"/>
  <c r="AF89" i="14"/>
  <c r="AV89" i="14"/>
  <c r="BL89" i="14"/>
  <c r="CB89" i="14"/>
  <c r="CR89" i="14"/>
  <c r="DH89" i="14"/>
  <c r="AC89" i="14"/>
  <c r="AS89" i="14"/>
  <c r="BI89" i="14"/>
  <c r="BY89" i="14"/>
  <c r="CO89" i="14"/>
  <c r="DE89" i="14"/>
  <c r="Z89" i="14"/>
  <c r="AP89" i="14"/>
  <c r="BF89" i="14"/>
  <c r="BV89" i="14"/>
  <c r="CL89" i="14"/>
  <c r="DB89" i="14"/>
  <c r="DR89" i="14"/>
  <c r="BW89" i="14"/>
  <c r="AY89" i="14"/>
  <c r="AU89" i="14"/>
  <c r="DG89" i="14"/>
  <c r="AZ89" i="14"/>
  <c r="CF89" i="14"/>
  <c r="DL89" i="14"/>
  <c r="AW89" i="14"/>
  <c r="CC89" i="14"/>
  <c r="DI89" i="14"/>
  <c r="AT89" i="14"/>
  <c r="BZ89" i="14"/>
  <c r="DF89" i="14"/>
  <c r="CM89" i="14"/>
  <c r="BK89" i="14"/>
  <c r="BS89" i="14"/>
  <c r="X89" i="14"/>
  <c r="BD89" i="14"/>
  <c r="CJ89" i="14"/>
  <c r="DP89" i="14"/>
  <c r="BA89" i="14"/>
  <c r="CG89" i="14"/>
  <c r="DM89" i="14"/>
  <c r="AX89" i="14"/>
  <c r="CD89" i="14"/>
  <c r="DJ89" i="14"/>
  <c r="DC89" i="14"/>
  <c r="CA89" i="14"/>
  <c r="CI89" i="14"/>
  <c r="AN89" i="14"/>
  <c r="CZ89" i="14"/>
  <c r="BQ89" i="14"/>
  <c r="AH89" i="14"/>
  <c r="CT89" i="14"/>
  <c r="DK89" i="14"/>
  <c r="AM89" i="14"/>
  <c r="BP89" i="14"/>
  <c r="AG89" i="14"/>
  <c r="CS89" i="14"/>
  <c r="BJ89" i="14"/>
  <c r="AA89" i="14"/>
  <c r="AI89" i="14"/>
  <c r="DO89" i="14"/>
  <c r="CV89" i="14"/>
  <c r="AD89" i="14"/>
  <c r="CE89" i="14"/>
  <c r="CY89" i="14"/>
  <c r="BC89" i="14"/>
  <c r="AK89" i="14"/>
  <c r="BN89" i="14"/>
  <c r="BO89" i="14"/>
  <c r="W89" i="14"/>
  <c r="CW89" i="14"/>
  <c r="AJ89" i="14"/>
  <c r="CP89" i="14"/>
  <c r="BT89" i="14"/>
  <c r="BM89" i="14"/>
  <c r="AQ89" i="14"/>
  <c r="BQ32" i="14"/>
  <c r="CL32" i="14"/>
  <c r="AC32" i="14"/>
  <c r="CE32" i="14"/>
  <c r="DI32" i="14"/>
  <c r="BU32" i="14"/>
  <c r="AL32" i="14"/>
  <c r="BY32" i="14"/>
  <c r="BJ32" i="14"/>
  <c r="W32" i="14"/>
  <c r="CI32" i="14"/>
  <c r="X32" i="14"/>
  <c r="AV32" i="14"/>
  <c r="CW32" i="14"/>
  <c r="CD32" i="14"/>
  <c r="AQ32" i="14"/>
  <c r="DC32" i="14"/>
  <c r="CZ32" i="14"/>
  <c r="DG32" i="14"/>
  <c r="CH32" i="14"/>
  <c r="CU32" i="14"/>
  <c r="BV32" i="14"/>
  <c r="BL32" i="14"/>
  <c r="CQ32" i="14"/>
  <c r="BR32" i="14"/>
  <c r="DK32" i="14"/>
  <c r="BF32" i="14"/>
  <c r="DL32" i="14"/>
  <c r="Y32" i="14"/>
  <c r="CK32" i="14"/>
  <c r="BB32" i="14"/>
  <c r="CS32" i="14"/>
  <c r="BZ32" i="14"/>
  <c r="AM32" i="14"/>
  <c r="CY32" i="14"/>
  <c r="CJ32" i="14"/>
  <c r="AK32" i="14"/>
  <c r="Z32" i="14"/>
  <c r="CT32" i="14"/>
  <c r="BG32" i="14"/>
  <c r="DS32" i="14"/>
  <c r="BH32" i="14"/>
  <c r="AF32" i="14"/>
  <c r="CA32" i="14"/>
  <c r="AX32" i="14"/>
  <c r="CN32" i="14"/>
  <c r="BO32" i="14"/>
  <c r="AH32" i="14"/>
  <c r="BX32" i="14"/>
  <c r="BK32" i="14"/>
  <c r="AD32" i="14"/>
  <c r="CR32" i="14"/>
  <c r="AY32" i="14"/>
  <c r="BE32" i="14"/>
  <c r="BA32" i="14"/>
  <c r="DF32" i="14"/>
  <c r="BP32" i="14"/>
  <c r="CC32" i="14"/>
  <c r="AA32" i="14"/>
  <c r="AN32" i="14"/>
  <c r="DP32" i="14"/>
  <c r="DE32" i="14"/>
  <c r="BT32" i="14"/>
  <c r="CO32" i="14"/>
  <c r="BD32" i="14"/>
  <c r="CG32" i="14"/>
  <c r="DQ32" i="14"/>
  <c r="BS32" i="14"/>
  <c r="BN32" i="14"/>
  <c r="DH32" i="14"/>
  <c r="AI32" i="14"/>
  <c r="AE32" i="14"/>
  <c r="DR32" i="14"/>
  <c r="DA32" i="14"/>
  <c r="DM32" i="14"/>
  <c r="BC32" i="14"/>
  <c r="AR32" i="14"/>
  <c r="AT32" i="14"/>
  <c r="BW32" i="14"/>
  <c r="CB32" i="14"/>
  <c r="CV32" i="14"/>
  <c r="BM32" i="14"/>
  <c r="AZ32" i="14"/>
  <c r="AW32" i="14"/>
  <c r="AJ32" i="14"/>
  <c r="AS32" i="14"/>
  <c r="AP32" i="14"/>
  <c r="DD32" i="14"/>
  <c r="CM32" i="14"/>
  <c r="AU32" i="14"/>
  <c r="AB32" i="14"/>
  <c r="CP32" i="14"/>
  <c r="CF32" i="14"/>
  <c r="CX32" i="14"/>
  <c r="AO32" i="14"/>
  <c r="BI32" i="14"/>
  <c r="DJ32" i="14"/>
  <c r="DB32" i="14"/>
  <c r="DO32" i="14"/>
  <c r="DN32" i="14"/>
  <c r="AG32" i="14"/>
  <c r="BW48" i="14"/>
  <c r="CV48" i="14"/>
  <c r="AX48" i="14"/>
  <c r="Z48" i="14"/>
  <c r="CL48" i="14"/>
  <c r="AY48" i="14"/>
  <c r="DK48" i="14"/>
  <c r="BX48" i="14"/>
  <c r="CK48" i="14"/>
  <c r="CG48" i="14"/>
  <c r="CD48" i="14"/>
  <c r="BK48" i="14"/>
  <c r="AV48" i="14"/>
  <c r="BE48" i="14"/>
  <c r="BA48" i="14"/>
  <c r="DF48" i="14"/>
  <c r="CM48" i="14"/>
  <c r="BT48" i="14"/>
  <c r="BI48" i="14"/>
  <c r="CW48" i="14"/>
  <c r="AN48" i="14"/>
  <c r="BZ48" i="14"/>
  <c r="DP48" i="14"/>
  <c r="BC48" i="14"/>
  <c r="BL48" i="14"/>
  <c r="CT48" i="14"/>
  <c r="AE48" i="14"/>
  <c r="AP48" i="14"/>
  <c r="DB48" i="14"/>
  <c r="BO48" i="14"/>
  <c r="AB48" i="14"/>
  <c r="CN48" i="14"/>
  <c r="AS48" i="14"/>
  <c r="DM48" i="14"/>
  <c r="CX48" i="14"/>
  <c r="CI48" i="14"/>
  <c r="BP48" i="14"/>
  <c r="AC48" i="14"/>
  <c r="AT48" i="14"/>
  <c r="AA48" i="14"/>
  <c r="DG48" i="14"/>
  <c r="CR48" i="14"/>
  <c r="AW48" i="14"/>
  <c r="CO48" i="14"/>
  <c r="CY48" i="14"/>
  <c r="AH48" i="14"/>
  <c r="CB48" i="14"/>
  <c r="DJ48" i="14"/>
  <c r="CS48" i="14"/>
  <c r="DS48" i="14"/>
  <c r="BB48" i="14"/>
  <c r="DO48" i="14"/>
  <c r="DA48" i="14"/>
  <c r="BV48" i="14"/>
  <c r="CU48" i="14"/>
  <c r="Y48" i="14"/>
  <c r="BJ48" i="14"/>
  <c r="X48" i="14"/>
  <c r="DI48" i="14"/>
  <c r="BS48" i="14"/>
  <c r="BU48" i="14"/>
  <c r="BG48" i="14"/>
  <c r="AJ48" i="14"/>
  <c r="CA48" i="14"/>
  <c r="CP48" i="14"/>
  <c r="BH48" i="14"/>
  <c r="AQ48" i="14"/>
  <c r="CH48" i="14"/>
  <c r="AZ48" i="14"/>
  <c r="AO48" i="14"/>
  <c r="AK48" i="14"/>
  <c r="DQ48" i="14"/>
  <c r="BM48" i="14"/>
  <c r="BD48" i="14"/>
  <c r="DR48" i="14"/>
  <c r="AR48" i="14"/>
  <c r="DE48" i="14"/>
  <c r="W48" i="14"/>
  <c r="CJ48" i="14"/>
  <c r="BN48" i="14"/>
  <c r="AF48" i="14"/>
  <c r="BQ48" i="14"/>
  <c r="DN48" i="14"/>
  <c r="CQ48" i="14"/>
  <c r="AM48" i="14"/>
  <c r="AI48" i="14"/>
  <c r="CC48" i="14"/>
  <c r="DH48" i="14"/>
  <c r="BR48" i="14"/>
  <c r="AL48" i="14"/>
  <c r="DL48" i="14"/>
  <c r="CE48" i="14"/>
  <c r="AG48" i="14"/>
  <c r="CF48" i="14"/>
  <c r="AD48" i="14"/>
  <c r="CZ48" i="14"/>
  <c r="DD48" i="14"/>
  <c r="BF48" i="14"/>
  <c r="DC48" i="14"/>
  <c r="BY48" i="14"/>
  <c r="AU48" i="14"/>
  <c r="L56" i="14"/>
  <c r="AS68" i="14"/>
  <c r="CF68" i="14"/>
  <c r="AT68" i="14"/>
  <c r="AR68" i="14"/>
  <c r="BU68" i="14"/>
  <c r="AL68" i="14"/>
  <c r="CX68" i="14"/>
  <c r="BK68" i="14"/>
  <c r="AJ68" i="14"/>
  <c r="BX68" i="14"/>
  <c r="AW68" i="14"/>
  <c r="AH68" i="14"/>
  <c r="DR68" i="14"/>
  <c r="CY68" i="14"/>
  <c r="BH68" i="14"/>
  <c r="BY68" i="14"/>
  <c r="BJ68" i="14"/>
  <c r="AQ68" i="14"/>
  <c r="AZ68" i="14"/>
  <c r="AF68" i="14"/>
  <c r="CR68" i="14"/>
  <c r="AY68" i="14"/>
  <c r="CC68" i="14"/>
  <c r="DO68" i="14"/>
  <c r="AX68" i="14"/>
  <c r="BC68" i="14"/>
  <c r="BV68" i="14"/>
  <c r="DD68" i="14"/>
  <c r="BI68" i="14"/>
  <c r="CU68" i="14"/>
  <c r="Y68" i="14"/>
  <c r="CK68" i="14"/>
  <c r="BB68" i="14"/>
  <c r="DN68" i="14"/>
  <c r="CA68" i="14"/>
  <c r="CV68" i="14"/>
  <c r="DH68" i="14"/>
  <c r="BQ68" i="14"/>
  <c r="BF68" i="14"/>
  <c r="AM68" i="14"/>
  <c r="DS68" i="14"/>
  <c r="BL68" i="14"/>
  <c r="CS68" i="14"/>
  <c r="CD68" i="14"/>
  <c r="BO68" i="14"/>
  <c r="X68" i="14"/>
  <c r="AB68" i="14"/>
  <c r="DF68" i="14"/>
  <c r="AK68" i="14"/>
  <c r="BW68" i="14"/>
  <c r="DE68" i="14"/>
  <c r="AO68" i="14"/>
  <c r="BR68" i="14"/>
  <c r="CQ68" i="14"/>
  <c r="AV68" i="14"/>
  <c r="BZ68" i="14"/>
  <c r="DL68" i="14"/>
  <c r="DM68" i="14"/>
  <c r="CI68" i="14"/>
  <c r="BP68" i="14"/>
  <c r="AI68" i="14"/>
  <c r="AN68" i="14"/>
  <c r="AA68" i="14"/>
  <c r="AE68" i="14"/>
  <c r="CO68" i="14"/>
  <c r="AG68" i="14"/>
  <c r="BN68" i="14"/>
  <c r="BM68" i="14"/>
  <c r="BS68" i="14"/>
  <c r="CW68" i="14"/>
  <c r="DK68" i="14"/>
  <c r="DJ68" i="14"/>
  <c r="BE68" i="14"/>
  <c r="CH68" i="14"/>
  <c r="DG68" i="14"/>
  <c r="AC68" i="14"/>
  <c r="CT68" i="14"/>
  <c r="CJ68" i="14"/>
  <c r="AP68" i="14"/>
  <c r="DC68" i="14"/>
  <c r="CM68" i="14"/>
  <c r="CP68" i="14"/>
  <c r="CG68" i="14"/>
  <c r="AD68" i="14"/>
  <c r="DA68" i="14"/>
  <c r="BD68" i="14"/>
  <c r="BG68" i="14"/>
  <c r="DB68" i="14"/>
  <c r="CZ68" i="14"/>
  <c r="CB68" i="14"/>
  <c r="CL68" i="14"/>
  <c r="DI68" i="14"/>
  <c r="CN68" i="14"/>
  <c r="AU68" i="14"/>
  <c r="BA68" i="14"/>
  <c r="W68" i="14"/>
  <c r="Z68" i="14"/>
  <c r="BT68" i="14"/>
  <c r="DQ68" i="14"/>
  <c r="CE68" i="14"/>
  <c r="DP68" i="14"/>
  <c r="L76" i="14"/>
  <c r="CF92" i="14"/>
  <c r="AN92" i="14"/>
  <c r="CY92" i="14"/>
  <c r="AJ92" i="14"/>
  <c r="CV92" i="14"/>
  <c r="DJ92" i="14"/>
  <c r="CZ92" i="14"/>
  <c r="BZ92" i="14"/>
  <c r="CT92" i="14"/>
  <c r="CB92" i="14"/>
  <c r="DC92" i="14"/>
  <c r="BQ92" i="14"/>
  <c r="BS92" i="14"/>
  <c r="DE92" i="14"/>
  <c r="AW92" i="14"/>
  <c r="DR92" i="14"/>
  <c r="AX92" i="14"/>
  <c r="CU92" i="14"/>
  <c r="DP92" i="14"/>
  <c r="AB92" i="14"/>
  <c r="CN92" i="14"/>
  <c r="BE92" i="14"/>
  <c r="DQ92" i="14"/>
  <c r="CH92" i="14"/>
  <c r="AA92" i="14"/>
  <c r="AE92" i="14"/>
  <c r="BL92" i="14"/>
  <c r="CM92" i="14"/>
  <c r="AR92" i="14"/>
  <c r="Y92" i="14"/>
  <c r="DA92" i="14"/>
  <c r="CX92" i="14"/>
  <c r="CI92" i="14"/>
  <c r="CO92" i="14"/>
  <c r="CG92" i="14"/>
  <c r="CP92" i="14"/>
  <c r="BH92" i="14"/>
  <c r="AO92" i="14"/>
  <c r="AL92" i="14"/>
  <c r="DN92" i="14"/>
  <c r="BW92" i="14"/>
  <c r="AY92" i="14"/>
  <c r="AT92" i="14"/>
  <c r="BI92" i="14"/>
  <c r="BT92" i="14"/>
  <c r="DK92" i="14"/>
  <c r="BJ92" i="14"/>
  <c r="BY92" i="14"/>
  <c r="CJ92" i="14"/>
  <c r="DG92" i="14"/>
  <c r="BF92" i="14"/>
  <c r="BK92" i="14"/>
  <c r="AD92" i="14"/>
  <c r="CA92" i="14"/>
  <c r="CK92" i="14"/>
  <c r="W92" i="14"/>
  <c r="BG92" i="14"/>
  <c r="Z92" i="14"/>
  <c r="DL92" i="14"/>
  <c r="AM92" i="14"/>
  <c r="AP92" i="14"/>
  <c r="AG92" i="14"/>
  <c r="X92" i="14"/>
  <c r="BV92" i="14"/>
  <c r="AS92" i="14"/>
  <c r="CE92" i="14"/>
  <c r="AH92" i="14"/>
  <c r="BD92" i="14"/>
  <c r="BX92" i="14"/>
  <c r="BB92" i="14"/>
  <c r="CQ92" i="14"/>
  <c r="DF92" i="14"/>
  <c r="CW92" i="14"/>
  <c r="CR92" i="14"/>
  <c r="AI92" i="14"/>
  <c r="DM92" i="14"/>
  <c r="DH92" i="14"/>
  <c r="DI92" i="14"/>
  <c r="BU92" i="14"/>
  <c r="AQ92" i="14"/>
  <c r="CC92" i="14"/>
  <c r="CD92" i="14"/>
  <c r="AV92" i="14"/>
  <c r="BM92" i="14"/>
  <c r="BR92" i="14"/>
  <c r="BC92" i="14"/>
  <c r="AK92" i="14"/>
  <c r="CS92" i="14"/>
  <c r="AC92" i="14"/>
  <c r="AU92" i="14"/>
  <c r="AZ92" i="14"/>
  <c r="BP92" i="14"/>
  <c r="DS92" i="14"/>
  <c r="BA92" i="14"/>
  <c r="DD92" i="14"/>
  <c r="AF92" i="14"/>
  <c r="DO92" i="14"/>
  <c r="BO92" i="14"/>
  <c r="CL92" i="14"/>
  <c r="DB92" i="14"/>
  <c r="BN92" i="14"/>
  <c r="DO65" i="14"/>
  <c r="BY65" i="14"/>
  <c r="DB65" i="14"/>
  <c r="AP65" i="14"/>
  <c r="BO65" i="14"/>
  <c r="DD65" i="14"/>
  <c r="CX65" i="14"/>
  <c r="AW65" i="14"/>
  <c r="AU65" i="14"/>
  <c r="BJ65" i="14"/>
  <c r="CR65" i="14"/>
  <c r="CI65" i="14"/>
  <c r="W65" i="14"/>
  <c r="BH65" i="14"/>
  <c r="CJ65" i="14"/>
  <c r="AM65" i="14"/>
  <c r="AC65" i="14"/>
  <c r="X65" i="14"/>
  <c r="BL65" i="14"/>
  <c r="CQ65" i="14"/>
  <c r="DN65" i="14"/>
  <c r="AD65" i="14"/>
  <c r="AS65" i="14"/>
  <c r="BQ65" i="14"/>
  <c r="AH65" i="14"/>
  <c r="CT65" i="14"/>
  <c r="BG65" i="14"/>
  <c r="CB65" i="14"/>
  <c r="DR65" i="14"/>
  <c r="CF65" i="14"/>
  <c r="DS65" i="14"/>
  <c r="AY65" i="14"/>
  <c r="BR65" i="14"/>
  <c r="CC65" i="14"/>
  <c r="DQ65" i="14"/>
  <c r="BE65" i="14"/>
  <c r="CH65" i="14"/>
  <c r="AZ65" i="14"/>
  <c r="BF65" i="14"/>
  <c r="BT65" i="14"/>
  <c r="CN65" i="14"/>
  <c r="CA65" i="14"/>
  <c r="CP65" i="14"/>
  <c r="DE65" i="14"/>
  <c r="CG65" i="14"/>
  <c r="AX65" i="14"/>
  <c r="DJ65" i="14"/>
  <c r="BW65" i="14"/>
  <c r="AR65" i="14"/>
  <c r="BZ65" i="14"/>
  <c r="DH65" i="14"/>
  <c r="DC65" i="14"/>
  <c r="AE65" i="14"/>
  <c r="AT65" i="14"/>
  <c r="BI65" i="14"/>
  <c r="BP65" i="14"/>
  <c r="AG65" i="14"/>
  <c r="CS65" i="14"/>
  <c r="DK65" i="14"/>
  <c r="AB65" i="14"/>
  <c r="BV65" i="14"/>
  <c r="AK65" i="14"/>
  <c r="BN65" i="14"/>
  <c r="CU65" i="14"/>
  <c r="DP65" i="14"/>
  <c r="CM65" i="14"/>
  <c r="Z65" i="14"/>
  <c r="BD65" i="14"/>
  <c r="CK65" i="14"/>
  <c r="CW65" i="14"/>
  <c r="DI65" i="14"/>
  <c r="AV65" i="14"/>
  <c r="AO65" i="14"/>
  <c r="Y65" i="14"/>
  <c r="AF65" i="14"/>
  <c r="AN65" i="14"/>
  <c r="CO65" i="14"/>
  <c r="AI65" i="14"/>
  <c r="AQ65" i="14"/>
  <c r="DL65" i="14"/>
  <c r="CL65" i="14"/>
  <c r="CY65" i="14"/>
  <c r="CE65" i="14"/>
  <c r="DG65" i="14"/>
  <c r="BB65" i="14"/>
  <c r="BA65" i="14"/>
  <c r="CD65" i="14"/>
  <c r="BK65" i="14"/>
  <c r="CZ65" i="14"/>
  <c r="BS65" i="14"/>
  <c r="DA65" i="14"/>
  <c r="AL65" i="14"/>
  <c r="CV65" i="14"/>
  <c r="BC65" i="14"/>
  <c r="AA65" i="14"/>
  <c r="DF65" i="14"/>
  <c r="AJ65" i="14"/>
  <c r="BM65" i="14"/>
  <c r="DM65" i="14"/>
  <c r="BU65" i="14"/>
  <c r="BX65" i="14"/>
  <c r="DW24" i="15"/>
  <c r="BI24" i="15"/>
  <c r="DU24" i="15"/>
  <c r="AY24" i="15"/>
  <c r="CU24" i="15"/>
  <c r="BZ24" i="15"/>
  <c r="AD24" i="15"/>
  <c r="AW24" i="15"/>
  <c r="DI24" i="15"/>
  <c r="DL24" i="15"/>
  <c r="BS24" i="15"/>
  <c r="CR24" i="15"/>
  <c r="AS24" i="15"/>
  <c r="AB24" i="15"/>
  <c r="DB24" i="15"/>
  <c r="BD24" i="15"/>
  <c r="AQ24" i="15"/>
  <c r="CA24" i="15"/>
  <c r="CE24" i="15"/>
  <c r="CJ24" i="15"/>
  <c r="BN24" i="15"/>
  <c r="CK24" i="15"/>
  <c r="AV24" i="15"/>
  <c r="DS24" i="15"/>
  <c r="BE24" i="15"/>
  <c r="BY24" i="15"/>
  <c r="BP24" i="15"/>
  <c r="CB24" i="15"/>
  <c r="BL24" i="15"/>
  <c r="CZ24" i="15"/>
  <c r="AT24" i="15"/>
  <c r="BM24" i="15"/>
  <c r="AZ24" i="15"/>
  <c r="BG24" i="15"/>
  <c r="DF24" i="15"/>
  <c r="CT24" i="15"/>
  <c r="AH24" i="15"/>
  <c r="BU24" i="15"/>
  <c r="BT24" i="15"/>
  <c r="BO24" i="15"/>
  <c r="BA24" i="15"/>
  <c r="DR24" i="15"/>
  <c r="DJ24" i="15"/>
  <c r="AJ24" i="15"/>
  <c r="DO24" i="15"/>
  <c r="CF24" i="15"/>
  <c r="AF24" i="15"/>
  <c r="DP24" i="15"/>
  <c r="AR24" i="15"/>
  <c r="DE24" i="15"/>
  <c r="BJ24" i="15"/>
  <c r="AO24" i="15"/>
  <c r="CS24" i="15"/>
  <c r="DK24" i="15"/>
  <c r="AC24" i="15"/>
  <c r="BK24" i="15"/>
  <c r="AP24" i="15"/>
  <c r="CD24" i="15"/>
  <c r="BF24" i="15"/>
  <c r="CN24" i="15"/>
  <c r="AI24" i="15"/>
  <c r="AE24" i="15"/>
  <c r="CL24" i="15"/>
  <c r="CY24" i="15"/>
  <c r="AN24" i="15"/>
  <c r="BV24" i="15"/>
  <c r="BW24" i="15"/>
  <c r="CH24" i="15"/>
  <c r="BB24" i="15"/>
  <c r="CG24" i="15"/>
  <c r="DC24" i="15"/>
  <c r="DN24" i="15"/>
  <c r="CW24" i="15"/>
  <c r="DG24" i="15"/>
  <c r="AU24" i="15"/>
  <c r="DH24" i="15"/>
  <c r="BC24" i="15"/>
  <c r="AX24" i="15"/>
  <c r="CV24" i="15"/>
  <c r="DV24" i="15"/>
  <c r="DD24" i="15"/>
  <c r="CC24" i="15"/>
  <c r="BR24" i="15"/>
  <c r="AK24" i="15"/>
  <c r="BQ24" i="15"/>
  <c r="AG24" i="15"/>
  <c r="AM24" i="15"/>
  <c r="CQ24" i="15"/>
  <c r="DM24" i="15"/>
  <c r="BX24" i="15"/>
  <c r="AA24" i="15"/>
  <c r="AL24" i="15"/>
  <c r="CO24" i="15"/>
  <c r="CI24" i="15"/>
  <c r="CP24" i="15"/>
  <c r="BH24" i="15"/>
  <c r="DT24" i="15"/>
  <c r="DA24" i="15"/>
  <c r="CX24" i="15"/>
  <c r="P66" i="15"/>
  <c r="EC100" i="15"/>
  <c r="ES100" i="15"/>
  <c r="P18" i="15"/>
  <c r="DX18" i="15"/>
  <c r="EN18" i="15"/>
  <c r="FD18" i="15"/>
  <c r="FT18" i="15"/>
  <c r="GJ18" i="15"/>
  <c r="DY18" i="15"/>
  <c r="EO18" i="15"/>
  <c r="DZ18" i="15"/>
  <c r="EP18" i="15"/>
  <c r="EY18" i="15"/>
  <c r="FV18" i="15"/>
  <c r="GQ18" i="15"/>
  <c r="HI18" i="15"/>
  <c r="FB18" i="15"/>
  <c r="FW18" i="15"/>
  <c r="GS18" i="15"/>
  <c r="HJ18" i="15"/>
  <c r="EQ18" i="15"/>
  <c r="FS18" i="15"/>
  <c r="GO18" i="15"/>
  <c r="HG18" i="15"/>
  <c r="EU18" i="15"/>
  <c r="FE18" i="15"/>
  <c r="FJ18" i="15"/>
  <c r="EE18" i="15"/>
  <c r="HD18" i="15"/>
  <c r="BI22" i="15"/>
  <c r="BY22" i="15"/>
  <c r="CO22" i="15"/>
  <c r="DE22" i="15"/>
  <c r="DU22" i="15"/>
  <c r="BP22" i="15"/>
  <c r="CL22" i="15"/>
  <c r="DG22" i="15"/>
  <c r="AV22" i="15"/>
  <c r="BX22" i="15"/>
  <c r="CZ22" i="15"/>
  <c r="AY22" i="15"/>
  <c r="CJ22" i="15"/>
  <c r="BB22" i="15"/>
  <c r="CN22" i="15"/>
  <c r="BN22" i="15"/>
  <c r="AX22" i="15"/>
  <c r="DT22" i="15"/>
  <c r="DK22" i="15"/>
  <c r="AK22" i="15"/>
  <c r="BG22" i="15"/>
  <c r="AP22" i="15"/>
  <c r="AN22" i="15"/>
  <c r="CR22" i="15"/>
  <c r="AE22" i="15"/>
  <c r="AW22" i="15"/>
  <c r="BM22" i="15"/>
  <c r="CC22" i="15"/>
  <c r="CS22" i="15"/>
  <c r="DI22" i="15"/>
  <c r="AZ22" i="15"/>
  <c r="BV22" i="15"/>
  <c r="CQ22" i="15"/>
  <c r="DL22" i="15"/>
  <c r="BC22" i="15"/>
  <c r="CE22" i="15"/>
  <c r="DH22" i="15"/>
  <c r="BH22" i="15"/>
  <c r="CU22" i="15"/>
  <c r="BL22" i="15"/>
  <c r="CX22" i="15"/>
  <c r="CH22" i="15"/>
  <c r="BO22" i="15"/>
  <c r="BW22" i="15"/>
  <c r="BD22" i="15"/>
  <c r="AO22" i="15"/>
  <c r="AD22" i="15"/>
  <c r="AT22" i="15"/>
  <c r="AA22" i="15"/>
  <c r="AB22" i="15"/>
  <c r="AM22" i="15"/>
  <c r="BA22" i="15"/>
  <c r="CG22" i="15"/>
  <c r="DM22" i="15"/>
  <c r="CA22" i="15"/>
  <c r="DR22" i="15"/>
  <c r="CM22" i="15"/>
  <c r="BS22" i="15"/>
  <c r="BT22" i="15"/>
  <c r="CY22" i="15"/>
  <c r="DJ22" i="15"/>
  <c r="AS22" i="15"/>
  <c r="CP22" i="15"/>
  <c r="AJ22" i="15"/>
  <c r="BQ22" i="15"/>
  <c r="BF22" i="15"/>
  <c r="BJ22" i="15"/>
  <c r="DD22" i="15"/>
  <c r="CI22" i="15"/>
  <c r="AI22" i="15"/>
  <c r="BE22" i="15"/>
  <c r="CK22" i="15"/>
  <c r="DQ22" i="15"/>
  <c r="CF22" i="15"/>
  <c r="DW22" i="15"/>
  <c r="CT22" i="15"/>
  <c r="CB22" i="15"/>
  <c r="CD22" i="15"/>
  <c r="DS22" i="15"/>
  <c r="BZ22" i="15"/>
  <c r="AU22" i="15"/>
  <c r="AF22" i="15"/>
  <c r="AR22" i="15"/>
  <c r="CW22" i="15"/>
  <c r="CV22" i="15"/>
  <c r="DO22" i="15"/>
  <c r="DF22" i="15"/>
  <c r="AC22" i="15"/>
  <c r="AH22" i="15"/>
  <c r="DA22" i="15"/>
  <c r="DV22" i="15"/>
  <c r="AG22" i="15"/>
  <c r="BR22" i="15"/>
  <c r="BK22" i="15"/>
  <c r="DN22" i="15"/>
  <c r="AL22" i="15"/>
  <c r="DB22" i="15"/>
  <c r="DP22" i="15"/>
  <c r="AQ22" i="15"/>
  <c r="BU22" i="15"/>
  <c r="DC22" i="15"/>
  <c r="EG26" i="15"/>
  <c r="EW26" i="15"/>
  <c r="FM26" i="15"/>
  <c r="GC26" i="15"/>
  <c r="GS26" i="15"/>
  <c r="HI26" i="15"/>
  <c r="ED26" i="15"/>
  <c r="ET26" i="15"/>
  <c r="FJ26" i="15"/>
  <c r="FZ26" i="15"/>
  <c r="GP26" i="15"/>
  <c r="HF26" i="15"/>
  <c r="EA26" i="15"/>
  <c r="EQ26" i="15"/>
  <c r="FG26" i="15"/>
  <c r="FW26" i="15"/>
  <c r="GM26" i="15"/>
  <c r="HC26" i="15"/>
  <c r="HS26" i="15"/>
  <c r="FX26" i="15"/>
  <c r="EF26" i="15"/>
  <c r="GR26" i="15"/>
  <c r="FP26" i="15"/>
  <c r="FD26" i="15"/>
  <c r="GJ26" i="15"/>
  <c r="EK26" i="15"/>
  <c r="FA26" i="15"/>
  <c r="FQ26" i="15"/>
  <c r="GG26" i="15"/>
  <c r="GW26" i="15"/>
  <c r="HM26" i="15"/>
  <c r="EH26" i="15"/>
  <c r="EX26" i="15"/>
  <c r="FN26" i="15"/>
  <c r="GD26" i="15"/>
  <c r="GT26" i="15"/>
  <c r="HJ26" i="15"/>
  <c r="EE26" i="15"/>
  <c r="EU26" i="15"/>
  <c r="FK26" i="15"/>
  <c r="GA26" i="15"/>
  <c r="GQ26" i="15"/>
  <c r="HG26" i="15"/>
  <c r="EB26" i="15"/>
  <c r="GN26" i="15"/>
  <c r="EV26" i="15"/>
  <c r="HH26" i="15"/>
  <c r="GF26" i="15"/>
  <c r="HP26" i="15"/>
  <c r="EN26" i="15"/>
  <c r="P26" i="15"/>
  <c r="DY26" i="15"/>
  <c r="EO26" i="15"/>
  <c r="FE26" i="15"/>
  <c r="FU26" i="15"/>
  <c r="GK26" i="15"/>
  <c r="HA26" i="15"/>
  <c r="HQ26" i="15"/>
  <c r="EL26" i="15"/>
  <c r="FB26" i="15"/>
  <c r="FR26" i="15"/>
  <c r="GH26" i="15"/>
  <c r="GX26" i="15"/>
  <c r="HN26" i="15"/>
  <c r="EI26" i="15"/>
  <c r="EY26" i="15"/>
  <c r="FO26" i="15"/>
  <c r="GE26" i="15"/>
  <c r="GU26" i="15"/>
  <c r="HK26" i="15"/>
  <c r="ER26" i="15"/>
  <c r="HD26" i="15"/>
  <c r="FL26" i="15"/>
  <c r="EJ26" i="15"/>
  <c r="GV26" i="15"/>
  <c r="FT26" i="15"/>
  <c r="GZ26" i="15"/>
  <c r="P34" i="15"/>
  <c r="DZ34" i="15"/>
  <c r="EP34" i="15"/>
  <c r="FF34" i="15"/>
  <c r="FV34" i="15"/>
  <c r="GL34" i="15"/>
  <c r="HB34" i="15"/>
  <c r="HR34" i="15"/>
  <c r="EM34" i="15"/>
  <c r="FC34" i="15"/>
  <c r="FS34" i="15"/>
  <c r="GI34" i="15"/>
  <c r="GY34" i="15"/>
  <c r="HO34" i="15"/>
  <c r="EF34" i="15"/>
  <c r="EV34" i="15"/>
  <c r="FL34" i="15"/>
  <c r="GB34" i="15"/>
  <c r="GR34" i="15"/>
  <c r="HH34" i="15"/>
  <c r="EG34" i="15"/>
  <c r="GS34" i="15"/>
  <c r="FQ34" i="15"/>
  <c r="DY34" i="15"/>
  <c r="GK34" i="15"/>
  <c r="EC34" i="15"/>
  <c r="FI34" i="15"/>
  <c r="ED34" i="15"/>
  <c r="ET34" i="15"/>
  <c r="FJ34" i="15"/>
  <c r="FZ34" i="15"/>
  <c r="GP34" i="15"/>
  <c r="HF34" i="15"/>
  <c r="EA34" i="15"/>
  <c r="EQ34" i="15"/>
  <c r="FG34" i="15"/>
  <c r="FW34" i="15"/>
  <c r="GM34" i="15"/>
  <c r="HC34" i="15"/>
  <c r="HS34" i="15"/>
  <c r="EJ34" i="15"/>
  <c r="EZ34" i="15"/>
  <c r="FP34" i="15"/>
  <c r="GF34" i="15"/>
  <c r="GV34" i="15"/>
  <c r="HL34" i="15"/>
  <c r="EW34" i="15"/>
  <c r="HI34" i="15"/>
  <c r="GG34" i="15"/>
  <c r="EO34" i="15"/>
  <c r="HA34" i="15"/>
  <c r="GO34" i="15"/>
  <c r="P38" i="15"/>
  <c r="EL38" i="15"/>
  <c r="FB38" i="15"/>
  <c r="FR38" i="15"/>
  <c r="GH38" i="15"/>
  <c r="GX38" i="15"/>
  <c r="HN38" i="15"/>
  <c r="EI38" i="15"/>
  <c r="EY38" i="15"/>
  <c r="FO38" i="15"/>
  <c r="GE38" i="15"/>
  <c r="GU38" i="15"/>
  <c r="HK38" i="15"/>
  <c r="EB38" i="15"/>
  <c r="ER38" i="15"/>
  <c r="FH38" i="15"/>
  <c r="FX38" i="15"/>
  <c r="GN38" i="15"/>
  <c r="HD38" i="15"/>
  <c r="HT38" i="15"/>
  <c r="FY38" i="15"/>
  <c r="EW38" i="15"/>
  <c r="HI38" i="15"/>
  <c r="GG38" i="15"/>
  <c r="HQ38" i="15"/>
  <c r="EO38" i="15"/>
  <c r="DZ38" i="15"/>
  <c r="EP38" i="15"/>
  <c r="FF38" i="15"/>
  <c r="FV38" i="15"/>
  <c r="GL38" i="15"/>
  <c r="HB38" i="15"/>
  <c r="HR38" i="15"/>
  <c r="EM38" i="15"/>
  <c r="FC38" i="15"/>
  <c r="FS38" i="15"/>
  <c r="GI38" i="15"/>
  <c r="GY38" i="15"/>
  <c r="HO38" i="15"/>
  <c r="EF38" i="15"/>
  <c r="EV38" i="15"/>
  <c r="FL38" i="15"/>
  <c r="GB38" i="15"/>
  <c r="GR38" i="15"/>
  <c r="HH38" i="15"/>
  <c r="EC38" i="15"/>
  <c r="GO38" i="15"/>
  <c r="FM38" i="15"/>
  <c r="EK38" i="15"/>
  <c r="GW38" i="15"/>
  <c r="FU38" i="15"/>
  <c r="HA38" i="15"/>
  <c r="BD54" i="15"/>
  <c r="BT54" i="15"/>
  <c r="CJ54" i="15"/>
  <c r="CZ54" i="15"/>
  <c r="DP54" i="15"/>
  <c r="BJ54" i="15"/>
  <c r="CE54" i="15"/>
  <c r="DA54" i="15"/>
  <c r="DV54" i="15"/>
  <c r="BQ54" i="15"/>
  <c r="CL54" i="15"/>
  <c r="DG54" i="15"/>
  <c r="BB54" i="15"/>
  <c r="CS54" i="15"/>
  <c r="BN54" i="15"/>
  <c r="DE54" i="15"/>
  <c r="CM54" i="15"/>
  <c r="AK54" i="15"/>
  <c r="AX54" i="15"/>
  <c r="AD54" i="15"/>
  <c r="AT54" i="15"/>
  <c r="DS54" i="15"/>
  <c r="DU54" i="15"/>
  <c r="BI54" i="15"/>
  <c r="AE54" i="15"/>
  <c r="BH54" i="15"/>
  <c r="BX54" i="15"/>
  <c r="CN54" i="15"/>
  <c r="DD54" i="15"/>
  <c r="DT54" i="15"/>
  <c r="BO54" i="15"/>
  <c r="CK54" i="15"/>
  <c r="DF54" i="15"/>
  <c r="BA54" i="15"/>
  <c r="BV54" i="15"/>
  <c r="CQ54" i="15"/>
  <c r="DM54" i="15"/>
  <c r="BM54" i="15"/>
  <c r="DC54" i="15"/>
  <c r="BY54" i="15"/>
  <c r="DO54" i="15"/>
  <c r="DI54" i="15"/>
  <c r="AO54" i="15"/>
  <c r="BS54" i="15"/>
  <c r="AH54" i="15"/>
  <c r="BG54" i="15"/>
  <c r="CY54" i="15"/>
  <c r="AA54" i="15"/>
  <c r="AB54" i="15"/>
  <c r="CD54" i="15"/>
  <c r="AV54" i="15"/>
  <c r="CB54" i="15"/>
  <c r="DH54" i="15"/>
  <c r="BU54" i="15"/>
  <c r="DK54" i="15"/>
  <c r="CA54" i="15"/>
  <c r="DR54" i="15"/>
  <c r="DN54" i="15"/>
  <c r="AW54" i="15"/>
  <c r="AS54" i="15"/>
  <c r="AL54" i="15"/>
  <c r="AF54" i="15"/>
  <c r="AJ54" i="15"/>
  <c r="CR54" i="15"/>
  <c r="CP54" i="15"/>
  <c r="BW54" i="15"/>
  <c r="AC54" i="15"/>
  <c r="CC54" i="15"/>
  <c r="AM54" i="15"/>
  <c r="AZ54" i="15"/>
  <c r="CF54" i="15"/>
  <c r="DL54" i="15"/>
  <c r="BZ54" i="15"/>
  <c r="DQ54" i="15"/>
  <c r="CG54" i="15"/>
  <c r="DW54" i="15"/>
  <c r="BC54" i="15"/>
  <c r="BR54" i="15"/>
  <c r="AU54" i="15"/>
  <c r="AP54" i="15"/>
  <c r="AN54" i="15"/>
  <c r="AR54" i="15"/>
  <c r="BL54" i="15"/>
  <c r="AY54" i="15"/>
  <c r="BF54" i="15"/>
  <c r="CW54" i="15"/>
  <c r="CI54" i="15"/>
  <c r="CO54" i="15"/>
  <c r="AI54" i="15"/>
  <c r="BP54" i="15"/>
  <c r="BK54" i="15"/>
  <c r="AG54" i="15"/>
  <c r="CT54" i="15"/>
  <c r="CV54" i="15"/>
  <c r="DB54" i="15"/>
  <c r="DJ54" i="15"/>
  <c r="BE54" i="15"/>
  <c r="CH54" i="15"/>
  <c r="CX54" i="15"/>
  <c r="CU54" i="15"/>
  <c r="AQ54" i="15"/>
  <c r="P78" i="15"/>
  <c r="EA78" i="15"/>
  <c r="EQ78" i="15"/>
  <c r="FG78" i="15"/>
  <c r="FW78" i="15"/>
  <c r="GM78" i="15"/>
  <c r="HC78" i="15"/>
  <c r="HS78" i="15"/>
  <c r="EJ78" i="15"/>
  <c r="EZ78" i="15"/>
  <c r="FP78" i="15"/>
  <c r="GF78" i="15"/>
  <c r="GV78" i="15"/>
  <c r="HL78" i="15"/>
  <c r="EC78" i="15"/>
  <c r="ES78" i="15"/>
  <c r="FI78" i="15"/>
  <c r="FY78" i="15"/>
  <c r="GO78" i="15"/>
  <c r="HE78" i="15"/>
  <c r="EH78" i="15"/>
  <c r="GT78" i="15"/>
  <c r="FR78" i="15"/>
  <c r="DZ78" i="15"/>
  <c r="GL78" i="15"/>
  <c r="HF78" i="15"/>
  <c r="GP78" i="15"/>
  <c r="EE78" i="15"/>
  <c r="EU78" i="15"/>
  <c r="FK78" i="15"/>
  <c r="GA78" i="15"/>
  <c r="GQ78" i="15"/>
  <c r="HG78" i="15"/>
  <c r="DX78" i="15"/>
  <c r="EN78" i="15"/>
  <c r="FD78" i="15"/>
  <c r="FT78" i="15"/>
  <c r="GJ78" i="15"/>
  <c r="GZ78" i="15"/>
  <c r="HP78" i="15"/>
  <c r="EG78" i="15"/>
  <c r="EW78" i="15"/>
  <c r="FM78" i="15"/>
  <c r="GC78" i="15"/>
  <c r="GS78" i="15"/>
  <c r="HI78" i="15"/>
  <c r="EX78" i="15"/>
  <c r="HJ78" i="15"/>
  <c r="GH78" i="15"/>
  <c r="EP78" i="15"/>
  <c r="HB78" i="15"/>
  <c r="FJ78" i="15"/>
  <c r="AW90" i="15"/>
  <c r="BM90" i="15"/>
  <c r="CC90" i="15"/>
  <c r="CS90" i="15"/>
  <c r="DI90" i="15"/>
  <c r="AC90" i="15"/>
  <c r="AS90" i="15"/>
  <c r="BF90" i="15"/>
  <c r="BA90" i="15"/>
  <c r="BQ90" i="15"/>
  <c r="CG90" i="15"/>
  <c r="CW90" i="15"/>
  <c r="DM90" i="15"/>
  <c r="AG90" i="15"/>
  <c r="AU90" i="15"/>
  <c r="BJ90" i="15"/>
  <c r="BE90" i="15"/>
  <c r="CK90" i="15"/>
  <c r="DQ90" i="15"/>
  <c r="AX90" i="15"/>
  <c r="BV90" i="15"/>
  <c r="CL90" i="15"/>
  <c r="DB90" i="15"/>
  <c r="DR90" i="15"/>
  <c r="BL90" i="15"/>
  <c r="CR90" i="15"/>
  <c r="AB90" i="15"/>
  <c r="AY90" i="15"/>
  <c r="CE90" i="15"/>
  <c r="DK90" i="15"/>
  <c r="AN90" i="15"/>
  <c r="BP90" i="15"/>
  <c r="CV90" i="15"/>
  <c r="AE90" i="15"/>
  <c r="CY90" i="15"/>
  <c r="BK90" i="15"/>
  <c r="DG90" i="15"/>
  <c r="AA90" i="15"/>
  <c r="BI90" i="15"/>
  <c r="CO90" i="15"/>
  <c r="DU90" i="15"/>
  <c r="BB90" i="15"/>
  <c r="BZ90" i="15"/>
  <c r="CP90" i="15"/>
  <c r="DF90" i="15"/>
  <c r="DV90" i="15"/>
  <c r="BT90" i="15"/>
  <c r="CZ90" i="15"/>
  <c r="AH90" i="15"/>
  <c r="BG90" i="15"/>
  <c r="CM90" i="15"/>
  <c r="DS90" i="15"/>
  <c r="AT90" i="15"/>
  <c r="BX90" i="15"/>
  <c r="DD90" i="15"/>
  <c r="AJ90" i="15"/>
  <c r="AF90" i="15"/>
  <c r="CQ90" i="15"/>
  <c r="AL90" i="15"/>
  <c r="DE90" i="15"/>
  <c r="BR90" i="15"/>
  <c r="CX90" i="15"/>
  <c r="BD90" i="15"/>
  <c r="DP90" i="15"/>
  <c r="BW90" i="15"/>
  <c r="AI90" i="15"/>
  <c r="CN90" i="15"/>
  <c r="BS90" i="15"/>
  <c r="CA90" i="15"/>
  <c r="DA90" i="15"/>
  <c r="CT90" i="15"/>
  <c r="DH90" i="15"/>
  <c r="AD90" i="15"/>
  <c r="AP90" i="15"/>
  <c r="BU90" i="15"/>
  <c r="AK90" i="15"/>
  <c r="CD90" i="15"/>
  <c r="DJ90" i="15"/>
  <c r="CB90" i="15"/>
  <c r="AM90" i="15"/>
  <c r="CU90" i="15"/>
  <c r="AZ90" i="15"/>
  <c r="DL90" i="15"/>
  <c r="BC90" i="15"/>
  <c r="DO90" i="15"/>
  <c r="BY90" i="15"/>
  <c r="AO90" i="15"/>
  <c r="CH90" i="15"/>
  <c r="DN90" i="15"/>
  <c r="CJ90" i="15"/>
  <c r="AR90" i="15"/>
  <c r="DC90" i="15"/>
  <c r="BH90" i="15"/>
  <c r="DT90" i="15"/>
  <c r="CI90" i="15"/>
  <c r="AQ90" i="15"/>
  <c r="BN90" i="15"/>
  <c r="AV90" i="15"/>
  <c r="BO90" i="15"/>
  <c r="CF90" i="15"/>
  <c r="DW90" i="15"/>
  <c r="AS8" i="15"/>
  <c r="EQ8" i="15"/>
  <c r="P15" i="15"/>
  <c r="EH15" i="15"/>
  <c r="EX15" i="15"/>
  <c r="FN15" i="15"/>
  <c r="GD15" i="15"/>
  <c r="GT15" i="15"/>
  <c r="HJ15" i="15"/>
  <c r="EM15" i="15"/>
  <c r="FC15" i="15"/>
  <c r="FS15" i="15"/>
  <c r="GI15" i="15"/>
  <c r="GY15" i="15"/>
  <c r="DX15" i="15"/>
  <c r="EN15" i="15"/>
  <c r="FE15" i="15"/>
  <c r="GK15" i="15"/>
  <c r="HO15" i="15"/>
  <c r="EZ15" i="15"/>
  <c r="GF15" i="15"/>
  <c r="HL15" i="15"/>
  <c r="ES15" i="15"/>
  <c r="FY15" i="15"/>
  <c r="HE15" i="15"/>
  <c r="GB15" i="15"/>
  <c r="HN15" i="15"/>
  <c r="FT15" i="15"/>
  <c r="EL15" i="15"/>
  <c r="FB15" i="15"/>
  <c r="FR15" i="15"/>
  <c r="GH15" i="15"/>
  <c r="GX15" i="15"/>
  <c r="EA15" i="15"/>
  <c r="EQ15" i="15"/>
  <c r="FG15" i="15"/>
  <c r="FW15" i="15"/>
  <c r="GM15" i="15"/>
  <c r="HC15" i="15"/>
  <c r="EB15" i="15"/>
  <c r="ER15" i="15"/>
  <c r="FM15" i="15"/>
  <c r="GS15" i="15"/>
  <c r="HS15" i="15"/>
  <c r="FH15" i="15"/>
  <c r="GN15" i="15"/>
  <c r="HP15" i="15"/>
  <c r="FA15" i="15"/>
  <c r="GG15" i="15"/>
  <c r="HM15" i="15"/>
  <c r="HH15" i="15"/>
  <c r="FL15" i="15"/>
  <c r="GZ15" i="15"/>
  <c r="P51" i="15"/>
  <c r="P63" i="15"/>
  <c r="P87" i="15"/>
  <c r="EH87" i="15"/>
  <c r="EX87" i="15"/>
  <c r="FN87" i="15"/>
  <c r="GD87" i="15"/>
  <c r="GT87" i="15"/>
  <c r="HJ87" i="15"/>
  <c r="EE87" i="15"/>
  <c r="EU87" i="15"/>
  <c r="FK87" i="15"/>
  <c r="GA87" i="15"/>
  <c r="GQ87" i="15"/>
  <c r="HG87" i="15"/>
  <c r="DX87" i="15"/>
  <c r="EN87" i="15"/>
  <c r="FD87" i="15"/>
  <c r="FT87" i="15"/>
  <c r="GJ87" i="15"/>
  <c r="GZ87" i="15"/>
  <c r="HP87" i="15"/>
  <c r="FQ87" i="15"/>
  <c r="DY87" i="15"/>
  <c r="GK87" i="15"/>
  <c r="ES87" i="15"/>
  <c r="HE87" i="15"/>
  <c r="HI87" i="15"/>
  <c r="EL87" i="15"/>
  <c r="FB87" i="15"/>
  <c r="FR87" i="15"/>
  <c r="GH87" i="15"/>
  <c r="GX87" i="15"/>
  <c r="HN87" i="15"/>
  <c r="EI87" i="15"/>
  <c r="EY87" i="15"/>
  <c r="FO87" i="15"/>
  <c r="GE87" i="15"/>
  <c r="GU87" i="15"/>
  <c r="HK87" i="15"/>
  <c r="EB87" i="15"/>
  <c r="ER87" i="15"/>
  <c r="FH87" i="15"/>
  <c r="FX87" i="15"/>
  <c r="GN87" i="15"/>
  <c r="HD87" i="15"/>
  <c r="HT87" i="15"/>
  <c r="GG87" i="15"/>
  <c r="EO87" i="15"/>
  <c r="HA87" i="15"/>
  <c r="FI87" i="15"/>
  <c r="EG87" i="15"/>
  <c r="FM87" i="15"/>
  <c r="DZ87" i="15"/>
  <c r="EP87" i="15"/>
  <c r="FF87" i="15"/>
  <c r="FV87" i="15"/>
  <c r="GL87" i="15"/>
  <c r="HB87" i="15"/>
  <c r="HR87" i="15"/>
  <c r="EM87" i="15"/>
  <c r="FC87" i="15"/>
  <c r="FS87" i="15"/>
  <c r="GI87" i="15"/>
  <c r="GY87" i="15"/>
  <c r="HO87" i="15"/>
  <c r="EF87" i="15"/>
  <c r="EV87" i="15"/>
  <c r="FL87" i="15"/>
  <c r="GB87" i="15"/>
  <c r="GR87" i="15"/>
  <c r="HH87" i="15"/>
  <c r="EK87" i="15"/>
  <c r="GW87" i="15"/>
  <c r="FE87" i="15"/>
  <c r="HQ87" i="15"/>
  <c r="FY87" i="15"/>
  <c r="GS87" i="15"/>
  <c r="GC87" i="15"/>
  <c r="BE87" i="15"/>
  <c r="BU87" i="15"/>
  <c r="CK87" i="15"/>
  <c r="DA87" i="15"/>
  <c r="DQ87" i="15"/>
  <c r="AK87" i="15"/>
  <c r="BB87" i="15"/>
  <c r="BR87" i="15"/>
  <c r="CH87" i="15"/>
  <c r="CX87" i="15"/>
  <c r="DN87" i="15"/>
  <c r="BD87" i="15"/>
  <c r="CJ87" i="15"/>
  <c r="DP87" i="15"/>
  <c r="AT87" i="15"/>
  <c r="BO87" i="15"/>
  <c r="CU87" i="15"/>
  <c r="AE87" i="15"/>
  <c r="BH87" i="15"/>
  <c r="CN87" i="15"/>
  <c r="DT87" i="15"/>
  <c r="AQ87" i="15"/>
  <c r="AB87" i="15"/>
  <c r="AR87" i="15"/>
  <c r="AH87" i="15"/>
  <c r="BI87" i="15"/>
  <c r="BY87" i="15"/>
  <c r="CO87" i="15"/>
  <c r="DE87" i="15"/>
  <c r="DU87" i="15"/>
  <c r="AO87" i="15"/>
  <c r="BF87" i="15"/>
  <c r="BV87" i="15"/>
  <c r="CL87" i="15"/>
  <c r="DB87" i="15"/>
  <c r="DR87" i="15"/>
  <c r="BL87" i="15"/>
  <c r="CR87" i="15"/>
  <c r="AD87" i="15"/>
  <c r="AU87" i="15"/>
  <c r="BW87" i="15"/>
  <c r="DC87" i="15"/>
  <c r="AJ87" i="15"/>
  <c r="BP87" i="15"/>
  <c r="CV87" i="15"/>
  <c r="AA87" i="15"/>
  <c r="BC87" i="15"/>
  <c r="CY87" i="15"/>
  <c r="BK87" i="15"/>
  <c r="BS87" i="15"/>
  <c r="BM87" i="15"/>
  <c r="CS87" i="15"/>
  <c r="AC87" i="15"/>
  <c r="BJ87" i="15"/>
  <c r="CP87" i="15"/>
  <c r="DV87" i="15"/>
  <c r="CZ87" i="15"/>
  <c r="AY87" i="15"/>
  <c r="DK87" i="15"/>
  <c r="BX87" i="15"/>
  <c r="AF87" i="15"/>
  <c r="AM87" i="15"/>
  <c r="CA87" i="15"/>
  <c r="AW87" i="15"/>
  <c r="DI87" i="15"/>
  <c r="BZ87" i="15"/>
  <c r="BQ87" i="15"/>
  <c r="CW87" i="15"/>
  <c r="AG87" i="15"/>
  <c r="BN87" i="15"/>
  <c r="CT87" i="15"/>
  <c r="AV87" i="15"/>
  <c r="DH87" i="15"/>
  <c r="BG87" i="15"/>
  <c r="DS87" i="15"/>
  <c r="CF87" i="15"/>
  <c r="AL87" i="15"/>
  <c r="DG87" i="15"/>
  <c r="CC87" i="15"/>
  <c r="AS87" i="15"/>
  <c r="DM87" i="15"/>
  <c r="DJ87" i="15"/>
  <c r="AN87" i="15"/>
  <c r="AZ87" i="15"/>
  <c r="DO87" i="15"/>
  <c r="CG87" i="15"/>
  <c r="AI87" i="15"/>
  <c r="CI87" i="15"/>
  <c r="AX87" i="15"/>
  <c r="BT87" i="15"/>
  <c r="CE87" i="15"/>
  <c r="DD87" i="15"/>
  <c r="CQ87" i="15"/>
  <c r="BA87" i="15"/>
  <c r="CD87" i="15"/>
  <c r="CB87" i="15"/>
  <c r="CM87" i="15"/>
  <c r="DL87" i="15"/>
  <c r="DW87" i="15"/>
  <c r="DF87" i="15"/>
  <c r="AP87" i="15"/>
  <c r="EZ26" i="15"/>
  <c r="HO26" i="15"/>
  <c r="FC26" i="15"/>
  <c r="GL26" i="15"/>
  <c r="DZ26" i="15"/>
  <c r="FI26" i="15"/>
  <c r="EC87" i="15"/>
  <c r="HL87" i="15"/>
  <c r="EZ87" i="15"/>
  <c r="GM87" i="15"/>
  <c r="EA87" i="15"/>
  <c r="FJ87" i="15"/>
  <c r="DL98" i="15"/>
  <c r="EW66" i="15"/>
  <c r="FM66" i="15"/>
  <c r="FI66" i="15"/>
  <c r="HA66" i="15"/>
  <c r="EO66" i="15"/>
  <c r="GG66" i="15"/>
  <c r="HT66" i="15"/>
  <c r="HD66" i="15"/>
  <c r="GN66" i="15"/>
  <c r="FX66" i="15"/>
  <c r="FH66" i="15"/>
  <c r="ER66" i="15"/>
  <c r="EB66" i="15"/>
  <c r="HK66" i="15"/>
  <c r="GU66" i="15"/>
  <c r="GE66" i="15"/>
  <c r="FO66" i="15"/>
  <c r="EY66" i="15"/>
  <c r="EI66" i="15"/>
  <c r="HN66" i="15"/>
  <c r="GX66" i="15"/>
  <c r="GH66" i="15"/>
  <c r="FR66" i="15"/>
  <c r="FB66" i="15"/>
  <c r="EL66" i="15"/>
  <c r="HP18" i="15"/>
  <c r="GU18" i="15"/>
  <c r="FU18" i="15"/>
  <c r="HC18" i="15"/>
  <c r="GD18" i="15"/>
  <c r="FC18" i="15"/>
  <c r="HF18" i="15"/>
  <c r="GH18" i="15"/>
  <c r="FG18" i="15"/>
  <c r="HE18" i="15"/>
  <c r="GG18" i="15"/>
  <c r="FF18" i="15"/>
  <c r="EL18" i="15"/>
  <c r="EW18" i="15"/>
  <c r="EC18" i="15"/>
  <c r="GF18" i="15"/>
  <c r="FL18" i="15"/>
  <c r="ER18" i="15"/>
  <c r="CM24" i="15"/>
  <c r="HM38" i="15"/>
  <c r="GC38" i="15"/>
  <c r="ES38" i="15"/>
  <c r="GV38" i="15"/>
  <c r="FP38" i="15"/>
  <c r="EJ38" i="15"/>
  <c r="HC38" i="15"/>
  <c r="FW38" i="15"/>
  <c r="EQ38" i="15"/>
  <c r="HF38" i="15"/>
  <c r="FZ38" i="15"/>
  <c r="ET38" i="15"/>
  <c r="ES34" i="15"/>
  <c r="FE34" i="15"/>
  <c r="EK34" i="15"/>
  <c r="HP34" i="15"/>
  <c r="GJ34" i="15"/>
  <c r="FD34" i="15"/>
  <c r="DX34" i="15"/>
  <c r="GQ34" i="15"/>
  <c r="FK34" i="15"/>
  <c r="EE34" i="15"/>
  <c r="GT34" i="15"/>
  <c r="FN34" i="15"/>
  <c r="EH34" i="15"/>
  <c r="GJ15" i="15"/>
  <c r="GW15" i="15"/>
  <c r="EC15" i="15"/>
  <c r="FX15" i="15"/>
  <c r="HI15" i="15"/>
  <c r="EW15" i="15"/>
  <c r="HK15" i="15"/>
  <c r="GE15" i="15"/>
  <c r="EY15" i="15"/>
  <c r="HF15" i="15"/>
  <c r="FZ15" i="15"/>
  <c r="ET15" i="15"/>
  <c r="GB26" i="15"/>
  <c r="GY26" i="15"/>
  <c r="EM26" i="15"/>
  <c r="FV26" i="15"/>
  <c r="HE26" i="15"/>
  <c r="ES26" i="15"/>
  <c r="FU87" i="15"/>
  <c r="GV87" i="15"/>
  <c r="EJ87" i="15"/>
  <c r="FW87" i="15"/>
  <c r="HF87" i="15"/>
  <c r="ET87" i="15"/>
  <c r="GS66" i="15"/>
  <c r="HE66" i="15"/>
  <c r="ES66" i="15"/>
  <c r="GK66" i="15"/>
  <c r="DY66" i="15"/>
  <c r="FQ66" i="15"/>
  <c r="HP66" i="15"/>
  <c r="GZ66" i="15"/>
  <c r="GJ66" i="15"/>
  <c r="FT66" i="15"/>
  <c r="FD66" i="15"/>
  <c r="EN66" i="15"/>
  <c r="DX66" i="15"/>
  <c r="HG66" i="15"/>
  <c r="GQ66" i="15"/>
  <c r="GA66" i="15"/>
  <c r="FK66" i="15"/>
  <c r="EU66" i="15"/>
  <c r="EE66" i="15"/>
  <c r="HJ66" i="15"/>
  <c r="GT66" i="15"/>
  <c r="GD66" i="15"/>
  <c r="FN66" i="15"/>
  <c r="EX66" i="15"/>
  <c r="EH66" i="15"/>
  <c r="GK18" i="15"/>
  <c r="GZ18" i="15"/>
  <c r="FZ18" i="15"/>
  <c r="HS18" i="15"/>
  <c r="GY18" i="15"/>
  <c r="FY18" i="15"/>
  <c r="EA18" i="15"/>
  <c r="HB18" i="15"/>
  <c r="GC18" i="15"/>
  <c r="EM18" i="15"/>
  <c r="HA18" i="15"/>
  <c r="GA18" i="15"/>
  <c r="EI18" i="15"/>
  <c r="EH18" i="15"/>
  <c r="ES18" i="15"/>
  <c r="GV18" i="15"/>
  <c r="GB18" i="15"/>
  <c r="FH18" i="15"/>
  <c r="EJ18" i="15"/>
  <c r="DQ24" i="15"/>
  <c r="GK38" i="15"/>
  <c r="FQ38" i="15"/>
  <c r="EG38" i="15"/>
  <c r="HP38" i="15"/>
  <c r="GJ38" i="15"/>
  <c r="FD38" i="15"/>
  <c r="DX38" i="15"/>
  <c r="GQ38" i="15"/>
  <c r="FK38" i="15"/>
  <c r="EE38" i="15"/>
  <c r="GT38" i="15"/>
  <c r="FN38" i="15"/>
  <c r="EH38" i="15"/>
  <c r="FY34" i="15"/>
  <c r="HM34" i="15"/>
  <c r="GC34" i="15"/>
  <c r="HD34" i="15"/>
  <c r="FX34" i="15"/>
  <c r="ER34" i="15"/>
  <c r="HK34" i="15"/>
  <c r="GE34" i="15"/>
  <c r="EY34" i="15"/>
  <c r="HN34" i="15"/>
  <c r="GH34" i="15"/>
  <c r="FB34" i="15"/>
  <c r="FZ78" i="15"/>
  <c r="FF78" i="15"/>
  <c r="EL78" i="15"/>
  <c r="HM78" i="15"/>
  <c r="GG78" i="15"/>
  <c r="FA78" i="15"/>
  <c r="HT78" i="15"/>
  <c r="GN78" i="15"/>
  <c r="FH78" i="15"/>
  <c r="EB78" i="15"/>
  <c r="GU78" i="15"/>
  <c r="FO78" i="15"/>
  <c r="EI78" i="15"/>
  <c r="EG15" i="15"/>
  <c r="FD15" i="15"/>
  <c r="GO15" i="15"/>
  <c r="HT15" i="15"/>
  <c r="FP15" i="15"/>
  <c r="HA15" i="15"/>
  <c r="EK15" i="15"/>
  <c r="HG15" i="15"/>
  <c r="GA15" i="15"/>
  <c r="EU15" i="15"/>
  <c r="HB15" i="15"/>
  <c r="FV15" i="15"/>
  <c r="EP15" i="15"/>
  <c r="DX26" i="15"/>
  <c r="HT26" i="15"/>
  <c r="GI26" i="15"/>
  <c r="HR26" i="15"/>
  <c r="FF26" i="15"/>
  <c r="GO26" i="15"/>
  <c r="EC26" i="15"/>
  <c r="EW87" i="15"/>
  <c r="HM87" i="15"/>
  <c r="GF87" i="15"/>
  <c r="HS87" i="15"/>
  <c r="FG87" i="15"/>
  <c r="GP87" i="15"/>
  <c r="ED87" i="15"/>
  <c r="P100" i="15"/>
  <c r="P52" i="15"/>
  <c r="EF52" i="15"/>
  <c r="EV52" i="15"/>
  <c r="FL52" i="15"/>
  <c r="GB52" i="15"/>
  <c r="GR52" i="15"/>
  <c r="HH52" i="15"/>
  <c r="DY52" i="15"/>
  <c r="EO52" i="15"/>
  <c r="FE52" i="15"/>
  <c r="FU52" i="15"/>
  <c r="GK52" i="15"/>
  <c r="HA52" i="15"/>
  <c r="HQ52" i="15"/>
  <c r="EL52" i="15"/>
  <c r="FB52" i="15"/>
  <c r="FR52" i="15"/>
  <c r="GH52" i="15"/>
  <c r="GX52" i="15"/>
  <c r="HN52" i="15"/>
  <c r="FG52" i="15"/>
  <c r="HS52" i="15"/>
  <c r="GA52" i="15"/>
  <c r="EY52" i="15"/>
  <c r="HK52" i="15"/>
  <c r="GY52" i="15"/>
  <c r="EJ52" i="15"/>
  <c r="EZ52" i="15"/>
  <c r="FP52" i="15"/>
  <c r="GF52" i="15"/>
  <c r="GV52" i="15"/>
  <c r="HL52" i="15"/>
  <c r="EC52" i="15"/>
  <c r="ES52" i="15"/>
  <c r="FI52" i="15"/>
  <c r="FY52" i="15"/>
  <c r="GO52" i="15"/>
  <c r="HE52" i="15"/>
  <c r="DZ52" i="15"/>
  <c r="EP52" i="15"/>
  <c r="FF52" i="15"/>
  <c r="FV52" i="15"/>
  <c r="GL52" i="15"/>
  <c r="HB52" i="15"/>
  <c r="HR52" i="15"/>
  <c r="FW52" i="15"/>
  <c r="EE52" i="15"/>
  <c r="GQ52" i="15"/>
  <c r="FO52" i="15"/>
  <c r="FS52" i="15"/>
  <c r="HO52" i="15"/>
  <c r="AE36" i="15"/>
  <c r="BF36" i="15"/>
  <c r="BV36" i="15"/>
  <c r="CL36" i="15"/>
  <c r="DB36" i="15"/>
  <c r="DR36" i="15"/>
  <c r="BK36" i="15"/>
  <c r="CF36" i="15"/>
  <c r="DA36" i="15"/>
  <c r="DW36" i="15"/>
  <c r="BT36" i="15"/>
  <c r="CW36" i="15"/>
  <c r="BA36" i="15"/>
  <c r="CC36" i="15"/>
  <c r="DE36" i="15"/>
  <c r="BI36" i="15"/>
  <c r="DO36" i="15"/>
  <c r="CN36" i="15"/>
  <c r="CE36" i="15"/>
  <c r="AK36" i="15"/>
  <c r="CG36" i="15"/>
  <c r="AL36" i="15"/>
  <c r="CS36" i="15"/>
  <c r="BS36" i="15"/>
  <c r="CU36" i="15"/>
  <c r="AU36" i="15"/>
  <c r="BJ36" i="15"/>
  <c r="BZ36" i="15"/>
  <c r="CP36" i="15"/>
  <c r="DF36" i="15"/>
  <c r="DV36" i="15"/>
  <c r="BP36" i="15"/>
  <c r="CK36" i="15"/>
  <c r="DG36" i="15"/>
  <c r="AY36" i="15"/>
  <c r="CB36" i="15"/>
  <c r="DD36" i="15"/>
  <c r="BH36" i="15"/>
  <c r="CJ36" i="15"/>
  <c r="DM36" i="15"/>
  <c r="BX36" i="15"/>
  <c r="AW36" i="15"/>
  <c r="DC36" i="15"/>
  <c r="DH36" i="15"/>
  <c r="AO36" i="15"/>
  <c r="DI36" i="15"/>
  <c r="AP36" i="15"/>
  <c r="DU36" i="15"/>
  <c r="AA36" i="15"/>
  <c r="AB36" i="15"/>
  <c r="BB36" i="15"/>
  <c r="CH36" i="15"/>
  <c r="DN36" i="15"/>
  <c r="CA36" i="15"/>
  <c r="DQ36" i="15"/>
  <c r="CO36" i="15"/>
  <c r="BW36" i="15"/>
  <c r="AV36" i="15"/>
  <c r="BY36" i="15"/>
  <c r="AG36" i="15"/>
  <c r="AH36" i="15"/>
  <c r="AN36" i="15"/>
  <c r="AR36" i="15"/>
  <c r="BN36" i="15"/>
  <c r="CT36" i="15"/>
  <c r="AZ36" i="15"/>
  <c r="CQ36" i="15"/>
  <c r="BG36" i="15"/>
  <c r="DK36" i="15"/>
  <c r="CR36" i="15"/>
  <c r="CM36" i="15"/>
  <c r="DP36" i="15"/>
  <c r="AS36" i="15"/>
  <c r="AT36" i="15"/>
  <c r="AI36" i="15"/>
  <c r="BR36" i="15"/>
  <c r="BE36" i="15"/>
  <c r="BM36" i="15"/>
  <c r="CY36" i="15"/>
  <c r="BC36" i="15"/>
  <c r="BQ36" i="15"/>
  <c r="CD36" i="15"/>
  <c r="BU36" i="15"/>
  <c r="CI36" i="15"/>
  <c r="DT36" i="15"/>
  <c r="AC36" i="15"/>
  <c r="AF36" i="15"/>
  <c r="AX36" i="15"/>
  <c r="DL36" i="15"/>
  <c r="BL36" i="15"/>
  <c r="AJ36" i="15"/>
  <c r="CX36" i="15"/>
  <c r="DS36" i="15"/>
  <c r="BD36" i="15"/>
  <c r="AM36" i="15"/>
  <c r="CZ36" i="15"/>
  <c r="DJ36" i="15"/>
  <c r="AD36" i="15"/>
  <c r="CV36" i="15"/>
  <c r="AQ36" i="15"/>
  <c r="BO36" i="15"/>
  <c r="P44" i="15"/>
  <c r="EG44" i="15"/>
  <c r="EW44" i="15"/>
  <c r="FM44" i="15"/>
  <c r="GC44" i="15"/>
  <c r="GS44" i="15"/>
  <c r="HI44" i="15"/>
  <c r="ED44" i="15"/>
  <c r="ET44" i="15"/>
  <c r="FJ44" i="15"/>
  <c r="FZ44" i="15"/>
  <c r="GP44" i="15"/>
  <c r="HF44" i="15"/>
  <c r="EA44" i="15"/>
  <c r="EQ44" i="15"/>
  <c r="FG44" i="15"/>
  <c r="FW44" i="15"/>
  <c r="GM44" i="15"/>
  <c r="HC44" i="15"/>
  <c r="HS44" i="15"/>
  <c r="GB44" i="15"/>
  <c r="EZ44" i="15"/>
  <c r="HL44" i="15"/>
  <c r="FT44" i="15"/>
  <c r="FH44" i="15"/>
  <c r="GN44" i="15"/>
  <c r="EK44" i="15"/>
  <c r="FA44" i="15"/>
  <c r="FQ44" i="15"/>
  <c r="GG44" i="15"/>
  <c r="GW44" i="15"/>
  <c r="HM44" i="15"/>
  <c r="EH44" i="15"/>
  <c r="EX44" i="15"/>
  <c r="FN44" i="15"/>
  <c r="GD44" i="15"/>
  <c r="GT44" i="15"/>
  <c r="HJ44" i="15"/>
  <c r="EE44" i="15"/>
  <c r="EU44" i="15"/>
  <c r="FK44" i="15"/>
  <c r="GA44" i="15"/>
  <c r="GQ44" i="15"/>
  <c r="HG44" i="15"/>
  <c r="EF44" i="15"/>
  <c r="GR44" i="15"/>
  <c r="FP44" i="15"/>
  <c r="DX44" i="15"/>
  <c r="GJ44" i="15"/>
  <c r="HT44" i="15"/>
  <c r="ER44" i="15"/>
  <c r="DY44" i="15"/>
  <c r="EO44" i="15"/>
  <c r="FE44" i="15"/>
  <c r="FU44" i="15"/>
  <c r="GK44" i="15"/>
  <c r="HA44" i="15"/>
  <c r="HQ44" i="15"/>
  <c r="EL44" i="15"/>
  <c r="FB44" i="15"/>
  <c r="FR44" i="15"/>
  <c r="GH44" i="15"/>
  <c r="GX44" i="15"/>
  <c r="HN44" i="15"/>
  <c r="EI44" i="15"/>
  <c r="EY44" i="15"/>
  <c r="FO44" i="15"/>
  <c r="GE44" i="15"/>
  <c r="GU44" i="15"/>
  <c r="HK44" i="15"/>
  <c r="EV44" i="15"/>
  <c r="CP48" i="15"/>
  <c r="BD48" i="15"/>
  <c r="DF48" i="15"/>
  <c r="AD48" i="15"/>
  <c r="BH48" i="15"/>
  <c r="AJ48" i="15"/>
  <c r="DG48" i="15"/>
  <c r="BE64" i="15"/>
  <c r="AV64" i="15"/>
  <c r="BL64" i="15"/>
  <c r="CB64" i="15"/>
  <c r="CR64" i="15"/>
  <c r="DH64" i="15"/>
  <c r="AW64" i="15"/>
  <c r="BR64" i="15"/>
  <c r="CM64" i="15"/>
  <c r="DI64" i="15"/>
  <c r="BC64" i="15"/>
  <c r="BY64" i="15"/>
  <c r="CU64" i="15"/>
  <c r="AU64" i="15"/>
  <c r="AZ64" i="15"/>
  <c r="BT64" i="15"/>
  <c r="CN64" i="15"/>
  <c r="DL64" i="15"/>
  <c r="BG64" i="15"/>
  <c r="CH64" i="15"/>
  <c r="DN64" i="15"/>
  <c r="BN64" i="15"/>
  <c r="CO64" i="15"/>
  <c r="DJ64" i="15"/>
  <c r="BJ64" i="15"/>
  <c r="DA64" i="15"/>
  <c r="AG64" i="15"/>
  <c r="BA64" i="15"/>
  <c r="CQ64" i="15"/>
  <c r="AD64" i="15"/>
  <c r="AT64" i="15"/>
  <c r="DR64" i="15"/>
  <c r="CK64" i="15"/>
  <c r="AQ64" i="15"/>
  <c r="AB64" i="15"/>
  <c r="BD64" i="15"/>
  <c r="BX64" i="15"/>
  <c r="CV64" i="15"/>
  <c r="DP64" i="15"/>
  <c r="BM64" i="15"/>
  <c r="CS64" i="15"/>
  <c r="DS64" i="15"/>
  <c r="BS64" i="15"/>
  <c r="CT64" i="15"/>
  <c r="DO64" i="15"/>
  <c r="BU64" i="15"/>
  <c r="DK64" i="15"/>
  <c r="AK64" i="15"/>
  <c r="BK64" i="15"/>
  <c r="DB64" i="15"/>
  <c r="AH64" i="15"/>
  <c r="BF64" i="15"/>
  <c r="AF64" i="15"/>
  <c r="DF64" i="15"/>
  <c r="BQ64" i="15"/>
  <c r="AJ64" i="15"/>
  <c r="BZ64" i="15"/>
  <c r="CF64" i="15"/>
  <c r="DT64" i="15"/>
  <c r="CX64" i="15"/>
  <c r="CD64" i="15"/>
  <c r="DU64" i="15"/>
  <c r="DV64" i="15"/>
  <c r="BV64" i="15"/>
  <c r="AL64" i="15"/>
  <c r="AN64" i="15"/>
  <c r="CL64" i="15"/>
  <c r="CJ64" i="15"/>
  <c r="BB64" i="15"/>
  <c r="DC64" i="15"/>
  <c r="CI64" i="15"/>
  <c r="AY64" i="15"/>
  <c r="AC64" i="15"/>
  <c r="CG64" i="15"/>
  <c r="AP64" i="15"/>
  <c r="BO64" i="15"/>
  <c r="DG64" i="15"/>
  <c r="BH64" i="15"/>
  <c r="BW64" i="15"/>
  <c r="CY64" i="15"/>
  <c r="AO64" i="15"/>
  <c r="CA64" i="15"/>
  <c r="AR64" i="15"/>
  <c r="DQ64" i="15"/>
  <c r="BP64" i="15"/>
  <c r="CC64" i="15"/>
  <c r="DE64" i="15"/>
  <c r="AS64" i="15"/>
  <c r="CW64" i="15"/>
  <c r="AM64" i="15"/>
  <c r="AE64" i="15"/>
  <c r="AX64" i="15"/>
  <c r="DM64" i="15"/>
  <c r="BI64" i="15"/>
  <c r="DW64" i="15"/>
  <c r="DD64" i="15"/>
  <c r="AI64" i="15"/>
  <c r="CE64" i="15"/>
  <c r="CP64" i="15"/>
  <c r="CZ64" i="15"/>
  <c r="AA64" i="15"/>
  <c r="P88" i="15"/>
  <c r="DY88" i="15"/>
  <c r="EO88" i="15"/>
  <c r="FE88" i="15"/>
  <c r="FU88" i="15"/>
  <c r="GK88" i="15"/>
  <c r="HA88" i="15"/>
  <c r="HQ88" i="15"/>
  <c r="EL88" i="15"/>
  <c r="FB88" i="15"/>
  <c r="FR88" i="15"/>
  <c r="GH88" i="15"/>
  <c r="GX88" i="15"/>
  <c r="HN88" i="15"/>
  <c r="EI88" i="15"/>
  <c r="EY88" i="15"/>
  <c r="FO88" i="15"/>
  <c r="GE88" i="15"/>
  <c r="GU88" i="15"/>
  <c r="HK88" i="15"/>
  <c r="EV88" i="15"/>
  <c r="HH88" i="15"/>
  <c r="GF88" i="15"/>
  <c r="EN88" i="15"/>
  <c r="GZ88" i="15"/>
  <c r="FX88" i="15"/>
  <c r="HD88" i="15"/>
  <c r="CI88" i="15"/>
  <c r="BK88" i="15"/>
  <c r="AI88" i="15"/>
  <c r="BE88" i="15"/>
  <c r="BU88" i="15"/>
  <c r="CK88" i="15"/>
  <c r="DA88" i="15"/>
  <c r="DQ88" i="15"/>
  <c r="AK88" i="15"/>
  <c r="BB88" i="15"/>
  <c r="BR88" i="15"/>
  <c r="CH88" i="15"/>
  <c r="CX88" i="15"/>
  <c r="DN88" i="15"/>
  <c r="BD88" i="15"/>
  <c r="CJ88" i="15"/>
  <c r="DP88" i="15"/>
  <c r="AY88" i="15"/>
  <c r="CE88" i="15"/>
  <c r="DK88" i="15"/>
  <c r="AL88" i="15"/>
  <c r="BH88" i="15"/>
  <c r="CN88" i="15"/>
  <c r="DT88" i="15"/>
  <c r="AR88" i="15"/>
  <c r="DW88" i="15"/>
  <c r="BA88" i="15"/>
  <c r="BY88" i="15"/>
  <c r="CS88" i="15"/>
  <c r="DM88" i="15"/>
  <c r="AO88" i="15"/>
  <c r="BJ88" i="15"/>
  <c r="CD88" i="15"/>
  <c r="DB88" i="15"/>
  <c r="DV88" i="15"/>
  <c r="CB88" i="15"/>
  <c r="AE88" i="15"/>
  <c r="BO88" i="15"/>
  <c r="DC88" i="15"/>
  <c r="AQ88" i="15"/>
  <c r="BX88" i="15"/>
  <c r="DL88" i="15"/>
  <c r="BI88" i="15"/>
  <c r="CC88" i="15"/>
  <c r="CW88" i="15"/>
  <c r="DU88" i="15"/>
  <c r="AS88" i="15"/>
  <c r="BN88" i="15"/>
  <c r="CL88" i="15"/>
  <c r="DF88" i="15"/>
  <c r="AV88" i="15"/>
  <c r="CR88" i="15"/>
  <c r="AJ88" i="15"/>
  <c r="BW88" i="15"/>
  <c r="DS88" i="15"/>
  <c r="AU88" i="15"/>
  <c r="CF88" i="15"/>
  <c r="AB88" i="15"/>
  <c r="DG88" i="15"/>
  <c r="AW88" i="15"/>
  <c r="CO88" i="15"/>
  <c r="AG88" i="15"/>
  <c r="BZ88" i="15"/>
  <c r="DR88" i="15"/>
  <c r="DH88" i="15"/>
  <c r="CU88" i="15"/>
  <c r="BP88" i="15"/>
  <c r="AM88" i="15"/>
  <c r="AT88" i="15"/>
  <c r="CA88" i="15"/>
  <c r="BM88" i="15"/>
  <c r="DE88" i="15"/>
  <c r="AX88" i="15"/>
  <c r="CP88" i="15"/>
  <c r="BL88" i="15"/>
  <c r="AP88" i="15"/>
  <c r="AA88" i="15"/>
  <c r="CV88" i="15"/>
  <c r="AD88" i="15"/>
  <c r="DI88" i="15"/>
  <c r="CT88" i="15"/>
  <c r="BG88" i="15"/>
  <c r="DD88" i="15"/>
  <c r="AC88" i="15"/>
  <c r="DJ88" i="15"/>
  <c r="CM88" i="15"/>
  <c r="AH88" i="15"/>
  <c r="BC88" i="15"/>
  <c r="BF88" i="15"/>
  <c r="AF88" i="15"/>
  <c r="BV88" i="15"/>
  <c r="AZ88" i="15"/>
  <c r="BQ88" i="15"/>
  <c r="CY88" i="15"/>
  <c r="CG88" i="15"/>
  <c r="BS88" i="15"/>
  <c r="CZ88" i="15"/>
  <c r="BT88" i="15"/>
  <c r="CQ88" i="15"/>
  <c r="BT28" i="15"/>
  <c r="BN28" i="15"/>
  <c r="AI28" i="15"/>
  <c r="AQ28" i="15"/>
  <c r="CK28" i="15"/>
  <c r="BJ28" i="15"/>
  <c r="CO28" i="15"/>
  <c r="CP28" i="15"/>
  <c r="CU28" i="15"/>
  <c r="AJ28" i="15"/>
  <c r="CL28" i="15"/>
  <c r="BX28" i="15"/>
  <c r="AL28" i="15"/>
  <c r="DB28" i="15"/>
  <c r="AP28" i="15"/>
  <c r="BC28" i="15"/>
  <c r="BK28" i="15"/>
  <c r="DP28" i="15"/>
  <c r="DU28" i="15"/>
  <c r="BL28" i="15"/>
  <c r="CM28" i="15"/>
  <c r="BU28" i="15"/>
  <c r="AY28" i="15"/>
  <c r="BH28" i="15"/>
  <c r="AN28" i="15"/>
  <c r="DD28" i="15"/>
  <c r="BI28" i="15"/>
  <c r="CR28" i="15"/>
  <c r="CY28" i="15"/>
  <c r="AS28" i="15"/>
  <c r="CT28" i="15"/>
  <c r="AV28" i="15"/>
  <c r="DA28" i="15"/>
  <c r="DO28" i="15"/>
  <c r="CH28" i="15"/>
  <c r="BB28" i="15"/>
  <c r="AE28" i="15"/>
  <c r="CS28" i="15"/>
  <c r="CQ28" i="15"/>
  <c r="DK28" i="15"/>
  <c r="CZ28" i="15"/>
  <c r="DC28" i="15"/>
  <c r="AU28" i="15"/>
  <c r="AA28" i="15"/>
  <c r="AX28" i="15"/>
  <c r="CN28" i="15"/>
  <c r="CV28" i="15"/>
  <c r="BY28" i="15"/>
  <c r="BQ28" i="15"/>
  <c r="DT28" i="15"/>
  <c r="BF28" i="15"/>
  <c r="AG28" i="15"/>
  <c r="DV28" i="15"/>
  <c r="BS28" i="15"/>
  <c r="AM28" i="15"/>
  <c r="AW28" i="15"/>
  <c r="DI28" i="15"/>
  <c r="DL28" i="15"/>
  <c r="BW28" i="15"/>
  <c r="BZ28" i="15"/>
  <c r="AO28" i="15"/>
  <c r="AB28" i="15"/>
  <c r="AT28" i="15"/>
  <c r="DN28" i="15"/>
  <c r="DS28" i="15"/>
  <c r="BP28" i="15"/>
  <c r="BE28" i="15"/>
  <c r="CF28" i="15"/>
  <c r="CX28" i="15"/>
  <c r="DM28" i="15"/>
  <c r="BM28" i="15"/>
  <c r="BG28" i="15"/>
  <c r="CD28" i="15"/>
  <c r="DF28" i="15"/>
  <c r="CB28" i="15"/>
  <c r="AD28" i="15"/>
  <c r="AK28" i="15"/>
  <c r="CG28" i="15"/>
  <c r="DH28" i="15"/>
  <c r="DQ28" i="15"/>
  <c r="DR28" i="15"/>
  <c r="CE28" i="15"/>
  <c r="DG28" i="15"/>
  <c r="CC28" i="15"/>
  <c r="CI28" i="15"/>
  <c r="CJ28" i="15"/>
  <c r="AC28" i="15"/>
  <c r="DW28" i="15"/>
  <c r="BA28" i="15"/>
  <c r="AZ28" i="15"/>
  <c r="AH28" i="15"/>
  <c r="DJ28" i="15"/>
  <c r="AF28" i="15"/>
  <c r="BV28" i="15"/>
  <c r="CW28" i="15"/>
  <c r="BD28" i="15"/>
  <c r="DE28" i="15"/>
  <c r="BO28" i="15"/>
  <c r="CA28" i="15"/>
  <c r="BR28" i="15"/>
  <c r="AR28" i="15"/>
  <c r="BF38" i="15"/>
  <c r="BV38" i="15"/>
  <c r="CL38" i="15"/>
  <c r="DB38" i="15"/>
  <c r="DR38" i="15"/>
  <c r="BK38" i="15"/>
  <c r="CF38" i="15"/>
  <c r="DA38" i="15"/>
  <c r="DW38" i="15"/>
  <c r="BQ38" i="15"/>
  <c r="CS38" i="15"/>
  <c r="DU38" i="15"/>
  <c r="BS38" i="15"/>
  <c r="CU38" i="15"/>
  <c r="BG38" i="15"/>
  <c r="DK38" i="15"/>
  <c r="CY38" i="15"/>
  <c r="DS38" i="15"/>
  <c r="AO38" i="15"/>
  <c r="CR38" i="15"/>
  <c r="AL38" i="15"/>
  <c r="CB38" i="15"/>
  <c r="AN38" i="15"/>
  <c r="BA38" i="15"/>
  <c r="AE38" i="15"/>
  <c r="BJ38" i="15"/>
  <c r="BZ38" i="15"/>
  <c r="CP38" i="15"/>
  <c r="DF38" i="15"/>
  <c r="DV38" i="15"/>
  <c r="BP38" i="15"/>
  <c r="CK38" i="15"/>
  <c r="DG38" i="15"/>
  <c r="AV38" i="15"/>
  <c r="BX38" i="15"/>
  <c r="CZ38" i="15"/>
  <c r="AW38" i="15"/>
  <c r="BY38" i="15"/>
  <c r="DC38" i="15"/>
  <c r="BT38" i="15"/>
  <c r="BH38" i="15"/>
  <c r="DM38" i="15"/>
  <c r="AC38" i="15"/>
  <c r="AS38" i="15"/>
  <c r="DT38" i="15"/>
  <c r="AP38" i="15"/>
  <c r="DD38" i="15"/>
  <c r="AA38" i="15"/>
  <c r="AB38" i="15"/>
  <c r="CC38" i="15"/>
  <c r="BR38" i="15"/>
  <c r="CX38" i="15"/>
  <c r="BE38" i="15"/>
  <c r="CV38" i="15"/>
  <c r="BI38" i="15"/>
  <c r="DO38" i="15"/>
  <c r="CN38" i="15"/>
  <c r="CW38" i="15"/>
  <c r="CO38" i="15"/>
  <c r="BO38" i="15"/>
  <c r="AY38" i="15"/>
  <c r="AQ38" i="15"/>
  <c r="CT38" i="15"/>
  <c r="CQ38" i="15"/>
  <c r="DH38" i="15"/>
  <c r="CI38" i="15"/>
  <c r="AU38" i="15"/>
  <c r="AM38" i="15"/>
  <c r="AX38" i="15"/>
  <c r="CD38" i="15"/>
  <c r="DJ38" i="15"/>
  <c r="BU38" i="15"/>
  <c r="DL38" i="15"/>
  <c r="CE38" i="15"/>
  <c r="BD38" i="15"/>
  <c r="DI38" i="15"/>
  <c r="BW38" i="15"/>
  <c r="AG38" i="15"/>
  <c r="AD38" i="15"/>
  <c r="DE38" i="15"/>
  <c r="AJ38" i="15"/>
  <c r="BB38" i="15"/>
  <c r="CH38" i="15"/>
  <c r="DN38" i="15"/>
  <c r="CA38" i="15"/>
  <c r="DQ38" i="15"/>
  <c r="CM38" i="15"/>
  <c r="BL38" i="15"/>
  <c r="DP38" i="15"/>
  <c r="CJ38" i="15"/>
  <c r="AK38" i="15"/>
  <c r="AH38" i="15"/>
  <c r="AF38" i="15"/>
  <c r="AR38" i="15"/>
  <c r="BN38" i="15"/>
  <c r="AZ38" i="15"/>
  <c r="BC38" i="15"/>
  <c r="CG38" i="15"/>
  <c r="BM38" i="15"/>
  <c r="AT38" i="15"/>
  <c r="AI38" i="15"/>
  <c r="AZ70" i="15"/>
  <c r="BP70" i="15"/>
  <c r="CF70" i="15"/>
  <c r="CV70" i="15"/>
  <c r="DL70" i="15"/>
  <c r="BA70" i="15"/>
  <c r="BQ70" i="15"/>
  <c r="CG70" i="15"/>
  <c r="CW70" i="15"/>
  <c r="DM70" i="15"/>
  <c r="BF70" i="15"/>
  <c r="CL70" i="15"/>
  <c r="DR70" i="15"/>
  <c r="AO70" i="15"/>
  <c r="BG70" i="15"/>
  <c r="CM70" i="15"/>
  <c r="DS70" i="15"/>
  <c r="AP70" i="15"/>
  <c r="CI70" i="15"/>
  <c r="AN70" i="15"/>
  <c r="DF70" i="15"/>
  <c r="AQ70" i="15"/>
  <c r="DG70" i="15"/>
  <c r="AR70" i="15"/>
  <c r="BB70" i="15"/>
  <c r="BD70" i="15"/>
  <c r="BT70" i="15"/>
  <c r="CJ70" i="15"/>
  <c r="CZ70" i="15"/>
  <c r="DP70" i="15"/>
  <c r="BE70" i="15"/>
  <c r="BU70" i="15"/>
  <c r="CK70" i="15"/>
  <c r="DA70" i="15"/>
  <c r="DQ70" i="15"/>
  <c r="BN70" i="15"/>
  <c r="CT70" i="15"/>
  <c r="AC70" i="15"/>
  <c r="AS70" i="15"/>
  <c r="BO70" i="15"/>
  <c r="CU70" i="15"/>
  <c r="AD70" i="15"/>
  <c r="AT70" i="15"/>
  <c r="CY70" i="15"/>
  <c r="BJ70" i="15"/>
  <c r="DV70" i="15"/>
  <c r="BK70" i="15"/>
  <c r="DW70" i="15"/>
  <c r="CX70" i="15"/>
  <c r="DN70" i="15"/>
  <c r="AV70" i="15"/>
  <c r="CB70" i="15"/>
  <c r="DH70" i="15"/>
  <c r="BM70" i="15"/>
  <c r="CS70" i="15"/>
  <c r="AX70" i="15"/>
  <c r="DJ70" i="15"/>
  <c r="AY70" i="15"/>
  <c r="DK70" i="15"/>
  <c r="BS70" i="15"/>
  <c r="CP70" i="15"/>
  <c r="CQ70" i="15"/>
  <c r="CH70" i="15"/>
  <c r="DD70" i="15"/>
  <c r="CO70" i="15"/>
  <c r="DB70" i="15"/>
  <c r="DC70" i="15"/>
  <c r="BZ70" i="15"/>
  <c r="AE70" i="15"/>
  <c r="BH70" i="15"/>
  <c r="CN70" i="15"/>
  <c r="DT70" i="15"/>
  <c r="BY70" i="15"/>
  <c r="DE70" i="15"/>
  <c r="BV70" i="15"/>
  <c r="AG70" i="15"/>
  <c r="BW70" i="15"/>
  <c r="AH70" i="15"/>
  <c r="DO70" i="15"/>
  <c r="AA70" i="15"/>
  <c r="AB70" i="15"/>
  <c r="AM70" i="15"/>
  <c r="BL70" i="15"/>
  <c r="CR70" i="15"/>
  <c r="AW70" i="15"/>
  <c r="CC70" i="15"/>
  <c r="DI70" i="15"/>
  <c r="CD70" i="15"/>
  <c r="AK70" i="15"/>
  <c r="CE70" i="15"/>
  <c r="AL70" i="15"/>
  <c r="AF70" i="15"/>
  <c r="AI70" i="15"/>
  <c r="AJ70" i="15"/>
  <c r="BR70" i="15"/>
  <c r="BX70" i="15"/>
  <c r="BI70" i="15"/>
  <c r="DU70" i="15"/>
  <c r="AU70" i="15"/>
  <c r="BC70" i="15"/>
  <c r="CA70" i="15"/>
  <c r="BA95" i="15"/>
  <c r="BQ95" i="15"/>
  <c r="CG95" i="15"/>
  <c r="CW95" i="15"/>
  <c r="DM95" i="15"/>
  <c r="AG95" i="15"/>
  <c r="AX95" i="15"/>
  <c r="BN95" i="15"/>
  <c r="CD95" i="15"/>
  <c r="CT95" i="15"/>
  <c r="DJ95" i="15"/>
  <c r="AV95" i="15"/>
  <c r="CB95" i="15"/>
  <c r="DH95" i="15"/>
  <c r="AN95" i="15"/>
  <c r="BO95" i="15"/>
  <c r="CU95" i="15"/>
  <c r="AE95" i="15"/>
  <c r="BH95" i="15"/>
  <c r="CN95" i="15"/>
  <c r="DT95" i="15"/>
  <c r="AQ95" i="15"/>
  <c r="DO95" i="15"/>
  <c r="CA95" i="15"/>
  <c r="DW95" i="15"/>
  <c r="BE95" i="15"/>
  <c r="BU95" i="15"/>
  <c r="CK95" i="15"/>
  <c r="DA95" i="15"/>
  <c r="DQ95" i="15"/>
  <c r="AK95" i="15"/>
  <c r="BB95" i="15"/>
  <c r="BR95" i="15"/>
  <c r="CH95" i="15"/>
  <c r="CX95" i="15"/>
  <c r="DN95" i="15"/>
  <c r="BD95" i="15"/>
  <c r="CJ95" i="15"/>
  <c r="DP95" i="15"/>
  <c r="AT95" i="15"/>
  <c r="BW95" i="15"/>
  <c r="DC95" i="15"/>
  <c r="AJ95" i="15"/>
  <c r="BP95" i="15"/>
  <c r="CV95" i="15"/>
  <c r="AA95" i="15"/>
  <c r="AU95" i="15"/>
  <c r="AM95" i="15"/>
  <c r="DG95" i="15"/>
  <c r="AR95" i="15"/>
  <c r="BY95" i="15"/>
  <c r="DE95" i="15"/>
  <c r="AO95" i="15"/>
  <c r="BV95" i="15"/>
  <c r="DB95" i="15"/>
  <c r="BL95" i="15"/>
  <c r="AD95" i="15"/>
  <c r="CE95" i="15"/>
  <c r="AP95" i="15"/>
  <c r="DD95" i="15"/>
  <c r="BC95" i="15"/>
  <c r="BK95" i="15"/>
  <c r="AW95" i="15"/>
  <c r="CC95" i="15"/>
  <c r="DI95" i="15"/>
  <c r="AS95" i="15"/>
  <c r="BZ95" i="15"/>
  <c r="DF95" i="15"/>
  <c r="BT95" i="15"/>
  <c r="AI95" i="15"/>
  <c r="CM95" i="15"/>
  <c r="AZ95" i="15"/>
  <c r="DL95" i="15"/>
  <c r="CI95" i="15"/>
  <c r="CQ95" i="15"/>
  <c r="BM95" i="15"/>
  <c r="AC95" i="15"/>
  <c r="CP95" i="15"/>
  <c r="CZ95" i="15"/>
  <c r="DS95" i="15"/>
  <c r="AL95" i="15"/>
  <c r="AH95" i="15"/>
  <c r="DU95" i="15"/>
  <c r="CR95" i="15"/>
  <c r="AF95" i="15"/>
  <c r="CO95" i="15"/>
  <c r="BF95" i="15"/>
  <c r="DR95" i="15"/>
  <c r="AY95" i="15"/>
  <c r="BX95" i="15"/>
  <c r="BS95" i="15"/>
  <c r="CS95" i="15"/>
  <c r="BJ95" i="15"/>
  <c r="DV95" i="15"/>
  <c r="BG95" i="15"/>
  <c r="CF95" i="15"/>
  <c r="AB95" i="15"/>
  <c r="BI95" i="15"/>
  <c r="CL95" i="15"/>
  <c r="DK95" i="15"/>
  <c r="CY95" i="15"/>
  <c r="AZ103" i="15"/>
  <c r="BP103" i="15"/>
  <c r="CF103" i="15"/>
  <c r="CV103" i="15"/>
  <c r="DL103" i="15"/>
  <c r="AF103" i="15"/>
  <c r="AW103" i="15"/>
  <c r="BM103" i="15"/>
  <c r="CC103" i="15"/>
  <c r="CS103" i="15"/>
  <c r="DI103" i="15"/>
  <c r="AC103" i="15"/>
  <c r="AS103" i="15"/>
  <c r="BJ103" i="15"/>
  <c r="BZ103" i="15"/>
  <c r="CP103" i="15"/>
  <c r="DF103" i="15"/>
  <c r="DV103" i="15"/>
  <c r="AP103" i="15"/>
  <c r="BS103" i="15"/>
  <c r="AI103" i="15"/>
  <c r="DC103" i="15"/>
  <c r="CA103" i="15"/>
  <c r="AA103" i="15"/>
  <c r="CE103" i="15"/>
  <c r="BD103" i="15"/>
  <c r="BT103" i="15"/>
  <c r="CJ103" i="15"/>
  <c r="CZ103" i="15"/>
  <c r="DP103" i="15"/>
  <c r="AJ103" i="15"/>
  <c r="BA103" i="15"/>
  <c r="BQ103" i="15"/>
  <c r="CG103" i="15"/>
  <c r="CW103" i="15"/>
  <c r="DM103" i="15"/>
  <c r="AG103" i="15"/>
  <c r="AX103" i="15"/>
  <c r="BN103" i="15"/>
  <c r="CD103" i="15"/>
  <c r="CT103" i="15"/>
  <c r="DJ103" i="15"/>
  <c r="AD103" i="15"/>
  <c r="AT103" i="15"/>
  <c r="CI103" i="15"/>
  <c r="BG103" i="15"/>
  <c r="DS103" i="15"/>
  <c r="CQ103" i="15"/>
  <c r="AQ103" i="15"/>
  <c r="CU103" i="15"/>
  <c r="AV103" i="15"/>
  <c r="CB103" i="15"/>
  <c r="DH103" i="15"/>
  <c r="AR103" i="15"/>
  <c r="BY103" i="15"/>
  <c r="DE103" i="15"/>
  <c r="AO103" i="15"/>
  <c r="BV103" i="15"/>
  <c r="DB103" i="15"/>
  <c r="AL103" i="15"/>
  <c r="DO103" i="15"/>
  <c r="BK103" i="15"/>
  <c r="BO103" i="15"/>
  <c r="DD103" i="15"/>
  <c r="BU103" i="15"/>
  <c r="AK103" i="15"/>
  <c r="CX103" i="15"/>
  <c r="CY103" i="15"/>
  <c r="AY103" i="15"/>
  <c r="BH103" i="15"/>
  <c r="CN103" i="15"/>
  <c r="DT103" i="15"/>
  <c r="BE103" i="15"/>
  <c r="CK103" i="15"/>
  <c r="DQ103" i="15"/>
  <c r="BB103" i="15"/>
  <c r="CH103" i="15"/>
  <c r="DN103" i="15"/>
  <c r="AU103" i="15"/>
  <c r="BW103" i="15"/>
  <c r="DG103" i="15"/>
  <c r="DK103" i="15"/>
  <c r="BL103" i="15"/>
  <c r="CR103" i="15"/>
  <c r="AB103" i="15"/>
  <c r="BI103" i="15"/>
  <c r="CO103" i="15"/>
  <c r="DU103" i="15"/>
  <c r="BF103" i="15"/>
  <c r="CL103" i="15"/>
  <c r="DR103" i="15"/>
  <c r="BC103" i="15"/>
  <c r="CM103" i="15"/>
  <c r="DW103" i="15"/>
  <c r="AE103" i="15"/>
  <c r="BX103" i="15"/>
  <c r="AN103" i="15"/>
  <c r="DA103" i="15"/>
  <c r="BR103" i="15"/>
  <c r="AH103" i="15"/>
  <c r="AM103" i="15"/>
  <c r="P14" i="15"/>
  <c r="BI18" i="15"/>
  <c r="CS18" i="15"/>
  <c r="AV18" i="15"/>
  <c r="BQ18" i="15"/>
  <c r="CV18" i="15"/>
  <c r="AG18" i="15"/>
  <c r="CQ18" i="15"/>
  <c r="CF18" i="15"/>
  <c r="BP18" i="15"/>
  <c r="AB18" i="15"/>
  <c r="CK18" i="15"/>
  <c r="CY18" i="15"/>
  <c r="CJ18" i="15"/>
  <c r="AY18" i="15"/>
  <c r="DK18" i="15"/>
  <c r="CO18" i="15"/>
  <c r="AQ18" i="15"/>
  <c r="DH18" i="15"/>
  <c r="DL18" i="15"/>
  <c r="BA18" i="15"/>
  <c r="AA18" i="15"/>
  <c r="AU18" i="15"/>
  <c r="DA18" i="15"/>
  <c r="AW18" i="15"/>
  <c r="CR18" i="15"/>
  <c r="DB18" i="15"/>
  <c r="AX18" i="15"/>
  <c r="BO18" i="15"/>
  <c r="AZ18" i="15"/>
  <c r="AS18" i="15"/>
  <c r="BD18" i="15"/>
  <c r="CG18" i="15"/>
  <c r="AR18" i="15"/>
  <c r="DG18" i="15"/>
  <c r="BS18" i="15"/>
  <c r="BJ18" i="15"/>
  <c r="DW18" i="15"/>
  <c r="AP18" i="15"/>
  <c r="CN18" i="15"/>
  <c r="BW18" i="15"/>
  <c r="BF18" i="15"/>
  <c r="BR18" i="15"/>
  <c r="DN18" i="15"/>
  <c r="DD18" i="15"/>
  <c r="AD18" i="15"/>
  <c r="AH18" i="15"/>
  <c r="CZ18" i="15"/>
  <c r="DI18" i="15"/>
  <c r="BL18" i="15"/>
  <c r="BC18" i="15"/>
  <c r="DP18" i="15"/>
  <c r="BV18" i="15"/>
  <c r="CE18" i="15"/>
  <c r="BM18" i="15"/>
  <c r="BX18" i="15"/>
  <c r="AE18" i="15"/>
  <c r="CM18" i="15"/>
  <c r="CB18" i="15"/>
  <c r="CT18" i="15"/>
  <c r="CD18" i="15"/>
  <c r="BZ18" i="15"/>
  <c r="AT18" i="15"/>
  <c r="AK18" i="15"/>
  <c r="CX18" i="15"/>
  <c r="BY18" i="15"/>
  <c r="DO18" i="15"/>
  <c r="DJ18" i="15"/>
  <c r="CH18" i="15"/>
  <c r="AF18" i="15"/>
  <c r="DC18" i="15"/>
  <c r="DV18" i="15"/>
  <c r="BE18" i="15"/>
  <c r="AJ18" i="15"/>
  <c r="BB18" i="15"/>
  <c r="CU18" i="15"/>
  <c r="BH18" i="15"/>
  <c r="BK18" i="15"/>
  <c r="AM18" i="15"/>
  <c r="DQ18" i="15"/>
  <c r="CP18" i="15"/>
  <c r="AL18" i="15"/>
  <c r="AC18" i="15"/>
  <c r="BN18" i="15"/>
  <c r="DS18" i="15"/>
  <c r="CC18" i="15"/>
  <c r="AO18" i="15"/>
  <c r="AN18" i="15"/>
  <c r="BT18" i="15"/>
  <c r="CA18" i="15"/>
  <c r="DE18" i="15"/>
  <c r="CW18" i="15"/>
  <c r="AI18" i="15"/>
  <c r="DM18" i="15"/>
  <c r="DF18" i="15"/>
  <c r="DT18" i="15"/>
  <c r="BU18" i="15"/>
  <c r="CI18" i="15"/>
  <c r="DR18" i="15"/>
  <c r="CL18" i="15"/>
  <c r="BG18" i="15"/>
  <c r="DU18" i="15"/>
  <c r="AX42" i="15"/>
  <c r="BN42" i="15"/>
  <c r="CD42" i="15"/>
  <c r="CT42" i="15"/>
  <c r="DJ42" i="15"/>
  <c r="AZ42" i="15"/>
  <c r="BU42" i="15"/>
  <c r="CQ42" i="15"/>
  <c r="DL42" i="15"/>
  <c r="BC42" i="15"/>
  <c r="CE42" i="15"/>
  <c r="DH42" i="15"/>
  <c r="BD42" i="15"/>
  <c r="CG42" i="15"/>
  <c r="DI42" i="15"/>
  <c r="CB42" i="15"/>
  <c r="BA42" i="15"/>
  <c r="DE42" i="15"/>
  <c r="DK42" i="15"/>
  <c r="AO42" i="15"/>
  <c r="CJ42" i="15"/>
  <c r="AL42" i="15"/>
  <c r="CW42" i="15"/>
  <c r="AI42" i="15"/>
  <c r="AJ42" i="15"/>
  <c r="AM42" i="15"/>
  <c r="BB42" i="15"/>
  <c r="BR42" i="15"/>
  <c r="CH42" i="15"/>
  <c r="CX42" i="15"/>
  <c r="DN42" i="15"/>
  <c r="BE42" i="15"/>
  <c r="CA42" i="15"/>
  <c r="CV42" i="15"/>
  <c r="DQ42" i="15"/>
  <c r="BI42" i="15"/>
  <c r="CM42" i="15"/>
  <c r="DO42" i="15"/>
  <c r="BL42" i="15"/>
  <c r="CN42" i="15"/>
  <c r="DP42" i="15"/>
  <c r="CO42" i="15"/>
  <c r="BO42" i="15"/>
  <c r="DT42" i="15"/>
  <c r="AC42" i="15"/>
  <c r="AS42" i="15"/>
  <c r="DM42" i="15"/>
  <c r="AP42" i="15"/>
  <c r="AF42" i="15"/>
  <c r="AQ42" i="15"/>
  <c r="AR42" i="15"/>
  <c r="BV42" i="15"/>
  <c r="DB42" i="15"/>
  <c r="BK42" i="15"/>
  <c r="DA42" i="15"/>
  <c r="BQ42" i="15"/>
  <c r="DU42" i="15"/>
  <c r="CU42" i="15"/>
  <c r="DD42" i="15"/>
  <c r="BG42" i="15"/>
  <c r="AU42" i="15"/>
  <c r="AT42" i="15"/>
  <c r="BW42" i="15"/>
  <c r="CL42" i="15"/>
  <c r="DR42" i="15"/>
  <c r="DW42" i="15"/>
  <c r="BS42" i="15"/>
  <c r="CC42" i="15"/>
  <c r="AG42" i="15"/>
  <c r="AN42" i="15"/>
  <c r="BZ42" i="15"/>
  <c r="DF42" i="15"/>
  <c r="BP42" i="15"/>
  <c r="DG42" i="15"/>
  <c r="BX42" i="15"/>
  <c r="AW42" i="15"/>
  <c r="DC42" i="15"/>
  <c r="DS42" i="15"/>
  <c r="CI42" i="15"/>
  <c r="BH42" i="15"/>
  <c r="BT42" i="15"/>
  <c r="AB42" i="15"/>
  <c r="BF42" i="15"/>
  <c r="CF42" i="15"/>
  <c r="CS42" i="15"/>
  <c r="AY42" i="15"/>
  <c r="AD42" i="15"/>
  <c r="CY42" i="15"/>
  <c r="DV42" i="15"/>
  <c r="BY42" i="15"/>
  <c r="AH42" i="15"/>
  <c r="CP42" i="15"/>
  <c r="AK42" i="15"/>
  <c r="CK42" i="15"/>
  <c r="BM42" i="15"/>
  <c r="AA42" i="15"/>
  <c r="BJ42" i="15"/>
  <c r="AV42" i="15"/>
  <c r="CR42" i="15"/>
  <c r="AE42" i="15"/>
  <c r="CZ42" i="15"/>
  <c r="P46" i="15"/>
  <c r="P54" i="15"/>
  <c r="P82" i="15"/>
  <c r="P86" i="15"/>
  <c r="BI97" i="15"/>
  <c r="BY97" i="15"/>
  <c r="CO97" i="15"/>
  <c r="DE97" i="15"/>
  <c r="DU97" i="15"/>
  <c r="AO97" i="15"/>
  <c r="BF97" i="15"/>
  <c r="BV97" i="15"/>
  <c r="CL97" i="15"/>
  <c r="DB97" i="15"/>
  <c r="DR97" i="15"/>
  <c r="BL97" i="15"/>
  <c r="CR97" i="15"/>
  <c r="AA97" i="15"/>
  <c r="AU97" i="15"/>
  <c r="BW97" i="15"/>
  <c r="DC97" i="15"/>
  <c r="AH97" i="15"/>
  <c r="BH97" i="15"/>
  <c r="CN97" i="15"/>
  <c r="DT97" i="15"/>
  <c r="AT97" i="15"/>
  <c r="AP97" i="15"/>
  <c r="BK97" i="15"/>
  <c r="CA97" i="15"/>
  <c r="AW97" i="15"/>
  <c r="BM97" i="15"/>
  <c r="CC97" i="15"/>
  <c r="CS97" i="15"/>
  <c r="DI97" i="15"/>
  <c r="AC97" i="15"/>
  <c r="AS97" i="15"/>
  <c r="BJ97" i="15"/>
  <c r="BZ97" i="15"/>
  <c r="CP97" i="15"/>
  <c r="DF97" i="15"/>
  <c r="DV97" i="15"/>
  <c r="BT97" i="15"/>
  <c r="CZ97" i="15"/>
  <c r="AF97" i="15"/>
  <c r="AY97" i="15"/>
  <c r="CE97" i="15"/>
  <c r="DK97" i="15"/>
  <c r="AM97" i="15"/>
  <c r="BP97" i="15"/>
  <c r="CV97" i="15"/>
  <c r="AD97" i="15"/>
  <c r="BC97" i="15"/>
  <c r="CY97" i="15"/>
  <c r="CQ97" i="15"/>
  <c r="DG97" i="15"/>
  <c r="BE97" i="15"/>
  <c r="CK97" i="15"/>
  <c r="DQ97" i="15"/>
  <c r="BB97" i="15"/>
  <c r="CH97" i="15"/>
  <c r="DN97" i="15"/>
  <c r="CJ97" i="15"/>
  <c r="AQ97" i="15"/>
  <c r="CU97" i="15"/>
  <c r="AZ97" i="15"/>
  <c r="DL97" i="15"/>
  <c r="DO97" i="15"/>
  <c r="BS97" i="15"/>
  <c r="CG97" i="15"/>
  <c r="AX97" i="15"/>
  <c r="DJ97" i="15"/>
  <c r="AL97" i="15"/>
  <c r="CM97" i="15"/>
  <c r="DD97" i="15"/>
  <c r="DW97" i="15"/>
  <c r="BQ97" i="15"/>
  <c r="CW97" i="15"/>
  <c r="AG97" i="15"/>
  <c r="BN97" i="15"/>
  <c r="CT97" i="15"/>
  <c r="AV97" i="15"/>
  <c r="DH97" i="15"/>
  <c r="BG97" i="15"/>
  <c r="DS97" i="15"/>
  <c r="BX97" i="15"/>
  <c r="AI97" i="15"/>
  <c r="AE97" i="15"/>
  <c r="BU97" i="15"/>
  <c r="DA97" i="15"/>
  <c r="AK97" i="15"/>
  <c r="BR97" i="15"/>
  <c r="CX97" i="15"/>
  <c r="BD97" i="15"/>
  <c r="DP97" i="15"/>
  <c r="BO97" i="15"/>
  <c r="AB97" i="15"/>
  <c r="CF97" i="15"/>
  <c r="AN97" i="15"/>
  <c r="AJ97" i="15"/>
  <c r="BA97" i="15"/>
  <c r="DM97" i="15"/>
  <c r="CD97" i="15"/>
  <c r="CB97" i="15"/>
  <c r="AR97" i="15"/>
  <c r="CI97" i="15"/>
  <c r="AW20" i="15"/>
  <c r="BM20" i="15"/>
  <c r="CC20" i="15"/>
  <c r="CS20" i="15"/>
  <c r="DI20" i="15"/>
  <c r="AZ20" i="15"/>
  <c r="BV20" i="15"/>
  <c r="CQ20" i="15"/>
  <c r="DL20" i="15"/>
  <c r="BG20" i="15"/>
  <c r="CI20" i="15"/>
  <c r="DK20" i="15"/>
  <c r="BO20" i="15"/>
  <c r="CR20" i="15"/>
  <c r="DT20" i="15"/>
  <c r="CT20" i="15"/>
  <c r="BS20" i="15"/>
  <c r="AV20" i="15"/>
  <c r="BZ20" i="15"/>
  <c r="BL20" i="15"/>
  <c r="AK20" i="15"/>
  <c r="AH20" i="15"/>
  <c r="CM20" i="15"/>
  <c r="AA20" i="15"/>
  <c r="AJ20" i="15"/>
  <c r="AE20" i="15"/>
  <c r="BA20" i="15"/>
  <c r="BQ20" i="15"/>
  <c r="CG20" i="15"/>
  <c r="CW20" i="15"/>
  <c r="DM20" i="15"/>
  <c r="BF20" i="15"/>
  <c r="CA20" i="15"/>
  <c r="CV20" i="15"/>
  <c r="DR20" i="15"/>
  <c r="BN20" i="15"/>
  <c r="CP20" i="15"/>
  <c r="DS20" i="15"/>
  <c r="BW20" i="15"/>
  <c r="CY20" i="15"/>
  <c r="BC20" i="15"/>
  <c r="DH20" i="15"/>
  <c r="CH20" i="15"/>
  <c r="BX20" i="15"/>
  <c r="DC20" i="15"/>
  <c r="DP20" i="15"/>
  <c r="AO20" i="15"/>
  <c r="AL20" i="15"/>
  <c r="CN20" i="15"/>
  <c r="AI20" i="15"/>
  <c r="AR20" i="15"/>
  <c r="BE20" i="15"/>
  <c r="CK20" i="15"/>
  <c r="DQ20" i="15"/>
  <c r="CF20" i="15"/>
  <c r="DW20" i="15"/>
  <c r="CX20" i="15"/>
  <c r="CD20" i="15"/>
  <c r="BR20" i="15"/>
  <c r="CU20" i="15"/>
  <c r="BJ20" i="15"/>
  <c r="AS20" i="15"/>
  <c r="AF20" i="15"/>
  <c r="AU20" i="15"/>
  <c r="BU20" i="15"/>
  <c r="DA20" i="15"/>
  <c r="DB20" i="15"/>
  <c r="BT20" i="15"/>
  <c r="DF20" i="15"/>
  <c r="DV20" i="15"/>
  <c r="CZ20" i="15"/>
  <c r="AP20" i="15"/>
  <c r="BI20" i="15"/>
  <c r="CO20" i="15"/>
  <c r="DU20" i="15"/>
  <c r="CL20" i="15"/>
  <c r="AY20" i="15"/>
  <c r="DD20" i="15"/>
  <c r="CJ20" i="15"/>
  <c r="CE20" i="15"/>
  <c r="DJ20" i="15"/>
  <c r="DO20" i="15"/>
  <c r="AD20" i="15"/>
  <c r="AN20" i="15"/>
  <c r="AM20" i="15"/>
  <c r="BK20" i="15"/>
  <c r="BB20" i="15"/>
  <c r="AC20" i="15"/>
  <c r="AQ20" i="15"/>
  <c r="DG20" i="15"/>
  <c r="BD20" i="15"/>
  <c r="AB20" i="15"/>
  <c r="BP20" i="15"/>
  <c r="AT20" i="15"/>
  <c r="BY20" i="15"/>
  <c r="CB20" i="15"/>
  <c r="AX20" i="15"/>
  <c r="DE20" i="15"/>
  <c r="BH20" i="15"/>
  <c r="AG20" i="15"/>
  <c r="DN20" i="15"/>
  <c r="P20" i="15"/>
  <c r="P28" i="15"/>
  <c r="P40" i="15"/>
  <c r="BM56" i="15"/>
  <c r="AQ56" i="15"/>
  <c r="AE56" i="15"/>
  <c r="BY56" i="15"/>
  <c r="DA56" i="15"/>
  <c r="CB56" i="15"/>
  <c r="AH56" i="15"/>
  <c r="BZ56" i="15"/>
  <c r="CF56" i="15"/>
  <c r="BW56" i="15"/>
  <c r="CD56" i="15"/>
  <c r="DV56" i="15"/>
  <c r="AL56" i="15"/>
  <c r="BQ56" i="15"/>
  <c r="BT56" i="15"/>
  <c r="BG56" i="15"/>
  <c r="BN56" i="15"/>
  <c r="CP56" i="15"/>
  <c r="DW56" i="15"/>
  <c r="AI56" i="15"/>
  <c r="CN56" i="15"/>
  <c r="CO56" i="15"/>
  <c r="AT56" i="15"/>
  <c r="CR56" i="15"/>
  <c r="CT56" i="15"/>
  <c r="BF56" i="15"/>
  <c r="AF56" i="15"/>
  <c r="DH56" i="15"/>
  <c r="DJ56" i="15"/>
  <c r="AM56" i="15"/>
  <c r="CV56" i="15"/>
  <c r="CS56" i="15"/>
  <c r="CY56" i="15"/>
  <c r="AO56" i="15"/>
  <c r="CA56" i="15"/>
  <c r="AJ56" i="15"/>
  <c r="CJ56" i="15"/>
  <c r="CC56" i="15"/>
  <c r="CI56" i="15"/>
  <c r="AC56" i="15"/>
  <c r="AP56" i="15"/>
  <c r="CL56" i="15"/>
  <c r="DT56" i="15"/>
  <c r="BJ56" i="15"/>
  <c r="CK56" i="15"/>
  <c r="AY56" i="15"/>
  <c r="BU56" i="15"/>
  <c r="DF56" i="15"/>
  <c r="BK56" i="15"/>
  <c r="AV56" i="15"/>
  <c r="DC56" i="15"/>
  <c r="BB56" i="15"/>
  <c r="CE56" i="15"/>
  <c r="AA56" i="15"/>
  <c r="DP56" i="15"/>
  <c r="AX56" i="15"/>
  <c r="BO56" i="15"/>
  <c r="AW56" i="15"/>
  <c r="BL56" i="15"/>
  <c r="DB56" i="15"/>
  <c r="BA56" i="15"/>
  <c r="AZ56" i="15"/>
  <c r="DN56" i="15"/>
  <c r="BV56" i="15"/>
  <c r="DQ56" i="15"/>
  <c r="CX56" i="15"/>
  <c r="AS56" i="15"/>
  <c r="AR56" i="15"/>
  <c r="AG56" i="15"/>
  <c r="CM56" i="15"/>
  <c r="AB56" i="15"/>
  <c r="DO56" i="15"/>
  <c r="DD56" i="15"/>
  <c r="DU56" i="15"/>
  <c r="CZ56" i="15"/>
  <c r="CW56" i="15"/>
  <c r="DG56" i="15"/>
  <c r="BP56" i="15"/>
  <c r="DM56" i="15"/>
  <c r="DS56" i="15"/>
  <c r="BH56" i="15"/>
  <c r="BC56" i="15"/>
  <c r="DI56" i="15"/>
  <c r="AN56" i="15"/>
  <c r="CH56" i="15"/>
  <c r="DE56" i="15"/>
  <c r="AK56" i="15"/>
  <c r="DR56" i="15"/>
  <c r="BD56" i="15"/>
  <c r="CQ56" i="15"/>
  <c r="DL56" i="15"/>
  <c r="CG56" i="15"/>
  <c r="CU56" i="15"/>
  <c r="BI56" i="15"/>
  <c r="CI60" i="15"/>
  <c r="AC60" i="15"/>
  <c r="CC60" i="15"/>
  <c r="AP60" i="15"/>
  <c r="CJ60" i="15"/>
  <c r="CL60" i="15"/>
  <c r="DQ60" i="15"/>
  <c r="CU60" i="15"/>
  <c r="AE60" i="15"/>
  <c r="P64" i="15"/>
  <c r="P68" i="15"/>
  <c r="AY76" i="15"/>
  <c r="CR76" i="15"/>
  <c r="AX76" i="15"/>
  <c r="BA76" i="15"/>
  <c r="CN76" i="15"/>
  <c r="BG76" i="15"/>
  <c r="AQ76" i="15"/>
  <c r="DH76" i="15"/>
  <c r="CE76" i="15"/>
  <c r="CA76" i="15"/>
  <c r="CM76" i="15"/>
  <c r="DJ76" i="15"/>
  <c r="DM76" i="15"/>
  <c r="DF76" i="15"/>
  <c r="CW76" i="15"/>
  <c r="CC76" i="15"/>
  <c r="DU76" i="15"/>
  <c r="AU76" i="15"/>
  <c r="CG76" i="15"/>
  <c r="CI76" i="15"/>
  <c r="CL76" i="15"/>
  <c r="CU76" i="15"/>
  <c r="BH76" i="15"/>
  <c r="AM76" i="15"/>
  <c r="BP76" i="15"/>
  <c r="AV76" i="15"/>
  <c r="DE76" i="15"/>
  <c r="DR76" i="15"/>
  <c r="AJ76" i="15"/>
  <c r="CD76" i="15"/>
  <c r="CP76" i="15"/>
  <c r="AF76" i="15"/>
  <c r="AN76" i="15"/>
  <c r="AO76" i="15"/>
  <c r="AA76" i="15"/>
  <c r="DT76" i="15"/>
  <c r="BV76" i="15"/>
  <c r="CH76" i="15"/>
  <c r="AR76" i="15"/>
  <c r="AB76" i="15"/>
  <c r="CB76" i="15"/>
  <c r="AE76" i="15"/>
  <c r="CJ76" i="15"/>
  <c r="BU76" i="15"/>
  <c r="BN76" i="15"/>
  <c r="BW76" i="15"/>
  <c r="DO76" i="15"/>
  <c r="DW76" i="15"/>
  <c r="BZ76" i="15"/>
  <c r="BO76" i="15"/>
  <c r="DI76" i="15"/>
  <c r="DD76" i="15"/>
  <c r="BY76" i="15"/>
  <c r="BM76" i="15"/>
  <c r="AZ76" i="15"/>
  <c r="DL76" i="15"/>
  <c r="AT76" i="15"/>
  <c r="BB76" i="15"/>
  <c r="CZ76" i="15"/>
  <c r="CK76" i="15"/>
  <c r="CT76" i="15"/>
  <c r="DC76" i="15"/>
  <c r="BJ76" i="15"/>
  <c r="CY76" i="15"/>
  <c r="AK76" i="15"/>
  <c r="CO76" i="15"/>
  <c r="CF76" i="15"/>
  <c r="DS76" i="15"/>
  <c r="CQ76" i="15"/>
  <c r="CX76" i="15"/>
  <c r="DP76" i="15"/>
  <c r="AC76" i="15"/>
  <c r="DV76" i="15"/>
  <c r="DG76" i="15"/>
  <c r="DB76" i="15"/>
  <c r="BL76" i="15"/>
  <c r="BX76" i="15"/>
  <c r="BD76" i="15"/>
  <c r="DA76" i="15"/>
  <c r="AP76" i="15"/>
  <c r="BS76" i="15"/>
  <c r="BI76" i="15"/>
  <c r="DN76" i="15"/>
  <c r="BE76" i="15"/>
  <c r="AS76" i="15"/>
  <c r="BK76" i="15"/>
  <c r="AI76" i="15"/>
  <c r="BF76" i="15"/>
  <c r="AG76" i="15"/>
  <c r="AH76" i="15"/>
  <c r="BQ76" i="15"/>
  <c r="DQ76" i="15"/>
  <c r="BT76" i="15"/>
  <c r="CV76" i="15"/>
  <c r="BC76" i="15"/>
  <c r="BR76" i="15"/>
  <c r="DK76" i="15"/>
  <c r="AD76" i="15"/>
  <c r="AL76" i="15"/>
  <c r="AW76" i="15"/>
  <c r="AI96" i="15"/>
  <c r="CK96" i="15"/>
  <c r="AG96" i="15"/>
  <c r="BV96" i="15"/>
  <c r="DN96" i="15"/>
  <c r="DH96" i="15"/>
  <c r="CM96" i="15"/>
  <c r="BP96" i="15"/>
  <c r="AR96" i="15"/>
  <c r="BA96" i="15"/>
  <c r="DM96" i="15"/>
  <c r="CD96" i="15"/>
  <c r="BL96" i="15"/>
  <c r="BG96" i="15"/>
  <c r="BX96" i="15"/>
  <c r="BU96" i="15"/>
  <c r="AK96" i="15"/>
  <c r="CT96" i="15"/>
  <c r="CB96" i="15"/>
  <c r="DC96" i="15"/>
  <c r="DD96" i="15"/>
  <c r="DG96" i="15"/>
  <c r="DE96" i="15"/>
  <c r="DR96" i="15"/>
  <c r="AL96" i="15"/>
  <c r="BB96" i="15"/>
  <c r="DP96" i="15"/>
  <c r="DT96" i="15"/>
  <c r="CA96" i="15"/>
  <c r="AD96" i="15"/>
  <c r="AY96" i="15"/>
  <c r="AN96" i="15"/>
  <c r="CO96" i="15"/>
  <c r="AF96" i="15"/>
  <c r="CX96" i="15"/>
  <c r="AT96" i="15"/>
  <c r="BF96" i="15"/>
  <c r="P31" i="15"/>
  <c r="AN43" i="15"/>
  <c r="DU43" i="15"/>
  <c r="BR43" i="15"/>
  <c r="AT43" i="15"/>
  <c r="AJ43" i="15"/>
  <c r="CV43" i="15"/>
  <c r="CF43" i="15"/>
  <c r="DB43" i="15"/>
  <c r="DV43" i="15"/>
  <c r="DH43" i="15"/>
  <c r="CY43" i="15"/>
  <c r="BC43" i="15"/>
  <c r="BY43" i="15"/>
  <c r="AI43" i="15"/>
  <c r="AF43" i="15"/>
  <c r="CD43" i="15"/>
  <c r="BU43" i="15"/>
  <c r="CJ43" i="15"/>
  <c r="DO43" i="15"/>
  <c r="AG43" i="15"/>
  <c r="AR43" i="15"/>
  <c r="CP43" i="15"/>
  <c r="DQ43" i="15"/>
  <c r="CZ43" i="15"/>
  <c r="AS43" i="15"/>
  <c r="BF43" i="15"/>
  <c r="DA43" i="15"/>
  <c r="BD43" i="15"/>
  <c r="AE43" i="15"/>
  <c r="CA43" i="15"/>
  <c r="CS43" i="15"/>
  <c r="AP43" i="15"/>
  <c r="AB43" i="15"/>
  <c r="DI43" i="15"/>
  <c r="AC43" i="15"/>
  <c r="CX43" i="15"/>
  <c r="AQ43" i="15"/>
  <c r="DD43" i="15"/>
  <c r="CT43" i="15"/>
  <c r="CQ43" i="15"/>
  <c r="DM43" i="15"/>
  <c r="CG43" i="15"/>
  <c r="BM43" i="15"/>
  <c r="AY43" i="15"/>
  <c r="DN43" i="15"/>
  <c r="BW43" i="15"/>
  <c r="BS43" i="15"/>
  <c r="AL43" i="15"/>
  <c r="CH43" i="15"/>
  <c r="BO43" i="15"/>
  <c r="CW43" i="15"/>
  <c r="BJ43" i="15"/>
  <c r="DG43" i="15"/>
  <c r="CU43" i="15"/>
  <c r="CN43" i="15"/>
  <c r="AA43" i="15"/>
  <c r="AZ43" i="15"/>
  <c r="CM43" i="15"/>
  <c r="AW43" i="15"/>
  <c r="CK43" i="15"/>
  <c r="DP43" i="15"/>
  <c r="BP43" i="15"/>
  <c r="AD43" i="15"/>
  <c r="AV43" i="15"/>
  <c r="BG43" i="15"/>
  <c r="BZ43" i="15"/>
  <c r="CO43" i="15"/>
  <c r="DW43" i="15"/>
  <c r="AX43" i="15"/>
  <c r="DL43" i="15"/>
  <c r="BT43" i="15"/>
  <c r="BB43" i="15"/>
  <c r="DE43" i="15"/>
  <c r="DC43" i="15"/>
  <c r="DT43" i="15"/>
  <c r="CL43" i="15"/>
  <c r="DK43" i="15"/>
  <c r="BX43" i="15"/>
  <c r="DJ43" i="15"/>
  <c r="AH43" i="15"/>
  <c r="CI43" i="15"/>
  <c r="AK43" i="15"/>
  <c r="BE43" i="15"/>
  <c r="AU43" i="15"/>
  <c r="BI43" i="15"/>
  <c r="DF43" i="15"/>
  <c r="CC43" i="15"/>
  <c r="CB43" i="15"/>
  <c r="BH43" i="15"/>
  <c r="BV43" i="15"/>
  <c r="AM43" i="15"/>
  <c r="DR43" i="15"/>
  <c r="BK43" i="15"/>
  <c r="DS43" i="15"/>
  <c r="BQ43" i="15"/>
  <c r="BA43" i="15"/>
  <c r="CE43" i="15"/>
  <c r="BN43" i="15"/>
  <c r="AO43" i="15"/>
  <c r="CR43" i="15"/>
  <c r="BL43" i="15"/>
  <c r="P59" i="15"/>
  <c r="P71" i="15"/>
  <c r="AC94" i="15"/>
  <c r="BP94" i="15"/>
  <c r="CT94" i="15"/>
  <c r="CC94" i="15"/>
  <c r="CL94" i="15"/>
  <c r="CM94" i="15"/>
  <c r="BM94" i="15"/>
  <c r="DF94" i="15"/>
  <c r="DD94" i="15"/>
  <c r="AU94" i="15"/>
  <c r="BO94" i="15"/>
  <c r="CG94" i="15"/>
  <c r="AE94" i="15"/>
  <c r="BT94" i="15"/>
  <c r="AK94" i="15"/>
  <c r="AH94" i="15"/>
  <c r="CW94" i="15"/>
  <c r="BG94" i="15"/>
  <c r="DM94" i="15"/>
  <c r="AT94" i="15"/>
  <c r="AV94" i="15"/>
  <c r="BN94" i="15"/>
  <c r="BE94" i="15"/>
  <c r="AY94" i="15"/>
  <c r="BJ94" i="15"/>
  <c r="AN94" i="15"/>
  <c r="AS94" i="15"/>
  <c r="AD94" i="15"/>
  <c r="CD94" i="15"/>
  <c r="DL94" i="15"/>
  <c r="CU94" i="15"/>
  <c r="DK94" i="15"/>
  <c r="AL94" i="15"/>
  <c r="CY94" i="15"/>
  <c r="DR94" i="15"/>
  <c r="BZ94" i="15"/>
  <c r="DV94" i="15"/>
  <c r="BC94" i="15"/>
  <c r="BX94" i="15"/>
  <c r="BK94" i="15"/>
  <c r="DO94" i="15"/>
  <c r="DE94" i="15"/>
  <c r="BR94" i="15"/>
  <c r="BD94" i="15"/>
  <c r="BW94" i="15"/>
  <c r="CN94" i="15"/>
  <c r="BS94" i="15"/>
  <c r="DS94" i="15"/>
  <c r="BL94" i="15"/>
  <c r="AX94" i="15"/>
  <c r="BQ94" i="15"/>
  <c r="CB94" i="15"/>
  <c r="CR94" i="15"/>
  <c r="DH94" i="15"/>
  <c r="CS94" i="15"/>
  <c r="DB94" i="15"/>
  <c r="CQ94" i="15"/>
  <c r="BI94" i="15"/>
  <c r="DU94" i="15"/>
  <c r="CH94" i="15"/>
  <c r="CJ94" i="15"/>
  <c r="DC94" i="15"/>
  <c r="DT94" i="15"/>
  <c r="AA94" i="15"/>
  <c r="AJ94" i="15"/>
  <c r="CE94" i="15"/>
  <c r="DJ94" i="15"/>
  <c r="AG94" i="15"/>
  <c r="AW94" i="15"/>
  <c r="CF94" i="15"/>
  <c r="CI94" i="15"/>
  <c r="DW94" i="15"/>
  <c r="AO94" i="15"/>
  <c r="DP94" i="15"/>
  <c r="AM94" i="15"/>
  <c r="DI94" i="15"/>
  <c r="BA94" i="15"/>
  <c r="BY94" i="15"/>
  <c r="AI94" i="15"/>
  <c r="CV94" i="15"/>
  <c r="DG94" i="15"/>
  <c r="AP94" i="15"/>
  <c r="BF94" i="15"/>
  <c r="AF94" i="15"/>
  <c r="BB94" i="15"/>
  <c r="AR94" i="15"/>
  <c r="CZ94" i="15"/>
  <c r="CK94" i="15"/>
  <c r="AQ94" i="15"/>
  <c r="AB94" i="15"/>
  <c r="CX94" i="15"/>
  <c r="CP94" i="15"/>
  <c r="BH94" i="15"/>
  <c r="AZ94" i="15"/>
  <c r="DQ94" i="15"/>
  <c r="DA94" i="15"/>
  <c r="CA94" i="15"/>
  <c r="BV94" i="15"/>
  <c r="BU94" i="15"/>
  <c r="CO94" i="15"/>
  <c r="DN94" i="15"/>
  <c r="EI36" i="15"/>
  <c r="GQ36" i="15"/>
  <c r="EE36" i="15"/>
  <c r="FW36" i="15"/>
  <c r="HO36" i="15"/>
  <c r="FC36" i="15"/>
  <c r="HJ36" i="15"/>
  <c r="GT36" i="15"/>
  <c r="GD36" i="15"/>
  <c r="FN36" i="15"/>
  <c r="EX36" i="15"/>
  <c r="EH36" i="15"/>
  <c r="HM36" i="15"/>
  <c r="GW36" i="15"/>
  <c r="GG36" i="15"/>
  <c r="FQ36" i="15"/>
  <c r="FA36" i="15"/>
  <c r="EK36" i="15"/>
  <c r="HT36" i="15"/>
  <c r="HD36" i="15"/>
  <c r="GN36" i="15"/>
  <c r="FX36" i="15"/>
  <c r="FH36" i="15"/>
  <c r="ER36" i="15"/>
  <c r="EB36" i="15"/>
  <c r="ED28" i="15"/>
  <c r="ET28" i="15"/>
  <c r="FV28" i="15"/>
  <c r="HN28" i="15"/>
  <c r="FB28" i="15"/>
  <c r="GD28" i="15"/>
  <c r="HQ28" i="15"/>
  <c r="HA28" i="15"/>
  <c r="GK28" i="15"/>
  <c r="FU28" i="15"/>
  <c r="FE28" i="15"/>
  <c r="EO28" i="15"/>
  <c r="DY28" i="15"/>
  <c r="HH28" i="15"/>
  <c r="GR28" i="15"/>
  <c r="GB28" i="15"/>
  <c r="FL28" i="15"/>
  <c r="EV28" i="15"/>
  <c r="EF28" i="15"/>
  <c r="HO28" i="15"/>
  <c r="GY28" i="15"/>
  <c r="GI28" i="15"/>
  <c r="FS28" i="15"/>
  <c r="FC28" i="15"/>
  <c r="EM28" i="15"/>
  <c r="HA16" i="15"/>
  <c r="FU16" i="15"/>
  <c r="GW16" i="15"/>
  <c r="EK16" i="15"/>
  <c r="FM16" i="15"/>
  <c r="GO16" i="15"/>
  <c r="EC16" i="15"/>
  <c r="HH16" i="15"/>
  <c r="GR16" i="15"/>
  <c r="GB16" i="15"/>
  <c r="FL16" i="15"/>
  <c r="EV16" i="15"/>
  <c r="EF16" i="15"/>
  <c r="HO16" i="15"/>
  <c r="GY16" i="15"/>
  <c r="GI16" i="15"/>
  <c r="FS16" i="15"/>
  <c r="FC16" i="15"/>
  <c r="EM16" i="15"/>
  <c r="HR16" i="15"/>
  <c r="HB16" i="15"/>
  <c r="GL16" i="15"/>
  <c r="FV16" i="15"/>
  <c r="FF16" i="15"/>
  <c r="EP16" i="15"/>
  <c r="DZ16" i="15"/>
  <c r="P16" i="15"/>
  <c r="P36" i="15"/>
  <c r="CJ26" i="15"/>
  <c r="CL26" i="15"/>
  <c r="AD26" i="15"/>
  <c r="CG26" i="15"/>
  <c r="CA26" i="15"/>
  <c r="CM26" i="15"/>
  <c r="BW26" i="15"/>
  <c r="AY26" i="15"/>
  <c r="BQ26" i="15"/>
  <c r="CV26" i="15"/>
  <c r="BT26" i="15"/>
  <c r="BS26" i="15"/>
  <c r="AH26" i="15"/>
  <c r="BI26" i="15"/>
  <c r="BV26" i="15"/>
  <c r="DV26" i="15"/>
  <c r="DT26" i="15"/>
  <c r="AT26" i="15"/>
  <c r="CK26" i="15"/>
  <c r="DG26" i="15"/>
  <c r="CX26" i="15"/>
  <c r="CO26" i="15"/>
  <c r="DP26" i="15"/>
  <c r="AL26" i="15"/>
  <c r="CS26" i="15"/>
  <c r="BD26" i="15"/>
  <c r="AP26" i="15"/>
  <c r="CP26" i="15"/>
  <c r="BX26" i="15"/>
  <c r="BU26" i="15"/>
  <c r="CD26" i="15"/>
  <c r="CW26" i="15"/>
  <c r="DR26" i="15"/>
  <c r="DF26" i="15"/>
  <c r="CR26" i="15"/>
  <c r="BZ26" i="15"/>
  <c r="CC26" i="15"/>
  <c r="DB26" i="15"/>
  <c r="CN26" i="15"/>
  <c r="BG26" i="15"/>
  <c r="AQ26" i="15"/>
  <c r="DE26" i="15"/>
  <c r="BC26" i="15"/>
  <c r="CH26" i="15"/>
  <c r="BK26" i="15"/>
  <c r="BO26" i="15"/>
  <c r="AA26" i="15"/>
  <c r="BP26" i="15"/>
  <c r="DC26" i="15"/>
  <c r="CB26" i="15"/>
  <c r="CU26" i="15"/>
  <c r="CY26" i="15"/>
  <c r="BF26" i="15"/>
  <c r="CI26" i="15"/>
  <c r="AJ26" i="15"/>
  <c r="CE26" i="15"/>
  <c r="DN26" i="15"/>
  <c r="CF26" i="15"/>
  <c r="AW26" i="15"/>
  <c r="AK26" i="15"/>
  <c r="DH26" i="15"/>
  <c r="BR26" i="15"/>
  <c r="AN26" i="15"/>
  <c r="AU26" i="15"/>
  <c r="BA26" i="15"/>
  <c r="AS26" i="15"/>
  <c r="DS26" i="15"/>
  <c r="BB26" i="15"/>
  <c r="BE26" i="15"/>
  <c r="DQ26" i="15"/>
  <c r="AB26" i="15"/>
  <c r="BJ26" i="15"/>
  <c r="AC26" i="15"/>
  <c r="DA26" i="15"/>
  <c r="BN26" i="15"/>
  <c r="AE26" i="15"/>
  <c r="CT26" i="15"/>
  <c r="DL26" i="15"/>
  <c r="AM26" i="15"/>
  <c r="BH26" i="15"/>
  <c r="AF26" i="15"/>
  <c r="BL26" i="15"/>
  <c r="DO26" i="15"/>
  <c r="DU26" i="15"/>
  <c r="BM26" i="15"/>
  <c r="CZ26" i="15"/>
  <c r="AO26" i="15"/>
  <c r="AI26" i="15"/>
  <c r="AX26" i="15"/>
  <c r="DK26" i="15"/>
  <c r="AZ26" i="15"/>
  <c r="AV26" i="15"/>
  <c r="DD26" i="15"/>
  <c r="DM26" i="15"/>
  <c r="AG26" i="15"/>
  <c r="DW26" i="15"/>
  <c r="DJ26" i="15"/>
  <c r="DI26" i="15"/>
  <c r="BF50" i="15"/>
  <c r="BV50" i="15"/>
  <c r="CL50" i="15"/>
  <c r="DB50" i="15"/>
  <c r="DR50" i="15"/>
  <c r="BK50" i="15"/>
  <c r="CF50" i="15"/>
  <c r="DA50" i="15"/>
  <c r="DW50" i="15"/>
  <c r="BQ50" i="15"/>
  <c r="CS50" i="15"/>
  <c r="DU50" i="15"/>
  <c r="BS50" i="15"/>
  <c r="CU50" i="15"/>
  <c r="AY50" i="15"/>
  <c r="DD50" i="15"/>
  <c r="CC50" i="15"/>
  <c r="BT50" i="15"/>
  <c r="AK50" i="15"/>
  <c r="BW50" i="15"/>
  <c r="AL50" i="15"/>
  <c r="CI50" i="15"/>
  <c r="AN50" i="15"/>
  <c r="AQ50" i="15"/>
  <c r="AR50" i="15"/>
  <c r="BJ50" i="15"/>
  <c r="BZ50" i="15"/>
  <c r="CP50" i="15"/>
  <c r="DF50" i="15"/>
  <c r="DV50" i="15"/>
  <c r="BP50" i="15"/>
  <c r="CK50" i="15"/>
  <c r="DG50" i="15"/>
  <c r="AV50" i="15"/>
  <c r="BX50" i="15"/>
  <c r="CZ50" i="15"/>
  <c r="AW50" i="15"/>
  <c r="BY50" i="15"/>
  <c r="DC50" i="15"/>
  <c r="BM50" i="15"/>
  <c r="DS50" i="15"/>
  <c r="CR50" i="15"/>
  <c r="CW50" i="15"/>
  <c r="AO50" i="15"/>
  <c r="CY50" i="15"/>
  <c r="AP50" i="15"/>
  <c r="DK50" i="15"/>
  <c r="CJ50" i="15"/>
  <c r="DM50" i="15"/>
  <c r="AE50" i="15"/>
  <c r="BN50" i="15"/>
  <c r="CT50" i="15"/>
  <c r="AZ50" i="15"/>
  <c r="CQ50" i="15"/>
  <c r="BC50" i="15"/>
  <c r="DH50" i="15"/>
  <c r="CG50" i="15"/>
  <c r="CB50" i="15"/>
  <c r="DE50" i="15"/>
  <c r="AS50" i="15"/>
  <c r="AT50" i="15"/>
  <c r="AA50" i="15"/>
  <c r="AM50" i="15"/>
  <c r="CD50" i="15"/>
  <c r="BU50" i="15"/>
  <c r="CE50" i="15"/>
  <c r="DI50" i="15"/>
  <c r="AC50" i="15"/>
  <c r="BH50" i="15"/>
  <c r="BR50" i="15"/>
  <c r="CX50" i="15"/>
  <c r="BE50" i="15"/>
  <c r="CV50" i="15"/>
  <c r="BI50" i="15"/>
  <c r="DO50" i="15"/>
  <c r="CN50" i="15"/>
  <c r="CO50" i="15"/>
  <c r="DT50" i="15"/>
  <c r="AU50" i="15"/>
  <c r="BG50" i="15"/>
  <c r="AI50" i="15"/>
  <c r="AX50" i="15"/>
  <c r="DJ50" i="15"/>
  <c r="DL50" i="15"/>
  <c r="BD50" i="15"/>
  <c r="BA50" i="15"/>
  <c r="AD50" i="15"/>
  <c r="AB50" i="15"/>
  <c r="CH50" i="15"/>
  <c r="CM50" i="15"/>
  <c r="AG50" i="15"/>
  <c r="BB50" i="15"/>
  <c r="BO50" i="15"/>
  <c r="DN50" i="15"/>
  <c r="BL50" i="15"/>
  <c r="AH50" i="15"/>
  <c r="CA50" i="15"/>
  <c r="DP50" i="15"/>
  <c r="AF50" i="15"/>
  <c r="DQ50" i="15"/>
  <c r="AJ50" i="15"/>
  <c r="AZ78" i="15"/>
  <c r="BP78" i="15"/>
  <c r="CF78" i="15"/>
  <c r="CV78" i="15"/>
  <c r="DL78" i="15"/>
  <c r="BA78" i="15"/>
  <c r="BQ78" i="15"/>
  <c r="CG78" i="15"/>
  <c r="CW78" i="15"/>
  <c r="DM78" i="15"/>
  <c r="BF78" i="15"/>
  <c r="CL78" i="15"/>
  <c r="DR78" i="15"/>
  <c r="AO78" i="15"/>
  <c r="BG78" i="15"/>
  <c r="CM78" i="15"/>
  <c r="DS78" i="15"/>
  <c r="AP78" i="15"/>
  <c r="CI78" i="15"/>
  <c r="AN78" i="15"/>
  <c r="DF78" i="15"/>
  <c r="AQ78" i="15"/>
  <c r="DG78" i="15"/>
  <c r="AR78" i="15"/>
  <c r="DN78" i="15"/>
  <c r="BD78" i="15"/>
  <c r="BT78" i="15"/>
  <c r="CJ78" i="15"/>
  <c r="CZ78" i="15"/>
  <c r="DP78" i="15"/>
  <c r="BE78" i="15"/>
  <c r="BU78" i="15"/>
  <c r="CK78" i="15"/>
  <c r="DA78" i="15"/>
  <c r="DQ78" i="15"/>
  <c r="BN78" i="15"/>
  <c r="CT78" i="15"/>
  <c r="AC78" i="15"/>
  <c r="AS78" i="15"/>
  <c r="BO78" i="15"/>
  <c r="CU78" i="15"/>
  <c r="AD78" i="15"/>
  <c r="AT78" i="15"/>
  <c r="CY78" i="15"/>
  <c r="BJ78" i="15"/>
  <c r="DV78" i="15"/>
  <c r="BK78" i="15"/>
  <c r="DW78" i="15"/>
  <c r="CX78" i="15"/>
  <c r="AM78" i="15"/>
  <c r="BX78" i="15"/>
  <c r="DD78" i="15"/>
  <c r="BI78" i="15"/>
  <c r="CO78" i="15"/>
  <c r="DU78" i="15"/>
  <c r="DB78" i="15"/>
  <c r="AU78" i="15"/>
  <c r="DC78" i="15"/>
  <c r="BC78" i="15"/>
  <c r="BZ78" i="15"/>
  <c r="CA78" i="15"/>
  <c r="AE78" i="15"/>
  <c r="CN78" i="15"/>
  <c r="BY78" i="15"/>
  <c r="BV78" i="15"/>
  <c r="BW78" i="15"/>
  <c r="DO78" i="15"/>
  <c r="AA78" i="15"/>
  <c r="BR78" i="15"/>
  <c r="AV78" i="15"/>
  <c r="CB78" i="15"/>
  <c r="DH78" i="15"/>
  <c r="BM78" i="15"/>
  <c r="CS78" i="15"/>
  <c r="AX78" i="15"/>
  <c r="DJ78" i="15"/>
  <c r="AY78" i="15"/>
  <c r="DK78" i="15"/>
  <c r="BS78" i="15"/>
  <c r="CP78" i="15"/>
  <c r="CQ78" i="15"/>
  <c r="BB78" i="15"/>
  <c r="BH78" i="15"/>
  <c r="DT78" i="15"/>
  <c r="DE78" i="15"/>
  <c r="AG78" i="15"/>
  <c r="AH78" i="15"/>
  <c r="AB78" i="15"/>
  <c r="BL78" i="15"/>
  <c r="DI78" i="15"/>
  <c r="AL78" i="15"/>
  <c r="CH78" i="15"/>
  <c r="CC78" i="15"/>
  <c r="AJ78" i="15"/>
  <c r="CR78" i="15"/>
  <c r="CD78" i="15"/>
  <c r="AF78" i="15"/>
  <c r="AW78" i="15"/>
  <c r="AK78" i="15"/>
  <c r="AI78" i="15"/>
  <c r="CE78" i="15"/>
  <c r="P103" i="15"/>
  <c r="BG14" i="15"/>
  <c r="BW14" i="15"/>
  <c r="CM14" i="15"/>
  <c r="DC14" i="15"/>
  <c r="DS14" i="15"/>
  <c r="BF14" i="15"/>
  <c r="CB14" i="15"/>
  <c r="CW14" i="15"/>
  <c r="DR14" i="15"/>
  <c r="BR14" i="15"/>
  <c r="CT14" i="15"/>
  <c r="DV14" i="15"/>
  <c r="BZ14" i="15"/>
  <c r="DL14" i="15"/>
  <c r="BT14" i="15"/>
  <c r="DE14" i="15"/>
  <c r="CX14" i="15"/>
  <c r="CZ14" i="15"/>
  <c r="BE14" i="15"/>
  <c r="BU14" i="15"/>
  <c r="AO14" i="15"/>
  <c r="AD14" i="15"/>
  <c r="AT14" i="15"/>
  <c r="AI14" i="15"/>
  <c r="AR14" i="15"/>
  <c r="BK14" i="15"/>
  <c r="CA14" i="15"/>
  <c r="CQ14" i="15"/>
  <c r="DG14" i="15"/>
  <c r="DW14" i="15"/>
  <c r="BL14" i="15"/>
  <c r="CG14" i="15"/>
  <c r="DB14" i="15"/>
  <c r="AW14" i="15"/>
  <c r="BY14" i="15"/>
  <c r="DA14" i="15"/>
  <c r="AX14" i="15"/>
  <c r="CJ14" i="15"/>
  <c r="DU14" i="15"/>
  <c r="CC14" i="15"/>
  <c r="DN14" i="15"/>
  <c r="DQ14" i="15"/>
  <c r="DT14" i="15"/>
  <c r="CP14" i="15"/>
  <c r="AC14" i="15"/>
  <c r="AS14" i="15"/>
  <c r="AH14" i="15"/>
  <c r="AF14" i="15"/>
  <c r="AQ14" i="15"/>
  <c r="AE14" i="15"/>
  <c r="BS14" i="15"/>
  <c r="CY14" i="15"/>
  <c r="BA14" i="15"/>
  <c r="CR14" i="15"/>
  <c r="BJ14" i="15"/>
  <c r="DP14" i="15"/>
  <c r="DD14" i="15"/>
  <c r="CV14" i="15"/>
  <c r="CH14" i="15"/>
  <c r="DJ14" i="15"/>
  <c r="BX14" i="15"/>
  <c r="AA14" i="15"/>
  <c r="AY14" i="15"/>
  <c r="CE14" i="15"/>
  <c r="DK14" i="15"/>
  <c r="BQ14" i="15"/>
  <c r="DH14" i="15"/>
  <c r="CF14" i="15"/>
  <c r="BH14" i="15"/>
  <c r="AZ14" i="15"/>
  <c r="BM14" i="15"/>
  <c r="BB14" i="15"/>
  <c r="AG14" i="15"/>
  <c r="AL14" i="15"/>
  <c r="AB14" i="15"/>
  <c r="BC14" i="15"/>
  <c r="CI14" i="15"/>
  <c r="DO14" i="15"/>
  <c r="BV14" i="15"/>
  <c r="DM14" i="15"/>
  <c r="CN14" i="15"/>
  <c r="BP14" i="15"/>
  <c r="BI14" i="15"/>
  <c r="CD14" i="15"/>
  <c r="CO14" i="15"/>
  <c r="AK14" i="15"/>
  <c r="AP14" i="15"/>
  <c r="AJ14" i="15"/>
  <c r="BO14" i="15"/>
  <c r="CU14" i="15"/>
  <c r="AV14" i="15"/>
  <c r="CL14" i="15"/>
  <c r="BD14" i="15"/>
  <c r="DI14" i="15"/>
  <c r="CS14" i="15"/>
  <c r="CK14" i="15"/>
  <c r="BN14" i="15"/>
  <c r="DF14" i="15"/>
  <c r="AU14" i="15"/>
  <c r="AN14" i="15"/>
  <c r="AM14" i="15"/>
  <c r="AX30" i="15"/>
  <c r="BN30" i="15"/>
  <c r="CD30" i="15"/>
  <c r="CT30" i="15"/>
  <c r="DJ30" i="15"/>
  <c r="AZ30" i="15"/>
  <c r="BU30" i="15"/>
  <c r="CQ30" i="15"/>
  <c r="DL30" i="15"/>
  <c r="BH30" i="15"/>
  <c r="CJ30" i="15"/>
  <c r="DM30" i="15"/>
  <c r="BI30" i="15"/>
  <c r="CM30" i="15"/>
  <c r="DO30" i="15"/>
  <c r="BY30" i="15"/>
  <c r="AY30" i="15"/>
  <c r="DD30" i="15"/>
  <c r="BT30" i="15"/>
  <c r="AG30" i="15"/>
  <c r="AU30" i="15"/>
  <c r="AL30" i="15"/>
  <c r="DI30" i="15"/>
  <c r="AI30" i="15"/>
  <c r="AJ30" i="15"/>
  <c r="AM30" i="15"/>
  <c r="BB30" i="15"/>
  <c r="BR30" i="15"/>
  <c r="CH30" i="15"/>
  <c r="CX30" i="15"/>
  <c r="DN30" i="15"/>
  <c r="BE30" i="15"/>
  <c r="CA30" i="15"/>
  <c r="CV30" i="15"/>
  <c r="DQ30" i="15"/>
  <c r="BO30" i="15"/>
  <c r="CR30" i="15"/>
  <c r="DT30" i="15"/>
  <c r="BQ30" i="15"/>
  <c r="CS30" i="15"/>
  <c r="DU30" i="15"/>
  <c r="CN30" i="15"/>
  <c r="BM30" i="15"/>
  <c r="DS30" i="15"/>
  <c r="CW30" i="15"/>
  <c r="AK30" i="15"/>
  <c r="CI30" i="15"/>
  <c r="AP30" i="15"/>
  <c r="AF30" i="15"/>
  <c r="AQ30" i="15"/>
  <c r="AR30" i="15"/>
  <c r="BF30" i="15"/>
  <c r="CL30" i="15"/>
  <c r="DR30" i="15"/>
  <c r="CF30" i="15"/>
  <c r="DW30" i="15"/>
  <c r="CY30" i="15"/>
  <c r="BX30" i="15"/>
  <c r="AW30" i="15"/>
  <c r="CB30" i="15"/>
  <c r="CG30" i="15"/>
  <c r="AD30" i="15"/>
  <c r="AN30" i="15"/>
  <c r="AE30" i="15"/>
  <c r="BV30" i="15"/>
  <c r="DB30" i="15"/>
  <c r="BK30" i="15"/>
  <c r="DA30" i="15"/>
  <c r="BW30" i="15"/>
  <c r="CZ30" i="15"/>
  <c r="DC30" i="15"/>
  <c r="AO30" i="15"/>
  <c r="BG30" i="15"/>
  <c r="BJ30" i="15"/>
  <c r="CP30" i="15"/>
  <c r="DV30" i="15"/>
  <c r="CK30" i="15"/>
  <c r="BA30" i="15"/>
  <c r="DE30" i="15"/>
  <c r="CE30" i="15"/>
  <c r="BL30" i="15"/>
  <c r="CO30" i="15"/>
  <c r="AC30" i="15"/>
  <c r="AH30" i="15"/>
  <c r="AA30" i="15"/>
  <c r="DK30" i="15"/>
  <c r="AV30" i="15"/>
  <c r="BS30" i="15"/>
  <c r="AT30" i="15"/>
  <c r="DF30" i="15"/>
  <c r="BC30" i="15"/>
  <c r="AS30" i="15"/>
  <c r="BZ30" i="15"/>
  <c r="CU30" i="15"/>
  <c r="BP30" i="15"/>
  <c r="DH30" i="15"/>
  <c r="BD30" i="15"/>
  <c r="DG30" i="15"/>
  <c r="DP30" i="15"/>
  <c r="AB30" i="15"/>
  <c r="CC30" i="15"/>
  <c r="BJ46" i="15"/>
  <c r="BZ46" i="15"/>
  <c r="CP46" i="15"/>
  <c r="DF46" i="15"/>
  <c r="DV46" i="15"/>
  <c r="BP46" i="15"/>
  <c r="CK46" i="15"/>
  <c r="DG46" i="15"/>
  <c r="AV46" i="15"/>
  <c r="BX46" i="15"/>
  <c r="CZ46" i="15"/>
  <c r="AW46" i="15"/>
  <c r="BY46" i="15"/>
  <c r="DC46" i="15"/>
  <c r="BT46" i="15"/>
  <c r="BH46" i="15"/>
  <c r="DM46" i="15"/>
  <c r="AC46" i="15"/>
  <c r="AS46" i="15"/>
  <c r="DE46" i="15"/>
  <c r="AP46" i="15"/>
  <c r="DS46" i="15"/>
  <c r="AA46" i="15"/>
  <c r="AB46" i="15"/>
  <c r="DT46" i="15"/>
  <c r="AX46" i="15"/>
  <c r="BN46" i="15"/>
  <c r="CD46" i="15"/>
  <c r="CT46" i="15"/>
  <c r="DJ46" i="15"/>
  <c r="AZ46" i="15"/>
  <c r="BU46" i="15"/>
  <c r="CQ46" i="15"/>
  <c r="DL46" i="15"/>
  <c r="BC46" i="15"/>
  <c r="CE46" i="15"/>
  <c r="DH46" i="15"/>
  <c r="BD46" i="15"/>
  <c r="CG46" i="15"/>
  <c r="DI46" i="15"/>
  <c r="CI46" i="15"/>
  <c r="BW46" i="15"/>
  <c r="AY46" i="15"/>
  <c r="AG46" i="15"/>
  <c r="AU46" i="15"/>
  <c r="AD46" i="15"/>
  <c r="AT46" i="15"/>
  <c r="AF46" i="15"/>
  <c r="AI46" i="15"/>
  <c r="AJ46" i="15"/>
  <c r="AM46" i="15"/>
  <c r="BR46" i="15"/>
  <c r="CX46" i="15"/>
  <c r="BE46" i="15"/>
  <c r="CV46" i="15"/>
  <c r="BI46" i="15"/>
  <c r="DO46" i="15"/>
  <c r="CN46" i="15"/>
  <c r="CW46" i="15"/>
  <c r="CB46" i="15"/>
  <c r="BA46" i="15"/>
  <c r="BM46" i="15"/>
  <c r="AQ46" i="15"/>
  <c r="CH46" i="15"/>
  <c r="CA46" i="15"/>
  <c r="CM46" i="15"/>
  <c r="DP46" i="15"/>
  <c r="CJ46" i="15"/>
  <c r="AH46" i="15"/>
  <c r="AR46" i="15"/>
  <c r="BV46" i="15"/>
  <c r="DB46" i="15"/>
  <c r="BK46" i="15"/>
  <c r="DA46" i="15"/>
  <c r="BQ46" i="15"/>
  <c r="DU46" i="15"/>
  <c r="CU46" i="15"/>
  <c r="DK46" i="15"/>
  <c r="DD46" i="15"/>
  <c r="CC46" i="15"/>
  <c r="CO46" i="15"/>
  <c r="CR46" i="15"/>
  <c r="BB46" i="15"/>
  <c r="DN46" i="15"/>
  <c r="DQ46" i="15"/>
  <c r="BL46" i="15"/>
  <c r="AK46" i="15"/>
  <c r="AN46" i="15"/>
  <c r="CL46" i="15"/>
  <c r="CS46" i="15"/>
  <c r="AO46" i="15"/>
  <c r="DW46" i="15"/>
  <c r="AE46" i="15"/>
  <c r="DR46" i="15"/>
  <c r="BS46" i="15"/>
  <c r="AL46" i="15"/>
  <c r="CF46" i="15"/>
  <c r="BG46" i="15"/>
  <c r="BO46" i="15"/>
  <c r="BF46" i="15"/>
  <c r="CY46" i="15"/>
  <c r="P50" i="15"/>
  <c r="AZ62" i="15"/>
  <c r="BP62" i="15"/>
  <c r="CF62" i="15"/>
  <c r="CV62" i="15"/>
  <c r="DL62" i="15"/>
  <c r="BB62" i="15"/>
  <c r="BW62" i="15"/>
  <c r="CS62" i="15"/>
  <c r="DN62" i="15"/>
  <c r="BI62" i="15"/>
  <c r="CD62" i="15"/>
  <c r="CY62" i="15"/>
  <c r="DU62" i="15"/>
  <c r="CE62" i="15"/>
  <c r="DV62" i="15"/>
  <c r="AO62" i="15"/>
  <c r="BK62" i="15"/>
  <c r="DB62" i="15"/>
  <c r="AH62" i="15"/>
  <c r="BQ62" i="15"/>
  <c r="AN62" i="15"/>
  <c r="DQ62" i="15"/>
  <c r="BF62" i="15"/>
  <c r="AB62" i="15"/>
  <c r="AE62" i="15"/>
  <c r="BD62" i="15"/>
  <c r="BT62" i="15"/>
  <c r="CJ62" i="15"/>
  <c r="CZ62" i="15"/>
  <c r="DP62" i="15"/>
  <c r="BG62" i="15"/>
  <c r="CC62" i="15"/>
  <c r="CX62" i="15"/>
  <c r="DS62" i="15"/>
  <c r="BN62" i="15"/>
  <c r="CI62" i="15"/>
  <c r="DE62" i="15"/>
  <c r="AY62" i="15"/>
  <c r="CP62" i="15"/>
  <c r="AC62" i="15"/>
  <c r="AS62" i="15"/>
  <c r="BV62" i="15"/>
  <c r="DM62" i="15"/>
  <c r="AL62" i="15"/>
  <c r="CL62" i="15"/>
  <c r="BE62" i="15"/>
  <c r="AA62" i="15"/>
  <c r="CA62" i="15"/>
  <c r="AJ62" i="15"/>
  <c r="DF62" i="15"/>
  <c r="BH62" i="15"/>
  <c r="CN62" i="15"/>
  <c r="DT62" i="15"/>
  <c r="CH62" i="15"/>
  <c r="AX62" i="15"/>
  <c r="CO62" i="15"/>
  <c r="BJ62" i="15"/>
  <c r="AG62" i="15"/>
  <c r="CG62" i="15"/>
  <c r="AP62" i="15"/>
  <c r="BZ62" i="15"/>
  <c r="CW62" i="15"/>
  <c r="CK62" i="15"/>
  <c r="BX62" i="15"/>
  <c r="BM62" i="15"/>
  <c r="BS62" i="15"/>
  <c r="DA62" i="15"/>
  <c r="AU62" i="15"/>
  <c r="AI62" i="15"/>
  <c r="AR62" i="15"/>
  <c r="BL62" i="15"/>
  <c r="CR62" i="15"/>
  <c r="AW62" i="15"/>
  <c r="CM62" i="15"/>
  <c r="BC62" i="15"/>
  <c r="CT62" i="15"/>
  <c r="BU62" i="15"/>
  <c r="AK62" i="15"/>
  <c r="CQ62" i="15"/>
  <c r="AT62" i="15"/>
  <c r="CU62" i="15"/>
  <c r="DR62" i="15"/>
  <c r="AM62" i="15"/>
  <c r="DD62" i="15"/>
  <c r="DC62" i="15"/>
  <c r="DJ62" i="15"/>
  <c r="DW62" i="15"/>
  <c r="DG62" i="15"/>
  <c r="AV62" i="15"/>
  <c r="DI62" i="15"/>
  <c r="BA62" i="15"/>
  <c r="BO62" i="15"/>
  <c r="DK62" i="15"/>
  <c r="CB62" i="15"/>
  <c r="BY62" i="15"/>
  <c r="AD62" i="15"/>
  <c r="DH62" i="15"/>
  <c r="DO62" i="15"/>
  <c r="AF62" i="15"/>
  <c r="BR62" i="15"/>
  <c r="AQ62" i="15"/>
  <c r="AV66" i="15"/>
  <c r="BL66" i="15"/>
  <c r="CB66" i="15"/>
  <c r="CR66" i="15"/>
  <c r="DH66" i="15"/>
  <c r="AW66" i="15"/>
  <c r="BR66" i="15"/>
  <c r="CM66" i="15"/>
  <c r="DI66" i="15"/>
  <c r="BC66" i="15"/>
  <c r="BY66" i="15"/>
  <c r="CT66" i="15"/>
  <c r="DO66" i="15"/>
  <c r="BU66" i="15"/>
  <c r="DK66" i="15"/>
  <c r="AK66" i="15"/>
  <c r="BA66" i="15"/>
  <c r="CQ66" i="15"/>
  <c r="AD66" i="15"/>
  <c r="AT66" i="15"/>
  <c r="AF66" i="15"/>
  <c r="CU66" i="15"/>
  <c r="AQ66" i="15"/>
  <c r="DR66" i="15"/>
  <c r="CK66" i="15"/>
  <c r="DF66" i="15"/>
  <c r="AZ66" i="15"/>
  <c r="BP66" i="15"/>
  <c r="CF66" i="15"/>
  <c r="CV66" i="15"/>
  <c r="DL66" i="15"/>
  <c r="BB66" i="15"/>
  <c r="BW66" i="15"/>
  <c r="CS66" i="15"/>
  <c r="DN66" i="15"/>
  <c r="BI66" i="15"/>
  <c r="CD66" i="15"/>
  <c r="CY66" i="15"/>
  <c r="DU66" i="15"/>
  <c r="CE66" i="15"/>
  <c r="DV66" i="15"/>
  <c r="AO66" i="15"/>
  <c r="BK66" i="15"/>
  <c r="DB66" i="15"/>
  <c r="AH66" i="15"/>
  <c r="BQ66" i="15"/>
  <c r="AN66" i="15"/>
  <c r="DQ66" i="15"/>
  <c r="BF66" i="15"/>
  <c r="AB66" i="15"/>
  <c r="AE66" i="15"/>
  <c r="BT66" i="15"/>
  <c r="CZ66" i="15"/>
  <c r="BG66" i="15"/>
  <c r="CX66" i="15"/>
  <c r="BN66" i="15"/>
  <c r="DE66" i="15"/>
  <c r="CP66" i="15"/>
  <c r="AS66" i="15"/>
  <c r="DM66" i="15"/>
  <c r="CL66" i="15"/>
  <c r="AA66" i="15"/>
  <c r="AJ66" i="15"/>
  <c r="CJ66" i="15"/>
  <c r="CC66" i="15"/>
  <c r="CI66" i="15"/>
  <c r="AC66" i="15"/>
  <c r="AL66" i="15"/>
  <c r="CA66" i="15"/>
  <c r="BX66" i="15"/>
  <c r="DD66" i="15"/>
  <c r="BM66" i="15"/>
  <c r="DC66" i="15"/>
  <c r="BS66" i="15"/>
  <c r="DJ66" i="15"/>
  <c r="DA66" i="15"/>
  <c r="AU66" i="15"/>
  <c r="DW66" i="15"/>
  <c r="DG66" i="15"/>
  <c r="AI66" i="15"/>
  <c r="AR66" i="15"/>
  <c r="BD66" i="15"/>
  <c r="DP66" i="15"/>
  <c r="DS66" i="15"/>
  <c r="AY66" i="15"/>
  <c r="BV66" i="15"/>
  <c r="BE66" i="15"/>
  <c r="BO66" i="15"/>
  <c r="CH66" i="15"/>
  <c r="AG66" i="15"/>
  <c r="CW66" i="15"/>
  <c r="DT66" i="15"/>
  <c r="BZ66" i="15"/>
  <c r="BH66" i="15"/>
  <c r="AX66" i="15"/>
  <c r="CG66" i="15"/>
  <c r="AM66" i="15"/>
  <c r="CN66" i="15"/>
  <c r="CO66" i="15"/>
  <c r="AP66" i="15"/>
  <c r="BJ66" i="15"/>
  <c r="BE86" i="15"/>
  <c r="BU86" i="15"/>
  <c r="CK86" i="15"/>
  <c r="DA86" i="15"/>
  <c r="DQ86" i="15"/>
  <c r="AK86" i="15"/>
  <c r="AX86" i="15"/>
  <c r="BN86" i="15"/>
  <c r="CD86" i="15"/>
  <c r="CT86" i="15"/>
  <c r="DJ86" i="15"/>
  <c r="AV86" i="15"/>
  <c r="CB86" i="15"/>
  <c r="DH86" i="15"/>
  <c r="AM86" i="15"/>
  <c r="BO86" i="15"/>
  <c r="CU86" i="15"/>
  <c r="AD86" i="15"/>
  <c r="AZ86" i="15"/>
  <c r="CF86" i="15"/>
  <c r="DL86" i="15"/>
  <c r="AP86" i="15"/>
  <c r="BC86" i="15"/>
  <c r="AQ86" i="15"/>
  <c r="CI86" i="15"/>
  <c r="BI86" i="15"/>
  <c r="BY86" i="15"/>
  <c r="CO86" i="15"/>
  <c r="DE86" i="15"/>
  <c r="DU86" i="15"/>
  <c r="AO86" i="15"/>
  <c r="BB86" i="15"/>
  <c r="BR86" i="15"/>
  <c r="CH86" i="15"/>
  <c r="CX86" i="15"/>
  <c r="DN86" i="15"/>
  <c r="BD86" i="15"/>
  <c r="CJ86" i="15"/>
  <c r="DP86" i="15"/>
  <c r="AR86" i="15"/>
  <c r="BW86" i="15"/>
  <c r="DC86" i="15"/>
  <c r="AI86" i="15"/>
  <c r="BH86" i="15"/>
  <c r="CN86" i="15"/>
  <c r="DT86" i="15"/>
  <c r="BS86" i="15"/>
  <c r="DO86" i="15"/>
  <c r="CA86" i="15"/>
  <c r="BK86" i="15"/>
  <c r="BM86" i="15"/>
  <c r="CS86" i="15"/>
  <c r="AC86" i="15"/>
  <c r="BF86" i="15"/>
  <c r="CL86" i="15"/>
  <c r="DR86" i="15"/>
  <c r="CR86" i="15"/>
  <c r="AY86" i="15"/>
  <c r="DK86" i="15"/>
  <c r="BP86" i="15"/>
  <c r="AE86" i="15"/>
  <c r="AL86" i="15"/>
  <c r="CQ86" i="15"/>
  <c r="DI86" i="15"/>
  <c r="BV86" i="15"/>
  <c r="BL86" i="15"/>
  <c r="CE86" i="15"/>
  <c r="CV86" i="15"/>
  <c r="DG86" i="15"/>
  <c r="BQ86" i="15"/>
  <c r="CW86" i="15"/>
  <c r="AG86" i="15"/>
  <c r="BJ86" i="15"/>
  <c r="CP86" i="15"/>
  <c r="DV86" i="15"/>
  <c r="CZ86" i="15"/>
  <c r="BG86" i="15"/>
  <c r="DS86" i="15"/>
  <c r="BX86" i="15"/>
  <c r="AJ86" i="15"/>
  <c r="DW86" i="15"/>
  <c r="AW86" i="15"/>
  <c r="CC86" i="15"/>
  <c r="AS86" i="15"/>
  <c r="DB86" i="15"/>
  <c r="AB86" i="15"/>
  <c r="AN86" i="15"/>
  <c r="CY86" i="15"/>
  <c r="AU86" i="15"/>
  <c r="AH86" i="15"/>
  <c r="AA86" i="15"/>
  <c r="BT86" i="15"/>
  <c r="BA86" i="15"/>
  <c r="BZ86" i="15"/>
  <c r="CM86" i="15"/>
  <c r="AF86" i="15"/>
  <c r="CG86" i="15"/>
  <c r="DF86" i="15"/>
  <c r="AT86" i="15"/>
  <c r="DM86" i="15"/>
  <c r="DD86" i="15"/>
  <c r="P24" i="15"/>
  <c r="DV32" i="15"/>
  <c r="BN32" i="15"/>
  <c r="AZ32" i="15"/>
  <c r="BD32" i="15"/>
  <c r="CO32" i="15"/>
  <c r="BA32" i="15"/>
  <c r="AP32" i="15"/>
  <c r="BB32" i="15"/>
  <c r="DN32" i="15"/>
  <c r="DQ32" i="15"/>
  <c r="BT32" i="15"/>
  <c r="CM32" i="15"/>
  <c r="AD32" i="15"/>
  <c r="AR32" i="15"/>
  <c r="DA32" i="15"/>
  <c r="AV32" i="15"/>
  <c r="DU32" i="15"/>
  <c r="DG32" i="15"/>
  <c r="BI32" i="15"/>
  <c r="AB32" i="15"/>
  <c r="DC32" i="15"/>
  <c r="BF32" i="15"/>
  <c r="CZ32" i="15"/>
  <c r="DO32" i="15"/>
  <c r="AM32" i="15"/>
  <c r="CI32" i="15"/>
  <c r="CD32" i="15"/>
  <c r="BU32" i="15"/>
  <c r="CG32" i="15"/>
  <c r="DS32" i="15"/>
  <c r="CE32" i="15"/>
  <c r="AF32" i="15"/>
  <c r="BR32" i="15"/>
  <c r="BE32" i="15"/>
  <c r="BL32" i="15"/>
  <c r="CW32" i="15"/>
  <c r="CC32" i="15"/>
  <c r="AT32" i="15"/>
  <c r="BV32" i="15"/>
  <c r="BS32" i="15"/>
  <c r="DE32" i="15"/>
  <c r="BZ32" i="15"/>
  <c r="BY32" i="15"/>
  <c r="BC32" i="15"/>
  <c r="AE32" i="15"/>
  <c r="CJ32" i="15"/>
  <c r="DR32" i="15"/>
  <c r="AH32" i="15"/>
  <c r="CL32" i="15"/>
  <c r="CF32" i="15"/>
  <c r="BW32" i="15"/>
  <c r="AX32" i="15"/>
  <c r="DL32" i="15"/>
  <c r="BX32" i="15"/>
  <c r="AJ32" i="15"/>
  <c r="CV32" i="15"/>
  <c r="DM32" i="15"/>
  <c r="AQ32" i="15"/>
  <c r="DD32" i="15"/>
  <c r="BP32" i="15"/>
  <c r="DT32" i="15"/>
  <c r="AA32" i="15"/>
  <c r="AW32" i="15"/>
  <c r="AU32" i="15"/>
  <c r="CT32" i="15"/>
  <c r="DI32" i="15"/>
  <c r="AG32" i="15"/>
  <c r="CH32" i="15"/>
  <c r="CN32" i="15"/>
  <c r="DH32" i="15"/>
  <c r="DB32" i="15"/>
  <c r="AO32" i="15"/>
  <c r="BG32" i="15"/>
  <c r="CP32" i="15"/>
  <c r="DW32" i="15"/>
  <c r="CU32" i="15"/>
  <c r="BM32" i="15"/>
  <c r="CX32" i="15"/>
  <c r="AK32" i="15"/>
  <c r="BO32" i="15"/>
  <c r="CK32" i="15"/>
  <c r="CR32" i="15"/>
  <c r="CY32" i="15"/>
  <c r="CA32" i="15"/>
  <c r="AN32" i="15"/>
  <c r="DF32" i="15"/>
  <c r="AC32" i="15"/>
  <c r="BQ32" i="15"/>
  <c r="CS32" i="15"/>
  <c r="BK32" i="15"/>
  <c r="CB32" i="15"/>
  <c r="DJ32" i="15"/>
  <c r="AI32" i="15"/>
  <c r="AY32" i="15"/>
  <c r="BJ32" i="15"/>
  <c r="DP32" i="15"/>
  <c r="DK32" i="15"/>
  <c r="AS32" i="15"/>
  <c r="BH32" i="15"/>
  <c r="CQ32" i="15"/>
  <c r="AL32" i="15"/>
  <c r="AX44" i="15"/>
  <c r="BI44" i="15"/>
  <c r="DF44" i="15"/>
  <c r="DH44" i="15"/>
  <c r="DD44" i="15"/>
  <c r="BD44" i="15"/>
  <c r="CH44" i="15"/>
  <c r="CA44" i="15"/>
  <c r="CO44" i="15"/>
  <c r="AV44" i="15"/>
  <c r="AG44" i="15"/>
  <c r="AN44" i="15"/>
  <c r="BZ44" i="15"/>
  <c r="CQ44" i="15"/>
  <c r="CC44" i="15"/>
  <c r="DU44" i="15"/>
  <c r="AA44" i="15"/>
  <c r="BU44" i="15"/>
  <c r="CR44" i="15"/>
  <c r="AH44" i="15"/>
  <c r="BN44" i="15"/>
  <c r="DL44" i="15"/>
  <c r="CU44" i="15"/>
  <c r="AE44" i="15"/>
  <c r="CX44" i="15"/>
  <c r="CV44" i="15"/>
  <c r="DS44" i="15"/>
  <c r="CZ44" i="15"/>
  <c r="BS44" i="15"/>
  <c r="AI44" i="15"/>
  <c r="CT44" i="15"/>
  <c r="DW44" i="15"/>
  <c r="DM44" i="15"/>
  <c r="AS44" i="15"/>
  <c r="BJ44" i="15"/>
  <c r="DG44" i="15"/>
  <c r="BX44" i="15"/>
  <c r="AF44" i="15"/>
  <c r="CP44" i="15"/>
  <c r="CI44" i="15"/>
  <c r="DP44" i="15"/>
  <c r="CD44" i="15"/>
  <c r="BL44" i="15"/>
  <c r="CK44" i="15"/>
  <c r="BC44" i="15"/>
  <c r="AZ44" i="15"/>
  <c r="AC44" i="15"/>
  <c r="BR44" i="15"/>
  <c r="BM44" i="15"/>
  <c r="BQ44" i="15"/>
  <c r="BF44" i="15"/>
  <c r="DK44" i="15"/>
  <c r="CG44" i="15"/>
  <c r="BA44" i="15"/>
  <c r="AM44" i="15"/>
  <c r="DE44" i="15"/>
  <c r="AU44" i="15"/>
  <c r="AD44" i="15"/>
  <c r="DT44" i="15"/>
  <c r="AY44" i="15"/>
  <c r="DN44" i="15"/>
  <c r="BW44" i="15"/>
  <c r="AL44" i="15"/>
  <c r="DR44" i="15"/>
  <c r="CM44" i="15"/>
  <c r="CL44" i="15"/>
  <c r="DC44" i="15"/>
  <c r="DV44" i="15"/>
  <c r="DO44" i="15"/>
  <c r="BK44" i="15"/>
  <c r="AQ44" i="15"/>
  <c r="CS44" i="15"/>
  <c r="BV44" i="15"/>
  <c r="BB44" i="15"/>
  <c r="BY44" i="15"/>
  <c r="CB44" i="15"/>
  <c r="BT44" i="15"/>
  <c r="BH44" i="15"/>
  <c r="CJ44" i="15"/>
  <c r="DI44" i="15"/>
  <c r="DQ44" i="15"/>
  <c r="AP44" i="15"/>
  <c r="AB44" i="15"/>
  <c r="CW44" i="15"/>
  <c r="BE44" i="15"/>
  <c r="CE44" i="15"/>
  <c r="CN44" i="15"/>
  <c r="AK44" i="15"/>
  <c r="AO44" i="15"/>
  <c r="DB44" i="15"/>
  <c r="AW44" i="15"/>
  <c r="AR44" i="15"/>
  <c r="AT44" i="15"/>
  <c r="CY44" i="15"/>
  <c r="BG44" i="15"/>
  <c r="BP44" i="15"/>
  <c r="AJ44" i="15"/>
  <c r="BO44" i="15"/>
  <c r="DJ44" i="15"/>
  <c r="CF44" i="15"/>
  <c r="P60" i="15"/>
  <c r="BB72" i="15"/>
  <c r="CH72" i="15"/>
  <c r="BH72" i="15"/>
  <c r="BX72" i="15"/>
  <c r="CN72" i="15"/>
  <c r="DD72" i="15"/>
  <c r="DT72" i="15"/>
  <c r="BI72" i="15"/>
  <c r="BY72" i="15"/>
  <c r="CO72" i="15"/>
  <c r="DE72" i="15"/>
  <c r="DU72" i="15"/>
  <c r="BV72" i="15"/>
  <c r="DB72" i="15"/>
  <c r="AG72" i="15"/>
  <c r="AY72" i="15"/>
  <c r="CE72" i="15"/>
  <c r="DK72" i="15"/>
  <c r="AL72" i="15"/>
  <c r="BS72" i="15"/>
  <c r="AF72" i="15"/>
  <c r="CP72" i="15"/>
  <c r="AI72" i="15"/>
  <c r="CA72" i="15"/>
  <c r="AB72" i="15"/>
  <c r="CX72" i="15"/>
  <c r="AE72" i="15"/>
  <c r="AV72" i="15"/>
  <c r="BP72" i="15"/>
  <c r="CJ72" i="15"/>
  <c r="DH72" i="15"/>
  <c r="BA72" i="15"/>
  <c r="BU72" i="15"/>
  <c r="CS72" i="15"/>
  <c r="DM72" i="15"/>
  <c r="BN72" i="15"/>
  <c r="DJ72" i="15"/>
  <c r="AO72" i="15"/>
  <c r="BW72" i="15"/>
  <c r="DS72" i="15"/>
  <c r="AT72" i="15"/>
  <c r="DO72" i="15"/>
  <c r="DF72" i="15"/>
  <c r="AU72" i="15"/>
  <c r="DW72" i="15"/>
  <c r="AM72" i="15"/>
  <c r="AZ72" i="15"/>
  <c r="BT72" i="15"/>
  <c r="CR72" i="15"/>
  <c r="DL72" i="15"/>
  <c r="BE72" i="15"/>
  <c r="CC72" i="15"/>
  <c r="CW72" i="15"/>
  <c r="DQ72" i="15"/>
  <c r="CD72" i="15"/>
  <c r="DR72" i="15"/>
  <c r="AS72" i="15"/>
  <c r="CM72" i="15"/>
  <c r="AD72" i="15"/>
  <c r="BC72" i="15"/>
  <c r="AN72" i="15"/>
  <c r="DV72" i="15"/>
  <c r="BK72" i="15"/>
  <c r="AJ72" i="15"/>
  <c r="DN72" i="15"/>
  <c r="CF72" i="15"/>
  <c r="AW72" i="15"/>
  <c r="CK72" i="15"/>
  <c r="BF72" i="15"/>
  <c r="AK72" i="15"/>
  <c r="DC72" i="15"/>
  <c r="CY72" i="15"/>
  <c r="AQ72" i="15"/>
  <c r="BR72" i="15"/>
  <c r="BD72" i="15"/>
  <c r="CV72" i="15"/>
  <c r="BM72" i="15"/>
  <c r="DA72" i="15"/>
  <c r="CL72" i="15"/>
  <c r="BG72" i="15"/>
  <c r="AH72" i="15"/>
  <c r="BJ72" i="15"/>
  <c r="CQ72" i="15"/>
  <c r="CZ72" i="15"/>
  <c r="DI72" i="15"/>
  <c r="BO72" i="15"/>
  <c r="BZ72" i="15"/>
  <c r="DP72" i="15"/>
  <c r="AX72" i="15"/>
  <c r="CU72" i="15"/>
  <c r="AA72" i="15"/>
  <c r="BQ72" i="15"/>
  <c r="AP72" i="15"/>
  <c r="CG72" i="15"/>
  <c r="CI72" i="15"/>
  <c r="BL72" i="15"/>
  <c r="DG72" i="15"/>
  <c r="CB72" i="15"/>
  <c r="AR72" i="15"/>
  <c r="CT72" i="15"/>
  <c r="AC72" i="15"/>
  <c r="P80" i="15"/>
  <c r="P84" i="15"/>
  <c r="BU84" i="15"/>
  <c r="BH84" i="15"/>
  <c r="AG84" i="15"/>
  <c r="DP84" i="15"/>
  <c r="AT84" i="15"/>
  <c r="BS84" i="15"/>
  <c r="AL84" i="15"/>
  <c r="DE84" i="15"/>
  <c r="CX84" i="15"/>
  <c r="CQ84" i="15"/>
  <c r="BB84" i="15"/>
  <c r="BF84" i="15"/>
  <c r="AC84" i="15"/>
  <c r="DB84" i="15"/>
  <c r="AP84" i="15"/>
  <c r="CN84" i="15"/>
  <c r="CA84" i="15"/>
  <c r="BY84" i="15"/>
  <c r="BZ84" i="15"/>
  <c r="AE84" i="15"/>
  <c r="DL84" i="15"/>
  <c r="CK84" i="15"/>
  <c r="DJ84" i="15"/>
  <c r="CF84" i="15"/>
  <c r="BA84" i="15"/>
  <c r="BG84" i="15"/>
  <c r="BW84" i="15"/>
  <c r="BL84" i="15"/>
  <c r="AJ84" i="15"/>
  <c r="DA84" i="15"/>
  <c r="DD84" i="15"/>
  <c r="DW84" i="15"/>
  <c r="BI84" i="15"/>
  <c r="AS84" i="15"/>
  <c r="CB84" i="15"/>
  <c r="AQ84" i="15"/>
  <c r="AZ84" i="15"/>
  <c r="DQ84" i="15"/>
  <c r="CJ84" i="15"/>
  <c r="AU84" i="15"/>
  <c r="AY84" i="15"/>
  <c r="DK84" i="15"/>
  <c r="BN84" i="15"/>
  <c r="DV84" i="15"/>
  <c r="AM84" i="15"/>
  <c r="BK84" i="15"/>
  <c r="BC84" i="15"/>
  <c r="DC84" i="15"/>
  <c r="CI84" i="15"/>
  <c r="AN84" i="15"/>
  <c r="CC84" i="15"/>
  <c r="BV84" i="15"/>
  <c r="DH84" i="15"/>
  <c r="DT84" i="15"/>
  <c r="AW84" i="15"/>
  <c r="AO84" i="15"/>
  <c r="CE84" i="15"/>
  <c r="BP84" i="15"/>
  <c r="CH84" i="15"/>
  <c r="AH84" i="15"/>
  <c r="CO84" i="15"/>
  <c r="CZ84" i="15"/>
  <c r="CG84" i="15"/>
  <c r="CY84" i="15"/>
  <c r="CU84" i="15"/>
  <c r="CD84" i="15"/>
  <c r="AB84" i="15"/>
  <c r="BT84" i="15"/>
  <c r="DR84" i="15"/>
  <c r="AD84" i="15"/>
  <c r="DN84" i="15"/>
  <c r="DM84" i="15"/>
  <c r="AV84" i="15"/>
  <c r="CV84" i="15"/>
  <c r="BO84" i="15"/>
  <c r="DO84" i="15"/>
  <c r="DS84" i="15"/>
  <c r="BX84" i="15"/>
  <c r="CP84" i="15"/>
  <c r="AI84" i="15"/>
  <c r="CS84" i="15"/>
  <c r="CM84" i="15"/>
  <c r="BQ84" i="15"/>
  <c r="AA84" i="15"/>
  <c r="CR84" i="15"/>
  <c r="DU84" i="15"/>
  <c r="AK84" i="15"/>
  <c r="BR84" i="15"/>
  <c r="DI84" i="15"/>
  <c r="CW84" i="15"/>
  <c r="BJ84" i="15"/>
  <c r="DF84" i="15"/>
  <c r="BM84" i="15"/>
  <c r="AR84" i="15"/>
  <c r="AF84" i="15"/>
  <c r="CT84" i="15"/>
  <c r="BE84" i="15"/>
  <c r="BD84" i="15"/>
  <c r="AX84" i="15"/>
  <c r="CL84" i="15"/>
  <c r="DG84" i="15"/>
  <c r="P92" i="15"/>
  <c r="BQ100" i="15"/>
  <c r="DQ100" i="15"/>
  <c r="BN100" i="15"/>
  <c r="DB100" i="15"/>
  <c r="BL100" i="15"/>
  <c r="AC100" i="15"/>
  <c r="CH100" i="15"/>
  <c r="DV100" i="15"/>
  <c r="AE100" i="15"/>
  <c r="CM100" i="15"/>
  <c r="AQ100" i="15"/>
  <c r="DD100" i="15"/>
  <c r="BU100" i="15"/>
  <c r="AS100" i="15"/>
  <c r="CP100" i="15"/>
  <c r="BT100" i="15"/>
  <c r="AJ100" i="15"/>
  <c r="CU100" i="15"/>
  <c r="AZ100" i="15"/>
  <c r="DL100" i="15"/>
  <c r="BR100" i="15"/>
  <c r="CZ100" i="15"/>
  <c r="AA100" i="15"/>
  <c r="AM100" i="15"/>
  <c r="CO100" i="15"/>
  <c r="DF100" i="15"/>
  <c r="BG100" i="15"/>
  <c r="BX100" i="15"/>
  <c r="CW100" i="15"/>
  <c r="BO100" i="15"/>
  <c r="CY100" i="15"/>
  <c r="AX100" i="15"/>
  <c r="DS100" i="15"/>
  <c r="BS100" i="15"/>
  <c r="CR100" i="15"/>
  <c r="AW100" i="15"/>
  <c r="DI100" i="15"/>
  <c r="CF100" i="15"/>
  <c r="BM100" i="15"/>
  <c r="CC100" i="15"/>
  <c r="CS100" i="15"/>
  <c r="AH100" i="15"/>
  <c r="BC100" i="15"/>
  <c r="CI100" i="15"/>
  <c r="DO100" i="15"/>
  <c r="DW100" i="15"/>
  <c r="AI100" i="15"/>
  <c r="BK100" i="15"/>
  <c r="CQ100" i="15"/>
  <c r="DR100" i="15"/>
  <c r="AN100" i="15"/>
  <c r="BY19" i="15"/>
  <c r="BV19" i="15"/>
  <c r="CJ19" i="15"/>
  <c r="DV19" i="15"/>
  <c r="CI19" i="15"/>
  <c r="AJ19" i="15"/>
  <c r="AM19" i="15"/>
  <c r="AY19" i="15"/>
  <c r="CS19" i="15"/>
  <c r="CV19" i="15"/>
  <c r="DT19" i="15"/>
  <c r="DP19" i="15"/>
  <c r="AO19" i="15"/>
  <c r="BB19" i="15"/>
  <c r="CZ19" i="15"/>
  <c r="AZ19" i="15"/>
  <c r="BK19" i="15"/>
  <c r="DL19" i="15"/>
  <c r="CP19" i="15"/>
  <c r="DE19" i="15"/>
  <c r="AD19" i="15"/>
  <c r="CH19" i="15"/>
  <c r="DO19" i="15"/>
  <c r="CD19" i="15"/>
  <c r="BP19" i="15"/>
  <c r="BU19" i="15"/>
  <c r="CX19" i="15"/>
  <c r="DH19" i="15"/>
  <c r="BW19" i="15"/>
  <c r="BI19" i="15"/>
  <c r="BQ19" i="15"/>
  <c r="BN19" i="15"/>
  <c r="AP19" i="15"/>
  <c r="BS19" i="15"/>
  <c r="CM19" i="15"/>
  <c r="AW19" i="15"/>
  <c r="DQ19" i="15"/>
  <c r="BA19" i="15"/>
  <c r="AL19" i="15"/>
  <c r="DS19" i="15"/>
  <c r="CE19" i="15"/>
  <c r="DW19" i="15"/>
  <c r="DM19" i="15"/>
  <c r="AV19" i="15"/>
  <c r="AF19" i="15"/>
  <c r="BT19" i="15"/>
  <c r="DK19" i="15"/>
  <c r="BH19" i="15"/>
  <c r="DA19" i="15"/>
  <c r="BM19" i="15"/>
  <c r="DB19" i="15"/>
  <c r="BC19" i="15"/>
  <c r="AA19" i="15"/>
  <c r="AG19" i="15"/>
  <c r="DF19" i="15"/>
  <c r="CK19" i="15"/>
  <c r="BZ19" i="15"/>
  <c r="CF19" i="15"/>
  <c r="AI19" i="15"/>
  <c r="AR19" i="15"/>
  <c r="DG19" i="15"/>
  <c r="AS19" i="15"/>
  <c r="CW19" i="15"/>
  <c r="AE19" i="15"/>
  <c r="CB19" i="15"/>
  <c r="CL19" i="15"/>
  <c r="AU19" i="15"/>
  <c r="AC19" i="15"/>
  <c r="CG19" i="15"/>
  <c r="BD19" i="15"/>
  <c r="BL19" i="15"/>
  <c r="BG19" i="15"/>
  <c r="AX19" i="15"/>
  <c r="AQ19" i="15"/>
  <c r="CN19" i="15"/>
  <c r="BR19" i="15"/>
  <c r="CY19" i="15"/>
  <c r="AN55" i="15"/>
  <c r="BT55" i="15"/>
  <c r="DV55" i="15"/>
  <c r="DJ55" i="15"/>
  <c r="CN55" i="15"/>
  <c r="BV55" i="15"/>
  <c r="DM55" i="15"/>
  <c r="BU55" i="15"/>
  <c r="BM55" i="15"/>
  <c r="DE55" i="15"/>
  <c r="BG55" i="15"/>
  <c r="AZ55" i="15"/>
  <c r="DL55" i="15"/>
  <c r="DQ55" i="15"/>
  <c r="BR55" i="15"/>
  <c r="BW55" i="15"/>
  <c r="AT55" i="15"/>
  <c r="DD55" i="15"/>
  <c r="DT55" i="15"/>
  <c r="BP55" i="15"/>
  <c r="BZ55" i="15"/>
  <c r="DB55" i="15"/>
  <c r="AG55" i="15"/>
  <c r="BL55" i="15"/>
  <c r="DF55" i="15"/>
  <c r="CX55" i="15"/>
  <c r="BY55" i="15"/>
  <c r="AS55" i="15"/>
  <c r="CW55" i="15"/>
  <c r="DH55" i="15"/>
  <c r="BN55" i="15"/>
  <c r="AU55" i="15"/>
  <c r="AO55" i="15"/>
  <c r="CQ55" i="15"/>
  <c r="CZ55" i="15"/>
  <c r="DO55" i="15"/>
  <c r="CF55" i="15"/>
  <c r="CU55" i="15"/>
  <c r="DI55" i="15"/>
  <c r="BC55" i="15"/>
  <c r="CJ55" i="15"/>
  <c r="BF55" i="15"/>
  <c r="BS55" i="15"/>
  <c r="AL55" i="15"/>
  <c r="CS55" i="15"/>
  <c r="BQ55" i="15"/>
  <c r="CB55" i="15"/>
  <c r="BB55" i="15"/>
  <c r="BA55" i="15"/>
  <c r="BX55" i="15"/>
  <c r="CV55" i="15"/>
  <c r="BI55" i="15"/>
  <c r="AY55" i="15"/>
  <c r="DR55" i="15"/>
  <c r="CD55" i="15"/>
  <c r="BD55" i="15"/>
  <c r="CP55" i="15"/>
  <c r="CI55" i="15"/>
  <c r="DN55" i="15"/>
  <c r="BE55" i="15"/>
  <c r="CY55" i="15"/>
  <c r="CE55" i="15"/>
  <c r="AC55" i="15"/>
  <c r="CM55" i="15"/>
  <c r="AH55" i="15"/>
  <c r="BJ55" i="15"/>
  <c r="AI55" i="15"/>
  <c r="BK55" i="15"/>
  <c r="CL55" i="15"/>
  <c r="DA55" i="15"/>
  <c r="AM55" i="15"/>
  <c r="AV55" i="15"/>
  <c r="AF55" i="15"/>
  <c r="AD55" i="15"/>
  <c r="AX55" i="15"/>
  <c r="AA55" i="15"/>
  <c r="CG55" i="15"/>
  <c r="AW55" i="15"/>
  <c r="AR55" i="15"/>
  <c r="BO55" i="15"/>
  <c r="DS55" i="15"/>
  <c r="DC55" i="15"/>
  <c r="AE55" i="15"/>
  <c r="CC55" i="15"/>
  <c r="DU55" i="15"/>
  <c r="AP55" i="15"/>
  <c r="AQ55" i="15"/>
  <c r="P94" i="15"/>
  <c r="P102" i="15"/>
  <c r="HK36" i="15"/>
  <c r="GE36" i="15"/>
  <c r="GA36" i="15"/>
  <c r="HS36" i="15"/>
  <c r="FG36" i="15"/>
  <c r="GY36" i="15"/>
  <c r="EM36" i="15"/>
  <c r="HF36" i="15"/>
  <c r="GP36" i="15"/>
  <c r="FZ36" i="15"/>
  <c r="FJ36" i="15"/>
  <c r="ET36" i="15"/>
  <c r="ED36" i="15"/>
  <c r="HI36" i="15"/>
  <c r="GS36" i="15"/>
  <c r="GC36" i="15"/>
  <c r="FM36" i="15"/>
  <c r="EW36" i="15"/>
  <c r="EG36" i="15"/>
  <c r="HP36" i="15"/>
  <c r="GZ36" i="15"/>
  <c r="GJ36" i="15"/>
  <c r="FT36" i="15"/>
  <c r="FD36" i="15"/>
  <c r="EN36" i="15"/>
  <c r="DX36" i="15"/>
  <c r="FZ28" i="15"/>
  <c r="HR28" i="15"/>
  <c r="FF28" i="15"/>
  <c r="GX28" i="15"/>
  <c r="EL28" i="15"/>
  <c r="FN28" i="15"/>
  <c r="HM28" i="15"/>
  <c r="GW28" i="15"/>
  <c r="GG28" i="15"/>
  <c r="FQ28" i="15"/>
  <c r="FA28" i="15"/>
  <c r="EK28" i="15"/>
  <c r="HT28" i="15"/>
  <c r="HD28" i="15"/>
  <c r="GN28" i="15"/>
  <c r="FX28" i="15"/>
  <c r="FH28" i="15"/>
  <c r="ER28" i="15"/>
  <c r="EB28" i="15"/>
  <c r="HK28" i="15"/>
  <c r="GU28" i="15"/>
  <c r="GE28" i="15"/>
  <c r="FO28" i="15"/>
  <c r="EY28" i="15"/>
  <c r="EI28" i="15"/>
  <c r="EO16" i="15"/>
  <c r="HQ16" i="15"/>
  <c r="GG16" i="15"/>
  <c r="HI16" i="15"/>
  <c r="EW16" i="15"/>
  <c r="FY16" i="15"/>
  <c r="HT16" i="15"/>
  <c r="HD16" i="15"/>
  <c r="GN16" i="15"/>
  <c r="FX16" i="15"/>
  <c r="FH16" i="15"/>
  <c r="ER16" i="15"/>
  <c r="EB16" i="15"/>
  <c r="HK16" i="15"/>
  <c r="GU16" i="15"/>
  <c r="GE16" i="15"/>
  <c r="FO16" i="15"/>
  <c r="EY16" i="15"/>
  <c r="EI16" i="15"/>
  <c r="HN16" i="15"/>
  <c r="GX16" i="15"/>
  <c r="GH16" i="15"/>
  <c r="FR16" i="15"/>
  <c r="FB16" i="15"/>
  <c r="EL16" i="15"/>
  <c r="P72" i="15"/>
  <c r="P58" i="15"/>
  <c r="AV82" i="15"/>
  <c r="BL82" i="15"/>
  <c r="CB82" i="15"/>
  <c r="CR82" i="15"/>
  <c r="DH82" i="15"/>
  <c r="AW82" i="15"/>
  <c r="BM82" i="15"/>
  <c r="CC82" i="15"/>
  <c r="CS82" i="15"/>
  <c r="DI82" i="15"/>
  <c r="AX82" i="15"/>
  <c r="CD82" i="15"/>
  <c r="DJ82" i="15"/>
  <c r="AK82" i="15"/>
  <c r="AY82" i="15"/>
  <c r="CE82" i="15"/>
  <c r="DK82" i="15"/>
  <c r="CI82" i="15"/>
  <c r="AH82" i="15"/>
  <c r="BZ82" i="15"/>
  <c r="AD82" i="15"/>
  <c r="BK82" i="15"/>
  <c r="DW82" i="15"/>
  <c r="CX82" i="15"/>
  <c r="CH82" i="15"/>
  <c r="AL82" i="15"/>
  <c r="AZ82" i="15"/>
  <c r="BP82" i="15"/>
  <c r="CF82" i="15"/>
  <c r="CV82" i="15"/>
  <c r="DL82" i="15"/>
  <c r="BA82" i="15"/>
  <c r="BQ82" i="15"/>
  <c r="CG82" i="15"/>
  <c r="CW82" i="15"/>
  <c r="DM82" i="15"/>
  <c r="BF82" i="15"/>
  <c r="CL82" i="15"/>
  <c r="DR82" i="15"/>
  <c r="AO82" i="15"/>
  <c r="BG82" i="15"/>
  <c r="CM82" i="15"/>
  <c r="DS82" i="15"/>
  <c r="CY82" i="15"/>
  <c r="AM82" i="15"/>
  <c r="CP82" i="15"/>
  <c r="AI82" i="15"/>
  <c r="CA82" i="15"/>
  <c r="AE82" i="15"/>
  <c r="AQ82" i="15"/>
  <c r="BB82" i="15"/>
  <c r="BH82" i="15"/>
  <c r="CN82" i="15"/>
  <c r="DT82" i="15"/>
  <c r="BY82" i="15"/>
  <c r="DE82" i="15"/>
  <c r="BV82" i="15"/>
  <c r="AG82" i="15"/>
  <c r="BW82" i="15"/>
  <c r="BS82" i="15"/>
  <c r="BJ82" i="15"/>
  <c r="AT82" i="15"/>
  <c r="AP82" i="15"/>
  <c r="AA82" i="15"/>
  <c r="CJ82" i="15"/>
  <c r="BU82" i="15"/>
  <c r="BN82" i="15"/>
  <c r="BO82" i="15"/>
  <c r="BT82" i="15"/>
  <c r="CZ82" i="15"/>
  <c r="BE82" i="15"/>
  <c r="CK82" i="15"/>
  <c r="DQ82" i="15"/>
  <c r="CT82" i="15"/>
  <c r="AS82" i="15"/>
  <c r="CU82" i="15"/>
  <c r="DO82" i="15"/>
  <c r="DF82" i="15"/>
  <c r="CQ82" i="15"/>
  <c r="BR82" i="15"/>
  <c r="BX82" i="15"/>
  <c r="DD82" i="15"/>
  <c r="BI82" i="15"/>
  <c r="CO82" i="15"/>
  <c r="DU82" i="15"/>
  <c r="DB82" i="15"/>
  <c r="AU82" i="15"/>
  <c r="DC82" i="15"/>
  <c r="AB82" i="15"/>
  <c r="DV82" i="15"/>
  <c r="DG82" i="15"/>
  <c r="AF82" i="15"/>
  <c r="BD82" i="15"/>
  <c r="DP82" i="15"/>
  <c r="DA82" i="15"/>
  <c r="AC82" i="15"/>
  <c r="BC82" i="15"/>
  <c r="AR82" i="15"/>
  <c r="AN82" i="15"/>
  <c r="AJ82" i="15"/>
  <c r="DN82" i="15"/>
  <c r="CK85" i="15"/>
  <c r="BB85" i="15"/>
  <c r="DN85" i="15"/>
  <c r="AQ85" i="15"/>
  <c r="BH85" i="15"/>
  <c r="BS85" i="15"/>
  <c r="BY85" i="15"/>
  <c r="AO85" i="15"/>
  <c r="DB85" i="15"/>
  <c r="AA85" i="15"/>
  <c r="AM85" i="15"/>
  <c r="BC85" i="15"/>
  <c r="BM85" i="15"/>
  <c r="CP85" i="15"/>
  <c r="DS85" i="15"/>
  <c r="DG85" i="15"/>
  <c r="BN85" i="15"/>
  <c r="DA85" i="15"/>
  <c r="BR85" i="15"/>
  <c r="BD85" i="15"/>
  <c r="BW85" i="15"/>
  <c r="CN85" i="15"/>
  <c r="CQ85" i="15"/>
  <c r="CO85" i="15"/>
  <c r="BF85" i="15"/>
  <c r="DR85" i="15"/>
  <c r="AY85" i="15"/>
  <c r="BP85" i="15"/>
  <c r="AJ85" i="15"/>
  <c r="CS85" i="15"/>
  <c r="DV85" i="15"/>
  <c r="BX85" i="15"/>
  <c r="BQ85" i="15"/>
  <c r="CT85" i="15"/>
  <c r="AB85" i="15"/>
  <c r="CC85" i="15"/>
  <c r="AR85" i="15"/>
  <c r="DJ85" i="15"/>
  <c r="DI85" i="15"/>
  <c r="CB85" i="15"/>
  <c r="AW85" i="15"/>
  <c r="CU85" i="15"/>
  <c r="AK85" i="15"/>
  <c r="DP85" i="15"/>
  <c r="AT85" i="15"/>
  <c r="DU85" i="15"/>
  <c r="CR85" i="15"/>
  <c r="AD85" i="15"/>
  <c r="BJ85" i="15"/>
  <c r="AP85" i="15"/>
  <c r="DH85" i="15"/>
  <c r="BK85" i="15"/>
  <c r="CI85" i="15"/>
  <c r="AZ85" i="15"/>
  <c r="DM85" i="15"/>
  <c r="CD85" i="15"/>
  <c r="BE85" i="15"/>
  <c r="CH85" i="15"/>
  <c r="DC85" i="15"/>
  <c r="AU85" i="15"/>
  <c r="BV85" i="15"/>
  <c r="CE85" i="15"/>
  <c r="DW85" i="15"/>
  <c r="CZ85" i="15"/>
  <c r="CW85" i="15"/>
  <c r="BO85" i="15"/>
  <c r="AS85" i="15"/>
  <c r="CG85" i="15"/>
  <c r="DO85" i="15"/>
  <c r="DL85" i="15"/>
  <c r="CY85" i="15"/>
  <c r="BA85" i="15"/>
  <c r="CX85" i="15"/>
  <c r="BI85" i="15"/>
  <c r="DK85" i="15"/>
  <c r="BG85" i="15"/>
  <c r="CF85" i="15"/>
  <c r="AX85" i="15"/>
  <c r="BZ85" i="15"/>
  <c r="CJ85" i="15"/>
  <c r="DE85" i="15"/>
  <c r="CV85" i="15"/>
  <c r="AI85" i="15"/>
  <c r="AN85" i="15"/>
  <c r="AL85" i="15"/>
  <c r="AE85" i="15"/>
  <c r="AH85" i="15"/>
  <c r="CA85" i="15"/>
  <c r="DF85" i="15"/>
  <c r="CM85" i="15"/>
  <c r="BU85" i="15"/>
  <c r="AG85" i="15"/>
  <c r="DT85" i="15"/>
  <c r="AC85" i="15"/>
  <c r="AF85" i="15"/>
  <c r="CL85" i="15"/>
  <c r="BT85" i="15"/>
  <c r="DD85" i="15"/>
  <c r="DQ85" i="15"/>
  <c r="BL85" i="15"/>
  <c r="AV85" i="15"/>
  <c r="P62" i="15"/>
  <c r="P22" i="15"/>
  <c r="P70" i="15"/>
  <c r="CA74" i="15"/>
  <c r="AZ74" i="15"/>
  <c r="AQ74" i="15"/>
  <c r="BD74" i="15"/>
  <c r="DP74" i="15"/>
  <c r="DA74" i="15"/>
  <c r="AC74" i="15"/>
  <c r="AD74" i="15"/>
  <c r="DV74" i="15"/>
  <c r="AE74" i="15"/>
  <c r="DT74" i="15"/>
  <c r="AX74" i="15"/>
  <c r="CM74" i="15"/>
  <c r="AA74" i="15"/>
  <c r="BL74" i="15"/>
  <c r="BQ74" i="15"/>
  <c r="DB74" i="15"/>
  <c r="AL74" i="15"/>
  <c r="DG74" i="15"/>
  <c r="DH74" i="15"/>
  <c r="BW74" i="15"/>
  <c r="BX74" i="15"/>
  <c r="DR74" i="15"/>
  <c r="AJ74" i="15"/>
  <c r="DO74" i="15"/>
  <c r="AU74" i="15"/>
  <c r="BV74" i="15"/>
  <c r="BT74" i="15"/>
  <c r="BE74" i="15"/>
  <c r="DQ74" i="15"/>
  <c r="AS74" i="15"/>
  <c r="AT74" i="15"/>
  <c r="BK74" i="15"/>
  <c r="BH74" i="15"/>
  <c r="BM74" i="15"/>
  <c r="CL74" i="15"/>
  <c r="AH74" i="15"/>
  <c r="CQ74" i="15"/>
  <c r="CF74" i="15"/>
  <c r="CO74" i="15"/>
  <c r="AK74" i="15"/>
  <c r="CI74" i="15"/>
  <c r="BR74" i="15"/>
  <c r="BY74" i="15"/>
  <c r="AP74" i="15"/>
  <c r="DL74" i="15"/>
  <c r="CE74" i="15"/>
  <c r="CN74" i="15"/>
  <c r="BB74" i="15"/>
  <c r="AF74" i="15"/>
  <c r="DK74" i="15"/>
  <c r="CK74" i="15"/>
  <c r="CU74" i="15"/>
  <c r="CX74" i="15"/>
  <c r="DE74" i="15"/>
  <c r="AN74" i="15"/>
  <c r="AW74" i="15"/>
  <c r="DC74" i="15"/>
  <c r="BP74" i="15"/>
  <c r="AB74" i="15"/>
  <c r="DF74" i="15"/>
  <c r="CW74" i="15"/>
  <c r="AV74" i="15"/>
  <c r="CT74" i="15"/>
  <c r="CV74" i="15"/>
  <c r="CH74" i="15"/>
  <c r="AI74" i="15"/>
  <c r="AO74" i="15"/>
  <c r="BA74" i="15"/>
  <c r="CJ74" i="15"/>
  <c r="BN74" i="15"/>
  <c r="CY74" i="15"/>
  <c r="CB74" i="15"/>
  <c r="AG74" i="15"/>
  <c r="AR74" i="15"/>
  <c r="DI74" i="15"/>
  <c r="BZ74" i="15"/>
  <c r="DM74" i="15"/>
  <c r="CC74" i="15"/>
  <c r="CS74" i="15"/>
  <c r="DN74" i="15"/>
  <c r="CZ74" i="15"/>
  <c r="BJ74" i="15"/>
  <c r="AY74" i="15"/>
  <c r="BF74" i="15"/>
  <c r="DJ74" i="15"/>
  <c r="DU74" i="15"/>
  <c r="CG74" i="15"/>
  <c r="AM74" i="15"/>
  <c r="BU74" i="15"/>
  <c r="BS74" i="15"/>
  <c r="CP74" i="15"/>
  <c r="BO74" i="15"/>
  <c r="DD74" i="15"/>
  <c r="BC74" i="15"/>
  <c r="DS74" i="15"/>
  <c r="DW74" i="15"/>
  <c r="BG74" i="15"/>
  <c r="CR74" i="15"/>
  <c r="P97" i="15"/>
  <c r="BF101" i="15"/>
  <c r="AY101" i="15"/>
  <c r="DG101" i="15"/>
  <c r="BU101" i="15"/>
  <c r="CX101" i="15"/>
  <c r="AH101" i="15"/>
  <c r="DP101" i="15"/>
  <c r="CO101" i="15"/>
  <c r="BP101" i="15"/>
  <c r="AT101" i="15"/>
  <c r="DR101" i="15"/>
  <c r="BK101" i="15"/>
  <c r="CC101" i="15"/>
  <c r="AS101" i="15"/>
  <c r="DF101" i="15"/>
  <c r="AF101" i="15"/>
  <c r="AR101" i="15"/>
  <c r="CA101" i="15"/>
  <c r="BQ101" i="15"/>
  <c r="AG101" i="15"/>
  <c r="CT101" i="15"/>
  <c r="DH101" i="15"/>
  <c r="AB101" i="15"/>
  <c r="AN101" i="15"/>
  <c r="BY101" i="15"/>
  <c r="DB101" i="15"/>
  <c r="AM101" i="15"/>
  <c r="CQ101" i="15"/>
  <c r="BB101" i="15"/>
  <c r="AQ101" i="15"/>
  <c r="BC101" i="15"/>
  <c r="CL101" i="15"/>
  <c r="BW101" i="15"/>
  <c r="AE101" i="15"/>
  <c r="CY101" i="15"/>
  <c r="CS101" i="15"/>
  <c r="BJ101" i="15"/>
  <c r="DV101" i="15"/>
  <c r="BG101" i="15"/>
  <c r="BX101" i="15"/>
  <c r="DO101" i="15"/>
  <c r="CG101" i="15"/>
  <c r="AX101" i="15"/>
  <c r="DJ101" i="15"/>
  <c r="AL101" i="15"/>
  <c r="AZ101" i="15"/>
  <c r="AP101" i="15"/>
  <c r="DE101" i="15"/>
  <c r="BL101" i="15"/>
  <c r="CV101" i="15"/>
  <c r="BE101" i="15"/>
  <c r="CH101" i="15"/>
  <c r="DC101" i="15"/>
  <c r="AD101" i="15"/>
  <c r="DU101" i="15"/>
  <c r="BD101" i="15"/>
  <c r="AK101" i="15"/>
  <c r="BM101" i="15"/>
  <c r="CP101" i="15"/>
  <c r="DS101" i="15"/>
  <c r="BA101" i="15"/>
  <c r="CD101" i="15"/>
  <c r="CU101" i="15"/>
  <c r="CI101" i="15"/>
  <c r="CE101" i="15"/>
  <c r="DQ101" i="15"/>
  <c r="DT101" i="15"/>
  <c r="DA101" i="15"/>
  <c r="DI101" i="15"/>
  <c r="BT101" i="15"/>
  <c r="DD101" i="15"/>
  <c r="CW101" i="15"/>
  <c r="AV101" i="15"/>
  <c r="CF101" i="15"/>
  <c r="AO101" i="15"/>
  <c r="BS101" i="15"/>
  <c r="DN101" i="15"/>
  <c r="DK101" i="15"/>
  <c r="AW101" i="15"/>
  <c r="CM101" i="15"/>
  <c r="BN101" i="15"/>
  <c r="AJ101" i="15"/>
  <c r="CK101" i="15"/>
  <c r="BI101" i="15"/>
  <c r="BR101" i="15"/>
  <c r="AC101" i="15"/>
  <c r="AI101" i="15"/>
  <c r="CB101" i="15"/>
  <c r="BV101" i="15"/>
  <c r="CJ101" i="15"/>
  <c r="BZ101" i="15"/>
  <c r="BO101" i="15"/>
  <c r="BH101" i="15"/>
  <c r="AA101" i="15"/>
  <c r="CZ101" i="15"/>
  <c r="DL101" i="15"/>
  <c r="CR101" i="15"/>
  <c r="DW101" i="15"/>
  <c r="CN101" i="15"/>
  <c r="DM101" i="15"/>
  <c r="AU101" i="15"/>
  <c r="BG16" i="15"/>
  <c r="DK16" i="15"/>
  <c r="CW16" i="15"/>
  <c r="DT16" i="15"/>
  <c r="CD16" i="15"/>
  <c r="AW16" i="15"/>
  <c r="AP16" i="15"/>
  <c r="BK16" i="15"/>
  <c r="CM16" i="15"/>
  <c r="DH16" i="15"/>
  <c r="DD16" i="15"/>
  <c r="BY16" i="15"/>
  <c r="AT16" i="15"/>
  <c r="AE16" i="15"/>
  <c r="DS16" i="15"/>
  <c r="BN16" i="15"/>
  <c r="DN16" i="15"/>
  <c r="CH16" i="15"/>
  <c r="AQ16" i="15"/>
  <c r="CI16" i="15"/>
  <c r="AX16" i="15"/>
  <c r="AO16" i="15"/>
  <c r="BQ16" i="15"/>
  <c r="DF16" i="15"/>
  <c r="AJ16" i="15"/>
  <c r="BV16" i="15"/>
  <c r="CJ16" i="15"/>
  <c r="BO16" i="15"/>
  <c r="AL16" i="15"/>
  <c r="CF16" i="15"/>
  <c r="BB16" i="15"/>
  <c r="CC16" i="15"/>
  <c r="BL16" i="15"/>
  <c r="CA16" i="15"/>
  <c r="DI16" i="15"/>
  <c r="AM16" i="15"/>
  <c r="AS16" i="15"/>
  <c r="BE16" i="15"/>
  <c r="CT16" i="15"/>
  <c r="AZ16" i="15"/>
  <c r="DW16" i="15"/>
  <c r="AN16" i="15"/>
  <c r="CN16" i="15"/>
  <c r="CG16" i="15"/>
  <c r="AC16" i="15"/>
  <c r="BI16" i="15"/>
  <c r="DG16" i="15"/>
  <c r="DE16" i="15"/>
  <c r="AB16" i="15"/>
  <c r="DB16" i="15"/>
  <c r="DU16" i="15"/>
  <c r="CQ16" i="15"/>
  <c r="AG16" i="15"/>
  <c r="BD16" i="15"/>
  <c r="BJ40" i="15"/>
  <c r="BZ40" i="15"/>
  <c r="CP40" i="15"/>
  <c r="DF40" i="15"/>
  <c r="DV40" i="15"/>
  <c r="BP40" i="15"/>
  <c r="CK40" i="15"/>
  <c r="DG40" i="15"/>
  <c r="AY40" i="15"/>
  <c r="CB40" i="15"/>
  <c r="DD40" i="15"/>
  <c r="BH40" i="15"/>
  <c r="CJ40" i="15"/>
  <c r="DM40" i="15"/>
  <c r="CE40" i="15"/>
  <c r="BD40" i="15"/>
  <c r="DI40" i="15"/>
  <c r="AC40" i="15"/>
  <c r="AS40" i="15"/>
  <c r="AD40" i="15"/>
  <c r="AT40" i="15"/>
  <c r="BL40" i="15"/>
  <c r="AA40" i="15"/>
  <c r="DP40" i="15"/>
  <c r="AM40" i="15"/>
  <c r="BB40" i="15"/>
  <c r="BV40" i="15"/>
  <c r="CT40" i="15"/>
  <c r="DN40" i="15"/>
  <c r="BK40" i="15"/>
  <c r="AE40" i="15"/>
  <c r="BF40" i="15"/>
  <c r="CD40" i="15"/>
  <c r="CX40" i="15"/>
  <c r="DR40" i="15"/>
  <c r="BR40" i="15"/>
  <c r="DJ40" i="15"/>
  <c r="CA40" i="15"/>
  <c r="DA40" i="15"/>
  <c r="BG40" i="15"/>
  <c r="CO40" i="15"/>
  <c r="BA40" i="15"/>
  <c r="CR40" i="15"/>
  <c r="BC40" i="15"/>
  <c r="DU40" i="15"/>
  <c r="AV40" i="15"/>
  <c r="AK40" i="15"/>
  <c r="DC40" i="15"/>
  <c r="BI40" i="15"/>
  <c r="AN40" i="15"/>
  <c r="AU40" i="15"/>
  <c r="CH40" i="15"/>
  <c r="AZ40" i="15"/>
  <c r="CF40" i="15"/>
  <c r="DL40" i="15"/>
  <c r="BM40" i="15"/>
  <c r="CW40" i="15"/>
  <c r="BO40" i="15"/>
  <c r="CY40" i="15"/>
  <c r="BQ40" i="15"/>
  <c r="BS40" i="15"/>
  <c r="BX40" i="15"/>
  <c r="AO40" i="15"/>
  <c r="AH40" i="15"/>
  <c r="CM40" i="15"/>
  <c r="CN40" i="15"/>
  <c r="AB40" i="15"/>
  <c r="AX40" i="15"/>
  <c r="BE40" i="15"/>
  <c r="DQ40" i="15"/>
  <c r="DK40" i="15"/>
  <c r="DE40" i="15"/>
  <c r="CG40" i="15"/>
  <c r="AW40" i="15"/>
  <c r="DO40" i="15"/>
  <c r="AJ40" i="15"/>
  <c r="BN40" i="15"/>
  <c r="BU40" i="15"/>
  <c r="DW40" i="15"/>
  <c r="DS40" i="15"/>
  <c r="DT40" i="15"/>
  <c r="CU40" i="15"/>
  <c r="BY40" i="15"/>
  <c r="AF40" i="15"/>
  <c r="AR40" i="15"/>
  <c r="CL40" i="15"/>
  <c r="BT40" i="15"/>
  <c r="CS40" i="15"/>
  <c r="AL40" i="15"/>
  <c r="DB40" i="15"/>
  <c r="CI40" i="15"/>
  <c r="DH40" i="15"/>
  <c r="AP40" i="15"/>
  <c r="BW40" i="15"/>
  <c r="AI40" i="15"/>
  <c r="CC40" i="15"/>
  <c r="AQ40" i="15"/>
  <c r="CV40" i="15"/>
  <c r="CZ40" i="15"/>
  <c r="AG40" i="15"/>
  <c r="CQ40" i="15"/>
  <c r="P48" i="15"/>
  <c r="DQ52" i="15"/>
  <c r="DI52" i="15"/>
  <c r="DN52" i="15"/>
  <c r="AK52" i="15"/>
  <c r="CV52" i="15"/>
  <c r="CT52" i="15"/>
  <c r="AV52" i="15"/>
  <c r="CP52" i="15"/>
  <c r="AE52" i="15"/>
  <c r="DD52" i="15"/>
  <c r="DF52" i="15"/>
  <c r="DM52" i="15"/>
  <c r="DO52" i="15"/>
  <c r="AL52" i="15"/>
  <c r="AJ52" i="15"/>
  <c r="AY52" i="15"/>
  <c r="CG52" i="15"/>
  <c r="DE52" i="15"/>
  <c r="CM52" i="15"/>
  <c r="AZ52" i="15"/>
  <c r="CU52" i="15"/>
  <c r="BN52" i="15"/>
  <c r="CO52" i="15"/>
  <c r="DL52" i="15"/>
  <c r="DB52" i="15"/>
  <c r="CD52" i="15"/>
  <c r="BT52" i="15"/>
  <c r="BG52" i="15"/>
  <c r="CE52" i="15"/>
  <c r="AW52" i="15"/>
  <c r="BP52" i="15"/>
  <c r="AM52" i="15"/>
  <c r="BH52" i="15"/>
  <c r="DT52" i="15"/>
  <c r="BA52" i="15"/>
  <c r="BM52" i="15"/>
  <c r="DS52" i="15"/>
  <c r="BR52" i="15"/>
  <c r="BL52" i="15"/>
  <c r="BZ52" i="15"/>
  <c r="DG52" i="15"/>
  <c r="AC52" i="15"/>
  <c r="DJ52" i="15"/>
  <c r="CB52" i="15"/>
  <c r="BK52" i="15"/>
  <c r="CC52" i="15"/>
  <c r="AX52" i="15"/>
  <c r="BU52" i="15"/>
  <c r="CH52" i="15"/>
  <c r="AT52" i="15"/>
  <c r="BE52" i="15"/>
  <c r="AD52" i="15"/>
  <c r="CA52" i="15"/>
  <c r="AU52" i="15"/>
  <c r="CL52" i="15"/>
  <c r="CN52" i="15"/>
  <c r="CQ52" i="15"/>
  <c r="CY52" i="15"/>
  <c r="CZ52" i="15"/>
  <c r="BC52" i="15"/>
  <c r="BS52" i="15"/>
  <c r="BB52" i="15"/>
  <c r="CJ52" i="15"/>
  <c r="CX52" i="15"/>
  <c r="DW52" i="15"/>
  <c r="AG52" i="15"/>
  <c r="DP52" i="15"/>
  <c r="AA52" i="15"/>
  <c r="BO52" i="15"/>
  <c r="DC52" i="15"/>
  <c r="AF52" i="15"/>
  <c r="DA52" i="15"/>
  <c r="BI52" i="15"/>
  <c r="DH52" i="15"/>
  <c r="AS52" i="15"/>
  <c r="DK52" i="15"/>
  <c r="AN52" i="15"/>
  <c r="AQ52" i="15"/>
  <c r="CK52" i="15"/>
  <c r="AI52" i="15"/>
  <c r="AH52" i="15"/>
  <c r="AP52" i="15"/>
  <c r="AR52" i="15"/>
  <c r="BF52" i="15"/>
  <c r="BQ52" i="15"/>
  <c r="DU52" i="15"/>
  <c r="BV52" i="15"/>
  <c r="CF52" i="15"/>
  <c r="AB52" i="15"/>
  <c r="BD52" i="15"/>
  <c r="DV52" i="15"/>
  <c r="BY52" i="15"/>
  <c r="BJ52" i="15"/>
  <c r="CR52" i="15"/>
  <c r="AO52" i="15"/>
  <c r="CS52" i="15"/>
  <c r="CI52" i="15"/>
  <c r="BW52" i="15"/>
  <c r="DR52" i="15"/>
  <c r="CW52" i="15"/>
  <c r="BX52" i="15"/>
  <c r="AC68" i="15"/>
  <c r="BX68" i="15"/>
  <c r="BZ68" i="15"/>
  <c r="BA68" i="15"/>
  <c r="AT68" i="15"/>
  <c r="BF68" i="15"/>
  <c r="AU68" i="15"/>
  <c r="AE68" i="15"/>
  <c r="CB68" i="15"/>
  <c r="BM68" i="15"/>
  <c r="AX68" i="15"/>
  <c r="BG68" i="15"/>
  <c r="CI68" i="15"/>
  <c r="DG68" i="15"/>
  <c r="CN68" i="15"/>
  <c r="CW68" i="15"/>
  <c r="AS68" i="15"/>
  <c r="AF68" i="15"/>
  <c r="AM68" i="15"/>
  <c r="BI68" i="15"/>
  <c r="AG68" i="15"/>
  <c r="CP68" i="15"/>
  <c r="DP68" i="15"/>
  <c r="CT68" i="15"/>
  <c r="DO68" i="15"/>
  <c r="CG68" i="15"/>
  <c r="BK68" i="15"/>
  <c r="DA68" i="15"/>
  <c r="AB68" i="15"/>
  <c r="CX68" i="15"/>
  <c r="CR68" i="15"/>
  <c r="CS68" i="15"/>
  <c r="AK68" i="15"/>
  <c r="AN68" i="15"/>
  <c r="AZ68" i="15"/>
  <c r="BY68" i="15"/>
  <c r="CE68" i="15"/>
  <c r="CA68" i="15"/>
  <c r="DD68" i="15"/>
  <c r="BW68" i="15"/>
  <c r="BH68" i="15"/>
  <c r="DU68" i="15"/>
  <c r="AA68" i="15"/>
  <c r="BO68" i="15"/>
  <c r="DT68" i="15"/>
  <c r="CH68" i="15"/>
  <c r="CV68" i="15"/>
  <c r="DK68" i="15"/>
  <c r="DN68" i="15"/>
  <c r="DH68" i="15"/>
  <c r="DI68" i="15"/>
  <c r="CM68" i="15"/>
  <c r="DF68" i="15"/>
  <c r="BT68" i="15"/>
  <c r="DQ68" i="15"/>
  <c r="AD68" i="15"/>
  <c r="AJ68" i="15"/>
  <c r="CK68" i="15"/>
  <c r="AH68" i="15"/>
  <c r="CJ68" i="15"/>
  <c r="AO68" i="15"/>
  <c r="DW68" i="15"/>
  <c r="BS68" i="15"/>
  <c r="DB68" i="15"/>
  <c r="AI68" i="15"/>
  <c r="BB68" i="15"/>
  <c r="CC68" i="15"/>
  <c r="AP68" i="15"/>
  <c r="BE68" i="15"/>
  <c r="DV68" i="15"/>
  <c r="CL68" i="15"/>
  <c r="CO68" i="15"/>
  <c r="BN68" i="15"/>
  <c r="BJ68" i="15"/>
  <c r="AY68" i="15"/>
  <c r="DJ68" i="15"/>
  <c r="DR68" i="15"/>
  <c r="CQ68" i="15"/>
  <c r="DE68" i="15"/>
  <c r="AV68" i="15"/>
  <c r="CD68" i="15"/>
  <c r="AQ68" i="15"/>
  <c r="BV68" i="15"/>
  <c r="BD68" i="15"/>
  <c r="CY68" i="15"/>
  <c r="CU68" i="15"/>
  <c r="BR68" i="15"/>
  <c r="BU68" i="15"/>
  <c r="BL68" i="15"/>
  <c r="AR68" i="15"/>
  <c r="CF68" i="15"/>
  <c r="AL68" i="15"/>
  <c r="BP68" i="15"/>
  <c r="DL68" i="15"/>
  <c r="CZ68" i="15"/>
  <c r="BC68" i="15"/>
  <c r="DC68" i="15"/>
  <c r="AW68" i="15"/>
  <c r="DM68" i="15"/>
  <c r="DS68" i="15"/>
  <c r="BQ68" i="15"/>
  <c r="P76" i="15"/>
  <c r="CV80" i="15"/>
  <c r="BG80" i="15"/>
  <c r="BD80" i="15"/>
  <c r="DP80" i="15"/>
  <c r="DA80" i="15"/>
  <c r="AC80" i="15"/>
  <c r="BS80" i="15"/>
  <c r="BK80" i="15"/>
  <c r="AV80" i="15"/>
  <c r="BA80" i="15"/>
  <c r="BV80" i="15"/>
  <c r="DS80" i="15"/>
  <c r="DG80" i="15"/>
  <c r="BX80" i="15"/>
  <c r="CC80" i="15"/>
  <c r="DR80" i="15"/>
  <c r="AJ80" i="15"/>
  <c r="CH80" i="15"/>
  <c r="CG80" i="15"/>
  <c r="AP80" i="15"/>
  <c r="AW80" i="15"/>
  <c r="DK80" i="15"/>
  <c r="DI80" i="15"/>
  <c r="BH80" i="15"/>
  <c r="AH80" i="15"/>
  <c r="BL80" i="15"/>
  <c r="AM80" i="15"/>
  <c r="DE80" i="15"/>
  <c r="BT80" i="15"/>
  <c r="BE80" i="15"/>
  <c r="DQ80" i="15"/>
  <c r="AS80" i="15"/>
  <c r="AE80" i="15"/>
  <c r="DW80" i="15"/>
  <c r="BP80" i="15"/>
  <c r="BY80" i="15"/>
  <c r="DJ80" i="15"/>
  <c r="DO80" i="15"/>
  <c r="AU80" i="15"/>
  <c r="CR80" i="15"/>
  <c r="CW80" i="15"/>
  <c r="AY80" i="15"/>
  <c r="DF80" i="15"/>
  <c r="AN80" i="15"/>
  <c r="AX80" i="15"/>
  <c r="CA80" i="15"/>
  <c r="CO80" i="15"/>
  <c r="BJ80" i="15"/>
  <c r="BO80" i="15"/>
  <c r="BM80" i="15"/>
  <c r="DN80" i="15"/>
  <c r="BQ80" i="15"/>
  <c r="DV80" i="15"/>
  <c r="CK80" i="15"/>
  <c r="DC80" i="15"/>
  <c r="BB80" i="15"/>
  <c r="DM80" i="15"/>
  <c r="AL80" i="15"/>
  <c r="BI80" i="15"/>
  <c r="BC80" i="15"/>
  <c r="DT80" i="15"/>
  <c r="CF80" i="15"/>
  <c r="DD80" i="15"/>
  <c r="CI80" i="15"/>
  <c r="CY80" i="15"/>
  <c r="CJ80" i="15"/>
  <c r="BN80" i="15"/>
  <c r="BZ80" i="15"/>
  <c r="CN80" i="15"/>
  <c r="AO80" i="15"/>
  <c r="BR80" i="15"/>
  <c r="DU80" i="15"/>
  <c r="AQ80" i="15"/>
  <c r="AG80" i="15"/>
  <c r="BF80" i="15"/>
  <c r="AF80" i="15"/>
  <c r="AI80" i="15"/>
  <c r="CT80" i="15"/>
  <c r="DH80" i="15"/>
  <c r="AZ80" i="15"/>
  <c r="AB80" i="15"/>
  <c r="AK80" i="15"/>
  <c r="CX80" i="15"/>
  <c r="BW80" i="15"/>
  <c r="CS80" i="15"/>
  <c r="DL80" i="15"/>
  <c r="CB80" i="15"/>
  <c r="CQ80" i="15"/>
  <c r="DB80" i="15"/>
  <c r="CZ80" i="15"/>
  <c r="CE80" i="15"/>
  <c r="CU80" i="15"/>
  <c r="CD80" i="15"/>
  <c r="AT80" i="15"/>
  <c r="BU80" i="15"/>
  <c r="CP80" i="15"/>
  <c r="AD80" i="15"/>
  <c r="AA80" i="15"/>
  <c r="CM80" i="15"/>
  <c r="CL80" i="15"/>
  <c r="AR80" i="15"/>
  <c r="BG92" i="15"/>
  <c r="AE92" i="15"/>
  <c r="BF92" i="15"/>
  <c r="BZ92" i="15"/>
  <c r="CQ92" i="15"/>
  <c r="DO92" i="15"/>
  <c r="CG92" i="15"/>
  <c r="AX92" i="15"/>
  <c r="DJ92" i="15"/>
  <c r="AP92" i="15"/>
  <c r="AZ92" i="15"/>
  <c r="DG92" i="15"/>
  <c r="DU92" i="15"/>
  <c r="DF92" i="15"/>
  <c r="BW92" i="15"/>
  <c r="AB92" i="15"/>
  <c r="DE92" i="15"/>
  <c r="DR92" i="15"/>
  <c r="AL92" i="15"/>
  <c r="CK92" i="15"/>
  <c r="CX92" i="15"/>
  <c r="DC92" i="15"/>
  <c r="AC92" i="15"/>
  <c r="BX92" i="15"/>
  <c r="DB92" i="15"/>
  <c r="CA92" i="15"/>
  <c r="DQ92" i="15"/>
  <c r="BC92" i="15"/>
  <c r="DW92" i="15"/>
  <c r="CW92" i="15"/>
  <c r="BN92" i="15"/>
  <c r="AV92" i="15"/>
  <c r="BO92" i="15"/>
  <c r="CF92" i="15"/>
  <c r="BI92" i="15"/>
  <c r="AS92" i="15"/>
  <c r="BD92" i="15"/>
  <c r="DK92" i="15"/>
  <c r="AN92" i="15"/>
  <c r="AK92" i="15"/>
  <c r="CJ92" i="15"/>
  <c r="CV92" i="15"/>
  <c r="DI92" i="15"/>
  <c r="DV92" i="15"/>
  <c r="BH92" i="15"/>
  <c r="CH92" i="15"/>
  <c r="CY92" i="15"/>
  <c r="DP92" i="15"/>
  <c r="AI92" i="15"/>
  <c r="BK92" i="15"/>
  <c r="AG92" i="15"/>
  <c r="DH92" i="15"/>
  <c r="AM92" i="15"/>
  <c r="CL92" i="15"/>
  <c r="CN92" i="15"/>
  <c r="CP92" i="15"/>
  <c r="BE92" i="15"/>
  <c r="AY92" i="15"/>
  <c r="CE92" i="15"/>
  <c r="DT92" i="15"/>
  <c r="BL92" i="15"/>
  <c r="DN92" i="15"/>
  <c r="CI92" i="15"/>
  <c r="BA92" i="15"/>
  <c r="CD92" i="15"/>
  <c r="CU92" i="15"/>
  <c r="CC92" i="15"/>
  <c r="CR92" i="15"/>
  <c r="AW92" i="15"/>
  <c r="AU92" i="15"/>
  <c r="AO92" i="15"/>
  <c r="DD92" i="15"/>
  <c r="CO92" i="15"/>
  <c r="BS92" i="15"/>
  <c r="CS92" i="15"/>
  <c r="BM92" i="15"/>
  <c r="AD92" i="15"/>
  <c r="CT92" i="15"/>
  <c r="DA92" i="15"/>
  <c r="BY92" i="15"/>
  <c r="BV92" i="15"/>
  <c r="BB92" i="15"/>
  <c r="BQ92" i="15"/>
  <c r="AJ92" i="15"/>
  <c r="CM92" i="15"/>
  <c r="AH92" i="15"/>
  <c r="AT92" i="15"/>
  <c r="CB92" i="15"/>
  <c r="BR92" i="15"/>
  <c r="BJ92" i="15"/>
  <c r="CZ92" i="15"/>
  <c r="DS92" i="15"/>
  <c r="AA92" i="15"/>
  <c r="BU92" i="15"/>
  <c r="BP92" i="15"/>
  <c r="AR92" i="15"/>
  <c r="DM92" i="15"/>
  <c r="BT92" i="15"/>
  <c r="DL92" i="15"/>
  <c r="AF92" i="15"/>
  <c r="AQ92" i="15"/>
  <c r="P96" i="15"/>
  <c r="AW8" i="15"/>
  <c r="P35" i="15"/>
  <c r="DH63" i="15"/>
  <c r="CT63" i="15"/>
  <c r="CC63" i="15"/>
  <c r="CU63" i="15"/>
  <c r="DM63" i="15"/>
  <c r="BS63" i="15"/>
  <c r="BD63" i="15"/>
  <c r="AK63" i="15"/>
  <c r="DW63" i="15"/>
  <c r="CV63" i="15"/>
  <c r="CS63" i="15"/>
  <c r="CY63" i="15"/>
  <c r="AS63" i="15"/>
  <c r="CG63" i="15"/>
  <c r="CB63" i="15"/>
  <c r="CX63" i="15"/>
  <c r="BO63" i="15"/>
  <c r="AP63" i="15"/>
  <c r="AB63" i="15"/>
  <c r="CA63" i="15"/>
  <c r="BC63" i="15"/>
  <c r="BX63" i="15"/>
  <c r="BQ63" i="15"/>
  <c r="DS63" i="15"/>
  <c r="BT63" i="15"/>
  <c r="CN63" i="15"/>
  <c r="AZ63" i="15"/>
  <c r="DL63" i="15"/>
  <c r="DN63" i="15"/>
  <c r="DU63" i="15"/>
  <c r="CL63" i="15"/>
  <c r="AM63" i="15"/>
  <c r="CZ63" i="15"/>
  <c r="AX63" i="15"/>
  <c r="DQ63" i="15"/>
  <c r="BA63" i="15"/>
  <c r="AG63" i="15"/>
  <c r="CM63" i="15"/>
  <c r="AV63" i="15"/>
  <c r="DB63" i="15"/>
  <c r="DF63" i="15"/>
  <c r="CH63" i="15"/>
  <c r="DR63" i="15"/>
  <c r="BP63" i="15"/>
  <c r="BI63" i="15"/>
  <c r="AD63" i="15"/>
  <c r="DT63" i="15"/>
  <c r="BF63" i="15"/>
  <c r="BG63" i="15"/>
  <c r="AU63" i="15"/>
  <c r="BV63" i="15"/>
  <c r="DO63" i="15"/>
  <c r="AN63" i="15"/>
  <c r="BJ63" i="15"/>
  <c r="BU63" i="15"/>
  <c r="CQ63" i="15"/>
  <c r="CF63" i="15"/>
  <c r="CD63" i="15"/>
  <c r="AT63" i="15"/>
  <c r="BR63" i="15"/>
  <c r="DG63" i="15"/>
  <c r="AL63" i="15"/>
  <c r="DD63" i="15"/>
  <c r="AJ63" i="15"/>
  <c r="CI63" i="15"/>
  <c r="DK63" i="15"/>
  <c r="AA63" i="15"/>
  <c r="BB63" i="15"/>
  <c r="CE63" i="15"/>
  <c r="AI63" i="15"/>
  <c r="CK63" i="15"/>
  <c r="BE63" i="15"/>
  <c r="DC63" i="15"/>
  <c r="BW63" i="15"/>
  <c r="BH63" i="15"/>
  <c r="AH63" i="15"/>
  <c r="AY63" i="15"/>
  <c r="BY63" i="15"/>
  <c r="AW63" i="15"/>
  <c r="CP63" i="15"/>
  <c r="AQ63" i="15"/>
  <c r="AF63" i="15"/>
  <c r="CR63" i="15"/>
  <c r="AC63" i="15"/>
  <c r="CO63" i="15"/>
  <c r="DE63" i="15"/>
  <c r="P67" i="15"/>
  <c r="P79" i="15"/>
  <c r="P91" i="15"/>
  <c r="BI102" i="15"/>
  <c r="BY102" i="15"/>
  <c r="CO102" i="15"/>
  <c r="DE102" i="15"/>
  <c r="DU102" i="15"/>
  <c r="AO102" i="15"/>
  <c r="BB102" i="15"/>
  <c r="BR102" i="15"/>
  <c r="CH102" i="15"/>
  <c r="CX102" i="15"/>
  <c r="DN102" i="15"/>
  <c r="BD102" i="15"/>
  <c r="CJ102" i="15"/>
  <c r="DP102" i="15"/>
  <c r="AR102" i="15"/>
  <c r="BW102" i="15"/>
  <c r="DC102" i="15"/>
  <c r="AI102" i="15"/>
  <c r="BH102" i="15"/>
  <c r="CN102" i="15"/>
  <c r="DT102" i="15"/>
  <c r="BS102" i="15"/>
  <c r="BK102" i="15"/>
  <c r="DG102" i="15"/>
  <c r="DO102" i="15"/>
  <c r="AW102" i="15"/>
  <c r="BM102" i="15"/>
  <c r="CC102" i="15"/>
  <c r="CS102" i="15"/>
  <c r="DI102" i="15"/>
  <c r="AC102" i="15"/>
  <c r="AS102" i="15"/>
  <c r="BF102" i="15"/>
  <c r="BV102" i="15"/>
  <c r="CL102" i="15"/>
  <c r="DB102" i="15"/>
  <c r="DR102" i="15"/>
  <c r="BL102" i="15"/>
  <c r="CR102" i="15"/>
  <c r="AB102" i="15"/>
  <c r="AY102" i="15"/>
  <c r="CE102" i="15"/>
  <c r="DK102" i="15"/>
  <c r="AN102" i="15"/>
  <c r="BP102" i="15"/>
  <c r="CV102" i="15"/>
  <c r="AE102" i="15"/>
  <c r="CY102" i="15"/>
  <c r="CQ102" i="15"/>
  <c r="AF102" i="15"/>
  <c r="DW102" i="15"/>
  <c r="BA102" i="15"/>
  <c r="CG102" i="15"/>
  <c r="DM102" i="15"/>
  <c r="AU102" i="15"/>
  <c r="BZ102" i="15"/>
  <c r="DF102" i="15"/>
  <c r="BT102" i="15"/>
  <c r="AH102" i="15"/>
  <c r="CM102" i="15"/>
  <c r="AT102" i="15"/>
  <c r="DD102" i="15"/>
  <c r="AA102" i="15"/>
  <c r="BC102" i="15"/>
  <c r="BQ102" i="15"/>
  <c r="AG102" i="15"/>
  <c r="CP102" i="15"/>
  <c r="CZ102" i="15"/>
  <c r="DS102" i="15"/>
  <c r="AJ102" i="15"/>
  <c r="BE102" i="15"/>
  <c r="CK102" i="15"/>
  <c r="DQ102" i="15"/>
  <c r="AX102" i="15"/>
  <c r="CD102" i="15"/>
  <c r="DJ102" i="15"/>
  <c r="CB102" i="15"/>
  <c r="AM102" i="15"/>
  <c r="CU102" i="15"/>
  <c r="AZ102" i="15"/>
  <c r="DL102" i="15"/>
  <c r="AL102" i="15"/>
  <c r="CI102" i="15"/>
  <c r="CW102" i="15"/>
  <c r="BJ102" i="15"/>
  <c r="DV102" i="15"/>
  <c r="BG102" i="15"/>
  <c r="BX102" i="15"/>
  <c r="AQ102" i="15"/>
  <c r="AK102" i="15"/>
  <c r="DH102" i="15"/>
  <c r="AP102" i="15"/>
  <c r="AV102" i="15"/>
  <c r="BN102" i="15"/>
  <c r="BO102" i="15"/>
  <c r="CA102" i="15"/>
  <c r="BU102" i="15"/>
  <c r="CT102" i="15"/>
  <c r="AD102" i="15"/>
  <c r="DA102" i="15"/>
  <c r="CF102" i="15"/>
  <c r="EM8" i="7"/>
  <c r="EP5" i="7"/>
  <c r="AT5" i="7"/>
  <c r="AV7" i="7"/>
  <c r="EJ5" i="7"/>
  <c r="AL5" i="7"/>
  <c r="EL8" i="7"/>
  <c r="AN8" i="7"/>
  <c r="AN7" i="7"/>
  <c r="EL7" i="7"/>
  <c r="EP8" i="7"/>
  <c r="AT8" i="7"/>
  <c r="AO4" i="7"/>
  <c r="EM4" i="7"/>
  <c r="C82" i="16"/>
  <c r="B81" i="16"/>
  <c r="B14" i="18"/>
  <c r="D14" i="18"/>
  <c r="B16" i="18"/>
  <c r="D16" i="18"/>
  <c r="P4" i="15"/>
  <c r="DX11" i="15"/>
  <c r="EF11" i="15"/>
  <c r="EN11" i="15"/>
  <c r="DY11" i="15"/>
  <c r="EG11" i="15"/>
  <c r="EO11" i="15"/>
  <c r="EH11" i="15"/>
  <c r="EA11" i="15"/>
  <c r="EQ11" i="15"/>
  <c r="EL11" i="15"/>
  <c r="EM11" i="15"/>
  <c r="P11" i="15"/>
  <c r="CG27" i="15"/>
  <c r="DU27" i="15"/>
  <c r="DB27" i="15"/>
  <c r="CR27" i="15"/>
  <c r="CI27" i="15"/>
  <c r="CB27" i="15"/>
  <c r="DP27" i="15"/>
  <c r="BD27" i="15"/>
  <c r="DJ27" i="15"/>
  <c r="CK27" i="15"/>
  <c r="BF27" i="15"/>
  <c r="DG27" i="15"/>
  <c r="CY27" i="15"/>
  <c r="CT27" i="15"/>
  <c r="CM27" i="15"/>
  <c r="AV27" i="15"/>
  <c r="CP27" i="15"/>
  <c r="AD27" i="15"/>
  <c r="AR27" i="15"/>
  <c r="AN27" i="15"/>
  <c r="BI27" i="15"/>
  <c r="CA27" i="15"/>
  <c r="AX27" i="15"/>
  <c r="DO27" i="15"/>
  <c r="AG27" i="15"/>
  <c r="AF27" i="15"/>
  <c r="CS27" i="15"/>
  <c r="CQ27" i="15"/>
  <c r="DN27" i="15"/>
  <c r="AL27" i="15"/>
  <c r="CH27" i="15"/>
  <c r="DK27" i="15"/>
  <c r="DW27" i="15"/>
  <c r="CW27" i="15"/>
  <c r="BQ27" i="15"/>
  <c r="CF27" i="15"/>
  <c r="BG27" i="15"/>
  <c r="BL27" i="15"/>
  <c r="AK27" i="15"/>
  <c r="AW27" i="15"/>
  <c r="DI27" i="15"/>
  <c r="DL27" i="15"/>
  <c r="AS27" i="15"/>
  <c r="CX27" i="15"/>
  <c r="BZ27" i="15"/>
  <c r="CV27" i="15"/>
  <c r="BY27" i="15"/>
  <c r="AH27" i="15"/>
  <c r="BN27" i="15"/>
  <c r="DC27" i="15"/>
  <c r="DR27" i="15"/>
  <c r="CO27" i="15"/>
  <c r="AM27" i="15"/>
  <c r="DA27" i="15"/>
  <c r="BB27" i="15"/>
  <c r="DV27" i="15"/>
  <c r="CZ27" i="15"/>
  <c r="AP27" i="15"/>
  <c r="AJ27" i="15"/>
  <c r="DE27" i="15"/>
  <c r="BO27" i="15"/>
  <c r="AY27" i="15"/>
  <c r="DS27" i="15"/>
  <c r="AT27" i="15"/>
  <c r="CC27" i="15"/>
  <c r="BV27" i="15"/>
  <c r="CJ27" i="15"/>
  <c r="CN27" i="15"/>
  <c r="BS27" i="15"/>
  <c r="CD27" i="15"/>
  <c r="DQ27" i="15"/>
  <c r="AB27" i="15"/>
  <c r="DH27" i="15"/>
  <c r="CU27" i="15"/>
  <c r="DF27" i="15"/>
  <c r="BK27" i="15"/>
  <c r="BA27" i="15"/>
  <c r="BM27" i="15"/>
  <c r="BP27" i="15"/>
  <c r="BC27" i="15"/>
  <c r="BW27" i="15"/>
  <c r="AI27" i="15"/>
  <c r="AA27" i="15"/>
  <c r="AZ27" i="15"/>
  <c r="AC27" i="15"/>
  <c r="BE27" i="15"/>
  <c r="CE27" i="15"/>
  <c r="CL27" i="15"/>
  <c r="AU27" i="15"/>
  <c r="BH27" i="15"/>
  <c r="DD27" i="15"/>
  <c r="BT27" i="15"/>
  <c r="BJ27" i="15"/>
  <c r="DM27" i="15"/>
  <c r="AQ27" i="15"/>
  <c r="DT27" i="15"/>
  <c r="AO27" i="15"/>
  <c r="BR27" i="15"/>
  <c r="BU27" i="15"/>
  <c r="AE27" i="15"/>
  <c r="BX27" i="15"/>
  <c r="BE47" i="15"/>
  <c r="CE47" i="15"/>
  <c r="CD47" i="15"/>
  <c r="CI47" i="15"/>
  <c r="BH47" i="15"/>
  <c r="BV47" i="15"/>
  <c r="BK47" i="15"/>
  <c r="BW47" i="15"/>
  <c r="CZ47" i="15"/>
  <c r="BD47" i="15"/>
  <c r="BS47" i="15"/>
  <c r="CT47" i="15"/>
  <c r="DQ47" i="15"/>
  <c r="DH47" i="15"/>
  <c r="AO47" i="15"/>
  <c r="AE47" i="15"/>
  <c r="BU47" i="15"/>
  <c r="CM47" i="15"/>
  <c r="DK47" i="15"/>
  <c r="BN47" i="15"/>
  <c r="DL47" i="15"/>
  <c r="CN47" i="15"/>
  <c r="BR47" i="15"/>
  <c r="BA47" i="15"/>
  <c r="DP47" i="15"/>
  <c r="AR47" i="15"/>
  <c r="DF47" i="15"/>
  <c r="CV47" i="15"/>
  <c r="CL47" i="15"/>
  <c r="CF47" i="15"/>
  <c r="CY47" i="15"/>
  <c r="AW47" i="15"/>
  <c r="AG47" i="15"/>
  <c r="AM47" i="15"/>
  <c r="DN47" i="15"/>
  <c r="CC47" i="15"/>
  <c r="BY47" i="15"/>
  <c r="AD47" i="15"/>
  <c r="BJ47" i="15"/>
  <c r="DG47" i="15"/>
  <c r="BL47" i="15"/>
  <c r="AB47" i="15"/>
  <c r="CP47" i="15"/>
  <c r="CJ47" i="15"/>
  <c r="DD47" i="15"/>
  <c r="CX47" i="15"/>
  <c r="CR47" i="15"/>
  <c r="DS47" i="15"/>
  <c r="AX47" i="15"/>
  <c r="AU47" i="15"/>
  <c r="AY47" i="15"/>
  <c r="BF47" i="15"/>
  <c r="DR47" i="15"/>
  <c r="DW47" i="15"/>
  <c r="BX47" i="15"/>
  <c r="CB47" i="15"/>
  <c r="AH47" i="15"/>
  <c r="BZ47" i="15"/>
  <c r="CQ47" i="15"/>
  <c r="BQ47" i="15"/>
  <c r="CG47" i="15"/>
  <c r="AJ47" i="15"/>
  <c r="DJ47" i="15"/>
  <c r="DT47" i="15"/>
  <c r="AC47" i="15"/>
  <c r="AN47" i="15"/>
  <c r="CA47" i="15"/>
  <c r="CS47" i="15"/>
  <c r="AL47" i="15"/>
  <c r="CK47" i="15"/>
  <c r="DO47" i="15"/>
  <c r="AP47" i="15"/>
  <c r="DE47" i="15"/>
  <c r="DU47" i="15"/>
  <c r="DA47" i="15"/>
  <c r="BB47" i="15"/>
  <c r="CU47" i="15"/>
  <c r="BT47" i="15"/>
  <c r="AZ47" i="15"/>
  <c r="DI47" i="15"/>
  <c r="AT47" i="15"/>
  <c r="AI47" i="15"/>
  <c r="AV47" i="15"/>
  <c r="BP47" i="15"/>
  <c r="CH47" i="15"/>
  <c r="DV47" i="15"/>
  <c r="BI47" i="15"/>
  <c r="AA47" i="15"/>
  <c r="AF47" i="15"/>
  <c r="DC47" i="15"/>
  <c r="DM47" i="15"/>
  <c r="BO47" i="15"/>
  <c r="BC47" i="15"/>
  <c r="AS47" i="15"/>
  <c r="AQ47" i="15"/>
  <c r="DB47" i="15"/>
  <c r="BG47" i="15"/>
  <c r="BM47" i="15"/>
  <c r="CO47" i="15"/>
  <c r="AK47" i="15"/>
  <c r="CW47" i="15"/>
  <c r="BA91" i="15"/>
  <c r="BQ91" i="15"/>
  <c r="CG91" i="15"/>
  <c r="CW91" i="15"/>
  <c r="DM91" i="15"/>
  <c r="AG91" i="15"/>
  <c r="AX91" i="15"/>
  <c r="BN91" i="15"/>
  <c r="CD91" i="15"/>
  <c r="CT91" i="15"/>
  <c r="DJ91" i="15"/>
  <c r="AV91" i="15"/>
  <c r="CB91" i="15"/>
  <c r="DH91" i="15"/>
  <c r="AN91" i="15"/>
  <c r="BO91" i="15"/>
  <c r="CU91" i="15"/>
  <c r="AE91" i="15"/>
  <c r="BH91" i="15"/>
  <c r="CN91" i="15"/>
  <c r="DT91" i="15"/>
  <c r="AQ91" i="15"/>
  <c r="AH91" i="15"/>
  <c r="AU91" i="15"/>
  <c r="AM91" i="15"/>
  <c r="BE91" i="15"/>
  <c r="BU91" i="15"/>
  <c r="CK91" i="15"/>
  <c r="DA91" i="15"/>
  <c r="DQ91" i="15"/>
  <c r="AK91" i="15"/>
  <c r="BB91" i="15"/>
  <c r="BR91" i="15"/>
  <c r="CH91" i="15"/>
  <c r="CX91" i="15"/>
  <c r="DN91" i="15"/>
  <c r="BD91" i="15"/>
  <c r="CJ91" i="15"/>
  <c r="DP91" i="15"/>
  <c r="AT91" i="15"/>
  <c r="BW91" i="15"/>
  <c r="DC91" i="15"/>
  <c r="AJ91" i="15"/>
  <c r="BP91" i="15"/>
  <c r="CV91" i="15"/>
  <c r="AA91" i="15"/>
  <c r="BC91" i="15"/>
  <c r="BS91" i="15"/>
  <c r="BK91" i="15"/>
  <c r="AR91" i="15"/>
  <c r="BI91" i="15"/>
  <c r="BY91" i="15"/>
  <c r="CO91" i="15"/>
  <c r="DE91" i="15"/>
  <c r="DU91" i="15"/>
  <c r="AO91" i="15"/>
  <c r="BF91" i="15"/>
  <c r="BV91" i="15"/>
  <c r="CL91" i="15"/>
  <c r="DB91" i="15"/>
  <c r="DR91" i="15"/>
  <c r="BL91" i="15"/>
  <c r="CR91" i="15"/>
  <c r="AD91" i="15"/>
  <c r="AY91" i="15"/>
  <c r="CE91" i="15"/>
  <c r="DK91" i="15"/>
  <c r="AP91" i="15"/>
  <c r="BX91" i="15"/>
  <c r="DD91" i="15"/>
  <c r="AF91" i="15"/>
  <c r="CI91" i="15"/>
  <c r="CY91" i="15"/>
  <c r="CQ91" i="15"/>
  <c r="DG91" i="15"/>
  <c r="AW91" i="15"/>
  <c r="BM91" i="15"/>
  <c r="CC91" i="15"/>
  <c r="CS91" i="15"/>
  <c r="DI91" i="15"/>
  <c r="AC91" i="15"/>
  <c r="AS91" i="15"/>
  <c r="BJ91" i="15"/>
  <c r="BZ91" i="15"/>
  <c r="CP91" i="15"/>
  <c r="DF91" i="15"/>
  <c r="DV91" i="15"/>
  <c r="BT91" i="15"/>
  <c r="CZ91" i="15"/>
  <c r="AI91" i="15"/>
  <c r="BG91" i="15"/>
  <c r="CM91" i="15"/>
  <c r="DS91" i="15"/>
  <c r="AZ91" i="15"/>
  <c r="CF91" i="15"/>
  <c r="DL91" i="15"/>
  <c r="AL91" i="15"/>
  <c r="DO91" i="15"/>
  <c r="CA91" i="15"/>
  <c r="DW91" i="15"/>
  <c r="AB91" i="15"/>
  <c r="P7" i="15"/>
  <c r="EN4" i="19"/>
  <c r="EN8" i="19" s="1"/>
  <c r="EN10" i="19"/>
  <c r="EN9" i="19"/>
  <c r="S9" i="15"/>
  <c r="X9" i="15"/>
  <c r="U9" i="15"/>
  <c r="T9" i="15"/>
  <c r="W9" i="15"/>
  <c r="V9" i="15"/>
  <c r="AU9" i="15"/>
  <c r="ER9" i="15" s="1"/>
  <c r="AV9" i="15"/>
  <c r="ES9" i="15" s="1"/>
  <c r="W4" i="15"/>
  <c r="S4" i="15"/>
  <c r="T4" i="15"/>
  <c r="X4" i="15"/>
  <c r="V4" i="15"/>
  <c r="U4" i="15"/>
  <c r="K104" i="15"/>
  <c r="DX23" i="15"/>
  <c r="EB23" i="15"/>
  <c r="EF23" i="15"/>
  <c r="EJ23" i="15"/>
  <c r="EN23" i="15"/>
  <c r="ER23" i="15"/>
  <c r="EV23" i="15"/>
  <c r="EZ23" i="15"/>
  <c r="FD23" i="15"/>
  <c r="FH23" i="15"/>
  <c r="FL23" i="15"/>
  <c r="FP23" i="15"/>
  <c r="FT23" i="15"/>
  <c r="FX23" i="15"/>
  <c r="GB23" i="15"/>
  <c r="GF23" i="15"/>
  <c r="GJ23" i="15"/>
  <c r="GN23" i="15"/>
  <c r="GR23" i="15"/>
  <c r="GV23" i="15"/>
  <c r="GZ23" i="15"/>
  <c r="HD23" i="15"/>
  <c r="HH23" i="15"/>
  <c r="HL23" i="15"/>
  <c r="HP23" i="15"/>
  <c r="HT23" i="15"/>
  <c r="DY23" i="15"/>
  <c r="EC23" i="15"/>
  <c r="EG23" i="15"/>
  <c r="EK23" i="15"/>
  <c r="EO23" i="15"/>
  <c r="ES23" i="15"/>
  <c r="EW23" i="15"/>
  <c r="FA23" i="15"/>
  <c r="FE23" i="15"/>
  <c r="FI23" i="15"/>
  <c r="FM23" i="15"/>
  <c r="FQ23" i="15"/>
  <c r="FU23" i="15"/>
  <c r="FY23" i="15"/>
  <c r="GC23" i="15"/>
  <c r="GG23" i="15"/>
  <c r="GK23" i="15"/>
  <c r="GO23" i="15"/>
  <c r="GS23" i="15"/>
  <c r="GW23" i="15"/>
  <c r="HA23" i="15"/>
  <c r="HE23" i="15"/>
  <c r="HI23" i="15"/>
  <c r="HM23" i="15"/>
  <c r="HQ23" i="15"/>
  <c r="DZ23" i="15"/>
  <c r="ED23" i="15"/>
  <c r="EH23" i="15"/>
  <c r="EL23" i="15"/>
  <c r="EP23" i="15"/>
  <c r="ET23" i="15"/>
  <c r="EX23" i="15"/>
  <c r="EM23" i="15"/>
  <c r="FB23" i="15"/>
  <c r="FJ23" i="15"/>
  <c r="FR23" i="15"/>
  <c r="FZ23" i="15"/>
  <c r="GH23" i="15"/>
  <c r="GP23" i="15"/>
  <c r="GX23" i="15"/>
  <c r="HF23" i="15"/>
  <c r="HN23" i="15"/>
  <c r="EA23" i="15"/>
  <c r="EQ23" i="15"/>
  <c r="FC23" i="15"/>
  <c r="FK23" i="15"/>
  <c r="FS23" i="15"/>
  <c r="GA23" i="15"/>
  <c r="GI23" i="15"/>
  <c r="GQ23" i="15"/>
  <c r="GY23" i="15"/>
  <c r="HG23" i="15"/>
  <c r="HO23" i="15"/>
  <c r="EE23" i="15"/>
  <c r="EU23" i="15"/>
  <c r="FF23" i="15"/>
  <c r="FN23" i="15"/>
  <c r="FV23" i="15"/>
  <c r="GD23" i="15"/>
  <c r="GL23" i="15"/>
  <c r="GT23" i="15"/>
  <c r="HB23" i="15"/>
  <c r="HJ23" i="15"/>
  <c r="HR23" i="15"/>
  <c r="FG23" i="15"/>
  <c r="GM23" i="15"/>
  <c r="HS23" i="15"/>
  <c r="FO23" i="15"/>
  <c r="GU23" i="15"/>
  <c r="EI23" i="15"/>
  <c r="FW23" i="15"/>
  <c r="HC23" i="15"/>
  <c r="EY23" i="15"/>
  <c r="GE23" i="15"/>
  <c r="HK23" i="15"/>
  <c r="P23" i="15"/>
  <c r="DZ47" i="15"/>
  <c r="ED47" i="15"/>
  <c r="EH47" i="15"/>
  <c r="EL47" i="15"/>
  <c r="EP47" i="15"/>
  <c r="ET47" i="15"/>
  <c r="EX47" i="15"/>
  <c r="FB47" i="15"/>
  <c r="FF47" i="15"/>
  <c r="FJ47" i="15"/>
  <c r="FN47" i="15"/>
  <c r="FR47" i="15"/>
  <c r="FV47" i="15"/>
  <c r="FZ47" i="15"/>
  <c r="GD47" i="15"/>
  <c r="GH47" i="15"/>
  <c r="GL47" i="15"/>
  <c r="GP47" i="15"/>
  <c r="GT47" i="15"/>
  <c r="GX47" i="15"/>
  <c r="HB47" i="15"/>
  <c r="HF47" i="15"/>
  <c r="HJ47" i="15"/>
  <c r="HN47" i="15"/>
  <c r="HR47" i="15"/>
  <c r="EA47" i="15"/>
  <c r="EE47" i="15"/>
  <c r="EI47" i="15"/>
  <c r="EM47" i="15"/>
  <c r="EQ47" i="15"/>
  <c r="EU47" i="15"/>
  <c r="EY47" i="15"/>
  <c r="FC47" i="15"/>
  <c r="FG47" i="15"/>
  <c r="FK47" i="15"/>
  <c r="FO47" i="15"/>
  <c r="FS47" i="15"/>
  <c r="FW47" i="15"/>
  <c r="GA47" i="15"/>
  <c r="GE47" i="15"/>
  <c r="GI47" i="15"/>
  <c r="GM47" i="15"/>
  <c r="GQ47" i="15"/>
  <c r="GU47" i="15"/>
  <c r="GY47" i="15"/>
  <c r="HC47" i="15"/>
  <c r="HG47" i="15"/>
  <c r="HK47" i="15"/>
  <c r="HO47" i="15"/>
  <c r="HS47" i="15"/>
  <c r="DX47" i="15"/>
  <c r="EB47" i="15"/>
  <c r="EF47" i="15"/>
  <c r="EJ47" i="15"/>
  <c r="EN47" i="15"/>
  <c r="ER47" i="15"/>
  <c r="EV47" i="15"/>
  <c r="EZ47" i="15"/>
  <c r="FD47" i="15"/>
  <c r="FH47" i="15"/>
  <c r="FL47" i="15"/>
  <c r="FP47" i="15"/>
  <c r="FT47" i="15"/>
  <c r="FX47" i="15"/>
  <c r="GB47" i="15"/>
  <c r="GF47" i="15"/>
  <c r="GJ47" i="15"/>
  <c r="GN47" i="15"/>
  <c r="GR47" i="15"/>
  <c r="GV47" i="15"/>
  <c r="GZ47" i="15"/>
  <c r="HD47" i="15"/>
  <c r="HH47" i="15"/>
  <c r="HL47" i="15"/>
  <c r="HP47" i="15"/>
  <c r="HT47" i="15"/>
  <c r="EG47" i="15"/>
  <c r="EW47" i="15"/>
  <c r="FM47" i="15"/>
  <c r="GC47" i="15"/>
  <c r="GS47" i="15"/>
  <c r="HI47" i="15"/>
  <c r="EK47" i="15"/>
  <c r="FA47" i="15"/>
  <c r="FQ47" i="15"/>
  <c r="GG47" i="15"/>
  <c r="GW47" i="15"/>
  <c r="HM47" i="15"/>
  <c r="DY47" i="15"/>
  <c r="EO47" i="15"/>
  <c r="FE47" i="15"/>
  <c r="FU47" i="15"/>
  <c r="GK47" i="15"/>
  <c r="HA47" i="15"/>
  <c r="HQ47" i="15"/>
  <c r="FY47" i="15"/>
  <c r="EC47" i="15"/>
  <c r="GO47" i="15"/>
  <c r="ES47" i="15"/>
  <c r="HE47" i="15"/>
  <c r="FI47" i="15"/>
  <c r="P47" i="15"/>
  <c r="AV83" i="15"/>
  <c r="BL83" i="15"/>
  <c r="CB83" i="15"/>
  <c r="CR83" i="15"/>
  <c r="DH83" i="15"/>
  <c r="AW83" i="15"/>
  <c r="BM83" i="15"/>
  <c r="CC83" i="15"/>
  <c r="CS83" i="15"/>
  <c r="DI83" i="15"/>
  <c r="AX83" i="15"/>
  <c r="CD83" i="15"/>
  <c r="DJ83" i="15"/>
  <c r="AK83" i="15"/>
  <c r="BG83" i="15"/>
  <c r="CM83" i="15"/>
  <c r="DS83" i="15"/>
  <c r="CY83" i="15"/>
  <c r="AN83" i="15"/>
  <c r="CP83" i="15"/>
  <c r="AJ83" i="15"/>
  <c r="CA83" i="15"/>
  <c r="AA83" i="15"/>
  <c r="CH83" i="15"/>
  <c r="AM83" i="15"/>
  <c r="BR83" i="15"/>
  <c r="AZ83" i="15"/>
  <c r="BP83" i="15"/>
  <c r="CF83" i="15"/>
  <c r="CV83" i="15"/>
  <c r="DL83" i="15"/>
  <c r="BA83" i="15"/>
  <c r="BQ83" i="15"/>
  <c r="CG83" i="15"/>
  <c r="CW83" i="15"/>
  <c r="DM83" i="15"/>
  <c r="BF83" i="15"/>
  <c r="CL83" i="15"/>
  <c r="DR83" i="15"/>
  <c r="AO83" i="15"/>
  <c r="BO83" i="15"/>
  <c r="CU83" i="15"/>
  <c r="BC83" i="15"/>
  <c r="DO83" i="15"/>
  <c r="AT83" i="15"/>
  <c r="DF83" i="15"/>
  <c r="AP83" i="15"/>
  <c r="CQ83" i="15"/>
  <c r="AF83" i="15"/>
  <c r="AR83" i="15"/>
  <c r="CX83" i="15"/>
  <c r="BD83" i="15"/>
  <c r="BT83" i="15"/>
  <c r="CJ83" i="15"/>
  <c r="CZ83" i="15"/>
  <c r="DP83" i="15"/>
  <c r="BE83" i="15"/>
  <c r="BU83" i="15"/>
  <c r="CK83" i="15"/>
  <c r="DA83" i="15"/>
  <c r="DQ83" i="15"/>
  <c r="BN83" i="15"/>
  <c r="CT83" i="15"/>
  <c r="AC83" i="15"/>
  <c r="AS83" i="15"/>
  <c r="BW83" i="15"/>
  <c r="DC83" i="15"/>
  <c r="BS83" i="15"/>
  <c r="AD83" i="15"/>
  <c r="BJ83" i="15"/>
  <c r="DV83" i="15"/>
  <c r="AU83" i="15"/>
  <c r="DG83" i="15"/>
  <c r="AL83" i="15"/>
  <c r="BB83" i="15"/>
  <c r="AB83" i="15"/>
  <c r="BH83" i="15"/>
  <c r="BX83" i="15"/>
  <c r="CN83" i="15"/>
  <c r="DD83" i="15"/>
  <c r="DT83" i="15"/>
  <c r="BI83" i="15"/>
  <c r="BY83" i="15"/>
  <c r="CO83" i="15"/>
  <c r="DE83" i="15"/>
  <c r="DU83" i="15"/>
  <c r="BV83" i="15"/>
  <c r="DB83" i="15"/>
  <c r="AG83" i="15"/>
  <c r="AY83" i="15"/>
  <c r="CE83" i="15"/>
  <c r="DK83" i="15"/>
  <c r="CI83" i="15"/>
  <c r="AI83" i="15"/>
  <c r="BZ83" i="15"/>
  <c r="AE83" i="15"/>
  <c r="BK83" i="15"/>
  <c r="DW83" i="15"/>
  <c r="AQ83" i="15"/>
  <c r="AH83" i="15"/>
  <c r="DN83" i="15"/>
  <c r="BA99" i="15"/>
  <c r="BQ99" i="15"/>
  <c r="CG99" i="15"/>
  <c r="CW99" i="15"/>
  <c r="DM99" i="15"/>
  <c r="AG99" i="15"/>
  <c r="AX99" i="15"/>
  <c r="BN99" i="15"/>
  <c r="CD99" i="15"/>
  <c r="CT99" i="15"/>
  <c r="DJ99" i="15"/>
  <c r="AV99" i="15"/>
  <c r="CB99" i="15"/>
  <c r="DH99" i="15"/>
  <c r="AN99" i="15"/>
  <c r="BO99" i="15"/>
  <c r="CU99" i="15"/>
  <c r="AE99" i="15"/>
  <c r="AZ99" i="15"/>
  <c r="CF99" i="15"/>
  <c r="DL99" i="15"/>
  <c r="AL99" i="15"/>
  <c r="DO99" i="15"/>
  <c r="CA99" i="15"/>
  <c r="DW99" i="15"/>
  <c r="BE99" i="15"/>
  <c r="BU99" i="15"/>
  <c r="CK99" i="15"/>
  <c r="DA99" i="15"/>
  <c r="DQ99" i="15"/>
  <c r="AK99" i="15"/>
  <c r="BB99" i="15"/>
  <c r="BR99" i="15"/>
  <c r="CH99" i="15"/>
  <c r="CX99" i="15"/>
  <c r="DN99" i="15"/>
  <c r="BD99" i="15"/>
  <c r="CJ99" i="15"/>
  <c r="DP99" i="15"/>
  <c r="AT99" i="15"/>
  <c r="BW99" i="15"/>
  <c r="DC99" i="15"/>
  <c r="AJ99" i="15"/>
  <c r="BH99" i="15"/>
  <c r="CN99" i="15"/>
  <c r="DT99" i="15"/>
  <c r="AQ99" i="15"/>
  <c r="AR99" i="15"/>
  <c r="DG99" i="15"/>
  <c r="AB99" i="15"/>
  <c r="BI99" i="15"/>
  <c r="BY99" i="15"/>
  <c r="CO99" i="15"/>
  <c r="DE99" i="15"/>
  <c r="DU99" i="15"/>
  <c r="AO99" i="15"/>
  <c r="BF99" i="15"/>
  <c r="BV99" i="15"/>
  <c r="CL99" i="15"/>
  <c r="DB99" i="15"/>
  <c r="DR99" i="15"/>
  <c r="BL99" i="15"/>
  <c r="CR99" i="15"/>
  <c r="AD99" i="15"/>
  <c r="AY99" i="15"/>
  <c r="CE99" i="15"/>
  <c r="DK99" i="15"/>
  <c r="AP99" i="15"/>
  <c r="BP99" i="15"/>
  <c r="CV99" i="15"/>
  <c r="AA99" i="15"/>
  <c r="BC99" i="15"/>
  <c r="BS99" i="15"/>
  <c r="BK99" i="15"/>
  <c r="CY99" i="15"/>
  <c r="AW99" i="15"/>
  <c r="BM99" i="15"/>
  <c r="CC99" i="15"/>
  <c r="CS99" i="15"/>
  <c r="DI99" i="15"/>
  <c r="AC99" i="15"/>
  <c r="AS99" i="15"/>
  <c r="BJ99" i="15"/>
  <c r="BZ99" i="15"/>
  <c r="CP99" i="15"/>
  <c r="DF99" i="15"/>
  <c r="DV99" i="15"/>
  <c r="BT99" i="15"/>
  <c r="CZ99" i="15"/>
  <c r="AI99" i="15"/>
  <c r="BG99" i="15"/>
  <c r="CM99" i="15"/>
  <c r="DS99" i="15"/>
  <c r="AU99" i="15"/>
  <c r="BX99" i="15"/>
  <c r="DD99" i="15"/>
  <c r="AF99" i="15"/>
  <c r="CI99" i="15"/>
  <c r="AH99" i="15"/>
  <c r="CQ99" i="15"/>
  <c r="AM99" i="15"/>
  <c r="S7" i="15"/>
  <c r="X7" i="15"/>
  <c r="U7" i="15"/>
  <c r="V7" i="15"/>
  <c r="T7" i="15"/>
  <c r="P10" i="15"/>
  <c r="W10" i="15"/>
  <c r="U10" i="15"/>
  <c r="X10" i="15"/>
  <c r="T10" i="15"/>
  <c r="S10" i="15"/>
  <c r="V10" i="15"/>
  <c r="DZ43" i="15"/>
  <c r="ED43" i="15"/>
  <c r="EH43" i="15"/>
  <c r="EL43" i="15"/>
  <c r="EP43" i="15"/>
  <c r="ET43" i="15"/>
  <c r="EX43" i="15"/>
  <c r="FB43" i="15"/>
  <c r="FF43" i="15"/>
  <c r="FJ43" i="15"/>
  <c r="FN43" i="15"/>
  <c r="FR43" i="15"/>
  <c r="FV43" i="15"/>
  <c r="FZ43" i="15"/>
  <c r="GD43" i="15"/>
  <c r="GH43" i="15"/>
  <c r="GL43" i="15"/>
  <c r="GP43" i="15"/>
  <c r="GT43" i="15"/>
  <c r="GX43" i="15"/>
  <c r="HB43" i="15"/>
  <c r="HF43" i="15"/>
  <c r="HJ43" i="15"/>
  <c r="HN43" i="15"/>
  <c r="HR43" i="15"/>
  <c r="EA43" i="15"/>
  <c r="EE43" i="15"/>
  <c r="EI43" i="15"/>
  <c r="EM43" i="15"/>
  <c r="EQ43" i="15"/>
  <c r="EU43" i="15"/>
  <c r="EY43" i="15"/>
  <c r="FC43" i="15"/>
  <c r="FG43" i="15"/>
  <c r="FK43" i="15"/>
  <c r="FO43" i="15"/>
  <c r="FS43" i="15"/>
  <c r="FW43" i="15"/>
  <c r="GA43" i="15"/>
  <c r="GE43" i="15"/>
  <c r="GI43" i="15"/>
  <c r="GM43" i="15"/>
  <c r="GQ43" i="15"/>
  <c r="GU43" i="15"/>
  <c r="GY43" i="15"/>
  <c r="HC43" i="15"/>
  <c r="HG43" i="15"/>
  <c r="HK43" i="15"/>
  <c r="HO43" i="15"/>
  <c r="HS43" i="15"/>
  <c r="DX43" i="15"/>
  <c r="EB43" i="15"/>
  <c r="EF43" i="15"/>
  <c r="EJ43" i="15"/>
  <c r="EN43" i="15"/>
  <c r="ER43" i="15"/>
  <c r="EV43" i="15"/>
  <c r="EZ43" i="15"/>
  <c r="FD43" i="15"/>
  <c r="FH43" i="15"/>
  <c r="FL43" i="15"/>
  <c r="FP43" i="15"/>
  <c r="FT43" i="15"/>
  <c r="FX43" i="15"/>
  <c r="GB43" i="15"/>
  <c r="GF43" i="15"/>
  <c r="GJ43" i="15"/>
  <c r="GN43" i="15"/>
  <c r="GR43" i="15"/>
  <c r="GV43" i="15"/>
  <c r="GZ43" i="15"/>
  <c r="HD43" i="15"/>
  <c r="HH43" i="15"/>
  <c r="HL43" i="15"/>
  <c r="HP43" i="15"/>
  <c r="HT43" i="15"/>
  <c r="EK43" i="15"/>
  <c r="FA43" i="15"/>
  <c r="FQ43" i="15"/>
  <c r="GG43" i="15"/>
  <c r="GW43" i="15"/>
  <c r="HM43" i="15"/>
  <c r="DY43" i="15"/>
  <c r="EO43" i="15"/>
  <c r="FE43" i="15"/>
  <c r="FU43" i="15"/>
  <c r="GK43" i="15"/>
  <c r="HA43" i="15"/>
  <c r="HQ43" i="15"/>
  <c r="EC43" i="15"/>
  <c r="ES43" i="15"/>
  <c r="FI43" i="15"/>
  <c r="FY43" i="15"/>
  <c r="GO43" i="15"/>
  <c r="HE43" i="15"/>
  <c r="EG43" i="15"/>
  <c r="GS43" i="15"/>
  <c r="EW43" i="15"/>
  <c r="HI43" i="15"/>
  <c r="FM43" i="15"/>
  <c r="GC43" i="15"/>
  <c r="P43" i="15"/>
  <c r="DR71" i="15"/>
  <c r="DF71" i="15"/>
  <c r="DK71" i="15"/>
  <c r="BA71" i="15"/>
  <c r="AR71" i="15"/>
  <c r="AU71" i="15"/>
  <c r="AB71" i="15"/>
  <c r="DV71" i="15"/>
  <c r="BT71" i="15"/>
  <c r="CV71" i="15"/>
  <c r="AY71" i="15"/>
  <c r="AM71" i="15"/>
  <c r="BR71" i="15"/>
  <c r="DN71" i="15"/>
  <c r="DW71" i="15"/>
  <c r="AV71" i="15"/>
  <c r="DH71" i="15"/>
  <c r="CS71" i="15"/>
  <c r="DJ71" i="15"/>
  <c r="DS71" i="15"/>
  <c r="AF71" i="15"/>
  <c r="DT71" i="15"/>
  <c r="BF71" i="15"/>
  <c r="DC71" i="15"/>
  <c r="BZ71" i="15"/>
  <c r="BI71" i="15"/>
  <c r="AO71" i="15"/>
  <c r="CA71" i="15"/>
  <c r="BU71" i="15"/>
  <c r="AS71" i="15"/>
  <c r="AN71" i="15"/>
  <c r="BV71" i="15"/>
  <c r="BW71" i="15"/>
  <c r="BN71" i="15"/>
  <c r="AZ71" i="15"/>
  <c r="CH71" i="15"/>
  <c r="BB71" i="15"/>
  <c r="AE71" i="15"/>
  <c r="CB71" i="15"/>
  <c r="BM71" i="15"/>
  <c r="AX71" i="15"/>
  <c r="BG71" i="15"/>
  <c r="AJ71" i="15"/>
  <c r="CF71" i="15"/>
  <c r="CK71" i="15"/>
  <c r="AG71" i="15"/>
  <c r="BS71" i="15"/>
  <c r="CJ71" i="15"/>
  <c r="DQ71" i="15"/>
  <c r="AH71" i="15"/>
  <c r="CN71" i="15"/>
  <c r="DU71" i="15"/>
  <c r="AT71" i="15"/>
  <c r="DA71" i="15"/>
  <c r="CX71" i="15"/>
  <c r="CP71" i="15"/>
  <c r="CC71" i="15"/>
  <c r="CM71" i="15"/>
  <c r="CZ71" i="15"/>
  <c r="BO71" i="15"/>
  <c r="DL71" i="15"/>
  <c r="CI71" i="15"/>
  <c r="DB71" i="15"/>
  <c r="AD71" i="15"/>
  <c r="BX71" i="15"/>
  <c r="DO71" i="15"/>
  <c r="AA71" i="15"/>
  <c r="BL71" i="15"/>
  <c r="DI71" i="15"/>
  <c r="AP71" i="15"/>
  <c r="BQ71" i="15"/>
  <c r="AL71" i="15"/>
  <c r="CO71" i="15"/>
  <c r="BP71" i="15"/>
  <c r="CU71" i="15"/>
  <c r="AC71" i="15"/>
  <c r="DG71" i="15"/>
  <c r="CG71" i="15"/>
  <c r="BJ71" i="15"/>
  <c r="AQ71" i="15"/>
  <c r="CR71" i="15"/>
  <c r="CD71" i="15"/>
  <c r="CY71" i="15"/>
  <c r="DE71" i="15"/>
  <c r="CQ71" i="15"/>
  <c r="CL71" i="15"/>
  <c r="DP71" i="15"/>
  <c r="BC71" i="15"/>
  <c r="DM71" i="15"/>
  <c r="BY71" i="15"/>
  <c r="DD71" i="15"/>
  <c r="AI71" i="15"/>
  <c r="BK71" i="15"/>
  <c r="AW71" i="15"/>
  <c r="AK71" i="15"/>
  <c r="BH71" i="15"/>
  <c r="CT71" i="15"/>
  <c r="BD71" i="15"/>
  <c r="CE71" i="15"/>
  <c r="CW71" i="15"/>
  <c r="BE71" i="15"/>
  <c r="AE15" i="15"/>
  <c r="DK15" i="15"/>
  <c r="DV15" i="15"/>
  <c r="AU15" i="15"/>
  <c r="CW15" i="15"/>
  <c r="BR15" i="15"/>
  <c r="AB15" i="15"/>
  <c r="BG15" i="15"/>
  <c r="AJ15" i="15"/>
  <c r="DI15" i="15"/>
  <c r="DU15" i="15"/>
  <c r="CH15" i="15"/>
  <c r="BV15" i="15"/>
  <c r="AK15" i="15"/>
  <c r="BQ15" i="15"/>
  <c r="AQ15" i="15"/>
  <c r="DG15" i="15"/>
  <c r="DB15" i="15"/>
  <c r="BM15" i="15"/>
  <c r="BH15" i="15"/>
  <c r="AG15" i="15"/>
  <c r="BW15" i="15"/>
  <c r="CL15" i="15"/>
  <c r="CF15" i="15"/>
  <c r="DP15" i="15"/>
  <c r="AR15" i="15"/>
  <c r="AV15" i="15"/>
  <c r="BU15" i="15"/>
  <c r="DE15" i="15"/>
  <c r="CE15" i="15"/>
  <c r="BI15" i="15"/>
  <c r="BZ15" i="15"/>
  <c r="CK15" i="15"/>
  <c r="DJ15" i="15"/>
  <c r="BO15" i="15"/>
  <c r="AM15" i="15"/>
  <c r="DL15" i="15"/>
  <c r="BT15" i="15"/>
  <c r="BK15" i="15"/>
  <c r="DW15" i="15"/>
  <c r="BB15" i="15"/>
  <c r="CX15" i="15"/>
  <c r="BJ15" i="15"/>
  <c r="AD15" i="15"/>
  <c r="CU15" i="15"/>
  <c r="DM15" i="15"/>
  <c r="AW15" i="15"/>
  <c r="DD15" i="15"/>
  <c r="AN15" i="15"/>
  <c r="CB15" i="15"/>
  <c r="BN15" i="15"/>
  <c r="AH15" i="15"/>
  <c r="DC15" i="15"/>
  <c r="CZ15" i="15"/>
  <c r="CJ15" i="15"/>
  <c r="CM15" i="15"/>
  <c r="BD15" i="15"/>
  <c r="CC15" i="15"/>
  <c r="BP15" i="15"/>
  <c r="AA15" i="15"/>
  <c r="CA15" i="15"/>
  <c r="BL15" i="15"/>
  <c r="CD15" i="15"/>
  <c r="BE15" i="15"/>
  <c r="AX15" i="15"/>
  <c r="AT15" i="15"/>
  <c r="DO15" i="15"/>
  <c r="BX15" i="15"/>
  <c r="DA15" i="15"/>
  <c r="AO15" i="15"/>
  <c r="BS15" i="15"/>
  <c r="DR15" i="15"/>
  <c r="DT15" i="15"/>
  <c r="AF15" i="15"/>
  <c r="BA15" i="15"/>
  <c r="CO15" i="15"/>
  <c r="AC15" i="15"/>
  <c r="AS15" i="15"/>
  <c r="DH15" i="15"/>
  <c r="CI15" i="15"/>
  <c r="AI15" i="15"/>
  <c r="CQ15" i="15"/>
  <c r="CG15" i="15"/>
  <c r="DF15" i="15"/>
  <c r="CP15" i="15"/>
  <c r="CN15" i="15"/>
  <c r="BC15" i="15"/>
  <c r="BF15" i="15"/>
  <c r="DN15" i="15"/>
  <c r="CT15" i="15"/>
  <c r="AP15" i="15"/>
  <c r="CY15" i="15"/>
  <c r="CS15" i="15"/>
  <c r="CV15" i="15"/>
  <c r="AY15" i="15"/>
  <c r="CR15" i="15"/>
  <c r="BY15" i="15"/>
  <c r="AL15" i="15"/>
  <c r="DQ15" i="15"/>
  <c r="AZ15" i="15"/>
  <c r="DS15" i="15"/>
  <c r="DZ83" i="15"/>
  <c r="ED83" i="15"/>
  <c r="EH83" i="15"/>
  <c r="EL83" i="15"/>
  <c r="EP83" i="15"/>
  <c r="ET83" i="15"/>
  <c r="EX83" i="15"/>
  <c r="FB83" i="15"/>
  <c r="FF83" i="15"/>
  <c r="FJ83" i="15"/>
  <c r="FN83" i="15"/>
  <c r="FR83" i="15"/>
  <c r="FV83" i="15"/>
  <c r="FZ83" i="15"/>
  <c r="GD83" i="15"/>
  <c r="GH83" i="15"/>
  <c r="GL83" i="15"/>
  <c r="GP83" i="15"/>
  <c r="GT83" i="15"/>
  <c r="GX83" i="15"/>
  <c r="HB83" i="15"/>
  <c r="HF83" i="15"/>
  <c r="HJ83" i="15"/>
  <c r="HN83" i="15"/>
  <c r="HR83" i="15"/>
  <c r="EA83" i="15"/>
  <c r="EE83" i="15"/>
  <c r="EI83" i="15"/>
  <c r="EM83" i="15"/>
  <c r="EQ83" i="15"/>
  <c r="EU83" i="15"/>
  <c r="EY83" i="15"/>
  <c r="FC83" i="15"/>
  <c r="FG83" i="15"/>
  <c r="FK83" i="15"/>
  <c r="FO83" i="15"/>
  <c r="FS83" i="15"/>
  <c r="FW83" i="15"/>
  <c r="GA83" i="15"/>
  <c r="GE83" i="15"/>
  <c r="GI83" i="15"/>
  <c r="GM83" i="15"/>
  <c r="GQ83" i="15"/>
  <c r="GU83" i="15"/>
  <c r="GY83" i="15"/>
  <c r="HC83" i="15"/>
  <c r="HG83" i="15"/>
  <c r="HK83" i="15"/>
  <c r="HO83" i="15"/>
  <c r="HS83" i="15"/>
  <c r="DX83" i="15"/>
  <c r="EB83" i="15"/>
  <c r="EF83" i="15"/>
  <c r="EJ83" i="15"/>
  <c r="EN83" i="15"/>
  <c r="ER83" i="15"/>
  <c r="EV83" i="15"/>
  <c r="EZ83" i="15"/>
  <c r="FD83" i="15"/>
  <c r="FH83" i="15"/>
  <c r="FL83" i="15"/>
  <c r="FP83" i="15"/>
  <c r="FT83" i="15"/>
  <c r="FX83" i="15"/>
  <c r="GB83" i="15"/>
  <c r="GF83" i="15"/>
  <c r="GJ83" i="15"/>
  <c r="GN83" i="15"/>
  <c r="GR83" i="15"/>
  <c r="GV83" i="15"/>
  <c r="GZ83" i="15"/>
  <c r="HD83" i="15"/>
  <c r="HH83" i="15"/>
  <c r="HL83" i="15"/>
  <c r="HP83" i="15"/>
  <c r="HT83" i="15"/>
  <c r="DY83" i="15"/>
  <c r="EO83" i="15"/>
  <c r="FE83" i="15"/>
  <c r="FU83" i="15"/>
  <c r="GK83" i="15"/>
  <c r="HA83" i="15"/>
  <c r="HQ83" i="15"/>
  <c r="EC83" i="15"/>
  <c r="ES83" i="15"/>
  <c r="FI83" i="15"/>
  <c r="FY83" i="15"/>
  <c r="GO83" i="15"/>
  <c r="HE83" i="15"/>
  <c r="EG83" i="15"/>
  <c r="EW83" i="15"/>
  <c r="FM83" i="15"/>
  <c r="GC83" i="15"/>
  <c r="GS83" i="15"/>
  <c r="HI83" i="15"/>
  <c r="FA83" i="15"/>
  <c r="HM83" i="15"/>
  <c r="FQ83" i="15"/>
  <c r="GG83" i="15"/>
  <c r="EK83" i="15"/>
  <c r="GW83" i="15"/>
  <c r="P83" i="15"/>
  <c r="CO58" i="15"/>
  <c r="DU58" i="15"/>
  <c r="BX58" i="15"/>
  <c r="DR58" i="15"/>
  <c r="AV58" i="15"/>
  <c r="BH58" i="15"/>
  <c r="BR58" i="15"/>
  <c r="CY58" i="15"/>
  <c r="CG58" i="15"/>
  <c r="AQ58" i="15"/>
  <c r="DD58" i="15"/>
  <c r="BC58" i="15"/>
  <c r="DV58" i="15"/>
  <c r="DG58" i="15"/>
  <c r="AZ58" i="15"/>
  <c r="CT58" i="15"/>
  <c r="AI58" i="15"/>
  <c r="DH58" i="15"/>
  <c r="AG58" i="15"/>
  <c r="CN58" i="15"/>
  <c r="DL58" i="15"/>
  <c r="DQ58" i="15"/>
  <c r="CB58" i="15"/>
  <c r="CS58" i="15"/>
  <c r="BJ58" i="15"/>
  <c r="AD58" i="15"/>
  <c r="AB58" i="15"/>
  <c r="AW58" i="15"/>
  <c r="CD58" i="15"/>
  <c r="AU58" i="15"/>
  <c r="CU58" i="15"/>
  <c r="CR58" i="15"/>
  <c r="DA58" i="15"/>
  <c r="DF58" i="15"/>
  <c r="CH58" i="15"/>
  <c r="DB58" i="15"/>
  <c r="DI58" i="15"/>
  <c r="BS58" i="15"/>
  <c r="AM58" i="15"/>
  <c r="DT58" i="15"/>
  <c r="BY58" i="15"/>
  <c r="AO58" i="15"/>
  <c r="BZ58" i="15"/>
  <c r="CF58" i="15"/>
  <c r="DC58" i="15"/>
  <c r="BU58" i="15"/>
  <c r="AH58" i="15"/>
  <c r="AR58" i="15"/>
  <c r="DN58" i="15"/>
  <c r="AT58" i="15"/>
  <c r="BP58" i="15"/>
  <c r="DO58" i="15"/>
  <c r="CW58" i="15"/>
  <c r="AP58" i="15"/>
  <c r="AN58" i="15"/>
  <c r="DW58" i="15"/>
  <c r="BB58" i="15"/>
  <c r="CV58" i="15"/>
  <c r="BL58" i="15"/>
  <c r="BF58" i="15"/>
  <c r="BI58" i="15"/>
  <c r="CM58" i="15"/>
  <c r="BA58" i="15"/>
  <c r="CJ58" i="15"/>
  <c r="CC58" i="15"/>
  <c r="CI58" i="15"/>
  <c r="AC58" i="15"/>
  <c r="AL58" i="15"/>
  <c r="CA58" i="15"/>
  <c r="AX58" i="15"/>
  <c r="BW58" i="15"/>
  <c r="BM58" i="15"/>
  <c r="AF58" i="15"/>
  <c r="BO58" i="15"/>
  <c r="CZ58" i="15"/>
  <c r="CX58" i="15"/>
  <c r="DE58" i="15"/>
  <c r="AS58" i="15"/>
  <c r="CL58" i="15"/>
  <c r="AJ58" i="15"/>
  <c r="DK58" i="15"/>
  <c r="DJ58" i="15"/>
  <c r="BK58" i="15"/>
  <c r="CE58" i="15"/>
  <c r="BD58" i="15"/>
  <c r="DP58" i="15"/>
  <c r="DS58" i="15"/>
  <c r="AY58" i="15"/>
  <c r="BV58" i="15"/>
  <c r="BE58" i="15"/>
  <c r="BQ58" i="15"/>
  <c r="CQ58" i="15"/>
  <c r="CK58" i="15"/>
  <c r="AK58" i="15"/>
  <c r="BT58" i="15"/>
  <c r="BG58" i="15"/>
  <c r="BN58" i="15"/>
  <c r="CP58" i="15"/>
  <c r="DM58" i="15"/>
  <c r="AA58" i="15"/>
  <c r="AE58" i="15"/>
  <c r="DZ75" i="15"/>
  <c r="ED75" i="15"/>
  <c r="EH75" i="15"/>
  <c r="EL75" i="15"/>
  <c r="EP75" i="15"/>
  <c r="ET75" i="15"/>
  <c r="EX75" i="15"/>
  <c r="FB75" i="15"/>
  <c r="FF75" i="15"/>
  <c r="FJ75" i="15"/>
  <c r="FN75" i="15"/>
  <c r="FR75" i="15"/>
  <c r="FV75" i="15"/>
  <c r="FZ75" i="15"/>
  <c r="GD75" i="15"/>
  <c r="GH75" i="15"/>
  <c r="GL75" i="15"/>
  <c r="GP75" i="15"/>
  <c r="GT75" i="15"/>
  <c r="GX75" i="15"/>
  <c r="HB75" i="15"/>
  <c r="HF75" i="15"/>
  <c r="HJ75" i="15"/>
  <c r="HN75" i="15"/>
  <c r="HR75" i="15"/>
  <c r="EA75" i="15"/>
  <c r="EE75" i="15"/>
  <c r="EI75" i="15"/>
  <c r="EM75" i="15"/>
  <c r="EQ75" i="15"/>
  <c r="EU75" i="15"/>
  <c r="EY75" i="15"/>
  <c r="FC75" i="15"/>
  <c r="FG75" i="15"/>
  <c r="FK75" i="15"/>
  <c r="FO75" i="15"/>
  <c r="FS75" i="15"/>
  <c r="FW75" i="15"/>
  <c r="GA75" i="15"/>
  <c r="GE75" i="15"/>
  <c r="GI75" i="15"/>
  <c r="GM75" i="15"/>
  <c r="GQ75" i="15"/>
  <c r="GU75" i="15"/>
  <c r="GY75" i="15"/>
  <c r="HC75" i="15"/>
  <c r="HG75" i="15"/>
  <c r="HK75" i="15"/>
  <c r="HO75" i="15"/>
  <c r="HS75" i="15"/>
  <c r="DX75" i="15"/>
  <c r="EB75" i="15"/>
  <c r="EF75" i="15"/>
  <c r="EJ75" i="15"/>
  <c r="EN75" i="15"/>
  <c r="ER75" i="15"/>
  <c r="EV75" i="15"/>
  <c r="EZ75" i="15"/>
  <c r="FD75" i="15"/>
  <c r="FH75" i="15"/>
  <c r="FL75" i="15"/>
  <c r="FP75" i="15"/>
  <c r="FT75" i="15"/>
  <c r="FX75" i="15"/>
  <c r="GB75" i="15"/>
  <c r="GF75" i="15"/>
  <c r="GJ75" i="15"/>
  <c r="GN75" i="15"/>
  <c r="GR75" i="15"/>
  <c r="GV75" i="15"/>
  <c r="GZ75" i="15"/>
  <c r="HD75" i="15"/>
  <c r="HH75" i="15"/>
  <c r="HL75" i="15"/>
  <c r="HP75" i="15"/>
  <c r="HT75" i="15"/>
  <c r="EG75" i="15"/>
  <c r="EW75" i="15"/>
  <c r="FM75" i="15"/>
  <c r="GC75" i="15"/>
  <c r="GS75" i="15"/>
  <c r="HI75" i="15"/>
  <c r="EK75" i="15"/>
  <c r="FA75" i="15"/>
  <c r="FQ75" i="15"/>
  <c r="GG75" i="15"/>
  <c r="GW75" i="15"/>
  <c r="HM75" i="15"/>
  <c r="DY75" i="15"/>
  <c r="EO75" i="15"/>
  <c r="FE75" i="15"/>
  <c r="FU75" i="15"/>
  <c r="GK75" i="15"/>
  <c r="HA75" i="15"/>
  <c r="HQ75" i="15"/>
  <c r="EC75" i="15"/>
  <c r="GO75" i="15"/>
  <c r="ES75" i="15"/>
  <c r="HE75" i="15"/>
  <c r="FI75" i="15"/>
  <c r="FY75" i="15"/>
  <c r="P75" i="15"/>
  <c r="DB59" i="15"/>
  <c r="AZ59" i="15"/>
  <c r="DH59" i="15"/>
  <c r="CS59" i="15"/>
  <c r="CT59" i="15"/>
  <c r="AG59" i="15"/>
  <c r="AP59" i="15"/>
  <c r="DM59" i="15"/>
  <c r="BT59" i="15"/>
  <c r="BB59" i="15"/>
  <c r="DS59" i="15"/>
  <c r="DU59" i="15"/>
  <c r="CA59" i="15"/>
  <c r="CQ59" i="15"/>
  <c r="BG59" i="15"/>
  <c r="BE59" i="15"/>
  <c r="AM59" i="15"/>
  <c r="CN59" i="15"/>
  <c r="CH59" i="15"/>
  <c r="CO59" i="15"/>
  <c r="AK59" i="15"/>
  <c r="AF59" i="15"/>
  <c r="CZ59" i="15"/>
  <c r="BC59" i="15"/>
  <c r="AC59" i="15"/>
  <c r="BA59" i="15"/>
  <c r="AS59" i="15"/>
  <c r="DN59" i="15"/>
  <c r="BP59" i="15"/>
  <c r="AV59" i="15"/>
  <c r="CM59" i="15"/>
  <c r="DQ59" i="15"/>
  <c r="DV59" i="15"/>
  <c r="DD59" i="15"/>
  <c r="DC59" i="15"/>
  <c r="DJ59" i="15"/>
  <c r="BQ59" i="15"/>
  <c r="BK59" i="15"/>
  <c r="AW59" i="15"/>
  <c r="CD59" i="15"/>
  <c r="BF59" i="15"/>
  <c r="CU59" i="15"/>
  <c r="CC59" i="15"/>
  <c r="AO59" i="15"/>
  <c r="DI59" i="15"/>
  <c r="BD59" i="15"/>
  <c r="CB59" i="15"/>
  <c r="BI59" i="15"/>
  <c r="CL59" i="15"/>
  <c r="AR59" i="15"/>
  <c r="CV59" i="15"/>
  <c r="CI59" i="15"/>
  <c r="AH59" i="15"/>
  <c r="AJ59" i="15"/>
  <c r="DW59" i="15"/>
  <c r="BX59" i="15"/>
  <c r="BM59" i="15"/>
  <c r="BS59" i="15"/>
  <c r="DF59" i="15"/>
  <c r="AL59" i="15"/>
  <c r="CF59" i="15"/>
  <c r="CX59" i="15"/>
  <c r="BZ59" i="15"/>
  <c r="AT59" i="15"/>
  <c r="AD59" i="15"/>
  <c r="BY59" i="15"/>
  <c r="CR59" i="15"/>
  <c r="CY59" i="15"/>
  <c r="DL59" i="15"/>
  <c r="BH59" i="15"/>
  <c r="DG59" i="15"/>
  <c r="DR59" i="15"/>
  <c r="CE59" i="15"/>
  <c r="BV59" i="15"/>
  <c r="AB59" i="15"/>
  <c r="CW59" i="15"/>
  <c r="CJ59" i="15"/>
  <c r="DA59" i="15"/>
  <c r="CP59" i="15"/>
  <c r="AQ59" i="15"/>
  <c r="DT59" i="15"/>
  <c r="BL59" i="15"/>
  <c r="AN59" i="15"/>
  <c r="CK59" i="15"/>
  <c r="AE59" i="15"/>
  <c r="BJ59" i="15"/>
  <c r="AY59" i="15"/>
  <c r="AU59" i="15"/>
  <c r="AX59" i="15"/>
  <c r="BW59" i="15"/>
  <c r="DO59" i="15"/>
  <c r="BN59" i="15"/>
  <c r="CG59" i="15"/>
  <c r="BU59" i="15"/>
  <c r="AA59" i="15"/>
  <c r="BO59" i="15"/>
  <c r="DE59" i="15"/>
  <c r="DP59" i="15"/>
  <c r="BR59" i="15"/>
  <c r="AI59" i="15"/>
  <c r="DK59" i="15"/>
  <c r="AU12" i="15"/>
  <c r="AT12" i="15" s="1"/>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DX12" i="15" s="1"/>
  <c r="AO98" i="15"/>
  <c r="BY98" i="15"/>
  <c r="CX98" i="15"/>
  <c r="AI98" i="15"/>
  <c r="AA98" i="15"/>
  <c r="CS98" i="15"/>
  <c r="BF98" i="15"/>
  <c r="DR98" i="15"/>
  <c r="AY98" i="15"/>
  <c r="BP98" i="15"/>
  <c r="DG98" i="15"/>
  <c r="CW98" i="15"/>
  <c r="BJ98" i="15"/>
  <c r="DV98" i="15"/>
  <c r="BG98" i="15"/>
  <c r="BX98" i="15"/>
  <c r="CY98" i="15"/>
  <c r="BB98" i="15"/>
  <c r="AR98" i="15"/>
  <c r="BS98" i="15"/>
  <c r="BN98" i="15"/>
  <c r="BO98" i="15"/>
  <c r="BW98" i="15"/>
  <c r="AX98" i="15"/>
  <c r="DO98" i="15"/>
  <c r="AW98" i="15"/>
  <c r="DI98" i="15"/>
  <c r="BV98" i="15"/>
  <c r="BL98" i="15"/>
  <c r="CE98" i="15"/>
  <c r="CV98" i="15"/>
  <c r="BA98" i="15"/>
  <c r="DM98" i="15"/>
  <c r="BZ98" i="15"/>
  <c r="BT98" i="15"/>
  <c r="CM98" i="15"/>
  <c r="DD98" i="15"/>
  <c r="BI98" i="15"/>
  <c r="CH98" i="15"/>
  <c r="DC98" i="15"/>
  <c r="BU98" i="15"/>
  <c r="CT98" i="15"/>
  <c r="AD98" i="15"/>
  <c r="BD98" i="15"/>
  <c r="AZ98" i="15"/>
  <c r="CK98" i="15"/>
  <c r="BC98" i="15"/>
  <c r="CC98" i="15"/>
  <c r="AS98" i="15"/>
  <c r="DB98" i="15"/>
  <c r="AB98" i="15"/>
  <c r="AN98" i="15"/>
  <c r="CI98" i="15"/>
  <c r="CG98" i="15"/>
  <c r="AU98" i="15"/>
  <c r="DF98" i="15"/>
  <c r="AH98" i="15"/>
  <c r="AT98" i="15"/>
  <c r="AQ98" i="15"/>
  <c r="DU98" i="15"/>
  <c r="CJ98" i="15"/>
  <c r="DT98" i="15"/>
  <c r="AK98" i="15"/>
  <c r="DH98" i="15"/>
  <c r="AP98" i="15"/>
  <c r="CN98" i="15"/>
  <c r="DE98" i="15"/>
  <c r="DJ98" i="15"/>
  <c r="CL98" i="15"/>
  <c r="BQ98" i="15"/>
  <c r="DS98" i="15"/>
  <c r="BH98" i="15"/>
  <c r="AL98" i="15"/>
  <c r="AF98" i="15"/>
  <c r="CR98" i="15"/>
  <c r="AG98" i="15"/>
  <c r="AJ98" i="15"/>
  <c r="DA98" i="15"/>
  <c r="AM98" i="15"/>
  <c r="BK98" i="15"/>
  <c r="BM98" i="15"/>
  <c r="DK98" i="15"/>
  <c r="CP98" i="15"/>
  <c r="CO98" i="15"/>
  <c r="AV98" i="15"/>
  <c r="CA98" i="15"/>
  <c r="CQ98" i="15"/>
  <c r="AC98" i="15"/>
  <c r="AE98" i="15"/>
  <c r="CZ98" i="15"/>
  <c r="DN98" i="15"/>
  <c r="CF98" i="15"/>
  <c r="BR98" i="15"/>
  <c r="DW98" i="15"/>
  <c r="BI23" i="15"/>
  <c r="CK23" i="15"/>
  <c r="DO23" i="15"/>
  <c r="BV23" i="15"/>
  <c r="AO23" i="15"/>
  <c r="BW23" i="15"/>
  <c r="CZ23" i="15"/>
  <c r="BH23" i="15"/>
  <c r="CM23" i="15"/>
  <c r="DG23" i="15"/>
  <c r="CI23" i="15"/>
  <c r="BK23" i="15"/>
  <c r="BT23" i="15"/>
  <c r="AE23" i="15"/>
  <c r="AA23" i="15"/>
  <c r="CG23" i="15"/>
  <c r="CA23" i="15"/>
  <c r="CR23" i="15"/>
  <c r="BR23" i="15"/>
  <c r="DD23" i="15"/>
  <c r="AJ23" i="15"/>
  <c r="DQ23" i="15"/>
  <c r="CD23" i="15"/>
  <c r="CT23" i="15"/>
  <c r="BC23" i="15"/>
  <c r="AN23" i="15"/>
  <c r="CF23" i="15"/>
  <c r="DS23" i="15"/>
  <c r="AD23" i="15"/>
  <c r="AZ23" i="15"/>
  <c r="BN23" i="15"/>
  <c r="AG23" i="15"/>
  <c r="CC23" i="15"/>
  <c r="DF23" i="15"/>
  <c r="AV23" i="15"/>
  <c r="AI23" i="15"/>
  <c r="AM23" i="15"/>
  <c r="CW23" i="15"/>
  <c r="CV23" i="15"/>
  <c r="DT23" i="15"/>
  <c r="DC23" i="15"/>
  <c r="AC23" i="15"/>
  <c r="BE23" i="15"/>
  <c r="BP23" i="15"/>
  <c r="DN23" i="15"/>
  <c r="CU23" i="15"/>
  <c r="AT23" i="15"/>
  <c r="BM23" i="15"/>
  <c r="DL23" i="15"/>
  <c r="DK23" i="15"/>
  <c r="AF23" i="15"/>
  <c r="CL23" i="15"/>
  <c r="BG23" i="15"/>
  <c r="AH23" i="15"/>
  <c r="AR23" i="15"/>
  <c r="AP23" i="15"/>
  <c r="DB23" i="15"/>
  <c r="DI23" i="15"/>
  <c r="CN23" i="15"/>
  <c r="BA23" i="15"/>
  <c r="DM23" i="15"/>
  <c r="DR23" i="15"/>
  <c r="BX23" i="15"/>
  <c r="CB23" i="15"/>
  <c r="AS23" i="15"/>
  <c r="BY23" i="15"/>
  <c r="CQ23" i="15"/>
  <c r="CH23" i="15"/>
  <c r="DP23" i="15"/>
  <c r="AU23" i="15"/>
  <c r="CO23" i="15"/>
  <c r="CJ23" i="15"/>
  <c r="BL23" i="15"/>
  <c r="BU23" i="15"/>
  <c r="BB23" i="15"/>
  <c r="DV23" i="15"/>
  <c r="AK23" i="15"/>
  <c r="BS23" i="15"/>
  <c r="DE23" i="15"/>
  <c r="BJ23" i="15"/>
  <c r="AQ23" i="15"/>
  <c r="BQ23" i="15"/>
  <c r="BF23" i="15"/>
  <c r="BO23" i="15"/>
  <c r="DJ23" i="15"/>
  <c r="CE23" i="15"/>
  <c r="AL23" i="15"/>
  <c r="CS23" i="15"/>
  <c r="DW23" i="15"/>
  <c r="AX23" i="15"/>
  <c r="AY23" i="15"/>
  <c r="AB23" i="15"/>
  <c r="DU23" i="15"/>
  <c r="BD23" i="15"/>
  <c r="DH23" i="15"/>
  <c r="DA23" i="15"/>
  <c r="CY23" i="15"/>
  <c r="CX23" i="15"/>
  <c r="CP23" i="15"/>
  <c r="BZ23" i="15"/>
  <c r="AW23" i="15"/>
  <c r="DX27" i="15"/>
  <c r="EB27" i="15"/>
  <c r="EF27" i="15"/>
  <c r="EJ27" i="15"/>
  <c r="EN27" i="15"/>
  <c r="ER27" i="15"/>
  <c r="EV27" i="15"/>
  <c r="EZ27" i="15"/>
  <c r="FD27" i="15"/>
  <c r="FH27" i="15"/>
  <c r="FL27" i="15"/>
  <c r="FP27" i="15"/>
  <c r="FT27" i="15"/>
  <c r="FX27" i="15"/>
  <c r="GB27" i="15"/>
  <c r="GF27" i="15"/>
  <c r="GJ27" i="15"/>
  <c r="GN27" i="15"/>
  <c r="GR27" i="15"/>
  <c r="GV27" i="15"/>
  <c r="GZ27" i="15"/>
  <c r="HD27" i="15"/>
  <c r="HH27" i="15"/>
  <c r="HL27" i="15"/>
  <c r="HP27" i="15"/>
  <c r="HT27" i="15"/>
  <c r="DY27" i="15"/>
  <c r="EC27" i="15"/>
  <c r="EG27" i="15"/>
  <c r="EK27" i="15"/>
  <c r="EO27" i="15"/>
  <c r="ES27" i="15"/>
  <c r="EW27" i="15"/>
  <c r="FA27" i="15"/>
  <c r="FE27" i="15"/>
  <c r="FI27" i="15"/>
  <c r="FM27" i="15"/>
  <c r="FQ27" i="15"/>
  <c r="FU27" i="15"/>
  <c r="FY27" i="15"/>
  <c r="GC27" i="15"/>
  <c r="GG27" i="15"/>
  <c r="GK27" i="15"/>
  <c r="GO27" i="15"/>
  <c r="GS27" i="15"/>
  <c r="GW27" i="15"/>
  <c r="HA27" i="15"/>
  <c r="HE27" i="15"/>
  <c r="HI27" i="15"/>
  <c r="HM27" i="15"/>
  <c r="HQ27" i="15"/>
  <c r="DZ27" i="15"/>
  <c r="ED27" i="15"/>
  <c r="EH27" i="15"/>
  <c r="EL27" i="15"/>
  <c r="EP27" i="15"/>
  <c r="ET27" i="15"/>
  <c r="EX27" i="15"/>
  <c r="FB27" i="15"/>
  <c r="FF27" i="15"/>
  <c r="FJ27" i="15"/>
  <c r="FN27" i="15"/>
  <c r="FR27" i="15"/>
  <c r="FV27" i="15"/>
  <c r="FZ27" i="15"/>
  <c r="GD27" i="15"/>
  <c r="GH27" i="15"/>
  <c r="GL27" i="15"/>
  <c r="GP27" i="15"/>
  <c r="GT27" i="15"/>
  <c r="GX27" i="15"/>
  <c r="HB27" i="15"/>
  <c r="HF27" i="15"/>
  <c r="HJ27" i="15"/>
  <c r="HN27" i="15"/>
  <c r="HR27" i="15"/>
  <c r="EM27" i="15"/>
  <c r="FC27" i="15"/>
  <c r="FS27" i="15"/>
  <c r="GI27" i="15"/>
  <c r="GY27" i="15"/>
  <c r="HO27" i="15"/>
  <c r="EA27" i="15"/>
  <c r="EQ27" i="15"/>
  <c r="FG27" i="15"/>
  <c r="FW27" i="15"/>
  <c r="GM27" i="15"/>
  <c r="HC27" i="15"/>
  <c r="HS27" i="15"/>
  <c r="EE27" i="15"/>
  <c r="EU27" i="15"/>
  <c r="FK27" i="15"/>
  <c r="GA27" i="15"/>
  <c r="GQ27" i="15"/>
  <c r="HG27" i="15"/>
  <c r="GE27" i="15"/>
  <c r="EI27" i="15"/>
  <c r="GU27" i="15"/>
  <c r="EY27" i="15"/>
  <c r="HK27" i="15"/>
  <c r="FO27" i="15"/>
  <c r="P27" i="15"/>
  <c r="CD31" i="15"/>
  <c r="DH31" i="15"/>
  <c r="AD31" i="15"/>
  <c r="AN31" i="15"/>
  <c r="BY31" i="15"/>
  <c r="AU31" i="15"/>
  <c r="AX31" i="15"/>
  <c r="DR31" i="15"/>
  <c r="DW31" i="15"/>
  <c r="CC31" i="15"/>
  <c r="CU31" i="15"/>
  <c r="DP31" i="15"/>
  <c r="AF31" i="15"/>
  <c r="AZ31" i="15"/>
  <c r="CO31" i="15"/>
  <c r="BD31" i="15"/>
  <c r="AH31" i="15"/>
  <c r="DJ31" i="15"/>
  <c r="BM31" i="15"/>
  <c r="CE31" i="15"/>
  <c r="AS31" i="15"/>
  <c r="DN31" i="15"/>
  <c r="CB31" i="15"/>
  <c r="CS31" i="15"/>
  <c r="BL31" i="15"/>
  <c r="AY31" i="15"/>
  <c r="BU31" i="15"/>
  <c r="CJ31" i="15"/>
  <c r="BJ31" i="15"/>
  <c r="BR31" i="15"/>
  <c r="BK31" i="15"/>
  <c r="BT31" i="15"/>
  <c r="DE31" i="15"/>
  <c r="CZ31" i="15"/>
  <c r="AP31" i="15"/>
  <c r="BF31" i="15"/>
  <c r="CA31" i="15"/>
  <c r="BH31" i="15"/>
  <c r="AV31" i="15"/>
  <c r="AB31" i="15"/>
  <c r="BE31" i="15"/>
  <c r="DD31" i="15"/>
  <c r="BS31" i="15"/>
  <c r="AL31" i="15"/>
  <c r="BP31" i="15"/>
  <c r="DK31" i="15"/>
  <c r="CG31" i="15"/>
  <c r="AT31" i="15"/>
  <c r="CX31" i="15"/>
  <c r="CM31" i="15"/>
  <c r="BB31" i="15"/>
  <c r="DV31" i="15"/>
  <c r="CI31" i="15"/>
  <c r="AJ31" i="15"/>
  <c r="AM31" i="15"/>
  <c r="DB31" i="15"/>
  <c r="DA31" i="15"/>
  <c r="BA31" i="15"/>
  <c r="DU31" i="15"/>
  <c r="AK31" i="15"/>
  <c r="CN31" i="15"/>
  <c r="DF31" i="15"/>
  <c r="BG31" i="15"/>
  <c r="BC31" i="15"/>
  <c r="AO31" i="15"/>
  <c r="CP31" i="15"/>
  <c r="DL31" i="15"/>
  <c r="CY31" i="15"/>
  <c r="DO31" i="15"/>
  <c r="CT31" i="15"/>
  <c r="DQ31" i="15"/>
  <c r="DM31" i="15"/>
  <c r="AC31" i="15"/>
  <c r="DT31" i="15"/>
  <c r="DS31" i="15"/>
  <c r="CV31" i="15"/>
  <c r="CL31" i="15"/>
  <c r="BI31" i="15"/>
  <c r="CR31" i="15"/>
  <c r="BO31" i="15"/>
  <c r="BW31" i="15"/>
  <c r="AI31" i="15"/>
  <c r="CF31" i="15"/>
  <c r="AR31" i="15"/>
  <c r="DC31" i="15"/>
  <c r="BX31" i="15"/>
  <c r="AW31" i="15"/>
  <c r="AQ31" i="15"/>
  <c r="CW31" i="15"/>
  <c r="CH31" i="15"/>
  <c r="BN31" i="15"/>
  <c r="BV31" i="15"/>
  <c r="AA31" i="15"/>
  <c r="BZ31" i="15"/>
  <c r="BQ31" i="15"/>
  <c r="DG31" i="15"/>
  <c r="CK31" i="15"/>
  <c r="CQ31" i="15"/>
  <c r="AG31" i="15"/>
  <c r="DI31" i="15"/>
  <c r="AE31" i="15"/>
  <c r="AV75" i="15"/>
  <c r="BL75" i="15"/>
  <c r="CB75" i="15"/>
  <c r="CR75" i="15"/>
  <c r="DH75" i="15"/>
  <c r="AW75" i="15"/>
  <c r="BM75" i="15"/>
  <c r="CC75" i="15"/>
  <c r="CS75" i="15"/>
  <c r="DI75" i="15"/>
  <c r="AX75" i="15"/>
  <c r="CD75" i="15"/>
  <c r="DJ75" i="15"/>
  <c r="AK75" i="15"/>
  <c r="BG75" i="15"/>
  <c r="CM75" i="15"/>
  <c r="DS75" i="15"/>
  <c r="AP75" i="15"/>
  <c r="CI75" i="15"/>
  <c r="AJ75" i="15"/>
  <c r="CP75" i="15"/>
  <c r="AM75" i="15"/>
  <c r="DG75" i="15"/>
  <c r="CH75" i="15"/>
  <c r="CX75" i="15"/>
  <c r="BR75" i="15"/>
  <c r="AZ75" i="15"/>
  <c r="BP75" i="15"/>
  <c r="CF75" i="15"/>
  <c r="CV75" i="15"/>
  <c r="DL75" i="15"/>
  <c r="BA75" i="15"/>
  <c r="BQ75" i="15"/>
  <c r="CG75" i="15"/>
  <c r="CW75" i="15"/>
  <c r="DM75" i="15"/>
  <c r="BF75" i="15"/>
  <c r="CL75" i="15"/>
  <c r="DR75" i="15"/>
  <c r="AO75" i="15"/>
  <c r="BO75" i="15"/>
  <c r="CU75" i="15"/>
  <c r="AD75" i="15"/>
  <c r="AT75" i="15"/>
  <c r="CY75" i="15"/>
  <c r="AR75" i="15"/>
  <c r="DF75" i="15"/>
  <c r="BK75" i="15"/>
  <c r="DW75" i="15"/>
  <c r="AA75" i="15"/>
  <c r="AI75" i="15"/>
  <c r="BD75" i="15"/>
  <c r="BT75" i="15"/>
  <c r="CJ75" i="15"/>
  <c r="CZ75" i="15"/>
  <c r="DP75" i="15"/>
  <c r="BE75" i="15"/>
  <c r="BU75" i="15"/>
  <c r="CK75" i="15"/>
  <c r="DA75" i="15"/>
  <c r="DQ75" i="15"/>
  <c r="BN75" i="15"/>
  <c r="CT75" i="15"/>
  <c r="AC75" i="15"/>
  <c r="AS75" i="15"/>
  <c r="BW75" i="15"/>
  <c r="DC75" i="15"/>
  <c r="AH75" i="15"/>
  <c r="BC75" i="15"/>
  <c r="DO75" i="15"/>
  <c r="BJ75" i="15"/>
  <c r="DV75" i="15"/>
  <c r="CA75" i="15"/>
  <c r="AF75" i="15"/>
  <c r="AU75" i="15"/>
  <c r="DN75" i="15"/>
  <c r="BH75" i="15"/>
  <c r="BX75" i="15"/>
  <c r="CN75" i="15"/>
  <c r="DD75" i="15"/>
  <c r="DT75" i="15"/>
  <c r="BI75" i="15"/>
  <c r="BY75" i="15"/>
  <c r="CO75" i="15"/>
  <c r="DE75" i="15"/>
  <c r="DU75" i="15"/>
  <c r="BV75" i="15"/>
  <c r="DB75" i="15"/>
  <c r="AG75" i="15"/>
  <c r="AY75" i="15"/>
  <c r="CE75" i="15"/>
  <c r="DK75" i="15"/>
  <c r="AL75" i="15"/>
  <c r="BS75" i="15"/>
  <c r="AB75" i="15"/>
  <c r="BZ75" i="15"/>
  <c r="AE75" i="15"/>
  <c r="CQ75" i="15"/>
  <c r="AN75" i="15"/>
  <c r="BB75" i="15"/>
  <c r="AQ75" i="15"/>
  <c r="EA95" i="15"/>
  <c r="EE95" i="15"/>
  <c r="EI95" i="15"/>
  <c r="EM95" i="15"/>
  <c r="EQ95" i="15"/>
  <c r="EU95" i="15"/>
  <c r="EY95" i="15"/>
  <c r="FC95" i="15"/>
  <c r="FG95" i="15"/>
  <c r="FK95" i="15"/>
  <c r="FO95" i="15"/>
  <c r="FS95" i="15"/>
  <c r="FW95" i="15"/>
  <c r="GA95" i="15"/>
  <c r="GE95" i="15"/>
  <c r="GI95" i="15"/>
  <c r="GM95" i="15"/>
  <c r="GQ95" i="15"/>
  <c r="GU95" i="15"/>
  <c r="GY95" i="15"/>
  <c r="HC95" i="15"/>
  <c r="HG95" i="15"/>
  <c r="HK95" i="15"/>
  <c r="HO95" i="15"/>
  <c r="HS95" i="15"/>
  <c r="DX95" i="15"/>
  <c r="EB95" i="15"/>
  <c r="EF95" i="15"/>
  <c r="EJ95" i="15"/>
  <c r="EN95" i="15"/>
  <c r="ER95" i="15"/>
  <c r="EV95" i="15"/>
  <c r="EZ95" i="15"/>
  <c r="FD95" i="15"/>
  <c r="FH95" i="15"/>
  <c r="FL95" i="15"/>
  <c r="FP95" i="15"/>
  <c r="FT95" i="15"/>
  <c r="FX95" i="15"/>
  <c r="GB95" i="15"/>
  <c r="GF95" i="15"/>
  <c r="GJ95" i="15"/>
  <c r="GN95" i="15"/>
  <c r="GR95" i="15"/>
  <c r="GV95" i="15"/>
  <c r="GZ95" i="15"/>
  <c r="HD95" i="15"/>
  <c r="HH95" i="15"/>
  <c r="HL95" i="15"/>
  <c r="HP95" i="15"/>
  <c r="HT95" i="15"/>
  <c r="DY95" i="15"/>
  <c r="EC95" i="15"/>
  <c r="EG95" i="15"/>
  <c r="EK95" i="15"/>
  <c r="EO95" i="15"/>
  <c r="ES95" i="15"/>
  <c r="EW95" i="15"/>
  <c r="FA95" i="15"/>
  <c r="FE95" i="15"/>
  <c r="FI95" i="15"/>
  <c r="FM95" i="15"/>
  <c r="FQ95" i="15"/>
  <c r="FU95" i="15"/>
  <c r="FY95" i="15"/>
  <c r="GC95" i="15"/>
  <c r="GG95" i="15"/>
  <c r="GK95" i="15"/>
  <c r="GO95" i="15"/>
  <c r="GS95" i="15"/>
  <c r="GW95" i="15"/>
  <c r="HA95" i="15"/>
  <c r="HE95" i="15"/>
  <c r="HI95" i="15"/>
  <c r="HM95" i="15"/>
  <c r="HQ95" i="15"/>
  <c r="DZ95" i="15"/>
  <c r="EP95" i="15"/>
  <c r="FF95" i="15"/>
  <c r="FV95" i="15"/>
  <c r="GL95" i="15"/>
  <c r="HB95" i="15"/>
  <c r="HR95" i="15"/>
  <c r="ED95" i="15"/>
  <c r="ET95" i="15"/>
  <c r="FJ95" i="15"/>
  <c r="FZ95" i="15"/>
  <c r="GP95" i="15"/>
  <c r="HF95" i="15"/>
  <c r="EH95" i="15"/>
  <c r="EX95" i="15"/>
  <c r="FN95" i="15"/>
  <c r="GD95" i="15"/>
  <c r="GT95" i="15"/>
  <c r="HJ95" i="15"/>
  <c r="FB95" i="15"/>
  <c r="HN95" i="15"/>
  <c r="FR95" i="15"/>
  <c r="GH95" i="15"/>
  <c r="GX95" i="15"/>
  <c r="EL95" i="15"/>
  <c r="P95" i="15"/>
  <c r="AU11" i="15"/>
  <c r="AT11" i="15" s="1"/>
  <c r="AS11" i="15" s="1"/>
  <c r="AR11" i="15" s="1"/>
  <c r="AQ11" i="15" s="1"/>
  <c r="AP11" i="15" s="1"/>
  <c r="AO11" i="15" s="1"/>
  <c r="AN11" i="15" s="1"/>
  <c r="AM11" i="15" s="1"/>
  <c r="AL11" i="15" s="1"/>
  <c r="AK11" i="15" s="1"/>
  <c r="AJ11" i="15" s="1"/>
  <c r="AI11" i="15" s="1"/>
  <c r="AH11" i="15" s="1"/>
  <c r="AG11" i="15" s="1"/>
  <c r="AF11" i="15" s="1"/>
  <c r="AE11" i="15" s="1"/>
  <c r="AD11" i="15" s="1"/>
  <c r="AC11" i="15" s="1"/>
  <c r="AB11" i="15" s="1"/>
  <c r="AA11" i="15" s="1"/>
  <c r="DZ30" i="15"/>
  <c r="ED30" i="15"/>
  <c r="EH30" i="15"/>
  <c r="EL30" i="15"/>
  <c r="EP30" i="15"/>
  <c r="ET30" i="15"/>
  <c r="EX30" i="15"/>
  <c r="FB30" i="15"/>
  <c r="FF30" i="15"/>
  <c r="FJ30" i="15"/>
  <c r="FN30" i="15"/>
  <c r="FR30" i="15"/>
  <c r="FV30" i="15"/>
  <c r="FZ30" i="15"/>
  <c r="GD30" i="15"/>
  <c r="GH30" i="15"/>
  <c r="GL30" i="15"/>
  <c r="GP30" i="15"/>
  <c r="GT30" i="15"/>
  <c r="GX30" i="15"/>
  <c r="HB30" i="15"/>
  <c r="HF30" i="15"/>
  <c r="HJ30" i="15"/>
  <c r="HN30" i="15"/>
  <c r="HR30" i="15"/>
  <c r="EA30" i="15"/>
  <c r="EE30" i="15"/>
  <c r="EI30" i="15"/>
  <c r="EM30" i="15"/>
  <c r="EQ30" i="15"/>
  <c r="EU30" i="15"/>
  <c r="EY30" i="15"/>
  <c r="FC30" i="15"/>
  <c r="FG30" i="15"/>
  <c r="FK30" i="15"/>
  <c r="FO30" i="15"/>
  <c r="FS30" i="15"/>
  <c r="FW30" i="15"/>
  <c r="GA30" i="15"/>
  <c r="GE30" i="15"/>
  <c r="GI30" i="15"/>
  <c r="GM30" i="15"/>
  <c r="GQ30" i="15"/>
  <c r="GU30" i="15"/>
  <c r="GY30" i="15"/>
  <c r="HC30" i="15"/>
  <c r="HG30" i="15"/>
  <c r="HK30" i="15"/>
  <c r="HO30" i="15"/>
  <c r="HS30" i="15"/>
  <c r="DX30" i="15"/>
  <c r="EB30" i="15"/>
  <c r="EF30" i="15"/>
  <c r="EJ30" i="15"/>
  <c r="EN30" i="15"/>
  <c r="ER30" i="15"/>
  <c r="EV30" i="15"/>
  <c r="EZ30" i="15"/>
  <c r="FD30" i="15"/>
  <c r="FH30" i="15"/>
  <c r="FL30" i="15"/>
  <c r="FP30" i="15"/>
  <c r="FT30" i="15"/>
  <c r="FX30" i="15"/>
  <c r="GB30" i="15"/>
  <c r="GF30" i="15"/>
  <c r="GJ30" i="15"/>
  <c r="GN30" i="15"/>
  <c r="GR30" i="15"/>
  <c r="GV30" i="15"/>
  <c r="GZ30" i="15"/>
  <c r="HD30" i="15"/>
  <c r="HH30" i="15"/>
  <c r="HL30" i="15"/>
  <c r="HP30" i="15"/>
  <c r="HT30" i="15"/>
  <c r="EK30" i="15"/>
  <c r="FA30" i="15"/>
  <c r="FQ30" i="15"/>
  <c r="GG30" i="15"/>
  <c r="GW30" i="15"/>
  <c r="HM30" i="15"/>
  <c r="DY30" i="15"/>
  <c r="EO30" i="15"/>
  <c r="FE30" i="15"/>
  <c r="FU30" i="15"/>
  <c r="GK30" i="15"/>
  <c r="HA30" i="15"/>
  <c r="HQ30" i="15"/>
  <c r="EC30" i="15"/>
  <c r="ES30" i="15"/>
  <c r="FI30" i="15"/>
  <c r="FY30" i="15"/>
  <c r="GO30" i="15"/>
  <c r="HE30" i="15"/>
  <c r="EG30" i="15"/>
  <c r="GS30" i="15"/>
  <c r="EW30" i="15"/>
  <c r="HI30" i="15"/>
  <c r="FM30" i="15"/>
  <c r="GC30" i="15"/>
  <c r="P30" i="15"/>
  <c r="AN51" i="15"/>
  <c r="CJ51" i="15"/>
  <c r="BH51" i="15"/>
  <c r="DK51" i="15"/>
  <c r="CQ51" i="15"/>
  <c r="CX51" i="15"/>
  <c r="AW51" i="15"/>
  <c r="CT51" i="15"/>
  <c r="AE51" i="15"/>
  <c r="BJ51" i="15"/>
  <c r="CZ51" i="15"/>
  <c r="CE51" i="15"/>
  <c r="BC51" i="15"/>
  <c r="DM51" i="15"/>
  <c r="BS51" i="15"/>
  <c r="AC51" i="15"/>
  <c r="AL51" i="15"/>
  <c r="BE51" i="15"/>
  <c r="CK51" i="15"/>
  <c r="DR51" i="15"/>
  <c r="AK51" i="15"/>
  <c r="AB51" i="15"/>
  <c r="BP51" i="15"/>
  <c r="BX51" i="15"/>
  <c r="BZ51" i="15"/>
  <c r="CG51" i="15"/>
  <c r="BG51" i="15"/>
  <c r="AY51" i="15"/>
  <c r="AH51" i="15"/>
  <c r="DS51" i="15"/>
  <c r="AV51" i="15"/>
  <c r="CV51" i="15"/>
  <c r="CB51" i="15"/>
  <c r="DF51" i="15"/>
  <c r="CC51" i="15"/>
  <c r="BY51" i="15"/>
  <c r="CI51" i="15"/>
  <c r="AM51" i="15"/>
  <c r="CF51" i="15"/>
  <c r="CR51" i="15"/>
  <c r="CU51" i="15"/>
  <c r="DB51" i="15"/>
  <c r="CY51" i="15"/>
  <c r="AD51" i="15"/>
  <c r="AS51" i="15"/>
  <c r="BR51" i="15"/>
  <c r="DA51" i="15"/>
  <c r="BT51" i="15"/>
  <c r="AR51" i="15"/>
  <c r="DO51" i="15"/>
  <c r="DI51" i="15"/>
  <c r="DV51" i="15"/>
  <c r="CN51" i="15"/>
  <c r="DD51" i="15"/>
  <c r="BQ51" i="15"/>
  <c r="CD51" i="15"/>
  <c r="AP51" i="15"/>
  <c r="DT51" i="15"/>
  <c r="CL51" i="15"/>
  <c r="DU51" i="15"/>
  <c r="DC51" i="15"/>
  <c r="BN51" i="15"/>
  <c r="AZ51" i="15"/>
  <c r="BA51" i="15"/>
  <c r="BI51" i="15"/>
  <c r="CM51" i="15"/>
  <c r="AG51" i="15"/>
  <c r="CH51" i="15"/>
  <c r="DJ51" i="15"/>
  <c r="CA51" i="15"/>
  <c r="DP51" i="15"/>
  <c r="CS51" i="15"/>
  <c r="CW51" i="15"/>
  <c r="BO51" i="15"/>
  <c r="BB51" i="15"/>
  <c r="DQ51" i="15"/>
  <c r="AJ51" i="15"/>
  <c r="BU51" i="15"/>
  <c r="BL51" i="15"/>
  <c r="BV51" i="15"/>
  <c r="AF51" i="15"/>
  <c r="AQ51" i="15"/>
  <c r="AX51" i="15"/>
  <c r="DW51" i="15"/>
  <c r="BF51" i="15"/>
  <c r="AO51" i="15"/>
  <c r="CP51" i="15"/>
  <c r="BM51" i="15"/>
  <c r="AU51" i="15"/>
  <c r="BW51" i="15"/>
  <c r="DN51" i="15"/>
  <c r="CO51" i="15"/>
  <c r="DL51" i="15"/>
  <c r="DE51" i="15"/>
  <c r="AA51" i="15"/>
  <c r="DH51" i="15"/>
  <c r="AT51" i="15"/>
  <c r="DG51" i="15"/>
  <c r="BD51" i="15"/>
  <c r="BK51" i="15"/>
  <c r="AI51" i="15"/>
  <c r="BZ35" i="15"/>
  <c r="DR35" i="15"/>
  <c r="CV35" i="15"/>
  <c r="CC35" i="15"/>
  <c r="BX35" i="15"/>
  <c r="CU35" i="15"/>
  <c r="AC35" i="15"/>
  <c r="AP35" i="15"/>
  <c r="AB35" i="15"/>
  <c r="BM35" i="15"/>
  <c r="BB35" i="15"/>
  <c r="CP35" i="15"/>
  <c r="BK35" i="15"/>
  <c r="DQ35" i="15"/>
  <c r="DE35" i="15"/>
  <c r="CZ35" i="15"/>
  <c r="CI35" i="15"/>
  <c r="AS35" i="15"/>
  <c r="DP35" i="15"/>
  <c r="CX35" i="15"/>
  <c r="DW35" i="15"/>
  <c r="DH35" i="15"/>
  <c r="CB35" i="15"/>
  <c r="BN35" i="15"/>
  <c r="AZ35" i="15"/>
  <c r="BH35" i="15"/>
  <c r="CM35" i="15"/>
  <c r="AW35" i="15"/>
  <c r="BL35" i="15"/>
  <c r="AD35" i="15"/>
  <c r="BD35" i="15"/>
  <c r="BO35" i="15"/>
  <c r="DF35" i="15"/>
  <c r="DN35" i="15"/>
  <c r="BW35" i="15"/>
  <c r="BS35" i="15"/>
  <c r="AL35" i="15"/>
  <c r="AM35" i="15"/>
  <c r="CD35" i="15"/>
  <c r="BU35" i="15"/>
  <c r="CJ35" i="15"/>
  <c r="DO35" i="15"/>
  <c r="AG35" i="15"/>
  <c r="AJ35" i="15"/>
  <c r="AO35" i="15"/>
  <c r="CS35" i="15"/>
  <c r="DG35" i="15"/>
  <c r="CL35" i="15"/>
  <c r="DD35" i="15"/>
  <c r="DU35" i="15"/>
  <c r="BA35" i="15"/>
  <c r="DB35" i="15"/>
  <c r="AU35" i="15"/>
  <c r="AN35" i="15"/>
  <c r="BF35" i="15"/>
  <c r="BP35" i="15"/>
  <c r="DT35" i="15"/>
  <c r="CW35" i="15"/>
  <c r="BV35" i="15"/>
  <c r="CK35" i="15"/>
  <c r="BQ35" i="15"/>
  <c r="DC35" i="15"/>
  <c r="AX35" i="15"/>
  <c r="DJ35" i="15"/>
  <c r="DL35" i="15"/>
  <c r="BI35" i="15"/>
  <c r="BT35" i="15"/>
  <c r="AH35" i="15"/>
  <c r="DS35" i="15"/>
  <c r="CN35" i="15"/>
  <c r="BG35" i="15"/>
  <c r="CY35" i="15"/>
  <c r="BE35" i="15"/>
  <c r="DK35" i="15"/>
  <c r="AV35" i="15"/>
  <c r="CA35" i="15"/>
  <c r="BJ35" i="15"/>
  <c r="CT35" i="15"/>
  <c r="AY35" i="15"/>
  <c r="CF35" i="15"/>
  <c r="AT35" i="15"/>
  <c r="CR35" i="15"/>
  <c r="CO35" i="15"/>
  <c r="CQ35" i="15"/>
  <c r="BR35" i="15"/>
  <c r="AK35" i="15"/>
  <c r="DA35" i="15"/>
  <c r="AE35" i="15"/>
  <c r="AA35" i="15"/>
  <c r="DM35" i="15"/>
  <c r="BY35" i="15"/>
  <c r="DI35" i="15"/>
  <c r="DV35" i="15"/>
  <c r="AI35" i="15"/>
  <c r="AF35" i="15"/>
  <c r="CG35" i="15"/>
  <c r="BC35" i="15"/>
  <c r="AR35" i="15"/>
  <c r="CE35" i="15"/>
  <c r="CH35" i="15"/>
  <c r="AQ35" i="15"/>
  <c r="BD67" i="15"/>
  <c r="CZ67" i="15"/>
  <c r="CK67" i="15"/>
  <c r="CD67" i="15"/>
  <c r="CM67" i="15"/>
  <c r="AB67" i="15"/>
  <c r="CY67" i="15"/>
  <c r="DW67" i="15"/>
  <c r="BP67" i="15"/>
  <c r="DT67" i="15"/>
  <c r="DE67" i="15"/>
  <c r="DR67" i="15"/>
  <c r="AD67" i="15"/>
  <c r="CI67" i="15"/>
  <c r="BC67" i="15"/>
  <c r="AK67" i="15"/>
  <c r="AM67" i="15"/>
  <c r="CB67" i="15"/>
  <c r="BQ67" i="15"/>
  <c r="BN67" i="15"/>
  <c r="CE67" i="15"/>
  <c r="CQ67" i="15"/>
  <c r="CN67" i="15"/>
  <c r="DA67" i="15"/>
  <c r="BO67" i="15"/>
  <c r="AE67" i="15"/>
  <c r="AZ67" i="15"/>
  <c r="BY67" i="15"/>
  <c r="BW67" i="15"/>
  <c r="BZ67" i="15"/>
  <c r="CR67" i="15"/>
  <c r="CG67" i="15"/>
  <c r="CT67" i="15"/>
  <c r="DK67" i="15"/>
  <c r="DF67" i="15"/>
  <c r="DL67" i="15"/>
  <c r="DU67" i="15"/>
  <c r="DC67" i="15"/>
  <c r="AJ67" i="15"/>
  <c r="BF67" i="15"/>
  <c r="BU67" i="15"/>
  <c r="AV67" i="15"/>
  <c r="CU67" i="15"/>
  <c r="CO67" i="15"/>
  <c r="BB67" i="15"/>
  <c r="AF67" i="15"/>
  <c r="BX67" i="15"/>
  <c r="DI67" i="15"/>
  <c r="AH67" i="15"/>
  <c r="CA67" i="15"/>
  <c r="CV67" i="15"/>
  <c r="BV67" i="15"/>
  <c r="AU67" i="15"/>
  <c r="BL67" i="15"/>
  <c r="AX67" i="15"/>
  <c r="DM67" i="15"/>
  <c r="AS67" i="15"/>
  <c r="AN67" i="15"/>
  <c r="BT67" i="15"/>
  <c r="CC67" i="15"/>
  <c r="AG67" i="15"/>
  <c r="DO67" i="15"/>
  <c r="BE67" i="15"/>
  <c r="CJ67" i="15"/>
  <c r="CP67" i="15"/>
  <c r="DB67" i="15"/>
  <c r="DD67" i="15"/>
  <c r="DV67" i="15"/>
  <c r="BK67" i="15"/>
  <c r="BH67" i="15"/>
  <c r="AL67" i="15"/>
  <c r="AP67" i="15"/>
  <c r="DJ67" i="15"/>
  <c r="AO67" i="15"/>
  <c r="AI67" i="15"/>
  <c r="DN67" i="15"/>
  <c r="DH67" i="15"/>
  <c r="AW67" i="15"/>
  <c r="CS67" i="15"/>
  <c r="DQ67" i="15"/>
  <c r="CH67" i="15"/>
  <c r="AY67" i="15"/>
  <c r="CW67" i="15"/>
  <c r="BI67" i="15"/>
  <c r="BA67" i="15"/>
  <c r="DP67" i="15"/>
  <c r="BS67" i="15"/>
  <c r="AR67" i="15"/>
  <c r="BM67" i="15"/>
  <c r="BJ67" i="15"/>
  <c r="CX67" i="15"/>
  <c r="AA67" i="15"/>
  <c r="DG67" i="15"/>
  <c r="AC67" i="15"/>
  <c r="CL67" i="15"/>
  <c r="DS67" i="15"/>
  <c r="BG67" i="15"/>
  <c r="AT67" i="15"/>
  <c r="CF67" i="15"/>
  <c r="BR67" i="15"/>
  <c r="AQ67" i="15"/>
  <c r="DA79" i="15"/>
  <c r="AV79" i="15"/>
  <c r="DH79" i="15"/>
  <c r="CS79" i="15"/>
  <c r="DJ79" i="15"/>
  <c r="DS79" i="15"/>
  <c r="AE79" i="15"/>
  <c r="CF79" i="15"/>
  <c r="BQ79" i="15"/>
  <c r="BF79" i="15"/>
  <c r="BO79" i="15"/>
  <c r="DG79" i="15"/>
  <c r="BY79" i="15"/>
  <c r="CE79" i="15"/>
  <c r="AP79" i="15"/>
  <c r="DQ79" i="15"/>
  <c r="AF79" i="15"/>
  <c r="DU79" i="15"/>
  <c r="CY79" i="15"/>
  <c r="BE79" i="15"/>
  <c r="DK79" i="15"/>
  <c r="CA79" i="15"/>
  <c r="BL79" i="15"/>
  <c r="AW79" i="15"/>
  <c r="DI79" i="15"/>
  <c r="AK79" i="15"/>
  <c r="AQ79" i="15"/>
  <c r="DV79" i="15"/>
  <c r="CV79" i="15"/>
  <c r="CG79" i="15"/>
  <c r="CL79" i="15"/>
  <c r="CU79" i="15"/>
  <c r="BH79" i="15"/>
  <c r="DE79" i="15"/>
  <c r="AT79" i="15"/>
  <c r="BT79" i="15"/>
  <c r="DB79" i="15"/>
  <c r="BX79" i="15"/>
  <c r="AC79" i="15"/>
  <c r="CQ79" i="15"/>
  <c r="CO79" i="15"/>
  <c r="AI79" i="15"/>
  <c r="AB79" i="15"/>
  <c r="CT79" i="15"/>
  <c r="CZ79" i="15"/>
  <c r="AY79" i="15"/>
  <c r="BZ79" i="15"/>
  <c r="CR79" i="15"/>
  <c r="CC79" i="15"/>
  <c r="CD79" i="15"/>
  <c r="CM79" i="15"/>
  <c r="BK79" i="15"/>
  <c r="BP79" i="15"/>
  <c r="BA79" i="15"/>
  <c r="DM79" i="15"/>
  <c r="AO79" i="15"/>
  <c r="AU79" i="15"/>
  <c r="DT79" i="15"/>
  <c r="AG79" i="15"/>
  <c r="AL79" i="15"/>
  <c r="BU79" i="15"/>
  <c r="DO79" i="15"/>
  <c r="CK79" i="15"/>
  <c r="AN79" i="15"/>
  <c r="CJ79" i="15"/>
  <c r="AS79" i="15"/>
  <c r="CP79" i="15"/>
  <c r="BM79" i="15"/>
  <c r="AZ79" i="15"/>
  <c r="AD79" i="15"/>
  <c r="DD79" i="15"/>
  <c r="DF79" i="15"/>
  <c r="CH79" i="15"/>
  <c r="AR79" i="15"/>
  <c r="AM79" i="15"/>
  <c r="AX79" i="15"/>
  <c r="DL79" i="15"/>
  <c r="CN79" i="15"/>
  <c r="BW79" i="15"/>
  <c r="BN79" i="15"/>
  <c r="BD79" i="15"/>
  <c r="BI79" i="15"/>
  <c r="AA79" i="15"/>
  <c r="BR79" i="15"/>
  <c r="AJ79" i="15"/>
  <c r="BG79" i="15"/>
  <c r="CW79" i="15"/>
  <c r="BV79" i="15"/>
  <c r="DP79" i="15"/>
  <c r="BS79" i="15"/>
  <c r="CX79" i="15"/>
  <c r="DN79" i="15"/>
  <c r="BC79" i="15"/>
  <c r="CB79" i="15"/>
  <c r="DW79" i="15"/>
  <c r="DR79" i="15"/>
  <c r="CI79" i="15"/>
  <c r="DC79" i="15"/>
  <c r="BJ79" i="15"/>
  <c r="BB79" i="15"/>
  <c r="AH79" i="15"/>
  <c r="AU5" i="15"/>
  <c r="AT5" i="15" s="1"/>
  <c r="AU6" i="15"/>
  <c r="AV6" i="15" s="1"/>
  <c r="AW6" i="15"/>
  <c r="AX6" i="15" s="1"/>
  <c r="AY6" i="15" s="1"/>
  <c r="AZ6" i="15" s="1"/>
  <c r="BA6" i="15" s="1"/>
  <c r="BB6" i="15" s="1"/>
  <c r="BC6" i="15" s="1"/>
  <c r="BD6" i="15" s="1"/>
  <c r="BE6" i="15" s="1"/>
  <c r="BF6" i="15" s="1"/>
  <c r="BG6" i="15" s="1"/>
  <c r="BH6" i="15" s="1"/>
  <c r="BI6" i="15" s="1"/>
  <c r="BJ6" i="15" s="1"/>
  <c r="BK6" i="15" s="1"/>
  <c r="BL6" i="15" s="1"/>
  <c r="BM6" i="15" s="1"/>
  <c r="BN6" i="15" s="1"/>
  <c r="BO6" i="15" s="1"/>
  <c r="BP6" i="15" s="1"/>
  <c r="BQ6" i="15" s="1"/>
  <c r="BR6" i="15" s="1"/>
  <c r="BS6" i="15" s="1"/>
  <c r="BT6" i="15" s="1"/>
  <c r="BU6" i="15" s="1"/>
  <c r="BV6" i="15" s="1"/>
  <c r="BW6" i="15" s="1"/>
  <c r="BX6" i="15" s="1"/>
  <c r="BY6" i="15" s="1"/>
  <c r="BZ6" i="15" s="1"/>
  <c r="CA6" i="15" s="1"/>
  <c r="CB6" i="15" s="1"/>
  <c r="CC6" i="15" s="1"/>
  <c r="CD6" i="15" s="1"/>
  <c r="CE6" i="15" s="1"/>
  <c r="CF6" i="15" s="1"/>
  <c r="CG6" i="15" s="1"/>
  <c r="CH6" i="15" s="1"/>
  <c r="CI6" i="15" s="1"/>
  <c r="CJ6" i="15" s="1"/>
  <c r="CK6" i="15" s="1"/>
  <c r="CL6" i="15" s="1"/>
  <c r="CM6" i="15" s="1"/>
  <c r="CN6" i="15" s="1"/>
  <c r="CO6" i="15" s="1"/>
  <c r="CP6" i="15" s="1"/>
  <c r="CQ6" i="15" s="1"/>
  <c r="CR6" i="15" s="1"/>
  <c r="CS6" i="15" s="1"/>
  <c r="CT6" i="15" s="1"/>
  <c r="CU6" i="15" s="1"/>
  <c r="CV6" i="15" s="1"/>
  <c r="CW6" i="15" s="1"/>
  <c r="CX6" i="15" s="1"/>
  <c r="CY6" i="15" s="1"/>
  <c r="CZ6" i="15" s="1"/>
  <c r="DA6" i="15" s="1"/>
  <c r="DB6" i="15" s="1"/>
  <c r="DC6" i="15" s="1"/>
  <c r="DD6" i="15" s="1"/>
  <c r="DE6" i="15" s="1"/>
  <c r="DF6" i="15" s="1"/>
  <c r="DG6" i="15" s="1"/>
  <c r="DH6" i="15" s="1"/>
  <c r="DI6" i="15" s="1"/>
  <c r="DJ6" i="15" s="1"/>
  <c r="DK6" i="15" s="1"/>
  <c r="DL6" i="15" s="1"/>
  <c r="DM6" i="15" s="1"/>
  <c r="DN6" i="15" s="1"/>
  <c r="DO6" i="15" s="1"/>
  <c r="DP6" i="15" s="1"/>
  <c r="DQ6" i="15" s="1"/>
  <c r="DR6" i="15" s="1"/>
  <c r="DS6" i="15" s="1"/>
  <c r="DT6" i="15" s="1"/>
  <c r="DU6" i="15" s="1"/>
  <c r="DV6" i="15" s="1"/>
  <c r="DW6" i="15" s="1"/>
  <c r="AO39" i="15"/>
  <c r="BS39" i="15"/>
  <c r="AP39" i="15"/>
  <c r="BY39" i="15"/>
  <c r="BU39" i="15"/>
  <c r="CT39" i="15"/>
  <c r="BJ39" i="15"/>
  <c r="CO39" i="15"/>
  <c r="AT39" i="15"/>
  <c r="BG39" i="15"/>
  <c r="AA39" i="15"/>
  <c r="CH39" i="15"/>
  <c r="CA39" i="15"/>
  <c r="CR39" i="15"/>
  <c r="DU39" i="15"/>
  <c r="AG39" i="15"/>
  <c r="AU39" i="15"/>
  <c r="CL39" i="15"/>
  <c r="DG39" i="15"/>
  <c r="CM39" i="15"/>
  <c r="AK39" i="15"/>
  <c r="AN39" i="15"/>
  <c r="BK39" i="15"/>
  <c r="BX39" i="15"/>
  <c r="CW39" i="15"/>
  <c r="CI39" i="15"/>
  <c r="BP39" i="15"/>
  <c r="CE39" i="15"/>
  <c r="AH39" i="15"/>
  <c r="CZ39" i="15"/>
  <c r="DH39" i="15"/>
  <c r="CC39" i="15"/>
  <c r="CJ39" i="15"/>
  <c r="AI39" i="15"/>
  <c r="BB39" i="15"/>
  <c r="DN39" i="15"/>
  <c r="DQ39" i="15"/>
  <c r="BQ39" i="15"/>
  <c r="BM39" i="15"/>
  <c r="AL39" i="15"/>
  <c r="AM39" i="15"/>
  <c r="AZ39" i="15"/>
  <c r="CY39" i="15"/>
  <c r="DP39" i="15"/>
  <c r="BD39" i="15"/>
  <c r="BZ39" i="15"/>
  <c r="BA39" i="15"/>
  <c r="AY39" i="15"/>
  <c r="AB39" i="15"/>
  <c r="CD39" i="15"/>
  <c r="BW39" i="15"/>
  <c r="CB39" i="15"/>
  <c r="DL39" i="15"/>
  <c r="AE39" i="15"/>
  <c r="CV39" i="15"/>
  <c r="CN39" i="15"/>
  <c r="AJ39" i="15"/>
  <c r="BH39" i="15"/>
  <c r="AD39" i="15"/>
  <c r="CQ39" i="15"/>
  <c r="DI39" i="15"/>
  <c r="DA39" i="15"/>
  <c r="AS39" i="15"/>
  <c r="DV39" i="15"/>
  <c r="CK39" i="15"/>
  <c r="AV39" i="15"/>
  <c r="BR39" i="15"/>
  <c r="BO39" i="15"/>
  <c r="DS39" i="15"/>
  <c r="BN39" i="15"/>
  <c r="BC39" i="15"/>
  <c r="AR39" i="15"/>
  <c r="DE39" i="15"/>
  <c r="AF39" i="15"/>
  <c r="DM39" i="15"/>
  <c r="DC39" i="15"/>
  <c r="BV39" i="15"/>
  <c r="CP39" i="15"/>
  <c r="DK39" i="15"/>
  <c r="CX39" i="15"/>
  <c r="DT39" i="15"/>
  <c r="BT39" i="15"/>
  <c r="DF39" i="15"/>
  <c r="AW39" i="15"/>
  <c r="AX39" i="15"/>
  <c r="DO39" i="15"/>
  <c r="BF39" i="15"/>
  <c r="BL39" i="15"/>
  <c r="BI39" i="15"/>
  <c r="DR39" i="15"/>
  <c r="AQ39" i="15"/>
  <c r="BE39" i="15"/>
  <c r="CS39" i="15"/>
  <c r="CG39" i="15"/>
  <c r="CF39" i="15"/>
  <c r="DD39" i="15"/>
  <c r="DB39" i="15"/>
  <c r="CU39" i="15"/>
  <c r="DJ39" i="15"/>
  <c r="AC39" i="15"/>
  <c r="DW39" i="15"/>
  <c r="EA12" i="15"/>
  <c r="EI12" i="15"/>
  <c r="EQ12" i="15"/>
  <c r="EB12" i="15"/>
  <c r="EJ12" i="15"/>
  <c r="ER12" i="15"/>
  <c r="EK12" i="15"/>
  <c r="EL12" i="15"/>
  <c r="EG12" i="15"/>
  <c r="DZ12" i="15"/>
  <c r="EH12" i="15"/>
  <c r="P12" i="15"/>
  <c r="DX98" i="15"/>
  <c r="EB98" i="15"/>
  <c r="EF98" i="15"/>
  <c r="EJ98" i="15"/>
  <c r="EN98" i="15"/>
  <c r="ER98" i="15"/>
  <c r="EV98" i="15"/>
  <c r="EZ98" i="15"/>
  <c r="FD98" i="15"/>
  <c r="FH98" i="15"/>
  <c r="FL98" i="15"/>
  <c r="FP98" i="15"/>
  <c r="FT98" i="15"/>
  <c r="FX98" i="15"/>
  <c r="GB98" i="15"/>
  <c r="GF98" i="15"/>
  <c r="GJ98" i="15"/>
  <c r="GN98" i="15"/>
  <c r="GR98" i="15"/>
  <c r="GV98" i="15"/>
  <c r="GZ98" i="15"/>
  <c r="HD98" i="15"/>
  <c r="HH98" i="15"/>
  <c r="HL98" i="15"/>
  <c r="HP98" i="15"/>
  <c r="HT98" i="15"/>
  <c r="DY98" i="15"/>
  <c r="EC98" i="15"/>
  <c r="EG98" i="15"/>
  <c r="EK98" i="15"/>
  <c r="EO98" i="15"/>
  <c r="ES98" i="15"/>
  <c r="EW98" i="15"/>
  <c r="FA98" i="15"/>
  <c r="FE98" i="15"/>
  <c r="FI98" i="15"/>
  <c r="FM98" i="15"/>
  <c r="FQ98" i="15"/>
  <c r="FU98" i="15"/>
  <c r="FY98" i="15"/>
  <c r="GC98" i="15"/>
  <c r="GG98" i="15"/>
  <c r="GK98" i="15"/>
  <c r="GO98" i="15"/>
  <c r="GS98" i="15"/>
  <c r="GW98" i="15"/>
  <c r="HA98" i="15"/>
  <c r="HE98" i="15"/>
  <c r="HI98" i="15"/>
  <c r="HM98" i="15"/>
  <c r="HQ98" i="15"/>
  <c r="DZ98" i="15"/>
  <c r="ED98" i="15"/>
  <c r="EH98" i="15"/>
  <c r="EL98" i="15"/>
  <c r="EP98" i="15"/>
  <c r="ET98" i="15"/>
  <c r="EX98" i="15"/>
  <c r="FB98" i="15"/>
  <c r="FF98" i="15"/>
  <c r="FJ98" i="15"/>
  <c r="FN98" i="15"/>
  <c r="FR98" i="15"/>
  <c r="FV98" i="15"/>
  <c r="FZ98" i="15"/>
  <c r="GD98" i="15"/>
  <c r="GH98" i="15"/>
  <c r="GL98" i="15"/>
  <c r="GP98" i="15"/>
  <c r="GT98" i="15"/>
  <c r="GX98" i="15"/>
  <c r="HB98" i="15"/>
  <c r="HF98" i="15"/>
  <c r="HJ98" i="15"/>
  <c r="HN98" i="15"/>
  <c r="HR98" i="15"/>
  <c r="EA98" i="15"/>
  <c r="EQ98" i="15"/>
  <c r="FG98" i="15"/>
  <c r="FW98" i="15"/>
  <c r="GM98" i="15"/>
  <c r="HC98" i="15"/>
  <c r="HS98" i="15"/>
  <c r="EE98" i="15"/>
  <c r="EU98" i="15"/>
  <c r="FK98" i="15"/>
  <c r="GA98" i="15"/>
  <c r="GQ98" i="15"/>
  <c r="HG98" i="15"/>
  <c r="EI98" i="15"/>
  <c r="EY98" i="15"/>
  <c r="FO98" i="15"/>
  <c r="GE98" i="15"/>
  <c r="GU98" i="15"/>
  <c r="HK98" i="15"/>
  <c r="FS98" i="15"/>
  <c r="GI98" i="15"/>
  <c r="EM98" i="15"/>
  <c r="FC98" i="15"/>
  <c r="GY98" i="15"/>
  <c r="HO98" i="15"/>
  <c r="P98" i="15"/>
  <c r="DX19" i="15"/>
  <c r="EB19" i="15"/>
  <c r="EF19" i="15"/>
  <c r="EJ19" i="15"/>
  <c r="EN19" i="15"/>
  <c r="ER19" i="15"/>
  <c r="EV19" i="15"/>
  <c r="EZ19" i="15"/>
  <c r="FD19" i="15"/>
  <c r="FH19" i="15"/>
  <c r="FL19" i="15"/>
  <c r="FP19" i="15"/>
  <c r="FT19" i="15"/>
  <c r="FX19" i="15"/>
  <c r="GB19" i="15"/>
  <c r="GF19" i="15"/>
  <c r="GJ19" i="15"/>
  <c r="GN19" i="15"/>
  <c r="GR19" i="15"/>
  <c r="GV19" i="15"/>
  <c r="GZ19" i="15"/>
  <c r="HD19" i="15"/>
  <c r="HH19" i="15"/>
  <c r="HL19" i="15"/>
  <c r="HP19" i="15"/>
  <c r="HT19" i="15"/>
  <c r="DY19" i="15"/>
  <c r="EC19" i="15"/>
  <c r="EG19" i="15"/>
  <c r="EK19" i="15"/>
  <c r="EO19" i="15"/>
  <c r="ES19" i="15"/>
  <c r="EW19" i="15"/>
  <c r="FA19" i="15"/>
  <c r="FE19" i="15"/>
  <c r="FI19" i="15"/>
  <c r="FM19" i="15"/>
  <c r="FQ19" i="15"/>
  <c r="FU19" i="15"/>
  <c r="FY19" i="15"/>
  <c r="GC19" i="15"/>
  <c r="GG19" i="15"/>
  <c r="GK19" i="15"/>
  <c r="GO19" i="15"/>
  <c r="GS19" i="15"/>
  <c r="GW19" i="15"/>
  <c r="HA19" i="15"/>
  <c r="HE19" i="15"/>
  <c r="HI19" i="15"/>
  <c r="HM19" i="15"/>
  <c r="HQ19" i="15"/>
  <c r="DZ19" i="15"/>
  <c r="ED19" i="15"/>
  <c r="EH19" i="15"/>
  <c r="EL19" i="15"/>
  <c r="EP19" i="15"/>
  <c r="ET19" i="15"/>
  <c r="EX19" i="15"/>
  <c r="FB19" i="15"/>
  <c r="FF19" i="15"/>
  <c r="FJ19" i="15"/>
  <c r="FN19" i="15"/>
  <c r="FR19" i="15"/>
  <c r="FV19" i="15"/>
  <c r="FZ19" i="15"/>
  <c r="GD19" i="15"/>
  <c r="GH19" i="15"/>
  <c r="GL19" i="15"/>
  <c r="GP19" i="15"/>
  <c r="GT19" i="15"/>
  <c r="GX19" i="15"/>
  <c r="HB19" i="15"/>
  <c r="HF19" i="15"/>
  <c r="HJ19" i="15"/>
  <c r="HN19" i="15"/>
  <c r="HR19" i="15"/>
  <c r="EA19" i="15"/>
  <c r="EQ19" i="15"/>
  <c r="FG19" i="15"/>
  <c r="FW19" i="15"/>
  <c r="GM19" i="15"/>
  <c r="HC19" i="15"/>
  <c r="HS19" i="15"/>
  <c r="EE19" i="15"/>
  <c r="EU19" i="15"/>
  <c r="FK19" i="15"/>
  <c r="GA19" i="15"/>
  <c r="GQ19" i="15"/>
  <c r="HG19" i="15"/>
  <c r="EI19" i="15"/>
  <c r="EY19" i="15"/>
  <c r="FO19" i="15"/>
  <c r="GE19" i="15"/>
  <c r="GU19" i="15"/>
  <c r="HK19" i="15"/>
  <c r="GI19" i="15"/>
  <c r="EM19" i="15"/>
  <c r="GY19" i="15"/>
  <c r="FC19" i="15"/>
  <c r="HO19" i="15"/>
  <c r="FS19" i="15"/>
  <c r="P19" i="15"/>
  <c r="DY39" i="15"/>
  <c r="EC39" i="15"/>
  <c r="EG39" i="15"/>
  <c r="EK39" i="15"/>
  <c r="EO39" i="15"/>
  <c r="ES39" i="15"/>
  <c r="EW39" i="15"/>
  <c r="FA39" i="15"/>
  <c r="FE39" i="15"/>
  <c r="FI39" i="15"/>
  <c r="FM39" i="15"/>
  <c r="FQ39" i="15"/>
  <c r="FU39" i="15"/>
  <c r="FY39" i="15"/>
  <c r="GC39" i="15"/>
  <c r="GG39" i="15"/>
  <c r="GK39" i="15"/>
  <c r="GO39" i="15"/>
  <c r="GS39" i="15"/>
  <c r="GW39" i="15"/>
  <c r="HA39" i="15"/>
  <c r="HE39" i="15"/>
  <c r="HI39" i="15"/>
  <c r="HM39" i="15"/>
  <c r="HQ39" i="15"/>
  <c r="DZ39" i="15"/>
  <c r="ED39" i="15"/>
  <c r="EH39" i="15"/>
  <c r="EL39" i="15"/>
  <c r="EP39" i="15"/>
  <c r="ET39" i="15"/>
  <c r="EX39" i="15"/>
  <c r="FB39" i="15"/>
  <c r="FF39" i="15"/>
  <c r="FJ39" i="15"/>
  <c r="FN39" i="15"/>
  <c r="FR39" i="15"/>
  <c r="FV39" i="15"/>
  <c r="FZ39" i="15"/>
  <c r="GD39" i="15"/>
  <c r="GH39" i="15"/>
  <c r="GL39" i="15"/>
  <c r="GP39" i="15"/>
  <c r="GT39" i="15"/>
  <c r="GX39" i="15"/>
  <c r="HB39" i="15"/>
  <c r="HF39" i="15"/>
  <c r="HJ39" i="15"/>
  <c r="HN39" i="15"/>
  <c r="HR39" i="15"/>
  <c r="EA39" i="15"/>
  <c r="EE39" i="15"/>
  <c r="EI39" i="15"/>
  <c r="EM39" i="15"/>
  <c r="EQ39" i="15"/>
  <c r="EU39" i="15"/>
  <c r="EY39" i="15"/>
  <c r="FC39" i="15"/>
  <c r="FG39" i="15"/>
  <c r="FK39" i="15"/>
  <c r="FO39" i="15"/>
  <c r="FS39" i="15"/>
  <c r="FW39" i="15"/>
  <c r="GA39" i="15"/>
  <c r="GE39" i="15"/>
  <c r="GI39" i="15"/>
  <c r="GM39" i="15"/>
  <c r="GQ39" i="15"/>
  <c r="DX39" i="15"/>
  <c r="EN39" i="15"/>
  <c r="FD39" i="15"/>
  <c r="FT39" i="15"/>
  <c r="GJ39" i="15"/>
  <c r="GV39" i="15"/>
  <c r="HD39" i="15"/>
  <c r="HL39" i="15"/>
  <c r="HT39" i="15"/>
  <c r="EB39" i="15"/>
  <c r="ER39" i="15"/>
  <c r="FH39" i="15"/>
  <c r="FX39" i="15"/>
  <c r="GN39" i="15"/>
  <c r="GY39" i="15"/>
  <c r="HG39" i="15"/>
  <c r="HO39" i="15"/>
  <c r="EF39" i="15"/>
  <c r="EV39" i="15"/>
  <c r="FL39" i="15"/>
  <c r="GB39" i="15"/>
  <c r="GR39" i="15"/>
  <c r="GZ39" i="15"/>
  <c r="HH39" i="15"/>
  <c r="HP39" i="15"/>
  <c r="GF39" i="15"/>
  <c r="HS39" i="15"/>
  <c r="EJ39" i="15"/>
  <c r="GU39" i="15"/>
  <c r="EZ39" i="15"/>
  <c r="HC39" i="15"/>
  <c r="FP39" i="15"/>
  <c r="HK39" i="15"/>
  <c r="P39" i="15"/>
  <c r="EA99" i="15"/>
  <c r="EE99" i="15"/>
  <c r="EI99" i="15"/>
  <c r="EM99" i="15"/>
  <c r="EQ99" i="15"/>
  <c r="EU99" i="15"/>
  <c r="EY99" i="15"/>
  <c r="FC99" i="15"/>
  <c r="FG99" i="15"/>
  <c r="FK99" i="15"/>
  <c r="FO99" i="15"/>
  <c r="FS99" i="15"/>
  <c r="FW99" i="15"/>
  <c r="GA99" i="15"/>
  <c r="GE99" i="15"/>
  <c r="GI99" i="15"/>
  <c r="GM99" i="15"/>
  <c r="GQ99" i="15"/>
  <c r="GU99" i="15"/>
  <c r="GY99" i="15"/>
  <c r="HC99" i="15"/>
  <c r="HG99" i="15"/>
  <c r="HK99" i="15"/>
  <c r="HO99" i="15"/>
  <c r="HS99" i="15"/>
  <c r="DX99" i="15"/>
  <c r="EB99" i="15"/>
  <c r="EF99" i="15"/>
  <c r="EJ99" i="15"/>
  <c r="EN99" i="15"/>
  <c r="ER99" i="15"/>
  <c r="EV99" i="15"/>
  <c r="EZ99" i="15"/>
  <c r="FD99" i="15"/>
  <c r="FH99" i="15"/>
  <c r="FL99" i="15"/>
  <c r="FP99" i="15"/>
  <c r="FT99" i="15"/>
  <c r="FX99" i="15"/>
  <c r="GB99" i="15"/>
  <c r="GF99" i="15"/>
  <c r="GJ99" i="15"/>
  <c r="GN99" i="15"/>
  <c r="GR99" i="15"/>
  <c r="GV99" i="15"/>
  <c r="GZ99" i="15"/>
  <c r="HD99" i="15"/>
  <c r="HH99" i="15"/>
  <c r="HL99" i="15"/>
  <c r="HP99" i="15"/>
  <c r="HT99" i="15"/>
  <c r="DY99" i="15"/>
  <c r="EC99" i="15"/>
  <c r="EG99" i="15"/>
  <c r="EK99" i="15"/>
  <c r="EO99" i="15"/>
  <c r="ES99" i="15"/>
  <c r="EW99" i="15"/>
  <c r="FA99" i="15"/>
  <c r="FE99" i="15"/>
  <c r="FI99" i="15"/>
  <c r="FM99" i="15"/>
  <c r="FQ99" i="15"/>
  <c r="FU99" i="15"/>
  <c r="FY99" i="15"/>
  <c r="GC99" i="15"/>
  <c r="GG99" i="15"/>
  <c r="GK99" i="15"/>
  <c r="GO99" i="15"/>
  <c r="GS99" i="15"/>
  <c r="GW99" i="15"/>
  <c r="HA99" i="15"/>
  <c r="HE99" i="15"/>
  <c r="HI99" i="15"/>
  <c r="HM99" i="15"/>
  <c r="HQ99" i="15"/>
  <c r="EL99" i="15"/>
  <c r="FB99" i="15"/>
  <c r="FR99" i="15"/>
  <c r="GH99" i="15"/>
  <c r="GX99" i="15"/>
  <c r="HN99" i="15"/>
  <c r="DZ99" i="15"/>
  <c r="EP99" i="15"/>
  <c r="FF99" i="15"/>
  <c r="FV99" i="15"/>
  <c r="GL99" i="15"/>
  <c r="HB99" i="15"/>
  <c r="HR99" i="15"/>
  <c r="ED99" i="15"/>
  <c r="ET99" i="15"/>
  <c r="FJ99" i="15"/>
  <c r="FZ99" i="15"/>
  <c r="GP99" i="15"/>
  <c r="HF99" i="15"/>
  <c r="EH99" i="15"/>
  <c r="GT99" i="15"/>
  <c r="EX99" i="15"/>
  <c r="HJ99" i="15"/>
  <c r="FN99" i="15"/>
  <c r="GD99" i="15"/>
  <c r="P99" i="15"/>
  <c r="W7" i="15"/>
  <c r="AU10" i="15"/>
  <c r="ER10" i="15" s="1"/>
  <c r="AV10" i="15"/>
  <c r="ES10" i="15" s="1"/>
  <c r="AT10" i="15"/>
  <c r="EQ10" i="15" s="1"/>
  <c r="C57" i="18"/>
  <c r="B56" i="18"/>
  <c r="AV7" i="15"/>
  <c r="ER7" i="15"/>
  <c r="C59" i="18"/>
  <c r="B60" i="18"/>
  <c r="EL5" i="14"/>
  <c r="AN5" i="14"/>
  <c r="EL9" i="14"/>
  <c r="AN9" i="14"/>
  <c r="ER4" i="7"/>
  <c r="AV4" i="7"/>
  <c r="AO4" i="14"/>
  <c r="EM4" i="14"/>
  <c r="AU4" i="15"/>
  <c r="ER4" i="15" s="1"/>
  <c r="AS7" i="15"/>
  <c r="AS10" i="7"/>
  <c r="EO10" i="7"/>
  <c r="AS10" i="14"/>
  <c r="EO10" i="14"/>
  <c r="EK8" i="14"/>
  <c r="AM8" i="14"/>
  <c r="EP8" i="14"/>
  <c r="AT8" i="14"/>
  <c r="ES5" i="14"/>
  <c r="AW5" i="14"/>
  <c r="EO9" i="7"/>
  <c r="AS9" i="7"/>
  <c r="EP7" i="14"/>
  <c r="AT7" i="14"/>
  <c r="C89" i="16"/>
  <c r="B90" i="16"/>
  <c r="EJ7" i="14"/>
  <c r="AL7" i="14"/>
  <c r="EO4" i="14"/>
  <c r="AS4" i="14"/>
  <c r="S5" i="15"/>
  <c r="W5" i="15"/>
  <c r="X5" i="15"/>
  <c r="U5" i="15"/>
  <c r="T5" i="15"/>
  <c r="V5" i="15"/>
  <c r="P5" i="15"/>
  <c r="C15" i="9"/>
  <c r="D15" i="9"/>
  <c r="N15" i="9"/>
  <c r="H15" i="9"/>
  <c r="M15" i="9"/>
  <c r="A16" i="9"/>
  <c r="I15" i="9"/>
  <c r="B15" i="9"/>
  <c r="G15" i="9"/>
  <c r="L15" i="9"/>
  <c r="EM9" i="7"/>
  <c r="AO9" i="7"/>
  <c r="AO10" i="14"/>
  <c r="EM10" i="14"/>
  <c r="EJ10" i="7"/>
  <c r="AL10" i="7"/>
  <c r="ER5" i="15" l="1"/>
  <c r="EO12" i="15"/>
  <c r="EN12" i="15"/>
  <c r="EE12" i="15"/>
  <c r="DZ11" i="15"/>
  <c r="EC11" i="15"/>
  <c r="EJ11" i="15"/>
  <c r="AS11" i="7"/>
  <c r="EO11" i="7"/>
  <c r="AT13" i="15"/>
  <c r="AW13" i="15"/>
  <c r="ES13" i="15"/>
  <c r="EP12" i="15"/>
  <c r="DY12" i="15"/>
  <c r="ED12" i="15"/>
  <c r="EC12" i="15"/>
  <c r="EF12" i="15"/>
  <c r="EM12" i="15"/>
  <c r="AV12" i="15"/>
  <c r="EE11" i="15"/>
  <c r="ED11" i="15"/>
  <c r="EI11" i="15"/>
  <c r="EP11" i="15"/>
  <c r="EK11" i="15"/>
  <c r="ER11" i="15"/>
  <c r="EB11" i="15"/>
  <c r="AN11" i="14"/>
  <c r="EK11" i="14" s="1"/>
  <c r="AV11" i="15"/>
  <c r="AS13" i="14"/>
  <c r="AP13" i="14"/>
  <c r="AU12" i="14"/>
  <c r="EQ12" i="14"/>
  <c r="AJ12" i="14"/>
  <c r="EH12" i="14"/>
  <c r="AU11" i="14"/>
  <c r="EQ11" i="14"/>
  <c r="AM11" i="14"/>
  <c r="EO11" i="14"/>
  <c r="AT6" i="15"/>
  <c r="AS6" i="15" s="1"/>
  <c r="AR6" i="15" s="1"/>
  <c r="AQ6" i="15" s="1"/>
  <c r="AP6" i="15" s="1"/>
  <c r="AO6" i="15" s="1"/>
  <c r="AN6" i="15" s="1"/>
  <c r="AM6" i="15" s="1"/>
  <c r="AL6" i="15" s="1"/>
  <c r="AK6" i="15" s="1"/>
  <c r="AJ6" i="15" s="1"/>
  <c r="AI6" i="15" s="1"/>
  <c r="AH6" i="15" s="1"/>
  <c r="AG6" i="15" s="1"/>
  <c r="AF6" i="15" s="1"/>
  <c r="AE6" i="15" s="1"/>
  <c r="AD6" i="15" s="1"/>
  <c r="AC6" i="15" s="1"/>
  <c r="AB6" i="15" s="1"/>
  <c r="AA6" i="15" s="1"/>
  <c r="AT9" i="14"/>
  <c r="EP9" i="14"/>
  <c r="EA11" i="24"/>
  <c r="DZ10" i="24"/>
  <c r="DZ9" i="24"/>
  <c r="DZ4" i="24"/>
  <c r="DZ8" i="24" s="1"/>
  <c r="AB4" i="24"/>
  <c r="FE11" i="24"/>
  <c r="FF10" i="24"/>
  <c r="FF8" i="24"/>
  <c r="BJ4" i="24"/>
  <c r="FF4" i="24"/>
  <c r="FF9" i="24" s="1"/>
  <c r="AV5" i="15"/>
  <c r="AX8" i="15"/>
  <c r="ET8" i="15"/>
  <c r="AW10" i="15"/>
  <c r="AX10" i="15" s="1"/>
  <c r="AY10" i="15" s="1"/>
  <c r="AR8" i="15"/>
  <c r="EP8" i="15"/>
  <c r="EQ5" i="7"/>
  <c r="AU5" i="7"/>
  <c r="EI5" i="7"/>
  <c r="AK5" i="7"/>
  <c r="ES7" i="7"/>
  <c r="AW7" i="7"/>
  <c r="EK7" i="7"/>
  <c r="AM7" i="7"/>
  <c r="AU8" i="7"/>
  <c r="EQ8" i="7"/>
  <c r="EK8" i="7"/>
  <c r="AM8" i="7"/>
  <c r="EL4" i="7"/>
  <c r="AN4" i="7"/>
  <c r="C81" i="16"/>
  <c r="B80" i="16"/>
  <c r="EN11" i="19"/>
  <c r="AS5" i="15"/>
  <c r="EQ5" i="15"/>
  <c r="AT4" i="15"/>
  <c r="EQ4" i="15" s="1"/>
  <c r="AS10" i="15"/>
  <c r="AT9" i="15"/>
  <c r="EO9" i="19"/>
  <c r="EO10" i="19"/>
  <c r="EO4" i="19"/>
  <c r="EO8" i="19" s="1"/>
  <c r="EM9" i="19"/>
  <c r="EM4" i="19"/>
  <c r="EM8" i="19" s="1"/>
  <c r="EM10" i="19"/>
  <c r="AW9" i="15"/>
  <c r="EL10" i="14"/>
  <c r="AN10" i="14"/>
  <c r="C90" i="16"/>
  <c r="B91" i="16"/>
  <c r="EP9" i="7"/>
  <c r="AT9" i="7"/>
  <c r="EP10" i="14"/>
  <c r="AT10" i="14"/>
  <c r="EP7" i="15"/>
  <c r="AR7" i="15"/>
  <c r="S6" i="15"/>
  <c r="S104" i="15" s="1"/>
  <c r="U6" i="15"/>
  <c r="ER6" i="15"/>
  <c r="T6" i="15"/>
  <c r="T104" i="15" s="1"/>
  <c r="X6" i="15"/>
  <c r="X104" i="15" s="1"/>
  <c r="EQ6" i="15"/>
  <c r="EP6" i="15"/>
  <c r="EU6" i="15"/>
  <c r="P6" i="15"/>
  <c r="P104" i="15" s="1"/>
  <c r="O104" i="15" s="1"/>
  <c r="ES6" i="15"/>
  <c r="V6" i="15"/>
  <c r="V104" i="15" s="1"/>
  <c r="W6" i="15"/>
  <c r="W104" i="15" s="1"/>
  <c r="ET6" i="15"/>
  <c r="EV6" i="15"/>
  <c r="EZ6" i="15"/>
  <c r="FA6" i="15"/>
  <c r="EH6" i="15"/>
  <c r="EG6" i="15"/>
  <c r="EF6" i="15"/>
  <c r="FE6" i="15"/>
  <c r="EE6" i="15"/>
  <c r="FG6" i="15"/>
  <c r="FH6" i="15"/>
  <c r="EO6" i="15"/>
  <c r="EW6" i="15"/>
  <c r="EX6" i="15"/>
  <c r="EL6" i="15"/>
  <c r="EK6" i="15"/>
  <c r="FB6" i="15"/>
  <c r="FD6" i="15"/>
  <c r="EM6" i="15"/>
  <c r="EJ6" i="15"/>
  <c r="FC6" i="15"/>
  <c r="EY6" i="15"/>
  <c r="EC6" i="15"/>
  <c r="FI6" i="15"/>
  <c r="DY6" i="15"/>
  <c r="EN6" i="15"/>
  <c r="EI6" i="15"/>
  <c r="FF6" i="15"/>
  <c r="EB6" i="15"/>
  <c r="FJ6" i="15"/>
  <c r="FK6" i="15"/>
  <c r="FM6" i="15"/>
  <c r="FR6" i="15"/>
  <c r="EA6" i="15"/>
  <c r="FS6" i="15"/>
  <c r="FU6" i="15"/>
  <c r="ED6" i="15"/>
  <c r="FN6" i="15"/>
  <c r="FP6" i="15"/>
  <c r="FT6" i="15"/>
  <c r="FW6" i="15"/>
  <c r="FZ6" i="15"/>
  <c r="GA6" i="15"/>
  <c r="DZ6" i="15"/>
  <c r="FL6" i="15"/>
  <c r="FO6" i="15"/>
  <c r="FQ6" i="15"/>
  <c r="FV6" i="15"/>
  <c r="FX6" i="15"/>
  <c r="GC6" i="15"/>
  <c r="GD6" i="15"/>
  <c r="DX6" i="15"/>
  <c r="FY6" i="15"/>
  <c r="GB6" i="15"/>
  <c r="GE6" i="15"/>
  <c r="GK6" i="15"/>
  <c r="GV6" i="15"/>
  <c r="GF6" i="15"/>
  <c r="GI6" i="15"/>
  <c r="GM6" i="15"/>
  <c r="GN6" i="15"/>
  <c r="GP6" i="15"/>
  <c r="GR6" i="15"/>
  <c r="GS6" i="15"/>
  <c r="GU6" i="15"/>
  <c r="GG6" i="15"/>
  <c r="GH6" i="15"/>
  <c r="GJ6" i="15"/>
  <c r="GL6" i="15"/>
  <c r="GO6" i="15"/>
  <c r="GT6" i="15"/>
  <c r="GX6" i="15"/>
  <c r="GQ6" i="15"/>
  <c r="GW6" i="15"/>
  <c r="HB6" i="15"/>
  <c r="HD6" i="15"/>
  <c r="HK6" i="15"/>
  <c r="HS6" i="15"/>
  <c r="GY6" i="15"/>
  <c r="HC6" i="15"/>
  <c r="HG6" i="15"/>
  <c r="HJ6" i="15"/>
  <c r="HL6" i="15"/>
  <c r="HR6" i="15"/>
  <c r="GZ6" i="15"/>
  <c r="HF6" i="15"/>
  <c r="HH6" i="15"/>
  <c r="HM6" i="15"/>
  <c r="HQ6" i="15"/>
  <c r="HA6" i="15"/>
  <c r="HE6" i="15"/>
  <c r="HI6" i="15"/>
  <c r="HN6" i="15"/>
  <c r="HO6" i="15"/>
  <c r="HP6" i="15"/>
  <c r="HT6" i="15"/>
  <c r="EI10" i="7"/>
  <c r="AK10" i="7"/>
  <c r="EL9" i="7"/>
  <c r="AN9" i="7"/>
  <c r="ET5" i="14"/>
  <c r="AX5" i="14"/>
  <c r="EQ8" i="14"/>
  <c r="AU8" i="14"/>
  <c r="EJ8" i="14"/>
  <c r="AL8" i="14"/>
  <c r="AS4" i="15"/>
  <c r="AM5" i="14"/>
  <c r="EK5" i="14"/>
  <c r="C60" i="18"/>
  <c r="B61" i="18"/>
  <c r="ES7" i="15"/>
  <c r="AW7" i="15"/>
  <c r="U104" i="15"/>
  <c r="AT4" i="14"/>
  <c r="EP4" i="14"/>
  <c r="EI7" i="14"/>
  <c r="AK7" i="14"/>
  <c r="EQ7" i="14"/>
  <c r="AU7" i="14"/>
  <c r="AV4" i="15"/>
  <c r="Q6" i="14"/>
  <c r="Q104" i="14" s="1"/>
  <c r="EO6" i="14"/>
  <c r="EP6" i="14"/>
  <c r="O6" i="14"/>
  <c r="O104" i="14" s="1"/>
  <c r="R6" i="14"/>
  <c r="R104" i="14" s="1"/>
  <c r="EM6" i="14"/>
  <c r="EL6" i="14"/>
  <c r="EK6" i="14"/>
  <c r="EN6" i="14"/>
  <c r="EJ6" i="14"/>
  <c r="EU6" i="14"/>
  <c r="S6" i="14"/>
  <c r="S104" i="14" s="1"/>
  <c r="EQ6" i="14"/>
  <c r="ER6" i="14"/>
  <c r="EH6" i="14"/>
  <c r="EF6" i="14"/>
  <c r="ED6" i="14"/>
  <c r="FB6" i="14"/>
  <c r="T6" i="14"/>
  <c r="T104" i="14" s="1"/>
  <c r="EV6" i="14"/>
  <c r="EX6" i="14"/>
  <c r="EY6" i="14"/>
  <c r="EA6" i="14"/>
  <c r="DZ6" i="14"/>
  <c r="P6" i="14"/>
  <c r="P104" i="14" s="1"/>
  <c r="ET6" i="14"/>
  <c r="EG6" i="14"/>
  <c r="EE6" i="14"/>
  <c r="EB6" i="14"/>
  <c r="EZ6" i="14"/>
  <c r="FC6" i="14"/>
  <c r="FD6" i="14"/>
  <c r="DV6" i="14"/>
  <c r="FF6" i="14"/>
  <c r="DT6" i="14"/>
  <c r="FI6" i="14"/>
  <c r="EI6" i="14"/>
  <c r="ES6" i="14"/>
  <c r="EC6" i="14"/>
  <c r="DY6" i="14"/>
  <c r="FJ6" i="14"/>
  <c r="L6" i="14"/>
  <c r="L104" i="14" s="1"/>
  <c r="K104" i="14" s="1"/>
  <c r="V104" i="14" s="1"/>
  <c r="EW6" i="14"/>
  <c r="FA6" i="14"/>
  <c r="DX6" i="14"/>
  <c r="DW6" i="14"/>
  <c r="FE6" i="14"/>
  <c r="DU6" i="14"/>
  <c r="FG6" i="14"/>
  <c r="FK6" i="14"/>
  <c r="FH6" i="14"/>
  <c r="FP6" i="14"/>
  <c r="FS6" i="14"/>
  <c r="FQ6" i="14"/>
  <c r="FT6" i="14"/>
  <c r="FW6" i="14"/>
  <c r="FX6" i="14"/>
  <c r="FL6" i="14"/>
  <c r="FN6" i="14"/>
  <c r="FR6" i="14"/>
  <c r="FU6" i="14"/>
  <c r="FY6" i="14"/>
  <c r="FM6" i="14"/>
  <c r="FO6" i="14"/>
  <c r="FV6" i="14"/>
  <c r="FZ6" i="14"/>
  <c r="GB6" i="14"/>
  <c r="GF6" i="14"/>
  <c r="GJ6" i="14"/>
  <c r="GQ6" i="14"/>
  <c r="GC6" i="14"/>
  <c r="GG6" i="14"/>
  <c r="GK6" i="14"/>
  <c r="GN6" i="14"/>
  <c r="GR6" i="14"/>
  <c r="GD6" i="14"/>
  <c r="GH6" i="14"/>
  <c r="GL6" i="14"/>
  <c r="GM6" i="14"/>
  <c r="GO6" i="14"/>
  <c r="GA6" i="14"/>
  <c r="GE6" i="14"/>
  <c r="GI6" i="14"/>
  <c r="GP6" i="14"/>
  <c r="GW6" i="14"/>
  <c r="HA6" i="14"/>
  <c r="HF6" i="14"/>
  <c r="HO6" i="14"/>
  <c r="GS6" i="14"/>
  <c r="GT6" i="14"/>
  <c r="GX6" i="14"/>
  <c r="HB6" i="14"/>
  <c r="HE6" i="14"/>
  <c r="HI6" i="14"/>
  <c r="HL6" i="14"/>
  <c r="GU6" i="14"/>
  <c r="GY6" i="14"/>
  <c r="HC6" i="14"/>
  <c r="HH6" i="14"/>
  <c r="HM6" i="14"/>
  <c r="HN6" i="14"/>
  <c r="GV6" i="14"/>
  <c r="GZ6" i="14"/>
  <c r="HD6" i="14"/>
  <c r="HG6" i="14"/>
  <c r="HJ6" i="14"/>
  <c r="HK6" i="14"/>
  <c r="HP6" i="14"/>
  <c r="AW4" i="7"/>
  <c r="ES4" i="7"/>
  <c r="AM9" i="14"/>
  <c r="EK9" i="14"/>
  <c r="C56" i="18"/>
  <c r="B55" i="18"/>
  <c r="M16" i="9"/>
  <c r="N16" i="9"/>
  <c r="H16" i="9"/>
  <c r="A17" i="9"/>
  <c r="C16" i="9"/>
  <c r="D16" i="9"/>
  <c r="G16" i="9"/>
  <c r="B16" i="9"/>
  <c r="L16" i="9"/>
  <c r="I16" i="9"/>
  <c r="EP10" i="7"/>
  <c r="AT10" i="7"/>
  <c r="EN6" i="7"/>
  <c r="EP6" i="7"/>
  <c r="T6" i="7"/>
  <c r="T104" i="7" s="1"/>
  <c r="Q6" i="7"/>
  <c r="Q104" i="7" s="1"/>
  <c r="EQ6" i="7"/>
  <c r="EO6" i="7"/>
  <c r="S6" i="7"/>
  <c r="S104" i="7" s="1"/>
  <c r="EM6" i="7"/>
  <c r="R6" i="7"/>
  <c r="R104" i="7" s="1"/>
  <c r="EK6" i="7"/>
  <c r="EJ6" i="7"/>
  <c r="ES6" i="7"/>
  <c r="O6" i="7"/>
  <c r="O104" i="7" s="1"/>
  <c r="L6" i="7"/>
  <c r="L104" i="7" s="1"/>
  <c r="K104" i="7" s="1"/>
  <c r="V104" i="7" s="1"/>
  <c r="P6" i="7"/>
  <c r="P104" i="7" s="1"/>
  <c r="ER6" i="7"/>
  <c r="EI6" i="7"/>
  <c r="ET6" i="7"/>
  <c r="EE6" i="7"/>
  <c r="EX6" i="7"/>
  <c r="EL6" i="7"/>
  <c r="EW6" i="7"/>
  <c r="EF6" i="7"/>
  <c r="FE6" i="7"/>
  <c r="EH6" i="7"/>
  <c r="ED6" i="7"/>
  <c r="FA6" i="7"/>
  <c r="EB6" i="7"/>
  <c r="EA6" i="7"/>
  <c r="DZ6" i="7"/>
  <c r="EZ6" i="7"/>
  <c r="EG6" i="7"/>
  <c r="EY6" i="7"/>
  <c r="DY6" i="7"/>
  <c r="FD6" i="7"/>
  <c r="FF6" i="7"/>
  <c r="DW6" i="7"/>
  <c r="EU6" i="7"/>
  <c r="EC6" i="7"/>
  <c r="FC6" i="7"/>
  <c r="FG6" i="7"/>
  <c r="DV6" i="7"/>
  <c r="DU6" i="7"/>
  <c r="FI6" i="7"/>
  <c r="FJ6" i="7"/>
  <c r="FL6" i="7"/>
  <c r="FK6" i="7"/>
  <c r="FM6" i="7"/>
  <c r="EV6" i="7"/>
  <c r="FB6" i="7"/>
  <c r="DX6" i="7"/>
  <c r="FH6" i="7"/>
  <c r="DT6" i="7"/>
  <c r="FN6" i="7"/>
  <c r="FO6" i="7"/>
  <c r="FP6" i="7"/>
  <c r="FQ6" i="7"/>
  <c r="GB6" i="7"/>
  <c r="FR6" i="7"/>
  <c r="FY6" i="7"/>
  <c r="FS6" i="7"/>
  <c r="FU6" i="7"/>
  <c r="FV6" i="7"/>
  <c r="FX6" i="7"/>
  <c r="FT6" i="7"/>
  <c r="FW6" i="7"/>
  <c r="FZ6" i="7"/>
  <c r="GA6" i="7"/>
  <c r="GC6" i="7"/>
  <c r="GI6" i="7"/>
  <c r="GM6" i="7"/>
  <c r="GO6" i="7"/>
  <c r="GP6" i="7"/>
  <c r="GT6" i="7"/>
  <c r="GV6" i="7"/>
  <c r="GH6" i="7"/>
  <c r="GJ6" i="7"/>
  <c r="GU6" i="7"/>
  <c r="GE6" i="7"/>
  <c r="GG6" i="7"/>
  <c r="GK6" i="7"/>
  <c r="GR6" i="7"/>
  <c r="GD6" i="7"/>
  <c r="GF6" i="7"/>
  <c r="GL6" i="7"/>
  <c r="GN6" i="7"/>
  <c r="GQ6" i="7"/>
  <c r="GS6" i="7"/>
  <c r="GW6" i="7"/>
  <c r="GX6" i="7"/>
  <c r="HB6" i="7"/>
  <c r="HF6" i="7"/>
  <c r="HK6" i="7"/>
  <c r="GY6" i="7"/>
  <c r="HG6" i="7"/>
  <c r="HH6" i="7"/>
  <c r="HL6" i="7"/>
  <c r="HM6" i="7"/>
  <c r="HN6" i="7"/>
  <c r="GZ6" i="7"/>
  <c r="HD6" i="7"/>
  <c r="HI6" i="7"/>
  <c r="HP6" i="7"/>
  <c r="HA6" i="7"/>
  <c r="HC6" i="7"/>
  <c r="HE6" i="7"/>
  <c r="HJ6" i="7"/>
  <c r="HO6" i="7"/>
  <c r="AN4" i="14"/>
  <c r="EL4" i="14"/>
  <c r="AW11" i="15" l="1"/>
  <c r="ES11" i="15"/>
  <c r="AT11" i="7"/>
  <c r="EP11" i="7"/>
  <c r="AW12" i="15"/>
  <c r="ES12" i="15"/>
  <c r="AX13" i="15"/>
  <c r="ET13" i="15"/>
  <c r="AS13" i="15"/>
  <c r="EQ13" i="15"/>
  <c r="EM13" i="14"/>
  <c r="AO13" i="14"/>
  <c r="EP13" i="14"/>
  <c r="AT13" i="14"/>
  <c r="EG12" i="14"/>
  <c r="AI12" i="14"/>
  <c r="ER12" i="14"/>
  <c r="AV12" i="14"/>
  <c r="EJ11" i="14"/>
  <c r="AL11" i="14"/>
  <c r="AV11" i="14"/>
  <c r="ER11" i="14"/>
  <c r="EU10" i="15"/>
  <c r="AU9" i="14"/>
  <c r="EQ9" i="14"/>
  <c r="DZ11" i="24"/>
  <c r="FF11" i="24"/>
  <c r="FG8" i="24"/>
  <c r="FG10" i="24"/>
  <c r="BK4" i="24"/>
  <c r="FG4" i="24"/>
  <c r="FG9" i="24" s="1"/>
  <c r="DY10" i="24"/>
  <c r="DY9" i="24"/>
  <c r="DY4" i="24"/>
  <c r="DY8" i="24" s="1"/>
  <c r="AA4" i="24"/>
  <c r="EO11" i="19"/>
  <c r="DS104" i="14"/>
  <c r="W104" i="14" s="1"/>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EU8" i="15"/>
  <c r="AY8" i="15"/>
  <c r="ET10" i="15"/>
  <c r="AQ8" i="15"/>
  <c r="EO8" i="15"/>
  <c r="AW5" i="15"/>
  <c r="ES5" i="15"/>
  <c r="DW104" i="15"/>
  <c r="Z104" i="15"/>
  <c r="ER5" i="7"/>
  <c r="AV5" i="7"/>
  <c r="AX7" i="7"/>
  <c r="ET7" i="7"/>
  <c r="AJ5" i="7"/>
  <c r="EH5" i="7"/>
  <c r="AV8" i="7"/>
  <c r="ER8" i="7"/>
  <c r="EJ8" i="7"/>
  <c r="AL8" i="7"/>
  <c r="AL7" i="7"/>
  <c r="EJ7" i="7"/>
  <c r="EK4" i="7"/>
  <c r="AM4" i="7"/>
  <c r="DS104" i="7"/>
  <c r="W104" i="7" s="1"/>
  <c r="X104" i="7" s="1"/>
  <c r="Y104" i="7" s="1"/>
  <c r="Z104" i="7" s="1"/>
  <c r="AA104" i="7" s="1"/>
  <c r="AB104" i="7" s="1"/>
  <c r="AC104" i="7" s="1"/>
  <c r="AD104" i="7" s="1"/>
  <c r="AE104" i="7" s="1"/>
  <c r="AF104" i="7" s="1"/>
  <c r="AG104" i="7" s="1"/>
  <c r="AH104" i="7" s="1"/>
  <c r="AI104" i="7" s="1"/>
  <c r="AJ104" i="7" s="1"/>
  <c r="AK104" i="7" s="1"/>
  <c r="AL104" i="7" s="1"/>
  <c r="AM104" i="7" s="1"/>
  <c r="AN104" i="7" s="1"/>
  <c r="AO104" i="7" s="1"/>
  <c r="AP104" i="7" s="1"/>
  <c r="AQ104" i="7" s="1"/>
  <c r="AR104" i="7" s="1"/>
  <c r="AS104" i="7" s="1"/>
  <c r="AT104" i="7" s="1"/>
  <c r="AU104" i="7" s="1"/>
  <c r="AV104" i="7" s="1"/>
  <c r="AW104" i="7" s="1"/>
  <c r="AX104" i="7" s="1"/>
  <c r="AY104" i="7" s="1"/>
  <c r="AZ104" i="7" s="1"/>
  <c r="BA104" i="7" s="1"/>
  <c r="BB104" i="7" s="1"/>
  <c r="BC104" i="7" s="1"/>
  <c r="BD104" i="7" s="1"/>
  <c r="BE104" i="7" s="1"/>
  <c r="BF104" i="7" s="1"/>
  <c r="BG104" i="7" s="1"/>
  <c r="BH104" i="7" s="1"/>
  <c r="BI104" i="7" s="1"/>
  <c r="BJ104" i="7" s="1"/>
  <c r="BK104" i="7" s="1"/>
  <c r="BL104" i="7" s="1"/>
  <c r="BM104" i="7" s="1"/>
  <c r="BN104" i="7" s="1"/>
  <c r="BO104" i="7" s="1"/>
  <c r="BP104" i="7" s="1"/>
  <c r="BQ104" i="7" s="1"/>
  <c r="B79" i="16"/>
  <c r="C80" i="16"/>
  <c r="EM11" i="19"/>
  <c r="AZ10" i="15"/>
  <c r="EV10" i="15"/>
  <c r="ET9" i="15"/>
  <c r="AX9" i="15"/>
  <c r="EL4" i="19"/>
  <c r="EL8" i="19" s="1"/>
  <c r="EL9" i="19"/>
  <c r="EL10" i="19"/>
  <c r="EP10" i="19"/>
  <c r="EP4" i="19"/>
  <c r="EP8" i="19" s="1"/>
  <c r="EP9" i="19"/>
  <c r="EQ9" i="15"/>
  <c r="AS9" i="15"/>
  <c r="EP5" i="15"/>
  <c r="AR5" i="15"/>
  <c r="AR10" i="15"/>
  <c r="EP10" i="15"/>
  <c r="AM4" i="14"/>
  <c r="EK4" i="14"/>
  <c r="ET4" i="7"/>
  <c r="AX4" i="7"/>
  <c r="F116" i="15"/>
  <c r="S106" i="15"/>
  <c r="R104" i="15"/>
  <c r="F114" i="15"/>
  <c r="R106" i="15"/>
  <c r="U106" i="15"/>
  <c r="F109" i="15"/>
  <c r="T106" i="15"/>
  <c r="F110" i="15"/>
  <c r="V106" i="15"/>
  <c r="X106" i="15"/>
  <c r="F115" i="15"/>
  <c r="W106" i="15"/>
  <c r="EJ5" i="14"/>
  <c r="AL5" i="14"/>
  <c r="AK8" i="14"/>
  <c r="EI8" i="14"/>
  <c r="AY5" i="14"/>
  <c r="EU5" i="14"/>
  <c r="EK9" i="7"/>
  <c r="AM9" i="7"/>
  <c r="C61" i="18"/>
  <c r="B62" i="18"/>
  <c r="EO7" i="15"/>
  <c r="AQ7" i="15"/>
  <c r="B92" i="16"/>
  <c r="C91" i="16"/>
  <c r="EK10" i="14"/>
  <c r="AM10" i="14"/>
  <c r="EQ10" i="7"/>
  <c r="AU10" i="7"/>
  <c r="EJ9" i="14"/>
  <c r="AL9" i="14"/>
  <c r="ES4" i="15"/>
  <c r="AW4" i="15"/>
  <c r="EQ4" i="14"/>
  <c r="AU4" i="14"/>
  <c r="ER8" i="14"/>
  <c r="AV8" i="14"/>
  <c r="AJ10" i="7"/>
  <c r="EH10" i="7"/>
  <c r="D114" i="7"/>
  <c r="O106" i="7"/>
  <c r="D110" i="7"/>
  <c r="N104" i="7"/>
  <c r="N106" i="7"/>
  <c r="D109" i="7"/>
  <c r="D115" i="7"/>
  <c r="Q106" i="7"/>
  <c r="D116" i="7"/>
  <c r="P106" i="7"/>
  <c r="T106" i="7"/>
  <c r="R106" i="7"/>
  <c r="S106" i="7"/>
  <c r="H17" i="9"/>
  <c r="C17" i="9"/>
  <c r="G17" i="9"/>
  <c r="M17" i="9"/>
  <c r="A18" i="9"/>
  <c r="D17" i="9"/>
  <c r="B17" i="9"/>
  <c r="N17" i="9"/>
  <c r="I17" i="9"/>
  <c r="L17" i="9"/>
  <c r="B54" i="18"/>
  <c r="C55" i="18"/>
  <c r="O106" i="14"/>
  <c r="N106" i="14"/>
  <c r="D116" i="14"/>
  <c r="R106" i="14"/>
  <c r="D109" i="14"/>
  <c r="Q106" i="14"/>
  <c r="T106" i="14"/>
  <c r="D110" i="14"/>
  <c r="D114" i="14"/>
  <c r="P106" i="14"/>
  <c r="N104" i="14"/>
  <c r="S106" i="14"/>
  <c r="D115" i="14"/>
  <c r="ER7" i="14"/>
  <c r="AV7" i="14"/>
  <c r="AJ7" i="14"/>
  <c r="EH7" i="14"/>
  <c r="ET7" i="15"/>
  <c r="AX7" i="15"/>
  <c r="EP4" i="15"/>
  <c r="AR4" i="15"/>
  <c r="EQ10" i="14"/>
  <c r="AU10" i="14"/>
  <c r="EQ9" i="7"/>
  <c r="AU9" i="7"/>
  <c r="AY13" i="15" l="1"/>
  <c r="EU13" i="15"/>
  <c r="AU11" i="7"/>
  <c r="EQ11" i="7"/>
  <c r="AR13" i="15"/>
  <c r="EP13" i="15"/>
  <c r="AX12" i="15"/>
  <c r="ET12" i="15"/>
  <c r="AX11" i="15"/>
  <c r="ET11" i="15"/>
  <c r="EL13" i="14"/>
  <c r="AN13" i="14"/>
  <c r="EQ13" i="14"/>
  <c r="AU13" i="14"/>
  <c r="ES12" i="14"/>
  <c r="AW12" i="14"/>
  <c r="AH12" i="14"/>
  <c r="EF12" i="14"/>
  <c r="AW11" i="14"/>
  <c r="ES11" i="14"/>
  <c r="AK11" i="14"/>
  <c r="EI11" i="14"/>
  <c r="AV9" i="14"/>
  <c r="ER9" i="14"/>
  <c r="DY11" i="24"/>
  <c r="DX9" i="24"/>
  <c r="DX10" i="24"/>
  <c r="Z4" i="24"/>
  <c r="DX4" i="24"/>
  <c r="DX8" i="24" s="1"/>
  <c r="FG11" i="24"/>
  <c r="FH10" i="24"/>
  <c r="FH8" i="24"/>
  <c r="FH4" i="24"/>
  <c r="FH9" i="24" s="1"/>
  <c r="BL4" i="24"/>
  <c r="BR104" i="14"/>
  <c r="FO106" i="14" s="1"/>
  <c r="FN104" i="14"/>
  <c r="FN107" i="14" s="1"/>
  <c r="AP8" i="15"/>
  <c r="EN8" i="15"/>
  <c r="AX5" i="15"/>
  <c r="ET5" i="15"/>
  <c r="EV8" i="15"/>
  <c r="AZ8" i="15"/>
  <c r="AA104" i="15"/>
  <c r="AB104" i="15" s="1"/>
  <c r="AC104" i="15" s="1"/>
  <c r="AD104" i="15" s="1"/>
  <c r="AE104" i="15" s="1"/>
  <c r="AF104" i="15" s="1"/>
  <c r="AG104" i="15" s="1"/>
  <c r="AH104" i="15" s="1"/>
  <c r="AI104" i="15" s="1"/>
  <c r="AJ104" i="15" s="1"/>
  <c r="AK104" i="15" s="1"/>
  <c r="AL104" i="15" s="1"/>
  <c r="AM104" i="15" s="1"/>
  <c r="AN104" i="15" s="1"/>
  <c r="AO104" i="15" s="1"/>
  <c r="AP104" i="15" s="1"/>
  <c r="AQ104" i="15" s="1"/>
  <c r="AR104" i="15" s="1"/>
  <c r="AS104" i="15" s="1"/>
  <c r="AT104" i="15" s="1"/>
  <c r="AU104" i="15" s="1"/>
  <c r="AV104" i="15" s="1"/>
  <c r="AW104" i="15" s="1"/>
  <c r="AX104" i="15" s="1"/>
  <c r="AY104" i="15" s="1"/>
  <c r="AZ104" i="15" s="1"/>
  <c r="BA104" i="15" s="1"/>
  <c r="BB104" i="15" s="1"/>
  <c r="BC104" i="15" s="1"/>
  <c r="BD104" i="15" s="1"/>
  <c r="BE104" i="15" s="1"/>
  <c r="BF104" i="15" s="1"/>
  <c r="BG104" i="15" s="1"/>
  <c r="BH104" i="15" s="1"/>
  <c r="BI104" i="15" s="1"/>
  <c r="BJ104" i="15" s="1"/>
  <c r="BK104" i="15" s="1"/>
  <c r="BL104" i="15" s="1"/>
  <c r="BM104" i="15" s="1"/>
  <c r="BN104" i="15" s="1"/>
  <c r="BO104" i="15" s="1"/>
  <c r="BP104" i="15" s="1"/>
  <c r="BQ104" i="15" s="1"/>
  <c r="BR104" i="15" s="1"/>
  <c r="BS104" i="15" s="1"/>
  <c r="BT104" i="15" s="1"/>
  <c r="BU104" i="15" s="1"/>
  <c r="BV104" i="15" s="1"/>
  <c r="BW104" i="15" s="1"/>
  <c r="AW5" i="7"/>
  <c r="ES5" i="7"/>
  <c r="AI5" i="7"/>
  <c r="EG5" i="7"/>
  <c r="EU7" i="7"/>
  <c r="AY7" i="7"/>
  <c r="EI8" i="7"/>
  <c r="AK8" i="7"/>
  <c r="AK7" i="7"/>
  <c r="EI7" i="7"/>
  <c r="ES8" i="7"/>
  <c r="AW8" i="7"/>
  <c r="BR104" i="7"/>
  <c r="FN104" i="7"/>
  <c r="FN107" i="7" s="1"/>
  <c r="FN106" i="7"/>
  <c r="AL4" i="7"/>
  <c r="EJ4" i="7"/>
  <c r="B78" i="16"/>
  <c r="C79" i="16"/>
  <c r="EP11" i="19"/>
  <c r="EL11" i="19"/>
  <c r="EQ9" i="19"/>
  <c r="EQ10" i="19"/>
  <c r="EQ4" i="19"/>
  <c r="EQ8" i="19" s="1"/>
  <c r="AQ5" i="15"/>
  <c r="EO5" i="15"/>
  <c r="EK10" i="19"/>
  <c r="EK9" i="19"/>
  <c r="EK4" i="19"/>
  <c r="EK8" i="19" s="1"/>
  <c r="EW10" i="15"/>
  <c r="BA10" i="15"/>
  <c r="AQ10" i="15"/>
  <c r="EO10" i="15"/>
  <c r="EU9" i="15"/>
  <c r="AY9" i="15"/>
  <c r="AR9" i="15"/>
  <c r="EP9" i="15"/>
  <c r="ER9" i="7"/>
  <c r="AV9" i="7"/>
  <c r="FM106" i="7"/>
  <c r="B93" i="16"/>
  <c r="C92" i="16"/>
  <c r="EV5" i="14"/>
  <c r="AZ5" i="14"/>
  <c r="EJ4" i="14"/>
  <c r="AL4" i="14"/>
  <c r="ER10" i="14"/>
  <c r="AV10" i="14"/>
  <c r="EG7" i="14"/>
  <c r="AI7" i="14"/>
  <c r="B18" i="9"/>
  <c r="A19" i="9"/>
  <c r="L18" i="9"/>
  <c r="G18" i="9"/>
  <c r="I18" i="9"/>
  <c r="C18" i="9"/>
  <c r="N18" i="9"/>
  <c r="M18" i="9"/>
  <c r="D18" i="9"/>
  <c r="H18" i="9"/>
  <c r="AI10" i="7"/>
  <c r="EG10" i="7"/>
  <c r="AV4" i="14"/>
  <c r="ER4" i="14"/>
  <c r="EI9" i="14"/>
  <c r="AK9" i="14"/>
  <c r="EJ10" i="14"/>
  <c r="AL10" i="14"/>
  <c r="EN7" i="15"/>
  <c r="AP7" i="15"/>
  <c r="EJ9" i="7"/>
  <c r="AL9" i="7"/>
  <c r="EI5" i="14"/>
  <c r="AK5" i="14"/>
  <c r="AY4" i="7"/>
  <c r="EU4" i="7"/>
  <c r="EU7" i="15"/>
  <c r="AY7" i="15"/>
  <c r="ES7" i="14"/>
  <c r="AW7" i="14"/>
  <c r="AW8" i="14"/>
  <c r="ES8" i="14"/>
  <c r="FN106" i="14"/>
  <c r="FN108" i="14"/>
  <c r="AJ8" i="14"/>
  <c r="EH8" i="14"/>
  <c r="EO4" i="15"/>
  <c r="AQ4" i="15"/>
  <c r="C54" i="18"/>
  <c r="B53" i="18"/>
  <c r="FM104" i="7"/>
  <c r="FM107" i="7" s="1"/>
  <c r="ET4" i="15"/>
  <c r="AX4" i="15"/>
  <c r="ER10" i="7"/>
  <c r="AV10" i="7"/>
  <c r="B63" i="18"/>
  <c r="C62" i="18"/>
  <c r="AY12" i="15" l="1"/>
  <c r="EU12" i="15"/>
  <c r="AV11" i="7"/>
  <c r="ER11" i="7"/>
  <c r="AY11" i="15"/>
  <c r="EU11" i="15"/>
  <c r="AQ13" i="15"/>
  <c r="EO13" i="15"/>
  <c r="AZ13" i="15"/>
  <c r="EV13" i="15"/>
  <c r="FN108" i="7"/>
  <c r="FM108" i="7"/>
  <c r="FM109" i="7" s="1"/>
  <c r="ER13" i="14"/>
  <c r="AV13" i="14"/>
  <c r="EK13" i="14"/>
  <c r="AM13" i="14"/>
  <c r="AG12" i="14"/>
  <c r="EE12" i="14"/>
  <c r="AX12" i="14"/>
  <c r="ET12" i="14"/>
  <c r="EH11" i="14"/>
  <c r="AJ11" i="14"/>
  <c r="ET11" i="14"/>
  <c r="AX11" i="14"/>
  <c r="ES9" i="14"/>
  <c r="AW9" i="14"/>
  <c r="DX11" i="24"/>
  <c r="FH11" i="24"/>
  <c r="DW9" i="24"/>
  <c r="DW10" i="24"/>
  <c r="DW4" i="24"/>
  <c r="DW8" i="24" s="1"/>
  <c r="Y4" i="24"/>
  <c r="FI10" i="24"/>
  <c r="FI8" i="24"/>
  <c r="FI4" i="24"/>
  <c r="FI9" i="24" s="1"/>
  <c r="BM4" i="24"/>
  <c r="EQ11" i="19"/>
  <c r="FN109" i="14"/>
  <c r="BS104" i="14"/>
  <c r="FO104" i="14"/>
  <c r="FO107" i="14" s="1"/>
  <c r="EU5" i="15"/>
  <c r="AY5" i="15"/>
  <c r="EW8" i="15"/>
  <c r="BA8" i="15"/>
  <c r="AO8" i="15"/>
  <c r="EM8" i="15"/>
  <c r="BX104" i="15"/>
  <c r="FT104" i="15"/>
  <c r="FT107" i="15" s="1"/>
  <c r="FT106" i="15"/>
  <c r="FT108" i="15"/>
  <c r="AX5" i="7"/>
  <c r="ET5" i="7"/>
  <c r="EV7" i="7"/>
  <c r="AZ7" i="7"/>
  <c r="AH5" i="7"/>
  <c r="EF5" i="7"/>
  <c r="AX8" i="7"/>
  <c r="ET8" i="7"/>
  <c r="EH8" i="7"/>
  <c r="AJ8" i="7"/>
  <c r="AJ7" i="7"/>
  <c r="EH7" i="7"/>
  <c r="FN109" i="7"/>
  <c r="AK4" i="7"/>
  <c r="EI4" i="7"/>
  <c r="BS104" i="7"/>
  <c r="FO106" i="7"/>
  <c r="FO104" i="7"/>
  <c r="FO107" i="7" s="1"/>
  <c r="B77" i="16"/>
  <c r="C78" i="16"/>
  <c r="EK11" i="19"/>
  <c r="AQ9" i="15"/>
  <c r="EO9" i="15"/>
  <c r="EJ9" i="19"/>
  <c r="EJ4" i="19"/>
  <c r="EJ8" i="19" s="1"/>
  <c r="EJ10" i="19"/>
  <c r="EN10" i="15"/>
  <c r="AP10" i="15"/>
  <c r="AP5" i="15"/>
  <c r="EN5" i="15"/>
  <c r="ER4" i="19"/>
  <c r="ER8" i="19" s="1"/>
  <c r="ER9" i="19"/>
  <c r="ER10" i="19"/>
  <c r="EV9" i="15"/>
  <c r="AZ9" i="15"/>
  <c r="BB10" i="15"/>
  <c r="EX10" i="15"/>
  <c r="FS106" i="15"/>
  <c r="FS104" i="15"/>
  <c r="FS107" i="15" s="1"/>
  <c r="ES10" i="7"/>
  <c r="AW10" i="7"/>
  <c r="EV7" i="15"/>
  <c r="AZ7" i="15"/>
  <c r="AJ5" i="14"/>
  <c r="EH5" i="14"/>
  <c r="AK10" i="14"/>
  <c r="EI10" i="14"/>
  <c r="A20" i="9"/>
  <c r="I19" i="9"/>
  <c r="H19" i="9"/>
  <c r="N19" i="9"/>
  <c r="B19" i="9"/>
  <c r="G19" i="9"/>
  <c r="L19" i="9"/>
  <c r="D19" i="9"/>
  <c r="C19" i="9"/>
  <c r="M19" i="9"/>
  <c r="B64" i="18"/>
  <c r="C63" i="18"/>
  <c r="EN4" i="15"/>
  <c r="AP4" i="15"/>
  <c r="FM104" i="14"/>
  <c r="FM107" i="14" s="1"/>
  <c r="ET8" i="14"/>
  <c r="AX8" i="14"/>
  <c r="ES4" i="14"/>
  <c r="AW4" i="14"/>
  <c r="EF10" i="7"/>
  <c r="AH10" i="7"/>
  <c r="AK4" i="14"/>
  <c r="EI4" i="14"/>
  <c r="BA5" i="14"/>
  <c r="EW5" i="14"/>
  <c r="EU4" i="15"/>
  <c r="AY4" i="15"/>
  <c r="ET7" i="14"/>
  <c r="AX7" i="14"/>
  <c r="EI9" i="7"/>
  <c r="AK9" i="7"/>
  <c r="EM7" i="15"/>
  <c r="AO7" i="15"/>
  <c r="EH9" i="14"/>
  <c r="AJ9" i="14"/>
  <c r="EF7" i="14"/>
  <c r="AH7" i="14"/>
  <c r="C93" i="16"/>
  <c r="B94" i="16"/>
  <c r="FL106" i="7"/>
  <c r="FL104" i="7"/>
  <c r="FL107" i="7" s="1"/>
  <c r="ES9" i="7"/>
  <c r="AW9" i="7"/>
  <c r="B52" i="18"/>
  <c r="C53" i="18"/>
  <c r="AI8" i="14"/>
  <c r="EG8" i="14"/>
  <c r="EV4" i="7"/>
  <c r="AZ4" i="7"/>
  <c r="AW10" i="14"/>
  <c r="ES10" i="14"/>
  <c r="AP13" i="15" l="1"/>
  <c r="EN13" i="15"/>
  <c r="AW11" i="7"/>
  <c r="ES11" i="7"/>
  <c r="BA13" i="15"/>
  <c r="EW13" i="15"/>
  <c r="AZ11" i="15"/>
  <c r="EV11" i="15"/>
  <c r="AZ12" i="15"/>
  <c r="EV12" i="15"/>
  <c r="FL108" i="7"/>
  <c r="FO108" i="7"/>
  <c r="FO109" i="7" s="1"/>
  <c r="EJ13" i="14"/>
  <c r="AL13" i="14"/>
  <c r="FM108" i="14"/>
  <c r="ES13" i="14"/>
  <c r="AW13" i="14"/>
  <c r="FO108" i="14"/>
  <c r="FO109" i="14" s="1"/>
  <c r="AY12" i="14"/>
  <c r="EU12" i="14"/>
  <c r="AF12" i="14"/>
  <c r="ED12" i="14"/>
  <c r="AY11" i="14"/>
  <c r="EU11" i="14"/>
  <c r="EG11" i="14"/>
  <c r="AI11" i="14"/>
  <c r="ET9" i="14"/>
  <c r="AX9" i="14"/>
  <c r="DW11" i="24"/>
  <c r="FJ10" i="24"/>
  <c r="FJ8" i="24"/>
  <c r="FJ4" i="24"/>
  <c r="FJ9" i="24" s="1"/>
  <c r="BN4" i="24"/>
  <c r="DV10" i="24"/>
  <c r="DV9" i="24"/>
  <c r="DV4" i="24"/>
  <c r="DV8" i="24" s="1"/>
  <c r="FI11" i="24"/>
  <c r="BT104" i="14"/>
  <c r="FP104" i="14"/>
  <c r="FP107" i="14" s="1"/>
  <c r="FP106" i="14"/>
  <c r="BB8" i="15"/>
  <c r="EX8" i="15"/>
  <c r="EV5" i="15"/>
  <c r="AZ5" i="15"/>
  <c r="FT109" i="15"/>
  <c r="AN8" i="15"/>
  <c r="EL8" i="15"/>
  <c r="BY104" i="15"/>
  <c r="FU104" i="15"/>
  <c r="FU107" i="15" s="1"/>
  <c r="FU106" i="15"/>
  <c r="AY5" i="7"/>
  <c r="EU5" i="7"/>
  <c r="EE5" i="7"/>
  <c r="AG5" i="7"/>
  <c r="BA7" i="7"/>
  <c r="EW7" i="7"/>
  <c r="EG8" i="7"/>
  <c r="AI8" i="7"/>
  <c r="EG7" i="7"/>
  <c r="AI7" i="7"/>
  <c r="AY8" i="7"/>
  <c r="EU8" i="7"/>
  <c r="AJ4" i="7"/>
  <c r="EH4" i="7"/>
  <c r="BT104" i="7"/>
  <c r="FP106" i="7"/>
  <c r="FP104" i="7"/>
  <c r="FP107" i="7" s="1"/>
  <c r="FL109" i="7"/>
  <c r="C77" i="16"/>
  <c r="B76" i="16"/>
  <c r="EJ11" i="19"/>
  <c r="ER11" i="19"/>
  <c r="FS108" i="15"/>
  <c r="FS109" i="15" s="1"/>
  <c r="FM106" i="14"/>
  <c r="AO10" i="15"/>
  <c r="EM10" i="15"/>
  <c r="EI4" i="19"/>
  <c r="EI8" i="19" s="1"/>
  <c r="EI9" i="19"/>
  <c r="EI10" i="19"/>
  <c r="ES4" i="19"/>
  <c r="ES8" i="19" s="1"/>
  <c r="ES10" i="19"/>
  <c r="AP9" i="15"/>
  <c r="EN9" i="15"/>
  <c r="BC10" i="15"/>
  <c r="EY10" i="15"/>
  <c r="FR104" i="15"/>
  <c r="FR108" i="15" s="1"/>
  <c r="EW9" i="15"/>
  <c r="BA9" i="15"/>
  <c r="AO5" i="15"/>
  <c r="EM5" i="15"/>
  <c r="AX10" i="14"/>
  <c r="ET10" i="14"/>
  <c r="AJ10" i="14"/>
  <c r="EH10" i="14"/>
  <c r="EW7" i="15"/>
  <c r="BA7" i="15"/>
  <c r="AH8" i="14"/>
  <c r="EF8" i="14"/>
  <c r="FK106" i="7"/>
  <c r="FK104" i="7"/>
  <c r="FK107" i="7" s="1"/>
  <c r="B95" i="16"/>
  <c r="C94" i="16"/>
  <c r="EL7" i="15"/>
  <c r="AN7" i="15"/>
  <c r="EU7" i="14"/>
  <c r="AY7" i="14"/>
  <c r="AJ4" i="14"/>
  <c r="EH4" i="14"/>
  <c r="EE10" i="7"/>
  <c r="AG10" i="7"/>
  <c r="B65" i="18"/>
  <c r="C64" i="18"/>
  <c r="ET9" i="7"/>
  <c r="AX9" i="7"/>
  <c r="EM4" i="15"/>
  <c r="AO4" i="15"/>
  <c r="N20" i="9"/>
  <c r="M20" i="9"/>
  <c r="D20" i="9"/>
  <c r="H20" i="9"/>
  <c r="I20" i="9"/>
  <c r="B20" i="9"/>
  <c r="L20" i="9"/>
  <c r="G20" i="9"/>
  <c r="C20" i="9"/>
  <c r="A21" i="9"/>
  <c r="AX10" i="7"/>
  <c r="ET10" i="7"/>
  <c r="EW4" i="7"/>
  <c r="BA4" i="7"/>
  <c r="B51" i="18"/>
  <c r="C52" i="18"/>
  <c r="AG7" i="14"/>
  <c r="EE7" i="14"/>
  <c r="AI9" i="14"/>
  <c r="EG9" i="14"/>
  <c r="EH9" i="7"/>
  <c r="AJ9" i="7"/>
  <c r="EV4" i="15"/>
  <c r="AZ4" i="15"/>
  <c r="EX5" i="14"/>
  <c r="BB5" i="14"/>
  <c r="AX4" i="14"/>
  <c r="ET4" i="14"/>
  <c r="EU8" i="14"/>
  <c r="AY8" i="14"/>
  <c r="FL106" i="14"/>
  <c r="FL104" i="14"/>
  <c r="FL107" i="14" s="1"/>
  <c r="EG5" i="14"/>
  <c r="AI5" i="14"/>
  <c r="FM109" i="14" l="1"/>
  <c r="BA11" i="15"/>
  <c r="EW11" i="15"/>
  <c r="AX11" i="7"/>
  <c r="ET11" i="7"/>
  <c r="BA12" i="15"/>
  <c r="EW12" i="15"/>
  <c r="BB13" i="15"/>
  <c r="EX13" i="15"/>
  <c r="AO13" i="15"/>
  <c r="EM13" i="15"/>
  <c r="FL108" i="14"/>
  <c r="FL109" i="14" s="1"/>
  <c r="FP108" i="14"/>
  <c r="FP109" i="14" s="1"/>
  <c r="FU108" i="15"/>
  <c r="FK108" i="7"/>
  <c r="FK109" i="7" s="1"/>
  <c r="FP108" i="7"/>
  <c r="EI13" i="14"/>
  <c r="AK13" i="14"/>
  <c r="ET13" i="14"/>
  <c r="AX13" i="14"/>
  <c r="AE12" i="14"/>
  <c r="EC12" i="14"/>
  <c r="AZ12" i="14"/>
  <c r="EV12" i="14"/>
  <c r="AH11" i="14"/>
  <c r="EF11" i="14"/>
  <c r="AZ11" i="14"/>
  <c r="EV11" i="14"/>
  <c r="AY9" i="14"/>
  <c r="EU9" i="14"/>
  <c r="DV11" i="24"/>
  <c r="FJ11" i="24"/>
  <c r="FK8" i="24"/>
  <c r="FK10" i="24"/>
  <c r="BO4" i="24"/>
  <c r="FK4" i="24"/>
  <c r="FK9" i="24" s="1"/>
  <c r="BU104" i="14"/>
  <c r="FQ104" i="14"/>
  <c r="FQ107" i="14" s="1"/>
  <c r="FQ106" i="14"/>
  <c r="EW5" i="15"/>
  <c r="BA5" i="15"/>
  <c r="AM8" i="15"/>
  <c r="EK8" i="15"/>
  <c r="FR107" i="15"/>
  <c r="BC8" i="15"/>
  <c r="EY8" i="15"/>
  <c r="BZ104" i="15"/>
  <c r="FV104" i="15"/>
  <c r="FV107" i="15" s="1"/>
  <c r="FV106" i="15"/>
  <c r="FU109" i="15"/>
  <c r="AZ5" i="7"/>
  <c r="EV5" i="7"/>
  <c r="BB7" i="7"/>
  <c r="EX7" i="7"/>
  <c r="ED5" i="7"/>
  <c r="AF5" i="7"/>
  <c r="AH8" i="7"/>
  <c r="EF8" i="7"/>
  <c r="EF7" i="7"/>
  <c r="AH7" i="7"/>
  <c r="AZ8" i="7"/>
  <c r="EV8" i="7"/>
  <c r="BU104" i="7"/>
  <c r="FQ106" i="7"/>
  <c r="FQ104" i="7"/>
  <c r="FQ107" i="7" s="1"/>
  <c r="AI4" i="7"/>
  <c r="EG4" i="7"/>
  <c r="FP109" i="7"/>
  <c r="C76" i="16"/>
  <c r="B75" i="16"/>
  <c r="EI11" i="19"/>
  <c r="ES9" i="19"/>
  <c r="ES11" i="19" s="1"/>
  <c r="FR106" i="15"/>
  <c r="EX9" i="15"/>
  <c r="BB9" i="15"/>
  <c r="FQ106" i="15"/>
  <c r="FQ104" i="15"/>
  <c r="FQ107" i="15" s="1"/>
  <c r="BD10" i="15"/>
  <c r="EZ10" i="15"/>
  <c r="EH9" i="19"/>
  <c r="EH4" i="19"/>
  <c r="EH8" i="19" s="1"/>
  <c r="EH10" i="19"/>
  <c r="AN10" i="15"/>
  <c r="EL10" i="15"/>
  <c r="AO9" i="15"/>
  <c r="EM9" i="15"/>
  <c r="AN5" i="15"/>
  <c r="EL5" i="15"/>
  <c r="ET4" i="19"/>
  <c r="ET8" i="19" s="1"/>
  <c r="ET10" i="19"/>
  <c r="BC5" i="14"/>
  <c r="EY5" i="14"/>
  <c r="EG9" i="7"/>
  <c r="AI9" i="7"/>
  <c r="B66" i="18"/>
  <c r="C65" i="18"/>
  <c r="EG4" i="14"/>
  <c r="AI4" i="14"/>
  <c r="C95" i="16"/>
  <c r="B96" i="16"/>
  <c r="EV8" i="14"/>
  <c r="AZ8" i="14"/>
  <c r="AF7" i="14"/>
  <c r="ED7" i="14"/>
  <c r="ED10" i="7"/>
  <c r="AF10" i="7"/>
  <c r="AZ7" i="14"/>
  <c r="EV7" i="14"/>
  <c r="EE8" i="14"/>
  <c r="AG8" i="14"/>
  <c r="AY10" i="14"/>
  <c r="EU10" i="14"/>
  <c r="AH5" i="14"/>
  <c r="EF5" i="14"/>
  <c r="EW4" i="15"/>
  <c r="BA4" i="15"/>
  <c r="AY10" i="7"/>
  <c r="EU10" i="7"/>
  <c r="M21" i="9"/>
  <c r="C21" i="9"/>
  <c r="D21" i="9"/>
  <c r="N21" i="9"/>
  <c r="B21" i="9"/>
  <c r="I21" i="9"/>
  <c r="L21" i="9"/>
  <c r="G21" i="9"/>
  <c r="H21" i="9"/>
  <c r="A22" i="9"/>
  <c r="EL4" i="15"/>
  <c r="AN4" i="15"/>
  <c r="AI10" i="14"/>
  <c r="EG10" i="14"/>
  <c r="EU4" i="14"/>
  <c r="AY4" i="14"/>
  <c r="FK104" i="14"/>
  <c r="FK107" i="14" s="1"/>
  <c r="AH9" i="14"/>
  <c r="EF9" i="14"/>
  <c r="B50" i="18"/>
  <c r="C51" i="18"/>
  <c r="BB4" i="7"/>
  <c r="EX4" i="7"/>
  <c r="AY9" i="7"/>
  <c r="EU9" i="7"/>
  <c r="EK7" i="15"/>
  <c r="AM7" i="15"/>
  <c r="FJ106" i="7"/>
  <c r="FJ104" i="7"/>
  <c r="FJ107" i="7" s="1"/>
  <c r="EX7" i="15"/>
  <c r="BB7" i="15"/>
  <c r="FR109" i="15" l="1"/>
  <c r="BC13" i="15"/>
  <c r="EY13" i="15"/>
  <c r="AY11" i="7"/>
  <c r="EU11" i="7"/>
  <c r="AN13" i="15"/>
  <c r="EL13" i="15"/>
  <c r="BB12" i="15"/>
  <c r="EX12" i="15"/>
  <c r="BB11" i="15"/>
  <c r="EX11" i="15"/>
  <c r="FQ108" i="14"/>
  <c r="FV108" i="15"/>
  <c r="FV109" i="15" s="1"/>
  <c r="FJ108" i="7"/>
  <c r="FJ109" i="7" s="1"/>
  <c r="FQ108" i="7"/>
  <c r="FQ109" i="7" s="1"/>
  <c r="EU13" i="14"/>
  <c r="AY13" i="14"/>
  <c r="EH13" i="14"/>
  <c r="AJ13" i="14"/>
  <c r="FK108" i="14"/>
  <c r="EW12" i="14"/>
  <c r="BA12" i="14"/>
  <c r="AD12" i="14"/>
  <c r="EB12" i="14"/>
  <c r="BA11" i="14"/>
  <c r="EW11" i="14"/>
  <c r="EE11" i="14"/>
  <c r="AG11" i="14"/>
  <c r="EV9" i="14"/>
  <c r="AZ9" i="14"/>
  <c r="FL10" i="24"/>
  <c r="FL8" i="24"/>
  <c r="FL4" i="24"/>
  <c r="FL9" i="24" s="1"/>
  <c r="BP4" i="24"/>
  <c r="FK11" i="24"/>
  <c r="FQ109" i="14"/>
  <c r="BV104" i="14"/>
  <c r="FR106" i="14"/>
  <c r="FR104" i="14"/>
  <c r="FR107" i="14" s="1"/>
  <c r="AL8" i="15"/>
  <c r="EJ8" i="15"/>
  <c r="EZ8" i="15"/>
  <c r="BD8" i="15"/>
  <c r="EX5" i="15"/>
  <c r="BB5" i="15"/>
  <c r="CA104" i="15"/>
  <c r="FW104" i="15"/>
  <c r="FW107" i="15" s="1"/>
  <c r="FW106" i="15"/>
  <c r="BA5" i="7"/>
  <c r="EW5" i="7"/>
  <c r="AE5" i="7"/>
  <c r="EC5" i="7"/>
  <c r="BC7" i="7"/>
  <c r="EY7" i="7"/>
  <c r="AG7" i="7"/>
  <c r="EE7" i="7"/>
  <c r="BA8" i="7"/>
  <c r="EW8" i="7"/>
  <c r="AG8" i="7"/>
  <c r="EE8" i="7"/>
  <c r="AH4" i="7"/>
  <c r="EF4" i="7"/>
  <c r="BV104" i="7"/>
  <c r="FR106" i="7"/>
  <c r="FR104" i="7"/>
  <c r="FR107" i="7" s="1"/>
  <c r="B74" i="16"/>
  <c r="C75" i="16"/>
  <c r="EH11" i="19"/>
  <c r="ET9" i="19"/>
  <c r="ET11" i="19" s="1"/>
  <c r="FQ108" i="15"/>
  <c r="FQ109" i="15" s="1"/>
  <c r="FK106" i="14"/>
  <c r="AM5" i="15"/>
  <c r="EK5" i="15"/>
  <c r="AM10" i="15"/>
  <c r="EK10" i="15"/>
  <c r="EG10" i="19"/>
  <c r="EG9" i="19"/>
  <c r="EG4" i="19"/>
  <c r="EG8" i="19" s="1"/>
  <c r="EY9" i="15"/>
  <c r="BC9" i="15"/>
  <c r="FP104" i="15"/>
  <c r="FP107" i="15" s="1"/>
  <c r="EU4" i="19"/>
  <c r="EU8" i="19" s="1"/>
  <c r="EU10" i="19"/>
  <c r="AN9" i="15"/>
  <c r="EL9" i="15"/>
  <c r="BE10" i="15"/>
  <c r="FA10" i="15"/>
  <c r="EJ7" i="15"/>
  <c r="AL7" i="15"/>
  <c r="BC4" i="7"/>
  <c r="EY4" i="7"/>
  <c r="FJ106" i="14"/>
  <c r="FJ104" i="14"/>
  <c r="FJ107" i="14" s="1"/>
  <c r="EK4" i="15"/>
  <c r="AM4" i="15"/>
  <c r="AG5" i="14"/>
  <c r="EE5" i="14"/>
  <c r="EC7" i="14"/>
  <c r="AE7" i="14"/>
  <c r="AH4" i="14"/>
  <c r="EF4" i="14"/>
  <c r="EF9" i="7"/>
  <c r="AH9" i="7"/>
  <c r="FI106" i="7"/>
  <c r="FI104" i="7"/>
  <c r="FI107" i="7" s="1"/>
  <c r="AG9" i="14"/>
  <c r="EE9" i="14"/>
  <c r="ED8" i="14"/>
  <c r="AF8" i="14"/>
  <c r="EF10" i="14"/>
  <c r="AH10" i="14"/>
  <c r="H22" i="9"/>
  <c r="N22" i="9"/>
  <c r="M22" i="9"/>
  <c r="D22" i="9"/>
  <c r="A23" i="9"/>
  <c r="L22" i="9"/>
  <c r="C22" i="9"/>
  <c r="I22" i="9"/>
  <c r="G22" i="9"/>
  <c r="B22" i="9"/>
  <c r="EV10" i="7"/>
  <c r="AZ10" i="7"/>
  <c r="AZ10" i="14"/>
  <c r="EV10" i="14"/>
  <c r="EW7" i="14"/>
  <c r="BA7" i="14"/>
  <c r="EW8" i="14"/>
  <c r="BA8" i="14"/>
  <c r="B97" i="16"/>
  <c r="C96" i="16"/>
  <c r="EY7" i="15"/>
  <c r="BC7" i="15"/>
  <c r="EV9" i="7"/>
  <c r="AZ9" i="7"/>
  <c r="B49" i="18"/>
  <c r="C50" i="18"/>
  <c r="AZ4" i="14"/>
  <c r="EV4" i="14"/>
  <c r="EX4" i="15"/>
  <c r="BB4" i="15"/>
  <c r="EC10" i="7"/>
  <c r="AE10" i="7"/>
  <c r="B67" i="18"/>
  <c r="C66" i="18"/>
  <c r="EZ5" i="14"/>
  <c r="BD5" i="14"/>
  <c r="FK109" i="14" l="1"/>
  <c r="BC12" i="15"/>
  <c r="EY12" i="15"/>
  <c r="AZ11" i="7"/>
  <c r="EV11" i="7"/>
  <c r="BC11" i="15"/>
  <c r="EY11" i="15"/>
  <c r="AM13" i="15"/>
  <c r="EK13" i="15"/>
  <c r="BD13" i="15"/>
  <c r="EZ13" i="15"/>
  <c r="FW108" i="15"/>
  <c r="FW109" i="15" s="1"/>
  <c r="FI108" i="7"/>
  <c r="FI109" i="7" s="1"/>
  <c r="FR108" i="7"/>
  <c r="FR109" i="7" s="1"/>
  <c r="FJ108" i="14"/>
  <c r="FJ109" i="14" s="1"/>
  <c r="EG13" i="14"/>
  <c r="AI13" i="14"/>
  <c r="FR108" i="14"/>
  <c r="FR109" i="14" s="1"/>
  <c r="EV13" i="14"/>
  <c r="AZ13" i="14"/>
  <c r="EA12" i="14"/>
  <c r="AC12" i="14"/>
  <c r="BB12" i="14"/>
  <c r="EX12" i="14"/>
  <c r="AF11" i="14"/>
  <c r="ED11" i="14"/>
  <c r="BB11" i="14"/>
  <c r="EX11" i="14"/>
  <c r="EW9" i="14"/>
  <c r="BA9" i="14"/>
  <c r="FL11" i="24"/>
  <c r="FM10" i="24"/>
  <c r="FM8" i="24"/>
  <c r="BQ4" i="24"/>
  <c r="FM4" i="24"/>
  <c r="FM9" i="24" s="1"/>
  <c r="BW104" i="14"/>
  <c r="FS106" i="14"/>
  <c r="FS104" i="14"/>
  <c r="FS107" i="14" s="1"/>
  <c r="EY5" i="15"/>
  <c r="BC5" i="15"/>
  <c r="AK8" i="15"/>
  <c r="EI8" i="15"/>
  <c r="BE8" i="15"/>
  <c r="FA8" i="15"/>
  <c r="CB104" i="15"/>
  <c r="FX104" i="15"/>
  <c r="FX107" i="15" s="1"/>
  <c r="FX106" i="15"/>
  <c r="BB5" i="7"/>
  <c r="EX5" i="7"/>
  <c r="BD7" i="7"/>
  <c r="EZ7" i="7"/>
  <c r="EB5" i="7"/>
  <c r="AD5" i="7"/>
  <c r="EX8" i="7"/>
  <c r="BB8" i="7"/>
  <c r="AF8" i="7"/>
  <c r="ED8" i="7"/>
  <c r="ED7" i="7"/>
  <c r="AF7" i="7"/>
  <c r="AG4" i="7"/>
  <c r="EE4" i="7"/>
  <c r="BW104" i="7"/>
  <c r="FS106" i="7"/>
  <c r="FS104" i="7"/>
  <c r="FS107" i="7" s="1"/>
  <c r="C74" i="16"/>
  <c r="B73" i="16"/>
  <c r="EG11" i="19"/>
  <c r="EU9" i="19"/>
  <c r="EU11" i="19" s="1"/>
  <c r="FP106" i="15"/>
  <c r="FP108" i="15"/>
  <c r="EZ9" i="15"/>
  <c r="BD9" i="15"/>
  <c r="FB10" i="15"/>
  <c r="BF10" i="15"/>
  <c r="EV4" i="19"/>
  <c r="EV8" i="19" s="1"/>
  <c r="EV10" i="19"/>
  <c r="AL5" i="15"/>
  <c r="EJ5" i="15"/>
  <c r="AM9" i="15"/>
  <c r="EK9" i="15"/>
  <c r="FO104" i="15"/>
  <c r="FO108" i="15" s="1"/>
  <c r="EF4" i="19"/>
  <c r="EF8" i="19" s="1"/>
  <c r="EF10" i="19"/>
  <c r="EF9" i="19"/>
  <c r="EJ10" i="15"/>
  <c r="AL10" i="15"/>
  <c r="EE10" i="14"/>
  <c r="AG10" i="14"/>
  <c r="B68" i="18"/>
  <c r="C67" i="18"/>
  <c r="B48" i="18"/>
  <c r="C49" i="18"/>
  <c r="C97" i="16"/>
  <c r="B98" i="16"/>
  <c r="EW10" i="7"/>
  <c r="BA10" i="7"/>
  <c r="I23" i="9"/>
  <c r="B23" i="9"/>
  <c r="N23" i="9"/>
  <c r="H23" i="9"/>
  <c r="G23" i="9"/>
  <c r="A24" i="9"/>
  <c r="D23" i="9"/>
  <c r="L23" i="9"/>
  <c r="C23" i="9"/>
  <c r="M23" i="9"/>
  <c r="ED9" i="14"/>
  <c r="AF9" i="14"/>
  <c r="EE9" i="7"/>
  <c r="AG9" i="7"/>
  <c r="BD7" i="15"/>
  <c r="EZ7" i="15"/>
  <c r="AD10" i="7"/>
  <c r="EB10" i="7"/>
  <c r="EW9" i="7"/>
  <c r="BA9" i="7"/>
  <c r="EX8" i="14"/>
  <c r="BB8" i="14"/>
  <c r="BA10" i="14"/>
  <c r="EW10" i="14"/>
  <c r="EC8" i="14"/>
  <c r="AE8" i="14"/>
  <c r="FH106" i="7"/>
  <c r="FH104" i="7"/>
  <c r="FH107" i="7" s="1"/>
  <c r="AG4" i="14"/>
  <c r="EE4" i="14"/>
  <c r="AF5" i="14"/>
  <c r="ED5" i="14"/>
  <c r="FI106" i="14"/>
  <c r="FI104" i="14"/>
  <c r="FI107" i="14" s="1"/>
  <c r="BD4" i="7"/>
  <c r="EZ4" i="7"/>
  <c r="EY4" i="15"/>
  <c r="BC4" i="15"/>
  <c r="BE5" i="14"/>
  <c r="FA5" i="14"/>
  <c r="EW4" i="14"/>
  <c r="BA4" i="14"/>
  <c r="EX7" i="14"/>
  <c r="BB7" i="14"/>
  <c r="EB7" i="14"/>
  <c r="AD7" i="14"/>
  <c r="EJ4" i="15"/>
  <c r="AL4" i="15"/>
  <c r="EI7" i="15"/>
  <c r="AK7" i="15"/>
  <c r="AL13" i="15" l="1"/>
  <c r="EJ13" i="15"/>
  <c r="BA11" i="7"/>
  <c r="EW11" i="7"/>
  <c r="BE13" i="15"/>
  <c r="FA13" i="15"/>
  <c r="BD11" i="15"/>
  <c r="EZ11" i="15"/>
  <c r="BD12" i="15"/>
  <c r="EZ12" i="15"/>
  <c r="FS108" i="14"/>
  <c r="FS109" i="14" s="1"/>
  <c r="FX108" i="15"/>
  <c r="FX109" i="15" s="1"/>
  <c r="FS108" i="7"/>
  <c r="FS109" i="7" s="1"/>
  <c r="FH108" i="7"/>
  <c r="FH109" i="7" s="1"/>
  <c r="FI108" i="14"/>
  <c r="EF13" i="14"/>
  <c r="AH13" i="14"/>
  <c r="EW13" i="14"/>
  <c r="BA13" i="14"/>
  <c r="BC12" i="14"/>
  <c r="EY12" i="14"/>
  <c r="DZ12" i="14"/>
  <c r="AB12" i="14"/>
  <c r="EY11" i="14"/>
  <c r="BC11" i="14"/>
  <c r="EC11" i="14"/>
  <c r="AE11" i="14"/>
  <c r="EX9" i="14"/>
  <c r="BB9" i="14"/>
  <c r="FN10" i="24"/>
  <c r="FN8" i="24"/>
  <c r="FN4" i="24"/>
  <c r="FN9" i="24" s="1"/>
  <c r="BR4" i="24"/>
  <c r="FM11" i="24"/>
  <c r="FI109" i="14"/>
  <c r="BX104" i="14"/>
  <c r="FT106" i="14"/>
  <c r="FT104" i="14"/>
  <c r="FT107" i="14" s="1"/>
  <c r="FO107" i="15"/>
  <c r="BD5" i="15"/>
  <c r="EZ5" i="15"/>
  <c r="AJ8" i="15"/>
  <c r="EH8" i="15"/>
  <c r="BF8" i="15"/>
  <c r="FB8" i="15"/>
  <c r="FP109" i="15"/>
  <c r="CC104" i="15"/>
  <c r="FY104" i="15"/>
  <c r="FY107" i="15" s="1"/>
  <c r="FY106" i="15"/>
  <c r="FY108" i="15"/>
  <c r="EY5" i="7"/>
  <c r="BC5" i="7"/>
  <c r="EA5" i="7"/>
  <c r="AC5" i="7"/>
  <c r="BE7" i="7"/>
  <c r="FA7" i="7"/>
  <c r="EC8" i="7"/>
  <c r="AE8" i="7"/>
  <c r="AE7" i="7"/>
  <c r="EC7" i="7"/>
  <c r="EY8" i="7"/>
  <c r="BC8" i="7"/>
  <c r="AF4" i="7"/>
  <c r="ED4" i="7"/>
  <c r="BX104" i="7"/>
  <c r="FT106" i="7"/>
  <c r="FT104" i="7"/>
  <c r="FT107" i="7" s="1"/>
  <c r="C73" i="16"/>
  <c r="B72" i="16"/>
  <c r="EF11" i="19"/>
  <c r="EV9" i="19"/>
  <c r="EV11" i="19" s="1"/>
  <c r="FO106" i="15"/>
  <c r="FN104" i="15"/>
  <c r="FN108" i="15" s="1"/>
  <c r="AL9" i="15"/>
  <c r="EJ9" i="15"/>
  <c r="FC10" i="15"/>
  <c r="BG10" i="15"/>
  <c r="AK10" i="15"/>
  <c r="EI10" i="15"/>
  <c r="EW4" i="19"/>
  <c r="EW9" i="19" s="1"/>
  <c r="EW10" i="19"/>
  <c r="EI5" i="15"/>
  <c r="AK5" i="15"/>
  <c r="FA9" i="15"/>
  <c r="BE9" i="15"/>
  <c r="EE10" i="19"/>
  <c r="EE4" i="19"/>
  <c r="EE8" i="19" s="1"/>
  <c r="EE9" i="19"/>
  <c r="AC7" i="14"/>
  <c r="EA7" i="14"/>
  <c r="FG106" i="7"/>
  <c r="FG108" i="7"/>
  <c r="FG104" i="7"/>
  <c r="FG107" i="7" s="1"/>
  <c r="EX10" i="14"/>
  <c r="BB10" i="14"/>
  <c r="AC10" i="7"/>
  <c r="EA10" i="7"/>
  <c r="C48" i="18"/>
  <c r="B47" i="18"/>
  <c r="EH7" i="15"/>
  <c r="AJ7" i="15"/>
  <c r="EY7" i="14"/>
  <c r="BC7" i="14"/>
  <c r="FH104" i="14"/>
  <c r="FH107" i="14" s="1"/>
  <c r="AF4" i="14"/>
  <c r="ED4" i="14"/>
  <c r="AD8" i="14"/>
  <c r="EB8" i="14"/>
  <c r="BC8" i="14"/>
  <c r="EY8" i="14"/>
  <c r="BB9" i="7"/>
  <c r="EX9" i="7"/>
  <c r="ED9" i="7"/>
  <c r="AF9" i="7"/>
  <c r="EX10" i="7"/>
  <c r="BB10" i="7"/>
  <c r="B99" i="16"/>
  <c r="C98" i="16"/>
  <c r="ED10" i="14"/>
  <c r="AF10" i="14"/>
  <c r="FB5" i="14"/>
  <c r="BF5" i="14"/>
  <c r="BE4" i="7"/>
  <c r="FA4" i="7"/>
  <c r="FA7" i="15"/>
  <c r="BE7" i="15"/>
  <c r="B24" i="9"/>
  <c r="I24" i="9"/>
  <c r="G24" i="9"/>
  <c r="C24" i="9"/>
  <c r="L24" i="9"/>
  <c r="N24" i="9"/>
  <c r="H24" i="9"/>
  <c r="M24" i="9"/>
  <c r="D24" i="9"/>
  <c r="A25" i="9"/>
  <c r="C68" i="18"/>
  <c r="B69" i="18"/>
  <c r="EI4" i="15"/>
  <c r="AK4" i="15"/>
  <c r="BB4" i="14"/>
  <c r="EX4" i="14"/>
  <c r="EZ4" i="15"/>
  <c r="BD4" i="15"/>
  <c r="EC5" i="14"/>
  <c r="AE5" i="14"/>
  <c r="EC9" i="14"/>
  <c r="AE9" i="14"/>
  <c r="BE11" i="15" l="1"/>
  <c r="FA11" i="15"/>
  <c r="BB11" i="7"/>
  <c r="EX11" i="7"/>
  <c r="BE12" i="15"/>
  <c r="FA12" i="15"/>
  <c r="BF13" i="15"/>
  <c r="FB13" i="15"/>
  <c r="AK13" i="15"/>
  <c r="EI13" i="15"/>
  <c r="FT108" i="7"/>
  <c r="FT109" i="7" s="1"/>
  <c r="EX13" i="14"/>
  <c r="BB13" i="14"/>
  <c r="FH108" i="14"/>
  <c r="EE13" i="14"/>
  <c r="AG13" i="14"/>
  <c r="FT108" i="14"/>
  <c r="FT109" i="14" s="1"/>
  <c r="AA12" i="14"/>
  <c r="DY12" i="14"/>
  <c r="EZ12" i="14"/>
  <c r="BD12" i="14"/>
  <c r="EB11" i="14"/>
  <c r="AD11" i="14"/>
  <c r="BD11" i="14"/>
  <c r="EZ11" i="14"/>
  <c r="FO109" i="15"/>
  <c r="EY9" i="14"/>
  <c r="BC9" i="14"/>
  <c r="FN11" i="24"/>
  <c r="FO8" i="24"/>
  <c r="FO10" i="24"/>
  <c r="FO4" i="24"/>
  <c r="FO9" i="24" s="1"/>
  <c r="BS4" i="24"/>
  <c r="EW8" i="19"/>
  <c r="EW11" i="19" s="1"/>
  <c r="BY104" i="14"/>
  <c r="FU104" i="14"/>
  <c r="FU107" i="14" s="1"/>
  <c r="FU106" i="14"/>
  <c r="FU108" i="14"/>
  <c r="AI8" i="15"/>
  <c r="EG8" i="15"/>
  <c r="BG8" i="15"/>
  <c r="FC8" i="15"/>
  <c r="BE5" i="15"/>
  <c r="FA5" i="15"/>
  <c r="FY109" i="15"/>
  <c r="CD104" i="15"/>
  <c r="FZ106" i="15"/>
  <c r="FZ104" i="15"/>
  <c r="FZ107" i="15" s="1"/>
  <c r="FZ108" i="15"/>
  <c r="EZ5" i="7"/>
  <c r="BD5" i="7"/>
  <c r="FB7" i="7"/>
  <c r="BF7" i="7"/>
  <c r="DZ5" i="7"/>
  <c r="AB5" i="7"/>
  <c r="EB7" i="7"/>
  <c r="AD7" i="7"/>
  <c r="EZ8" i="7"/>
  <c r="BD8" i="7"/>
  <c r="EB8" i="7"/>
  <c r="AD8" i="7"/>
  <c r="FG109" i="7"/>
  <c r="EC4" i="7"/>
  <c r="AE4" i="7"/>
  <c r="BY104" i="7"/>
  <c r="FU104" i="7"/>
  <c r="FU107" i="7" s="1"/>
  <c r="FU106" i="7"/>
  <c r="C72" i="16"/>
  <c r="B71" i="16"/>
  <c r="EE11" i="19"/>
  <c r="FN107" i="15"/>
  <c r="FN106" i="15"/>
  <c r="FH106" i="14"/>
  <c r="ED10" i="19"/>
  <c r="ED4" i="19"/>
  <c r="ED8" i="19" s="1"/>
  <c r="ED9" i="19"/>
  <c r="EH10" i="15"/>
  <c r="AJ10" i="15"/>
  <c r="AK9" i="15"/>
  <c r="EI9" i="15"/>
  <c r="FM104" i="15"/>
  <c r="FM107" i="15" s="1"/>
  <c r="FM106" i="15"/>
  <c r="FB9" i="15"/>
  <c r="BF9" i="15"/>
  <c r="EX4" i="19"/>
  <c r="EX9" i="19" s="1"/>
  <c r="EX10" i="19"/>
  <c r="FD10" i="15"/>
  <c r="BH10" i="15"/>
  <c r="AJ5" i="15"/>
  <c r="EH5" i="15"/>
  <c r="B100" i="16"/>
  <c r="C99" i="16"/>
  <c r="EC9" i="7"/>
  <c r="AE9" i="7"/>
  <c r="EB5" i="14"/>
  <c r="AD5" i="14"/>
  <c r="I25" i="9"/>
  <c r="L25" i="9"/>
  <c r="H25" i="9"/>
  <c r="B25" i="9"/>
  <c r="N25" i="9"/>
  <c r="M25" i="9"/>
  <c r="C25" i="9"/>
  <c r="G25" i="9"/>
  <c r="A26" i="9"/>
  <c r="D25" i="9"/>
  <c r="FB4" i="7"/>
  <c r="BF4" i="7"/>
  <c r="EY10" i="7"/>
  <c r="BC10" i="7"/>
  <c r="EZ8" i="14"/>
  <c r="BD8" i="14"/>
  <c r="EA8" i="14"/>
  <c r="AC8" i="14"/>
  <c r="EZ7" i="14"/>
  <c r="BD7" i="14"/>
  <c r="EG7" i="15"/>
  <c r="AI7" i="15"/>
  <c r="BC10" i="14"/>
  <c r="EY10" i="14"/>
  <c r="EY4" i="14"/>
  <c r="BC4" i="14"/>
  <c r="BF7" i="15"/>
  <c r="FB7" i="15"/>
  <c r="BG5" i="14"/>
  <c r="FC5" i="14"/>
  <c r="FG104" i="14"/>
  <c r="FG107" i="14" s="1"/>
  <c r="AB10" i="7"/>
  <c r="DZ10" i="7"/>
  <c r="AD9" i="14"/>
  <c r="EB9" i="14"/>
  <c r="FA4" i="15"/>
  <c r="BE4" i="15"/>
  <c r="EH4" i="15"/>
  <c r="AJ4" i="15"/>
  <c r="C69" i="18"/>
  <c r="B70" i="18"/>
  <c r="EC10" i="14"/>
  <c r="AE10" i="14"/>
  <c r="EY9" i="7"/>
  <c r="BC9" i="7"/>
  <c r="EC4" i="14"/>
  <c r="AE4" i="14"/>
  <c r="B46" i="18"/>
  <c r="C47" i="18"/>
  <c r="FF104" i="7"/>
  <c r="FF106" i="7" s="1"/>
  <c r="DZ7" i="14"/>
  <c r="AB7" i="14"/>
  <c r="BG13" i="15" l="1"/>
  <c r="FC13" i="15"/>
  <c r="BC11" i="7"/>
  <c r="EY11" i="7"/>
  <c r="AJ13" i="15"/>
  <c r="EH13" i="15"/>
  <c r="BF12" i="15"/>
  <c r="FB12" i="15"/>
  <c r="BF11" i="15"/>
  <c r="FB11" i="15"/>
  <c r="FH109" i="14"/>
  <c r="FF108" i="7"/>
  <c r="FU108" i="7"/>
  <c r="FU109" i="7" s="1"/>
  <c r="FG108" i="14"/>
  <c r="EY13" i="14"/>
  <c r="BC13" i="14"/>
  <c r="ED13" i="14"/>
  <c r="AF13" i="14"/>
  <c r="FA12" i="14"/>
  <c r="BE12" i="14"/>
  <c r="Z12" i="14"/>
  <c r="DX12" i="14"/>
  <c r="BE11" i="14"/>
  <c r="FA11" i="14"/>
  <c r="EA11" i="14"/>
  <c r="AC11" i="14"/>
  <c r="BD9" i="14"/>
  <c r="EZ9" i="14"/>
  <c r="FO11" i="24"/>
  <c r="FP10" i="24"/>
  <c r="FP8" i="24"/>
  <c r="BT4" i="24"/>
  <c r="FP4" i="24"/>
  <c r="FP9" i="24" s="1"/>
  <c r="FU109" i="14"/>
  <c r="BZ104" i="14"/>
  <c r="FV104" i="14"/>
  <c r="FV107" i="14" s="1"/>
  <c r="FV106" i="14"/>
  <c r="FV108" i="14"/>
  <c r="BH8" i="15"/>
  <c r="FD8" i="15"/>
  <c r="FN109" i="15"/>
  <c r="BF5" i="15"/>
  <c r="FB5" i="15"/>
  <c r="AH8" i="15"/>
  <c r="EF8" i="15"/>
  <c r="FZ109" i="15"/>
  <c r="CE104" i="15"/>
  <c r="GA106" i="15"/>
  <c r="GA104" i="15"/>
  <c r="GA108" i="15" s="1"/>
  <c r="FA5" i="7"/>
  <c r="BE5" i="7"/>
  <c r="AA5" i="7"/>
  <c r="DY5" i="7"/>
  <c r="FC7" i="7"/>
  <c r="BG7" i="7"/>
  <c r="BE8" i="7"/>
  <c r="FA8" i="7"/>
  <c r="FF107" i="7"/>
  <c r="EA8" i="7"/>
  <c r="AC8" i="7"/>
  <c r="AC7" i="7"/>
  <c r="EA7" i="7"/>
  <c r="EB4" i="7"/>
  <c r="AD4" i="7"/>
  <c r="BZ104" i="7"/>
  <c r="FV104" i="7"/>
  <c r="FV107" i="7" s="1"/>
  <c r="FV106" i="7"/>
  <c r="B70" i="16"/>
  <c r="C71" i="16"/>
  <c r="ED11" i="19"/>
  <c r="EX8" i="19"/>
  <c r="EX11" i="19" s="1"/>
  <c r="FM108" i="15"/>
  <c r="FM109" i="15" s="1"/>
  <c r="FG106" i="14"/>
  <c r="FE10" i="15"/>
  <c r="BI10" i="15"/>
  <c r="EY4" i="19"/>
  <c r="EY9" i="19" s="1"/>
  <c r="EY10" i="19"/>
  <c r="AJ9" i="15"/>
  <c r="EH9" i="15"/>
  <c r="EC4" i="19"/>
  <c r="EC8" i="19" s="1"/>
  <c r="EC9" i="19"/>
  <c r="EC10" i="19"/>
  <c r="FC9" i="15"/>
  <c r="BG9" i="15"/>
  <c r="FL106" i="15"/>
  <c r="FL104" i="15"/>
  <c r="FL107" i="15" s="1"/>
  <c r="AI10" i="15"/>
  <c r="EG10" i="15"/>
  <c r="EG5" i="15"/>
  <c r="AI5" i="15"/>
  <c r="FE104" i="7"/>
  <c r="FE106" i="7" s="1"/>
  <c r="BD9" i="7"/>
  <c r="EZ9" i="7"/>
  <c r="C70" i="18"/>
  <c r="B71" i="18"/>
  <c r="FB4" i="15"/>
  <c r="BF4" i="15"/>
  <c r="FC7" i="15"/>
  <c r="BG7" i="15"/>
  <c r="BD10" i="14"/>
  <c r="EZ10" i="14"/>
  <c r="I26" i="9"/>
  <c r="M26" i="9"/>
  <c r="G26" i="9"/>
  <c r="B26" i="9"/>
  <c r="A27" i="9"/>
  <c r="H26" i="9"/>
  <c r="L26" i="9"/>
  <c r="D26" i="9"/>
  <c r="N26" i="9"/>
  <c r="C26" i="9"/>
  <c r="C100" i="16"/>
  <c r="B101" i="16"/>
  <c r="C46" i="18"/>
  <c r="B45" i="18"/>
  <c r="DY10" i="7"/>
  <c r="AA10" i="7"/>
  <c r="FF104" i="14"/>
  <c r="FF106" i="14" s="1"/>
  <c r="EF7" i="15"/>
  <c r="AH7" i="15"/>
  <c r="AB8" i="14"/>
  <c r="DZ8" i="14"/>
  <c r="EA5" i="14"/>
  <c r="AC5" i="14"/>
  <c r="EB9" i="7"/>
  <c r="AD9" i="7"/>
  <c r="DY7" i="14"/>
  <c r="AA7" i="14"/>
  <c r="AD4" i="14"/>
  <c r="EB4" i="14"/>
  <c r="AD10" i="14"/>
  <c r="EB10" i="14"/>
  <c r="EG4" i="15"/>
  <c r="AI4" i="15"/>
  <c r="FD5" i="14"/>
  <c r="BH5" i="14"/>
  <c r="EZ10" i="7"/>
  <c r="BD10" i="7"/>
  <c r="FC4" i="7"/>
  <c r="BG4" i="7"/>
  <c r="AC9" i="14"/>
  <c r="EA9" i="14"/>
  <c r="EZ4" i="14"/>
  <c r="BD4" i="14"/>
  <c r="FA7" i="14"/>
  <c r="BE7" i="14"/>
  <c r="BE8" i="14"/>
  <c r="FA8" i="14"/>
  <c r="FF109" i="7" l="1"/>
  <c r="BG12" i="15"/>
  <c r="FC12" i="15"/>
  <c r="BD11" i="7"/>
  <c r="EZ11" i="7"/>
  <c r="BG11" i="15"/>
  <c r="FC11" i="15"/>
  <c r="AI13" i="15"/>
  <c r="EG13" i="15"/>
  <c r="BH13" i="15"/>
  <c r="FD13" i="15"/>
  <c r="FG109" i="14"/>
  <c r="FL108" i="15"/>
  <c r="FE108" i="7"/>
  <c r="FV108" i="7"/>
  <c r="FV109" i="7" s="1"/>
  <c r="FF108" i="14"/>
  <c r="EZ13" i="14"/>
  <c r="BD13" i="14"/>
  <c r="EC13" i="14"/>
  <c r="AE13" i="14"/>
  <c r="Y12" i="14"/>
  <c r="DW12" i="14"/>
  <c r="BF12" i="14"/>
  <c r="FB12" i="14"/>
  <c r="DZ11" i="14"/>
  <c r="AB11" i="14"/>
  <c r="BF11" i="14"/>
  <c r="FB11" i="14"/>
  <c r="GA107" i="15"/>
  <c r="GA109" i="15" s="1"/>
  <c r="FF107" i="14"/>
  <c r="BE9" i="14"/>
  <c r="FA9" i="14"/>
  <c r="FQ10" i="24"/>
  <c r="FQ8" i="24"/>
  <c r="FQ4" i="24"/>
  <c r="FQ9" i="24" s="1"/>
  <c r="BU4" i="24"/>
  <c r="FP11" i="24"/>
  <c r="EY8" i="19"/>
  <c r="EY11" i="19" s="1"/>
  <c r="FV109" i="14"/>
  <c r="CA104" i="14"/>
  <c r="FW106" i="14"/>
  <c r="FW104" i="14"/>
  <c r="FW107" i="14" s="1"/>
  <c r="FC5" i="15"/>
  <c r="BG5" i="15"/>
  <c r="FL109" i="15"/>
  <c r="AG8" i="15"/>
  <c r="EE8" i="15"/>
  <c r="BI8" i="15"/>
  <c r="FE8" i="15"/>
  <c r="CF104" i="15"/>
  <c r="GB106" i="15"/>
  <c r="GB104" i="15"/>
  <c r="GB108" i="15" s="1"/>
  <c r="FB5" i="7"/>
  <c r="BF5" i="7"/>
  <c r="FD7" i="7"/>
  <c r="BH7" i="7"/>
  <c r="DX5" i="7"/>
  <c r="Z5" i="7"/>
  <c r="AB7" i="7"/>
  <c r="DZ7" i="7"/>
  <c r="AB8" i="7"/>
  <c r="DZ8" i="7"/>
  <c r="BF8" i="7"/>
  <c r="FB8" i="7"/>
  <c r="CA104" i="7"/>
  <c r="FW104" i="7"/>
  <c r="FW107" i="7" s="1"/>
  <c r="FW106" i="7"/>
  <c r="AC4" i="7"/>
  <c r="EA4" i="7"/>
  <c r="C70" i="16"/>
  <c r="B69" i="16"/>
  <c r="EC11" i="19"/>
  <c r="FE107" i="7"/>
  <c r="AH10" i="15"/>
  <c r="EF10" i="15"/>
  <c r="FD9" i="15"/>
  <c r="BH9" i="15"/>
  <c r="EZ4" i="19"/>
  <c r="EZ8" i="19" s="1"/>
  <c r="EZ10" i="19"/>
  <c r="BJ10" i="15"/>
  <c r="FF10" i="15"/>
  <c r="AH5" i="15"/>
  <c r="EF5" i="15"/>
  <c r="FK104" i="15"/>
  <c r="FK106" i="15" s="1"/>
  <c r="EB4" i="19"/>
  <c r="EB8" i="19" s="1"/>
  <c r="EB10" i="19"/>
  <c r="EB9" i="19"/>
  <c r="AI9" i="15"/>
  <c r="EG9" i="15"/>
  <c r="BE10" i="7"/>
  <c r="FA10" i="7"/>
  <c r="EA10" i="14"/>
  <c r="AC10" i="14"/>
  <c r="AA8" i="14"/>
  <c r="DY8" i="14"/>
  <c r="FE104" i="14"/>
  <c r="FE106" i="14" s="1"/>
  <c r="FD104" i="7"/>
  <c r="FD106" i="7" s="1"/>
  <c r="FA4" i="14"/>
  <c r="BE4" i="14"/>
  <c r="FE5" i="14"/>
  <c r="BI5" i="14"/>
  <c r="EF4" i="15"/>
  <c r="AH4" i="15"/>
  <c r="DX7" i="14"/>
  <c r="Z7" i="14"/>
  <c r="EE7" i="15"/>
  <c r="AG7" i="15"/>
  <c r="B44" i="18"/>
  <c r="C45" i="18"/>
  <c r="FC4" i="15"/>
  <c r="BG4" i="15"/>
  <c r="BF8" i="14"/>
  <c r="FB8" i="14"/>
  <c r="FD4" i="7"/>
  <c r="BH4" i="7"/>
  <c r="AC4" i="14"/>
  <c r="EA4" i="14"/>
  <c r="A28" i="9"/>
  <c r="G27" i="9"/>
  <c r="H27" i="9"/>
  <c r="L27" i="9"/>
  <c r="C27" i="9"/>
  <c r="N27" i="9"/>
  <c r="M27" i="9"/>
  <c r="D27" i="9"/>
  <c r="B27" i="9"/>
  <c r="I27" i="9"/>
  <c r="FA10" i="14"/>
  <c r="BE10" i="14"/>
  <c r="FA9" i="7"/>
  <c r="BE9" i="7"/>
  <c r="BF7" i="14"/>
  <c r="FB7" i="14"/>
  <c r="DZ9" i="14"/>
  <c r="AB9" i="14"/>
  <c r="EA9" i="7"/>
  <c r="AC9" i="7"/>
  <c r="DZ5" i="14"/>
  <c r="AB5" i="14"/>
  <c r="DX10" i="7"/>
  <c r="Z10" i="7"/>
  <c r="C101" i="16"/>
  <c r="B102" i="16"/>
  <c r="BH7" i="15"/>
  <c r="FD7" i="15"/>
  <c r="C71" i="18"/>
  <c r="B72" i="18"/>
  <c r="AH13" i="15" l="1"/>
  <c r="EF13" i="15"/>
  <c r="BE11" i="7"/>
  <c r="FA11" i="7"/>
  <c r="BI13" i="15"/>
  <c r="FE13" i="15"/>
  <c r="BH11" i="15"/>
  <c r="FD11" i="15"/>
  <c r="BH12" i="15"/>
  <c r="FD12" i="15"/>
  <c r="FE109" i="7"/>
  <c r="FF109" i="14"/>
  <c r="FE108" i="14"/>
  <c r="FD108" i="7"/>
  <c r="FW108" i="7"/>
  <c r="FW109" i="7" s="1"/>
  <c r="EB13" i="14"/>
  <c r="AD13" i="14"/>
  <c r="FW108" i="14"/>
  <c r="FW109" i="14" s="1"/>
  <c r="FA13" i="14"/>
  <c r="BE13" i="14"/>
  <c r="BG12" i="14"/>
  <c r="FC12" i="14"/>
  <c r="X12" i="14"/>
  <c r="DV12" i="14"/>
  <c r="FC11" i="14"/>
  <c r="BG11" i="14"/>
  <c r="AA11" i="14"/>
  <c r="DY11" i="14"/>
  <c r="GB107" i="15"/>
  <c r="GB109" i="15" s="1"/>
  <c r="BF9" i="14"/>
  <c r="FB9" i="14"/>
  <c r="FQ11" i="24"/>
  <c r="FR10" i="24"/>
  <c r="FR8" i="24"/>
  <c r="FR4" i="24"/>
  <c r="FR9" i="24" s="1"/>
  <c r="BV4" i="24"/>
  <c r="EB11" i="19"/>
  <c r="CB104" i="14"/>
  <c r="FX106" i="14"/>
  <c r="FX104" i="14"/>
  <c r="FX107" i="14" s="1"/>
  <c r="FE107" i="14"/>
  <c r="FE109" i="14" s="1"/>
  <c r="BJ8" i="15"/>
  <c r="FF8" i="15"/>
  <c r="BH5" i="15"/>
  <c r="FD5" i="15"/>
  <c r="FK107" i="15"/>
  <c r="AF8" i="15"/>
  <c r="ED8" i="15"/>
  <c r="CG104" i="15"/>
  <c r="GC106" i="15"/>
  <c r="GC104" i="15"/>
  <c r="GC107" i="15" s="1"/>
  <c r="FC5" i="7"/>
  <c r="BG5" i="7"/>
  <c r="Y5" i="7"/>
  <c r="DW5" i="7"/>
  <c r="FE7" i="7"/>
  <c r="BI7" i="7"/>
  <c r="DY8" i="7"/>
  <c r="AA8" i="7"/>
  <c r="BG8" i="7"/>
  <c r="FC8" i="7"/>
  <c r="AA7" i="7"/>
  <c r="DY7" i="7"/>
  <c r="FD107" i="7"/>
  <c r="FD109" i="7" s="1"/>
  <c r="DZ4" i="7"/>
  <c r="AB4" i="7"/>
  <c r="CB104" i="7"/>
  <c r="FX106" i="7"/>
  <c r="FX104" i="7"/>
  <c r="FX107" i="7" s="1"/>
  <c r="C69" i="16"/>
  <c r="B68" i="16"/>
  <c r="EZ9" i="19"/>
  <c r="EZ11" i="19" s="1"/>
  <c r="FK108" i="15"/>
  <c r="BK10" i="15"/>
  <c r="FG10" i="15"/>
  <c r="AH9" i="15"/>
  <c r="EF9" i="15"/>
  <c r="EE5" i="15"/>
  <c r="AG5" i="15"/>
  <c r="BI9" i="15"/>
  <c r="FE9" i="15"/>
  <c r="EA4" i="19"/>
  <c r="EA8" i="19" s="1"/>
  <c r="EA9" i="19"/>
  <c r="EA10" i="19"/>
  <c r="FJ104" i="15"/>
  <c r="FJ106" i="15" s="1"/>
  <c r="FA10" i="19"/>
  <c r="FA4" i="19"/>
  <c r="FA9" i="19" s="1"/>
  <c r="AG10" i="15"/>
  <c r="EE10" i="15"/>
  <c r="DY5" i="14"/>
  <c r="AA5" i="14"/>
  <c r="BF10" i="14"/>
  <c r="FB10" i="14"/>
  <c r="FE4" i="7"/>
  <c r="BI4" i="7"/>
  <c r="B43" i="18"/>
  <c r="C44" i="18"/>
  <c r="FD104" i="14"/>
  <c r="FD106" i="14" s="1"/>
  <c r="FC7" i="14"/>
  <c r="BG7" i="14"/>
  <c r="ED7" i="15"/>
  <c r="AF7" i="15"/>
  <c r="DW7" i="14"/>
  <c r="Y7" i="14"/>
  <c r="FF5" i="14"/>
  <c r="BJ5" i="14"/>
  <c r="FB4" i="14"/>
  <c r="BF4" i="14"/>
  <c r="FC106" i="7"/>
  <c r="FC104" i="7"/>
  <c r="FC107" i="7" s="1"/>
  <c r="DX8" i="14"/>
  <c r="Z8" i="14"/>
  <c r="BI7" i="15"/>
  <c r="FE7" i="15"/>
  <c r="AB9" i="7"/>
  <c r="DZ9" i="7"/>
  <c r="AA9" i="14"/>
  <c r="DY9" i="14"/>
  <c r="BF9" i="7"/>
  <c r="FB9" i="7"/>
  <c r="AB10" i="14"/>
  <c r="DZ10" i="14"/>
  <c r="FB10" i="7"/>
  <c r="BF10" i="7"/>
  <c r="C72" i="18"/>
  <c r="B73" i="18"/>
  <c r="B103" i="16"/>
  <c r="C102" i="16"/>
  <c r="DW10" i="7"/>
  <c r="Y10" i="7"/>
  <c r="A29" i="9"/>
  <c r="B28" i="9"/>
  <c r="G28" i="9"/>
  <c r="C28" i="9"/>
  <c r="D28" i="9"/>
  <c r="H28" i="9"/>
  <c r="N28" i="9"/>
  <c r="M28" i="9"/>
  <c r="I28" i="9"/>
  <c r="L28" i="9"/>
  <c r="AB4" i="14"/>
  <c r="DZ4" i="14"/>
  <c r="FC8" i="14"/>
  <c r="BG8" i="14"/>
  <c r="FD4" i="15"/>
  <c r="BH4" i="15"/>
  <c r="EE4" i="15"/>
  <c r="AG4" i="15"/>
  <c r="BI11" i="15" l="1"/>
  <c r="FE11" i="15"/>
  <c r="BF11" i="7"/>
  <c r="FB11" i="7"/>
  <c r="BI12" i="15"/>
  <c r="FE12" i="15"/>
  <c r="BJ13" i="15"/>
  <c r="FF13" i="15"/>
  <c r="AG13" i="15"/>
  <c r="EE13" i="15"/>
  <c r="FX108" i="14"/>
  <c r="FX109" i="14" s="1"/>
  <c r="FJ108" i="15"/>
  <c r="GC108" i="15"/>
  <c r="GC109" i="15" s="1"/>
  <c r="FC108" i="7"/>
  <c r="FC109" i="7" s="1"/>
  <c r="FX108" i="7"/>
  <c r="FX109" i="7" s="1"/>
  <c r="FD108" i="14"/>
  <c r="EA13" i="14"/>
  <c r="AC13" i="14"/>
  <c r="FB13" i="14"/>
  <c r="BF13" i="14"/>
  <c r="W12" i="14"/>
  <c r="DT12" i="14" s="1"/>
  <c r="DU12" i="14"/>
  <c r="BH12" i="14"/>
  <c r="FD12" i="14"/>
  <c r="DX11" i="14"/>
  <c r="Z11" i="14"/>
  <c r="FD11" i="14"/>
  <c r="BH11" i="14"/>
  <c r="FK109" i="15"/>
  <c r="FC9" i="14"/>
  <c r="BG9" i="14"/>
  <c r="FR11" i="24"/>
  <c r="FS8" i="24"/>
  <c r="FS10" i="24"/>
  <c r="FS4" i="24"/>
  <c r="FS9" i="24" s="1"/>
  <c r="BW4" i="24"/>
  <c r="FA8" i="19"/>
  <c r="FA11" i="19" s="1"/>
  <c r="CC104" i="14"/>
  <c r="FY106" i="14"/>
  <c r="FY104" i="14"/>
  <c r="FY107" i="14" s="1"/>
  <c r="AE8" i="15"/>
  <c r="EC8" i="15"/>
  <c r="FE5" i="15"/>
  <c r="BI5" i="15"/>
  <c r="BK8" i="15"/>
  <c r="FG8" i="15"/>
  <c r="CH104" i="15"/>
  <c r="GD104" i="15"/>
  <c r="GD107" i="15" s="1"/>
  <c r="GD106" i="15"/>
  <c r="FD5" i="7"/>
  <c r="BH5" i="7"/>
  <c r="FF7" i="7"/>
  <c r="BJ7" i="7"/>
  <c r="DV5" i="7"/>
  <c r="X5" i="7"/>
  <c r="FD8" i="7"/>
  <c r="BH8" i="7"/>
  <c r="DX8" i="7"/>
  <c r="Z8" i="7"/>
  <c r="DX7" i="7"/>
  <c r="Z7" i="7"/>
  <c r="CC104" i="7"/>
  <c r="FY104" i="7"/>
  <c r="FY107" i="7" s="1"/>
  <c r="FY106" i="7"/>
  <c r="AA4" i="7"/>
  <c r="DY4" i="7"/>
  <c r="C68" i="16"/>
  <c r="B67" i="16"/>
  <c r="EA11" i="19"/>
  <c r="FJ107" i="15"/>
  <c r="FD107" i="14"/>
  <c r="AF10" i="15"/>
  <c r="ED10" i="15"/>
  <c r="FB10" i="19"/>
  <c r="FB4" i="19"/>
  <c r="FB8" i="19" s="1"/>
  <c r="AF5" i="15"/>
  <c r="ED5" i="15"/>
  <c r="FH10" i="15"/>
  <c r="BL10" i="15"/>
  <c r="FI104" i="15"/>
  <c r="FI106" i="15" s="1"/>
  <c r="DZ10" i="19"/>
  <c r="DZ4" i="19"/>
  <c r="DZ8" i="19" s="1"/>
  <c r="DZ9" i="19"/>
  <c r="BJ9" i="15"/>
  <c r="FF9" i="15"/>
  <c r="AG9" i="15"/>
  <c r="EE9" i="15"/>
  <c r="I29" i="9"/>
  <c r="G29" i="9"/>
  <c r="D29" i="9"/>
  <c r="A30" i="9"/>
  <c r="L29" i="9"/>
  <c r="M29" i="9"/>
  <c r="C29" i="9"/>
  <c r="H29" i="9"/>
  <c r="N29" i="9"/>
  <c r="B29" i="9"/>
  <c r="C103" i="16"/>
  <c r="B104" i="16"/>
  <c r="FF4" i="7"/>
  <c r="BJ4" i="7"/>
  <c r="ED4" i="15"/>
  <c r="AF4" i="15"/>
  <c r="FE4" i="15"/>
  <c r="BI4" i="15"/>
  <c r="X10" i="7"/>
  <c r="DV10" i="7"/>
  <c r="C73" i="18"/>
  <c r="B74" i="18"/>
  <c r="Z9" i="14"/>
  <c r="DX9" i="14"/>
  <c r="DY9" i="7"/>
  <c r="AA9" i="7"/>
  <c r="Y8" i="14"/>
  <c r="DW8" i="14"/>
  <c r="FB104" i="7"/>
  <c r="FB107" i="7" s="1"/>
  <c r="FC4" i="14"/>
  <c r="BG4" i="14"/>
  <c r="DV7" i="14"/>
  <c r="X7" i="14"/>
  <c r="FD7" i="14"/>
  <c r="BH7" i="14"/>
  <c r="FC10" i="14"/>
  <c r="BG10" i="14"/>
  <c r="DY4" i="14"/>
  <c r="AA4" i="14"/>
  <c r="DY10" i="14"/>
  <c r="AA10" i="14"/>
  <c r="FF7" i="15"/>
  <c r="BJ7" i="15"/>
  <c r="FC104" i="14"/>
  <c r="FC106" i="14" s="1"/>
  <c r="Z5" i="14"/>
  <c r="DX5" i="14"/>
  <c r="FD8" i="14"/>
  <c r="BH8" i="14"/>
  <c r="BG10" i="7"/>
  <c r="FC10" i="7"/>
  <c r="FC9" i="7"/>
  <c r="BG9" i="7"/>
  <c r="BK5" i="14"/>
  <c r="FG5" i="14"/>
  <c r="EC7" i="15"/>
  <c r="AE7" i="15"/>
  <c r="B42" i="18"/>
  <c r="C43" i="18"/>
  <c r="FD109" i="14" l="1"/>
  <c r="FJ109" i="15"/>
  <c r="BK13" i="15"/>
  <c r="FG13" i="15"/>
  <c r="BG11" i="7"/>
  <c r="FC11" i="7"/>
  <c r="AF13" i="15"/>
  <c r="ED13" i="15"/>
  <c r="BJ12" i="15"/>
  <c r="FF12" i="15"/>
  <c r="BJ11" i="15"/>
  <c r="FF11" i="15"/>
  <c r="FC108" i="14"/>
  <c r="FY108" i="14"/>
  <c r="FY109" i="14" s="1"/>
  <c r="GD108" i="15"/>
  <c r="GD109" i="15" s="1"/>
  <c r="FY108" i="7"/>
  <c r="FY109" i="7" s="1"/>
  <c r="FB108" i="7"/>
  <c r="FC13" i="14"/>
  <c r="BG13" i="14"/>
  <c r="DZ13" i="14"/>
  <c r="AB13" i="14"/>
  <c r="BI12" i="14"/>
  <c r="FE12" i="14"/>
  <c r="BI11" i="14"/>
  <c r="FE11" i="14"/>
  <c r="DW11" i="14"/>
  <c r="Y11" i="14"/>
  <c r="FD9" i="14"/>
  <c r="BH9" i="14"/>
  <c r="FS11" i="24"/>
  <c r="FT10" i="24"/>
  <c r="FT8" i="24"/>
  <c r="FT4" i="24"/>
  <c r="FT9" i="24" s="1"/>
  <c r="BX4" i="24"/>
  <c r="CD104" i="14"/>
  <c r="FZ104" i="14"/>
  <c r="FZ107" i="14" s="1"/>
  <c r="FZ106" i="14"/>
  <c r="BL8" i="15"/>
  <c r="FH8" i="15"/>
  <c r="AD8" i="15"/>
  <c r="EB8" i="15"/>
  <c r="BJ5" i="15"/>
  <c r="FF5" i="15"/>
  <c r="CI104" i="15"/>
  <c r="GE104" i="15"/>
  <c r="GE107" i="15" s="1"/>
  <c r="GE106" i="15"/>
  <c r="FB106" i="7"/>
  <c r="FB109" i="7" s="1"/>
  <c r="FE5" i="7"/>
  <c r="BI5" i="7"/>
  <c r="W5" i="7"/>
  <c r="DT5" i="7" s="1"/>
  <c r="DU5" i="7"/>
  <c r="BK7" i="7"/>
  <c r="FG7" i="7"/>
  <c r="Y8" i="7"/>
  <c r="DW8" i="7"/>
  <c r="DW7" i="7"/>
  <c r="Y7" i="7"/>
  <c r="FE8" i="7"/>
  <c r="BI8" i="7"/>
  <c r="CD104" i="7"/>
  <c r="FZ106" i="7"/>
  <c r="FZ104" i="7"/>
  <c r="FZ107" i="7" s="1"/>
  <c r="DX4" i="7"/>
  <c r="Z4" i="7"/>
  <c r="B66" i="16"/>
  <c r="C67" i="16"/>
  <c r="DZ11" i="19"/>
  <c r="FB9" i="19"/>
  <c r="FB11" i="19" s="1"/>
  <c r="FI107" i="15"/>
  <c r="FI108" i="15"/>
  <c r="FC107" i="14"/>
  <c r="AF9" i="15"/>
  <c r="ED9" i="15"/>
  <c r="FC4" i="19"/>
  <c r="FC8" i="19" s="1"/>
  <c r="FC10" i="19"/>
  <c r="DY10" i="19"/>
  <c r="DY4" i="19"/>
  <c r="DY8" i="19" s="1"/>
  <c r="DY9" i="19"/>
  <c r="BK9" i="15"/>
  <c r="FG9" i="15"/>
  <c r="FH104" i="15"/>
  <c r="FH106" i="15" s="1"/>
  <c r="AE5" i="15"/>
  <c r="EC5" i="15"/>
  <c r="FI10" i="15"/>
  <c r="BM10" i="15"/>
  <c r="EC10" i="15"/>
  <c r="AE10" i="15"/>
  <c r="DX4" i="14"/>
  <c r="Z4" i="14"/>
  <c r="BH10" i="14"/>
  <c r="FD10" i="14"/>
  <c r="BH4" i="14"/>
  <c r="FD4" i="14"/>
  <c r="DV8" i="14"/>
  <c r="X8" i="14"/>
  <c r="DX9" i="7"/>
  <c r="Z9" i="7"/>
  <c r="B75" i="18"/>
  <c r="C74" i="18"/>
  <c r="FF4" i="15"/>
  <c r="BJ4" i="15"/>
  <c r="B41" i="18"/>
  <c r="C42" i="18"/>
  <c r="BH10" i="7"/>
  <c r="FD10" i="7"/>
  <c r="BL5" i="14"/>
  <c r="FH5" i="14"/>
  <c r="EB7" i="15"/>
  <c r="AD7" i="15"/>
  <c r="FE8" i="14"/>
  <c r="BI8" i="14"/>
  <c r="FB104" i="14"/>
  <c r="FB106" i="14" s="1"/>
  <c r="BK7" i="15"/>
  <c r="FG7" i="15"/>
  <c r="DX10" i="14"/>
  <c r="Z10" i="14"/>
  <c r="BI7" i="14"/>
  <c r="FE7" i="14"/>
  <c r="DU7" i="14"/>
  <c r="W7" i="14"/>
  <c r="DT7" i="14" s="1"/>
  <c r="EC4" i="15"/>
  <c r="AE4" i="15"/>
  <c r="FG4" i="7"/>
  <c r="BK4" i="7"/>
  <c r="C104" i="16"/>
  <c r="B105" i="16"/>
  <c r="C30" i="9"/>
  <c r="H30" i="9"/>
  <c r="G30" i="9"/>
  <c r="B30" i="9"/>
  <c r="A31" i="9"/>
  <c r="I30" i="9"/>
  <c r="N30" i="9"/>
  <c r="M30" i="9"/>
  <c r="L30" i="9"/>
  <c r="D30" i="9"/>
  <c r="FD9" i="7"/>
  <c r="BH9" i="7"/>
  <c r="DW5" i="14"/>
  <c r="Y5" i="14"/>
  <c r="FA104" i="7"/>
  <c r="FA107" i="7" s="1"/>
  <c r="DW9" i="14"/>
  <c r="Y9" i="14"/>
  <c r="DU10" i="7"/>
  <c r="W10" i="7"/>
  <c r="DT10" i="7" s="1"/>
  <c r="FC109" i="14" l="1"/>
  <c r="BK12" i="15"/>
  <c r="FG12" i="15"/>
  <c r="BH11" i="7"/>
  <c r="FD11" i="7"/>
  <c r="BK11" i="15"/>
  <c r="FG11" i="15"/>
  <c r="AE13" i="15"/>
  <c r="EC13" i="15"/>
  <c r="BL13" i="15"/>
  <c r="FH13" i="15"/>
  <c r="FB108" i="14"/>
  <c r="FZ108" i="14"/>
  <c r="FZ109" i="14" s="1"/>
  <c r="FZ108" i="7"/>
  <c r="FZ109" i="7" s="1"/>
  <c r="GE108" i="15"/>
  <c r="GE109" i="15" s="1"/>
  <c r="FA108" i="7"/>
  <c r="DY13" i="14"/>
  <c r="AA13" i="14"/>
  <c r="FD13" i="14"/>
  <c r="BH13" i="14"/>
  <c r="BJ12" i="14"/>
  <c r="FF12" i="14"/>
  <c r="DV11" i="14"/>
  <c r="X11" i="14"/>
  <c r="FF11" i="14"/>
  <c r="BJ11" i="14"/>
  <c r="FE9" i="14"/>
  <c r="BI9" i="14"/>
  <c r="FT11" i="24"/>
  <c r="FU10" i="24"/>
  <c r="FU8" i="24"/>
  <c r="FU4" i="24"/>
  <c r="FU9" i="24" s="1"/>
  <c r="BY4" i="24"/>
  <c r="CE104" i="14"/>
  <c r="GA106" i="14"/>
  <c r="GA104" i="14"/>
  <c r="GA107" i="14" s="1"/>
  <c r="FI109" i="15"/>
  <c r="AC8" i="15"/>
  <c r="EA8" i="15"/>
  <c r="BK5" i="15"/>
  <c r="FG5" i="15"/>
  <c r="BM8" i="15"/>
  <c r="FI8" i="15"/>
  <c r="CJ104" i="15"/>
  <c r="GF106" i="15"/>
  <c r="GF104" i="15"/>
  <c r="GF107" i="15" s="1"/>
  <c r="FH107" i="15"/>
  <c r="BJ5" i="7"/>
  <c r="FF5" i="7"/>
  <c r="FH7" i="7"/>
  <c r="BL7" i="7"/>
  <c r="DV7" i="7"/>
  <c r="X7" i="7"/>
  <c r="FF8" i="7"/>
  <c r="BJ8" i="7"/>
  <c r="X8" i="7"/>
  <c r="DV8" i="7"/>
  <c r="FA106" i="7"/>
  <c r="DW4" i="7"/>
  <c r="Y4" i="7"/>
  <c r="CE104" i="7"/>
  <c r="GA106" i="7"/>
  <c r="GA104" i="7"/>
  <c r="GA107" i="7" s="1"/>
  <c r="B65" i="16"/>
  <c r="C66" i="16"/>
  <c r="DY11" i="19"/>
  <c r="FC9" i="19"/>
  <c r="FC11" i="19" s="1"/>
  <c r="FH108" i="15"/>
  <c r="FB107" i="14"/>
  <c r="EB10" i="15"/>
  <c r="AD10" i="15"/>
  <c r="FH9" i="15"/>
  <c r="BL9" i="15"/>
  <c r="AD5" i="15"/>
  <c r="EB5" i="15"/>
  <c r="DX4" i="19"/>
  <c r="DX8" i="19" s="1"/>
  <c r="DX10" i="19"/>
  <c r="DX9" i="19"/>
  <c r="FD10" i="19"/>
  <c r="FD4" i="19"/>
  <c r="FD9" i="19" s="1"/>
  <c r="FJ10" i="15"/>
  <c r="BN10" i="15"/>
  <c r="FG104" i="15"/>
  <c r="FG106" i="15" s="1"/>
  <c r="AE9" i="15"/>
  <c r="EC9" i="15"/>
  <c r="FH4" i="7"/>
  <c r="BL4" i="7"/>
  <c r="BJ7" i="14"/>
  <c r="FF7" i="14"/>
  <c r="BL7" i="15"/>
  <c r="FH7" i="15"/>
  <c r="FF8" i="14"/>
  <c r="BJ8" i="14"/>
  <c r="FI5" i="14"/>
  <c r="BM5" i="14"/>
  <c r="FG4" i="15"/>
  <c r="BK4" i="15"/>
  <c r="Y9" i="7"/>
  <c r="DW9" i="7"/>
  <c r="Y4" i="14"/>
  <c r="DW4" i="14"/>
  <c r="C31" i="9"/>
  <c r="D31" i="9"/>
  <c r="B31" i="9"/>
  <c r="N31" i="9"/>
  <c r="I31" i="9"/>
  <c r="L31" i="9"/>
  <c r="M31" i="9"/>
  <c r="H31" i="9"/>
  <c r="G31" i="9"/>
  <c r="A32" i="9"/>
  <c r="DW10" i="14"/>
  <c r="Y10" i="14"/>
  <c r="EA7" i="15"/>
  <c r="AC7" i="15"/>
  <c r="FE10" i="7"/>
  <c r="BI10" i="7"/>
  <c r="FE4" i="14"/>
  <c r="BI4" i="14"/>
  <c r="X5" i="14"/>
  <c r="DV5" i="14"/>
  <c r="FE9" i="7"/>
  <c r="BI9" i="7"/>
  <c r="C105" i="16"/>
  <c r="B106" i="16"/>
  <c r="EB4" i="15"/>
  <c r="AD4" i="15"/>
  <c r="DU8" i="14"/>
  <c r="W8" i="14"/>
  <c r="DT8" i="14" s="1"/>
  <c r="DV9" i="14"/>
  <c r="X9" i="14"/>
  <c r="EZ104" i="7"/>
  <c r="EZ106" i="7" s="1"/>
  <c r="FA104" i="14"/>
  <c r="FA106" i="14" s="1"/>
  <c r="C41" i="18"/>
  <c r="B40" i="18"/>
  <c r="B76" i="18"/>
  <c r="C75" i="18"/>
  <c r="FE10" i="14"/>
  <c r="BI10" i="14"/>
  <c r="FB109" i="14" l="1"/>
  <c r="FA109" i="7"/>
  <c r="AD13" i="15"/>
  <c r="EB13" i="15"/>
  <c r="BI11" i="7"/>
  <c r="FE11" i="7"/>
  <c r="BM13" i="15"/>
  <c r="FI13" i="15"/>
  <c r="BL11" i="15"/>
  <c r="FH11" i="15"/>
  <c r="BL12" i="15"/>
  <c r="FH12" i="15"/>
  <c r="EZ107" i="7"/>
  <c r="FA108" i="14"/>
  <c r="GF108" i="15"/>
  <c r="GF109" i="15" s="1"/>
  <c r="GA108" i="7"/>
  <c r="GA109" i="7" s="1"/>
  <c r="EZ108" i="7"/>
  <c r="FE13" i="14"/>
  <c r="BI13" i="14"/>
  <c r="DX13" i="14"/>
  <c r="Z13" i="14"/>
  <c r="GA108" i="14"/>
  <c r="GA109" i="14" s="1"/>
  <c r="FG12" i="14"/>
  <c r="BK12" i="14"/>
  <c r="BK11" i="14"/>
  <c r="FG11" i="14"/>
  <c r="DU11" i="14"/>
  <c r="W11" i="14"/>
  <c r="DT11" i="14" s="1"/>
  <c r="BJ9" i="14"/>
  <c r="FF9" i="14"/>
  <c r="FU11" i="24"/>
  <c r="FV10" i="24"/>
  <c r="FV8" i="24"/>
  <c r="BZ4" i="24"/>
  <c r="FV4" i="24"/>
  <c r="FV9" i="24" s="1"/>
  <c r="CF104" i="14"/>
  <c r="GB104" i="14"/>
  <c r="GB107" i="14" s="1"/>
  <c r="GB106" i="14"/>
  <c r="FH109" i="15"/>
  <c r="BL5" i="15"/>
  <c r="FH5" i="15"/>
  <c r="BN8" i="15"/>
  <c r="FJ8" i="15"/>
  <c r="AB8" i="15"/>
  <c r="DZ8" i="15"/>
  <c r="CK104" i="15"/>
  <c r="GG104" i="15"/>
  <c r="GG107" i="15" s="1"/>
  <c r="GG106" i="15"/>
  <c r="BK5" i="7"/>
  <c r="FG5" i="7"/>
  <c r="FI7" i="7"/>
  <c r="BM7" i="7"/>
  <c r="DU7" i="7"/>
  <c r="W7" i="7"/>
  <c r="DT7" i="7" s="1"/>
  <c r="FG8" i="7"/>
  <c r="BK8" i="7"/>
  <c r="DU8" i="7"/>
  <c r="W8" i="7"/>
  <c r="DT8" i="7" s="1"/>
  <c r="X4" i="7"/>
  <c r="DV4" i="7"/>
  <c r="CF104" i="7"/>
  <c r="GB106" i="7"/>
  <c r="GB104" i="7"/>
  <c r="GB107" i="7" s="1"/>
  <c r="C65" i="16"/>
  <c r="B64" i="16"/>
  <c r="C64" i="16" s="1"/>
  <c r="DX11" i="19"/>
  <c r="FD8" i="19"/>
  <c r="FD11" i="19" s="1"/>
  <c r="FG107" i="15"/>
  <c r="FG108" i="15"/>
  <c r="FA107" i="14"/>
  <c r="FA109" i="14" s="1"/>
  <c r="FF104" i="15"/>
  <c r="FF106" i="15" s="1"/>
  <c r="BM9" i="15"/>
  <c r="FI9" i="15"/>
  <c r="BO10" i="15"/>
  <c r="FK10" i="15"/>
  <c r="FE8" i="19"/>
  <c r="FE10" i="19"/>
  <c r="FE4" i="19"/>
  <c r="FE9" i="19" s="1"/>
  <c r="DW9" i="19"/>
  <c r="DW10" i="19"/>
  <c r="DW4" i="19"/>
  <c r="DW8" i="19" s="1"/>
  <c r="AD9" i="15"/>
  <c r="EB9" i="15"/>
  <c r="AC5" i="15"/>
  <c r="EA5" i="15"/>
  <c r="AC10" i="15"/>
  <c r="EA10" i="15"/>
  <c r="DU5" i="14"/>
  <c r="W5" i="14"/>
  <c r="DT5" i="14" s="1"/>
  <c r="BK8" i="14"/>
  <c r="FG8" i="14"/>
  <c r="C76" i="18"/>
  <c r="B77" i="18"/>
  <c r="FF10" i="14"/>
  <c r="BJ10" i="14"/>
  <c r="C40" i="18"/>
  <c r="B39" i="18"/>
  <c r="EA4" i="15"/>
  <c r="AC4" i="15"/>
  <c r="FF9" i="7"/>
  <c r="BJ9" i="7"/>
  <c r="FF4" i="14"/>
  <c r="BJ4" i="14"/>
  <c r="DV10" i="14"/>
  <c r="X10" i="14"/>
  <c r="DV9" i="7"/>
  <c r="X9" i="7"/>
  <c r="BK7" i="14"/>
  <c r="FG7" i="14"/>
  <c r="EZ104" i="14"/>
  <c r="EZ106" i="14" s="1"/>
  <c r="DU9" i="14"/>
  <c r="W9" i="14"/>
  <c r="DT9" i="14" s="1"/>
  <c r="FH4" i="15"/>
  <c r="BL4" i="15"/>
  <c r="FJ5" i="14"/>
  <c r="BN5" i="14"/>
  <c r="FI4" i="7"/>
  <c r="BM4" i="7"/>
  <c r="EY104" i="7"/>
  <c r="EY106" i="7" s="1"/>
  <c r="C106" i="16"/>
  <c r="B107" i="16"/>
  <c r="FF10" i="7"/>
  <c r="BJ10" i="7"/>
  <c r="DZ7" i="15"/>
  <c r="AB7" i="15"/>
  <c r="H32" i="9"/>
  <c r="M32" i="9"/>
  <c r="A33" i="9"/>
  <c r="C32" i="9"/>
  <c r="D32" i="9"/>
  <c r="G32" i="9"/>
  <c r="L32" i="9"/>
  <c r="B32" i="9"/>
  <c r="I32" i="9"/>
  <c r="N32" i="9"/>
  <c r="X4" i="14"/>
  <c r="DV4" i="14"/>
  <c r="BM7" i="15"/>
  <c r="FI7" i="15"/>
  <c r="EZ109" i="7" l="1"/>
  <c r="BM11" i="15"/>
  <c r="FI11" i="15"/>
  <c r="BJ11" i="7"/>
  <c r="FF11" i="7"/>
  <c r="BM12" i="15"/>
  <c r="FI12" i="15"/>
  <c r="BN13" i="15"/>
  <c r="FJ13" i="15"/>
  <c r="AC13" i="15"/>
  <c r="EA13" i="15"/>
  <c r="EY107" i="7"/>
  <c r="EZ108" i="14"/>
  <c r="GB108" i="14"/>
  <c r="GG108" i="15"/>
  <c r="GG109" i="15" s="1"/>
  <c r="EY108" i="7"/>
  <c r="GB108" i="7"/>
  <c r="GB109" i="7" s="1"/>
  <c r="DW13" i="14"/>
  <c r="Y13" i="14"/>
  <c r="FF13" i="14"/>
  <c r="BJ13" i="14"/>
  <c r="BL12" i="14"/>
  <c r="FH12" i="14"/>
  <c r="BL11" i="14"/>
  <c r="FH11" i="14"/>
  <c r="GB109" i="14"/>
  <c r="FG9" i="14"/>
  <c r="BK9" i="14"/>
  <c r="FW8" i="24"/>
  <c r="FW10" i="24"/>
  <c r="FW4" i="24"/>
  <c r="FW9" i="24" s="1"/>
  <c r="CA4" i="24"/>
  <c r="FV11" i="24"/>
  <c r="CG104" i="14"/>
  <c r="GC106" i="14"/>
  <c r="GC104" i="14"/>
  <c r="GC107" i="14" s="1"/>
  <c r="FF107" i="15"/>
  <c r="FG109" i="15"/>
  <c r="FK8" i="15"/>
  <c r="BO8" i="15"/>
  <c r="AA8" i="15"/>
  <c r="DX8" i="15" s="1"/>
  <c r="DY8" i="15"/>
  <c r="FI5" i="15"/>
  <c r="BM5" i="15"/>
  <c r="CL104" i="15"/>
  <c r="GH104" i="15"/>
  <c r="GH108" i="15" s="1"/>
  <c r="GH106" i="15"/>
  <c r="FH5" i="7"/>
  <c r="BL5" i="7"/>
  <c r="BN7" i="7"/>
  <c r="FJ7" i="7"/>
  <c r="FH8" i="7"/>
  <c r="BL8" i="7"/>
  <c r="CG104" i="7"/>
  <c r="GC104" i="7"/>
  <c r="GC107" i="7" s="1"/>
  <c r="GC106" i="7"/>
  <c r="W4" i="7"/>
  <c r="DT4" i="7" s="1"/>
  <c r="DU4" i="7"/>
  <c r="FE11" i="19"/>
  <c r="DW11" i="19"/>
  <c r="FF108" i="15"/>
  <c r="EZ107" i="14"/>
  <c r="FJ9" i="15"/>
  <c r="BN9" i="15"/>
  <c r="AB5" i="15"/>
  <c r="DZ5" i="15"/>
  <c r="FF4" i="19"/>
  <c r="FF8" i="19" s="1"/>
  <c r="FF10" i="19"/>
  <c r="FE104" i="15"/>
  <c r="FE106" i="15" s="1"/>
  <c r="DV9" i="19"/>
  <c r="DV4" i="19"/>
  <c r="DV8" i="19" s="1"/>
  <c r="DV10" i="19"/>
  <c r="BP10" i="15"/>
  <c r="FL10" i="15"/>
  <c r="DZ10" i="15"/>
  <c r="AB10" i="15"/>
  <c r="AC9" i="15"/>
  <c r="EA9" i="15"/>
  <c r="DU4" i="14"/>
  <c r="W4" i="14"/>
  <c r="DT4" i="14" s="1"/>
  <c r="D33" i="9"/>
  <c r="B33" i="9"/>
  <c r="G33" i="9"/>
  <c r="I33" i="9"/>
  <c r="A34" i="9"/>
  <c r="N33" i="9"/>
  <c r="M33" i="9"/>
  <c r="H33" i="9"/>
  <c r="L33" i="9"/>
  <c r="C33" i="9"/>
  <c r="EX104" i="7"/>
  <c r="EX106" i="7" s="1"/>
  <c r="FJ4" i="7"/>
  <c r="BN4" i="7"/>
  <c r="FI4" i="15"/>
  <c r="BM4" i="15"/>
  <c r="EY104" i="14"/>
  <c r="EY106" i="14" s="1"/>
  <c r="C39" i="18"/>
  <c r="B38" i="18"/>
  <c r="C38" i="18" s="1"/>
  <c r="C77" i="18"/>
  <c r="B78" i="18"/>
  <c r="FG10" i="7"/>
  <c r="BK10" i="7"/>
  <c r="DU9" i="7"/>
  <c r="W9" i="7"/>
  <c r="DT9" i="7" s="1"/>
  <c r="DU10" i="14"/>
  <c r="W10" i="14"/>
  <c r="DT10" i="14" s="1"/>
  <c r="FG4" i="14"/>
  <c r="BK4" i="14"/>
  <c r="DZ4" i="15"/>
  <c r="AB4" i="15"/>
  <c r="BO5" i="14"/>
  <c r="FK5" i="14"/>
  <c r="FH7" i="14"/>
  <c r="BL7" i="14"/>
  <c r="FG10" i="14"/>
  <c r="BK10" i="14"/>
  <c r="BN7" i="15"/>
  <c r="FJ7" i="15"/>
  <c r="DY7" i="15"/>
  <c r="AA7" i="15"/>
  <c r="DX7" i="15" s="1"/>
  <c r="B108" i="16"/>
  <c r="C107" i="16"/>
  <c r="FG9" i="7"/>
  <c r="BK9" i="7"/>
  <c r="FH8" i="14"/>
  <c r="BL8" i="14"/>
  <c r="EZ109" i="14" l="1"/>
  <c r="BO13" i="15"/>
  <c r="FK13" i="15"/>
  <c r="BK11" i="7"/>
  <c r="FG11" i="7"/>
  <c r="FE107" i="15"/>
  <c r="AB13" i="15"/>
  <c r="DZ13" i="15"/>
  <c r="BN12" i="15"/>
  <c r="FJ12" i="15"/>
  <c r="BN11" i="15"/>
  <c r="FJ11" i="15"/>
  <c r="EY109" i="7"/>
  <c r="EX107" i="7"/>
  <c r="GC108" i="14"/>
  <c r="FF109" i="15"/>
  <c r="EX108" i="7"/>
  <c r="GC108" i="7"/>
  <c r="GC109" i="7" s="1"/>
  <c r="EY108" i="14"/>
  <c r="DV13" i="14"/>
  <c r="X13" i="14"/>
  <c r="FG13" i="14"/>
  <c r="BK13" i="14"/>
  <c r="BM12" i="14"/>
  <c r="FI12" i="14"/>
  <c r="BM11" i="14"/>
  <c r="FI11" i="14"/>
  <c r="BL9" i="14"/>
  <c r="FH9" i="14"/>
  <c r="FW11" i="24"/>
  <c r="FX10" i="24"/>
  <c r="FX8" i="24"/>
  <c r="CB4" i="24"/>
  <c r="FX4" i="24"/>
  <c r="FX9" i="24" s="1"/>
  <c r="GC109" i="14"/>
  <c r="CH104" i="14"/>
  <c r="GD104" i="14"/>
  <c r="GD107" i="14" s="1"/>
  <c r="GD106" i="14"/>
  <c r="GH107" i="15"/>
  <c r="GH109" i="15" s="1"/>
  <c r="BN5" i="15"/>
  <c r="FJ5" i="15"/>
  <c r="FL8" i="15"/>
  <c r="BP8" i="15"/>
  <c r="CM104" i="15"/>
  <c r="GI106" i="15"/>
  <c r="GI104" i="15"/>
  <c r="GI108" i="15" s="1"/>
  <c r="FI5" i="7"/>
  <c r="BM5" i="7"/>
  <c r="FK7" i="7"/>
  <c r="BO7" i="7"/>
  <c r="BM8" i="7"/>
  <c r="FI8" i="7"/>
  <c r="CH104" i="7"/>
  <c r="GD106" i="7"/>
  <c r="GD104" i="7"/>
  <c r="GD107" i="7" s="1"/>
  <c r="DV11" i="19"/>
  <c r="FF9" i="19"/>
  <c r="FF11" i="19" s="1"/>
  <c r="FE108" i="15"/>
  <c r="FE109" i="15" s="1"/>
  <c r="EY107" i="14"/>
  <c r="AB9" i="15"/>
  <c r="DZ9" i="15"/>
  <c r="BQ10" i="15"/>
  <c r="FM10" i="15"/>
  <c r="FD104" i="15"/>
  <c r="FD106" i="15" s="1"/>
  <c r="AA5" i="15"/>
  <c r="DX5" i="15" s="1"/>
  <c r="DY5" i="15"/>
  <c r="AA10" i="15"/>
  <c r="DX10" i="15" s="1"/>
  <c r="DY10" i="15"/>
  <c r="FG4" i="19"/>
  <c r="FG10" i="19" s="1"/>
  <c r="FG8" i="19"/>
  <c r="BO9" i="15"/>
  <c r="FK9" i="15"/>
  <c r="DU10" i="19"/>
  <c r="DU4" i="19"/>
  <c r="DU8" i="19" s="1"/>
  <c r="DU9" i="19"/>
  <c r="FL5" i="14"/>
  <c r="BP5" i="14"/>
  <c r="DY4" i="15"/>
  <c r="AA4" i="15"/>
  <c r="DX4" i="15" s="1"/>
  <c r="BL10" i="7"/>
  <c r="FH10" i="7"/>
  <c r="FI7" i="14"/>
  <c r="BM7" i="14"/>
  <c r="FK4" i="7"/>
  <c r="BO4" i="7"/>
  <c r="EW104" i="7"/>
  <c r="EW106" i="7" s="1"/>
  <c r="B34" i="9"/>
  <c r="N34" i="9"/>
  <c r="G34" i="9"/>
  <c r="A35" i="9"/>
  <c r="D34" i="9"/>
  <c r="I34" i="9"/>
  <c r="L34" i="9"/>
  <c r="C34" i="9"/>
  <c r="M34" i="9"/>
  <c r="H34" i="9"/>
  <c r="BO7" i="15"/>
  <c r="FK7" i="15"/>
  <c r="FH4" i="14"/>
  <c r="BL4" i="14"/>
  <c r="FH9" i="7"/>
  <c r="BL9" i="7"/>
  <c r="C108" i="16"/>
  <c r="B109" i="16"/>
  <c r="FI8" i="14"/>
  <c r="BM8" i="14"/>
  <c r="FH10" i="14"/>
  <c r="BL10" i="14"/>
  <c r="C78" i="18"/>
  <c r="B79" i="18"/>
  <c r="EX104" i="14"/>
  <c r="EX106" i="14" s="1"/>
  <c r="FJ4" i="15"/>
  <c r="BN4" i="15"/>
  <c r="EW107" i="7" l="1"/>
  <c r="EX109" i="7"/>
  <c r="BO12" i="15"/>
  <c r="FK12" i="15"/>
  <c r="BL11" i="7"/>
  <c r="FH11" i="7"/>
  <c r="BO11" i="15"/>
  <c r="FK11" i="15"/>
  <c r="AA13" i="15"/>
  <c r="DX13" i="15" s="1"/>
  <c r="DY13" i="15"/>
  <c r="BP13" i="15"/>
  <c r="FL13" i="15"/>
  <c r="FD107" i="15"/>
  <c r="EY109" i="14"/>
  <c r="EX108" i="14"/>
  <c r="FD108" i="15"/>
  <c r="EW108" i="7"/>
  <c r="EW109" i="7" s="1"/>
  <c r="GD108" i="7"/>
  <c r="GD109" i="7" s="1"/>
  <c r="DU13" i="14"/>
  <c r="W13" i="14"/>
  <c r="DT13" i="14" s="1"/>
  <c r="FH13" i="14"/>
  <c r="BL13" i="14"/>
  <c r="BN12" i="14"/>
  <c r="FJ12" i="14"/>
  <c r="GD108" i="14"/>
  <c r="GD109" i="14" s="1"/>
  <c r="FJ11" i="14"/>
  <c r="BN11" i="14"/>
  <c r="FI9" i="14"/>
  <c r="BM9" i="14"/>
  <c r="FY10" i="24"/>
  <c r="FY8" i="24"/>
  <c r="FY4" i="24"/>
  <c r="FY9" i="24" s="1"/>
  <c r="CC4" i="24"/>
  <c r="FX11" i="24"/>
  <c r="CI104" i="14"/>
  <c r="GE106" i="14"/>
  <c r="GE104" i="14"/>
  <c r="GE107" i="14" s="1"/>
  <c r="BQ8" i="15"/>
  <c r="FM8" i="15"/>
  <c r="GI107" i="15"/>
  <c r="GI109" i="15" s="1"/>
  <c r="BO5" i="15"/>
  <c r="FK5" i="15"/>
  <c r="CN104" i="15"/>
  <c r="GJ104" i="15"/>
  <c r="GJ107" i="15" s="1"/>
  <c r="GJ106" i="15"/>
  <c r="BN5" i="7"/>
  <c r="FJ5" i="7"/>
  <c r="BP7" i="7"/>
  <c r="FL7" i="7"/>
  <c r="BN8" i="7"/>
  <c r="FJ8" i="7"/>
  <c r="CI104" i="7"/>
  <c r="GE104" i="7"/>
  <c r="GE107" i="7" s="1"/>
  <c r="GE106" i="7"/>
  <c r="DU11" i="19"/>
  <c r="FG9" i="19"/>
  <c r="FG11" i="19" s="1"/>
  <c r="EX107" i="14"/>
  <c r="DT4" i="19"/>
  <c r="DT8" i="19" s="1"/>
  <c r="DT9" i="19"/>
  <c r="DT10" i="19"/>
  <c r="FN10" i="15"/>
  <c r="BR10" i="15"/>
  <c r="FH4" i="19"/>
  <c r="FH8" i="19" s="1"/>
  <c r="FH10" i="19"/>
  <c r="FL9" i="15"/>
  <c r="BP9" i="15"/>
  <c r="FC104" i="15"/>
  <c r="FC106" i="15" s="1"/>
  <c r="AA9" i="15"/>
  <c r="DX9" i="15" s="1"/>
  <c r="DY9" i="15"/>
  <c r="B80" i="18"/>
  <c r="C79" i="18"/>
  <c r="BP7" i="15"/>
  <c r="FL7" i="15"/>
  <c r="EV104" i="7"/>
  <c r="EV106" i="7" s="1"/>
  <c r="FL4" i="7"/>
  <c r="BP4" i="7"/>
  <c r="FM5" i="14"/>
  <c r="BQ5" i="14"/>
  <c r="BN8" i="14"/>
  <c r="FJ8" i="14"/>
  <c r="BM9" i="7"/>
  <c r="FI9" i="7"/>
  <c r="BM10" i="7"/>
  <c r="FI10" i="7"/>
  <c r="FJ7" i="14"/>
  <c r="BN7" i="14"/>
  <c r="FK4" i="15"/>
  <c r="BO4" i="15"/>
  <c r="EW104" i="14"/>
  <c r="EW106" i="14" s="1"/>
  <c r="FI10" i="14"/>
  <c r="BM10" i="14"/>
  <c r="C109" i="16"/>
  <c r="B110" i="16"/>
  <c r="FI4" i="14"/>
  <c r="BM4" i="14"/>
  <c r="L35" i="9"/>
  <c r="N35" i="9"/>
  <c r="C35" i="9"/>
  <c r="G35" i="9"/>
  <c r="I35" i="9"/>
  <c r="B35" i="9"/>
  <c r="A36" i="9"/>
  <c r="M35" i="9"/>
  <c r="H35" i="9"/>
  <c r="D35" i="9"/>
  <c r="EX109" i="14" l="1"/>
  <c r="FD109" i="15"/>
  <c r="BM11" i="7"/>
  <c r="FI11" i="7"/>
  <c r="BQ13" i="15"/>
  <c r="FM13" i="15"/>
  <c r="BP11" i="15"/>
  <c r="FL11" i="15"/>
  <c r="BP12" i="15"/>
  <c r="FL12" i="15"/>
  <c r="EV107" i="7"/>
  <c r="FC108" i="15"/>
  <c r="EW108" i="14"/>
  <c r="FC107" i="15"/>
  <c r="GJ108" i="15"/>
  <c r="GJ109" i="15" s="1"/>
  <c r="GE108" i="7"/>
  <c r="GE109" i="7" s="1"/>
  <c r="EV108" i="7"/>
  <c r="FI13" i="14"/>
  <c r="BM13" i="14"/>
  <c r="GE108" i="14"/>
  <c r="GE109" i="14" s="1"/>
  <c r="BO12" i="14"/>
  <c r="FK12" i="14"/>
  <c r="BO11" i="14"/>
  <c r="FK11" i="14"/>
  <c r="EW107" i="14"/>
  <c r="EW109" i="14" s="1"/>
  <c r="FJ9" i="14"/>
  <c r="BN9" i="14"/>
  <c r="FY11" i="24"/>
  <c r="FZ10" i="24"/>
  <c r="FZ8" i="24"/>
  <c r="FZ4" i="24"/>
  <c r="FZ9" i="24" s="1"/>
  <c r="CD4" i="24"/>
  <c r="FH9" i="19"/>
  <c r="FH11" i="19" s="1"/>
  <c r="CJ104" i="14"/>
  <c r="GF106" i="14"/>
  <c r="GF104" i="14"/>
  <c r="GF107" i="14" s="1"/>
  <c r="BP5" i="15"/>
  <c r="FL5" i="15"/>
  <c r="FN8" i="15"/>
  <c r="BR8" i="15"/>
  <c r="CO104" i="15"/>
  <c r="GK106" i="15"/>
  <c r="GK104" i="15"/>
  <c r="GK107" i="15" s="1"/>
  <c r="BO5" i="7"/>
  <c r="FK5" i="7"/>
  <c r="BQ7" i="7"/>
  <c r="FM7" i="7"/>
  <c r="BO8" i="7"/>
  <c r="FK8" i="7"/>
  <c r="CJ104" i="7"/>
  <c r="GF104" i="7"/>
  <c r="GF107" i="7" s="1"/>
  <c r="GF106" i="7"/>
  <c r="DT11" i="19"/>
  <c r="BS10" i="15"/>
  <c r="FO10" i="15"/>
  <c r="BQ9" i="15"/>
  <c r="FM9" i="15"/>
  <c r="FB104" i="15"/>
  <c r="FB106" i="15" s="1"/>
  <c r="FI4" i="19"/>
  <c r="FI9" i="19" s="1"/>
  <c r="FJ4" i="14"/>
  <c r="BN4" i="14"/>
  <c r="BN10" i="14"/>
  <c r="FJ10" i="14"/>
  <c r="EV104" i="14"/>
  <c r="EV106" i="14" s="1"/>
  <c r="BN10" i="7"/>
  <c r="FJ10" i="7"/>
  <c r="BO8" i="14"/>
  <c r="FK8" i="14"/>
  <c r="A37" i="9"/>
  <c r="I36" i="9"/>
  <c r="D36" i="9"/>
  <c r="L36" i="9"/>
  <c r="C36" i="9"/>
  <c r="B36" i="9"/>
  <c r="N36" i="9"/>
  <c r="G36" i="9"/>
  <c r="M36" i="9"/>
  <c r="H36" i="9"/>
  <c r="FN5" i="14"/>
  <c r="BR5" i="14"/>
  <c r="BQ4" i="7"/>
  <c r="FM4" i="7"/>
  <c r="EU107" i="7"/>
  <c r="EU104" i="7"/>
  <c r="EU106" i="7" s="1"/>
  <c r="BQ7" i="15"/>
  <c r="FM7" i="15"/>
  <c r="C110" i="16"/>
  <c r="B111" i="16"/>
  <c r="FJ9" i="7"/>
  <c r="BN9" i="7"/>
  <c r="FL4" i="15"/>
  <c r="BP4" i="15"/>
  <c r="FK7" i="14"/>
  <c r="BO7" i="14"/>
  <c r="B81" i="18"/>
  <c r="C80" i="18"/>
  <c r="FC109" i="15" l="1"/>
  <c r="BQ12" i="15"/>
  <c r="FM12" i="15"/>
  <c r="BR13" i="15"/>
  <c r="FN13" i="15"/>
  <c r="BQ11" i="15"/>
  <c r="FM11" i="15"/>
  <c r="BN11" i="7"/>
  <c r="FJ11" i="7"/>
  <c r="EV109" i="7"/>
  <c r="FB108" i="15"/>
  <c r="FB107" i="15"/>
  <c r="GK108" i="15"/>
  <c r="GK109" i="15" s="1"/>
  <c r="EU108" i="7"/>
  <c r="EU109" i="7" s="1"/>
  <c r="GF108" i="7"/>
  <c r="GF109" i="7" s="1"/>
  <c r="EV108" i="14"/>
  <c r="FJ13" i="14"/>
  <c r="BN13" i="14"/>
  <c r="BP12" i="14"/>
  <c r="FL12" i="14"/>
  <c r="GF108" i="14"/>
  <c r="GF109" i="14" s="1"/>
  <c r="EV107" i="14"/>
  <c r="BP11" i="14"/>
  <c r="FL11" i="14"/>
  <c r="FK9" i="14"/>
  <c r="BO9" i="14"/>
  <c r="FZ11" i="24"/>
  <c r="GA10" i="24"/>
  <c r="GA8" i="24"/>
  <c r="CE4" i="24"/>
  <c r="GA4" i="24"/>
  <c r="GA9" i="24" s="1"/>
  <c r="CK104" i="14"/>
  <c r="GG104" i="14"/>
  <c r="GG107" i="14" s="1"/>
  <c r="GG106" i="14"/>
  <c r="FO8" i="15"/>
  <c r="BS8" i="15"/>
  <c r="BQ5" i="15"/>
  <c r="FM5" i="15"/>
  <c r="CP104" i="15"/>
  <c r="GL104" i="15"/>
  <c r="GL108" i="15" s="1"/>
  <c r="GL106" i="15"/>
  <c r="FL5" i="7"/>
  <c r="BP5" i="7"/>
  <c r="BR7" i="7"/>
  <c r="FN7" i="7"/>
  <c r="FL8" i="7"/>
  <c r="BP8" i="7"/>
  <c r="CK104" i="7"/>
  <c r="GG104" i="7"/>
  <c r="GG107" i="7" s="1"/>
  <c r="GG106" i="7"/>
  <c r="FI10" i="19"/>
  <c r="FI8" i="19"/>
  <c r="FJ4" i="19"/>
  <c r="FJ9" i="19" s="1"/>
  <c r="FA104" i="15"/>
  <c r="FA106" i="15" s="1"/>
  <c r="BR9" i="15"/>
  <c r="FN9" i="15"/>
  <c r="BT10" i="15"/>
  <c r="FP10" i="15"/>
  <c r="BR7" i="15"/>
  <c r="FN7" i="15"/>
  <c r="FO5" i="14"/>
  <c r="BS5" i="14"/>
  <c r="FK10" i="14"/>
  <c r="BO10" i="14"/>
  <c r="FM4" i="15"/>
  <c r="BQ4" i="15"/>
  <c r="C111" i="16"/>
  <c r="B112" i="16"/>
  <c r="G37" i="9"/>
  <c r="L37" i="9"/>
  <c r="C37" i="9"/>
  <c r="N37" i="9"/>
  <c r="I37" i="9"/>
  <c r="H37" i="9"/>
  <c r="A38" i="9"/>
  <c r="D37" i="9"/>
  <c r="B37" i="9"/>
  <c r="M37" i="9"/>
  <c r="FK10" i="7"/>
  <c r="BO10" i="7"/>
  <c r="BO4" i="14"/>
  <c r="FK4" i="14"/>
  <c r="C81" i="18"/>
  <c r="B82" i="18"/>
  <c r="ET107" i="7"/>
  <c r="ET104" i="7"/>
  <c r="ET106" i="7" s="1"/>
  <c r="FL7" i="14"/>
  <c r="BP7" i="14"/>
  <c r="FK9" i="7"/>
  <c r="BO9" i="7"/>
  <c r="FN4" i="7"/>
  <c r="BR4" i="7"/>
  <c r="FL8" i="14"/>
  <c r="BP8" i="14"/>
  <c r="EU104" i="14"/>
  <c r="EU106" i="14" s="1"/>
  <c r="EV109" i="14" l="1"/>
  <c r="BO11" i="7"/>
  <c r="FK11" i="7"/>
  <c r="BS13" i="15"/>
  <c r="FO13" i="15"/>
  <c r="BR11" i="15"/>
  <c r="FN11" i="15"/>
  <c r="BR12" i="15"/>
  <c r="FN12" i="15"/>
  <c r="EU108" i="14"/>
  <c r="FB109" i="15"/>
  <c r="FA108" i="15"/>
  <c r="FA107" i="15"/>
  <c r="ET108" i="7"/>
  <c r="ET109" i="7" s="1"/>
  <c r="GG108" i="7"/>
  <c r="GG109" i="7" s="1"/>
  <c r="FK13" i="14"/>
  <c r="BO13" i="14"/>
  <c r="GG108" i="14"/>
  <c r="GG109" i="14" s="1"/>
  <c r="FM12" i="14"/>
  <c r="BQ12" i="14"/>
  <c r="BQ11" i="14"/>
  <c r="FM11" i="14"/>
  <c r="FL9" i="14"/>
  <c r="BP9" i="14"/>
  <c r="FI11" i="19"/>
  <c r="GA11" i="24"/>
  <c r="GB10" i="24"/>
  <c r="GB8" i="24"/>
  <c r="GB4" i="24"/>
  <c r="GB9" i="24" s="1"/>
  <c r="CF4" i="24"/>
  <c r="CL104" i="14"/>
  <c r="GH106" i="14"/>
  <c r="GH104" i="14"/>
  <c r="GH108" i="14" s="1"/>
  <c r="GL107" i="15"/>
  <c r="GL109" i="15" s="1"/>
  <c r="BR5" i="15"/>
  <c r="FN5" i="15"/>
  <c r="FP8" i="15"/>
  <c r="BT8" i="15"/>
  <c r="CQ104" i="15"/>
  <c r="GM106" i="15"/>
  <c r="GM104" i="15"/>
  <c r="GM108" i="15" s="1"/>
  <c r="BQ5" i="7"/>
  <c r="FM5" i="7"/>
  <c r="FO7" i="7"/>
  <c r="BS7" i="7"/>
  <c r="FM8" i="7"/>
  <c r="BQ8" i="7"/>
  <c r="CL104" i="7"/>
  <c r="GH106" i="7"/>
  <c r="GH104" i="7"/>
  <c r="GH107" i="7" s="1"/>
  <c r="FJ10" i="19"/>
  <c r="FJ8" i="19"/>
  <c r="EU107" i="14"/>
  <c r="EU109" i="14" s="1"/>
  <c r="FK8" i="19"/>
  <c r="FK4" i="19"/>
  <c r="FK9" i="19" s="1"/>
  <c r="BU10" i="15"/>
  <c r="FQ10" i="15"/>
  <c r="BS9" i="15"/>
  <c r="FO9" i="15"/>
  <c r="EZ104" i="15"/>
  <c r="EZ106" i="15" s="1"/>
  <c r="ET108" i="14"/>
  <c r="ET104" i="14"/>
  <c r="ET106" i="14" s="1"/>
  <c r="BP9" i="7"/>
  <c r="FL9" i="7"/>
  <c r="FM7" i="14"/>
  <c r="BQ7" i="14"/>
  <c r="ES104" i="7"/>
  <c r="ES106" i="7" s="1"/>
  <c r="I38" i="9"/>
  <c r="D38" i="9"/>
  <c r="B38" i="9"/>
  <c r="N38" i="9"/>
  <c r="G38" i="9"/>
  <c r="L38" i="9"/>
  <c r="A39" i="9"/>
  <c r="M38" i="9"/>
  <c r="C38" i="9"/>
  <c r="H38" i="9"/>
  <c r="BS7" i="15"/>
  <c r="FO7" i="15"/>
  <c r="FM8" i="14"/>
  <c r="BQ8" i="14"/>
  <c r="BP4" i="14"/>
  <c r="FL4" i="14"/>
  <c r="FN4" i="15"/>
  <c r="BR4" i="15"/>
  <c r="FL10" i="14"/>
  <c r="BP10" i="14"/>
  <c r="FP5" i="14"/>
  <c r="BT5" i="14"/>
  <c r="FO4" i="7"/>
  <c r="BS4" i="7"/>
  <c r="C82" i="18"/>
  <c r="B83" i="18"/>
  <c r="BP10" i="7"/>
  <c r="FL10" i="7"/>
  <c r="C112" i="16"/>
  <c r="B113" i="16"/>
  <c r="BS12" i="15" l="1"/>
  <c r="FO12" i="15"/>
  <c r="BT13" i="15"/>
  <c r="FP13" i="15"/>
  <c r="BS11" i="15"/>
  <c r="FO11" i="15"/>
  <c r="BP11" i="7"/>
  <c r="FL11" i="7"/>
  <c r="FA109" i="15"/>
  <c r="EZ108" i="15"/>
  <c r="EZ107" i="15"/>
  <c r="ES107" i="7"/>
  <c r="ES108" i="7"/>
  <c r="GH108" i="7"/>
  <c r="GH109" i="7" s="1"/>
  <c r="FL13" i="14"/>
  <c r="BP13" i="14"/>
  <c r="BR12" i="14"/>
  <c r="FN12" i="14"/>
  <c r="BR11" i="14"/>
  <c r="FN11" i="14"/>
  <c r="FM9" i="14"/>
  <c r="BQ9" i="14"/>
  <c r="FJ11" i="19"/>
  <c r="GB11" i="24"/>
  <c r="GC10" i="24"/>
  <c r="GC8" i="24"/>
  <c r="CG4" i="24"/>
  <c r="GC4" i="24"/>
  <c r="GC9" i="24" s="1"/>
  <c r="GH107" i="14"/>
  <c r="GH109" i="14" s="1"/>
  <c r="CM104" i="14"/>
  <c r="GI104" i="14"/>
  <c r="GI107" i="14" s="1"/>
  <c r="GI106" i="14"/>
  <c r="GI108" i="14"/>
  <c r="GM107" i="15"/>
  <c r="GM109" i="15" s="1"/>
  <c r="FQ8" i="15"/>
  <c r="BU8" i="15"/>
  <c r="BS5" i="15"/>
  <c r="FO5" i="15"/>
  <c r="CR104" i="15"/>
  <c r="GN104" i="15"/>
  <c r="GN108" i="15" s="1"/>
  <c r="GN106" i="15"/>
  <c r="FN5" i="7"/>
  <c r="BR5" i="7"/>
  <c r="BT7" i="7"/>
  <c r="FP7" i="7"/>
  <c r="FN8" i="7"/>
  <c r="BR8" i="7"/>
  <c r="CM104" i="7"/>
  <c r="GI104" i="7"/>
  <c r="GI107" i="7" s="1"/>
  <c r="GI106" i="7"/>
  <c r="FK10" i="19"/>
  <c r="FK11" i="19" s="1"/>
  <c r="ET107" i="14"/>
  <c r="ET109" i="14" s="1"/>
  <c r="FR10" i="15"/>
  <c r="BV10" i="15"/>
  <c r="BT9" i="15"/>
  <c r="FP9" i="15"/>
  <c r="FL4" i="19"/>
  <c r="FL9" i="19" s="1"/>
  <c r="EY107" i="15"/>
  <c r="EY104" i="15"/>
  <c r="EY106" i="15" s="1"/>
  <c r="FM10" i="14"/>
  <c r="BQ10" i="14"/>
  <c r="FM4" i="14"/>
  <c r="BQ4" i="14"/>
  <c r="BT7" i="15"/>
  <c r="FP7" i="15"/>
  <c r="FO4" i="15"/>
  <c r="BS4" i="15"/>
  <c r="FN8" i="14"/>
  <c r="BR8" i="14"/>
  <c r="A40" i="9"/>
  <c r="L39" i="9"/>
  <c r="I39" i="9"/>
  <c r="N39" i="9"/>
  <c r="H39" i="9"/>
  <c r="M39" i="9"/>
  <c r="G39" i="9"/>
  <c r="C39" i="9"/>
  <c r="B39" i="9"/>
  <c r="D39" i="9"/>
  <c r="ER104" i="7"/>
  <c r="ER106" i="7" s="1"/>
  <c r="FN7" i="14"/>
  <c r="BR7" i="14"/>
  <c r="ES108" i="14"/>
  <c r="ES104" i="14"/>
  <c r="ES106" i="14" s="1"/>
  <c r="FM10" i="7"/>
  <c r="BQ10" i="7"/>
  <c r="FQ5" i="14"/>
  <c r="BU5" i="14"/>
  <c r="FM9" i="7"/>
  <c r="BQ9" i="7"/>
  <c r="C113" i="16"/>
  <c r="B114" i="16"/>
  <c r="C83" i="18"/>
  <c r="B84" i="18"/>
  <c r="BT4" i="7"/>
  <c r="FP4" i="7"/>
  <c r="BQ11" i="7" l="1"/>
  <c r="FM11" i="7"/>
  <c r="BU13" i="15"/>
  <c r="FQ13" i="15"/>
  <c r="BT11" i="15"/>
  <c r="FP11" i="15"/>
  <c r="BT12" i="15"/>
  <c r="FP12" i="15"/>
  <c r="ES109" i="7"/>
  <c r="ES107" i="14"/>
  <c r="ES109" i="14" s="1"/>
  <c r="EZ109" i="15"/>
  <c r="ER107" i="7"/>
  <c r="GI108" i="7"/>
  <c r="GI109" i="7" s="1"/>
  <c r="ER108" i="7"/>
  <c r="FM13" i="14"/>
  <c r="BQ13" i="14"/>
  <c r="BS12" i="14"/>
  <c r="FO12" i="14"/>
  <c r="BS11" i="14"/>
  <c r="FO11" i="14"/>
  <c r="FN9" i="14"/>
  <c r="BR9" i="14"/>
  <c r="GC11" i="24"/>
  <c r="GD10" i="24"/>
  <c r="GD8" i="24"/>
  <c r="CH4" i="24"/>
  <c r="GD4" i="24"/>
  <c r="GD9" i="24" s="1"/>
  <c r="GI109" i="14"/>
  <c r="CN104" i="14"/>
  <c r="GJ106" i="14"/>
  <c r="GJ104" i="14"/>
  <c r="GJ107" i="14" s="1"/>
  <c r="GN107" i="15"/>
  <c r="GN109" i="15" s="1"/>
  <c r="BT5" i="15"/>
  <c r="FP5" i="15"/>
  <c r="FR8" i="15"/>
  <c r="BV8" i="15"/>
  <c r="CS104" i="15"/>
  <c r="GO106" i="15"/>
  <c r="GO104" i="15"/>
  <c r="GO108" i="15" s="1"/>
  <c r="FO5" i="7"/>
  <c r="BS5" i="7"/>
  <c r="FQ7" i="7"/>
  <c r="BU7" i="7"/>
  <c r="FO8" i="7"/>
  <c r="BS8" i="7"/>
  <c r="CN104" i="7"/>
  <c r="GJ106" i="7"/>
  <c r="GJ104" i="7"/>
  <c r="GJ107" i="7" s="1"/>
  <c r="FL10" i="19"/>
  <c r="FL8" i="19"/>
  <c r="EY108" i="15"/>
  <c r="EY109" i="15" s="1"/>
  <c r="FM4" i="19"/>
  <c r="FM9" i="19" s="1"/>
  <c r="FQ9" i="15"/>
  <c r="BU9" i="15"/>
  <c r="FS10" i="15"/>
  <c r="BW10" i="15"/>
  <c r="EX107" i="15"/>
  <c r="EX104" i="15"/>
  <c r="EX106" i="15" s="1"/>
  <c r="BU4" i="7"/>
  <c r="FQ4" i="7"/>
  <c r="BR10" i="7"/>
  <c r="FN10" i="7"/>
  <c r="BU7" i="15"/>
  <c r="FQ7" i="15"/>
  <c r="FN10" i="14"/>
  <c r="BR10" i="14"/>
  <c r="B85" i="18"/>
  <c r="C84" i="18"/>
  <c r="FN9" i="7"/>
  <c r="BR9" i="7"/>
  <c r="FR5" i="14"/>
  <c r="BV5" i="14"/>
  <c r="ER108" i="14"/>
  <c r="ER104" i="14"/>
  <c r="ER106" i="14" s="1"/>
  <c r="FO7" i="14"/>
  <c r="BS7" i="14"/>
  <c r="EQ104" i="7"/>
  <c r="EQ106" i="7" s="1"/>
  <c r="G40" i="9"/>
  <c r="D40" i="9"/>
  <c r="H40" i="9"/>
  <c r="L40" i="9"/>
  <c r="M40" i="9"/>
  <c r="A41" i="9"/>
  <c r="C40" i="9"/>
  <c r="I40" i="9"/>
  <c r="B40" i="9"/>
  <c r="N40" i="9"/>
  <c r="FP4" i="15"/>
  <c r="BT4" i="15"/>
  <c r="FN4" i="14"/>
  <c r="BR4" i="14"/>
  <c r="C114" i="16"/>
  <c r="B115" i="16"/>
  <c r="FO8" i="14"/>
  <c r="BS8" i="14"/>
  <c r="BU12" i="15" l="1"/>
  <c r="FQ12" i="15"/>
  <c r="BV13" i="15"/>
  <c r="FR13" i="15"/>
  <c r="BU11" i="15"/>
  <c r="FQ11" i="15"/>
  <c r="BR11" i="7"/>
  <c r="FN11" i="7"/>
  <c r="GJ108" i="14"/>
  <c r="ER109" i="7"/>
  <c r="EQ107" i="7"/>
  <c r="EQ108" i="7"/>
  <c r="GJ108" i="7"/>
  <c r="FN13" i="14"/>
  <c r="BR13" i="14"/>
  <c r="BT12" i="14"/>
  <c r="FP12" i="14"/>
  <c r="ER107" i="14"/>
  <c r="ER109" i="14" s="1"/>
  <c r="BT11" i="14"/>
  <c r="FP11" i="14"/>
  <c r="GJ109" i="14"/>
  <c r="FO9" i="14"/>
  <c r="BS9" i="14"/>
  <c r="GE10" i="24"/>
  <c r="GE8" i="24"/>
  <c r="CI4" i="24"/>
  <c r="GE4" i="24"/>
  <c r="GE9" i="24" s="1"/>
  <c r="GD11" i="24"/>
  <c r="FL11" i="19"/>
  <c r="CO104" i="14"/>
  <c r="GK104" i="14"/>
  <c r="GK107" i="14" s="1"/>
  <c r="GK106" i="14"/>
  <c r="BU5" i="15"/>
  <c r="FQ5" i="15"/>
  <c r="FS8" i="15"/>
  <c r="BW8" i="15"/>
  <c r="CT104" i="15"/>
  <c r="GP106" i="15"/>
  <c r="GP104" i="15"/>
  <c r="GP108" i="15" s="1"/>
  <c r="GO107" i="15"/>
  <c r="GO109" i="15" s="1"/>
  <c r="FP5" i="7"/>
  <c r="BT5" i="7"/>
  <c r="BV7" i="7"/>
  <c r="FR7" i="7"/>
  <c r="BT8" i="7"/>
  <c r="FP8" i="7"/>
  <c r="CO104" i="7"/>
  <c r="GK106" i="7"/>
  <c r="GK104" i="7"/>
  <c r="GK108" i="7" s="1"/>
  <c r="GJ109" i="7"/>
  <c r="FM10" i="19"/>
  <c r="FM8" i="19"/>
  <c r="EX108" i="15"/>
  <c r="EX109" i="15" s="1"/>
  <c r="EW104" i="15"/>
  <c r="EW106" i="15" s="1"/>
  <c r="FR9" i="15"/>
  <c r="BV9" i="15"/>
  <c r="FN4" i="19"/>
  <c r="FN8" i="19" s="1"/>
  <c r="FT10" i="15"/>
  <c r="BX10" i="15"/>
  <c r="C115" i="16"/>
  <c r="B116" i="16"/>
  <c r="EP108" i="7"/>
  <c r="EP104" i="7"/>
  <c r="EP106" i="7" s="1"/>
  <c r="FP7" i="14"/>
  <c r="BT7" i="14"/>
  <c r="EQ108" i="14"/>
  <c r="EQ104" i="14"/>
  <c r="EQ107" i="14" s="1"/>
  <c r="C85" i="18"/>
  <c r="B86" i="18"/>
  <c r="BV7" i="15"/>
  <c r="FR7" i="15"/>
  <c r="FP8" i="14"/>
  <c r="BT8" i="14"/>
  <c r="M41" i="9"/>
  <c r="G41" i="9"/>
  <c r="B41" i="9"/>
  <c r="D41" i="9"/>
  <c r="C41" i="9"/>
  <c r="A42" i="9"/>
  <c r="L41" i="9"/>
  <c r="H41" i="9"/>
  <c r="N41" i="9"/>
  <c r="I41" i="9"/>
  <c r="BS9" i="7"/>
  <c r="FO9" i="7"/>
  <c r="BS10" i="14"/>
  <c r="FO10" i="14"/>
  <c r="FO10" i="7"/>
  <c r="BS10" i="7"/>
  <c r="FR4" i="7"/>
  <c r="BV4" i="7"/>
  <c r="FO4" i="14"/>
  <c r="BS4" i="14"/>
  <c r="FQ4" i="15"/>
  <c r="BU4" i="15"/>
  <c r="FS5" i="14"/>
  <c r="BW5" i="14"/>
  <c r="BS11" i="7" l="1"/>
  <c r="FO11" i="7"/>
  <c r="BW13" i="15"/>
  <c r="FS13" i="15"/>
  <c r="BV11" i="15"/>
  <c r="FR11" i="15"/>
  <c r="BV12" i="15"/>
  <c r="FR12" i="15"/>
  <c r="EQ109" i="7"/>
  <c r="GK108" i="14"/>
  <c r="GK109" i="14" s="1"/>
  <c r="EP107" i="7"/>
  <c r="EP109" i="7" s="1"/>
  <c r="EW107" i="15"/>
  <c r="FO13" i="14"/>
  <c r="BS13" i="14"/>
  <c r="BU12" i="14"/>
  <c r="FQ12" i="14"/>
  <c r="BU11" i="14"/>
  <c r="FQ11" i="14"/>
  <c r="GP107" i="15"/>
  <c r="GP109" i="15" s="1"/>
  <c r="BT9" i="14"/>
  <c r="FP9" i="14"/>
  <c r="GF10" i="24"/>
  <c r="GF8" i="24"/>
  <c r="CJ4" i="24"/>
  <c r="GF4" i="24"/>
  <c r="GF9" i="24" s="1"/>
  <c r="GE11" i="24"/>
  <c r="FM11" i="19"/>
  <c r="CP104" i="14"/>
  <c r="GL106" i="14"/>
  <c r="GL104" i="14"/>
  <c r="GL108" i="14" s="1"/>
  <c r="FT8" i="15"/>
  <c r="BX8" i="15"/>
  <c r="FR5" i="15"/>
  <c r="BV5" i="15"/>
  <c r="CU104" i="15"/>
  <c r="GQ106" i="15"/>
  <c r="GQ104" i="15"/>
  <c r="GQ108" i="15" s="1"/>
  <c r="BU5" i="7"/>
  <c r="FQ5" i="7"/>
  <c r="GK107" i="7"/>
  <c r="GK109" i="7" s="1"/>
  <c r="FS7" i="7"/>
  <c r="BW7" i="7"/>
  <c r="FQ8" i="7"/>
  <c r="BU8" i="7"/>
  <c r="CP104" i="7"/>
  <c r="GL104" i="7"/>
  <c r="GL108" i="7" s="1"/>
  <c r="GL106" i="7"/>
  <c r="FN10" i="19"/>
  <c r="FN9" i="19"/>
  <c r="EW108" i="15"/>
  <c r="EQ106" i="14"/>
  <c r="EQ109" i="14" s="1"/>
  <c r="BW9" i="15"/>
  <c r="FS9" i="15"/>
  <c r="FU10" i="15"/>
  <c r="BY10" i="15"/>
  <c r="FO8" i="19"/>
  <c r="FO4" i="19"/>
  <c r="FO9" i="19" s="1"/>
  <c r="EV104" i="15"/>
  <c r="EV106" i="15" s="1"/>
  <c r="FP4" i="14"/>
  <c r="BT4" i="14"/>
  <c r="FP10" i="7"/>
  <c r="BT10" i="7"/>
  <c r="FP10" i="14"/>
  <c r="BT10" i="14"/>
  <c r="BT9" i="7"/>
  <c r="FP9" i="7"/>
  <c r="BW7" i="15"/>
  <c r="FS7" i="15"/>
  <c r="FQ7" i="14"/>
  <c r="BU7" i="14"/>
  <c r="C116" i="16"/>
  <c r="B117" i="16"/>
  <c r="FT5" i="14"/>
  <c r="BX5" i="14"/>
  <c r="B42" i="9"/>
  <c r="N42" i="9"/>
  <c r="I42" i="9"/>
  <c r="D42" i="9"/>
  <c r="A43" i="9"/>
  <c r="M42" i="9"/>
  <c r="H42" i="9"/>
  <c r="C42" i="9"/>
  <c r="G42" i="9"/>
  <c r="L42" i="9"/>
  <c r="FQ8" i="14"/>
  <c r="BU8" i="14"/>
  <c r="C86" i="18"/>
  <c r="B87" i="18"/>
  <c r="EP108" i="14"/>
  <c r="EP104" i="14"/>
  <c r="EP106" i="14" s="1"/>
  <c r="FR4" i="15"/>
  <c r="BV4" i="15"/>
  <c r="FS4" i="7"/>
  <c r="BW4" i="7"/>
  <c r="EO108" i="7"/>
  <c r="EO104" i="7"/>
  <c r="EO106" i="7" s="1"/>
  <c r="BW12" i="15" l="1"/>
  <c r="FS12" i="15"/>
  <c r="BX13" i="15"/>
  <c r="FT13" i="15"/>
  <c r="BW11" i="15"/>
  <c r="FS11" i="15"/>
  <c r="BT11" i="7"/>
  <c r="FP11" i="7"/>
  <c r="EW109" i="15"/>
  <c r="EV108" i="15"/>
  <c r="EV107" i="15"/>
  <c r="EO107" i="7"/>
  <c r="EO109" i="7" s="1"/>
  <c r="FP13" i="14"/>
  <c r="BT13" i="14"/>
  <c r="BV12" i="14"/>
  <c r="FR12" i="14"/>
  <c r="FR11" i="14"/>
  <c r="BV11" i="14"/>
  <c r="GQ107" i="15"/>
  <c r="GQ109" i="15" s="1"/>
  <c r="BU9" i="14"/>
  <c r="FQ9" i="14"/>
  <c r="GG10" i="24"/>
  <c r="GG8" i="24"/>
  <c r="GG4" i="24"/>
  <c r="GG9" i="24" s="1"/>
  <c r="CK4" i="24"/>
  <c r="GF11" i="24"/>
  <c r="FN11" i="19"/>
  <c r="CQ104" i="14"/>
  <c r="GM106" i="14"/>
  <c r="GM104" i="14"/>
  <c r="GM108" i="14" s="1"/>
  <c r="GL107" i="14"/>
  <c r="GL109" i="14" s="1"/>
  <c r="BW5" i="15"/>
  <c r="FS5" i="15"/>
  <c r="BY8" i="15"/>
  <c r="FU8" i="15"/>
  <c r="CV104" i="15"/>
  <c r="GR106" i="15"/>
  <c r="GR104" i="15"/>
  <c r="GR108" i="15" s="1"/>
  <c r="FR5" i="7"/>
  <c r="BV5" i="7"/>
  <c r="BX7" i="7"/>
  <c r="FT7" i="7"/>
  <c r="FR8" i="7"/>
  <c r="BV8" i="7"/>
  <c r="GL107" i="7"/>
  <c r="GL109" i="7" s="1"/>
  <c r="CQ104" i="7"/>
  <c r="GM106" i="7"/>
  <c r="GM104" i="7"/>
  <c r="GM108" i="7" s="1"/>
  <c r="FO10" i="19"/>
  <c r="FO11" i="19" s="1"/>
  <c r="EP107" i="14"/>
  <c r="EP109" i="14" s="1"/>
  <c r="FV10" i="15"/>
  <c r="BZ10" i="15"/>
  <c r="EU107" i="15"/>
  <c r="EU104" i="15"/>
  <c r="EU106" i="15" s="1"/>
  <c r="FP4" i="19"/>
  <c r="FP9" i="19" s="1"/>
  <c r="FT9" i="15"/>
  <c r="BX9" i="15"/>
  <c r="EN104" i="7"/>
  <c r="EN106" i="7" s="1"/>
  <c r="L43" i="9"/>
  <c r="M43" i="9"/>
  <c r="C43" i="9"/>
  <c r="B43" i="9"/>
  <c r="A44" i="9"/>
  <c r="D43" i="9"/>
  <c r="H43" i="9"/>
  <c r="I43" i="9"/>
  <c r="N43" i="9"/>
  <c r="G43" i="9"/>
  <c r="FQ9" i="7"/>
  <c r="BU9" i="7"/>
  <c r="BU10" i="7"/>
  <c r="FQ10" i="7"/>
  <c r="BX7" i="15"/>
  <c r="FT7" i="15"/>
  <c r="FS4" i="15"/>
  <c r="BW4" i="15"/>
  <c r="FR8" i="14"/>
  <c r="BV8" i="14"/>
  <c r="FU5" i="14"/>
  <c r="BY5" i="14"/>
  <c r="C117" i="16"/>
  <c r="B118" i="16"/>
  <c r="BU10" i="14"/>
  <c r="FQ10" i="14"/>
  <c r="BU4" i="14"/>
  <c r="FQ4" i="14"/>
  <c r="FT4" i="7"/>
  <c r="BX4" i="7"/>
  <c r="EO108" i="14"/>
  <c r="EO104" i="14"/>
  <c r="EO106" i="14" s="1"/>
  <c r="B88" i="18"/>
  <c r="C87" i="18"/>
  <c r="FR7" i="14"/>
  <c r="BV7" i="14"/>
  <c r="BU11" i="7" l="1"/>
  <c r="FQ11" i="7"/>
  <c r="BY13" i="15"/>
  <c r="FU13" i="15"/>
  <c r="BX11" i="15"/>
  <c r="FT11" i="15"/>
  <c r="BX12" i="15"/>
  <c r="FT12" i="15"/>
  <c r="EV109" i="15"/>
  <c r="EU108" i="15"/>
  <c r="EN107" i="7"/>
  <c r="EN108" i="7"/>
  <c r="FQ13" i="14"/>
  <c r="BU13" i="14"/>
  <c r="BW12" i="14"/>
  <c r="FS12" i="14"/>
  <c r="BW11" i="14"/>
  <c r="FS11" i="14"/>
  <c r="GM107" i="14"/>
  <c r="GM109" i="14" s="1"/>
  <c r="BV9" i="14"/>
  <c r="FR9" i="14"/>
  <c r="GG11" i="24"/>
  <c r="GH10" i="24"/>
  <c r="GH8" i="24"/>
  <c r="GH4" i="24"/>
  <c r="GH9" i="24" s="1"/>
  <c r="CL4" i="24"/>
  <c r="CR104" i="14"/>
  <c r="GN106" i="14"/>
  <c r="GN104" i="14"/>
  <c r="GN107" i="14" s="1"/>
  <c r="BZ8" i="15"/>
  <c r="FV8" i="15"/>
  <c r="BX5" i="15"/>
  <c r="FT5" i="15"/>
  <c r="CW104" i="15"/>
  <c r="GS106" i="15"/>
  <c r="GS104" i="15"/>
  <c r="GS108" i="15" s="1"/>
  <c r="EU109" i="15"/>
  <c r="GR107" i="15"/>
  <c r="GR109" i="15" s="1"/>
  <c r="FS5" i="7"/>
  <c r="BW5" i="7"/>
  <c r="BY7" i="7"/>
  <c r="FU7" i="7"/>
  <c r="GM107" i="7"/>
  <c r="GM109" i="7" s="1"/>
  <c r="FS8" i="7"/>
  <c r="BW8" i="7"/>
  <c r="CR104" i="7"/>
  <c r="GN104" i="7"/>
  <c r="GN108" i="7" s="1"/>
  <c r="GN106" i="7"/>
  <c r="FP10" i="19"/>
  <c r="FP8" i="19"/>
  <c r="EO107" i="14"/>
  <c r="EO109" i="14" s="1"/>
  <c r="FU9" i="15"/>
  <c r="BY9" i="15"/>
  <c r="FQ4" i="19"/>
  <c r="FQ8" i="19" s="1"/>
  <c r="ET104" i="15"/>
  <c r="ET106" i="15" s="1"/>
  <c r="FW10" i="15"/>
  <c r="CA10" i="15"/>
  <c r="C88" i="18"/>
  <c r="B89" i="18"/>
  <c r="FV5" i="14"/>
  <c r="BZ5" i="14"/>
  <c r="FS8" i="14"/>
  <c r="BW8" i="14"/>
  <c r="FR9" i="7"/>
  <c r="BV9" i="7"/>
  <c r="EM104" i="7"/>
  <c r="EM106" i="7" s="1"/>
  <c r="FS7" i="14"/>
  <c r="BW7" i="14"/>
  <c r="BY4" i="7"/>
  <c r="FU4" i="7"/>
  <c r="FR10" i="14"/>
  <c r="BV10" i="14"/>
  <c r="EN108" i="14"/>
  <c r="EN104" i="14"/>
  <c r="EN106" i="14" s="1"/>
  <c r="C118" i="16"/>
  <c r="B119" i="16"/>
  <c r="FT4" i="15"/>
  <c r="BX4" i="15"/>
  <c r="FR10" i="7"/>
  <c r="BV10" i="7"/>
  <c r="FR4" i="14"/>
  <c r="BV4" i="14"/>
  <c r="BY7" i="15"/>
  <c r="FU7" i="15"/>
  <c r="B44" i="9"/>
  <c r="N44" i="9"/>
  <c r="G44" i="9"/>
  <c r="A45" i="9"/>
  <c r="C44" i="9"/>
  <c r="H44" i="9"/>
  <c r="I44" i="9"/>
  <c r="D44" i="9"/>
  <c r="M44" i="9"/>
  <c r="L44" i="9"/>
  <c r="BY12" i="15" l="1"/>
  <c r="FU12" i="15"/>
  <c r="BZ13" i="15"/>
  <c r="FV13" i="15"/>
  <c r="BY11" i="15"/>
  <c r="FU11" i="15"/>
  <c r="BV11" i="7"/>
  <c r="FR11" i="7"/>
  <c r="EN109" i="7"/>
  <c r="ET108" i="15"/>
  <c r="ET107" i="15"/>
  <c r="EM108" i="7"/>
  <c r="EM107" i="7"/>
  <c r="GN108" i="14"/>
  <c r="FR13" i="14"/>
  <c r="BV13" i="14"/>
  <c r="BX12" i="14"/>
  <c r="FT12" i="14"/>
  <c r="BX11" i="14"/>
  <c r="FT11" i="14"/>
  <c r="GS107" i="15"/>
  <c r="GS109" i="15" s="1"/>
  <c r="FS9" i="14"/>
  <c r="BW9" i="14"/>
  <c r="FP11" i="19"/>
  <c r="GH11" i="24"/>
  <c r="GI10" i="24"/>
  <c r="GI8" i="24"/>
  <c r="CM4" i="24"/>
  <c r="GI4" i="24"/>
  <c r="GI9" i="24" s="1"/>
  <c r="GN109" i="14"/>
  <c r="CS104" i="14"/>
  <c r="GO106" i="14"/>
  <c r="GO104" i="14"/>
  <c r="GO108" i="14" s="1"/>
  <c r="BY5" i="15"/>
  <c r="FU5" i="15"/>
  <c r="CA8" i="15"/>
  <c r="FW8" i="15"/>
  <c r="CX104" i="15"/>
  <c r="GT104" i="15"/>
  <c r="GT108" i="15" s="1"/>
  <c r="GT106" i="15"/>
  <c r="GT107" i="15"/>
  <c r="BX5" i="7"/>
  <c r="FT5" i="7"/>
  <c r="FV7" i="7"/>
  <c r="BZ7" i="7"/>
  <c r="BX8" i="7"/>
  <c r="FT8" i="7"/>
  <c r="CS104" i="7"/>
  <c r="GO104" i="7"/>
  <c r="GO108" i="7" s="1"/>
  <c r="GO106" i="7"/>
  <c r="GN107" i="7"/>
  <c r="GN109" i="7" s="1"/>
  <c r="FQ10" i="19"/>
  <c r="FQ9" i="19"/>
  <c r="EN107" i="14"/>
  <c r="EN109" i="14" s="1"/>
  <c r="CB10" i="15"/>
  <c r="FX10" i="15"/>
  <c r="FR4" i="19"/>
  <c r="FR9" i="19" s="1"/>
  <c r="BZ9" i="15"/>
  <c r="FV9" i="15"/>
  <c r="ES107" i="15"/>
  <c r="ES104" i="15"/>
  <c r="ES106" i="15" s="1"/>
  <c r="FV7" i="15"/>
  <c r="BZ7" i="15"/>
  <c r="BZ4" i="7"/>
  <c r="FV4" i="7"/>
  <c r="EL108" i="7"/>
  <c r="EL104" i="7"/>
  <c r="EL106" i="7" s="1"/>
  <c r="FS4" i="14"/>
  <c r="BW4" i="14"/>
  <c r="FU4" i="15"/>
  <c r="BY4" i="15"/>
  <c r="C119" i="16"/>
  <c r="B120" i="16"/>
  <c r="EM108" i="14"/>
  <c r="EM104" i="14"/>
  <c r="EM106" i="14" s="1"/>
  <c r="FT7" i="14"/>
  <c r="BX7" i="14"/>
  <c r="FT8" i="14"/>
  <c r="BX8" i="14"/>
  <c r="BW10" i="14"/>
  <c r="FS10" i="14"/>
  <c r="FS9" i="7"/>
  <c r="BW9" i="7"/>
  <c r="C89" i="18"/>
  <c r="B90" i="18"/>
  <c r="H45" i="9"/>
  <c r="B45" i="9"/>
  <c r="G45" i="9"/>
  <c r="N45" i="9"/>
  <c r="C45" i="9"/>
  <c r="L45" i="9"/>
  <c r="I45" i="9"/>
  <c r="D45" i="9"/>
  <c r="A46" i="9"/>
  <c r="M45" i="9"/>
  <c r="BW10" i="7"/>
  <c r="FS10" i="7"/>
  <c r="FW5" i="14"/>
  <c r="CA5" i="14"/>
  <c r="ET109" i="15" l="1"/>
  <c r="BW11" i="7"/>
  <c r="FS11" i="7"/>
  <c r="CA13" i="15"/>
  <c r="FW13" i="15"/>
  <c r="BZ11" i="15"/>
  <c r="FV11" i="15"/>
  <c r="BZ12" i="15"/>
  <c r="FV12" i="15"/>
  <c r="ES108" i="15"/>
  <c r="ES109" i="15" s="1"/>
  <c r="EM109" i="7"/>
  <c r="EL107" i="7"/>
  <c r="EL109" i="7" s="1"/>
  <c r="FS13" i="14"/>
  <c r="BW13" i="14"/>
  <c r="FU12" i="14"/>
  <c r="BY12" i="14"/>
  <c r="EM107" i="14"/>
  <c r="EM109" i="14" s="1"/>
  <c r="BY11" i="14"/>
  <c r="FU11" i="14"/>
  <c r="BX9" i="14"/>
  <c r="FT9" i="14"/>
  <c r="FQ11" i="19"/>
  <c r="GJ9" i="24"/>
  <c r="GJ8" i="24"/>
  <c r="CN4" i="24"/>
  <c r="GJ4" i="24"/>
  <c r="GJ10" i="24" s="1"/>
  <c r="GI11" i="24"/>
  <c r="GO107" i="14"/>
  <c r="GO109" i="14" s="1"/>
  <c r="CT104" i="14"/>
  <c r="GP106" i="14"/>
  <c r="GP104" i="14"/>
  <c r="GP108" i="14" s="1"/>
  <c r="GT109" i="15"/>
  <c r="FX8" i="15"/>
  <c r="CB8" i="15"/>
  <c r="BZ5" i="15"/>
  <c r="FV5" i="15"/>
  <c r="CY104" i="15"/>
  <c r="GU106" i="15"/>
  <c r="GU107" i="15"/>
  <c r="GU104" i="15"/>
  <c r="GU108" i="15" s="1"/>
  <c r="FU5" i="7"/>
  <c r="BY5" i="7"/>
  <c r="CA7" i="7"/>
  <c r="FW7" i="7"/>
  <c r="BY8" i="7"/>
  <c r="FU8" i="7"/>
  <c r="GO107" i="7"/>
  <c r="GO109" i="7" s="1"/>
  <c r="CT104" i="7"/>
  <c r="GP104" i="7"/>
  <c r="GP108" i="7" s="1"/>
  <c r="GP106" i="7"/>
  <c r="FR10" i="19"/>
  <c r="FR8" i="19"/>
  <c r="ER104" i="15"/>
  <c r="ER106" i="15" s="1"/>
  <c r="FS4" i="19"/>
  <c r="FS9" i="19" s="1"/>
  <c r="CA9" i="15"/>
  <c r="FW9" i="15"/>
  <c r="CC10" i="15"/>
  <c r="FY10" i="15"/>
  <c r="FT9" i="7"/>
  <c r="BX9" i="7"/>
  <c r="EL108" i="14"/>
  <c r="EL104" i="14"/>
  <c r="EL106" i="14" s="1"/>
  <c r="EK104" i="7"/>
  <c r="EK106" i="7" s="1"/>
  <c r="FT10" i="7"/>
  <c r="BX10" i="7"/>
  <c r="M46" i="9"/>
  <c r="H46" i="9"/>
  <c r="A47" i="9"/>
  <c r="D46" i="9"/>
  <c r="L46" i="9"/>
  <c r="B46" i="9"/>
  <c r="N46" i="9"/>
  <c r="G46" i="9"/>
  <c r="C46" i="9"/>
  <c r="I46" i="9"/>
  <c r="FU8" i="14"/>
  <c r="BY8" i="14"/>
  <c r="FV4" i="15"/>
  <c r="BZ4" i="15"/>
  <c r="BX4" i="14"/>
  <c r="FT4" i="14"/>
  <c r="FW4" i="7"/>
  <c r="CA4" i="7"/>
  <c r="FX5" i="14"/>
  <c r="CB5" i="14"/>
  <c r="C90" i="18"/>
  <c r="B91" i="18"/>
  <c r="FU7" i="14"/>
  <c r="BY7" i="14"/>
  <c r="FW7" i="15"/>
  <c r="CA7" i="15"/>
  <c r="BX10" i="14"/>
  <c r="FT10" i="14"/>
  <c r="C120" i="16"/>
  <c r="B121" i="16"/>
  <c r="CA12" i="15" l="1"/>
  <c r="FW12" i="15"/>
  <c r="CB13" i="15"/>
  <c r="FX13" i="15"/>
  <c r="CA11" i="15"/>
  <c r="FW11" i="15"/>
  <c r="BX11" i="7"/>
  <c r="FT11" i="7"/>
  <c r="ER108" i="15"/>
  <c r="ER107" i="15"/>
  <c r="EK108" i="7"/>
  <c r="EK107" i="7"/>
  <c r="FT13" i="14"/>
  <c r="BX13" i="14"/>
  <c r="FV12" i="14"/>
  <c r="BZ12" i="14"/>
  <c r="FV11" i="14"/>
  <c r="BZ11" i="14"/>
  <c r="EL107" i="14"/>
  <c r="EL109" i="14" s="1"/>
  <c r="FU9" i="14"/>
  <c r="BY9" i="14"/>
  <c r="FR11" i="19"/>
  <c r="GK8" i="24"/>
  <c r="GK9" i="24"/>
  <c r="GK4" i="24"/>
  <c r="GK10" i="24" s="1"/>
  <c r="CO4" i="24"/>
  <c r="GJ11" i="24"/>
  <c r="CU104" i="14"/>
  <c r="GQ104" i="14"/>
  <c r="GQ108" i="14" s="1"/>
  <c r="GQ106" i="14"/>
  <c r="GP107" i="14"/>
  <c r="GP109" i="14" s="1"/>
  <c r="CA5" i="15"/>
  <c r="FW5" i="15"/>
  <c r="FY8" i="15"/>
  <c r="CC8" i="15"/>
  <c r="GU109" i="15"/>
  <c r="CZ104" i="15"/>
  <c r="GV104" i="15"/>
  <c r="GV108" i="15" s="1"/>
  <c r="GV107" i="15"/>
  <c r="GV106" i="15"/>
  <c r="FV5" i="7"/>
  <c r="BZ5" i="7"/>
  <c r="FX7" i="7"/>
  <c r="CB7" i="7"/>
  <c r="BZ8" i="7"/>
  <c r="FV8" i="7"/>
  <c r="GP107" i="7"/>
  <c r="GP109" i="7" s="1"/>
  <c r="CU104" i="7"/>
  <c r="GQ104" i="7"/>
  <c r="GQ108" i="7" s="1"/>
  <c r="GQ106" i="7"/>
  <c r="FS10" i="19"/>
  <c r="FS8" i="19"/>
  <c r="FX9" i="15"/>
  <c r="CB9" i="15"/>
  <c r="EQ104" i="15"/>
  <c r="EQ106" i="15" s="1"/>
  <c r="FZ10" i="15"/>
  <c r="CD10" i="15"/>
  <c r="FT4" i="19"/>
  <c r="FT9" i="19" s="1"/>
  <c r="FT8" i="19"/>
  <c r="FU10" i="14"/>
  <c r="BY10" i="14"/>
  <c r="C91" i="18"/>
  <c r="B92" i="18"/>
  <c r="CC5" i="14"/>
  <c r="FY5" i="14"/>
  <c r="FU4" i="14"/>
  <c r="BY4" i="14"/>
  <c r="C47" i="9"/>
  <c r="D47" i="9"/>
  <c r="N47" i="9"/>
  <c r="B47" i="9"/>
  <c r="I47" i="9"/>
  <c r="L47" i="9"/>
  <c r="A48" i="9"/>
  <c r="G47" i="9"/>
  <c r="H47" i="9"/>
  <c r="M47" i="9"/>
  <c r="CB7" i="15"/>
  <c r="FX7" i="15"/>
  <c r="FV7" i="14"/>
  <c r="BZ7" i="14"/>
  <c r="CB4" i="7"/>
  <c r="FX4" i="7"/>
  <c r="FW4" i="15"/>
  <c r="CA4" i="15"/>
  <c r="EK108" i="14"/>
  <c r="EK104" i="14"/>
  <c r="EK106" i="14" s="1"/>
  <c r="B122" i="16"/>
  <c r="C121" i="16"/>
  <c r="EJ104" i="7"/>
  <c r="EJ106" i="7" s="1"/>
  <c r="FU9" i="7"/>
  <c r="BY9" i="7"/>
  <c r="FV8" i="14"/>
  <c r="BZ8" i="14"/>
  <c r="BY10" i="7"/>
  <c r="FU10" i="7"/>
  <c r="BY11" i="7" l="1"/>
  <c r="FU11" i="7"/>
  <c r="CC13" i="15"/>
  <c r="FY13" i="15"/>
  <c r="CB11" i="15"/>
  <c r="FX11" i="15"/>
  <c r="CB12" i="15"/>
  <c r="FX12" i="15"/>
  <c r="EK109" i="7"/>
  <c r="EK107" i="14"/>
  <c r="EK109" i="14" s="1"/>
  <c r="ER109" i="15"/>
  <c r="EQ108" i="15"/>
  <c r="EQ107" i="15"/>
  <c r="EJ107" i="7"/>
  <c r="EJ108" i="7"/>
  <c r="FU13" i="14"/>
  <c r="BY13" i="14"/>
  <c r="FW12" i="14"/>
  <c r="CA12" i="14"/>
  <c r="CA11" i="14"/>
  <c r="FW11" i="14"/>
  <c r="GQ107" i="14"/>
  <c r="GQ109" i="14" s="1"/>
  <c r="FV9" i="14"/>
  <c r="BZ9" i="14"/>
  <c r="GK11" i="24"/>
  <c r="GL8" i="24"/>
  <c r="GL9" i="24"/>
  <c r="GL4" i="24"/>
  <c r="GL10" i="24" s="1"/>
  <c r="CP4" i="24"/>
  <c r="FS11" i="19"/>
  <c r="CV104" i="14"/>
  <c r="GR106" i="14"/>
  <c r="GR104" i="14"/>
  <c r="GR108" i="14" s="1"/>
  <c r="FZ8" i="15"/>
  <c r="CD8" i="15"/>
  <c r="CB5" i="15"/>
  <c r="FX5" i="15"/>
  <c r="DA104" i="15"/>
  <c r="GW104" i="15"/>
  <c r="GW108" i="15" s="1"/>
  <c r="GW106" i="15"/>
  <c r="GW107" i="15"/>
  <c r="GV109" i="15"/>
  <c r="FW5" i="7"/>
  <c r="CA5" i="7"/>
  <c r="CC7" i="7"/>
  <c r="FY7" i="7"/>
  <c r="FW8" i="7"/>
  <c r="CA8" i="7"/>
  <c r="CV104" i="7"/>
  <c r="GR104" i="7"/>
  <c r="GR108" i="7" s="1"/>
  <c r="GR106" i="7"/>
  <c r="GQ107" i="7"/>
  <c r="GQ109" i="7" s="1"/>
  <c r="FT10" i="19"/>
  <c r="FT11" i="19" s="1"/>
  <c r="CE10" i="15"/>
  <c r="GA10" i="15"/>
  <c r="EP104" i="15"/>
  <c r="EP106" i="15" s="1"/>
  <c r="FY9" i="15"/>
  <c r="CC9" i="15"/>
  <c r="FU4" i="19"/>
  <c r="FU9" i="19" s="1"/>
  <c r="FY4" i="7"/>
  <c r="CC4" i="7"/>
  <c r="FW7" i="14"/>
  <c r="CA7" i="14"/>
  <c r="CD5" i="14"/>
  <c r="FZ5" i="14"/>
  <c r="FX4" i="15"/>
  <c r="CB4" i="15"/>
  <c r="CA8" i="14"/>
  <c r="FW8" i="14"/>
  <c r="EI108" i="7"/>
  <c r="EI104" i="7"/>
  <c r="EI106" i="7" s="1"/>
  <c r="EJ108" i="14"/>
  <c r="EJ104" i="14"/>
  <c r="EJ106" i="14" s="1"/>
  <c r="FV4" i="14"/>
  <c r="BZ4" i="14"/>
  <c r="C92" i="18"/>
  <c r="B93" i="18"/>
  <c r="BZ10" i="14"/>
  <c r="FV10" i="14"/>
  <c r="FV10" i="7"/>
  <c r="BZ10" i="7"/>
  <c r="FV9" i="7"/>
  <c r="BZ9" i="7"/>
  <c r="B123" i="16"/>
  <c r="C122" i="16"/>
  <c r="CC7" i="15"/>
  <c r="FY7" i="15"/>
  <c r="B48" i="9"/>
  <c r="L48" i="9"/>
  <c r="G48" i="9"/>
  <c r="D48" i="9"/>
  <c r="M48" i="9"/>
  <c r="C48" i="9"/>
  <c r="A49" i="9"/>
  <c r="H48" i="9"/>
  <c r="I48" i="9"/>
  <c r="N48" i="9"/>
  <c r="CC12" i="15" l="1"/>
  <c r="FY12" i="15"/>
  <c r="CD13" i="15"/>
  <c r="FZ13" i="15"/>
  <c r="CC11" i="15"/>
  <c r="FY11" i="15"/>
  <c r="BZ11" i="7"/>
  <c r="FV11" i="7"/>
  <c r="EQ109" i="15"/>
  <c r="EJ109" i="7"/>
  <c r="EP107" i="15"/>
  <c r="EI107" i="7"/>
  <c r="EI109" i="7" s="1"/>
  <c r="FV13" i="14"/>
  <c r="BZ13" i="14"/>
  <c r="CB12" i="14"/>
  <c r="FX12" i="14"/>
  <c r="EJ107" i="14"/>
  <c r="EJ109" i="14" s="1"/>
  <c r="FX11" i="14"/>
  <c r="CB11" i="14"/>
  <c r="FW9" i="14"/>
  <c r="CA9" i="14"/>
  <c r="GL11" i="24"/>
  <c r="GM9" i="24"/>
  <c r="GM8" i="24"/>
  <c r="GM4" i="24"/>
  <c r="GM10" i="24" s="1"/>
  <c r="CQ4" i="24"/>
  <c r="GR107" i="14"/>
  <c r="GR109" i="14" s="1"/>
  <c r="CW104" i="14"/>
  <c r="GS106" i="14"/>
  <c r="GS104" i="14"/>
  <c r="GS108" i="14" s="1"/>
  <c r="FY5" i="15"/>
  <c r="CC5" i="15"/>
  <c r="CE8" i="15"/>
  <c r="GA8" i="15"/>
  <c r="GW109" i="15"/>
  <c r="DB104" i="15"/>
  <c r="GX104" i="15"/>
  <c r="GX108" i="15" s="1"/>
  <c r="GX106" i="15"/>
  <c r="GX107" i="15"/>
  <c r="FX5" i="7"/>
  <c r="CB5" i="7"/>
  <c r="FZ7" i="7"/>
  <c r="CD7" i="7"/>
  <c r="FX8" i="7"/>
  <c r="CB8" i="7"/>
  <c r="GR107" i="7"/>
  <c r="GR109" i="7" s="1"/>
  <c r="CW104" i="7"/>
  <c r="GS106" i="7"/>
  <c r="GS104" i="7"/>
  <c r="GS108" i="7" s="1"/>
  <c r="FU10" i="19"/>
  <c r="FU8" i="19"/>
  <c r="EP108" i="15"/>
  <c r="EP109" i="15" s="1"/>
  <c r="FV4" i="19"/>
  <c r="FV9" i="19" s="1"/>
  <c r="FZ9" i="15"/>
  <c r="CD9" i="15"/>
  <c r="EO104" i="15"/>
  <c r="EO106" i="15" s="1"/>
  <c r="CF10" i="15"/>
  <c r="GB10" i="15"/>
  <c r="C123" i="16"/>
  <c r="B124" i="16"/>
  <c r="FW10" i="7"/>
  <c r="CA10" i="7"/>
  <c r="C93" i="18"/>
  <c r="B94" i="18"/>
  <c r="EI108" i="14"/>
  <c r="EI104" i="14"/>
  <c r="EI106" i="14" s="1"/>
  <c r="EH104" i="7"/>
  <c r="EH106" i="7" s="1"/>
  <c r="H49" i="9"/>
  <c r="A50" i="9"/>
  <c r="M49" i="9"/>
  <c r="D49" i="9"/>
  <c r="L49" i="9"/>
  <c r="I49" i="9"/>
  <c r="G49" i="9"/>
  <c r="C49" i="9"/>
  <c r="B49" i="9"/>
  <c r="N49" i="9"/>
  <c r="CD7" i="15"/>
  <c r="FZ7" i="15"/>
  <c r="FX8" i="14"/>
  <c r="CB8" i="14"/>
  <c r="GA5" i="14"/>
  <c r="CE5" i="14"/>
  <c r="FX7" i="14"/>
  <c r="CB7" i="14"/>
  <c r="FW4" i="14"/>
  <c r="CA4" i="14"/>
  <c r="FY4" i="15"/>
  <c r="CC4" i="15"/>
  <c r="FW9" i="7"/>
  <c r="CA9" i="7"/>
  <c r="CA10" i="14"/>
  <c r="FW10" i="14"/>
  <c r="FZ4" i="7"/>
  <c r="CD4" i="7"/>
  <c r="CA11" i="7" l="1"/>
  <c r="FW11" i="7"/>
  <c r="CE13" i="15"/>
  <c r="GA13" i="15"/>
  <c r="CD11" i="15"/>
  <c r="FZ11" i="15"/>
  <c r="CD12" i="15"/>
  <c r="FZ12" i="15"/>
  <c r="EO107" i="15"/>
  <c r="EH108" i="7"/>
  <c r="EH107" i="7"/>
  <c r="FW13" i="14"/>
  <c r="CA13" i="14"/>
  <c r="EI107" i="14"/>
  <c r="CC12" i="14"/>
  <c r="FY12" i="14"/>
  <c r="CC11" i="14"/>
  <c r="FY11" i="14"/>
  <c r="GS107" i="7"/>
  <c r="GS109" i="7" s="1"/>
  <c r="GS107" i="14"/>
  <c r="GS109" i="14" s="1"/>
  <c r="FX9" i="14"/>
  <c r="CB9" i="14"/>
  <c r="GM11" i="24"/>
  <c r="GN9" i="24"/>
  <c r="GN8" i="24"/>
  <c r="GN4" i="24"/>
  <c r="GN10" i="24" s="1"/>
  <c r="CR4" i="24"/>
  <c r="CX104" i="14"/>
  <c r="GT106" i="14"/>
  <c r="GT104" i="14"/>
  <c r="GT108" i="14" s="1"/>
  <c r="GT107" i="14"/>
  <c r="EI109" i="14"/>
  <c r="GB8" i="15"/>
  <c r="CF8" i="15"/>
  <c r="CD5" i="15"/>
  <c r="FZ5" i="15"/>
  <c r="DC104" i="15"/>
  <c r="GY106" i="15"/>
  <c r="GY107" i="15"/>
  <c r="GY104" i="15"/>
  <c r="GY108" i="15" s="1"/>
  <c r="GX109" i="15"/>
  <c r="CC5" i="7"/>
  <c r="FY5" i="7"/>
  <c r="GA7" i="7"/>
  <c r="CE7" i="7"/>
  <c r="FY8" i="7"/>
  <c r="CC8" i="7"/>
  <c r="CX104" i="7"/>
  <c r="GT104" i="7"/>
  <c r="GT108" i="7" s="1"/>
  <c r="GT107" i="7"/>
  <c r="GT106" i="7"/>
  <c r="FU11" i="19"/>
  <c r="FV10" i="19"/>
  <c r="FV8" i="19"/>
  <c r="EO108" i="15"/>
  <c r="EO109" i="15" s="1"/>
  <c r="CE9" i="15"/>
  <c r="GA9" i="15"/>
  <c r="EN104" i="15"/>
  <c r="EN106" i="15" s="1"/>
  <c r="FW4" i="19"/>
  <c r="FW8" i="19" s="1"/>
  <c r="CG10" i="15"/>
  <c r="GC10" i="15"/>
  <c r="FX10" i="14"/>
  <c r="CB10" i="14"/>
  <c r="CE7" i="15"/>
  <c r="GA7" i="15"/>
  <c r="EH108" i="14"/>
  <c r="EH104" i="14"/>
  <c r="EH107" i="14" s="1"/>
  <c r="GA4" i="7"/>
  <c r="CE4" i="7"/>
  <c r="FZ4" i="15"/>
  <c r="CD4" i="15"/>
  <c r="GB5" i="14"/>
  <c r="CF5" i="14"/>
  <c r="FY8" i="14"/>
  <c r="CC8" i="14"/>
  <c r="G50" i="9"/>
  <c r="B50" i="9"/>
  <c r="N50" i="9"/>
  <c r="M50" i="9"/>
  <c r="I50" i="9"/>
  <c r="D50" i="9"/>
  <c r="H50" i="9"/>
  <c r="L50" i="9"/>
  <c r="C50" i="9"/>
  <c r="A51" i="9"/>
  <c r="C94" i="18"/>
  <c r="B95" i="18"/>
  <c r="C124" i="16"/>
  <c r="B125" i="16"/>
  <c r="EG104" i="7"/>
  <c r="EG106" i="7" s="1"/>
  <c r="CB9" i="7"/>
  <c r="FX9" i="7"/>
  <c r="CB4" i="14"/>
  <c r="FX4" i="14"/>
  <c r="CC7" i="14"/>
  <c r="FY7" i="14"/>
  <c r="FX10" i="7"/>
  <c r="CB10" i="7"/>
  <c r="EH109" i="7" l="1"/>
  <c r="CE12" i="15"/>
  <c r="GA12" i="15"/>
  <c r="CF13" i="15"/>
  <c r="GB13" i="15"/>
  <c r="CE11" i="15"/>
  <c r="GA11" i="15"/>
  <c r="CB11" i="7"/>
  <c r="FX11" i="7"/>
  <c r="EN108" i="15"/>
  <c r="EN107" i="15"/>
  <c r="EG108" i="7"/>
  <c r="EG107" i="7"/>
  <c r="FX13" i="14"/>
  <c r="CB13" i="14"/>
  <c r="CD12" i="14"/>
  <c r="FZ12" i="14"/>
  <c r="FZ11" i="14"/>
  <c r="CD11" i="14"/>
  <c r="CC9" i="14"/>
  <c r="FY9" i="14"/>
  <c r="GN11" i="24"/>
  <c r="GO8" i="24"/>
  <c r="GO9" i="24"/>
  <c r="GO4" i="24"/>
  <c r="GO10" i="24" s="1"/>
  <c r="CS4" i="24"/>
  <c r="GT109" i="14"/>
  <c r="CY104" i="14"/>
  <c r="GU106" i="14"/>
  <c r="GU104" i="14"/>
  <c r="GU108" i="14" s="1"/>
  <c r="CE5" i="15"/>
  <c r="GA5" i="15"/>
  <c r="GC8" i="15"/>
  <c r="CG8" i="15"/>
  <c r="GY109" i="15"/>
  <c r="DD104" i="15"/>
  <c r="GZ106" i="15"/>
  <c r="GZ107" i="15"/>
  <c r="GZ104" i="15"/>
  <c r="GZ108" i="15" s="1"/>
  <c r="FZ5" i="7"/>
  <c r="CD5" i="7"/>
  <c r="GB7" i="7"/>
  <c r="CF7" i="7"/>
  <c r="GT109" i="7"/>
  <c r="FZ8" i="7"/>
  <c r="CD8" i="7"/>
  <c r="CY104" i="7"/>
  <c r="GU106" i="7"/>
  <c r="GU107" i="7"/>
  <c r="GU104" i="7"/>
  <c r="GU108" i="7" s="1"/>
  <c r="FV11" i="19"/>
  <c r="FW10" i="19"/>
  <c r="FW9" i="19"/>
  <c r="EH106" i="14"/>
  <c r="EH109" i="14" s="1"/>
  <c r="CH10" i="15"/>
  <c r="GD10" i="15"/>
  <c r="FX4" i="19"/>
  <c r="FX10" i="19" s="1"/>
  <c r="FX8" i="19"/>
  <c r="EM104" i="15"/>
  <c r="EM108" i="15" s="1"/>
  <c r="EM107" i="15"/>
  <c r="CF9" i="15"/>
  <c r="GB9" i="15"/>
  <c r="C95" i="18"/>
  <c r="B96" i="18"/>
  <c r="CD8" i="14"/>
  <c r="FZ8" i="14"/>
  <c r="CF7" i="15"/>
  <c r="GB7" i="15"/>
  <c r="FY10" i="7"/>
  <c r="CC10" i="7"/>
  <c r="EF104" i="7"/>
  <c r="EF106" i="7" s="1"/>
  <c r="FZ7" i="14"/>
  <c r="CD7" i="14"/>
  <c r="CC4" i="14"/>
  <c r="FY4" i="14"/>
  <c r="FY9" i="7"/>
  <c r="CC9" i="7"/>
  <c r="C125" i="16"/>
  <c r="B126" i="16"/>
  <c r="GC5" i="14"/>
  <c r="CG5" i="14"/>
  <c r="GA4" i="15"/>
  <c r="CE4" i="15"/>
  <c r="GB4" i="7"/>
  <c r="CF4" i="7"/>
  <c r="CC10" i="14"/>
  <c r="FY10" i="14"/>
  <c r="D51" i="9"/>
  <c r="L51" i="9"/>
  <c r="C51" i="9"/>
  <c r="N51" i="9"/>
  <c r="G51" i="9"/>
  <c r="M51" i="9"/>
  <c r="I51" i="9"/>
  <c r="H51" i="9"/>
  <c r="B51" i="9"/>
  <c r="A52" i="9"/>
  <c r="EG108" i="14"/>
  <c r="EG104" i="14"/>
  <c r="EG106" i="14" s="1"/>
  <c r="EG109" i="7" l="1"/>
  <c r="CC11" i="7"/>
  <c r="FY11" i="7"/>
  <c r="CG13" i="15"/>
  <c r="GC13" i="15"/>
  <c r="CF11" i="15"/>
  <c r="GB11" i="15"/>
  <c r="CF12" i="15"/>
  <c r="GB12" i="15"/>
  <c r="EN109" i="15"/>
  <c r="EF108" i="7"/>
  <c r="EF107" i="7"/>
  <c r="FY13" i="14"/>
  <c r="CC13" i="14"/>
  <c r="GA12" i="14"/>
  <c r="CE12" i="14"/>
  <c r="CE11" i="14"/>
  <c r="GA11" i="14"/>
  <c r="EG107" i="14"/>
  <c r="EG109" i="14" s="1"/>
  <c r="GU107" i="14"/>
  <c r="GU109" i="14" s="1"/>
  <c r="FZ9" i="14"/>
  <c r="CD9" i="14"/>
  <c r="GP9" i="24"/>
  <c r="GP8" i="24"/>
  <c r="CT4" i="24"/>
  <c r="GP4" i="24"/>
  <c r="GP10" i="24" s="1"/>
  <c r="GO11" i="24"/>
  <c r="FW11" i="19"/>
  <c r="CZ104" i="14"/>
  <c r="GV106" i="14"/>
  <c r="GV104" i="14"/>
  <c r="GV108" i="14" s="1"/>
  <c r="GD8" i="15"/>
  <c r="CH8" i="15"/>
  <c r="CF5" i="15"/>
  <c r="GB5" i="15"/>
  <c r="EM106" i="15"/>
  <c r="EM109" i="15" s="1"/>
  <c r="GZ109" i="15"/>
  <c r="DE104" i="15"/>
  <c r="HA104" i="15"/>
  <c r="HA108" i="15" s="1"/>
  <c r="HA106" i="15"/>
  <c r="HA107" i="15"/>
  <c r="GA5" i="7"/>
  <c r="CE5" i="7"/>
  <c r="GC7" i="7"/>
  <c r="CG7" i="7"/>
  <c r="CE8" i="7"/>
  <c r="GA8" i="7"/>
  <c r="EF109" i="7"/>
  <c r="CZ104" i="7"/>
  <c r="GV106" i="7"/>
  <c r="GV107" i="7"/>
  <c r="GV104" i="7"/>
  <c r="GV108" i="7" s="1"/>
  <c r="GU109" i="7"/>
  <c r="FX9" i="19"/>
  <c r="FX11" i="19" s="1"/>
  <c r="CG9" i="15"/>
  <c r="GC9" i="15"/>
  <c r="CI10" i="15"/>
  <c r="GE10" i="15"/>
  <c r="EL104" i="15"/>
  <c r="EL106" i="15" s="1"/>
  <c r="EL107" i="15"/>
  <c r="FY4" i="19"/>
  <c r="FY9" i="19" s="1"/>
  <c r="FY8" i="19"/>
  <c r="FZ10" i="14"/>
  <c r="CD10" i="14"/>
  <c r="GB4" i="15"/>
  <c r="CF4" i="15"/>
  <c r="C126" i="16"/>
  <c r="B127" i="16"/>
  <c r="FZ9" i="7"/>
  <c r="CD9" i="7"/>
  <c r="EE108" i="7"/>
  <c r="EE104" i="7"/>
  <c r="EE106" i="7" s="1"/>
  <c r="CD10" i="7"/>
  <c r="FZ10" i="7"/>
  <c r="B97" i="18"/>
  <c r="C96" i="18"/>
  <c r="A53" i="9"/>
  <c r="N52" i="9"/>
  <c r="B52" i="9"/>
  <c r="H52" i="9"/>
  <c r="G52" i="9"/>
  <c r="C52" i="9"/>
  <c r="M52" i="9"/>
  <c r="L52" i="9"/>
  <c r="D52" i="9"/>
  <c r="I52" i="9"/>
  <c r="GC4" i="7"/>
  <c r="CG4" i="7"/>
  <c r="GD5" i="14"/>
  <c r="CH5" i="14"/>
  <c r="GA7" i="14"/>
  <c r="CE7" i="14"/>
  <c r="EF108" i="14"/>
  <c r="EF104" i="14"/>
  <c r="EF106" i="14" s="1"/>
  <c r="FZ4" i="14"/>
  <c r="CD4" i="14"/>
  <c r="CG7" i="15"/>
  <c r="GC7" i="15"/>
  <c r="GA8" i="14"/>
  <c r="CE8" i="14"/>
  <c r="CG12" i="15" l="1"/>
  <c r="GC12" i="15"/>
  <c r="CH13" i="15"/>
  <c r="GD13" i="15"/>
  <c r="CG11" i="15"/>
  <c r="GC11" i="15"/>
  <c r="CD11" i="7"/>
  <c r="FZ11" i="7"/>
  <c r="EL108" i="15"/>
  <c r="EL109" i="15" s="1"/>
  <c r="EE107" i="7"/>
  <c r="EE109" i="7" s="1"/>
  <c r="FZ13" i="14"/>
  <c r="CD13" i="14"/>
  <c r="CF12" i="14"/>
  <c r="GB12" i="14"/>
  <c r="CF11" i="14"/>
  <c r="GB11" i="14"/>
  <c r="GV107" i="14"/>
  <c r="CE9" i="14"/>
  <c r="GA9" i="14"/>
  <c r="GQ9" i="24"/>
  <c r="GQ8" i="24"/>
  <c r="CU4" i="24"/>
  <c r="GQ4" i="24"/>
  <c r="GQ10" i="24" s="1"/>
  <c r="GP11" i="24"/>
  <c r="GV109" i="14"/>
  <c r="DA104" i="14"/>
  <c r="GW106" i="14"/>
  <c r="GW107" i="14"/>
  <c r="GW104" i="14"/>
  <c r="GW108" i="14" s="1"/>
  <c r="CG5" i="15"/>
  <c r="GC5" i="15"/>
  <c r="GE8" i="15"/>
  <c r="CI8" i="15"/>
  <c r="DF104" i="15"/>
  <c r="HB107" i="15"/>
  <c r="HB104" i="15"/>
  <c r="HB108" i="15" s="1"/>
  <c r="HB106" i="15"/>
  <c r="HA109" i="15"/>
  <c r="CF5" i="7"/>
  <c r="GB5" i="7"/>
  <c r="GD7" i="7"/>
  <c r="CH7" i="7"/>
  <c r="CF8" i="7"/>
  <c r="GB8" i="7"/>
  <c r="GV109" i="7"/>
  <c r="DA104" i="7"/>
  <c r="GW106" i="7"/>
  <c r="GW104" i="7"/>
  <c r="GW108" i="7" s="1"/>
  <c r="GW107" i="7"/>
  <c r="FY10" i="19"/>
  <c r="FY11" i="19" s="1"/>
  <c r="EF107" i="14"/>
  <c r="EF109" i="14" s="1"/>
  <c r="EK104" i="15"/>
  <c r="EK106" i="15" s="1"/>
  <c r="CJ10" i="15"/>
  <c r="GF10" i="15"/>
  <c r="FZ4" i="19"/>
  <c r="FZ9" i="19" s="1"/>
  <c r="CH9" i="15"/>
  <c r="GD9" i="15"/>
  <c r="GD7" i="15"/>
  <c r="CH7" i="15"/>
  <c r="GE5" i="14"/>
  <c r="CI5" i="14"/>
  <c r="GC4" i="15"/>
  <c r="CG4" i="15"/>
  <c r="ED108" i="7"/>
  <c r="ED104" i="7"/>
  <c r="ED106" i="7" s="1"/>
  <c r="GB8" i="14"/>
  <c r="CF8" i="14"/>
  <c r="GD4" i="7"/>
  <c r="CH4" i="7"/>
  <c r="C53" i="9"/>
  <c r="N53" i="9"/>
  <c r="G53" i="9"/>
  <c r="A54" i="9"/>
  <c r="B53" i="9"/>
  <c r="D53" i="9"/>
  <c r="L53" i="9"/>
  <c r="H53" i="9"/>
  <c r="I53" i="9"/>
  <c r="M53" i="9"/>
  <c r="C127" i="16"/>
  <c r="B128" i="16"/>
  <c r="GA10" i="14"/>
  <c r="CE10" i="14"/>
  <c r="GB7" i="14"/>
  <c r="CF7" i="14"/>
  <c r="GA4" i="14"/>
  <c r="CE4" i="14"/>
  <c r="EE108" i="14"/>
  <c r="EE104" i="14"/>
  <c r="EE106" i="14" s="1"/>
  <c r="C97" i="18"/>
  <c r="B98" i="18"/>
  <c r="CE10" i="7"/>
  <c r="GA10" i="7"/>
  <c r="GA9" i="7"/>
  <c r="CE9" i="7"/>
  <c r="CE11" i="7" l="1"/>
  <c r="GA11" i="7"/>
  <c r="CI13" i="15"/>
  <c r="GE13" i="15"/>
  <c r="CH11" i="15"/>
  <c r="GD11" i="15"/>
  <c r="CH12" i="15"/>
  <c r="GD12" i="15"/>
  <c r="EK108" i="15"/>
  <c r="EK107" i="15"/>
  <c r="ED107" i="7"/>
  <c r="ED109" i="7" s="1"/>
  <c r="GA13" i="14"/>
  <c r="CE13" i="14"/>
  <c r="CG12" i="14"/>
  <c r="GC12" i="14"/>
  <c r="CG11" i="14"/>
  <c r="GC11" i="14"/>
  <c r="GB9" i="14"/>
  <c r="CF9" i="14"/>
  <c r="GR9" i="24"/>
  <c r="GR8" i="24"/>
  <c r="CV4" i="24"/>
  <c r="GR4" i="24"/>
  <c r="GR10" i="24" s="1"/>
  <c r="GQ11" i="24"/>
  <c r="GW109" i="14"/>
  <c r="DB104" i="14"/>
  <c r="GX106" i="14"/>
  <c r="GX104" i="14"/>
  <c r="GX108" i="14" s="1"/>
  <c r="HB109" i="15"/>
  <c r="GF8" i="15"/>
  <c r="CJ8" i="15"/>
  <c r="GD5" i="15"/>
  <c r="CH5" i="15"/>
  <c r="DG104" i="15"/>
  <c r="HC104" i="15"/>
  <c r="HC108" i="15" s="1"/>
  <c r="HC107" i="15"/>
  <c r="HC106" i="15"/>
  <c r="GC5" i="7"/>
  <c r="CG5" i="7"/>
  <c r="GE7" i="7"/>
  <c r="CI7" i="7"/>
  <c r="CG8" i="7"/>
  <c r="GC8" i="7"/>
  <c r="DB104" i="7"/>
  <c r="GX107" i="7"/>
  <c r="GX104" i="7"/>
  <c r="GX108" i="7" s="1"/>
  <c r="GX106" i="7"/>
  <c r="GW109" i="7"/>
  <c r="FZ10" i="19"/>
  <c r="FZ8" i="19"/>
  <c r="EE107" i="14"/>
  <c r="EE109" i="14" s="1"/>
  <c r="GE9" i="15"/>
  <c r="CI9" i="15"/>
  <c r="EJ104" i="15"/>
  <c r="EJ106" i="15" s="1"/>
  <c r="EJ107" i="15"/>
  <c r="EJ108" i="15"/>
  <c r="GA4" i="19"/>
  <c r="GA10" i="19" s="1"/>
  <c r="GG10" i="15"/>
  <c r="CK10" i="15"/>
  <c r="GB9" i="7"/>
  <c r="CF9" i="7"/>
  <c r="GB10" i="7"/>
  <c r="CF10" i="7"/>
  <c r="GC7" i="14"/>
  <c r="CG7" i="14"/>
  <c r="C128" i="16"/>
  <c r="B129" i="16"/>
  <c r="EC108" i="7"/>
  <c r="EC104" i="7"/>
  <c r="EC106" i="7" s="1"/>
  <c r="GF5" i="14"/>
  <c r="CJ5" i="14"/>
  <c r="CI7" i="15"/>
  <c r="GE7" i="15"/>
  <c r="C98" i="18"/>
  <c r="B99" i="18"/>
  <c r="GC8" i="14"/>
  <c r="CG8" i="14"/>
  <c r="GB10" i="14"/>
  <c r="CF10" i="14"/>
  <c r="GD4" i="15"/>
  <c r="CH4" i="15"/>
  <c r="GB4" i="14"/>
  <c r="CF4" i="14"/>
  <c r="ED108" i="14"/>
  <c r="ED104" i="14"/>
  <c r="ED106" i="14" s="1"/>
  <c r="G54" i="9"/>
  <c r="B54" i="9"/>
  <c r="L54" i="9"/>
  <c r="A55" i="9"/>
  <c r="D54" i="9"/>
  <c r="N54" i="9"/>
  <c r="C54" i="9"/>
  <c r="H54" i="9"/>
  <c r="I54" i="9"/>
  <c r="M54" i="9"/>
  <c r="CI4" i="7"/>
  <c r="GE4" i="7"/>
  <c r="CI12" i="15" l="1"/>
  <c r="GE12" i="15"/>
  <c r="CJ13" i="15"/>
  <c r="GF13" i="15"/>
  <c r="CI11" i="15"/>
  <c r="GE11" i="15"/>
  <c r="CF11" i="7"/>
  <c r="GB11" i="7"/>
  <c r="EK109" i="15"/>
  <c r="EC107" i="7"/>
  <c r="EC109" i="7" s="1"/>
  <c r="GB13" i="14"/>
  <c r="CF13" i="14"/>
  <c r="ED107" i="14"/>
  <c r="ED109" i="14" s="1"/>
  <c r="CH12" i="14"/>
  <c r="GD12" i="14"/>
  <c r="CH11" i="14"/>
  <c r="GD11" i="14"/>
  <c r="GX107" i="14"/>
  <c r="GX109" i="14" s="1"/>
  <c r="CG9" i="14"/>
  <c r="GC9" i="14"/>
  <c r="GS8" i="24"/>
  <c r="GS9" i="24"/>
  <c r="GS4" i="24"/>
  <c r="GS10" i="24" s="1"/>
  <c r="CW4" i="24"/>
  <c r="GR11" i="24"/>
  <c r="FZ11" i="19"/>
  <c r="DC104" i="14"/>
  <c r="GY104" i="14"/>
  <c r="GY108" i="14" s="1"/>
  <c r="GY106" i="14"/>
  <c r="GY107" i="14"/>
  <c r="EJ109" i="15"/>
  <c r="GG8" i="15"/>
  <c r="CK8" i="15"/>
  <c r="GE5" i="15"/>
  <c r="CI5" i="15"/>
  <c r="HC109" i="15"/>
  <c r="DH104" i="15"/>
  <c r="HD104" i="15"/>
  <c r="HD108" i="15" s="1"/>
  <c r="HD106" i="15"/>
  <c r="HD107" i="15"/>
  <c r="GD5" i="7"/>
  <c r="CH5" i="7"/>
  <c r="CJ7" i="7"/>
  <c r="GF7" i="7"/>
  <c r="GD8" i="7"/>
  <c r="CH8" i="7"/>
  <c r="DC104" i="7"/>
  <c r="GY107" i="7"/>
  <c r="GY104" i="7"/>
  <c r="GY108" i="7" s="1"/>
  <c r="GY106" i="7"/>
  <c r="GX109" i="7"/>
  <c r="GA9" i="19"/>
  <c r="GA8" i="19"/>
  <c r="EI104" i="15"/>
  <c r="EI106" i="15" s="1"/>
  <c r="CL10" i="15"/>
  <c r="GH10" i="15"/>
  <c r="GB4" i="19"/>
  <c r="GB10" i="19" s="1"/>
  <c r="GB8" i="19"/>
  <c r="GF9" i="15"/>
  <c r="CJ9" i="15"/>
  <c r="CG4" i="14"/>
  <c r="GC4" i="14"/>
  <c r="GE4" i="15"/>
  <c r="CI4" i="15"/>
  <c r="C129" i="16"/>
  <c r="B130" i="16"/>
  <c r="GC10" i="7"/>
  <c r="CG10" i="7"/>
  <c r="GD8" i="14"/>
  <c r="CH8" i="14"/>
  <c r="EB108" i="7"/>
  <c r="EB104" i="7"/>
  <c r="EB106" i="7" s="1"/>
  <c r="H55" i="9"/>
  <c r="M55" i="9"/>
  <c r="C55" i="9"/>
  <c r="A56" i="9"/>
  <c r="B55" i="9"/>
  <c r="D55" i="9"/>
  <c r="I55" i="9"/>
  <c r="N55" i="9"/>
  <c r="G55" i="9"/>
  <c r="L55" i="9"/>
  <c r="EC108" i="14"/>
  <c r="EC104" i="14"/>
  <c r="EC106" i="14" s="1"/>
  <c r="CG10" i="14"/>
  <c r="GC10" i="14"/>
  <c r="CJ7" i="15"/>
  <c r="GF7" i="15"/>
  <c r="GD7" i="14"/>
  <c r="CH7" i="14"/>
  <c r="CG9" i="7"/>
  <c r="GC9" i="7"/>
  <c r="GF4" i="7"/>
  <c r="CJ4" i="7"/>
  <c r="B100" i="18"/>
  <c r="C99" i="18"/>
  <c r="GG5" i="14"/>
  <c r="CK5" i="14"/>
  <c r="CG11" i="7" l="1"/>
  <c r="GC11" i="7"/>
  <c r="CK13" i="15"/>
  <c r="GG13" i="15"/>
  <c r="CJ11" i="15"/>
  <c r="GF11" i="15"/>
  <c r="CJ12" i="15"/>
  <c r="GF12" i="15"/>
  <c r="EI108" i="15"/>
  <c r="EI107" i="15"/>
  <c r="EB107" i="7"/>
  <c r="EB109" i="7" s="1"/>
  <c r="EC107" i="14"/>
  <c r="EC109" i="14" s="1"/>
  <c r="GC13" i="14"/>
  <c r="CG13" i="14"/>
  <c r="CI12" i="14"/>
  <c r="GE12" i="14"/>
  <c r="CI11" i="14"/>
  <c r="GE11" i="14"/>
  <c r="CH9" i="14"/>
  <c r="GD9" i="14"/>
  <c r="GT8" i="24"/>
  <c r="GT9" i="24"/>
  <c r="GT4" i="24"/>
  <c r="GT10" i="24" s="1"/>
  <c r="CX4" i="24"/>
  <c r="GS11" i="24"/>
  <c r="GB9" i="19"/>
  <c r="GB11" i="19" s="1"/>
  <c r="GA11" i="19"/>
  <c r="DD104" i="14"/>
  <c r="GZ107" i="14"/>
  <c r="GZ106" i="14"/>
  <c r="GZ104" i="14"/>
  <c r="GZ108" i="14" s="1"/>
  <c r="GY109" i="14"/>
  <c r="HD109" i="15"/>
  <c r="GF5" i="15"/>
  <c r="CJ5" i="15"/>
  <c r="GH8" i="15"/>
  <c r="CL8" i="15"/>
  <c r="DI104" i="15"/>
  <c r="HE106" i="15"/>
  <c r="HE107" i="15"/>
  <c r="HE104" i="15"/>
  <c r="HE108" i="15" s="1"/>
  <c r="EI109" i="15"/>
  <c r="GE5" i="7"/>
  <c r="CI5" i="7"/>
  <c r="CK7" i="7"/>
  <c r="GG7" i="7"/>
  <c r="GY109" i="7"/>
  <c r="GE8" i="7"/>
  <c r="CI8" i="7"/>
  <c r="DD104" i="7"/>
  <c r="GZ106" i="7"/>
  <c r="GZ104" i="7"/>
  <c r="GZ108" i="7" s="1"/>
  <c r="GZ107" i="7"/>
  <c r="GG9" i="15"/>
  <c r="CK9" i="15"/>
  <c r="CM10" i="15"/>
  <c r="GI10" i="15"/>
  <c r="EH104" i="15"/>
  <c r="EH106" i="15" s="1"/>
  <c r="GC4" i="19"/>
  <c r="GC10" i="19" s="1"/>
  <c r="GC8" i="19"/>
  <c r="GG4" i="7"/>
  <c r="CK4" i="7"/>
  <c r="CK7" i="15"/>
  <c r="GG7" i="15"/>
  <c r="C100" i="18"/>
  <c r="B101" i="18"/>
  <c r="GD9" i="7"/>
  <c r="CH9" i="7"/>
  <c r="GD10" i="14"/>
  <c r="CH10" i="14"/>
  <c r="EA108" i="7"/>
  <c r="EA104" i="7"/>
  <c r="EA106" i="7" s="1"/>
  <c r="GE8" i="14"/>
  <c r="CI8" i="14"/>
  <c r="GD10" i="7"/>
  <c r="CH10" i="7"/>
  <c r="GF4" i="15"/>
  <c r="CJ4" i="15"/>
  <c r="GE7" i="14"/>
  <c r="CI7" i="14"/>
  <c r="EB108" i="14"/>
  <c r="EB104" i="14"/>
  <c r="EB106" i="14" s="1"/>
  <c r="G56" i="9"/>
  <c r="M56" i="9"/>
  <c r="I56" i="9"/>
  <c r="H56" i="9"/>
  <c r="D56" i="9"/>
  <c r="L56" i="9"/>
  <c r="B56" i="9"/>
  <c r="N56" i="9"/>
  <c r="C56" i="9"/>
  <c r="A57" i="9"/>
  <c r="C130" i="16"/>
  <c r="B131" i="16"/>
  <c r="GH5" i="14"/>
  <c r="CL5" i="14"/>
  <c r="GD4" i="14"/>
  <c r="CH4" i="14"/>
  <c r="CK12" i="15" l="1"/>
  <c r="GG12" i="15"/>
  <c r="CL13" i="15"/>
  <c r="GH13" i="15"/>
  <c r="CK11" i="15"/>
  <c r="GG11" i="15"/>
  <c r="CH11" i="7"/>
  <c r="GD11" i="7"/>
  <c r="EH108" i="15"/>
  <c r="EH107" i="15"/>
  <c r="EA107" i="7"/>
  <c r="EA109" i="7" s="1"/>
  <c r="GD13" i="14"/>
  <c r="CH13" i="14"/>
  <c r="CJ12" i="14"/>
  <c r="GF12" i="14"/>
  <c r="CJ11" i="14"/>
  <c r="GF11" i="14"/>
  <c r="GE9" i="14"/>
  <c r="CI9" i="14"/>
  <c r="GU9" i="24"/>
  <c r="GU8" i="24"/>
  <c r="CY4" i="24"/>
  <c r="GU4" i="24"/>
  <c r="GU10" i="24" s="1"/>
  <c r="GT11" i="24"/>
  <c r="GC9" i="19"/>
  <c r="GC11" i="19" s="1"/>
  <c r="GZ109" i="14"/>
  <c r="DE104" i="14"/>
  <c r="HA106" i="14"/>
  <c r="HA107" i="14"/>
  <c r="HA104" i="14"/>
  <c r="HA108" i="14" s="1"/>
  <c r="GG5" i="15"/>
  <c r="CK5" i="15"/>
  <c r="GI8" i="15"/>
  <c r="CM8" i="15"/>
  <c r="HE109" i="15"/>
  <c r="DJ104" i="15"/>
  <c r="HF107" i="15"/>
  <c r="HF104" i="15"/>
  <c r="HF108" i="15" s="1"/>
  <c r="HF106" i="15"/>
  <c r="GF5" i="7"/>
  <c r="CJ5" i="7"/>
  <c r="GH7" i="7"/>
  <c r="CL7" i="7"/>
  <c r="GF8" i="7"/>
  <c r="CJ8" i="7"/>
  <c r="GZ109" i="7"/>
  <c r="DE104" i="7"/>
  <c r="HA106" i="7"/>
  <c r="HA104" i="7"/>
  <c r="HA108" i="7" s="1"/>
  <c r="HA107" i="7"/>
  <c r="EB107" i="14"/>
  <c r="EB109" i="14" s="1"/>
  <c r="GD4" i="19"/>
  <c r="GD10" i="19" s="1"/>
  <c r="GD8" i="19"/>
  <c r="CN10" i="15"/>
  <c r="GJ10" i="15"/>
  <c r="CL9" i="15"/>
  <c r="GH9" i="15"/>
  <c r="EG104" i="15"/>
  <c r="EG106" i="15" s="1"/>
  <c r="EG108" i="15"/>
  <c r="C131" i="16"/>
  <c r="B132" i="16"/>
  <c r="GF7" i="14"/>
  <c r="CJ7" i="14"/>
  <c r="GG4" i="15"/>
  <c r="CK4" i="15"/>
  <c r="DZ108" i="7"/>
  <c r="DZ104" i="7"/>
  <c r="DZ106" i="7" s="1"/>
  <c r="GE9" i="7"/>
  <c r="CI9" i="7"/>
  <c r="GE4" i="14"/>
  <c r="CI4" i="14"/>
  <c r="EA108" i="14"/>
  <c r="EA104" i="14"/>
  <c r="EA106" i="14" s="1"/>
  <c r="GF8" i="14"/>
  <c r="CJ8" i="14"/>
  <c r="CL7" i="15"/>
  <c r="GH7" i="15"/>
  <c r="GI5" i="14"/>
  <c r="CM5" i="14"/>
  <c r="GE10" i="7"/>
  <c r="CI10" i="7"/>
  <c r="GE10" i="14"/>
  <c r="CI10" i="14"/>
  <c r="C101" i="18"/>
  <c r="B102" i="18"/>
  <c r="GH4" i="7"/>
  <c r="CL4" i="7"/>
  <c r="N57" i="9"/>
  <c r="A58" i="9"/>
  <c r="I57" i="9"/>
  <c r="M57" i="9"/>
  <c r="C57" i="9"/>
  <c r="D57" i="9"/>
  <c r="G57" i="9"/>
  <c r="H57" i="9"/>
  <c r="B57" i="9"/>
  <c r="L57" i="9"/>
  <c r="CI11" i="7" l="1"/>
  <c r="GE11" i="7"/>
  <c r="CM13" i="15"/>
  <c r="GI13" i="15"/>
  <c r="CL11" i="15"/>
  <c r="GH11" i="15"/>
  <c r="CL12" i="15"/>
  <c r="GH12" i="15"/>
  <c r="EH109" i="15"/>
  <c r="EG107" i="15"/>
  <c r="DZ107" i="7"/>
  <c r="DZ109" i="7" s="1"/>
  <c r="GE13" i="14"/>
  <c r="CI13" i="14"/>
  <c r="CK12" i="14"/>
  <c r="GG12" i="14"/>
  <c r="CK11" i="14"/>
  <c r="GG11" i="14"/>
  <c r="GF9" i="14"/>
  <c r="CJ9" i="14"/>
  <c r="GV9" i="24"/>
  <c r="GV8" i="24"/>
  <c r="CZ4" i="24"/>
  <c r="GV4" i="24"/>
  <c r="GV10" i="24" s="1"/>
  <c r="GU11" i="24"/>
  <c r="HA109" i="14"/>
  <c r="DF104" i="14"/>
  <c r="HB106" i="14"/>
  <c r="HB107" i="14"/>
  <c r="HB104" i="14"/>
  <c r="HB108" i="14" s="1"/>
  <c r="EG109" i="15"/>
  <c r="GJ8" i="15"/>
  <c r="CN8" i="15"/>
  <c r="GH5" i="15"/>
  <c r="CL5" i="15"/>
  <c r="DK104" i="15"/>
  <c r="HG106" i="15"/>
  <c r="HG107" i="15"/>
  <c r="HG104" i="15"/>
  <c r="HG108" i="15" s="1"/>
  <c r="HF109" i="15"/>
  <c r="CK5" i="7"/>
  <c r="GG5" i="7"/>
  <c r="CM7" i="7"/>
  <c r="GI7" i="7"/>
  <c r="CK8" i="7"/>
  <c r="GG8" i="7"/>
  <c r="HA109" i="7"/>
  <c r="DF104" i="7"/>
  <c r="HB106" i="7"/>
  <c r="HB104" i="7"/>
  <c r="HB108" i="7" s="1"/>
  <c r="HB107" i="7"/>
  <c r="GD9" i="19"/>
  <c r="GD11" i="19" s="1"/>
  <c r="EA107" i="14"/>
  <c r="EA109" i="14" s="1"/>
  <c r="GI9" i="15"/>
  <c r="CM9" i="15"/>
  <c r="GE4" i="19"/>
  <c r="GE10" i="19" s="1"/>
  <c r="EF104" i="15"/>
  <c r="EF108" i="15" s="1"/>
  <c r="CO10" i="15"/>
  <c r="GK10" i="15"/>
  <c r="C102" i="18"/>
  <c r="B103" i="18"/>
  <c r="GG8" i="14"/>
  <c r="CK8" i="14"/>
  <c r="DZ108" i="14"/>
  <c r="DZ104" i="14"/>
  <c r="DZ106" i="14" s="1"/>
  <c r="GF4" i="14"/>
  <c r="CJ4" i="14"/>
  <c r="GF10" i="7"/>
  <c r="CJ10" i="7"/>
  <c r="CK7" i="14"/>
  <c r="GG7" i="14"/>
  <c r="GI4" i="7"/>
  <c r="CM4" i="7"/>
  <c r="GF10" i="14"/>
  <c r="CJ10" i="14"/>
  <c r="GJ5" i="14"/>
  <c r="CN5" i="14"/>
  <c r="GF9" i="7"/>
  <c r="CJ9" i="7"/>
  <c r="M58" i="9"/>
  <c r="H58" i="9"/>
  <c r="C58" i="9"/>
  <c r="I58" i="9"/>
  <c r="L58" i="9"/>
  <c r="B58" i="9"/>
  <c r="N58" i="9"/>
  <c r="G58" i="9"/>
  <c r="D58" i="9"/>
  <c r="A59" i="9"/>
  <c r="CM7" i="15"/>
  <c r="GI7" i="15"/>
  <c r="DY108" i="7"/>
  <c r="DY104" i="7"/>
  <c r="DY106" i="7" s="1"/>
  <c r="GH4" i="15"/>
  <c r="CL4" i="15"/>
  <c r="C132" i="16"/>
  <c r="B133" i="16"/>
  <c r="CM12" i="15" l="1"/>
  <c r="GI12" i="15"/>
  <c r="CN13" i="15"/>
  <c r="GJ13" i="15"/>
  <c r="CM11" i="15"/>
  <c r="GI11" i="15"/>
  <c r="CJ11" i="7"/>
  <c r="GF11" i="7"/>
  <c r="EF107" i="15"/>
  <c r="DY107" i="7"/>
  <c r="DY109" i="7" s="1"/>
  <c r="DZ107" i="14"/>
  <c r="DZ109" i="14" s="1"/>
  <c r="GF13" i="14"/>
  <c r="CJ13" i="14"/>
  <c r="CL12" i="14"/>
  <c r="GH12" i="14"/>
  <c r="GH11" i="14"/>
  <c r="CL11" i="14"/>
  <c r="GG9" i="14"/>
  <c r="CK9" i="14"/>
  <c r="GW8" i="24"/>
  <c r="GW9" i="24"/>
  <c r="GW4" i="24"/>
  <c r="GW10" i="24" s="1"/>
  <c r="DA4" i="24"/>
  <c r="GV11" i="24"/>
  <c r="GE9" i="19"/>
  <c r="HB109" i="14"/>
  <c r="DG104" i="14"/>
  <c r="HC106" i="14"/>
  <c r="HC104" i="14"/>
  <c r="HC108" i="14" s="1"/>
  <c r="HC107" i="14"/>
  <c r="GK8" i="15"/>
  <c r="CO8" i="15"/>
  <c r="GI5" i="15"/>
  <c r="CM5" i="15"/>
  <c r="HG109" i="15"/>
  <c r="DL104" i="15"/>
  <c r="HH106" i="15"/>
  <c r="HH107" i="15"/>
  <c r="HH104" i="15"/>
  <c r="HH108" i="15" s="1"/>
  <c r="GH5" i="7"/>
  <c r="CL5" i="7"/>
  <c r="GJ7" i="7"/>
  <c r="CN7" i="7"/>
  <c r="CL8" i="7"/>
  <c r="GH8" i="7"/>
  <c r="DG104" i="7"/>
  <c r="HC104" i="7"/>
  <c r="HC108" i="7" s="1"/>
  <c r="HC106" i="7"/>
  <c r="HC107" i="7"/>
  <c r="HB109" i="7"/>
  <c r="GE8" i="19"/>
  <c r="EF106" i="15"/>
  <c r="EF109" i="15" s="1"/>
  <c r="CN9" i="15"/>
  <c r="GJ9" i="15"/>
  <c r="CP10" i="15"/>
  <c r="GL10" i="15"/>
  <c r="EE104" i="15"/>
  <c r="EE108" i="15" s="1"/>
  <c r="GF4" i="19"/>
  <c r="GF10" i="19" s="1"/>
  <c r="GI4" i="15"/>
  <c r="CM4" i="15"/>
  <c r="DX108" i="7"/>
  <c r="DX104" i="7"/>
  <c r="DX106" i="7" s="1"/>
  <c r="CN4" i="7"/>
  <c r="GJ4" i="7"/>
  <c r="GH7" i="14"/>
  <c r="CL7" i="14"/>
  <c r="GG10" i="7"/>
  <c r="CK10" i="7"/>
  <c r="CK4" i="14"/>
  <c r="GG4" i="14"/>
  <c r="DY107" i="14"/>
  <c r="DY108" i="14"/>
  <c r="DY104" i="14"/>
  <c r="DY106" i="14" s="1"/>
  <c r="GH8" i="14"/>
  <c r="CL8" i="14"/>
  <c r="GG9" i="7"/>
  <c r="CK9" i="7"/>
  <c r="CN7" i="15"/>
  <c r="GJ7" i="15"/>
  <c r="GG10" i="14"/>
  <c r="CK10" i="14"/>
  <c r="C103" i="18"/>
  <c r="B104" i="18"/>
  <c r="C133" i="16"/>
  <c r="B134" i="16"/>
  <c r="I59" i="9"/>
  <c r="B59" i="9"/>
  <c r="L59" i="9"/>
  <c r="N59" i="9"/>
  <c r="H59" i="9"/>
  <c r="C59" i="9"/>
  <c r="D59" i="9"/>
  <c r="G59" i="9"/>
  <c r="M59" i="9"/>
  <c r="A60" i="9"/>
  <c r="GK5" i="14"/>
  <c r="CO5" i="14"/>
  <c r="CK11" i="7" l="1"/>
  <c r="GG11" i="7"/>
  <c r="CO13" i="15"/>
  <c r="GK13" i="15"/>
  <c r="CN11" i="15"/>
  <c r="GJ11" i="15"/>
  <c r="CN12" i="15"/>
  <c r="GJ12" i="15"/>
  <c r="EE107" i="15"/>
  <c r="DX107" i="7"/>
  <c r="DX109" i="7" s="1"/>
  <c r="GG13" i="14"/>
  <c r="CK13" i="14"/>
  <c r="GI12" i="14"/>
  <c r="CM12" i="14"/>
  <c r="CM11" i="14"/>
  <c r="GI11" i="14"/>
  <c r="DY109" i="14"/>
  <c r="GH9" i="14"/>
  <c r="CL9" i="14"/>
  <c r="GX9" i="24"/>
  <c r="GX8" i="24"/>
  <c r="GX4" i="24"/>
  <c r="GX10" i="24" s="1"/>
  <c r="DB4" i="24"/>
  <c r="GW11" i="24"/>
  <c r="GE11" i="19"/>
  <c r="GF9" i="19"/>
  <c r="HC109" i="14"/>
  <c r="DH104" i="14"/>
  <c r="HD104" i="14"/>
  <c r="HD108" i="14" s="1"/>
  <c r="HD106" i="14"/>
  <c r="HD107" i="14"/>
  <c r="GJ5" i="15"/>
  <c r="CN5" i="15"/>
  <c r="CP8" i="15"/>
  <c r="GL8" i="15"/>
  <c r="HH109" i="15"/>
  <c r="DM104" i="15"/>
  <c r="HI104" i="15"/>
  <c r="HI108" i="15" s="1"/>
  <c r="HI107" i="15"/>
  <c r="HI106" i="15"/>
  <c r="GI5" i="7"/>
  <c r="CM5" i="7"/>
  <c r="CO7" i="7"/>
  <c r="GK7" i="7"/>
  <c r="GI8" i="7"/>
  <c r="CM8" i="7"/>
  <c r="HC109" i="7"/>
  <c r="DH104" i="7"/>
  <c r="HD107" i="7"/>
  <c r="HD104" i="7"/>
  <c r="HD108" i="7" s="1"/>
  <c r="HD106" i="7"/>
  <c r="GF8" i="19"/>
  <c r="EE106" i="15"/>
  <c r="EE109" i="15" s="1"/>
  <c r="ED104" i="15"/>
  <c r="ED106" i="15" s="1"/>
  <c r="GG4" i="19"/>
  <c r="GG8" i="19" s="1"/>
  <c r="GG10" i="19"/>
  <c r="CQ10" i="15"/>
  <c r="GM10" i="15"/>
  <c r="GK9" i="15"/>
  <c r="CO9" i="15"/>
  <c r="GL5" i="14"/>
  <c r="CP5" i="14"/>
  <c r="CO7" i="15"/>
  <c r="GK7" i="15"/>
  <c r="GI8" i="14"/>
  <c r="CM8" i="14"/>
  <c r="GH4" i="14"/>
  <c r="CL4" i="14"/>
  <c r="CO4" i="7"/>
  <c r="GK4" i="7"/>
  <c r="C104" i="18"/>
  <c r="B105" i="18"/>
  <c r="CL10" i="14"/>
  <c r="GH10" i="14"/>
  <c r="GH10" i="7"/>
  <c r="CL10" i="7"/>
  <c r="M60" i="9"/>
  <c r="G60" i="9"/>
  <c r="N60" i="9"/>
  <c r="I60" i="9"/>
  <c r="D60" i="9"/>
  <c r="B60" i="9"/>
  <c r="L60" i="9"/>
  <c r="A61" i="9"/>
  <c r="C60" i="9"/>
  <c r="H60" i="9"/>
  <c r="CL9" i="7"/>
  <c r="GH9" i="7"/>
  <c r="GJ4" i="15"/>
  <c r="CN4" i="15"/>
  <c r="C134" i="16"/>
  <c r="B135" i="16"/>
  <c r="DX108" i="14"/>
  <c r="DX104" i="14"/>
  <c r="DX106" i="14" s="1"/>
  <c r="GI7" i="14"/>
  <c r="CM7" i="14"/>
  <c r="DW108" i="7"/>
  <c r="DW104" i="7"/>
  <c r="DW106" i="7" s="1"/>
  <c r="CO12" i="15" l="1"/>
  <c r="GK12" i="15"/>
  <c r="CP13" i="15"/>
  <c r="GL13" i="15"/>
  <c r="CO11" i="15"/>
  <c r="GK11" i="15"/>
  <c r="CL11" i="7"/>
  <c r="GH11" i="7"/>
  <c r="DX107" i="14"/>
  <c r="ED107" i="15"/>
  <c r="DW107" i="7"/>
  <c r="DW109" i="7" s="1"/>
  <c r="GH13" i="14"/>
  <c r="CL13" i="14"/>
  <c r="CN12" i="14"/>
  <c r="GJ12" i="14"/>
  <c r="CN11" i="14"/>
  <c r="GJ11" i="14"/>
  <c r="HD109" i="14"/>
  <c r="GI9" i="14"/>
  <c r="CM9" i="14"/>
  <c r="GX11" i="24"/>
  <c r="GY9" i="24"/>
  <c r="GY8" i="24"/>
  <c r="DC4" i="24"/>
  <c r="GY4" i="24"/>
  <c r="GY10" i="24" s="1"/>
  <c r="GF11" i="19"/>
  <c r="GG9" i="19"/>
  <c r="GG11" i="19" s="1"/>
  <c r="DI104" i="14"/>
  <c r="HE104" i="14"/>
  <c r="HE108" i="14" s="1"/>
  <c r="HE107" i="14"/>
  <c r="HE106" i="14"/>
  <c r="DX109" i="14"/>
  <c r="GM8" i="15"/>
  <c r="CQ8" i="15"/>
  <c r="CO5" i="15"/>
  <c r="GK5" i="15"/>
  <c r="DN104" i="15"/>
  <c r="HJ107" i="15"/>
  <c r="HJ106" i="15"/>
  <c r="HJ104" i="15"/>
  <c r="HJ108" i="15" s="1"/>
  <c r="HI109" i="15"/>
  <c r="GJ5" i="7"/>
  <c r="CN5" i="7"/>
  <c r="GL7" i="7"/>
  <c r="CP7" i="7"/>
  <c r="CN8" i="7"/>
  <c r="GJ8" i="7"/>
  <c r="DI104" i="7"/>
  <c r="HE107" i="7"/>
  <c r="HE106" i="7"/>
  <c r="HE104" i="7"/>
  <c r="HE108" i="7" s="1"/>
  <c r="HD109" i="7"/>
  <c r="ED108" i="15"/>
  <c r="CR10" i="15"/>
  <c r="GN10" i="15"/>
  <c r="GH4" i="19"/>
  <c r="GH10" i="19" s="1"/>
  <c r="CP9" i="15"/>
  <c r="GL9" i="15"/>
  <c r="EC104" i="15"/>
  <c r="EC106" i="15" s="1"/>
  <c r="GJ7" i="14"/>
  <c r="CN7" i="14"/>
  <c r="GK4" i="15"/>
  <c r="CO4" i="15"/>
  <c r="A62" i="9"/>
  <c r="H61" i="9"/>
  <c r="C61" i="9"/>
  <c r="D61" i="9"/>
  <c r="N61" i="9"/>
  <c r="G61" i="9"/>
  <c r="I61" i="9"/>
  <c r="M61" i="9"/>
  <c r="L61" i="9"/>
  <c r="B61" i="9"/>
  <c r="GI10" i="7"/>
  <c r="CM10" i="7"/>
  <c r="GI10" i="14"/>
  <c r="CM10" i="14"/>
  <c r="GM5" i="14"/>
  <c r="CQ5" i="14"/>
  <c r="C135" i="16"/>
  <c r="B136" i="16"/>
  <c r="GI9" i="7"/>
  <c r="CM9" i="7"/>
  <c r="C105" i="18"/>
  <c r="B106" i="18"/>
  <c r="GJ8" i="14"/>
  <c r="CN8" i="14"/>
  <c r="DV108" i="7"/>
  <c r="DV104" i="7"/>
  <c r="DV106" i="7" s="1"/>
  <c r="GL4" i="7"/>
  <c r="CP4" i="7"/>
  <c r="CP7" i="15"/>
  <c r="GL7" i="15"/>
  <c r="DW108" i="14"/>
  <c r="DW104" i="14"/>
  <c r="DW106" i="14" s="1"/>
  <c r="GI4" i="14"/>
  <c r="CM4" i="14"/>
  <c r="CM11" i="7" l="1"/>
  <c r="GI11" i="7"/>
  <c r="CQ13" i="15"/>
  <c r="GM13" i="15"/>
  <c r="CP11" i="15"/>
  <c r="GL11" i="15"/>
  <c r="CP12" i="15"/>
  <c r="GL12" i="15"/>
  <c r="GH9" i="19"/>
  <c r="ED109" i="15"/>
  <c r="DW107" i="14"/>
  <c r="DW109" i="14" s="1"/>
  <c r="EC107" i="15"/>
  <c r="DV107" i="7"/>
  <c r="DV109" i="7" s="1"/>
  <c r="GI13" i="14"/>
  <c r="CM13" i="14"/>
  <c r="CO12" i="14"/>
  <c r="GK12" i="14"/>
  <c r="CO11" i="14"/>
  <c r="GK11" i="14"/>
  <c r="CN9" i="14"/>
  <c r="GJ9" i="14"/>
  <c r="HE109" i="14"/>
  <c r="GY11" i="24"/>
  <c r="GZ9" i="24"/>
  <c r="GZ8" i="24"/>
  <c r="GZ4" i="24"/>
  <c r="GZ10" i="24" s="1"/>
  <c r="DD4" i="24"/>
  <c r="DJ104" i="14"/>
  <c r="HF106" i="14"/>
  <c r="HF107" i="14"/>
  <c r="HF104" i="14"/>
  <c r="HF108" i="14" s="1"/>
  <c r="HJ109" i="15"/>
  <c r="CP5" i="15"/>
  <c r="GL5" i="15"/>
  <c r="GN8" i="15"/>
  <c r="CR8" i="15"/>
  <c r="DO104" i="15"/>
  <c r="HK104" i="15"/>
  <c r="HK108" i="15" s="1"/>
  <c r="HK107" i="15"/>
  <c r="HK106" i="15"/>
  <c r="GK5" i="7"/>
  <c r="CO5" i="7"/>
  <c r="GM7" i="7"/>
  <c r="CQ7" i="7"/>
  <c r="GK8" i="7"/>
  <c r="CO8" i="7"/>
  <c r="HE109" i="7"/>
  <c r="DJ104" i="7"/>
  <c r="HF104" i="7"/>
  <c r="HF108" i="7" s="1"/>
  <c r="HF107" i="7"/>
  <c r="HF106" i="7"/>
  <c r="GH8" i="19"/>
  <c r="GH11" i="19" s="1"/>
  <c r="EC108" i="15"/>
  <c r="GM9" i="15"/>
  <c r="CQ9" i="15"/>
  <c r="GI4" i="19"/>
  <c r="GI10" i="19" s="1"/>
  <c r="EB107" i="15"/>
  <c r="EB104" i="15"/>
  <c r="EB106" i="15" s="1"/>
  <c r="CS10" i="15"/>
  <c r="GO10" i="15"/>
  <c r="DV108" i="14"/>
  <c r="DV104" i="14"/>
  <c r="DV106" i="14" s="1"/>
  <c r="GK8" i="14"/>
  <c r="CO8" i="14"/>
  <c r="CN9" i="7"/>
  <c r="GJ9" i="7"/>
  <c r="GN5" i="14"/>
  <c r="CR5" i="14"/>
  <c r="D62" i="9"/>
  <c r="A63" i="9"/>
  <c r="I62" i="9"/>
  <c r="G62" i="9"/>
  <c r="C62" i="9"/>
  <c r="M62" i="9"/>
  <c r="H62" i="9"/>
  <c r="B62" i="9"/>
  <c r="L62" i="9"/>
  <c r="N62" i="9"/>
  <c r="GM7" i="15"/>
  <c r="CQ7" i="15"/>
  <c r="DU108" i="7"/>
  <c r="DU104" i="7"/>
  <c r="DU106" i="7" s="1"/>
  <c r="CN10" i="7"/>
  <c r="GJ10" i="7"/>
  <c r="CQ4" i="7"/>
  <c r="GM4" i="7"/>
  <c r="C106" i="18"/>
  <c r="B107" i="18"/>
  <c r="C136" i="16"/>
  <c r="B137" i="16"/>
  <c r="GJ10" i="14"/>
  <c r="CN10" i="14"/>
  <c r="GK7" i="14"/>
  <c r="CO7" i="14"/>
  <c r="GJ4" i="14"/>
  <c r="CN4" i="14"/>
  <c r="GL4" i="15"/>
  <c r="CP4" i="15"/>
  <c r="CQ12" i="15" l="1"/>
  <c r="GM12" i="15"/>
  <c r="CR13" i="15"/>
  <c r="GN13" i="15"/>
  <c r="CQ11" i="15"/>
  <c r="GM11" i="15"/>
  <c r="CN11" i="7"/>
  <c r="GJ11" i="7"/>
  <c r="EC109" i="15"/>
  <c r="DU107" i="7"/>
  <c r="DU109" i="7" s="1"/>
  <c r="DV107" i="14"/>
  <c r="DV109" i="14" s="1"/>
  <c r="GJ13" i="14"/>
  <c r="CN13" i="14"/>
  <c r="GL12" i="14"/>
  <c r="CP12" i="14"/>
  <c r="GL11" i="14"/>
  <c r="CP11" i="14"/>
  <c r="CO9" i="14"/>
  <c r="GK9" i="14"/>
  <c r="GZ11" i="24"/>
  <c r="HA8" i="24"/>
  <c r="HA9" i="24"/>
  <c r="HA4" i="24"/>
  <c r="HA10" i="24" s="1"/>
  <c r="DE4" i="24"/>
  <c r="HF109" i="14"/>
  <c r="DK104" i="14"/>
  <c r="HG107" i="14"/>
  <c r="HG104" i="14"/>
  <c r="HG108" i="14" s="1"/>
  <c r="HG106" i="14"/>
  <c r="GM5" i="15"/>
  <c r="CQ5" i="15"/>
  <c r="GO8" i="15"/>
  <c r="CS8" i="15"/>
  <c r="DP104" i="15"/>
  <c r="HL106" i="15"/>
  <c r="HL107" i="15"/>
  <c r="HL104" i="15"/>
  <c r="HL108" i="15" s="1"/>
  <c r="HK109" i="15"/>
  <c r="GL5" i="7"/>
  <c r="CP5" i="7"/>
  <c r="CR7" i="7"/>
  <c r="GN7" i="7"/>
  <c r="GL8" i="7"/>
  <c r="CP8" i="7"/>
  <c r="DK104" i="7"/>
  <c r="HG104" i="7"/>
  <c r="HG108" i="7" s="1"/>
  <c r="HG106" i="7"/>
  <c r="HG107" i="7"/>
  <c r="HF109" i="7"/>
  <c r="GI9" i="19"/>
  <c r="GI8" i="19"/>
  <c r="EB108" i="15"/>
  <c r="EB109" i="15" s="1"/>
  <c r="EA104" i="15"/>
  <c r="EA106" i="15" s="1"/>
  <c r="EA107" i="15"/>
  <c r="GJ4" i="19"/>
  <c r="GJ10" i="19" s="1"/>
  <c r="CR9" i="15"/>
  <c r="GN9" i="15"/>
  <c r="GP10" i="15"/>
  <c r="CT10" i="15"/>
  <c r="CO4" i="14"/>
  <c r="GK4" i="14"/>
  <c r="CR7" i="15"/>
  <c r="GN7" i="15"/>
  <c r="GM4" i="15"/>
  <c r="CQ4" i="15"/>
  <c r="B138" i="16"/>
  <c r="C137" i="16"/>
  <c r="DT108" i="7"/>
  <c r="DT104" i="7"/>
  <c r="DT106" i="7" s="1"/>
  <c r="L63" i="9"/>
  <c r="C63" i="9"/>
  <c r="G63" i="9"/>
  <c r="N63" i="9"/>
  <c r="H63" i="9"/>
  <c r="M63" i="9"/>
  <c r="I63" i="9"/>
  <c r="D63" i="9"/>
  <c r="B63" i="9"/>
  <c r="A64" i="9"/>
  <c r="CR4" i="7"/>
  <c r="GN4" i="7"/>
  <c r="CO10" i="7"/>
  <c r="GK10" i="7"/>
  <c r="GK9" i="7"/>
  <c r="CO9" i="7"/>
  <c r="GL7" i="14"/>
  <c r="CP7" i="14"/>
  <c r="GK10" i="14"/>
  <c r="CO10" i="14"/>
  <c r="C107" i="18"/>
  <c r="B108" i="18"/>
  <c r="CS5" i="14"/>
  <c r="GO5" i="14"/>
  <c r="GL8" i="14"/>
  <c r="CP8" i="14"/>
  <c r="DU108" i="14"/>
  <c r="DU104" i="14"/>
  <c r="DU106" i="14" s="1"/>
  <c r="CO11" i="7" l="1"/>
  <c r="GK11" i="7"/>
  <c r="CS13" i="15"/>
  <c r="GO13" i="15"/>
  <c r="CR11" i="15"/>
  <c r="GN11" i="15"/>
  <c r="CR12" i="15"/>
  <c r="GN12" i="15"/>
  <c r="DT107" i="7"/>
  <c r="DT109" i="7" s="1"/>
  <c r="GK13" i="14"/>
  <c r="CO13" i="14"/>
  <c r="DU107" i="14"/>
  <c r="DU109" i="14" s="1"/>
  <c r="CQ12" i="14"/>
  <c r="GM12" i="14"/>
  <c r="CQ11" i="14"/>
  <c r="GM11" i="14"/>
  <c r="CP9" i="14"/>
  <c r="GL9" i="14"/>
  <c r="HB8" i="24"/>
  <c r="HB9" i="24"/>
  <c r="DF4" i="24"/>
  <c r="HB4" i="24"/>
  <c r="HB10" i="24" s="1"/>
  <c r="HA11" i="24"/>
  <c r="DL104" i="14"/>
  <c r="HH106" i="14"/>
  <c r="HH104" i="14"/>
  <c r="HH107" i="14" s="1"/>
  <c r="HG109" i="14"/>
  <c r="CT8" i="15"/>
  <c r="GP8" i="15"/>
  <c r="GN5" i="15"/>
  <c r="CR5" i="15"/>
  <c r="HL109" i="15"/>
  <c r="DQ104" i="15"/>
  <c r="HM107" i="15"/>
  <c r="HM106" i="15"/>
  <c r="HM104" i="15"/>
  <c r="HM108" i="15" s="1"/>
  <c r="GM5" i="7"/>
  <c r="CQ5" i="7"/>
  <c r="CS7" i="7"/>
  <c r="GO7" i="7"/>
  <c r="GM8" i="7"/>
  <c r="CQ8" i="7"/>
  <c r="HG109" i="7"/>
  <c r="DL104" i="7"/>
  <c r="HH104" i="7"/>
  <c r="HH108" i="7" s="1"/>
  <c r="HH106" i="7"/>
  <c r="HH107" i="7"/>
  <c r="GI11" i="19"/>
  <c r="GJ9" i="19"/>
  <c r="GJ8" i="19"/>
  <c r="EA108" i="15"/>
  <c r="EA109" i="15" s="1"/>
  <c r="CS9" i="15"/>
  <c r="GO9" i="15"/>
  <c r="GK4" i="19"/>
  <c r="GK10" i="19" s="1"/>
  <c r="GK8" i="19"/>
  <c r="CU10" i="15"/>
  <c r="GQ10" i="15"/>
  <c r="DZ104" i="15"/>
  <c r="DZ106" i="15" s="1"/>
  <c r="DZ107" i="15"/>
  <c r="CT5" i="14"/>
  <c r="GP5" i="14"/>
  <c r="C108" i="18"/>
  <c r="B109" i="18"/>
  <c r="GL9" i="7"/>
  <c r="CP9" i="7"/>
  <c r="B139" i="16"/>
  <c r="C138" i="16"/>
  <c r="CS7" i="15"/>
  <c r="GO7" i="15"/>
  <c r="GM8" i="14"/>
  <c r="CQ8" i="14"/>
  <c r="GM7" i="14"/>
  <c r="CQ7" i="14"/>
  <c r="GO4" i="7"/>
  <c r="CS4" i="7"/>
  <c r="GN4" i="15"/>
  <c r="CR4" i="15"/>
  <c r="DT108" i="14"/>
  <c r="DT104" i="14"/>
  <c r="DT106" i="14" s="1"/>
  <c r="GL10" i="14"/>
  <c r="CP10" i="14"/>
  <c r="HP107" i="7"/>
  <c r="HP106" i="7"/>
  <c r="HP104" i="7"/>
  <c r="HP108" i="7" s="1"/>
  <c r="GL10" i="7"/>
  <c r="CP10" i="7"/>
  <c r="M64" i="9"/>
  <c r="C64" i="9"/>
  <c r="B64" i="9"/>
  <c r="N64" i="9"/>
  <c r="I64" i="9"/>
  <c r="L64" i="9"/>
  <c r="H64" i="9"/>
  <c r="A65" i="9"/>
  <c r="D64" i="9"/>
  <c r="G64" i="9"/>
  <c r="HP106" i="14"/>
  <c r="HP104" i="14"/>
  <c r="HP108" i="14" s="1"/>
  <c r="CP4" i="14"/>
  <c r="GL4" i="14"/>
  <c r="CS12" i="15" l="1"/>
  <c r="GO12" i="15"/>
  <c r="CT13" i="15"/>
  <c r="GP13" i="15"/>
  <c r="CS11" i="15"/>
  <c r="GO11" i="15"/>
  <c r="CP11" i="7"/>
  <c r="GL11" i="7"/>
  <c r="DT107" i="14"/>
  <c r="DZ108" i="15"/>
  <c r="GL13" i="14"/>
  <c r="CP13" i="14"/>
  <c r="CR12" i="14"/>
  <c r="GN12" i="14"/>
  <c r="GN11" i="14"/>
  <c r="CR11" i="14"/>
  <c r="GM9" i="14"/>
  <c r="CQ9" i="14"/>
  <c r="HC9" i="24"/>
  <c r="HC8" i="24"/>
  <c r="DG4" i="24"/>
  <c r="HC4" i="24"/>
  <c r="HC10" i="24" s="1"/>
  <c r="HB11" i="24"/>
  <c r="HH108" i="14"/>
  <c r="HH109" i="14" s="1"/>
  <c r="DM104" i="14"/>
  <c r="HI104" i="14"/>
  <c r="HI108" i="14" s="1"/>
  <c r="HI106" i="14"/>
  <c r="HI107" i="14"/>
  <c r="DT109" i="14"/>
  <c r="GO5" i="15"/>
  <c r="CS5" i="15"/>
  <c r="GQ8" i="15"/>
  <c r="CU8" i="15"/>
  <c r="DZ109" i="15"/>
  <c r="DR104" i="15"/>
  <c r="HN104" i="15"/>
  <c r="HN108" i="15" s="1"/>
  <c r="HN106" i="15"/>
  <c r="HN107" i="15"/>
  <c r="HM109" i="15"/>
  <c r="GN5" i="7"/>
  <c r="CR5" i="7"/>
  <c r="GP7" i="7"/>
  <c r="CT7" i="7"/>
  <c r="HH109" i="7"/>
  <c r="GN8" i="7"/>
  <c r="CR8" i="7"/>
  <c r="HP109" i="7"/>
  <c r="DM104" i="7"/>
  <c r="HI106" i="7"/>
  <c r="HI104" i="7"/>
  <c r="HI108" i="7" s="1"/>
  <c r="HI107" i="7"/>
  <c r="GJ11" i="19"/>
  <c r="GK9" i="19"/>
  <c r="GK11" i="19" s="1"/>
  <c r="HP107" i="14"/>
  <c r="HP109" i="14" s="1"/>
  <c r="CV10" i="15"/>
  <c r="GR10" i="15"/>
  <c r="DY104" i="15"/>
  <c r="DY106" i="15" s="1"/>
  <c r="GL9" i="19"/>
  <c r="GL4" i="19"/>
  <c r="GL10" i="19" s="1"/>
  <c r="GL8" i="19"/>
  <c r="GP9" i="15"/>
  <c r="CT9" i="15"/>
  <c r="GP7" i="15"/>
  <c r="CT7" i="15"/>
  <c r="GM10" i="14"/>
  <c r="CQ10" i="14"/>
  <c r="GN8" i="14"/>
  <c r="CR8" i="14"/>
  <c r="C109" i="18"/>
  <c r="B110" i="18"/>
  <c r="GM4" i="14"/>
  <c r="CQ4" i="14"/>
  <c r="C139" i="16"/>
  <c r="B140" i="16"/>
  <c r="B65" i="9"/>
  <c r="I65" i="9"/>
  <c r="D65" i="9"/>
  <c r="H65" i="9"/>
  <c r="G65" i="9"/>
  <c r="M65" i="9"/>
  <c r="C65" i="9"/>
  <c r="L65" i="9"/>
  <c r="N65" i="9"/>
  <c r="A66" i="9"/>
  <c r="GM10" i="7"/>
  <c r="CQ10" i="7"/>
  <c r="GO4" i="15"/>
  <c r="CS4" i="15"/>
  <c r="CT4" i="7"/>
  <c r="GP4" i="7"/>
  <c r="GN7" i="14"/>
  <c r="CR7" i="14"/>
  <c r="GM9" i="7"/>
  <c r="CQ9" i="7"/>
  <c r="GQ5" i="14"/>
  <c r="CU5" i="14"/>
  <c r="CQ11" i="7" l="1"/>
  <c r="GM11" i="7"/>
  <c r="CU13" i="15"/>
  <c r="GQ13" i="15"/>
  <c r="CT11" i="15"/>
  <c r="GP11" i="15"/>
  <c r="CT12" i="15"/>
  <c r="GP12" i="15"/>
  <c r="DY108" i="15"/>
  <c r="DY107" i="15"/>
  <c r="GM13" i="14"/>
  <c r="CQ13" i="14"/>
  <c r="CS12" i="14"/>
  <c r="GO12" i="14"/>
  <c r="CS11" i="14"/>
  <c r="GO11" i="14"/>
  <c r="CR9" i="14"/>
  <c r="GN9" i="14"/>
  <c r="HD9" i="24"/>
  <c r="HD8" i="24"/>
  <c r="HD4" i="24"/>
  <c r="HD10" i="24" s="1"/>
  <c r="DH4" i="24"/>
  <c r="HC11" i="24"/>
  <c r="HI109" i="14"/>
  <c r="DN104" i="14"/>
  <c r="HJ106" i="14"/>
  <c r="HJ107" i="14"/>
  <c r="HJ104" i="14"/>
  <c r="HJ108" i="14" s="1"/>
  <c r="HN109" i="15"/>
  <c r="CV8" i="15"/>
  <c r="GR8" i="15"/>
  <c r="GP5" i="15"/>
  <c r="CT5" i="15"/>
  <c r="DS104" i="15"/>
  <c r="HO106" i="15"/>
  <c r="HO104" i="15"/>
  <c r="HO108" i="15" s="1"/>
  <c r="HO107" i="15"/>
  <c r="CS5" i="7"/>
  <c r="GO5" i="7"/>
  <c r="GQ7" i="7"/>
  <c r="CU7" i="7"/>
  <c r="CS8" i="7"/>
  <c r="GO8" i="7"/>
  <c r="HI109" i="7"/>
  <c r="DN104" i="7"/>
  <c r="HJ106" i="7"/>
  <c r="HJ107" i="7"/>
  <c r="HJ104" i="7"/>
  <c r="HJ108" i="7" s="1"/>
  <c r="GL11" i="19"/>
  <c r="GM9" i="19"/>
  <c r="GM8" i="19"/>
  <c r="GM4" i="19"/>
  <c r="GM10" i="19" s="1"/>
  <c r="DX108" i="15"/>
  <c r="DX104" i="15"/>
  <c r="DX106" i="15" s="1"/>
  <c r="CU9" i="15"/>
  <c r="GQ9" i="15"/>
  <c r="HT104" i="15"/>
  <c r="HT108" i="15" s="1"/>
  <c r="HT107" i="15"/>
  <c r="HT106" i="15"/>
  <c r="CW10" i="15"/>
  <c r="GS10" i="15"/>
  <c r="C110" i="18"/>
  <c r="B111" i="18"/>
  <c r="GN10" i="14"/>
  <c r="CR10" i="14"/>
  <c r="CU7" i="15"/>
  <c r="GQ7" i="15"/>
  <c r="GO7" i="14"/>
  <c r="CS7" i="14"/>
  <c r="GN10" i="7"/>
  <c r="CR10" i="7"/>
  <c r="C140" i="16"/>
  <c r="B141" i="16"/>
  <c r="CR4" i="14"/>
  <c r="GN4" i="14"/>
  <c r="GO8" i="14"/>
  <c r="CS8" i="14"/>
  <c r="GQ4" i="7"/>
  <c r="CU4" i="7"/>
  <c r="GP4" i="15"/>
  <c r="CT4" i="15"/>
  <c r="GR5" i="14"/>
  <c r="CV5" i="14"/>
  <c r="GN9" i="7"/>
  <c r="CR9" i="7"/>
  <c r="I66" i="9"/>
  <c r="C66" i="9"/>
  <c r="A67" i="9"/>
  <c r="G66" i="9"/>
  <c r="M66" i="9"/>
  <c r="D66" i="9"/>
  <c r="L66" i="9"/>
  <c r="B66" i="9"/>
  <c r="H66" i="9"/>
  <c r="N66" i="9"/>
  <c r="DY109" i="15" l="1"/>
  <c r="CU12" i="15"/>
  <c r="GQ12" i="15"/>
  <c r="CV13" i="15"/>
  <c r="GR13" i="15"/>
  <c r="CU11" i="15"/>
  <c r="GQ11" i="15"/>
  <c r="CR11" i="7"/>
  <c r="GN11" i="7"/>
  <c r="DX107" i="15"/>
  <c r="GN13" i="14"/>
  <c r="CR13" i="14"/>
  <c r="GP12" i="14"/>
  <c r="CT12" i="14"/>
  <c r="CT11" i="14"/>
  <c r="GP11" i="14"/>
  <c r="CS9" i="14"/>
  <c r="GO9" i="14"/>
  <c r="HD11" i="24"/>
  <c r="HE8" i="24"/>
  <c r="HE9" i="24"/>
  <c r="HE4" i="24"/>
  <c r="HE10" i="24" s="1"/>
  <c r="DI4" i="24"/>
  <c r="HJ109" i="14"/>
  <c r="DO104" i="14"/>
  <c r="HK106" i="14"/>
  <c r="HK104" i="14"/>
  <c r="HK107" i="14" s="1"/>
  <c r="GQ5" i="15"/>
  <c r="CU5" i="15"/>
  <c r="GS8" i="15"/>
  <c r="CW8" i="15"/>
  <c r="HT109" i="15"/>
  <c r="HO109" i="15"/>
  <c r="DX109" i="15"/>
  <c r="DT104" i="15"/>
  <c r="HP107" i="15"/>
  <c r="HP106" i="15"/>
  <c r="HP104" i="15"/>
  <c r="HP108" i="15" s="1"/>
  <c r="GP5" i="7"/>
  <c r="CT5" i="7"/>
  <c r="CV7" i="7"/>
  <c r="GR7" i="7"/>
  <c r="GP8" i="7"/>
  <c r="CT8" i="7"/>
  <c r="DO104" i="7"/>
  <c r="HK106" i="7"/>
  <c r="HK107" i="7"/>
  <c r="HK104" i="7"/>
  <c r="HK108" i="7" s="1"/>
  <c r="HJ109" i="7"/>
  <c r="GM11" i="19"/>
  <c r="GR9" i="15"/>
  <c r="CV9" i="15"/>
  <c r="GT10" i="15"/>
  <c r="CX10" i="15"/>
  <c r="GN4" i="19"/>
  <c r="GN10" i="19" s="1"/>
  <c r="GN8" i="19"/>
  <c r="GN9" i="19"/>
  <c r="M67" i="9"/>
  <c r="C67" i="9"/>
  <c r="N67" i="9"/>
  <c r="G67" i="9"/>
  <c r="D67" i="9"/>
  <c r="L67" i="9"/>
  <c r="I67" i="9"/>
  <c r="H67" i="9"/>
  <c r="A68" i="9"/>
  <c r="B67" i="9"/>
  <c r="GO9" i="7"/>
  <c r="CS9" i="7"/>
  <c r="GQ4" i="15"/>
  <c r="CU4" i="15"/>
  <c r="GO10" i="7"/>
  <c r="CS10" i="7"/>
  <c r="C111" i="18"/>
  <c r="B112" i="18"/>
  <c r="GO4" i="14"/>
  <c r="CS4" i="14"/>
  <c r="CV7" i="15"/>
  <c r="GR7" i="15"/>
  <c r="GS5" i="14"/>
  <c r="CW5" i="14"/>
  <c r="GR4" i="7"/>
  <c r="CV4" i="7"/>
  <c r="GP8" i="14"/>
  <c r="CT8" i="14"/>
  <c r="C141" i="16"/>
  <c r="B142" i="16"/>
  <c r="GP7" i="14"/>
  <c r="CT7" i="14"/>
  <c r="GO10" i="14"/>
  <c r="CS10" i="14"/>
  <c r="CS11" i="7" l="1"/>
  <c r="GO11" i="7"/>
  <c r="CW13" i="15"/>
  <c r="GS13" i="15"/>
  <c r="CV11" i="15"/>
  <c r="GR11" i="15"/>
  <c r="CV12" i="15"/>
  <c r="GR12" i="15"/>
  <c r="GO13" i="14"/>
  <c r="CS13" i="14"/>
  <c r="CU12" i="14"/>
  <c r="GQ12" i="14"/>
  <c r="CU11" i="14"/>
  <c r="GQ11" i="14"/>
  <c r="CT9" i="14"/>
  <c r="GP9" i="14"/>
  <c r="HF9" i="24"/>
  <c r="HF8" i="24"/>
  <c r="HF4" i="24"/>
  <c r="HF10" i="24" s="1"/>
  <c r="DJ4" i="24"/>
  <c r="HE11" i="24"/>
  <c r="HK108" i="14"/>
  <c r="HK109" i="14" s="1"/>
  <c r="DP104" i="14"/>
  <c r="HL104" i="14"/>
  <c r="HL108" i="14" s="1"/>
  <c r="HL107" i="14"/>
  <c r="HL106" i="14"/>
  <c r="CV5" i="15"/>
  <c r="GR5" i="15"/>
  <c r="GT8" i="15"/>
  <c r="CX8" i="15"/>
  <c r="HP109" i="15"/>
  <c r="DU104" i="15"/>
  <c r="HQ104" i="15"/>
  <c r="HQ108" i="15" s="1"/>
  <c r="HQ106" i="15"/>
  <c r="HQ107" i="15"/>
  <c r="CU5" i="7"/>
  <c r="GQ5" i="7"/>
  <c r="GS7" i="7"/>
  <c r="CW7" i="7"/>
  <c r="CU8" i="7"/>
  <c r="GQ8" i="7"/>
  <c r="HK109" i="7"/>
  <c r="DP104" i="7"/>
  <c r="HL106" i="7"/>
  <c r="HL107" i="7"/>
  <c r="HL104" i="7"/>
  <c r="HL108" i="7" s="1"/>
  <c r="GN11" i="19"/>
  <c r="GO4" i="19"/>
  <c r="GO10" i="19" s="1"/>
  <c r="GO8" i="19"/>
  <c r="GO9" i="19"/>
  <c r="CY10" i="15"/>
  <c r="GU10" i="15"/>
  <c r="CW9" i="15"/>
  <c r="GS9" i="15"/>
  <c r="C112" i="18"/>
  <c r="B113" i="18"/>
  <c r="CT9" i="7"/>
  <c r="GP9" i="7"/>
  <c r="CU7" i="14"/>
  <c r="GQ7" i="14"/>
  <c r="GQ8" i="14"/>
  <c r="CU8" i="14"/>
  <c r="GT5" i="14"/>
  <c r="CX5" i="14"/>
  <c r="CW7" i="15"/>
  <c r="GS7" i="15"/>
  <c r="GP10" i="14"/>
  <c r="CT10" i="14"/>
  <c r="GS4" i="7"/>
  <c r="CW4" i="7"/>
  <c r="GP4" i="14"/>
  <c r="CT4" i="14"/>
  <c r="GP10" i="7"/>
  <c r="CT10" i="7"/>
  <c r="GR4" i="15"/>
  <c r="CV4" i="15"/>
  <c r="C142" i="16"/>
  <c r="B143" i="16"/>
  <c r="I68" i="9"/>
  <c r="H68" i="9"/>
  <c r="B68" i="9"/>
  <c r="N68" i="9"/>
  <c r="M68" i="9"/>
  <c r="C68" i="9"/>
  <c r="L68" i="9"/>
  <c r="D68" i="9"/>
  <c r="A69" i="9"/>
  <c r="G68" i="9"/>
  <c r="CW12" i="15" l="1"/>
  <c r="GS12" i="15"/>
  <c r="CX13" i="15"/>
  <c r="GT13" i="15"/>
  <c r="CW11" i="15"/>
  <c r="GS11" i="15"/>
  <c r="CT11" i="7"/>
  <c r="GP11" i="7"/>
  <c r="GP13" i="14"/>
  <c r="CT13" i="14"/>
  <c r="CV12" i="14"/>
  <c r="GR12" i="14"/>
  <c r="CV11" i="14"/>
  <c r="GR11" i="14"/>
  <c r="HQ109" i="15"/>
  <c r="GQ9" i="14"/>
  <c r="CU9" i="14"/>
  <c r="HF11" i="24"/>
  <c r="HG9" i="24"/>
  <c r="HG8" i="24"/>
  <c r="DK4" i="24"/>
  <c r="HG4" i="24"/>
  <c r="HG10" i="24" s="1"/>
  <c r="DQ104" i="14"/>
  <c r="HM106" i="14"/>
  <c r="HM104" i="14"/>
  <c r="HM108" i="14" s="1"/>
  <c r="HM107" i="14"/>
  <c r="HL109" i="14"/>
  <c r="GU8" i="15"/>
  <c r="CY8" i="15"/>
  <c r="GS5" i="15"/>
  <c r="CW5" i="15"/>
  <c r="DV104" i="15"/>
  <c r="HR107" i="15"/>
  <c r="HR104" i="15"/>
  <c r="HR108" i="15" s="1"/>
  <c r="HR106" i="15"/>
  <c r="GR5" i="7"/>
  <c r="CV5" i="7"/>
  <c r="CX7" i="7"/>
  <c r="GT7" i="7"/>
  <c r="GR8" i="7"/>
  <c r="CV8" i="7"/>
  <c r="DQ104" i="7"/>
  <c r="HM106" i="7"/>
  <c r="HM107" i="7"/>
  <c r="HM104" i="7"/>
  <c r="HM108" i="7" s="1"/>
  <c r="HL109" i="7"/>
  <c r="GO11" i="19"/>
  <c r="CX9" i="15"/>
  <c r="GT9" i="15"/>
  <c r="CZ10" i="15"/>
  <c r="GV10" i="15"/>
  <c r="GP9" i="19"/>
  <c r="GP4" i="19"/>
  <c r="GP10" i="19" s="1"/>
  <c r="GT4" i="7"/>
  <c r="CX4" i="7"/>
  <c r="GR8" i="14"/>
  <c r="CV8" i="14"/>
  <c r="GS4" i="15"/>
  <c r="CW4" i="15"/>
  <c r="GQ4" i="14"/>
  <c r="CU4" i="14"/>
  <c r="CU9" i="7"/>
  <c r="GQ9" i="7"/>
  <c r="B69" i="9"/>
  <c r="D69" i="9"/>
  <c r="N69" i="9"/>
  <c r="L69" i="9"/>
  <c r="C69" i="9"/>
  <c r="H69" i="9"/>
  <c r="G69" i="9"/>
  <c r="M69" i="9"/>
  <c r="A70" i="9"/>
  <c r="I69" i="9"/>
  <c r="GQ10" i="14"/>
  <c r="CU10" i="14"/>
  <c r="GU5" i="14"/>
  <c r="CY5" i="14"/>
  <c r="C113" i="18"/>
  <c r="B114" i="18"/>
  <c r="C143" i="16"/>
  <c r="B144" i="16"/>
  <c r="GQ10" i="7"/>
  <c r="CU10" i="7"/>
  <c r="CX7" i="15"/>
  <c r="GT7" i="15"/>
  <c r="GR7" i="14"/>
  <c r="CV7" i="14"/>
  <c r="CU11" i="7" l="1"/>
  <c r="GQ11" i="7"/>
  <c r="CY13" i="15"/>
  <c r="GU13" i="15"/>
  <c r="CX11" i="15"/>
  <c r="GT11" i="15"/>
  <c r="CX12" i="15"/>
  <c r="GT12" i="15"/>
  <c r="GQ13" i="14"/>
  <c r="CU13" i="14"/>
  <c r="GS12" i="14"/>
  <c r="CW12" i="14"/>
  <c r="CW11" i="14"/>
  <c r="GS11" i="14"/>
  <c r="CV9" i="14"/>
  <c r="GR9" i="14"/>
  <c r="HH9" i="24"/>
  <c r="HH8" i="24"/>
  <c r="HH4" i="24"/>
  <c r="HH10" i="24" s="1"/>
  <c r="DL4" i="24"/>
  <c r="HG11" i="24"/>
  <c r="HM109" i="14"/>
  <c r="DR104" i="14"/>
  <c r="HN107" i="14"/>
  <c r="HN104" i="14"/>
  <c r="HN108" i="14" s="1"/>
  <c r="HN106" i="14"/>
  <c r="HR109" i="15"/>
  <c r="CX5" i="15"/>
  <c r="GT5" i="15"/>
  <c r="CZ8" i="15"/>
  <c r="GV8" i="15"/>
  <c r="HS106" i="15"/>
  <c r="HS104" i="15"/>
  <c r="HS108" i="15" s="1"/>
  <c r="HS107" i="15"/>
  <c r="CW5" i="7"/>
  <c r="GS5" i="7"/>
  <c r="GU7" i="7"/>
  <c r="CY7" i="7"/>
  <c r="CW8" i="7"/>
  <c r="GS8" i="7"/>
  <c r="HM109" i="7"/>
  <c r="DR104" i="7"/>
  <c r="HN107" i="7"/>
  <c r="HN104" i="7"/>
  <c r="HN108" i="7" s="1"/>
  <c r="HN106" i="7"/>
  <c r="GP8" i="19"/>
  <c r="GP11" i="19" s="1"/>
  <c r="GQ9" i="19"/>
  <c r="GQ4" i="19"/>
  <c r="GQ10" i="19" s="1"/>
  <c r="GQ8" i="19"/>
  <c r="DA10" i="15"/>
  <c r="GW10" i="15"/>
  <c r="GU9" i="15"/>
  <c r="CY9" i="15"/>
  <c r="CW7" i="14"/>
  <c r="GS7" i="14"/>
  <c r="GR10" i="7"/>
  <c r="CV10" i="7"/>
  <c r="C114" i="18"/>
  <c r="B115" i="18"/>
  <c r="GT4" i="15"/>
  <c r="CX4" i="15"/>
  <c r="GU4" i="7"/>
  <c r="CY4" i="7"/>
  <c r="B70" i="9"/>
  <c r="L70" i="9"/>
  <c r="N70" i="9"/>
  <c r="D70" i="9"/>
  <c r="M70" i="9"/>
  <c r="I70" i="9"/>
  <c r="G70" i="9"/>
  <c r="C70" i="9"/>
  <c r="A71" i="9"/>
  <c r="H70" i="9"/>
  <c r="C144" i="16"/>
  <c r="B145" i="16"/>
  <c r="CZ5" i="14"/>
  <c r="GV5" i="14"/>
  <c r="GR10" i="14"/>
  <c r="CV10" i="14"/>
  <c r="CV4" i="14"/>
  <c r="GR4" i="14"/>
  <c r="GS8" i="14"/>
  <c r="CW8" i="14"/>
  <c r="CY7" i="15"/>
  <c r="GU7" i="15"/>
  <c r="GR9" i="7"/>
  <c r="CV9" i="7"/>
  <c r="CY12" i="15" l="1"/>
  <c r="GU12" i="15"/>
  <c r="CZ13" i="15"/>
  <c r="GV13" i="15"/>
  <c r="CY11" i="15"/>
  <c r="GU11" i="15"/>
  <c r="CV11" i="7"/>
  <c r="GR11" i="7"/>
  <c r="GR13" i="14"/>
  <c r="CV13" i="14"/>
  <c r="CX12" i="14"/>
  <c r="GT12" i="14"/>
  <c r="CX11" i="14"/>
  <c r="GT11" i="14"/>
  <c r="CW9" i="14"/>
  <c r="GS9" i="14"/>
  <c r="HH11" i="24"/>
  <c r="HI8" i="24"/>
  <c r="HI9" i="24"/>
  <c r="HI4" i="24"/>
  <c r="HI10" i="24" s="1"/>
  <c r="DM4" i="24"/>
  <c r="GQ11" i="19"/>
  <c r="HN109" i="14"/>
  <c r="HO104" i="14"/>
  <c r="HO108" i="14" s="1"/>
  <c r="HO106" i="14"/>
  <c r="HO107" i="14"/>
  <c r="DA8" i="15"/>
  <c r="GW8" i="15"/>
  <c r="GU5" i="15"/>
  <c r="CY5" i="15"/>
  <c r="HS109" i="15"/>
  <c r="CX5" i="7"/>
  <c r="GT5" i="7"/>
  <c r="GV7" i="7"/>
  <c r="CZ7" i="7"/>
  <c r="GT8" i="7"/>
  <c r="CX8" i="7"/>
  <c r="HO107" i="7"/>
  <c r="HO104" i="7"/>
  <c r="HO108" i="7" s="1"/>
  <c r="HO106" i="7"/>
  <c r="HN109" i="7"/>
  <c r="GX10" i="15"/>
  <c r="DB10" i="15"/>
  <c r="CZ9" i="15"/>
  <c r="GV9" i="15"/>
  <c r="GR4" i="19"/>
  <c r="GR10" i="19" s="1"/>
  <c r="GR9" i="19"/>
  <c r="GR8" i="19"/>
  <c r="GV7" i="15"/>
  <c r="CZ7" i="15"/>
  <c r="GS4" i="14"/>
  <c r="CW4" i="14"/>
  <c r="DA5" i="14"/>
  <c r="GW5" i="14"/>
  <c r="B71" i="9"/>
  <c r="M71" i="9"/>
  <c r="L71" i="9"/>
  <c r="C71" i="9"/>
  <c r="G71" i="9"/>
  <c r="A72" i="9"/>
  <c r="N71" i="9"/>
  <c r="H71" i="9"/>
  <c r="I71" i="9"/>
  <c r="D71" i="9"/>
  <c r="GS9" i="7"/>
  <c r="CW9" i="7"/>
  <c r="GS10" i="14"/>
  <c r="CW10" i="14"/>
  <c r="B146" i="16"/>
  <c r="C145" i="16"/>
  <c r="GV4" i="7"/>
  <c r="CZ4" i="7"/>
  <c r="C115" i="18"/>
  <c r="B116" i="18"/>
  <c r="GT8" i="14"/>
  <c r="CX8" i="14"/>
  <c r="GU4" i="15"/>
  <c r="CY4" i="15"/>
  <c r="GS10" i="7"/>
  <c r="CW10" i="7"/>
  <c r="GT7" i="14"/>
  <c r="CX7" i="14"/>
  <c r="CW11" i="7" l="1"/>
  <c r="GS11" i="7"/>
  <c r="DA13" i="15"/>
  <c r="GW13" i="15"/>
  <c r="CZ11" i="15"/>
  <c r="GV11" i="15"/>
  <c r="CZ12" i="15"/>
  <c r="GV12" i="15"/>
  <c r="GS13" i="14"/>
  <c r="CW13" i="14"/>
  <c r="CY12" i="14"/>
  <c r="GU12" i="14"/>
  <c r="CY11" i="14"/>
  <c r="GU11" i="14"/>
  <c r="GT9" i="14"/>
  <c r="CX9" i="14"/>
  <c r="HJ8" i="24"/>
  <c r="HJ9" i="24"/>
  <c r="DN4" i="24"/>
  <c r="HJ4" i="24"/>
  <c r="HJ10" i="24" s="1"/>
  <c r="HI11" i="24"/>
  <c r="HO109" i="14"/>
  <c r="GV5" i="15"/>
  <c r="CZ5" i="15"/>
  <c r="GX8" i="15"/>
  <c r="DB8" i="15"/>
  <c r="GU5" i="7"/>
  <c r="CY5" i="7"/>
  <c r="GW7" i="7"/>
  <c r="DA7" i="7"/>
  <c r="CY8" i="7"/>
  <c r="GU8" i="7"/>
  <c r="HO109" i="7"/>
  <c r="GR11" i="19"/>
  <c r="GS4" i="19"/>
  <c r="GS10" i="19" s="1"/>
  <c r="GS8" i="19"/>
  <c r="GS9" i="19"/>
  <c r="DA9" i="15"/>
  <c r="GW9" i="15"/>
  <c r="DC10" i="15"/>
  <c r="GY10" i="15"/>
  <c r="CX9" i="7"/>
  <c r="GT9" i="7"/>
  <c r="DA7" i="15"/>
  <c r="GW7" i="15"/>
  <c r="GT10" i="7"/>
  <c r="CX10" i="7"/>
  <c r="GV4" i="15"/>
  <c r="CZ4" i="15"/>
  <c r="GU8" i="14"/>
  <c r="CY8" i="14"/>
  <c r="C146" i="16"/>
  <c r="B147" i="16"/>
  <c r="GX5" i="14"/>
  <c r="DB5" i="14"/>
  <c r="GU7" i="14"/>
  <c r="CY7" i="14"/>
  <c r="C116" i="18"/>
  <c r="B117" i="18"/>
  <c r="GW4" i="7"/>
  <c r="DA4" i="7"/>
  <c r="CX10" i="14"/>
  <c r="GT10" i="14"/>
  <c r="D72" i="9"/>
  <c r="G72" i="9"/>
  <c r="A73" i="9"/>
  <c r="M72" i="9"/>
  <c r="B72" i="9"/>
  <c r="N72" i="9"/>
  <c r="I72" i="9"/>
  <c r="C72" i="9"/>
  <c r="H72" i="9"/>
  <c r="L72" i="9"/>
  <c r="CX4" i="14"/>
  <c r="GT4" i="14"/>
  <c r="DA12" i="15" l="1"/>
  <c r="GW12" i="15"/>
  <c r="DB13" i="15"/>
  <c r="GX13" i="15"/>
  <c r="DA11" i="15"/>
  <c r="GW11" i="15"/>
  <c r="CX11" i="7"/>
  <c r="GT11" i="7"/>
  <c r="GT13" i="14"/>
  <c r="CX13" i="14"/>
  <c r="CZ12" i="14"/>
  <c r="GV12" i="14"/>
  <c r="CZ11" i="14"/>
  <c r="GV11" i="14"/>
  <c r="GU9" i="14"/>
  <c r="CY9" i="14"/>
  <c r="HK9" i="24"/>
  <c r="HK8" i="24"/>
  <c r="DO4" i="24"/>
  <c r="HK4" i="24"/>
  <c r="HK10" i="24" s="1"/>
  <c r="HJ11" i="24"/>
  <c r="DC8" i="15"/>
  <c r="GY8" i="15"/>
  <c r="DA5" i="15"/>
  <c r="GW5" i="15"/>
  <c r="GV5" i="7"/>
  <c r="CZ5" i="7"/>
  <c r="GX7" i="7"/>
  <c r="DB7" i="7"/>
  <c r="GV8" i="7"/>
  <c r="CZ8" i="7"/>
  <c r="GS11" i="19"/>
  <c r="DD10" i="15"/>
  <c r="GZ10" i="15"/>
  <c r="DB9" i="15"/>
  <c r="GX9" i="15"/>
  <c r="GT9" i="19"/>
  <c r="GT4" i="19"/>
  <c r="GT10" i="19" s="1"/>
  <c r="GV7" i="14"/>
  <c r="CZ7" i="14"/>
  <c r="C147" i="16"/>
  <c r="B148" i="16"/>
  <c r="GV8" i="14"/>
  <c r="CZ8" i="14"/>
  <c r="CY10" i="7"/>
  <c r="GU10" i="7"/>
  <c r="C117" i="18"/>
  <c r="B118" i="18"/>
  <c r="GU9" i="7"/>
  <c r="CY9" i="7"/>
  <c r="GU4" i="14"/>
  <c r="CY4" i="14"/>
  <c r="D73" i="9"/>
  <c r="A74" i="9"/>
  <c r="L73" i="9"/>
  <c r="B73" i="9"/>
  <c r="I73" i="9"/>
  <c r="N73" i="9"/>
  <c r="H73" i="9"/>
  <c r="G73" i="9"/>
  <c r="M73" i="9"/>
  <c r="C73" i="9"/>
  <c r="CY10" i="14"/>
  <c r="GU10" i="14"/>
  <c r="GY5" i="14"/>
  <c r="DC5" i="14"/>
  <c r="GW4" i="15"/>
  <c r="DA4" i="15"/>
  <c r="GX4" i="7"/>
  <c r="DB4" i="7"/>
  <c r="DB7" i="15"/>
  <c r="GX7" i="15"/>
  <c r="CY11" i="7" l="1"/>
  <c r="GU11" i="7"/>
  <c r="DC13" i="15"/>
  <c r="GY13" i="15"/>
  <c r="DB11" i="15"/>
  <c r="GX11" i="15"/>
  <c r="DB12" i="15"/>
  <c r="GX12" i="15"/>
  <c r="GU13" i="14"/>
  <c r="CY13" i="14"/>
  <c r="DA12" i="14"/>
  <c r="GW12" i="14"/>
  <c r="DA11" i="14"/>
  <c r="GW11" i="14"/>
  <c r="GV9" i="14"/>
  <c r="CZ9" i="14"/>
  <c r="HL9" i="24"/>
  <c r="HL8" i="24"/>
  <c r="DP4" i="24"/>
  <c r="HL4" i="24"/>
  <c r="HL10" i="24" s="1"/>
  <c r="HK11" i="24"/>
  <c r="DB5" i="15"/>
  <c r="GX5" i="15"/>
  <c r="GZ8" i="15"/>
  <c r="DD8" i="15"/>
  <c r="GW5" i="7"/>
  <c r="DA5" i="7"/>
  <c r="GY7" i="7"/>
  <c r="DC7" i="7"/>
  <c r="DA8" i="7"/>
  <c r="GW8" i="7"/>
  <c r="GT8" i="19"/>
  <c r="GT11" i="19" s="1"/>
  <c r="DE10" i="15"/>
  <c r="HA10" i="15"/>
  <c r="GU8" i="19"/>
  <c r="GU4" i="19"/>
  <c r="GU10" i="19" s="1"/>
  <c r="GU9" i="19"/>
  <c r="GY9" i="15"/>
  <c r="DC9" i="15"/>
  <c r="GZ5" i="14"/>
  <c r="DD5" i="14"/>
  <c r="B74" i="9"/>
  <c r="H74" i="9"/>
  <c r="N74" i="9"/>
  <c r="D74" i="9"/>
  <c r="I74" i="9"/>
  <c r="A75" i="9"/>
  <c r="G74" i="9"/>
  <c r="M74" i="9"/>
  <c r="L74" i="9"/>
  <c r="C74" i="9"/>
  <c r="C118" i="18"/>
  <c r="B119" i="18"/>
  <c r="C148" i="16"/>
  <c r="B149" i="16"/>
  <c r="CZ10" i="7"/>
  <c r="GV10" i="7"/>
  <c r="DC7" i="15"/>
  <c r="GY7" i="15"/>
  <c r="GY4" i="7"/>
  <c r="DC4" i="7"/>
  <c r="GX4" i="15"/>
  <c r="DB4" i="15"/>
  <c r="GV4" i="14"/>
  <c r="CZ4" i="14"/>
  <c r="GV9" i="7"/>
  <c r="CZ9" i="7"/>
  <c r="GW8" i="14"/>
  <c r="DA8" i="14"/>
  <c r="GW7" i="14"/>
  <c r="DA7" i="14"/>
  <c r="GV10" i="14"/>
  <c r="CZ10" i="14"/>
  <c r="DC12" i="15" l="1"/>
  <c r="GY12" i="15"/>
  <c r="DD13" i="15"/>
  <c r="GZ13" i="15"/>
  <c r="DC11" i="15"/>
  <c r="GY11" i="15"/>
  <c r="CZ11" i="7"/>
  <c r="GV11" i="7"/>
  <c r="GV13" i="14"/>
  <c r="CZ13" i="14"/>
  <c r="GX12" i="14"/>
  <c r="DB12" i="14"/>
  <c r="GX11" i="14"/>
  <c r="DB11" i="14"/>
  <c r="GW9" i="14"/>
  <c r="DA9" i="14"/>
  <c r="HM8" i="24"/>
  <c r="HM9" i="24"/>
  <c r="HM4" i="24"/>
  <c r="HM10" i="24" s="1"/>
  <c r="DQ4" i="24"/>
  <c r="HL11" i="24"/>
  <c r="HA8" i="15"/>
  <c r="DE8" i="15"/>
  <c r="DC5" i="15"/>
  <c r="GY5" i="15"/>
  <c r="DB5" i="7"/>
  <c r="GX5" i="7"/>
  <c r="GZ7" i="7"/>
  <c r="DD7" i="7"/>
  <c r="DB8" i="7"/>
  <c r="GX8" i="7"/>
  <c r="GU11" i="19"/>
  <c r="GV4" i="19"/>
  <c r="GV10" i="19" s="1"/>
  <c r="GV8" i="19"/>
  <c r="GV9" i="19"/>
  <c r="GZ9" i="15"/>
  <c r="DD9" i="15"/>
  <c r="DF10" i="15"/>
  <c r="HB10" i="15"/>
  <c r="C149" i="16"/>
  <c r="B150" i="16"/>
  <c r="A76" i="9"/>
  <c r="L75" i="9"/>
  <c r="M75" i="9"/>
  <c r="C75" i="9"/>
  <c r="N75" i="9"/>
  <c r="I75" i="9"/>
  <c r="H75" i="9"/>
  <c r="G75" i="9"/>
  <c r="D75" i="9"/>
  <c r="B75" i="9"/>
  <c r="GW10" i="14"/>
  <c r="DA10" i="14"/>
  <c r="GX7" i="14"/>
  <c r="DB7" i="14"/>
  <c r="GW4" i="14"/>
  <c r="DA4" i="14"/>
  <c r="GZ4" i="7"/>
  <c r="DD4" i="7"/>
  <c r="DD7" i="15"/>
  <c r="GZ7" i="15"/>
  <c r="C119" i="18"/>
  <c r="B120" i="18"/>
  <c r="HA5" i="14"/>
  <c r="DE5" i="14"/>
  <c r="GX8" i="14"/>
  <c r="DB8" i="14"/>
  <c r="GW9" i="7"/>
  <c r="DA9" i="7"/>
  <c r="GY4" i="15"/>
  <c r="DC4" i="15"/>
  <c r="DA10" i="7"/>
  <c r="GW10" i="7"/>
  <c r="DA11" i="7" l="1"/>
  <c r="GW11" i="7"/>
  <c r="DE13" i="15"/>
  <c r="HA13" i="15"/>
  <c r="DD11" i="15"/>
  <c r="GZ11" i="15"/>
  <c r="DD12" i="15"/>
  <c r="GZ12" i="15"/>
  <c r="GW13" i="14"/>
  <c r="DA13" i="14"/>
  <c r="DC12" i="14"/>
  <c r="GY12" i="14"/>
  <c r="GY11" i="14"/>
  <c r="DC11" i="14"/>
  <c r="GX9" i="14"/>
  <c r="DB9" i="14"/>
  <c r="HN9" i="24"/>
  <c r="HN8" i="24"/>
  <c r="DR4" i="24"/>
  <c r="HN4" i="24"/>
  <c r="HN10" i="24" s="1"/>
  <c r="HM11" i="24"/>
  <c r="DD5" i="15"/>
  <c r="GZ5" i="15"/>
  <c r="HB8" i="15"/>
  <c r="DF8" i="15"/>
  <c r="GY5" i="7"/>
  <c r="DC5" i="7"/>
  <c r="DE7" i="7"/>
  <c r="HA7" i="7"/>
  <c r="DC8" i="7"/>
  <c r="GY8" i="7"/>
  <c r="GV11" i="19"/>
  <c r="GW4" i="19"/>
  <c r="GW8" i="19" s="1"/>
  <c r="GW9" i="19"/>
  <c r="DG10" i="15"/>
  <c r="HC10" i="15"/>
  <c r="DE9" i="15"/>
  <c r="HA9" i="15"/>
  <c r="GZ4" i="15"/>
  <c r="DD4" i="15"/>
  <c r="GY8" i="14"/>
  <c r="DC8" i="14"/>
  <c r="DB10" i="7"/>
  <c r="GX10" i="7"/>
  <c r="DE7" i="15"/>
  <c r="HA7" i="15"/>
  <c r="DB4" i="14"/>
  <c r="GX4" i="14"/>
  <c r="GY7" i="14"/>
  <c r="DC7" i="14"/>
  <c r="C150" i="16"/>
  <c r="B151" i="16"/>
  <c r="HB5" i="14"/>
  <c r="DF5" i="14"/>
  <c r="HA4" i="7"/>
  <c r="DE4" i="7"/>
  <c r="DB10" i="14"/>
  <c r="GX10" i="14"/>
  <c r="GX9" i="7"/>
  <c r="DB9" i="7"/>
  <c r="C120" i="18"/>
  <c r="B121" i="18"/>
  <c r="M76" i="9"/>
  <c r="N76" i="9"/>
  <c r="A77" i="9"/>
  <c r="B76" i="9"/>
  <c r="C76" i="9"/>
  <c r="H76" i="9"/>
  <c r="L76" i="9"/>
  <c r="G76" i="9"/>
  <c r="D76" i="9"/>
  <c r="I76" i="9"/>
  <c r="DE12" i="15" l="1"/>
  <c r="HA12" i="15"/>
  <c r="DF13" i="15"/>
  <c r="HB13" i="15"/>
  <c r="DE11" i="15"/>
  <c r="HA11" i="15"/>
  <c r="DB11" i="7"/>
  <c r="GX11" i="7"/>
  <c r="GX13" i="14"/>
  <c r="DB13" i="14"/>
  <c r="GZ12" i="14"/>
  <c r="DD12" i="14"/>
  <c r="GZ11" i="14"/>
  <c r="DD11" i="14"/>
  <c r="GY9" i="14"/>
  <c r="DC9" i="14"/>
  <c r="HO9" i="24"/>
  <c r="HO8" i="24"/>
  <c r="DS4" i="24"/>
  <c r="HO4" i="24"/>
  <c r="HO10" i="24" s="1"/>
  <c r="HN11" i="24"/>
  <c r="GW10" i="19"/>
  <c r="GW11" i="19" s="1"/>
  <c r="DG8" i="15"/>
  <c r="HC8" i="15"/>
  <c r="DE5" i="15"/>
  <c r="HA5" i="15"/>
  <c r="GZ5" i="7"/>
  <c r="DD5" i="7"/>
  <c r="HB7" i="7"/>
  <c r="DF7" i="7"/>
  <c r="DD8" i="7"/>
  <c r="GZ8" i="7"/>
  <c r="DF9" i="15"/>
  <c r="HB9" i="15"/>
  <c r="HD10" i="15"/>
  <c r="DH10" i="15"/>
  <c r="GX8" i="19"/>
  <c r="GX9" i="19"/>
  <c r="GX4" i="19"/>
  <c r="GX10" i="19" s="1"/>
  <c r="L77" i="9"/>
  <c r="B77" i="9"/>
  <c r="D77" i="9"/>
  <c r="H77" i="9"/>
  <c r="G77" i="9"/>
  <c r="C77" i="9"/>
  <c r="A78" i="9"/>
  <c r="I77" i="9"/>
  <c r="N77" i="9"/>
  <c r="M77" i="9"/>
  <c r="DC10" i="14"/>
  <c r="GY10" i="14"/>
  <c r="C151" i="16"/>
  <c r="B152" i="16"/>
  <c r="GZ7" i="14"/>
  <c r="DD7" i="14"/>
  <c r="GZ8" i="14"/>
  <c r="DD8" i="14"/>
  <c r="HB7" i="15"/>
  <c r="DF7" i="15"/>
  <c r="HC5" i="14"/>
  <c r="DG5" i="14"/>
  <c r="HA4" i="15"/>
  <c r="DE4" i="15"/>
  <c r="C121" i="18"/>
  <c r="B122" i="18"/>
  <c r="GY9" i="7"/>
  <c r="DC9" i="7"/>
  <c r="HB4" i="7"/>
  <c r="DF4" i="7"/>
  <c r="GY4" i="14"/>
  <c r="DC4" i="14"/>
  <c r="GY10" i="7"/>
  <c r="DC10" i="7"/>
  <c r="DC11" i="7" l="1"/>
  <c r="GY11" i="7"/>
  <c r="DG13" i="15"/>
  <c r="HC13" i="15"/>
  <c r="DF11" i="15"/>
  <c r="HB11" i="15"/>
  <c r="DF12" i="15"/>
  <c r="HB12" i="15"/>
  <c r="GY13" i="14"/>
  <c r="DC13" i="14"/>
  <c r="HA12" i="14"/>
  <c r="DE12" i="14"/>
  <c r="DE11" i="14"/>
  <c r="HA11" i="14"/>
  <c r="GZ9" i="14"/>
  <c r="DD9" i="14"/>
  <c r="HP9" i="24"/>
  <c r="HP8" i="24"/>
  <c r="DT4" i="24"/>
  <c r="HP4" i="24"/>
  <c r="HP10" i="24" s="1"/>
  <c r="HO11" i="24"/>
  <c r="DF5" i="15"/>
  <c r="HB5" i="15"/>
  <c r="HD8" i="15"/>
  <c r="DH8" i="15"/>
  <c r="DE5" i="7"/>
  <c r="HA5" i="7"/>
  <c r="HC7" i="7"/>
  <c r="DG7" i="7"/>
  <c r="HA8" i="7"/>
  <c r="DE8" i="7"/>
  <c r="GX11" i="19"/>
  <c r="GY4" i="19"/>
  <c r="GY10" i="19" s="1"/>
  <c r="GY9" i="19"/>
  <c r="HC9" i="15"/>
  <c r="DG9" i="15"/>
  <c r="HE10" i="15"/>
  <c r="DI10" i="15"/>
  <c r="GZ4" i="14"/>
  <c r="DD4" i="14"/>
  <c r="HA8" i="14"/>
  <c r="DE8" i="14"/>
  <c r="HA7" i="14"/>
  <c r="DE7" i="14"/>
  <c r="GZ10" i="7"/>
  <c r="DD10" i="7"/>
  <c r="DD9" i="7"/>
  <c r="GZ9" i="7"/>
  <c r="HD5" i="14"/>
  <c r="DH5" i="14"/>
  <c r="DG7" i="15"/>
  <c r="HC7" i="15"/>
  <c r="GZ10" i="14"/>
  <c r="DD10" i="14"/>
  <c r="A79" i="9"/>
  <c r="G78" i="9"/>
  <c r="D78" i="9"/>
  <c r="H78" i="9"/>
  <c r="I78" i="9"/>
  <c r="C78" i="9"/>
  <c r="L78" i="9"/>
  <c r="M78" i="9"/>
  <c r="N78" i="9"/>
  <c r="B78" i="9"/>
  <c r="C152" i="16"/>
  <c r="B153" i="16"/>
  <c r="HC4" i="7"/>
  <c r="DG4" i="7"/>
  <c r="C122" i="18"/>
  <c r="B123" i="18"/>
  <c r="HB4" i="15"/>
  <c r="DF4" i="15"/>
  <c r="DG12" i="15" l="1"/>
  <c r="HC12" i="15"/>
  <c r="DH13" i="15"/>
  <c r="HD13" i="15"/>
  <c r="DG11" i="15"/>
  <c r="HC11" i="15"/>
  <c r="DD11" i="7"/>
  <c r="GZ11" i="7"/>
  <c r="GZ13" i="14"/>
  <c r="DD13" i="14"/>
  <c r="HB12" i="14"/>
  <c r="DF12" i="14"/>
  <c r="HB11" i="14"/>
  <c r="DF11" i="14"/>
  <c r="DE9" i="14"/>
  <c r="HA9" i="14"/>
  <c r="HQ8" i="24"/>
  <c r="HQ9" i="24"/>
  <c r="DU4" i="24"/>
  <c r="HQ4" i="24"/>
  <c r="HQ10" i="24" s="1"/>
  <c r="HP11" i="24"/>
  <c r="DI8" i="15"/>
  <c r="HE8" i="15"/>
  <c r="HC5" i="15"/>
  <c r="DG5" i="15"/>
  <c r="DF5" i="7"/>
  <c r="HB5" i="7"/>
  <c r="HD7" i="7"/>
  <c r="DH7" i="7"/>
  <c r="DF8" i="7"/>
  <c r="HB8" i="7"/>
  <c r="GY8" i="19"/>
  <c r="GY11" i="19" s="1"/>
  <c r="HD9" i="15"/>
  <c r="DH9" i="15"/>
  <c r="GZ4" i="19"/>
  <c r="GZ10" i="19" s="1"/>
  <c r="GZ9" i="19"/>
  <c r="DJ10" i="15"/>
  <c r="HF10" i="15"/>
  <c r="DF7" i="14"/>
  <c r="HB7" i="14"/>
  <c r="HC4" i="15"/>
  <c r="DG4" i="15"/>
  <c r="HD4" i="7"/>
  <c r="DH4" i="7"/>
  <c r="I79" i="9"/>
  <c r="A80" i="9"/>
  <c r="L79" i="9"/>
  <c r="M79" i="9"/>
  <c r="N79" i="9"/>
  <c r="B79" i="9"/>
  <c r="C79" i="9"/>
  <c r="D79" i="9"/>
  <c r="G79" i="9"/>
  <c r="H79" i="9"/>
  <c r="DH7" i="15"/>
  <c r="HD7" i="15"/>
  <c r="DE9" i="7"/>
  <c r="HA9" i="7"/>
  <c r="HA10" i="14"/>
  <c r="DE10" i="14"/>
  <c r="HE5" i="14"/>
  <c r="DI5" i="14"/>
  <c r="HA10" i="7"/>
  <c r="DE10" i="7"/>
  <c r="HB8" i="14"/>
  <c r="DF8" i="14"/>
  <c r="HA4" i="14"/>
  <c r="DE4" i="14"/>
  <c r="C123" i="18"/>
  <c r="B124" i="18"/>
  <c r="C153" i="16"/>
  <c r="B154" i="16"/>
  <c r="DE11" i="7" l="1"/>
  <c r="HA11" i="7"/>
  <c r="DI13" i="15"/>
  <c r="HE13" i="15"/>
  <c r="DH11" i="15"/>
  <c r="HD11" i="15"/>
  <c r="DH12" i="15"/>
  <c r="HD12" i="15"/>
  <c r="HA13" i="14"/>
  <c r="DE13" i="14"/>
  <c r="DG12" i="14"/>
  <c r="HC12" i="14"/>
  <c r="DG11" i="14"/>
  <c r="HC11" i="14"/>
  <c r="HB9" i="14"/>
  <c r="DF9" i="14"/>
  <c r="HR8" i="24"/>
  <c r="HR9" i="24"/>
  <c r="HR4" i="24"/>
  <c r="HR10" i="24" s="1"/>
  <c r="HQ11" i="24"/>
  <c r="DH5" i="15"/>
  <c r="HD5" i="15"/>
  <c r="HF8" i="15"/>
  <c r="DJ8" i="15"/>
  <c r="DG5" i="7"/>
  <c r="HC5" i="7"/>
  <c r="HE7" i="7"/>
  <c r="DI7" i="7"/>
  <c r="DG8" i="7"/>
  <c r="HC8" i="7"/>
  <c r="GZ8" i="19"/>
  <c r="GZ11" i="19" s="1"/>
  <c r="DK10" i="15"/>
  <c r="HG10" i="15"/>
  <c r="HA4" i="19"/>
  <c r="HA8" i="19" s="1"/>
  <c r="HA9" i="19"/>
  <c r="HE9" i="15"/>
  <c r="DI9" i="15"/>
  <c r="C124" i="18"/>
  <c r="B125" i="18"/>
  <c r="C154" i="16"/>
  <c r="B155" i="16"/>
  <c r="DF4" i="14"/>
  <c r="HB4" i="14"/>
  <c r="HC8" i="14"/>
  <c r="DG8" i="14"/>
  <c r="HF5" i="14"/>
  <c r="DJ5" i="14"/>
  <c r="I80" i="9"/>
  <c r="L80" i="9"/>
  <c r="C80" i="9"/>
  <c r="G80" i="9"/>
  <c r="B80" i="9"/>
  <c r="M80" i="9"/>
  <c r="N80" i="9"/>
  <c r="A81" i="9"/>
  <c r="D80" i="9"/>
  <c r="H80" i="9"/>
  <c r="HD4" i="15"/>
  <c r="DH4" i="15"/>
  <c r="HB9" i="7"/>
  <c r="DF9" i="7"/>
  <c r="HB10" i="7"/>
  <c r="DF10" i="7"/>
  <c r="HB10" i="14"/>
  <c r="DF10" i="14"/>
  <c r="DI4" i="7"/>
  <c r="HE4" i="7"/>
  <c r="DI7" i="15"/>
  <c r="HE7" i="15"/>
  <c r="DG7" i="14"/>
  <c r="HC7" i="14"/>
  <c r="DI12" i="15" l="1"/>
  <c r="HE12" i="15"/>
  <c r="DJ13" i="15"/>
  <c r="HF13" i="15"/>
  <c r="DI11" i="15"/>
  <c r="HE11" i="15"/>
  <c r="DF11" i="7"/>
  <c r="HB11" i="7"/>
  <c r="HB13" i="14"/>
  <c r="DF13" i="14"/>
  <c r="DH12" i="14"/>
  <c r="HD12" i="14"/>
  <c r="DH11" i="14"/>
  <c r="HD11" i="14"/>
  <c r="HC9" i="14"/>
  <c r="DG9" i="14"/>
  <c r="HR11" i="24"/>
  <c r="HA10" i="19"/>
  <c r="HA11" i="19" s="1"/>
  <c r="DK8" i="15"/>
  <c r="HG8" i="15"/>
  <c r="HE5" i="15"/>
  <c r="DI5" i="15"/>
  <c r="HD5" i="7"/>
  <c r="DH5" i="7"/>
  <c r="HF7" i="7"/>
  <c r="DJ7" i="7"/>
  <c r="HD8" i="7"/>
  <c r="DH8" i="7"/>
  <c r="DJ9" i="15"/>
  <c r="HF9" i="15"/>
  <c r="HH10" i="15"/>
  <c r="DL10" i="15"/>
  <c r="HB4" i="19"/>
  <c r="HB10" i="19" s="1"/>
  <c r="HB8" i="19"/>
  <c r="HB9" i="19"/>
  <c r="HF7" i="15"/>
  <c r="DJ7" i="15"/>
  <c r="HC10" i="7"/>
  <c r="DG10" i="7"/>
  <c r="HE4" i="15"/>
  <c r="DI4" i="15"/>
  <c r="HD8" i="14"/>
  <c r="DH8" i="14"/>
  <c r="B156" i="16"/>
  <c r="C155" i="16"/>
  <c r="HD7" i="14"/>
  <c r="DH7" i="14"/>
  <c r="HC10" i="14"/>
  <c r="DG10" i="14"/>
  <c r="HC9" i="7"/>
  <c r="DG9" i="7"/>
  <c r="I81" i="9"/>
  <c r="B81" i="9"/>
  <c r="D81" i="9"/>
  <c r="H81" i="9"/>
  <c r="G81" i="9"/>
  <c r="C81" i="9"/>
  <c r="A82" i="9"/>
  <c r="L81" i="9"/>
  <c r="N81" i="9"/>
  <c r="M81" i="9"/>
  <c r="DK5" i="14"/>
  <c r="HG5" i="14"/>
  <c r="C125" i="18"/>
  <c r="B126" i="18"/>
  <c r="HF4" i="7"/>
  <c r="DJ4" i="7"/>
  <c r="HC4" i="14"/>
  <c r="DG4" i="14"/>
  <c r="DG11" i="7" l="1"/>
  <c r="HC11" i="7"/>
  <c r="DK13" i="15"/>
  <c r="HG13" i="15"/>
  <c r="DJ11" i="15"/>
  <c r="HF11" i="15"/>
  <c r="DJ12" i="15"/>
  <c r="HF12" i="15"/>
  <c r="HC13" i="14"/>
  <c r="DG13" i="14"/>
  <c r="DI12" i="14"/>
  <c r="HE12" i="14"/>
  <c r="DI11" i="14"/>
  <c r="HE11" i="14"/>
  <c r="HD9" i="14"/>
  <c r="DH9" i="14"/>
  <c r="DJ5" i="15"/>
  <c r="HF5" i="15"/>
  <c r="DL8" i="15"/>
  <c r="HH8" i="15"/>
  <c r="DI5" i="7"/>
  <c r="HE5" i="7"/>
  <c r="HG7" i="7"/>
  <c r="DK7" i="7"/>
  <c r="HE8" i="7"/>
  <c r="DI8" i="7"/>
  <c r="HB11" i="19"/>
  <c r="DM10" i="15"/>
  <c r="HI10" i="15"/>
  <c r="HC9" i="19"/>
  <c r="HC4" i="19"/>
  <c r="HC10" i="19" s="1"/>
  <c r="HG9" i="15"/>
  <c r="DK9" i="15"/>
  <c r="HE7" i="14"/>
  <c r="DI7" i="14"/>
  <c r="DI8" i="14"/>
  <c r="HE8" i="14"/>
  <c r="DH10" i="7"/>
  <c r="HD10" i="7"/>
  <c r="HD10" i="14"/>
  <c r="DH10" i="14"/>
  <c r="HH5" i="14"/>
  <c r="DL5" i="14"/>
  <c r="A83" i="9"/>
  <c r="G82" i="9"/>
  <c r="D82" i="9"/>
  <c r="H82" i="9"/>
  <c r="I82" i="9"/>
  <c r="C82" i="9"/>
  <c r="L82" i="9"/>
  <c r="M82" i="9"/>
  <c r="B82" i="9"/>
  <c r="N82" i="9"/>
  <c r="HF4" i="15"/>
  <c r="DJ4" i="15"/>
  <c r="DK7" i="15"/>
  <c r="HG7" i="15"/>
  <c r="HD4" i="14"/>
  <c r="DH4" i="14"/>
  <c r="HG4" i="7"/>
  <c r="DK4" i="7"/>
  <c r="C126" i="18"/>
  <c r="B127" i="18"/>
  <c r="DH9" i="7"/>
  <c r="HD9" i="7"/>
  <c r="C156" i="16"/>
  <c r="B157" i="16"/>
  <c r="DK12" i="15" l="1"/>
  <c r="HG12" i="15"/>
  <c r="DL13" i="15"/>
  <c r="HH13" i="15"/>
  <c r="DK11" i="15"/>
  <c r="HG11" i="15"/>
  <c r="DH11" i="7"/>
  <c r="HD11" i="7"/>
  <c r="HD13" i="14"/>
  <c r="DH13" i="14"/>
  <c r="HF12" i="14"/>
  <c r="DJ12" i="14"/>
  <c r="HF11" i="14"/>
  <c r="DJ11" i="14"/>
  <c r="DI9" i="14"/>
  <c r="HE9" i="14"/>
  <c r="DM8" i="15"/>
  <c r="HI8" i="15"/>
  <c r="HG5" i="15"/>
  <c r="DK5" i="15"/>
  <c r="HF5" i="7"/>
  <c r="DJ5" i="7"/>
  <c r="HH7" i="7"/>
  <c r="DL7" i="7"/>
  <c r="DJ8" i="7"/>
  <c r="HF8" i="7"/>
  <c r="HC8" i="19"/>
  <c r="HC11" i="19" s="1"/>
  <c r="HD4" i="19"/>
  <c r="HD10" i="19" s="1"/>
  <c r="HD9" i="19"/>
  <c r="HH9" i="15"/>
  <c r="DL9" i="15"/>
  <c r="DN10" i="15"/>
  <c r="HJ10" i="15"/>
  <c r="HI5" i="14"/>
  <c r="DM5" i="14"/>
  <c r="DJ7" i="14"/>
  <c r="HF7" i="14"/>
  <c r="DL4" i="7"/>
  <c r="HH4" i="7"/>
  <c r="DJ8" i="14"/>
  <c r="HF8" i="14"/>
  <c r="HE9" i="7"/>
  <c r="DI9" i="7"/>
  <c r="HH7" i="15"/>
  <c r="DL7" i="15"/>
  <c r="HE10" i="14"/>
  <c r="DI10" i="14"/>
  <c r="C157" i="16"/>
  <c r="B158" i="16"/>
  <c r="C127" i="18"/>
  <c r="B128" i="18"/>
  <c r="HE4" i="14"/>
  <c r="DI4" i="14"/>
  <c r="HG4" i="15"/>
  <c r="DK4" i="15"/>
  <c r="I83" i="9"/>
  <c r="C83" i="9"/>
  <c r="L83" i="9"/>
  <c r="M83" i="9"/>
  <c r="N83" i="9"/>
  <c r="B83" i="9"/>
  <c r="A84" i="9"/>
  <c r="D83" i="9"/>
  <c r="G83" i="9"/>
  <c r="H83" i="9"/>
  <c r="HE10" i="7"/>
  <c r="DI10" i="7"/>
  <c r="DI11" i="7" l="1"/>
  <c r="HE11" i="7"/>
  <c r="DM13" i="15"/>
  <c r="HI13" i="15"/>
  <c r="DL11" i="15"/>
  <c r="HH11" i="15"/>
  <c r="DL12" i="15"/>
  <c r="HH12" i="15"/>
  <c r="HE13" i="14"/>
  <c r="DI13" i="14"/>
  <c r="DK12" i="14"/>
  <c r="HG12" i="14"/>
  <c r="DK11" i="14"/>
  <c r="HG11" i="14"/>
  <c r="DJ9" i="14"/>
  <c r="HF9" i="14"/>
  <c r="HH5" i="15"/>
  <c r="DL5" i="15"/>
  <c r="DN8" i="15"/>
  <c r="HJ8" i="15"/>
  <c r="HG5" i="7"/>
  <c r="DK5" i="7"/>
  <c r="HI7" i="7"/>
  <c r="DM7" i="7"/>
  <c r="DK8" i="7"/>
  <c r="HG8" i="7"/>
  <c r="HD8" i="19"/>
  <c r="HD11" i="19" s="1"/>
  <c r="DM9" i="15"/>
  <c r="HI9" i="15"/>
  <c r="HK10" i="15"/>
  <c r="DO10" i="15"/>
  <c r="HE8" i="19"/>
  <c r="HE4" i="19"/>
  <c r="HE10" i="19" s="1"/>
  <c r="HE9" i="19"/>
  <c r="I84" i="9"/>
  <c r="L84" i="9"/>
  <c r="C84" i="9"/>
  <c r="H84" i="9"/>
  <c r="B84" i="9"/>
  <c r="M84" i="9"/>
  <c r="N84" i="9"/>
  <c r="A85" i="9"/>
  <c r="D84" i="9"/>
  <c r="G84" i="9"/>
  <c r="HG7" i="14"/>
  <c r="DK7" i="14"/>
  <c r="HF10" i="7"/>
  <c r="DJ10" i="7"/>
  <c r="HF4" i="14"/>
  <c r="DJ4" i="14"/>
  <c r="B159" i="16"/>
  <c r="C158" i="16"/>
  <c r="HF10" i="14"/>
  <c r="DJ10" i="14"/>
  <c r="DM7" i="15"/>
  <c r="HI7" i="15"/>
  <c r="HG8" i="14"/>
  <c r="DK8" i="14"/>
  <c r="DM4" i="7"/>
  <c r="HI4" i="7"/>
  <c r="HH4" i="15"/>
  <c r="DL4" i="15"/>
  <c r="C128" i="18"/>
  <c r="B129" i="18"/>
  <c r="DJ9" i="7"/>
  <c r="HF9" i="7"/>
  <c r="DN5" i="14"/>
  <c r="HJ5" i="14"/>
  <c r="DM12" i="15" l="1"/>
  <c r="HI12" i="15"/>
  <c r="DN13" i="15"/>
  <c r="HJ13" i="15"/>
  <c r="DM11" i="15"/>
  <c r="HI11" i="15"/>
  <c r="DJ11" i="7"/>
  <c r="HF11" i="7"/>
  <c r="HF13" i="14"/>
  <c r="DJ13" i="14"/>
  <c r="DL12" i="14"/>
  <c r="HH12" i="14"/>
  <c r="DL11" i="14"/>
  <c r="HH11" i="14"/>
  <c r="HG9" i="14"/>
  <c r="DK9" i="14"/>
  <c r="DO8" i="15"/>
  <c r="HK8" i="15"/>
  <c r="DM5" i="15"/>
  <c r="HI5" i="15"/>
  <c r="HH5" i="7"/>
  <c r="DL5" i="7"/>
  <c r="DN7" i="7"/>
  <c r="HJ7" i="7"/>
  <c r="DL8" i="7"/>
  <c r="HH8" i="7"/>
  <c r="HE11" i="19"/>
  <c r="HF9" i="19"/>
  <c r="HF4" i="19"/>
  <c r="HF10" i="19" s="1"/>
  <c r="HF8" i="19"/>
  <c r="DP10" i="15"/>
  <c r="HL10" i="15"/>
  <c r="HJ9" i="15"/>
  <c r="DN9" i="15"/>
  <c r="DO5" i="14"/>
  <c r="HK5" i="14"/>
  <c r="HG10" i="7"/>
  <c r="DK10" i="7"/>
  <c r="L85" i="9"/>
  <c r="B85" i="9"/>
  <c r="D85" i="9"/>
  <c r="H85" i="9"/>
  <c r="G85" i="9"/>
  <c r="C85" i="9"/>
  <c r="A86" i="9"/>
  <c r="I85" i="9"/>
  <c r="N85" i="9"/>
  <c r="M85" i="9"/>
  <c r="DN7" i="15"/>
  <c r="HJ7" i="15"/>
  <c r="B160" i="16"/>
  <c r="C159" i="16"/>
  <c r="HG9" i="7"/>
  <c r="DK9" i="7"/>
  <c r="DN4" i="7"/>
  <c r="HJ4" i="7"/>
  <c r="HG10" i="14"/>
  <c r="DK10" i="14"/>
  <c r="DK4" i="14"/>
  <c r="HG4" i="14"/>
  <c r="DL7" i="14"/>
  <c r="HH7" i="14"/>
  <c r="HI4" i="15"/>
  <c r="DM4" i="15"/>
  <c r="C129" i="18"/>
  <c r="B130" i="18"/>
  <c r="HH8" i="14"/>
  <c r="DL8" i="14"/>
  <c r="DK11" i="7" l="1"/>
  <c r="HG11" i="7"/>
  <c r="DO13" i="15"/>
  <c r="HK13" i="15"/>
  <c r="DN11" i="15"/>
  <c r="HJ11" i="15"/>
  <c r="DN12" i="15"/>
  <c r="HJ12" i="15"/>
  <c r="HG13" i="14"/>
  <c r="DK13" i="14"/>
  <c r="DM12" i="14"/>
  <c r="HI12" i="14"/>
  <c r="DM11" i="14"/>
  <c r="HI11" i="14"/>
  <c r="HH9" i="14"/>
  <c r="DL9" i="14"/>
  <c r="HJ5" i="15"/>
  <c r="DN5" i="15"/>
  <c r="DP8" i="15"/>
  <c r="HL8" i="15"/>
  <c r="HI5" i="7"/>
  <c r="DM5" i="7"/>
  <c r="HK7" i="7"/>
  <c r="DO7" i="7"/>
  <c r="DM8" i="7"/>
  <c r="HI8" i="7"/>
  <c r="HF11" i="19"/>
  <c r="DO9" i="15"/>
  <c r="HK9" i="15"/>
  <c r="DQ10" i="15"/>
  <c r="HM10" i="15"/>
  <c r="HG9" i="19"/>
  <c r="HG4" i="19"/>
  <c r="HG10" i="19" s="1"/>
  <c r="HH4" i="14"/>
  <c r="DL4" i="14"/>
  <c r="HJ4" i="15"/>
  <c r="DN4" i="15"/>
  <c r="HH10" i="14"/>
  <c r="DL10" i="14"/>
  <c r="C160" i="16"/>
  <c r="B161" i="16"/>
  <c r="HI7" i="14"/>
  <c r="DM7" i="14"/>
  <c r="HH9" i="7"/>
  <c r="DL9" i="7"/>
  <c r="DL10" i="7"/>
  <c r="HH10" i="7"/>
  <c r="DM8" i="14"/>
  <c r="HI8" i="14"/>
  <c r="B131" i="18"/>
  <c r="C130" i="18"/>
  <c r="HK4" i="7"/>
  <c r="DO4" i="7"/>
  <c r="HK7" i="15"/>
  <c r="DO7" i="15"/>
  <c r="H86" i="9"/>
  <c r="D86" i="9"/>
  <c r="I86" i="9"/>
  <c r="L86" i="9"/>
  <c r="A87" i="9"/>
  <c r="M86" i="9"/>
  <c r="G86" i="9"/>
  <c r="B86" i="9"/>
  <c r="C86" i="9"/>
  <c r="N86" i="9"/>
  <c r="HL5" i="14"/>
  <c r="DP5" i="14"/>
  <c r="DO12" i="15" l="1"/>
  <c r="HK12" i="15"/>
  <c r="DP13" i="15"/>
  <c r="HL13" i="15"/>
  <c r="DO11" i="15"/>
  <c r="HK11" i="15"/>
  <c r="DL11" i="7"/>
  <c r="HH11" i="7"/>
  <c r="HH13" i="14"/>
  <c r="DL13" i="14"/>
  <c r="HJ12" i="14"/>
  <c r="DN12" i="14"/>
  <c r="DN11" i="14"/>
  <c r="HJ11" i="14"/>
  <c r="HI9" i="14"/>
  <c r="DM9" i="14"/>
  <c r="HM8" i="15"/>
  <c r="DQ8" i="15"/>
  <c r="HK5" i="15"/>
  <c r="DO5" i="15"/>
  <c r="DN5" i="7"/>
  <c r="HJ5" i="7"/>
  <c r="HL7" i="7"/>
  <c r="DP7" i="7"/>
  <c r="DN8" i="7"/>
  <c r="HJ8" i="7"/>
  <c r="HG8" i="19"/>
  <c r="HG11" i="19" s="1"/>
  <c r="HH9" i="19"/>
  <c r="HH4" i="19"/>
  <c r="HH10" i="19" s="1"/>
  <c r="DP9" i="15"/>
  <c r="HL9" i="15"/>
  <c r="DR10" i="15"/>
  <c r="HN10" i="15"/>
  <c r="DP4" i="7"/>
  <c r="HL4" i="7"/>
  <c r="B162" i="16"/>
  <c r="C161" i="16"/>
  <c r="G87" i="9"/>
  <c r="I87" i="9"/>
  <c r="H87" i="9"/>
  <c r="B87" i="9"/>
  <c r="N87" i="9"/>
  <c r="C87" i="9"/>
  <c r="L87" i="9"/>
  <c r="A88" i="9"/>
  <c r="D87" i="9"/>
  <c r="M87" i="9"/>
  <c r="B132" i="18"/>
  <c r="C131" i="18"/>
  <c r="DM10" i="7"/>
  <c r="HI10" i="7"/>
  <c r="DQ5" i="14"/>
  <c r="HM5" i="14"/>
  <c r="HJ7" i="14"/>
  <c r="DN7" i="14"/>
  <c r="DP7" i="15"/>
  <c r="HL7" i="15"/>
  <c r="HI9" i="7"/>
  <c r="DM9" i="7"/>
  <c r="HK4" i="15"/>
  <c r="DO4" i="15"/>
  <c r="HI4" i="14"/>
  <c r="DM4" i="14"/>
  <c r="HI10" i="14"/>
  <c r="DM10" i="14"/>
  <c r="DN8" i="14"/>
  <c r="HJ8" i="14"/>
  <c r="DM11" i="7" l="1"/>
  <c r="HI11" i="7"/>
  <c r="DQ13" i="15"/>
  <c r="HM13" i="15"/>
  <c r="DP11" i="15"/>
  <c r="HL11" i="15"/>
  <c r="DP12" i="15"/>
  <c r="HL12" i="15"/>
  <c r="HI13" i="14"/>
  <c r="DM13" i="14"/>
  <c r="DO12" i="14"/>
  <c r="HK12" i="14"/>
  <c r="HK11" i="14"/>
  <c r="DO11" i="14"/>
  <c r="HJ9" i="14"/>
  <c r="DN9" i="14"/>
  <c r="DP5" i="15"/>
  <c r="HL5" i="15"/>
  <c r="DR8" i="15"/>
  <c r="HN8" i="15"/>
  <c r="DO5" i="7"/>
  <c r="HK5" i="7"/>
  <c r="HM7" i="7"/>
  <c r="DQ7" i="7"/>
  <c r="HK8" i="7"/>
  <c r="DO8" i="7"/>
  <c r="HH8" i="19"/>
  <c r="HH11" i="19" s="1"/>
  <c r="HI4" i="19"/>
  <c r="HI10" i="19" s="1"/>
  <c r="HI9" i="19"/>
  <c r="HO10" i="15"/>
  <c r="DS10" i="15"/>
  <c r="DQ9" i="15"/>
  <c r="HM9" i="15"/>
  <c r="DN10" i="14"/>
  <c r="HJ10" i="14"/>
  <c r="HL4" i="15"/>
  <c r="DP4" i="15"/>
  <c r="DR5" i="14"/>
  <c r="HN5" i="14"/>
  <c r="HJ4" i="14"/>
  <c r="DN4" i="14"/>
  <c r="HJ9" i="7"/>
  <c r="DN9" i="7"/>
  <c r="DO7" i="14"/>
  <c r="HK7" i="14"/>
  <c r="B88" i="9"/>
  <c r="C88" i="9"/>
  <c r="D88" i="9"/>
  <c r="M88" i="9"/>
  <c r="G88" i="9"/>
  <c r="I88" i="9"/>
  <c r="L88" i="9"/>
  <c r="A89" i="9"/>
  <c r="H88" i="9"/>
  <c r="N88" i="9"/>
  <c r="DQ7" i="15"/>
  <c r="HM7" i="15"/>
  <c r="C132" i="18"/>
  <c r="B133" i="18"/>
  <c r="HK8" i="14"/>
  <c r="DO8" i="14"/>
  <c r="HJ10" i="7"/>
  <c r="DN10" i="7"/>
  <c r="C162" i="16"/>
  <c r="B163" i="16"/>
  <c r="HM4" i="7"/>
  <c r="DQ4" i="7"/>
  <c r="DQ12" i="15" l="1"/>
  <c r="HM12" i="15"/>
  <c r="DR13" i="15"/>
  <c r="HN13" i="15"/>
  <c r="DQ11" i="15"/>
  <c r="HM11" i="15"/>
  <c r="DN11" i="7"/>
  <c r="HJ11" i="7"/>
  <c r="HJ13" i="14"/>
  <c r="DN13" i="14"/>
  <c r="DP12" i="14"/>
  <c r="HL12" i="14"/>
  <c r="DP11" i="14"/>
  <c r="HL11" i="14"/>
  <c r="HK9" i="14"/>
  <c r="DO9" i="14"/>
  <c r="HO8" i="15"/>
  <c r="DS8" i="15"/>
  <c r="HM5" i="15"/>
  <c r="DQ5" i="15"/>
  <c r="DP5" i="7"/>
  <c r="HL5" i="7"/>
  <c r="HN7" i="7"/>
  <c r="DR7" i="7"/>
  <c r="DP8" i="7"/>
  <c r="HL8" i="7"/>
  <c r="HI8" i="19"/>
  <c r="HI11" i="19" s="1"/>
  <c r="DT10" i="15"/>
  <c r="HP10" i="15"/>
  <c r="HJ8" i="19"/>
  <c r="HJ9" i="19"/>
  <c r="HJ4" i="19"/>
  <c r="HJ10" i="19" s="1"/>
  <c r="HN9" i="15"/>
  <c r="DR9" i="15"/>
  <c r="HM4" i="15"/>
  <c r="DQ4" i="15"/>
  <c r="HO5" i="14"/>
  <c r="DS5" i="14"/>
  <c r="HP5" i="14" s="1"/>
  <c r="HN4" i="7"/>
  <c r="DR4" i="7"/>
  <c r="HK10" i="7"/>
  <c r="DO10" i="7"/>
  <c r="C163" i="16"/>
  <c r="B164" i="16"/>
  <c r="C164" i="16" s="1"/>
  <c r="HK4" i="14"/>
  <c r="DO4" i="14"/>
  <c r="HL8" i="14"/>
  <c r="DP8" i="14"/>
  <c r="C133" i="18"/>
  <c r="B134" i="18"/>
  <c r="A90" i="9"/>
  <c r="I89" i="9"/>
  <c r="D89" i="9"/>
  <c r="M89" i="9"/>
  <c r="G89" i="9"/>
  <c r="C89" i="9"/>
  <c r="H89" i="9"/>
  <c r="B89" i="9"/>
  <c r="N89" i="9"/>
  <c r="L89" i="9"/>
  <c r="DO9" i="7"/>
  <c r="HK9" i="7"/>
  <c r="DR7" i="15"/>
  <c r="HN7" i="15"/>
  <c r="DP7" i="14"/>
  <c r="HL7" i="14"/>
  <c r="DO10" i="14"/>
  <c r="HK10" i="14"/>
  <c r="DO11" i="7" l="1"/>
  <c r="HK11" i="7"/>
  <c r="DS13" i="15"/>
  <c r="HO13" i="15"/>
  <c r="DR11" i="15"/>
  <c r="HN11" i="15"/>
  <c r="DR12" i="15"/>
  <c r="HN12" i="15"/>
  <c r="HK13" i="14"/>
  <c r="DO13" i="14"/>
  <c r="DQ12" i="14"/>
  <c r="HM12" i="14"/>
  <c r="DQ11" i="14"/>
  <c r="HM11" i="14"/>
  <c r="HL9" i="14"/>
  <c r="DP9" i="14"/>
  <c r="DT8" i="15"/>
  <c r="HP8" i="15"/>
  <c r="DR5" i="15"/>
  <c r="HN5" i="15"/>
  <c r="HM5" i="7"/>
  <c r="DQ5" i="7"/>
  <c r="HO7" i="7"/>
  <c r="DS7" i="7"/>
  <c r="HP7" i="7" s="1"/>
  <c r="HM8" i="7"/>
  <c r="DQ8" i="7"/>
  <c r="HJ11" i="19"/>
  <c r="HO9" i="15"/>
  <c r="DS9" i="15"/>
  <c r="HK9" i="19"/>
  <c r="HK4" i="19"/>
  <c r="HK10" i="19" s="1"/>
  <c r="HK8" i="19"/>
  <c r="DU10" i="15"/>
  <c r="HQ10" i="15"/>
  <c r="B135" i="18"/>
  <c r="C134" i="18"/>
  <c r="HL4" i="14"/>
  <c r="DP4" i="14"/>
  <c r="DS4" i="7"/>
  <c r="HP4" i="7" s="1"/>
  <c r="HO4" i="7"/>
  <c r="HL10" i="14"/>
  <c r="DP10" i="14"/>
  <c r="DS7" i="15"/>
  <c r="HO7" i="15"/>
  <c r="DP9" i="7"/>
  <c r="HL9" i="7"/>
  <c r="HM8" i="14"/>
  <c r="DQ8" i="14"/>
  <c r="DP10" i="7"/>
  <c r="HL10" i="7"/>
  <c r="HN4" i="15"/>
  <c r="DR4" i="15"/>
  <c r="HM7" i="14"/>
  <c r="DQ7" i="14"/>
  <c r="I90" i="9"/>
  <c r="L90" i="9"/>
  <c r="A91" i="9"/>
  <c r="M90" i="9"/>
  <c r="G90" i="9"/>
  <c r="B90" i="9"/>
  <c r="C90" i="9"/>
  <c r="N90" i="9"/>
  <c r="H90" i="9"/>
  <c r="D90" i="9"/>
  <c r="DS12" i="15" l="1"/>
  <c r="HO12" i="15"/>
  <c r="DT13" i="15"/>
  <c r="HP13" i="15"/>
  <c r="DS11" i="15"/>
  <c r="HO11" i="15"/>
  <c r="DP11" i="7"/>
  <c r="HL11" i="7"/>
  <c r="HL13" i="14"/>
  <c r="DP13" i="14"/>
  <c r="DR12" i="14"/>
  <c r="HN12" i="14"/>
  <c r="HN11" i="14"/>
  <c r="DR11" i="14"/>
  <c r="HM9" i="14"/>
  <c r="DQ9" i="14"/>
  <c r="HO5" i="15"/>
  <c r="DS5" i="15"/>
  <c r="HQ8" i="15"/>
  <c r="DU8" i="15"/>
  <c r="DR5" i="7"/>
  <c r="HN5" i="7"/>
  <c r="HN8" i="7"/>
  <c r="DR8" i="7"/>
  <c r="HK11" i="19"/>
  <c r="HR10" i="15"/>
  <c r="DV10" i="15"/>
  <c r="DT9" i="15"/>
  <c r="HP9" i="15"/>
  <c r="HL4" i="19"/>
  <c r="HL8" i="19" s="1"/>
  <c r="HL9" i="19"/>
  <c r="DQ10" i="14"/>
  <c r="HM10" i="14"/>
  <c r="G91" i="9"/>
  <c r="I91" i="9"/>
  <c r="H91" i="9"/>
  <c r="B91" i="9"/>
  <c r="N91" i="9"/>
  <c r="C91" i="9"/>
  <c r="L91" i="9"/>
  <c r="A92" i="9"/>
  <c r="D91" i="9"/>
  <c r="M91" i="9"/>
  <c r="HM10" i="7"/>
  <c r="DQ10" i="7"/>
  <c r="HM9" i="7"/>
  <c r="DQ9" i="7"/>
  <c r="DQ4" i="14"/>
  <c r="HM4" i="14"/>
  <c r="HN7" i="14"/>
  <c r="DR7" i="14"/>
  <c r="HO4" i="15"/>
  <c r="DS4" i="15"/>
  <c r="HN8" i="14"/>
  <c r="DR8" i="14"/>
  <c r="DT7" i="15"/>
  <c r="HP7" i="15"/>
  <c r="C135" i="18"/>
  <c r="B136" i="18"/>
  <c r="DQ11" i="7" l="1"/>
  <c r="HM11" i="7"/>
  <c r="DU13" i="15"/>
  <c r="HQ13" i="15"/>
  <c r="DT11" i="15"/>
  <c r="HP11" i="15"/>
  <c r="DT12" i="15"/>
  <c r="HP12" i="15"/>
  <c r="HM13" i="14"/>
  <c r="DQ13" i="14"/>
  <c r="HO12" i="14"/>
  <c r="DS12" i="14"/>
  <c r="HP12" i="14" s="1"/>
  <c r="DS11" i="14"/>
  <c r="HP11" i="14" s="1"/>
  <c r="HO11" i="14"/>
  <c r="DR9" i="14"/>
  <c r="HN9" i="14"/>
  <c r="DV8" i="15"/>
  <c r="HR8" i="15"/>
  <c r="DT5" i="15"/>
  <c r="HP5" i="15"/>
  <c r="DS5" i="7"/>
  <c r="HP5" i="7" s="1"/>
  <c r="HO5" i="7"/>
  <c r="HO8" i="7"/>
  <c r="DS8" i="7"/>
  <c r="HP8" i="7" s="1"/>
  <c r="HL10" i="19"/>
  <c r="HL11" i="19" s="1"/>
  <c r="HM8" i="19"/>
  <c r="HM4" i="19"/>
  <c r="HM10" i="19" s="1"/>
  <c r="HM9" i="19"/>
  <c r="DW10" i="15"/>
  <c r="HT10" i="15" s="1"/>
  <c r="HS10" i="15"/>
  <c r="HQ9" i="15"/>
  <c r="DU9" i="15"/>
  <c r="DS8" i="14"/>
  <c r="HP8" i="14" s="1"/>
  <c r="HO8" i="14"/>
  <c r="C136" i="18"/>
  <c r="B137" i="18"/>
  <c r="DS7" i="14"/>
  <c r="HP7" i="14" s="1"/>
  <c r="HO7" i="14"/>
  <c r="HN9" i="7"/>
  <c r="DR9" i="7"/>
  <c r="HP4" i="15"/>
  <c r="DT4" i="15"/>
  <c r="HN10" i="7"/>
  <c r="DR10" i="7"/>
  <c r="D92" i="9"/>
  <c r="H92" i="9"/>
  <c r="I92" i="9"/>
  <c r="L92" i="9"/>
  <c r="A93" i="9"/>
  <c r="G92" i="9"/>
  <c r="N92" i="9"/>
  <c r="B92" i="9"/>
  <c r="C92" i="9"/>
  <c r="M92" i="9"/>
  <c r="HQ7" i="15"/>
  <c r="DU7" i="15"/>
  <c r="DR4" i="14"/>
  <c r="HN4" i="14"/>
  <c r="DR10" i="14"/>
  <c r="HN10" i="14"/>
  <c r="DU12" i="15" l="1"/>
  <c r="HQ12" i="15"/>
  <c r="DV13" i="15"/>
  <c r="HR13" i="15"/>
  <c r="DU11" i="15"/>
  <c r="HQ11" i="15"/>
  <c r="DR11" i="7"/>
  <c r="HN11" i="7"/>
  <c r="HN13" i="14"/>
  <c r="DR13" i="14"/>
  <c r="DS9" i="14"/>
  <c r="HP9" i="14" s="1"/>
  <c r="HO9" i="14"/>
  <c r="HQ5" i="15"/>
  <c r="DU5" i="15"/>
  <c r="HS8" i="15"/>
  <c r="DW8" i="15"/>
  <c r="HT8" i="15" s="1"/>
  <c r="HM11" i="19"/>
  <c r="DV9" i="15"/>
  <c r="HR9" i="15"/>
  <c r="HN4" i="19"/>
  <c r="HN10" i="19" s="1"/>
  <c r="HN9" i="19"/>
  <c r="HO9" i="7"/>
  <c r="DS9" i="7"/>
  <c r="HP9" i="7" s="1"/>
  <c r="C137" i="18"/>
  <c r="B138" i="18"/>
  <c r="C138" i="18" s="1"/>
  <c r="HQ4" i="15"/>
  <c r="DU4" i="15"/>
  <c r="DV7" i="15"/>
  <c r="HR7" i="15"/>
  <c r="HO10" i="7"/>
  <c r="DS10" i="7"/>
  <c r="HP10" i="7" s="1"/>
  <c r="DS10" i="14"/>
  <c r="HP10" i="14" s="1"/>
  <c r="HO10" i="14"/>
  <c r="HO4" i="14"/>
  <c r="DS4" i="14"/>
  <c r="HP4" i="14" s="1"/>
  <c r="A94" i="9"/>
  <c r="L93" i="9"/>
  <c r="D93" i="9"/>
  <c r="M93" i="9"/>
  <c r="G93" i="9"/>
  <c r="C93" i="9"/>
  <c r="H93" i="9"/>
  <c r="B93" i="9"/>
  <c r="N93" i="9"/>
  <c r="I93" i="9"/>
  <c r="DS11" i="7" l="1"/>
  <c r="HP11" i="7" s="1"/>
  <c r="HO11" i="7"/>
  <c r="DW13" i="15"/>
  <c r="HT13" i="15" s="1"/>
  <c r="HS13" i="15"/>
  <c r="DV11" i="15"/>
  <c r="HR11" i="15"/>
  <c r="DV12" i="15"/>
  <c r="HR12" i="15"/>
  <c r="HO13" i="14"/>
  <c r="DS13" i="14"/>
  <c r="HP13" i="14" s="1"/>
  <c r="DV5" i="15"/>
  <c r="HR5" i="15"/>
  <c r="HN8" i="19"/>
  <c r="HN11" i="19" s="1"/>
  <c r="HO9" i="19"/>
  <c r="HO4" i="19"/>
  <c r="HO10" i="19" s="1"/>
  <c r="HO8" i="19"/>
  <c r="DW9" i="15"/>
  <c r="HT9" i="15" s="1"/>
  <c r="HS9" i="15"/>
  <c r="M94" i="9"/>
  <c r="G94" i="9"/>
  <c r="H94" i="9"/>
  <c r="C94" i="9"/>
  <c r="D94" i="9"/>
  <c r="B94" i="9"/>
  <c r="A95" i="9"/>
  <c r="I94" i="9"/>
  <c r="L94" i="9"/>
  <c r="N94" i="9"/>
  <c r="DW7" i="15"/>
  <c r="HT7" i="15" s="1"/>
  <c r="HS7" i="15"/>
  <c r="HR4" i="15"/>
  <c r="DV4" i="15"/>
  <c r="DW12" i="15" l="1"/>
  <c r="HT12" i="15" s="1"/>
  <c r="HS12" i="15"/>
  <c r="DW11" i="15"/>
  <c r="HT11" i="15" s="1"/>
  <c r="HS11" i="15"/>
  <c r="DW5" i="15"/>
  <c r="HT5" i="15" s="1"/>
  <c r="HS5" i="15"/>
  <c r="HO11" i="19"/>
  <c r="HP9" i="19"/>
  <c r="HP8" i="19"/>
  <c r="HP4" i="19"/>
  <c r="HP10" i="19" s="1"/>
  <c r="G95" i="9"/>
  <c r="I95" i="9"/>
  <c r="M95" i="9"/>
  <c r="B95" i="9"/>
  <c r="N95" i="9"/>
  <c r="H95" i="9"/>
  <c r="L95" i="9"/>
  <c r="C95" i="9"/>
  <c r="A96" i="9"/>
  <c r="D95" i="9"/>
  <c r="HS4" i="15"/>
  <c r="DW4" i="15"/>
  <c r="HT4" i="15" s="1"/>
  <c r="HP11" i="19" l="1"/>
  <c r="H96" i="9"/>
  <c r="N96" i="9"/>
  <c r="D96" i="9"/>
  <c r="C96" i="9"/>
  <c r="M96" i="9"/>
  <c r="G96" i="9"/>
  <c r="A97" i="9"/>
  <c r="I96" i="9"/>
  <c r="L96" i="9"/>
  <c r="B96" i="9"/>
  <c r="M97" i="9" l="1"/>
  <c r="I97" i="9"/>
  <c r="N97" i="9"/>
  <c r="A98" i="9"/>
  <c r="H97" i="9"/>
  <c r="C97" i="9"/>
  <c r="B97" i="9"/>
  <c r="D97" i="9"/>
  <c r="G97" i="9"/>
  <c r="L97" i="9"/>
  <c r="N98" i="9" l="1"/>
  <c r="L98" i="9"/>
  <c r="I98" i="9"/>
  <c r="B98" i="9"/>
  <c r="H98" i="9"/>
  <c r="G98" i="9"/>
  <c r="C98" i="9"/>
  <c r="M98" i="9"/>
  <c r="D98" i="9"/>
  <c r="A99" i="9"/>
  <c r="N99" i="9" l="1"/>
  <c r="I99" i="9"/>
  <c r="G99" i="9"/>
  <c r="B99" i="9"/>
  <c r="M99" i="9"/>
  <c r="H99" i="9"/>
  <c r="L99" i="9"/>
  <c r="C99" i="9"/>
  <c r="A100" i="9"/>
  <c r="D99" i="9"/>
  <c r="B100" i="9" l="1"/>
  <c r="M100" i="9"/>
  <c r="I100" i="9"/>
  <c r="D100" i="9"/>
  <c r="A101" i="9"/>
  <c r="G100" i="9"/>
  <c r="L100" i="9"/>
  <c r="C100" i="9"/>
  <c r="N100" i="9"/>
  <c r="H100" i="9"/>
  <c r="M101" i="9" l="1"/>
  <c r="N101" i="9"/>
  <c r="A102" i="9"/>
  <c r="I101" i="9"/>
  <c r="L101" i="9"/>
  <c r="D101" i="9"/>
  <c r="C101" i="9"/>
  <c r="G101" i="9"/>
  <c r="H101" i="9"/>
  <c r="B101" i="9"/>
  <c r="D102" i="9" l="1"/>
  <c r="L102" i="9"/>
  <c r="I102" i="9"/>
  <c r="B102" i="9"/>
  <c r="M102" i="9"/>
  <c r="A103" i="9"/>
  <c r="N102" i="9"/>
  <c r="C102" i="9"/>
  <c r="G102" i="9"/>
  <c r="H102" i="9"/>
  <c r="A104" i="9" l="1"/>
  <c r="G103" i="9"/>
  <c r="H103" i="9"/>
  <c r="B103" i="9"/>
  <c r="L103" i="9"/>
  <c r="C103" i="9"/>
  <c r="D103" i="9"/>
  <c r="N103" i="9"/>
  <c r="I103" i="9"/>
  <c r="M103" i="9"/>
  <c r="B104" i="9" l="1"/>
  <c r="M104" i="9"/>
  <c r="A105" i="9"/>
  <c r="G104" i="9"/>
  <c r="D104" i="9"/>
  <c r="C104" i="9"/>
  <c r="I104" i="9"/>
  <c r="N104" i="9"/>
  <c r="L104" i="9"/>
  <c r="H104" i="9"/>
  <c r="A106" i="9" l="1"/>
  <c r="H105" i="9"/>
  <c r="M105" i="9"/>
  <c r="D105" i="9"/>
  <c r="L105" i="9"/>
  <c r="B105" i="9"/>
  <c r="C105" i="9"/>
  <c r="I105" i="9"/>
  <c r="G105" i="9"/>
  <c r="N105" i="9"/>
  <c r="A107" i="9" l="1"/>
  <c r="I106" i="9"/>
  <c r="B106" i="9"/>
  <c r="G106" i="9"/>
  <c r="N106" i="9"/>
  <c r="D106" i="9"/>
  <c r="C106" i="9"/>
  <c r="H106" i="9"/>
  <c r="M106" i="9"/>
  <c r="L106" i="9"/>
  <c r="N107" i="9" l="1"/>
  <c r="H107" i="9"/>
  <c r="D107" i="9"/>
  <c r="B107" i="9"/>
  <c r="I107" i="9"/>
  <c r="M107" i="9"/>
  <c r="L107" i="9"/>
  <c r="A108" i="9"/>
  <c r="C107" i="9"/>
  <c r="G107" i="9"/>
  <c r="B108" i="9" l="1"/>
  <c r="D108" i="9"/>
  <c r="G108" i="9"/>
  <c r="L108" i="9"/>
  <c r="A109" i="9"/>
  <c r="N108" i="9"/>
  <c r="C108" i="9"/>
  <c r="H108" i="9"/>
  <c r="M108" i="9"/>
  <c r="I108" i="9"/>
  <c r="A110" i="9" l="1"/>
  <c r="N109" i="9"/>
  <c r="I109" i="9"/>
  <c r="C109" i="9"/>
  <c r="L109" i="9"/>
  <c r="H109" i="9"/>
  <c r="D109" i="9"/>
  <c r="M109" i="9"/>
  <c r="B109" i="9"/>
  <c r="G109" i="9"/>
  <c r="I110" i="9" l="1"/>
  <c r="M110" i="9"/>
  <c r="L110" i="9"/>
  <c r="N110" i="9"/>
  <c r="A111" i="9"/>
  <c r="D110" i="9"/>
  <c r="B110" i="9"/>
  <c r="H110" i="9"/>
  <c r="C110" i="9"/>
  <c r="G110" i="9"/>
  <c r="D111" i="9" l="1"/>
  <c r="B111" i="9"/>
  <c r="C111" i="9"/>
  <c r="H111" i="9"/>
  <c r="G111" i="9"/>
  <c r="I111" i="9"/>
  <c r="L111" i="9"/>
  <c r="A112" i="9"/>
  <c r="M111" i="9"/>
  <c r="N111" i="9"/>
  <c r="L112" i="9" l="1"/>
  <c r="C112" i="9"/>
  <c r="I112" i="9"/>
  <c r="H112" i="9"/>
  <c r="G112" i="9"/>
  <c r="B112" i="9"/>
  <c r="N112" i="9"/>
  <c r="M112" i="9"/>
  <c r="D112" i="9"/>
  <c r="D4" i="9" l="1"/>
  <c r="D5" i="9" s="1"/>
  <c r="I4" i="9"/>
  <c r="I5" i="9" s="1"/>
  <c r="N4" i="9"/>
  <c r="N5"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the Planning Estimate you entered in cell L24.  
If you select 'Show Left-Side Area' in cell L20, cell M24 shows the likelihood that your Planning Estimate in cell L24 will be EQUAL TO or GREATER THAN the uncertainty you are estimating.  
If you select 'Show Right-Side Area' in cell L20, cell M24 shows the likelihood that the uncertainty will EXCEED your Planning Estimate in column L24.</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B38.  Minimum point-estimates are automatically created for you by taking the Most Likely point-estimate in column C and reducing it by the percentage value specified in cell B38.  
If you want, overwrite any cell formula in column B to manually enter a non-calculated, minimum value for a particular three-point estimate.  
(If you need to modify the dropdown choices in cell B38,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D38.  Maximum point-estimates are automatically created for you by taking the Most Likely point-estimate in column C and increasing it by the percentage value specified in cell D38.  
If you want, overwrite any cell formula in column D to manually enter a non-calculated, maximum value for a particular three-point estimate.  
(If you need to modify the dropdown choices in cell D38,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2FFF1A44-8E86-4EE8-A370-817445B37FC9}">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3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37BD5A-FC86-4801-A508-70D6C1145BAB}">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4308342D-D0AF-4116-A38F-3F21B5B59DA1}">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DF0AA814-9D30-4FA2-B1A5-5491CEA5EA4F}">
      <text>
        <r>
          <rPr>
            <sz val="9"/>
            <color indexed="81"/>
            <rFont val="Tahoma"/>
            <family val="2"/>
          </rPr>
          <t>The SPERT Probability shows the cumulative probability of each Planning Estimate you entered in column M.  
If you select 'Show Left-Side Area' in cell K1,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996743AC-F0CA-4909-BC06-58682148BB50}">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C67143E6-0572-4763-94FA-7AEF4F3D348B}">
      <text>
        <r>
          <rPr>
            <sz val="9"/>
            <color indexed="81"/>
            <rFont val="Tahoma"/>
            <family val="2"/>
          </rPr>
          <t>You can choose different probabilities by entering a value between 1% and 99%.</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O.  
If you select 'Show Left-Side Area' in cell O1, this column shows the likelihood that your Planning Estimate will be EQUAL TO or GREATER THAN the uncertainty you are estimating.  
If you select 'Show Right-Side Area' in cell O1, this column shows the likelihood that the uncertainty will EXCEED your Planning Estimate in column O.</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A9194146-1133-405B-BA63-C88164CF3DF6}">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D4B68F68-8FDF-456C-9FBD-B12739F774F4}">
      <text>
        <r>
          <rPr>
            <sz val="9"/>
            <color indexed="81"/>
            <rFont val="Tahoma"/>
            <family val="2"/>
          </rPr>
          <t xml:space="preserve">"Trial Outcome" is used to create an Excel data table, and the Monte Carlo simulation model.
</t>
        </r>
      </text>
    </comment>
    <comment ref="Q3" authorId="0" shapeId="0" xr:uid="{250DD89F-A2AD-4155-8185-EA37C4970200}">
      <text>
        <r>
          <rPr>
            <sz val="9"/>
            <color indexed="81"/>
            <rFont val="Tahoma"/>
            <family val="2"/>
          </rPr>
          <t>You can choose different probabilities by entering a value between 1% and 99%.</t>
        </r>
      </text>
    </comment>
    <comment ref="Q10" authorId="0" shapeId="0" xr:uid="{AE421D9D-A26B-4577-B7FC-AC8339EF318F}">
      <text>
        <r>
          <rPr>
            <sz val="9"/>
            <color indexed="81"/>
            <rFont val="Tahoma"/>
            <family val="2"/>
          </rPr>
          <t>Using 10,000 simulated trials, the results here calculate, respectively, the percentages for the SPERT estimates in cells Q4:V4.  These percentages will usually be very close to the percentages in cells Q3:V3, used to obtain SPERT estimates.
Note:  You will need to re-simulate (by pressing F9) if you later make any material changes, like choosing a new 3-point estimate, new standard deviation, etc.</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C2" authorId="0" shapeId="0" xr:uid="{055E70EC-61CA-4886-BFE9-6932FDA8470E}">
      <text>
        <r>
          <rPr>
            <sz val="9"/>
            <color indexed="81"/>
            <rFont val="Tahoma"/>
            <family val="2"/>
          </rPr>
          <t>Use Scenario 1 to create a forecast for when the next agile release will be finished, or when estimated items in the Product Backlog will be completed.
Use Scenarios 2 and 3 to change only those values you want to change from Scenario 1, to perform sensitivity analysis or make alternative forecasts using different assumptions.</t>
        </r>
      </text>
    </comment>
    <comment ref="D2" authorId="0" shapeId="0" xr:uid="{02457A4A-6179-4B16-9496-B334818F1B86}">
      <text>
        <r>
          <rPr>
            <sz val="9"/>
            <color indexed="81"/>
            <rFont val="Tahoma"/>
            <family val="2"/>
          </rPr>
          <t>Scenario 2 will use all the same data entry input values as Scenario 1 EXCEPT new data entry input values you add to this column.  Data entry input values in this column override the Scenario 1 input values.</t>
        </r>
      </text>
    </comment>
    <comment ref="E2" authorId="0" shapeId="0" xr:uid="{36466C0F-A531-4590-833B-745503366519}">
      <text>
        <r>
          <rPr>
            <sz val="9"/>
            <color indexed="81"/>
            <rFont val="Tahoma"/>
            <family val="2"/>
          </rPr>
          <t>Scenario 3 will use all the same data entry input values as Scenario 1 EXCEPT new data entry input values you add to this column.  Data entry input values in this column override the Scenario 1 input values.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2" authorId="0" shapeId="0" xr:uid="{53B9A175-1762-4CC4-9E36-708D22A5DFD3}">
      <text>
        <r>
          <rPr>
            <sz val="9"/>
            <color indexed="81"/>
            <rFont val="Tahoma"/>
            <family val="2"/>
          </rPr>
          <t>Enter the finish date for your first agile iteration (sprint) planning cycle in cell B5.
Then enter all the other finish dates for the rest of the iterations (sprints) in your planning horizon.
Enter at least 6 iteration finish dates for this burnup chart to be useful.</t>
        </r>
      </text>
    </comment>
    <comment ref="C2" authorId="1" shapeId="0" xr:uid="{2BE42FC0-464F-4CA6-8225-04B6A1519D81}">
      <text>
        <r>
          <rPr>
            <sz val="9"/>
            <color indexed="81"/>
            <rFont val="Tahoma"/>
            <family val="2"/>
          </rPr>
          <t xml:space="preserve">Optional column.  Use this column to indicate iterations when your team capacity is less than 100%. The forecast lines will accordingly adjust for lower team capacity.
</t>
        </r>
      </text>
    </comment>
    <comment ref="D2" authorId="0" shapeId="0" xr:uid="{F13B3E8A-DC5E-4EDF-A5DA-B5BB2BFF9E4D}">
      <text>
        <r>
          <rPr>
            <sz val="9"/>
            <color indexed="81"/>
            <rFont val="Tahoma"/>
            <family val="2"/>
          </rPr>
          <t>Enter the total amount of work represented in your Product Backlog in cell C5.
Then, copy that value down to match the number of iteration finish dates in column B.
With each new iteration, simply update the amount of work on the Product Backlog that matches the iteration finish date, then copy that new value down to match the number of iteration finish dates in column B. 
Don't change the historical account of what was formally in the Product Backlog!  This will allow you to see how the expected work for this product changed over time.</t>
        </r>
      </text>
    </comment>
    <comment ref="E2" authorId="0" shapeId="0" xr:uid="{120AF653-9426-43DE-AEDB-7C726BF29C86}">
      <text>
        <r>
          <rPr>
            <sz val="9"/>
            <color indexed="81"/>
            <rFont val="Tahoma"/>
            <family val="2"/>
          </rPr>
          <t>When an iteration finishes, sum up the amount of work that was completed according to your team's Definiition of Done, and enter it in the corresponding row that matches the iteration's finish date in column B.</t>
        </r>
      </text>
    </comment>
    <comment ref="F2" authorId="1" shapeId="0" xr:uid="{81DBD23C-52EB-4B70-9D88-65DF1487FA4D}">
      <text>
        <r>
          <rPr>
            <sz val="9"/>
            <color indexed="81"/>
            <rFont val="Tahoma"/>
            <family val="2"/>
          </rPr>
          <t>This column is used in the agile burnup chart and uses #N/A for cell values without a value.  The chart line can use markers without showing a 0 value data point.</t>
        </r>
      </text>
    </comment>
    <comment ref="G2" authorId="0" shapeId="0" xr:uid="{1655797C-A438-4B72-BA10-60B6804E329F}">
      <text>
        <r>
          <rPr>
            <sz val="9"/>
            <color indexed="81"/>
            <rFont val="Tahoma"/>
            <family val="2"/>
          </rPr>
          <t>This column will keep a running tally of all the work completed by the agile team over time.</t>
        </r>
      </text>
    </comment>
    <comment ref="H2" authorId="0" shapeId="0" xr:uid="{4B5BF9A7-9AA0-4455-BFBD-4CA633DAA9D0}">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
This column is used in the agile burnup chart and uses #N/A for cell values without a value.  The chart line can use markers without showing a 0 value data point.</t>
        </r>
      </text>
    </comment>
    <comment ref="I2" authorId="1" shapeId="0" xr:uid="{3B1C8CA3-C355-4D4C-A4C8-B584127CCE0F}">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t>
        </r>
      </text>
    </comment>
    <comment ref="J2" authorId="1" shapeId="0" xr:uid="{E8DB399E-F03D-49C4-8B75-3C5138AF2863}">
      <text>
        <r>
          <rPr>
            <sz val="9"/>
            <color indexed="81"/>
            <rFont val="Tahoma"/>
            <family val="2"/>
          </rPr>
          <t xml:space="preserve">This column is used in the agile burnup chart and uses #N/A for cell values without a value.  The chart line can use markers without showing a 0 value data point.
</t>
        </r>
      </text>
    </comment>
    <comment ref="K2" authorId="0" shapeId="0" xr:uid="{D77153B7-09AF-4221-85C8-A7BC228BA966}">
      <text>
        <r>
          <rPr>
            <sz val="9"/>
            <color indexed="81"/>
            <rFont val="Tahoma"/>
            <family val="2"/>
          </rPr>
          <t>This column calculates the "Most Likely" total amount of work that will be completed by the team.  This includes both the work already completed by the team, plus the work they will most likely complete in the future.</t>
        </r>
      </text>
    </comment>
    <comment ref="L2" authorId="0" shapeId="0" xr:uid="{844E4E2F-962B-457E-9A97-AAE5B1D9D5B4}">
      <text>
        <r>
          <rPr>
            <sz val="9"/>
            <color indexed="81"/>
            <rFont val="Tahoma"/>
            <family val="2"/>
          </rPr>
          <t xml:space="preserve">Enter a percentage value to represent an optimiistic view of what the team will get done in the future. 
The default value of 15% means that there is a 15% chance that the team will finish on or earlier than where this trend line intersects with the "Product Backlog" line (see the chart below), and an 85% chance that the team will finish after this date.
</t>
        </r>
      </text>
    </comment>
    <comment ref="M2" authorId="0" shapeId="0" xr:uid="{1003B482-1D21-41B8-882D-EDFA61370D1A}">
      <text>
        <r>
          <rPr>
            <sz val="9"/>
            <color indexed="81"/>
            <rFont val="Tahoma"/>
            <family val="2"/>
          </rPr>
          <t xml:space="preserve">Enter a percentage value to represent a pessimistic view of what the team will get done in the future. 
The default value of 85% means that there is an 85% chance that the team will finish on or earlier than where this trend line intersects with the "Product Backlog" line (see the chart below), and a 15% chance that the team will finish after this date.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<sst xmlns="http://schemas.openxmlformats.org/spreadsheetml/2006/main" count="1281" uniqueCount="880">
  <si>
    <t>High confidence</t>
  </si>
  <si>
    <t>Medium confidence</t>
  </si>
  <si>
    <t>Low confidence</t>
  </si>
  <si>
    <t>Medium-high confidence</t>
  </si>
  <si>
    <t>Medium-low confidence</t>
  </si>
  <si>
    <t>ID</t>
  </si>
  <si>
    <t>Most Likely</t>
  </si>
  <si>
    <t>To use this template:</t>
  </si>
  <si>
    <t>Optionally:</t>
  </si>
  <si>
    <t>Most Likely Confidence</t>
  </si>
  <si>
    <t>Distribution:</t>
  </si>
  <si>
    <t>PERT Estimate:</t>
  </si>
  <si>
    <t>Mean:</t>
  </si>
  <si>
    <t>Near certainty</t>
  </si>
  <si>
    <t>Guesstimate</t>
  </si>
  <si>
    <t>Date</t>
  </si>
  <si>
    <t>Version</t>
  </si>
  <si>
    <t>Description</t>
  </si>
  <si>
    <t>1.00</t>
  </si>
  <si>
    <t>Initial release</t>
  </si>
  <si>
    <t>1.01</t>
  </si>
  <si>
    <t>Changed formulas in cells M4:M15, N4:N15 so the Most Likely value in column C is &gt; 0 (not &gt; 4)</t>
  </si>
  <si>
    <t>1.02</t>
  </si>
  <si>
    <t>Formatting changes for the PMI article on ProjectManagement.com; updated formulas in cols O - T.</t>
  </si>
  <si>
    <t>X-axis increments</t>
  </si>
  <si>
    <t>1.1</t>
  </si>
  <si>
    <t>Added new worksheet, SPERT Bell-Curve for Task Duration to show the implied, normal bell-shaped curve</t>
  </si>
  <si>
    <t>1.2</t>
  </si>
  <si>
    <t>Added traffic light indicators to check for a valid 3-point estimate and implied bell-shape of the task</t>
  </si>
  <si>
    <t>The lowerbound threshold is</t>
  </si>
  <si>
    <t>With</t>
  </si>
  <si>
    <t>1.3</t>
  </si>
  <si>
    <t>Between a lowerbound value of</t>
  </si>
  <si>
    <t>and an upperbound value of</t>
  </si>
  <si>
    <t xml:space="preserve"> confidence</t>
  </si>
  <si>
    <t>Added a confidence interval probability and pie chart for all estimated tasks</t>
  </si>
  <si>
    <t>Miss the pie</t>
  </si>
  <si>
    <t>chart? Press</t>
  </si>
  <si>
    <t>Ratio Scale Modifier:</t>
  </si>
  <si>
    <t>SPERT Most Likely Subjective Terms</t>
  </si>
  <si>
    <t>RSM</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</si>
  <si>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</si>
  <si>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</si>
  <si>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</si>
  <si>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</si>
  <si>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</si>
  <si>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</si>
  <si>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</si>
  <si>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1.3a</t>
  </si>
  <si>
    <t>Download more FREE Statistical PERT templates at https://www.statisticalpert.com</t>
  </si>
  <si>
    <t>Changed links to HTTPS, added a SPERT logo to the Welcome tab, and changed pie chart so upperbound is red, lowerbound is green</t>
  </si>
  <si>
    <t>Min</t>
  </si>
  <si>
    <t>Max</t>
  </si>
  <si>
    <t>1.4</t>
  </si>
  <si>
    <t>SPERT Probabilistic Estimates</t>
  </si>
  <si>
    <t>3) Examine the SPERT probabilistic estimates for various confidence levels</t>
  </si>
  <si>
    <t xml:space="preserve">     Note:  NORM.DIST and NORM.INV functions use the mean (i.e., the PERT expected value) which impliies probabilistic symmetry.</t>
  </si>
  <si>
    <t>Added a pie chart to 'SPERT Graphs…' worksheet and removed "Unskewed" probabilities which used the mode instead of mean</t>
  </si>
  <si>
    <t>1.4.1</t>
  </si>
  <si>
    <t>Added HTTPS to links.  Renamed "SPERT Graphs…" to "SPERT Charts…"</t>
  </si>
  <si>
    <t>2.0</t>
  </si>
  <si>
    <t>Dropdown values for the Most Likely Confidence selection</t>
  </si>
  <si>
    <t>Ratio Scale Multiplier used in the SPERT Standard Deviation formula</t>
  </si>
  <si>
    <t>pie chart</t>
  </si>
  <si>
    <t>CTRL and 6</t>
  </si>
  <si>
    <t>to show the</t>
  </si>
  <si>
    <t>MEDIUM Confidence</t>
  </si>
  <si>
    <t>SPERT SD</t>
  </si>
  <si>
    <t>1) Create a 3-point estimate (minimum, most likely, maximum)</t>
  </si>
  <si>
    <t>PERT Mean</t>
  </si>
  <si>
    <t>HIGHER Confidence</t>
  </si>
  <si>
    <t>LOWER Confidence</t>
  </si>
  <si>
    <t>2) Render a subjective judgment about the most likely outcome</t>
  </si>
  <si>
    <t>Planning Estimate</t>
  </si>
  <si>
    <t>SPERT Probability</t>
  </si>
  <si>
    <t>Show Right-Side Area</t>
  </si>
  <si>
    <t>Show Left-Side Area</t>
  </si>
  <si>
    <t>Added: '(1-Point entry)' tab to create 3-pt estimates with heuristics, show left/right side probabilities, enhanced formatting.</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</si>
  <si>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</si>
  <si>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</si>
  <si>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</si>
  <si>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</si>
  <si>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</si>
  <si>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</si>
  <si>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</si>
  <si>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</si>
  <si>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</si>
  <si>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</si>
  <si>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</si>
  <si>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</si>
  <si>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</si>
  <si>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</si>
  <si>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</si>
  <si>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</si>
  <si>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</si>
  <si>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NORM.INV to model mild-to-moderately skewed uncertainties.  To model a wider range of</t>
  </si>
  <si>
    <t>All Statistical PERT downloads share the same three steps for making a probablistic estimate:</t>
  </si>
  <si>
    <t>2.0.1</t>
  </si>
  <si>
    <t>2.0.2</t>
  </si>
  <si>
    <t>Removed the dash to read, "Statistical PERT® Normal Edition" and "SPERT® Normal Edition"</t>
  </si>
  <si>
    <t>2.1</t>
  </si>
  <si>
    <t>Added new tab 'Mixed Mode' allowing manual 3-point entry and/or global or line-level heuristics</t>
  </si>
  <si>
    <t>&lt; Heuristics &gt;</t>
  </si>
  <si>
    <t>Show the likelihood that an uncertainty will EXCEED the SPERT estimates below</t>
  </si>
  <si>
    <t>Min %</t>
  </si>
  <si>
    <t>Max %</t>
  </si>
  <si>
    <t>Min point</t>
  </si>
  <si>
    <t>Max point</t>
  </si>
  <si>
    <t>2.2</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</si>
  <si>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</si>
  <si>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</si>
  <si>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</si>
  <si>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</si>
  <si>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t>Added new tab 'for Beginners' to make it easy and non-threatening to use Statistical PERT for smart people who don't love statistics :-)</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</si>
  <si>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</si>
  <si>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</si>
  <si>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</si>
  <si>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</si>
  <si>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</si>
  <si>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</si>
  <si>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</si>
  <si>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</si>
  <si>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</si>
  <si>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</si>
  <si>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</si>
  <si>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</si>
  <si>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</si>
  <si>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</si>
  <si>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</si>
  <si>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</si>
  <si>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</si>
  <si>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</si>
  <si>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</si>
  <si>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</si>
  <si>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</si>
  <si>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</si>
  <si>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</si>
  <si>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uses Excel's two normal distribution functions, NORM.DIST and</t>
    </r>
  </si>
  <si>
    <r>
      <t xml:space="preserve">bell-shaped uncertainties,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</si>
  <si>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spreadsheet.</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</si>
  <si>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</si>
  <si>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</si>
  <si>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</si>
  <si>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 xml:space="preserve">a Quick Start guide for </t>
    </r>
    <r>
      <rPr>
        <b/>
        <u/>
        <sz val="11"/>
        <color theme="10"/>
        <rFont val="Calibri"/>
        <family val="2"/>
        <scheme val="minor"/>
      </rPr>
      <t xml:space="preserve">Statistical PERT® </t>
    </r>
    <r>
      <rPr>
        <b/>
        <i/>
        <u/>
        <sz val="11"/>
        <color theme="10"/>
        <rFont val="Calibri"/>
        <family val="2"/>
        <scheme val="minor"/>
      </rPr>
      <t>Normal Edition</t>
    </r>
    <r>
      <rPr>
        <u/>
        <sz val="11"/>
        <color theme="10"/>
        <rFont val="Calibri"/>
        <family val="2"/>
        <scheme val="minor"/>
      </rPr>
      <t>.  The Quick Start guide explains the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</si>
  <si>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for Beginners</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</si>
  <si>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Normal Edition</t>
    </r>
  </si>
  <si>
    <t>Changed '(1-point entry)' &amp; '(3-point entry)' tabs so cells L104 and L106 only show probabilities when a planning estimate is entered</t>
  </si>
  <si>
    <t>2.3</t>
  </si>
  <si>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</si>
  <si>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</si>
  <si>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</si>
  <si>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</si>
  <si>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</si>
  <si>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</si>
  <si>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</si>
  <si>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</si>
  <si>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</si>
  <si>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</si>
  <si>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</si>
  <si>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</si>
  <si>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</si>
  <si>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</si>
  <si>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</si>
  <si>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</si>
  <si>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</si>
  <si>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</si>
  <si>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</si>
  <si>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</si>
  <si>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</si>
  <si>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</si>
  <si>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</si>
  <si>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or earlier, with</t>
  </si>
  <si>
    <r>
      <t xml:space="preserve">Be sure this indicator is green or yellow </t>
    </r>
    <r>
      <rPr>
        <sz val="11"/>
        <color theme="0" tint="-0.499984740745262"/>
        <rFont val="Times New Roman"/>
        <family val="1"/>
      </rPr>
      <t>→</t>
    </r>
  </si>
  <si>
    <t xml:space="preserve"> if red, check your inputs and ensure this is a bell-shaped uncertainty</t>
  </si>
  <si>
    <t>Added a new tab "Agile Forecast" for agile team estimation/forecasting</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</si>
  <si>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</si>
  <si>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</si>
  <si>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</si>
  <si>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</si>
  <si>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</si>
  <si>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</si>
  <si>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</si>
  <si>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</si>
  <si>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</si>
  <si>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Super Simple SPERT®</t>
    </r>
  </si>
  <si>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</si>
  <si>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</si>
  <si>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</si>
  <si>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</si>
  <si>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</si>
  <si>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</si>
  <si>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</si>
  <si>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</si>
  <si>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</si>
  <si>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</si>
  <si>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</si>
  <si>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</si>
  <si>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What's the minimum possible value or outcome for your uncertainty?</t>
  </si>
  <si>
    <t>What's the maximum possible value or outcome for your uncertainty?</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</si>
  <si>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</si>
  <si>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</si>
  <si>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</si>
  <si>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</si>
  <si>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</si>
  <si>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</si>
  <si>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</si>
  <si>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</si>
  <si>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</si>
  <si>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</si>
  <si>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</si>
  <si>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</si>
  <si>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</si>
  <si>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</si>
  <si>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</si>
  <si>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</si>
  <si>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</si>
  <si>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</si>
  <si>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r>
      <t xml:space="preserve">Note:  Changing the </t>
    </r>
    <r>
      <rPr>
        <b/>
        <i/>
        <sz val="11"/>
        <color rgb="FFFF0000"/>
        <rFont val="Calibri"/>
        <family val="2"/>
        <scheme val="minor"/>
      </rPr>
      <t>SPERT Most Likely Subjective Terms</t>
    </r>
    <r>
      <rPr>
        <i/>
        <sz val="11"/>
        <color rgb="FFFF0000"/>
        <rFont val="Calibri"/>
        <family val="2"/>
        <scheme val="minor"/>
      </rPr>
      <t xml:space="preserve"> may cause the data validation</t>
    </r>
  </si>
  <si>
    <r>
      <t xml:space="preserve">to break (for the </t>
    </r>
    <r>
      <rPr>
        <b/>
        <i/>
        <sz val="11"/>
        <color rgb="FFFF0000"/>
        <rFont val="Calibri"/>
        <family val="2"/>
        <scheme val="minor"/>
      </rPr>
      <t>Most Likely Confidence</t>
    </r>
    <r>
      <rPr>
        <i/>
        <sz val="11"/>
        <color rgb="FFFF0000"/>
        <rFont val="Calibri"/>
        <family val="2"/>
        <scheme val="minor"/>
      </rPr>
      <t xml:space="preserve"> column) due to an Excel bug.  If that occurs, just</t>
    </r>
  </si>
  <si>
    <t>re-edit the data validation by re-selecting these list items.</t>
  </si>
  <si>
    <t>Connect with or follow William W. Davis on LinkedIn</t>
  </si>
  <si>
    <r>
      <t xml:space="preserve">distribution functions, BETA.DIST and BETA.INV.  </t>
    </r>
    <r>
      <rPr>
        <i/>
        <sz val="11"/>
        <color theme="1"/>
        <rFont val="Calibri"/>
        <family val="2"/>
        <scheme val="minor"/>
      </rPr>
      <t>It's freely licensed, too!</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</si>
  <si>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</si>
  <si>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</si>
  <si>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U through HO are hidden; they are used to create Sparklines and the bell-curve bar chart</t>
    </r>
  </si>
  <si>
    <t>2.4</t>
  </si>
  <si>
    <t>Changed the % calculation for the whole release in the "Agile Forecast" tab</t>
  </si>
  <si>
    <t>Scenario 1</t>
  </si>
  <si>
    <t>Scenario 2</t>
  </si>
  <si>
    <t>Scenario 3</t>
  </si>
  <si>
    <t>sprints to do all the work of the Product Backlog or the next release</t>
  </si>
  <si>
    <t>Our Product Backlog or next release represents about</t>
  </si>
  <si>
    <t>We desire</t>
  </si>
  <si>
    <t>confidence in each sprint iteration</t>
  </si>
  <si>
    <t>So, we will complete the Product Backlog or next release on</t>
  </si>
  <si>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</si>
  <si>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</si>
  <si>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</si>
  <si>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</si>
  <si>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</si>
  <si>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t>Your planning estimate is any interesting number between your minimum and maximum estimates</t>
  </si>
  <si>
    <t>The lowerbound area covers</t>
  </si>
  <si>
    <t>and the upperbound area covers</t>
  </si>
  <si>
    <t>Plus:</t>
  </si>
  <si>
    <t>3.0</t>
  </si>
  <si>
    <t>Added:  Sparklines, tri-colored combo charts, Practice Forecasting and Super Simple SPERT tabs, 3-scenario agile forecasting</t>
  </si>
  <si>
    <t>3.0.1</t>
  </si>
  <si>
    <t>Added full GNU GPL license, updated footer language.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</si>
  <si>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</si>
  <si>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</si>
  <si>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</si>
  <si>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</si>
  <si>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</si>
  <si>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</si>
  <si>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</si>
  <si>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</si>
  <si>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</si>
  <si>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</si>
  <si>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</si>
  <si>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</si>
  <si>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</si>
  <si>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</si>
  <si>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</si>
  <si>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</si>
  <si>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</si>
  <si>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</si>
  <si>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</si>
  <si>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</si>
  <si>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</si>
  <si>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</si>
  <si>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</si>
  <si>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</si>
  <si>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</si>
  <si>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</si>
  <si>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</si>
  <si>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</si>
  <si>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</si>
  <si>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</si>
  <si>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</si>
  <si>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</si>
  <si>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</si>
  <si>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</si>
  <si>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</si>
  <si>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</si>
  <si>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</si>
  <si>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</si>
  <si>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</si>
  <si>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</si>
  <si>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</si>
  <si>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</si>
  <si>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</si>
  <si>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</si>
  <si>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</si>
  <si>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</si>
  <si>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</si>
  <si>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</si>
  <si>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</si>
  <si>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</si>
  <si>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</si>
  <si>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</si>
  <si>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</si>
  <si>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</si>
  <si>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</si>
  <si>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</si>
  <si>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</si>
  <si>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</si>
  <si>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</si>
  <si>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</si>
  <si>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</si>
  <si>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</si>
  <si>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</si>
  <si>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</si>
  <si>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</si>
  <si>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</si>
  <si>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</si>
  <si>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</si>
  <si>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</si>
  <si>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</si>
  <si>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</si>
  <si>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</si>
  <si>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</si>
  <si>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</si>
  <si>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</si>
  <si>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</si>
  <si>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</si>
  <si>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</si>
  <si>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</si>
  <si>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</si>
  <si>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</si>
  <si>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</si>
  <si>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</si>
  <si>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</si>
  <si>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</si>
  <si>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</si>
  <si>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</si>
  <si>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</si>
  <si>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</si>
  <si>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</si>
  <si>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</si>
  <si>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</si>
  <si>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</si>
  <si>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</si>
  <si>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</si>
  <si>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</si>
  <si>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</si>
  <si>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</si>
  <si>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</si>
  <si>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</si>
  <si>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</si>
  <si>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</si>
  <si>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</si>
  <si>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</si>
  <si>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</si>
  <si>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</si>
  <si>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</si>
  <si>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</si>
  <si>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</si>
  <si>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</si>
  <si>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</si>
  <si>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</si>
  <si>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</si>
  <si>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</si>
  <si>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</si>
  <si>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</si>
  <si>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</si>
  <si>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</si>
  <si>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</si>
  <si>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</si>
  <si>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</si>
  <si>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</si>
  <si>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</si>
  <si>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</si>
  <si>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</si>
  <si>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</si>
  <si>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</si>
  <si>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</si>
  <si>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</si>
  <si>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</si>
  <si>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</si>
  <si>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</si>
  <si>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</si>
  <si>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</si>
  <si>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</si>
  <si>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</si>
  <si>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</si>
  <si>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</si>
  <si>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</si>
  <si>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</si>
  <si>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</si>
  <si>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</si>
  <si>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</si>
  <si>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</si>
  <si>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</si>
  <si>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</si>
  <si>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</si>
  <si>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</si>
  <si>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</si>
  <si>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</si>
  <si>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</si>
  <si>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</si>
  <si>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</si>
  <si>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</si>
  <si>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</si>
  <si>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</si>
  <si>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</si>
  <si>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</si>
  <si>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</si>
  <si>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</si>
  <si>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</si>
  <si>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</si>
  <si>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</si>
  <si>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</si>
  <si>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</si>
  <si>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</si>
  <si>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</si>
  <si>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</si>
  <si>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</si>
  <si>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</si>
  <si>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</si>
  <si>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</si>
  <si>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</si>
  <si>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</si>
  <si>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</si>
  <si>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</si>
  <si>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</si>
  <si>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</si>
  <si>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</si>
  <si>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</si>
  <si>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</si>
  <si>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</si>
  <si>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</si>
  <si>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</si>
  <si>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</si>
  <si>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</si>
  <si>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</si>
  <si>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</si>
  <si>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</si>
  <si>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</si>
  <si>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</si>
  <si>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</si>
  <si>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</si>
  <si>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</si>
  <si>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</si>
  <si>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</si>
  <si>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</si>
  <si>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</si>
  <si>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</si>
  <si>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</si>
  <si>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</si>
  <si>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</si>
  <si>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</si>
  <si>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</si>
  <si>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</si>
  <si>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</si>
  <si>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</si>
  <si>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</si>
  <si>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</si>
  <si>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</si>
  <si>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</si>
  <si>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</si>
  <si>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</si>
  <si>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</si>
  <si>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</si>
  <si>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</si>
  <si>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</si>
  <si>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</si>
  <si>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</si>
  <si>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</si>
  <si>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</si>
  <si>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</si>
  <si>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</si>
  <si>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</si>
  <si>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</si>
  <si>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</si>
  <si>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</si>
  <si>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</si>
  <si>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</si>
  <si>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</si>
  <si>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</si>
  <si>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</si>
  <si>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</si>
  <si>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</si>
  <si>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</si>
  <si>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</si>
  <si>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</si>
  <si>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</si>
  <si>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</si>
  <si>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</si>
  <si>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</si>
  <si>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</si>
  <si>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</si>
  <si>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</si>
  <si>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</si>
  <si>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</si>
  <si>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</si>
  <si>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</si>
  <si>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</si>
  <si>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</si>
  <si>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</si>
  <si>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</si>
  <si>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</si>
  <si>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</si>
  <si>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</si>
  <si>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</si>
  <si>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</si>
  <si>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</si>
  <si>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</si>
  <si>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</si>
  <si>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</si>
  <si>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</si>
  <si>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</si>
  <si>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</si>
  <si>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</si>
  <si>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</si>
  <si>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</si>
  <si>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</si>
  <si>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</si>
  <si>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</si>
  <si>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</si>
  <si>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</si>
  <si>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</si>
  <si>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</si>
  <si>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</si>
  <si>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</si>
  <si>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</si>
  <si>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</si>
  <si>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</si>
  <si>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</si>
  <si>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</si>
  <si>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</si>
  <si>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</si>
  <si>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</si>
  <si>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</si>
  <si>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</si>
  <si>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</si>
  <si>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</si>
  <si>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</si>
  <si>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</si>
  <si>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</si>
  <si>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</si>
  <si>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</si>
  <si>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</si>
  <si>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</si>
  <si>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</si>
  <si>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</si>
  <si>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</si>
  <si>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</si>
  <si>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</si>
  <si>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</si>
  <si>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</si>
  <si>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</si>
  <si>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</si>
  <si>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</si>
  <si>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</si>
  <si>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</si>
  <si>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</si>
  <si>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</si>
  <si>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</si>
  <si>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</si>
  <si>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</si>
  <si>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</si>
  <si>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</si>
  <si>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</si>
  <si>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</si>
  <si>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</si>
  <si>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</si>
  <si>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</si>
  <si>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</si>
  <si>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</si>
  <si>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</si>
  <si>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</si>
  <si>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</si>
  <si>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</si>
  <si>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</si>
  <si>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</si>
  <si>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</si>
  <si>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</si>
  <si>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</si>
  <si>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</si>
  <si>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</si>
  <si>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</si>
  <si>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</si>
  <si>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</si>
  <si>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</si>
  <si>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</si>
  <si>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</si>
  <si>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</si>
  <si>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</si>
  <si>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</si>
  <si>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</si>
  <si>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</si>
  <si>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</si>
  <si>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</si>
  <si>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</si>
  <si>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</si>
  <si>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</si>
  <si>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</si>
  <si>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</si>
  <si>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</si>
  <si>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</si>
  <si>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</si>
  <si>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</si>
  <si>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</si>
  <si>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</si>
  <si>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</si>
  <si>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</si>
  <si>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</si>
  <si>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</si>
  <si>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</si>
  <si>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</si>
  <si>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</si>
  <si>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</si>
  <si>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</si>
  <si>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</si>
  <si>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</si>
  <si>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</si>
  <si>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</si>
  <si>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</si>
  <si>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</si>
  <si>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</si>
  <si>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</si>
  <si>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</si>
  <si>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</si>
  <si>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</si>
  <si>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</si>
  <si>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</si>
  <si>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</si>
  <si>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</si>
  <si>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</si>
  <si>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</si>
  <si>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</si>
  <si>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</si>
  <si>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</si>
  <si>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</si>
  <si>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</si>
  <si>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</si>
  <si>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</si>
  <si>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</si>
  <si>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</si>
  <si>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</si>
  <si>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</si>
  <si>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</si>
  <si>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</si>
  <si>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</si>
  <si>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</si>
  <si>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</si>
  <si>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</si>
  <si>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</si>
  <si>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</si>
  <si>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</si>
  <si>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</si>
  <si>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</si>
  <si>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</si>
  <si>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</si>
  <si>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</si>
  <si>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</si>
  <si>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</si>
  <si>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</si>
  <si>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</si>
  <si>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</si>
  <si>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</si>
  <si>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</si>
  <si>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</si>
  <si>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</si>
  <si>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</si>
  <si>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</si>
  <si>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</si>
  <si>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</si>
  <si>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</si>
  <si>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</si>
  <si>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</si>
  <si>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</si>
  <si>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</si>
  <si>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</si>
  <si>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</si>
  <si>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</si>
  <si>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</si>
  <si>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</si>
  <si>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</si>
  <si>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</si>
  <si>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</si>
  <si>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</si>
  <si>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</si>
  <si>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</si>
  <si>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</si>
  <si>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</si>
  <si>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</si>
  <si>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</si>
  <si>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</si>
  <si>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</si>
  <si>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</si>
  <si>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</si>
  <si>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</si>
  <si>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</si>
  <si>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</si>
  <si>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</si>
  <si>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</si>
  <si>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</si>
  <si>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</si>
  <si>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</si>
  <si>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</si>
  <si>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</si>
  <si>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</si>
  <si>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</si>
  <si>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</si>
  <si>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</si>
  <si>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</si>
  <si>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</si>
  <si>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</si>
  <si>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</si>
  <si>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</si>
  <si>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</si>
  <si>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</si>
  <si>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</si>
  <si>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</si>
  <si>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</si>
  <si>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</si>
  <si>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</si>
  <si>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</si>
  <si>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</si>
  <si>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</si>
  <si>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</si>
  <si>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</si>
  <si>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</si>
  <si>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</si>
  <si>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</si>
  <si>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</si>
  <si>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</si>
  <si>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</si>
  <si>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</si>
  <si>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</si>
  <si>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</si>
  <si>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</si>
  <si>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</si>
  <si>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</si>
  <si>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</si>
  <si>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</si>
  <si>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</si>
  <si>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</si>
  <si>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</si>
  <si>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</si>
  <si>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</si>
  <si>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</si>
  <si>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</si>
  <si>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</si>
  <si>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</si>
  <si>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</si>
  <si>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</si>
  <si>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</si>
  <si>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</si>
  <si>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</si>
  <si>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</si>
  <si>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</si>
  <si>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</si>
  <si>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</si>
  <si>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</si>
  <si>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</si>
  <si>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</si>
  <si>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</si>
  <si>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</si>
  <si>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</si>
  <si>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</si>
  <si>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</si>
  <si>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</si>
  <si>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</si>
  <si>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</si>
  <si>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t>3.0.2</t>
  </si>
  <si>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</si>
  <si>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</si>
  <si>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t>Format GNU GPL page, replace ™ with ® on Collabinart tab, minor formatting on Agile Forecast tab and GNU footer links (all tabs) to https</t>
  </si>
  <si>
    <t>3.0.3</t>
  </si>
  <si>
    <t>Format and painting title on Collabinart tab.</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</si>
  <si>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</si>
  <si>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</si>
  <si>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</si>
  <si>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</si>
  <si>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Your SD</t>
  </si>
  <si>
    <t>Optional:  Use your own standard deviation</t>
  </si>
  <si>
    <t>Trial</t>
  </si>
  <si>
    <t>Result</t>
  </si>
  <si>
    <t>Rand()</t>
  </si>
  <si>
    <t>Trial Outcome</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</si>
  <si>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</si>
  <si>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</si>
  <si>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3-Point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</si>
  <si>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</si>
  <si>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Normal Distribution Charts</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</si>
  <si>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</si>
  <si>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Ratio Scale Modeler</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</si>
  <si>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Change Log</t>
    </r>
  </si>
  <si>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</si>
  <si>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</si>
  <si>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</si>
  <si>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</si>
  <si>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Simulation Data Table</t>
  </si>
  <si>
    <r>
      <t>SPERT Monte Carlo Simulation (</t>
    </r>
    <r>
      <rPr>
        <b/>
        <sz val="11"/>
        <color rgb="FFC00000"/>
        <rFont val="Calibri"/>
        <family val="2"/>
        <scheme val="minor"/>
      </rPr>
      <t>PRESS F9</t>
    </r>
    <r>
      <rPr>
        <b/>
        <sz val="11"/>
        <color theme="1"/>
        <rFont val="Calibri"/>
        <family val="2"/>
        <scheme val="minor"/>
      </rPr>
      <t xml:space="preserve"> to simulate 10,000 trials)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</si>
  <si>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VLOOKUP lists of values</t>
    </r>
  </si>
  <si>
    <t>Very high confidence</t>
  </si>
  <si>
    <t>Very low confidence</t>
  </si>
  <si>
    <t>Extremely low confidence</t>
  </si>
  <si>
    <t>Information only.  Shows the number of trials out of 100 used to create RSMs (see Ratio Scale Modeler)</t>
  </si>
  <si>
    <t>Standard Deviation:</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</si>
  <si>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</si>
  <si>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</si>
  <si>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t>Conservative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</si>
  <si>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</si>
  <si>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Product
Backlog</t>
  </si>
  <si>
    <t>Expected
Value</t>
  </si>
  <si>
    <t>Total Done
All Iterations</t>
  </si>
  <si>
    <t>Avg Work Completed
All Iterations</t>
  </si>
  <si>
    <t>Standard Deviation
All Iterations</t>
  </si>
  <si>
    <t>Average Work Completed Since Then</t>
  </si>
  <si>
    <t>Standard Deviation
Since Then</t>
  </si>
  <si>
    <t>SPERT
Standard Deviation</t>
  </si>
  <si>
    <t>SPERT
Average (Velocity)</t>
  </si>
  <si>
    <t>Average (Velocity) Override</t>
  </si>
  <si>
    <t>Standard Deviation Override</t>
  </si>
  <si>
    <t>New with Version 4 -- Agile Burnup Chart!</t>
  </si>
  <si>
    <t>- Enhanced! Choose from 10 different "Most Likely Confidence" options</t>
  </si>
  <si>
    <t>- New! Use your own standard deviation instead of the SPERT-derived value</t>
  </si>
  <si>
    <t>- New! SPERT worksheets have a "Click for help" button for easy, free support</t>
  </si>
  <si>
    <t>New with Version 4 -- Monte Carlo simulation of a single, random variable!</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</si>
  <si>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t>
    </r>
    <r>
      <rPr>
        <b/>
        <i/>
        <sz val="11"/>
        <color theme="1"/>
        <rFont val="Calibri"/>
        <family val="2"/>
        <scheme val="minor"/>
      </rPr>
      <t xml:space="preserve">Version 4 </t>
    </r>
    <r>
      <rPr>
        <sz val="11"/>
        <color theme="1"/>
        <rFont val="Calibri"/>
        <family val="2"/>
        <scheme val="minor"/>
      </rPr>
      <t>introduces a real Monte Carlo simulation worksheet that</t>
    </r>
  </si>
  <si>
    <r>
      <t xml:space="preserve">will sample a single, random variable for 10,000 trials using an Excel data table (see the </t>
    </r>
    <r>
      <rPr>
        <b/>
        <sz val="11"/>
        <color theme="1"/>
        <rFont val="Calibri"/>
        <family val="2"/>
        <scheme val="minor"/>
      </rPr>
      <t>SPERT® Normal</t>
    </r>
  </si>
  <si>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</si>
  <si>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probabilistic estimates using Excel's normal distribution functions, NORM.DIST and NORM.INV.</t>
  </si>
  <si>
    <t>Because SPERT now includes a data table to support Monte Carlo simulation, this SPERT workbook</t>
  </si>
  <si>
    <t>may not have the same, speedy performance as it did in Version 3 and earlier versions.  If you find that</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</si>
  <si>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</si>
  <si>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</si>
  <si>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r>
      <t xml:space="preserve">You may also delete the </t>
    </r>
    <r>
      <rPr>
        <b/>
        <sz val="11"/>
        <color theme="1"/>
        <rFont val="Calibri"/>
        <family val="2"/>
        <scheme val="minor"/>
      </rPr>
      <t xml:space="preserve">SPERT® Normal MC Simulation </t>
    </r>
    <r>
      <rPr>
        <sz val="11"/>
        <color theme="1"/>
        <rFont val="Calibri"/>
        <family val="2"/>
        <scheme val="minor"/>
      </rPr>
      <t>worksheet if you don't want to use Monte Carlo</t>
    </r>
  </si>
  <si>
    <t xml:space="preserve">on any worksheet.  If you want to use the Monte Carlo simulation, press F9 to execute a simulation </t>
  </si>
  <si>
    <t>avoid SPERT performing a 10,000 trial simulation everytime you interact with any data entry cells</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</si>
  <si>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README for Version 4</t>
    </r>
  </si>
  <si>
    <t>simulation, or if you want to reduce the file size of this SPERT spreadsheet file.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</si>
  <si>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0" tint="-0.499984740745262"/>
        <rFont val="Calibri"/>
        <family val="2"/>
        <scheme val="minor"/>
      </rPr>
      <t>Agile Forecast</t>
    </r>
  </si>
  <si>
    <t>Total "Done"
All Iterations</t>
  </si>
  <si>
    <t>Iteration
(Sprint)
Finish Dates</t>
  </si>
  <si>
    <t>Actual "Done" This Iteration</t>
  </si>
  <si>
    <t>Prod. Backlog: All To-Do +
Total "Done"</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</si>
  <si>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</si>
  <si>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t>What's the most-likely-to-occur value or outcome for your uncertainty?</t>
  </si>
  <si>
    <r>
      <t xml:space="preserve">of 10,000 trials (this is only meaningful with the </t>
    </r>
    <r>
      <rPr>
        <b/>
        <sz val="11"/>
        <color theme="1"/>
        <rFont val="Calibri"/>
        <family val="2"/>
        <scheme val="minor"/>
      </rPr>
      <t>SPERT® Normal MC Simulation</t>
    </r>
    <r>
      <rPr>
        <sz val="11"/>
        <color theme="1"/>
        <rFont val="Calibri"/>
        <family val="2"/>
        <scheme val="minor"/>
      </rPr>
      <t xml:space="preserve"> worksheet).</t>
    </r>
  </si>
  <si>
    <t>Optional:  During this time, there is/are</t>
  </si>
  <si>
    <t>extra days (working and non-working) to add to the date calculation</t>
  </si>
  <si>
    <t>You can round up or down the number of weeks needed based upon the fractional amount of sprints required</t>
  </si>
  <si>
    <t>Optional:  Choose a rounding decimal between 0.1 and 0.9</t>
  </si>
  <si>
    <t>- Enhanced! Choose your own rounding decimal on the Agile Forecast tab</t>
  </si>
  <si>
    <t>Use Only History since Iteration ID</t>
  </si>
  <si>
    <t>4.0</t>
  </si>
  <si>
    <t>Added:  Monte Carlo simulation tab, Agile Burnup chart, "Your SD" column for explicit standard deviations, improved formatting</t>
  </si>
  <si>
    <t>Subscribe to the SPERT® newsletter for monthly tips, free webinars, and new release notifications</t>
  </si>
  <si>
    <t>4.0.1</t>
  </si>
  <si>
    <t>Need more than 16 iteration rows?  Unhide rows 21-56</t>
  </si>
  <si>
    <t>Optimistic</t>
  </si>
  <si>
    <t>Replaced Twitter footer link with a SPERT Newsletter link, other minor changes</t>
  </si>
  <si>
    <t>Fixed Newsletter link in the footer</t>
  </si>
  <si>
    <t>4.0.1a</t>
  </si>
  <si>
    <t>4.1</t>
  </si>
  <si>
    <t>Added more statistics to the MC Simulation worksheet</t>
  </si>
  <si>
    <t>Mode</t>
  </si>
  <si>
    <t>Standard Deviation</t>
  </si>
  <si>
    <t>Median</t>
  </si>
  <si>
    <t>Show the percentage of simulated trials that EXCEEDED the SPERT estimates above</t>
  </si>
  <si>
    <t>Monte Carlo Simulation Probabilities and Values</t>
  </si>
  <si>
    <t>of the 10,000 trials</t>
  </si>
  <si>
    <t>Show the percentage of simulated trials that were LESS THAN or EQUAL TO the SPERT estimates above</t>
  </si>
  <si>
    <t>© 2015-2020, William W. Davis, MSPM, PMP</t>
  </si>
  <si>
    <t>4.2</t>
  </si>
  <si>
    <t>Modify the Agile Burnup worksheet to avoid having to copy the Product Backlog values to the last iteration finish date</t>
  </si>
  <si>
    <t>4.2.1</t>
  </si>
  <si>
    <t>Very minor formatting to the agile burnup chart.</t>
  </si>
  <si>
    <t>4.2.2</t>
  </si>
  <si>
    <t>Modified the agile burnup chart to use #N/A for cells without values so the Product Backlog and Total Done lines can use markers without a 0 value</t>
  </si>
  <si>
    <t>4.3</t>
  </si>
  <si>
    <t>Team Capacity</t>
  </si>
  <si>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remove, or change values in this this list.</t>
    </r>
  </si>
  <si>
    <t>These values are used to pick the team capacity on the Burnup Chart worksheet.
You can add, remove, or change values in this list.</t>
  </si>
  <si>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remove, or change values in this list.</t>
    </r>
  </si>
  <si>
    <t>Added team capacity calculations to the Agile Burnup Chart worksheet; fix cell F6 on that worksheet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</si>
</sst>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s>
  <fonts count="106"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
      <i/>
      <sz val="9"/>
      <color rgb="FFC00000"/>
      <name val="Calibri"/>
      <family val="2"/>
      <scheme val="minor"/>
    </font>
    <font>
      <i/>
      <sz val="14"/>
      <color theme="0" tint="-0.499984740745262"/>
      <name val="Calibri"/>
      <family val="2"/>
      <scheme val="minor"/>
    </font>
    <font>
      <b/>
      <sz val="15"/>
      <color rgb="FF0000FF"/>
      <name val="Calibri"/>
      <family val="2"/>
      <scheme val="minor"/>
    </font>
    <font>
      <sz val="15"/>
      <color theme="1"/>
      <name val="Calibri"/>
      <family val="2"/>
      <scheme val="minor"/>
    </font>
    <font>
      <sz val="11"/>
      <color theme="0"/>
      <name val="Calibri"/>
      <family val="2"/>
      <scheme val="minor"/>
    </font>
  </fonts>
  <fills count="40">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430">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5" borderId="1" xfId="0" applyFill="1" applyBorder="1"/>
    <xf numFmtId="0" fontId="1" fillId="15" borderId="1" xfId="0" applyFont="1" applyFill="1" applyBorder="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0"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24" borderId="1" xfId="0" applyFill="1" applyBorder="1"/>
    <xf numFmtId="0" fontId="0" fillId="13" borderId="3" xfId="0" applyFill="1" applyBorder="1"/>
    <xf numFmtId="0" fontId="0" fillId="13" borderId="10" xfId="0" applyFill="1" applyBorder="1"/>
    <xf numFmtId="0" fontId="1" fillId="13" borderId="0" xfId="0" applyFont="1" applyFill="1" applyAlignment="1">
      <alignment horizontal="center"/>
    </xf>
    <xf numFmtId="0" fontId="1" fillId="13" borderId="0" xfId="0" applyFont="1" applyFill="1" applyAlignment="1">
      <alignment horizontal="right"/>
    </xf>
    <xf numFmtId="0" fontId="25" fillId="13" borderId="0" xfId="0" applyFont="1" applyFill="1" applyAlignment="1">
      <alignment horizontal="right"/>
    </xf>
    <xf numFmtId="37" fontId="26" fillId="19"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165" fontId="0" fillId="8" borderId="1" xfId="0" applyNumberFormat="1" applyFill="1" applyBorder="1"/>
    <xf numFmtId="49" fontId="0" fillId="8" borderId="1" xfId="0" applyNumberFormat="1" applyFill="1" applyBorder="1" applyAlignment="1">
      <alignment horizontal="center"/>
    </xf>
    <xf numFmtId="0" fontId="0" fillId="8"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3" fontId="0" fillId="28" borderId="1" xfId="0" applyNumberFormat="1" applyFill="1" applyBorder="1"/>
    <xf numFmtId="164" fontId="0" fillId="28" borderId="0" xfId="1" applyNumberFormat="1" applyFont="1" applyFill="1" applyAlignment="1">
      <alignment horizontal="center"/>
    </xf>
    <xf numFmtId="0" fontId="45" fillId="13" borderId="0" xfId="0" applyFont="1" applyFill="1" applyAlignment="1">
      <alignment horizontal="left" vertical="top" indent="2"/>
    </xf>
    <xf numFmtId="0" fontId="39" fillId="29" borderId="0" xfId="0" applyFont="1" applyFill="1" applyAlignment="1">
      <alignment horizontal="left" vertical="center" indent="1"/>
    </xf>
    <xf numFmtId="0" fontId="0" fillId="29" borderId="0" xfId="0" applyFill="1"/>
    <xf numFmtId="0" fontId="0" fillId="29" borderId="0" xfId="0" applyFill="1" applyAlignment="1">
      <alignment horizontal="center"/>
    </xf>
    <xf numFmtId="0" fontId="43" fillId="29" borderId="0" xfId="0" applyFont="1" applyFill="1" applyAlignment="1">
      <alignment horizontal="left" indent="1"/>
    </xf>
    <xf numFmtId="0" fontId="47" fillId="28" borderId="0" xfId="0" applyFont="1" applyFill="1" applyAlignment="1">
      <alignment horizontal="left" indent="1"/>
    </xf>
    <xf numFmtId="0" fontId="39" fillId="28" borderId="0" xfId="0" applyFont="1" applyFill="1" applyAlignment="1">
      <alignment horizontal="right" vertical="center" indent="1"/>
    </xf>
    <xf numFmtId="0" fontId="51" fillId="29" borderId="0" xfId="0" applyFont="1" applyFill="1" applyAlignment="1">
      <alignment horizontal="left" indent="1"/>
    </xf>
    <xf numFmtId="0" fontId="55" fillId="13" borderId="0" xfId="0" applyFont="1" applyFill="1" applyAlignment="1">
      <alignment horizontal="left" vertical="center" indent="1"/>
    </xf>
    <xf numFmtId="0" fontId="55" fillId="28" borderId="0" xfId="0" applyFont="1" applyFill="1" applyAlignment="1">
      <alignment horizontal="left" vertical="center" indent="1"/>
    </xf>
    <xf numFmtId="0" fontId="55" fillId="29" borderId="0" xfId="0" applyFont="1" applyFill="1" applyAlignment="1">
      <alignment horizontal="left" vertical="center" indent="1"/>
    </xf>
    <xf numFmtId="0" fontId="55" fillId="28" borderId="0" xfId="0" applyFont="1" applyFill="1" applyAlignment="1">
      <alignment horizontal="left" indent="1"/>
    </xf>
    <xf numFmtId="0" fontId="39" fillId="28" borderId="0" xfId="0" applyFont="1" applyFill="1" applyAlignment="1">
      <alignment vertical="center"/>
    </xf>
    <xf numFmtId="0" fontId="56" fillId="28"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9" fillId="0" borderId="0" xfId="0" applyFont="1"/>
    <xf numFmtId="0" fontId="25" fillId="13" borderId="0" xfId="0" applyFont="1" applyFill="1" applyAlignment="1">
      <alignment horizontal="left" indent="1"/>
    </xf>
    <xf numFmtId="0" fontId="55" fillId="28" borderId="7" xfId="0" applyFont="1" applyFill="1" applyBorder="1" applyAlignment="1">
      <alignment horizontal="left" vertical="center" indent="1"/>
    </xf>
    <xf numFmtId="0" fontId="74"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8" borderId="0" xfId="0" applyFont="1" applyFill="1" applyAlignment="1">
      <alignment horizontal="right" vertical="center" indent="1"/>
    </xf>
    <xf numFmtId="0" fontId="22" fillId="28" borderId="0" xfId="0" applyFont="1" applyFill="1" applyAlignment="1">
      <alignment horizontal="right" vertical="center" indent="1"/>
    </xf>
    <xf numFmtId="0" fontId="39" fillId="13" borderId="0" xfId="0" applyFont="1" applyFill="1" applyAlignment="1">
      <alignment horizontal="left" vertical="center" indent="1"/>
    </xf>
    <xf numFmtId="0" fontId="48" fillId="28" borderId="0" xfId="0" applyFont="1" applyFill="1" applyAlignment="1">
      <alignment horizontal="left" vertical="center" indent="1"/>
    </xf>
    <xf numFmtId="0" fontId="55"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7" fillId="30" borderId="1" xfId="1" applyNumberFormat="1" applyFont="1" applyFill="1" applyBorder="1" applyAlignment="1">
      <alignment horizontal="center" vertical="center"/>
    </xf>
    <xf numFmtId="3" fontId="77"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29" borderId="16" xfId="0" applyFont="1" applyFill="1" applyBorder="1" applyAlignment="1">
      <alignment horizontal="left" vertical="top"/>
    </xf>
    <xf numFmtId="0" fontId="81"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0" fontId="2" fillId="29" borderId="18" xfId="0" applyFont="1" applyFill="1" applyBorder="1" applyAlignment="1">
      <alignment horizontal="left" vertical="top"/>
    </xf>
    <xf numFmtId="0" fontId="81" fillId="29" borderId="19" xfId="0" applyFont="1" applyFill="1" applyBorder="1" applyAlignment="1">
      <alignment horizontal="right" vertical="center" indent="1"/>
    </xf>
    <xf numFmtId="0" fontId="81" fillId="29" borderId="0" xfId="0" applyFont="1" applyFill="1" applyAlignment="1">
      <alignment horizontal="left" vertical="center" indent="1"/>
    </xf>
    <xf numFmtId="0" fontId="81"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8"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165" fontId="0" fillId="27" borderId="1" xfId="0" applyNumberFormat="1" applyFill="1" applyBorder="1"/>
    <xf numFmtId="49" fontId="0" fillId="27" borderId="1" xfId="0" applyNumberFormat="1" applyFill="1" applyBorder="1" applyAlignment="1">
      <alignment horizontal="center"/>
    </xf>
    <xf numFmtId="0" fontId="0" fillId="27" borderId="1" xfId="0" applyFill="1" applyBorder="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5" fillId="14" borderId="0" xfId="0" applyFont="1" applyFill="1"/>
    <xf numFmtId="0" fontId="9" fillId="31" borderId="1" xfId="0" applyFont="1" applyFill="1" applyBorder="1"/>
    <xf numFmtId="0" fontId="1" fillId="31" borderId="1" xfId="0" applyFont="1" applyFill="1" applyBorder="1"/>
    <xf numFmtId="0" fontId="0" fillId="31" borderId="1" xfId="0" applyFill="1" applyBorder="1"/>
    <xf numFmtId="0" fontId="86" fillId="0" borderId="0" xfId="0" applyFont="1"/>
    <xf numFmtId="3" fontId="88"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6"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0" fontId="89"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2" borderId="15" xfId="0" applyNumberFormat="1" applyFill="1" applyBorder="1" applyAlignment="1">
      <alignment horizontal="center"/>
    </xf>
    <xf numFmtId="166" fontId="0" fillId="14" borderId="15" xfId="0" applyNumberFormat="1" applyFill="1" applyBorder="1" applyAlignment="1">
      <alignment horizontal="center"/>
    </xf>
    <xf numFmtId="0" fontId="0" fillId="32"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90" fillId="14" borderId="0" xfId="0" applyFont="1" applyFill="1"/>
    <xf numFmtId="0" fontId="92" fillId="14" borderId="0" xfId="0" quotePrefix="1" applyFont="1" applyFill="1"/>
    <xf numFmtId="0" fontId="91" fillId="14" borderId="0" xfId="0" applyFont="1" applyFill="1"/>
    <xf numFmtId="0" fontId="0" fillId="33" borderId="0" xfId="0" applyFill="1"/>
    <xf numFmtId="0" fontId="0" fillId="33" borderId="0" xfId="0" applyFill="1" applyAlignment="1">
      <alignment horizontal="center"/>
    </xf>
    <xf numFmtId="37" fontId="76" fillId="33"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4"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2" fillId="24" borderId="16" xfId="0" applyFont="1" applyFill="1" applyBorder="1" applyAlignment="1">
      <alignment horizontal="left" vertical="top"/>
    </xf>
    <xf numFmtId="0" fontId="14" fillId="24" borderId="0" xfId="0" applyFont="1" applyFill="1" applyAlignment="1">
      <alignment horizontal="right" vertical="center" indent="1"/>
    </xf>
    <xf numFmtId="0" fontId="93" fillId="19" borderId="0" xfId="0" applyFont="1" applyFill="1"/>
    <xf numFmtId="0" fontId="94" fillId="14" borderId="0" xfId="0" quotePrefix="1" applyFont="1" applyFill="1"/>
    <xf numFmtId="0" fontId="96" fillId="13" borderId="0" xfId="2" applyFont="1" applyFill="1" applyAlignment="1">
      <alignment horizontal="left"/>
    </xf>
    <xf numFmtId="0" fontId="95"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97" fillId="12" borderId="15" xfId="0" applyFont="1" applyFill="1" applyBorder="1" applyAlignment="1">
      <alignment horizontal="center"/>
    </xf>
    <xf numFmtId="0" fontId="97" fillId="26" borderId="15" xfId="0" applyFont="1" applyFill="1" applyBorder="1" applyAlignment="1">
      <alignment horizontal="center"/>
    </xf>
    <xf numFmtId="0" fontId="96"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71" fillId="17" borderId="6" xfId="0" applyNumberFormat="1" applyFont="1" applyFill="1" applyBorder="1"/>
    <xf numFmtId="0" fontId="78" fillId="14" borderId="0" xfId="0" applyFont="1" applyFill="1" applyAlignment="1">
      <alignment horizontal="left" indent="2"/>
    </xf>
    <xf numFmtId="0" fontId="93" fillId="14" borderId="0" xfId="0" applyFont="1" applyFill="1" applyAlignment="1">
      <alignment horizontal="left" indent="2"/>
    </xf>
    <xf numFmtId="165" fontId="0" fillId="34" borderId="1" xfId="0" applyNumberFormat="1" applyFill="1" applyBorder="1"/>
    <xf numFmtId="49" fontId="0" fillId="34" borderId="1" xfId="0" applyNumberFormat="1" applyFill="1" applyBorder="1" applyAlignment="1">
      <alignment horizontal="center"/>
    </xf>
    <xf numFmtId="0" fontId="0" fillId="34" borderId="1" xfId="0" applyFill="1" applyBorder="1"/>
    <xf numFmtId="0" fontId="0" fillId="26" borderId="1" xfId="0" applyFill="1" applyBorder="1"/>
    <xf numFmtId="0" fontId="0" fillId="14" borderId="0" xfId="0" applyFill="1" applyBorder="1"/>
    <xf numFmtId="0" fontId="71" fillId="26" borderId="1" xfId="0" applyFont="1" applyFill="1" applyBorder="1"/>
    <xf numFmtId="0" fontId="78" fillId="13" borderId="0" xfId="0" applyFont="1" applyFill="1" applyAlignment="1">
      <alignment horizontal="right" indent="1"/>
    </xf>
    <xf numFmtId="0" fontId="78"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97" fillId="35" borderId="0" xfId="0" applyFont="1" applyFill="1" applyAlignment="1">
      <alignment horizontal="center"/>
    </xf>
    <xf numFmtId="168" fontId="71" fillId="19" borderId="1" xfId="0" applyNumberFormat="1" applyFont="1" applyFill="1" applyBorder="1"/>
    <xf numFmtId="3" fontId="71"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71"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5" fillId="0" borderId="0" xfId="0" applyFont="1" applyFill="1" applyAlignment="1">
      <alignment horizontal="right"/>
    </xf>
    <xf numFmtId="169" fontId="0" fillId="0" borderId="0" xfId="0" applyNumberFormat="1"/>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0" xfId="0" applyFill="1" applyBorder="1"/>
    <xf numFmtId="0" fontId="0" fillId="13" borderId="2" xfId="0" applyFill="1" applyBorder="1"/>
    <xf numFmtId="0" fontId="0" fillId="0" borderId="4" xfId="0" applyBorder="1"/>
    <xf numFmtId="0" fontId="0" fillId="13" borderId="7" xfId="0" applyFill="1" applyBorder="1"/>
    <xf numFmtId="0" fontId="0" fillId="0" borderId="9" xfId="0" applyBorder="1"/>
    <xf numFmtId="0" fontId="0" fillId="13" borderId="8" xfId="0" applyFill="1" applyBorder="1"/>
    <xf numFmtId="0" fontId="0" fillId="0" borderId="11" xfId="0" applyBorder="1"/>
    <xf numFmtId="0" fontId="0" fillId="0" borderId="0" xfId="0" applyBorder="1"/>
    <xf numFmtId="0" fontId="0" fillId="0" borderId="3" xfId="0" applyBorder="1"/>
    <xf numFmtId="0" fontId="0" fillId="0" borderId="10" xfId="0" applyBorder="1"/>
    <xf numFmtId="0" fontId="8" fillId="13" borderId="0" xfId="0" applyFont="1" applyFill="1" applyAlignment="1">
      <alignment horizontal="left"/>
    </xf>
    <xf numFmtId="0" fontId="10" fillId="13" borderId="0" xfId="2" applyFill="1" applyAlignment="1">
      <alignment horizontal="left"/>
    </xf>
    <xf numFmtId="0" fontId="96" fillId="13" borderId="0" xfId="2" applyFont="1" applyFill="1" applyAlignment="1">
      <alignment horizontal="left"/>
    </xf>
    <xf numFmtId="1" fontId="0" fillId="0" borderId="0" xfId="0" applyNumberFormat="1"/>
    <xf numFmtId="0" fontId="0" fillId="0" borderId="0" xfId="0" applyAlignment="1">
      <alignment horizontal="right"/>
    </xf>
    <xf numFmtId="0" fontId="1" fillId="34" borderId="14" xfId="0" applyFont="1" applyFill="1" applyBorder="1" applyAlignment="1">
      <alignment horizontal="center"/>
    </xf>
    <xf numFmtId="0" fontId="0" fillId="39" borderId="15" xfId="0" applyFill="1" applyBorder="1" applyAlignment="1">
      <alignment horizontal="center"/>
    </xf>
    <xf numFmtId="167" fontId="24" fillId="12" borderId="15" xfId="0" applyNumberFormat="1" applyFont="1" applyFill="1" applyBorder="1" applyAlignment="1">
      <alignment horizontal="center"/>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14" fontId="31" fillId="26" borderId="7" xfId="0" applyNumberFormat="1" applyFont="1" applyFill="1" applyBorder="1" applyAlignment="1">
      <alignment horizontal="center"/>
    </xf>
    <xf numFmtId="0" fontId="31" fillId="26" borderId="7" xfId="0" applyFont="1" applyFill="1" applyBorder="1" applyAlignment="1">
      <alignment horizontal="center"/>
    </xf>
    <xf numFmtId="0" fontId="0" fillId="4" borderId="0" xfId="0" applyFill="1" applyAlignment="1">
      <alignment horizontal="center"/>
    </xf>
    <xf numFmtId="0" fontId="101" fillId="0" borderId="0" xfId="0" applyFont="1" applyAlignment="1">
      <alignment horizontal="left" indent="1"/>
    </xf>
    <xf numFmtId="166" fontId="31" fillId="26" borderId="1" xfId="0" applyNumberFormat="1" applyFont="1" applyFill="1" applyBorder="1"/>
    <xf numFmtId="166" fontId="0" fillId="6" borderId="1" xfId="0" applyNumberFormat="1" applyFill="1" applyBorder="1"/>
    <xf numFmtId="166" fontId="1" fillId="38" borderId="1" xfId="0" applyNumberFormat="1" applyFont="1" applyFill="1" applyBorder="1"/>
    <xf numFmtId="0" fontId="10" fillId="13" borderId="0" xfId="2" applyFill="1" applyAlignment="1">
      <alignment horizontal="left"/>
    </xf>
    <xf numFmtId="0" fontId="96" fillId="13" borderId="0" xfId="2" applyFont="1" applyFill="1" applyAlignment="1">
      <alignment horizontal="left"/>
    </xf>
    <xf numFmtId="166" fontId="0" fillId="6" borderId="15" xfId="0" applyNumberFormat="1" applyFill="1" applyBorder="1" applyAlignment="1">
      <alignment horizontal="center"/>
    </xf>
    <xf numFmtId="0" fontId="1" fillId="13" borderId="0" xfId="0" applyFont="1" applyFill="1"/>
    <xf numFmtId="0" fontId="71" fillId="13" borderId="13" xfId="0" applyFont="1" applyFill="1" applyBorder="1" applyAlignment="1">
      <alignment vertical="center"/>
    </xf>
    <xf numFmtId="0" fontId="71" fillId="13" borderId="0" xfId="0" applyFont="1" applyFill="1" applyBorder="1" applyAlignment="1">
      <alignment vertical="center"/>
    </xf>
    <xf numFmtId="0" fontId="0" fillId="4" borderId="10" xfId="0" applyFill="1" applyBorder="1" applyAlignment="1">
      <alignment horizontal="center"/>
    </xf>
    <xf numFmtId="14" fontId="31" fillId="26" borderId="8" xfId="0" applyNumberFormat="1" applyFont="1" applyFill="1" applyBorder="1" applyAlignment="1">
      <alignment horizontal="center"/>
    </xf>
    <xf numFmtId="0" fontId="31" fillId="26" borderId="8" xfId="0" applyFont="1" applyFill="1" applyBorder="1" applyAlignment="1">
      <alignment horizontal="center"/>
    </xf>
    <xf numFmtId="0" fontId="0" fillId="4" borderId="6" xfId="0" applyFill="1" applyBorder="1" applyAlignment="1">
      <alignment horizontal="center"/>
    </xf>
    <xf numFmtId="1" fontId="0" fillId="4" borderId="6" xfId="0" applyNumberFormat="1" applyFill="1" applyBorder="1" applyAlignment="1">
      <alignment horizontal="center"/>
    </xf>
    <xf numFmtId="14" fontId="2" fillId="6" borderId="6" xfId="0" applyNumberFormat="1" applyFont="1" applyFill="1" applyBorder="1" applyAlignment="1">
      <alignment horizontal="center"/>
    </xf>
    <xf numFmtId="166" fontId="31" fillId="26" borderId="15" xfId="0" applyNumberFormat="1" applyFont="1" applyFill="1" applyBorder="1" applyAlignment="1">
      <alignment horizontal="center"/>
    </xf>
    <xf numFmtId="2" fontId="0" fillId="32" borderId="15" xfId="0" applyNumberFormat="1" applyFill="1" applyBorder="1" applyAlignment="1">
      <alignment horizontal="center"/>
    </xf>
    <xf numFmtId="2" fontId="0" fillId="14" borderId="15" xfId="0" applyNumberFormat="1" applyFill="1" applyBorder="1" applyAlignment="1">
      <alignment horizontal="center"/>
    </xf>
    <xf numFmtId="0" fontId="10" fillId="13" borderId="0" xfId="2" applyFill="1" applyAlignment="1"/>
    <xf numFmtId="0" fontId="10" fillId="13" borderId="0" xfId="2" applyFill="1" applyAlignment="1">
      <alignment horizontal="left"/>
    </xf>
    <xf numFmtId="3" fontId="103" fillId="12" borderId="6" xfId="1" applyNumberFormat="1" applyFont="1" applyFill="1" applyBorder="1" applyAlignment="1">
      <alignment horizontal="center" vertical="center"/>
    </xf>
    <xf numFmtId="3" fontId="103" fillId="12" borderId="1" xfId="1" applyNumberFormat="1" applyFont="1" applyFill="1" applyBorder="1" applyAlignment="1">
      <alignment horizontal="center" vertical="center"/>
    </xf>
    <xf numFmtId="9" fontId="104" fillId="17" borderId="6" xfId="0" applyNumberFormat="1" applyFont="1" applyFill="1" applyBorder="1" applyAlignment="1">
      <alignment horizontal="center" vertical="center"/>
    </xf>
    <xf numFmtId="9" fontId="103" fillId="12" borderId="1" xfId="0" applyNumberFormat="1" applyFont="1" applyFill="1" applyBorder="1" applyAlignment="1">
      <alignment horizontal="center" vertical="center"/>
    </xf>
    <xf numFmtId="37" fontId="104" fillId="6" borderId="20" xfId="1" applyNumberFormat="1" applyFont="1" applyFill="1" applyBorder="1" applyAlignment="1">
      <alignment horizontal="center" vertical="center"/>
    </xf>
    <xf numFmtId="166" fontId="0" fillId="36" borderId="1" xfId="0" applyNumberFormat="1" applyFill="1" applyBorder="1" applyAlignment="1">
      <alignment vertical="center"/>
    </xf>
    <xf numFmtId="1" fontId="0" fillId="36" borderId="1" xfId="0" applyNumberFormat="1" applyFill="1" applyBorder="1" applyAlignment="1">
      <alignment vertical="center"/>
    </xf>
    <xf numFmtId="0" fontId="27" fillId="3" borderId="12" xfId="0" applyFont="1" applyFill="1" applyBorder="1"/>
    <xf numFmtId="9" fontId="31" fillId="26" borderId="1" xfId="0" applyNumberFormat="1" applyFont="1" applyFill="1" applyBorder="1"/>
    <xf numFmtId="0" fontId="85" fillId="0" borderId="0" xfId="0" applyFont="1" applyAlignment="1">
      <alignment horizontal="right"/>
    </xf>
    <xf numFmtId="166" fontId="0" fillId="27" borderId="1" xfId="0" applyNumberFormat="1" applyFill="1" applyBorder="1"/>
    <xf numFmtId="166" fontId="0" fillId="36" borderId="1" xfId="0" applyNumberFormat="1" applyFont="1" applyFill="1" applyBorder="1" applyAlignment="1">
      <alignment horizontal="right" vertical="center"/>
    </xf>
    <xf numFmtId="0" fontId="105" fillId="13" borderId="0" xfId="0" applyFont="1" applyFill="1"/>
    <xf numFmtId="0" fontId="0" fillId="19" borderId="15" xfId="0" applyFill="1" applyBorder="1" applyAlignment="1">
      <alignment horizontal="center"/>
    </xf>
    <xf numFmtId="14" fontId="31" fillId="12" borderId="7" xfId="0" applyNumberFormat="1" applyFont="1" applyFill="1" applyBorder="1" applyAlignment="1">
      <alignment horizontal="center"/>
    </xf>
    <xf numFmtId="0" fontId="31" fillId="12" borderId="7" xfId="0" applyFont="1" applyFill="1" applyBorder="1" applyAlignment="1">
      <alignment horizontal="center"/>
    </xf>
    <xf numFmtId="0" fontId="96" fillId="13" borderId="0" xfId="2" applyFont="1" applyFill="1" applyAlignment="1">
      <alignment horizontal="left"/>
    </xf>
    <xf numFmtId="9" fontId="31" fillId="26" borderId="6" xfId="0" applyNumberFormat="1" applyFont="1" applyFill="1" applyBorder="1" applyAlignment="1">
      <alignment horizontal="center"/>
    </xf>
    <xf numFmtId="0" fontId="82" fillId="14" borderId="0" xfId="2" applyFont="1" applyFill="1" applyAlignment="1">
      <alignment horizontal="left"/>
    </xf>
    <xf numFmtId="0" fontId="10" fillId="13" borderId="0" xfId="2" applyFill="1" applyAlignment="1">
      <alignment horizontal="left"/>
    </xf>
    <xf numFmtId="0" fontId="96" fillId="13" borderId="0" xfId="2" applyFont="1" applyFill="1" applyAlignment="1">
      <alignment horizontal="left"/>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8"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4" fillId="28" borderId="0" xfId="0" applyFont="1" applyFill="1" applyAlignment="1">
      <alignment horizontal="right" vertical="center" indent="1"/>
    </xf>
    <xf numFmtId="0" fontId="74" fillId="28" borderId="9" xfId="0" applyFont="1" applyFill="1" applyBorder="1" applyAlignment="1">
      <alignment horizontal="right" vertical="center" indent="1"/>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17" fillId="37" borderId="12" xfId="0" applyFont="1" applyFill="1" applyBorder="1" applyAlignment="1">
      <alignment horizontal="center" vertical="center"/>
    </xf>
    <xf numFmtId="0" fontId="17" fillId="37" borderId="13" xfId="0" applyFont="1" applyFill="1" applyBorder="1" applyAlignment="1">
      <alignment horizontal="center" vertical="center"/>
    </xf>
    <xf numFmtId="0" fontId="17" fillId="37" borderId="5" xfId="0" applyFont="1" applyFill="1" applyBorder="1" applyAlignment="1">
      <alignment horizontal="center" vertical="center"/>
    </xf>
    <xf numFmtId="0" fontId="1" fillId="17" borderId="0" xfId="0" applyFont="1" applyFill="1" applyAlignment="1">
      <alignment horizont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1" fillId="24" borderId="12" xfId="0" applyFont="1" applyFill="1" applyBorder="1" applyAlignment="1">
      <alignment horizontal="center"/>
    </xf>
    <xf numFmtId="0" fontId="1" fillId="24" borderId="13" xfId="0" applyFont="1" applyFill="1" applyBorder="1" applyAlignment="1">
      <alignment horizontal="center"/>
    </xf>
    <xf numFmtId="0" fontId="1" fillId="24" borderId="5" xfId="0" applyFont="1" applyFill="1" applyBorder="1" applyAlignment="1">
      <alignment horizontal="center"/>
    </xf>
    <xf numFmtId="0" fontId="1" fillId="34" borderId="14" xfId="0" applyFont="1" applyFill="1" applyBorder="1" applyAlignment="1">
      <alignment horizontal="center" vertical="center" wrapText="1"/>
    </xf>
    <xf numFmtId="0" fontId="1" fillId="34" borderId="15" xfId="0" applyFont="1" applyFill="1" applyBorder="1" applyAlignment="1">
      <alignment horizontal="center" vertical="center" wrapText="1"/>
    </xf>
    <xf numFmtId="0" fontId="1" fillId="34" borderId="6" xfId="0" applyFont="1" applyFill="1" applyBorder="1" applyAlignment="1">
      <alignment horizontal="center" vertical="center" wrapText="1"/>
    </xf>
    <xf numFmtId="0" fontId="1" fillId="34" borderId="2" xfId="0" applyFont="1" applyFill="1" applyBorder="1" applyAlignment="1">
      <alignment horizontal="center" vertical="center" wrapText="1"/>
    </xf>
    <xf numFmtId="0" fontId="1" fillId="34" borderId="7" xfId="0" applyFont="1" applyFill="1" applyBorder="1" applyAlignment="1">
      <alignment horizontal="center" vertical="center" wrapText="1"/>
    </xf>
    <xf numFmtId="0" fontId="1" fillId="34" borderId="1" xfId="0" applyFont="1" applyFill="1" applyBorder="1" applyAlignment="1">
      <alignment horizontal="center" vertical="center" wrapText="1"/>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96" fillId="13" borderId="0" xfId="2" applyFont="1" applyFill="1" applyAlignment="1">
      <alignment horizontal="left" indent="1"/>
    </xf>
    <xf numFmtId="0" fontId="97" fillId="20" borderId="14" xfId="0" applyFont="1" applyFill="1" applyBorder="1" applyAlignment="1">
      <alignment horizontal="center" vertical="center" wrapText="1"/>
    </xf>
    <xf numFmtId="0" fontId="97" fillId="20" borderId="15" xfId="0" applyFont="1" applyFill="1" applyBorder="1" applyAlignment="1">
      <alignment horizontal="center" vertical="center" wrapText="1"/>
    </xf>
    <xf numFmtId="0" fontId="97" fillId="20" borderId="6" xfId="0" applyFont="1" applyFill="1" applyBorder="1" applyAlignment="1">
      <alignment horizontal="center" vertical="center" wrapText="1"/>
    </xf>
    <xf numFmtId="0" fontId="6" fillId="13" borderId="0" xfId="0" applyFont="1" applyFill="1" applyAlignment="1">
      <alignment horizontal="center"/>
    </xf>
    <xf numFmtId="0" fontId="6" fillId="13" borderId="3" xfId="0" applyFont="1" applyFill="1" applyBorder="1" applyAlignment="1">
      <alignment horizontal="center"/>
    </xf>
    <xf numFmtId="0" fontId="10" fillId="13" borderId="0" xfId="2" applyFill="1" applyAlignment="1">
      <alignment horizontal="left" indent="1"/>
    </xf>
  </cellXfs>
  <cellStyles count="4">
    <cellStyle name="Currency" xfId="1" builtinId="4"/>
    <cellStyle name="Hyperlink" xfId="2" builtinId="8"/>
    <cellStyle name="Normal" xfId="0" builtinId="0"/>
    <cellStyle name="Percent" xfId="3" builtinId="5"/>
  </cellStyles>
  <dxfs count="60">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99"/>
      <color rgb="FFFFFFCC"/>
      <color rgb="FF0000FF"/>
      <color rgb="FF009900"/>
      <color rgb="FFF15928"/>
      <color rgb="FFFFCCFF"/>
      <color rgb="FFFFCCCC"/>
      <color rgb="FFFF99CC"/>
      <color rgb="FFF1592A"/>
      <color rgb="FFCC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0.79909084112303397</c:v>
                </c:pt>
                <c:pt idx="1">
                  <c:v>0.10045457943848307</c:v>
                </c:pt>
                <c:pt idx="2">
                  <c:v>0.10045457943848302</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entry)'!$DT$106:$HP$106</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entry)'!$DT$109:$HP$109</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Normal (3-Point entry)'!$D$114:$D$116</c:f>
              <c:numCache>
                <c:formatCode>0%</c:formatCode>
                <c:ptCount val="3"/>
                <c:pt idx="0">
                  <c:v>0.79909084112303397</c:v>
                </c:pt>
                <c:pt idx="1">
                  <c:v>0.10045457943848307</c:v>
                </c:pt>
                <c:pt idx="2">
                  <c:v>0.10045457943848302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2584134378701057"/>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entry)'!$DT$106:$HP$106</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entry)'!$DT$109:$HP$109</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0.8004916205456083</c:v>
                </c:pt>
                <c:pt idx="1">
                  <c:v>9.9754189727195908E-2</c:v>
                </c:pt>
                <c:pt idx="2">
                  <c:v>9.9754189727195852E-2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entry)'!$DX$106:$HT$106</c:f>
              <c:numCache>
                <c:formatCode>General</c:formatCode>
                <c:ptCount val="101"/>
                <c:pt idx="0">
                  <c:v>4.086207375406775E-5</c:v>
                </c:pt>
                <c:pt idx="1">
                  <c:v>4.8575853403348235E-5</c:v>
                </c:pt>
                <c:pt idx="2">
                  <c:v>5.7542380082020482E-5</c:v>
                </c:pt>
                <c:pt idx="3">
                  <c:v>6.7923889942791125E-5</c:v>
                </c:pt>
                <c:pt idx="4">
                  <c:v>7.989592406882754E-5</c:v>
                </c:pt>
                <c:pt idx="5">
                  <c:v>9.3647037867290934E-5</c:v>
                </c:pt>
                <c:pt idx="6">
                  <c:v>1.093782099974481E-4</c:v>
                </c:pt>
                <c:pt idx="7">
                  <c:v>1.2730191151042093E-4</c:v>
                </c:pt>
                <c:pt idx="8">
                  <c:v>1.4764079810737277E-4</c:v>
                </c:pt>
                <c:pt idx="9">
                  <c:v>1.7062599216456122E-4</c:v>
                </c:pt>
                <c:pt idx="10">
                  <c:v>1.9649492655565132E-4</c:v>
                </c:pt>
                <c:pt idx="11">
                  <c:v>2.2548872941164855E-4</c:v>
                </c:pt>
                <c:pt idx="12">
                  <c:v>2.5784913783340364E-4</c:v>
                </c:pt>
                <c:pt idx="13">
                  <c:v>2.9381493918656824E-4</c:v>
                </c:pt>
                <c:pt idx="14">
                  <c:v>3.336179508704223E-4</c:v>
                </c:pt>
                <c:pt idx="15">
                  <c:v>3.7747856319029181E-4</c:v>
                </c:pt>
                <c:pt idx="16">
                  <c:v>4.2560088492791924E-4</c:v>
                </c:pt>
                <c:pt idx="17">
                  <c:v>4.7816754706289254E-4</c:v>
                </c:pt>
                <c:pt idx="18">
                  <c:v>5.3533423643919368E-4</c:v>
                </c:pt>
                <c:pt idx="19">
                  <c:v>5.9722404750847658E-4</c:v>
                </c:pt>
                <c:pt idx="20">
                  <c:v>6.6392175606673411E-4</c:v>
                </c:pt>
                <c:pt idx="21">
                  <c:v>7.3546813353531895E-4</c:v>
                </c:pt>
                <c:pt idx="22">
                  <c:v>8.118544331915797E-4</c:v>
                </c:pt>
                <c:pt idx="23">
                  <c:v>8.9301719019072338E-4</c:v>
                </c:pt>
                <c:pt idx="24">
                  <c:v>9.7883348461679995E-4</c:v>
                </c:pt>
                <c:pt idx="25">
                  <c:v>1.0691168205782277E-3</c:v>
                </c:pt>
                <c:pt idx="26">
                  <c:v>1.1636137740146145E-3</c:v>
                </c:pt>
                <c:pt idx="27">
                  <c:v>1.2620015569990751E-3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entry)'!$DX$107:$HT$107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1.3638866366221041E-3</c:v>
                </c:pt>
                <c:pt idx="29">
                  <c:v>1.4688045318977003E-3</c:v>
                </c:pt>
                <c:pt idx="30">
                  <c:v>1.576220892577336E-3</c:v>
                </c:pt>
                <c:pt idx="31">
                  <c:v>1.6855339395130979E-3</c:v>
                </c:pt>
                <c:pt idx="32">
                  <c:v>1.796078317688342E-3</c:v>
                </c:pt>
                <c:pt idx="33">
                  <c:v>1.9071303808319321E-3</c:v>
                </c:pt>
                <c:pt idx="34">
                  <c:v>2.0179148914301116E-3</c:v>
                </c:pt>
                <c:pt idx="35">
                  <c:v>2.127613082889758E-3</c:v>
                </c:pt>
                <c:pt idx="36">
                  <c:v>2.2353719926660339E-3</c:v>
                </c:pt>
                <c:pt idx="37">
                  <c:v>2.3403149375263374E-3</c:v>
                </c:pt>
                <c:pt idx="38">
                  <c:v>2.4415529660229479E-3</c:v>
                </c:pt>
                <c:pt idx="39">
                  <c:v>2.5381970899472465E-3</c:v>
                </c:pt>
                <c:pt idx="40">
                  <c:v>2.6293710672644442E-3</c:v>
                </c:pt>
                <c:pt idx="41">
                  <c:v>2.7142244849222832E-3</c:v>
                </c:pt>
                <c:pt idx="42">
                  <c:v>2.7919458720010166E-3</c:v>
                </c:pt>
                <c:pt idx="43">
                  <c:v>2.8617755627581001E-3</c:v>
                </c:pt>
                <c:pt idx="44">
                  <c:v>2.9230180258347526E-3</c:v>
                </c:pt>
                <c:pt idx="45">
                  <c:v>2.9750533805976325E-3</c:v>
                </c:pt>
                <c:pt idx="46">
                  <c:v>3.0173478343792672E-3</c:v>
                </c:pt>
                <c:pt idx="47">
                  <c:v>3.0494627950624071E-3</c:v>
                </c:pt>
                <c:pt idx="48">
                  <c:v>3.0710624415480293E-3</c:v>
                </c:pt>
                <c:pt idx="49">
                  <c:v>3.0819195694031963E-3</c:v>
                </c:pt>
                <c:pt idx="50">
                  <c:v>3.0819195694031932E-3</c:v>
                </c:pt>
                <c:pt idx="51">
                  <c:v>3.0710624415480202E-3</c:v>
                </c:pt>
                <c:pt idx="52">
                  <c:v>3.0494627950623915E-3</c:v>
                </c:pt>
                <c:pt idx="53">
                  <c:v>3.0173478343792463E-3</c:v>
                </c:pt>
                <c:pt idx="54">
                  <c:v>2.9750533805976056E-3</c:v>
                </c:pt>
                <c:pt idx="55">
                  <c:v>2.923018025834721E-3</c:v>
                </c:pt>
                <c:pt idx="56">
                  <c:v>2.8617755627580637E-3</c:v>
                </c:pt>
                <c:pt idx="57">
                  <c:v>2.791945872000975E-3</c:v>
                </c:pt>
                <c:pt idx="58">
                  <c:v>2.7142244849222372E-3</c:v>
                </c:pt>
                <c:pt idx="59">
                  <c:v>2.6293710672643947E-3</c:v>
                </c:pt>
                <c:pt idx="60">
                  <c:v>2.5381970899471936E-3</c:v>
                </c:pt>
                <c:pt idx="61">
                  <c:v>2.4415529660228924E-3</c:v>
                </c:pt>
                <c:pt idx="62">
                  <c:v>2.3403149375262793E-3</c:v>
                </c:pt>
                <c:pt idx="63">
                  <c:v>2.2353719926659745E-3</c:v>
                </c:pt>
                <c:pt idx="64">
                  <c:v>2.1276130828896968E-3</c:v>
                </c:pt>
                <c:pt idx="65">
                  <c:v>2.01791489143005E-3</c:v>
                </c:pt>
                <c:pt idx="66">
                  <c:v>1.9071303808318694E-3</c:v>
                </c:pt>
                <c:pt idx="67">
                  <c:v>1.79607831768828E-3</c:v>
                </c:pt>
                <c:pt idx="68">
                  <c:v>1.6855339395130359E-3</c:v>
                </c:pt>
                <c:pt idx="69">
                  <c:v>1.5762208925772746E-3</c:v>
                </c:pt>
                <c:pt idx="70">
                  <c:v>1.4688045318976409E-3</c:v>
                </c:pt>
                <c:pt idx="71">
                  <c:v>1.363886636622046E-3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entry)'!$DX$108:$HT$108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1.2620015569990187E-3</c:v>
                </c:pt>
                <c:pt idx="73">
                  <c:v>1.1636137740145603E-3</c:v>
                </c:pt>
                <c:pt idx="74">
                  <c:v>1.0691168205781761E-3</c:v>
                </c:pt>
                <c:pt idx="75">
                  <c:v>9.7883348461675073E-4</c:v>
                </c:pt>
                <c:pt idx="76">
                  <c:v>8.9301719019067611E-4</c:v>
                </c:pt>
                <c:pt idx="77">
                  <c:v>8.1185443319153525E-4</c:v>
                </c:pt>
                <c:pt idx="78">
                  <c:v>7.3546813353527753E-4</c:v>
                </c:pt>
                <c:pt idx="79">
                  <c:v>6.639217560666954E-4</c:v>
                </c:pt>
                <c:pt idx="80">
                  <c:v>5.9722404750844036E-4</c:v>
                </c:pt>
                <c:pt idx="81">
                  <c:v>5.353342364391604E-4</c:v>
                </c:pt>
                <c:pt idx="82">
                  <c:v>4.7816754706286093E-4</c:v>
                </c:pt>
                <c:pt idx="83">
                  <c:v>4.2560088492788958E-4</c:v>
                </c:pt>
                <c:pt idx="84">
                  <c:v>3.77478563190264E-4</c:v>
                </c:pt>
                <c:pt idx="85">
                  <c:v>3.3361795087039639E-4</c:v>
                </c:pt>
                <c:pt idx="86">
                  <c:v>2.9381493918654423E-4</c:v>
                </c:pt>
                <c:pt idx="87">
                  <c:v>2.5784913783338142E-4</c:v>
                </c:pt>
                <c:pt idx="88">
                  <c:v>2.2548872941162808E-4</c:v>
                </c:pt>
                <c:pt idx="89">
                  <c:v>1.9649492655563269E-4</c:v>
                </c:pt>
                <c:pt idx="90">
                  <c:v>1.7062599216454425E-4</c:v>
                </c:pt>
                <c:pt idx="91">
                  <c:v>1.4764079810735743E-4</c:v>
                </c:pt>
                <c:pt idx="92">
                  <c:v>1.2730191151040713E-4</c:v>
                </c:pt>
                <c:pt idx="93">
                  <c:v>1.0937820999743566E-4</c:v>
                </c:pt>
                <c:pt idx="94">
                  <c:v>9.3647037867279848E-5</c:v>
                </c:pt>
                <c:pt idx="95">
                  <c:v>7.9895924068817647E-5</c:v>
                </c:pt>
                <c:pt idx="96">
                  <c:v>6.7923889942782384E-5</c:v>
                </c:pt>
                <c:pt idx="97">
                  <c:v>5.7542380082012764E-5</c:v>
                </c:pt>
                <c:pt idx="98">
                  <c:v>4.8575853403341458E-5</c:v>
                </c:pt>
                <c:pt idx="99">
                  <c:v>4.0862073754061868E-5</c:v>
                </c:pt>
                <c:pt idx="100">
                  <c:v>3.4252140252421259E-5</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entry)'!$DX$109:$HT$109</c:f>
              <c:numCache>
                <c:formatCode>General</c:formatCode>
                <c:ptCount val="101"/>
                <c:pt idx="0">
                  <c:v>4.086207375406775E-5</c:v>
                </c:pt>
                <c:pt idx="1">
                  <c:v>4.8575853403348235E-5</c:v>
                </c:pt>
                <c:pt idx="2">
                  <c:v>5.7542380082020482E-5</c:v>
                </c:pt>
                <c:pt idx="3">
                  <c:v>6.7923889942791125E-5</c:v>
                </c:pt>
                <c:pt idx="4">
                  <c:v>7.989592406882754E-5</c:v>
                </c:pt>
                <c:pt idx="5">
                  <c:v>9.3647037867290934E-5</c:v>
                </c:pt>
                <c:pt idx="6">
                  <c:v>1.093782099974481E-4</c:v>
                </c:pt>
                <c:pt idx="7">
                  <c:v>1.2730191151042093E-4</c:v>
                </c:pt>
                <c:pt idx="8">
                  <c:v>1.4764079810737277E-4</c:v>
                </c:pt>
                <c:pt idx="9">
                  <c:v>1.7062599216456122E-4</c:v>
                </c:pt>
                <c:pt idx="10">
                  <c:v>1.9649492655565132E-4</c:v>
                </c:pt>
                <c:pt idx="11">
                  <c:v>2.2548872941164855E-4</c:v>
                </c:pt>
                <c:pt idx="12">
                  <c:v>2.5784913783340364E-4</c:v>
                </c:pt>
                <c:pt idx="13">
                  <c:v>2.9381493918656824E-4</c:v>
                </c:pt>
                <c:pt idx="14">
                  <c:v>3.336179508704223E-4</c:v>
                </c:pt>
                <c:pt idx="15">
                  <c:v>3.7747856319029181E-4</c:v>
                </c:pt>
                <c:pt idx="16">
                  <c:v>4.2560088492791924E-4</c:v>
                </c:pt>
                <c:pt idx="17">
                  <c:v>4.7816754706289254E-4</c:v>
                </c:pt>
                <c:pt idx="18">
                  <c:v>5.3533423643919368E-4</c:v>
                </c:pt>
                <c:pt idx="19">
                  <c:v>5.9722404750847658E-4</c:v>
                </c:pt>
                <c:pt idx="20">
                  <c:v>6.6392175606673411E-4</c:v>
                </c:pt>
                <c:pt idx="21">
                  <c:v>7.3546813353531895E-4</c:v>
                </c:pt>
                <c:pt idx="22">
                  <c:v>8.118544331915797E-4</c:v>
                </c:pt>
                <c:pt idx="23">
                  <c:v>8.9301719019072338E-4</c:v>
                </c:pt>
                <c:pt idx="24">
                  <c:v>9.7883348461679995E-4</c:v>
                </c:pt>
                <c:pt idx="25">
                  <c:v>1.0691168205782277E-3</c:v>
                </c:pt>
                <c:pt idx="26">
                  <c:v>1.1636137740146145E-3</c:v>
                </c:pt>
                <c:pt idx="27">
                  <c:v>1.2620015569990751E-3</c:v>
                </c:pt>
                <c:pt idx="28">
                  <c:v>1.3638866366221041E-3</c:v>
                </c:pt>
                <c:pt idx="29">
                  <c:v>1.4688045318977003E-3</c:v>
                </c:pt>
                <c:pt idx="30">
                  <c:v>1.576220892577336E-3</c:v>
                </c:pt>
                <c:pt idx="31">
                  <c:v>1.6855339395130979E-3</c:v>
                </c:pt>
                <c:pt idx="32">
                  <c:v>1.796078317688342E-3</c:v>
                </c:pt>
                <c:pt idx="33">
                  <c:v>1.9071303808319321E-3</c:v>
                </c:pt>
                <c:pt idx="34">
                  <c:v>2.0179148914301116E-3</c:v>
                </c:pt>
                <c:pt idx="35">
                  <c:v>2.127613082889758E-3</c:v>
                </c:pt>
                <c:pt idx="36">
                  <c:v>2.2353719926660339E-3</c:v>
                </c:pt>
                <c:pt idx="37">
                  <c:v>2.3403149375263374E-3</c:v>
                </c:pt>
                <c:pt idx="38">
                  <c:v>2.4415529660229479E-3</c:v>
                </c:pt>
                <c:pt idx="39">
                  <c:v>2.5381970899472465E-3</c:v>
                </c:pt>
                <c:pt idx="40">
                  <c:v>2.6293710672644442E-3</c:v>
                </c:pt>
                <c:pt idx="41">
                  <c:v>2.7142244849222832E-3</c:v>
                </c:pt>
                <c:pt idx="42">
                  <c:v>2.7919458720010166E-3</c:v>
                </c:pt>
                <c:pt idx="43">
                  <c:v>2.8617755627581001E-3</c:v>
                </c:pt>
                <c:pt idx="44">
                  <c:v>2.9230180258347526E-3</c:v>
                </c:pt>
                <c:pt idx="45">
                  <c:v>2.9750533805976325E-3</c:v>
                </c:pt>
                <c:pt idx="46">
                  <c:v>3.0173478343792672E-3</c:v>
                </c:pt>
                <c:pt idx="47">
                  <c:v>3.0494627950624071E-3</c:v>
                </c:pt>
                <c:pt idx="48">
                  <c:v>3.0710624415480293E-3</c:v>
                </c:pt>
                <c:pt idx="49">
                  <c:v>3.0819195694031963E-3</c:v>
                </c:pt>
                <c:pt idx="50">
                  <c:v>3.0819195694031932E-3</c:v>
                </c:pt>
                <c:pt idx="51">
                  <c:v>3.0710624415480202E-3</c:v>
                </c:pt>
                <c:pt idx="52">
                  <c:v>3.0494627950623915E-3</c:v>
                </c:pt>
                <c:pt idx="53">
                  <c:v>3.0173478343792463E-3</c:v>
                </c:pt>
                <c:pt idx="54">
                  <c:v>2.9750533805976056E-3</c:v>
                </c:pt>
                <c:pt idx="55">
                  <c:v>2.923018025834721E-3</c:v>
                </c:pt>
                <c:pt idx="56">
                  <c:v>2.8617755627580637E-3</c:v>
                </c:pt>
                <c:pt idx="57">
                  <c:v>2.791945872000975E-3</c:v>
                </c:pt>
                <c:pt idx="58">
                  <c:v>2.7142244849222372E-3</c:v>
                </c:pt>
                <c:pt idx="59">
                  <c:v>2.6293710672643947E-3</c:v>
                </c:pt>
                <c:pt idx="60">
                  <c:v>2.5381970899471936E-3</c:v>
                </c:pt>
                <c:pt idx="61">
                  <c:v>2.4415529660228924E-3</c:v>
                </c:pt>
                <c:pt idx="62">
                  <c:v>2.3403149375262793E-3</c:v>
                </c:pt>
                <c:pt idx="63">
                  <c:v>2.2353719926659745E-3</c:v>
                </c:pt>
                <c:pt idx="64">
                  <c:v>2.1276130828896968E-3</c:v>
                </c:pt>
                <c:pt idx="65">
                  <c:v>2.01791489143005E-3</c:v>
                </c:pt>
                <c:pt idx="66">
                  <c:v>1.9071303808318694E-3</c:v>
                </c:pt>
                <c:pt idx="67">
                  <c:v>1.79607831768828E-3</c:v>
                </c:pt>
                <c:pt idx="68">
                  <c:v>1.6855339395130359E-3</c:v>
                </c:pt>
                <c:pt idx="69">
                  <c:v>1.5762208925772746E-3</c:v>
                </c:pt>
                <c:pt idx="70">
                  <c:v>1.4688045318976409E-3</c:v>
                </c:pt>
                <c:pt idx="71">
                  <c:v>1.363886636622046E-3</c:v>
                </c:pt>
                <c:pt idx="72">
                  <c:v>1.2620015569990187E-3</c:v>
                </c:pt>
                <c:pt idx="73">
                  <c:v>1.1636137740145603E-3</c:v>
                </c:pt>
                <c:pt idx="74">
                  <c:v>1.0691168205781761E-3</c:v>
                </c:pt>
                <c:pt idx="75">
                  <c:v>9.7883348461675073E-4</c:v>
                </c:pt>
                <c:pt idx="76">
                  <c:v>8.9301719019067611E-4</c:v>
                </c:pt>
                <c:pt idx="77">
                  <c:v>8.1185443319153525E-4</c:v>
                </c:pt>
                <c:pt idx="78">
                  <c:v>7.3546813353527753E-4</c:v>
                </c:pt>
                <c:pt idx="79">
                  <c:v>6.639217560666954E-4</c:v>
                </c:pt>
                <c:pt idx="80">
                  <c:v>5.9722404750844036E-4</c:v>
                </c:pt>
                <c:pt idx="81">
                  <c:v>5.353342364391604E-4</c:v>
                </c:pt>
                <c:pt idx="82">
                  <c:v>4.7816754706286093E-4</c:v>
                </c:pt>
                <c:pt idx="83">
                  <c:v>4.2560088492788958E-4</c:v>
                </c:pt>
                <c:pt idx="84">
                  <c:v>3.77478563190264E-4</c:v>
                </c:pt>
                <c:pt idx="85">
                  <c:v>3.3361795087039639E-4</c:v>
                </c:pt>
                <c:pt idx="86">
                  <c:v>2.9381493918654423E-4</c:v>
                </c:pt>
                <c:pt idx="87">
                  <c:v>2.5784913783338142E-4</c:v>
                </c:pt>
                <c:pt idx="88">
                  <c:v>2.2548872941162808E-4</c:v>
                </c:pt>
                <c:pt idx="89">
                  <c:v>1.9649492655563269E-4</c:v>
                </c:pt>
                <c:pt idx="90">
                  <c:v>1.7062599216454425E-4</c:v>
                </c:pt>
                <c:pt idx="91">
                  <c:v>1.4764079810735743E-4</c:v>
                </c:pt>
                <c:pt idx="92">
                  <c:v>1.2730191151040713E-4</c:v>
                </c:pt>
                <c:pt idx="93">
                  <c:v>1.0937820999743566E-4</c:v>
                </c:pt>
                <c:pt idx="94">
                  <c:v>9.3647037867279848E-5</c:v>
                </c:pt>
                <c:pt idx="95">
                  <c:v>7.9895924068817647E-5</c:v>
                </c:pt>
                <c:pt idx="96">
                  <c:v>6.7923889942782384E-5</c:v>
                </c:pt>
                <c:pt idx="97">
                  <c:v>5.7542380082012764E-5</c:v>
                </c:pt>
                <c:pt idx="98">
                  <c:v>4.8575853403341458E-5</c:v>
                </c:pt>
                <c:pt idx="99">
                  <c:v>4.0862073754061868E-5</c:v>
                </c:pt>
                <c:pt idx="100">
                  <c:v>3.4252140252421259E-5</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Normal Charts'!$D$15:$D$17</c:f>
              <c:numCache>
                <c:formatCode>0%</c:formatCode>
                <c:ptCount val="3"/>
                <c:pt idx="0">
                  <c:v>0.80352739416061048</c:v>
                </c:pt>
                <c:pt idx="1">
                  <c:v>9.823630291969479E-2</c:v>
                </c:pt>
                <c:pt idx="2">
                  <c:v>9.8236302919694762E-2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5229637961921428"/>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Charts'!$DT$8:$HP$8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Charts'!$DT$9:$HP$9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Charts'!$DT$10:$HP$10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Charts'!$DT$11:$HP$11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4241985960372806"/>
          <c:y val="3.66299550176806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Simulation'!$DV$8:$HR$8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Simulation'!$DV$9:$HR$9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Simulation'!$DV$10:$HR$10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MC Simulation'!$DV$11:$HR$11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Chart'!$D$2</c:f>
              <c:strCache>
                <c:ptCount val="1"/>
                <c:pt idx="0">
                  <c:v>Product
Backlog</c:v>
                </c:pt>
              </c:strCache>
            </c:strRef>
          </c:tx>
          <c:spPr>
            <a:ln w="44450" cap="rnd">
              <a:solidFill>
                <a:schemeClr val="accent3">
                  <a:lumMod val="75000"/>
                </a:schemeClr>
              </a:solidFill>
              <a:round/>
            </a:ln>
            <a:effectLst/>
          </c:spPr>
          <c:marker>
            <c:symbol val="circle"/>
            <c:size val="5"/>
            <c:spPr>
              <a:solidFill>
                <a:schemeClr val="accent3">
                  <a:lumMod val="75000"/>
                </a:schemeClr>
              </a:solidFill>
              <a:ln w="12700">
                <a:solidFill>
                  <a:schemeClr val="accent3">
                    <a:lumMod val="75000"/>
                  </a:schemeClr>
                </a:solidFill>
              </a:ln>
              <a:effectLst/>
            </c:spPr>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Chart'!$H$5:$H$56</c:f>
              <c:numCache>
                <c:formatCode>General</c:formatCode>
                <c:ptCount val="52"/>
                <c:pt idx="0">
                  <c:v>300</c:v>
                </c:pt>
                <c:pt idx="1">
                  <c:v>300</c:v>
                </c:pt>
                <c:pt idx="2">
                  <c:v>300</c:v>
                </c:pt>
                <c:pt idx="3">
                  <c:v>300</c:v>
                </c:pt>
                <c:pt idx="4">
                  <c:v>300</c:v>
                </c:pt>
                <c:pt idx="5">
                  <c:v>495</c:v>
                </c:pt>
                <c:pt idx="6">
                  <c:v>495</c:v>
                </c:pt>
                <c:pt idx="7">
                  <c:v>495</c:v>
                </c:pt>
                <c:pt idx="8">
                  <c:v>425</c:v>
                </c:pt>
                <c:pt idx="9">
                  <c:v>425</c:v>
                </c:pt>
                <c:pt idx="10">
                  <c:v>425</c:v>
                </c:pt>
                <c:pt idx="11">
                  <c:v>425</c:v>
                </c:pt>
                <c:pt idx="12">
                  <c:v>425</c:v>
                </c:pt>
                <c:pt idx="13">
                  <c:v>425</c:v>
                </c:pt>
                <c:pt idx="14">
                  <c:v>425</c:v>
                </c:pt>
                <c:pt idx="15">
                  <c:v>425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0-C172-4C58-9C8C-E58A0EAC92E4}"/>
            </c:ext>
          </c:extLst>
        </c:ser>
        <c:ser>
          <c:idx val="3"/>
          <c:order val="1"/>
          <c:tx>
            <c:strRef>
              <c:f>'SPERT® Normal - Burnup Chart'!$F$2</c:f>
              <c:strCache>
                <c:ptCount val="1"/>
                <c:pt idx="0">
                  <c:v>Total Done
All Iterations</c:v>
                </c:pt>
              </c:strCache>
            </c:strRef>
          </c:tx>
          <c:spPr>
            <a:ln w="44450" cap="rnd">
              <a:solidFill>
                <a:schemeClr val="accent4"/>
              </a:solidFill>
              <a:round/>
            </a:ln>
            <a:effectLst/>
          </c:spPr>
          <c:marker>
            <c:symbol val="circle"/>
            <c:size val="5"/>
            <c:spPr>
              <a:solidFill>
                <a:schemeClr val="accent4"/>
              </a:solidFill>
              <a:ln w="12700">
                <a:solidFill>
                  <a:schemeClr val="accent4"/>
                </a:solidFill>
              </a:ln>
              <a:effectLst/>
            </c:spPr>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Chart'!$F$5:$F$56</c:f>
              <c:numCache>
                <c:formatCode>General</c:formatCode>
                <c:ptCount val="52"/>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1-C172-4C58-9C8C-E58A0EAC92E4}"/>
            </c:ext>
          </c:extLst>
        </c:ser>
        <c:ser>
          <c:idx val="4"/>
          <c:order val="2"/>
          <c:tx>
            <c:strRef>
              <c:f>'SPERT® Normal - Burnup Chart'!$J$2</c:f>
              <c:strCache>
                <c:ptCount val="1"/>
                <c:pt idx="0">
                  <c:v>Expected
Value</c:v>
                </c:pt>
              </c:strCache>
            </c:strRef>
          </c:tx>
          <c:spPr>
            <a:ln w="44450" cap="rnd">
              <a:solidFill>
                <a:srgbClr val="FFC000"/>
              </a:solidFill>
              <a:prstDash val="solid"/>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Chart'!$J$5:$J$56</c:f>
              <c:numCache>
                <c:formatCode>General</c:formatCode>
                <c:ptCount val="52"/>
                <c:pt idx="1">
                  <c:v>#N/A</c:v>
                </c:pt>
                <c:pt idx="2">
                  <c:v>#N/A</c:v>
                </c:pt>
                <c:pt idx="3">
                  <c:v>#N/A</c:v>
                </c:pt>
                <c:pt idx="4">
                  <c:v>#N/A</c:v>
                </c:pt>
                <c:pt idx="5">
                  <c:v>#N/A</c:v>
                </c:pt>
                <c:pt idx="6">
                  <c:v>#N/A</c:v>
                </c:pt>
                <c:pt idx="7">
                  <c:v>275</c:v>
                </c:pt>
                <c:pt idx="8">
                  <c:v>309.375</c:v>
                </c:pt>
                <c:pt idx="9">
                  <c:v>343.75</c:v>
                </c:pt>
                <c:pt idx="10">
                  <c:v>343.75</c:v>
                </c:pt>
                <c:pt idx="11">
                  <c:v>378.125</c:v>
                </c:pt>
                <c:pt idx="12">
                  <c:v>412.5</c:v>
                </c:pt>
                <c:pt idx="13">
                  <c:v>446.875</c:v>
                </c:pt>
                <c:pt idx="14">
                  <c:v>481.25</c:v>
                </c:pt>
                <c:pt idx="15">
                  <c:v>515.625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2-C172-4C58-9C8C-E58A0EAC92E4}"/>
            </c:ext>
          </c:extLst>
        </c:ser>
        <c:ser>
          <c:idx val="5"/>
          <c:order val="3"/>
          <c:tx>
            <c:strRef>
              <c:f>'SPERT® Normal - Burnup Chart'!$L$2</c:f>
              <c:strCache>
                <c:ptCount val="1"/>
                <c:pt idx="0">
                  <c:v>Optimistic</c:v>
                </c:pt>
              </c:strCache>
            </c:strRef>
          </c:tx>
          <c:spPr>
            <a:ln w="44450" cap="rnd">
              <a:solidFill>
                <a:schemeClr val="accent6"/>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Chart'!$L$5:$L$56</c:f>
              <c:numCache>
                <c:formatCode>General</c:formatCode>
                <c:ptCount val="52"/>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369.36767946669465</c:v>
                </c:pt>
                <c:pt idx="11" formatCode="0">
                  <c:v>416.55151920004198</c:v>
                </c:pt>
                <c:pt idx="12" formatCode="0">
                  <c:v>463.73535893338931</c:v>
                </c:pt>
                <c:pt idx="13" formatCode="0">
                  <c:v>510.91919866673663</c:v>
                </c:pt>
                <c:pt idx="14" formatCode="0">
                  <c:v>558.10303840008396</c:v>
                </c:pt>
                <c:pt idx="15" formatCode="0">
                  <c:v>605.28687813343129</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3-C172-4C58-9C8C-E58A0EAC92E4}"/>
            </c:ext>
          </c:extLst>
        </c:ser>
        <c:ser>
          <c:idx val="0"/>
          <c:order val="4"/>
          <c:tx>
            <c:strRef>
              <c:f>'SPERT® Normal - Burnup Chart'!$M$2</c:f>
              <c:strCache>
                <c:ptCount val="1"/>
                <c:pt idx="0">
                  <c:v>Conservative</c:v>
                </c:pt>
              </c:strCache>
            </c:strRef>
          </c:tx>
          <c:spPr>
            <a:ln w="44450" cap="rnd">
              <a:solidFill>
                <a:schemeClr val="accent1"/>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Chart'!$M$5:$M$56</c:f>
              <c:numCache>
                <c:formatCode>General</c:formatCode>
                <c:ptCount val="52"/>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318.13232053330535</c:v>
                </c:pt>
                <c:pt idx="11" formatCode="0">
                  <c:v>339.69848079995802</c:v>
                </c:pt>
                <c:pt idx="12" formatCode="0">
                  <c:v>361.26464106661069</c:v>
                </c:pt>
                <c:pt idx="13" formatCode="0">
                  <c:v>382.83080133326337</c:v>
                </c:pt>
                <c:pt idx="14" formatCode="0">
                  <c:v>404.39696159991604</c:v>
                </c:pt>
                <c:pt idx="15" formatCode="0">
                  <c:v>425.96312186656871</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marker val="1"/>
        <c:smooth val="0"/>
        <c:axId val="1542148672"/>
        <c:axId val="1542150312"/>
      </c:lineChart>
      <c:dateAx>
        <c:axId val="1542148672"/>
        <c:scaling>
          <c:orientation val="minMax"/>
        </c:scaling>
        <c:delete val="0"/>
        <c:axPos val="b"/>
        <c:numFmt formatCode="m/d/yyyy" sourceLinked="1"/>
        <c:majorTickMark val="cross"/>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5.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5.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5.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5.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9.xml"/><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1.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2.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8.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0</xdr:rowOff>
    </xdr:from>
    <xdr:to>
      <xdr:col>1</xdr:col>
      <xdr:colOff>0</xdr:colOff>
      <xdr:row>1</xdr:row>
      <xdr:rowOff>320803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190500"/>
          <a:ext cx="488849" cy="320803"/>
        </a:xfrm>
        <a:prstGeom prst="rect">
          <a:avLst/>
        </a:prstGeom>
      </xdr:spPr>
    </xdr:pic>
    <xdr:clientData/>
  </xdr:twoCellAnchor>
  <xdr:twoCellAnchor editAs="oneCell">
    <xdr:from>
      <xdr:col>2</xdr:col>
      <xdr:colOff>590548</xdr:colOff>
      <xdr:row>10</xdr:row>
      <xdr:rowOff>180974</xdr:rowOff>
    </xdr:from>
    <xdr:to>
      <xdr:col>9</xdr:col>
      <xdr:colOff>437917</xdr:colOff>
      <xdr:row>20</xdr:row>
      <xdr:rowOff>161925</xdr:rowOff>
    </xdr:to>
    <xdr:pic>
      <xdr:nvPicPr>
        <xdr:cNvPr id="9" name="Picture 8">
          <a:extLst>
            <a:ext uri="{FF2B5EF4-FFF2-40B4-BE49-F238E27FC236}">
              <a16:creationId xmlns:a16="http://schemas.microsoft.com/office/drawing/2014/main" id="{29630E2B-3C51-4780-9B1D-02B4E1129B0D}"/>
            </a:ext>
          </a:extLst>
        </xdr:cNvPr>
        <xdr:cNvPicPr>
          <a:picLocks noChangeAspect="1"/>
        </xdr:cNvPicPr>
      </xdr:nvPicPr>
      <xdr:blipFill>
        <a:blip xmlns:r="http://schemas.openxmlformats.org/officeDocument/2006/relationships" r:embed="rId2"/>
        <a:stretch>
          <a:fillRect/>
        </a:stretch>
      </xdr:blipFill>
      <xdr:spPr>
        <a:xfrm>
          <a:off x="7800973" y="2314574"/>
          <a:ext cx="4047894" cy="1885951"/>
        </a:xfrm>
        <a:prstGeom prst="rect">
          <a:avLst/>
        </a:prstGeom>
      </xdr:spPr>
    </xdr:pic>
    <xdr:clientData/>
  </xdr:twoCellAnchor>
  <xdr:twoCellAnchor editAs="oneCell">
    <xdr:from>
      <xdr:col>2</xdr:col>
      <xdr:colOff>587714</xdr:colOff>
      <xdr:row>23</xdr:row>
      <xdr:rowOff>28574</xdr:rowOff>
    </xdr:from>
    <xdr:to>
      <xdr:col>9</xdr:col>
      <xdr:colOff>477835</xdr:colOff>
      <xdr:row>32</xdr:row>
      <xdr:rowOff>171449</xdr:rowOff>
    </xdr:to>
    <xdr:pic>
      <xdr:nvPicPr>
        <xdr:cNvPr id="10" name="Picture 9">
          <a:extLst>
            <a:ext uri="{FF2B5EF4-FFF2-40B4-BE49-F238E27FC236}">
              <a16:creationId xmlns:a16="http://schemas.microsoft.com/office/drawing/2014/main" id="{893324AF-C020-45EA-AC4F-0CE8600A676B}"/>
            </a:ext>
          </a:extLst>
        </xdr:cNvPr>
        <xdr:cNvPicPr>
          <a:picLocks noChangeAspect="1"/>
        </xdr:cNvPicPr>
      </xdr:nvPicPr>
      <xdr:blipFill>
        <a:blip xmlns:r="http://schemas.openxmlformats.org/officeDocument/2006/relationships" r:embed="rId3"/>
        <a:stretch>
          <a:fillRect/>
        </a:stretch>
      </xdr:blipFill>
      <xdr:spPr>
        <a:xfrm>
          <a:off x="7798139" y="4638674"/>
          <a:ext cx="4090646" cy="18573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0C69499E-CDE4-40C6-A64D-1D0EF6053D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18</xdr:row>
      <xdr:rowOff>88083</xdr:rowOff>
    </xdr:from>
    <xdr:to>
      <xdr:col>1</xdr:col>
      <xdr:colOff>6591300</xdr:colOff>
      <xdr:row>22</xdr:row>
      <xdr:rowOff>171254</xdr:rowOff>
    </xdr:to>
    <xdr:pic>
      <xdr:nvPicPr>
        <xdr:cNvPr id="7" name="Picture 6">
          <a:extLst>
            <a:ext uri="{FF2B5EF4-FFF2-40B4-BE49-F238E27FC236}">
              <a16:creationId xmlns:a16="http://schemas.microsoft.com/office/drawing/2014/main" id="{B786CFD0-3CD0-4C1A-88C7-4CCE1B5BA417}"/>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247650</xdr:colOff>
      <xdr:row>3</xdr:row>
      <xdr:rowOff>19049</xdr:rowOff>
    </xdr:from>
    <xdr:to>
      <xdr:col>9</xdr:col>
      <xdr:colOff>276225</xdr:colOff>
      <xdr:row>22</xdr:row>
      <xdr:rowOff>66675</xdr:rowOff>
    </xdr:to>
    <xdr:sp macro="" textlink="">
      <xdr:nvSpPr>
        <xdr:cNvPr id="8" name="Rectangle 7">
          <a:extLst>
            <a:ext uri="{FF2B5EF4-FFF2-40B4-BE49-F238E27FC236}">
              <a16:creationId xmlns:a16="http://schemas.microsoft.com/office/drawing/2014/main" id="{C7243F51-A543-4EDA-AEB4-B35B0C811332}"/>
            </a:ext>
          </a:extLst>
        </xdr:cNvPr>
        <xdr:cNvSpPr/>
      </xdr:nvSpPr>
      <xdr:spPr>
        <a:xfrm>
          <a:off x="7458075" y="761999"/>
          <a:ext cx="4229100" cy="3724276"/>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Version 4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Normal MC Simulation </a:t>
          </a:r>
          <a:r>
            <a:rPr lang="en-US" sz="1600" b="0" baseline="0">
              <a:solidFill>
                <a:sysClr val="windowText" lastClr="000000"/>
              </a:solidFill>
            </a:rPr>
            <a:t>worksheet from this Excel workbook.</a:t>
          </a:r>
        </a:p>
        <a:p>
          <a:pPr algn="ctr"/>
          <a:endParaRPr lang="en-US" sz="1600" b="0" baseline="0">
            <a:solidFill>
              <a:sysClr val="windowText" lastClr="000000"/>
            </a:solidFill>
          </a:endParaRPr>
        </a:p>
        <a:p>
          <a:pPr algn="ctr"/>
          <a:r>
            <a:rPr lang="en-US" sz="1600" b="0" baseline="0">
              <a:solidFill>
                <a:sysClr val="windowText" lastClr="000000"/>
              </a:solidFill>
            </a:rPr>
            <a:t>Deleting the </a:t>
          </a:r>
          <a:r>
            <a:rPr lang="en-US" sz="1600" b="1" baseline="0">
              <a:solidFill>
                <a:sysClr val="windowText" lastClr="000000"/>
              </a:solidFill>
            </a:rPr>
            <a:t>SPERT® Normal MC Simulation </a:t>
          </a:r>
          <a:r>
            <a:rPr lang="en-US" sz="1600" b="0" baseline="0">
              <a:solidFill>
                <a:sysClr val="windowText" lastClr="000000"/>
              </a:solidFill>
            </a:rPr>
            <a:t>worksheet may improve any performance issues you may encounter using Excel.</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129542</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14</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733425</xdr:colOff>
      <xdr:row>0</xdr:row>
      <xdr:rowOff>85725</xdr:rowOff>
    </xdr:from>
    <xdr:to>
      <xdr:col>11</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705802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6</xdr:col>
      <xdr:colOff>733426</xdr:colOff>
      <xdr:row>7</xdr:row>
      <xdr:rowOff>123825</xdr:rowOff>
    </xdr:from>
    <xdr:to>
      <xdr:col>16</xdr:col>
      <xdr:colOff>552451</xdr:colOff>
      <xdr:row>25</xdr:row>
      <xdr:rowOff>0</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180975</xdr:rowOff>
    </xdr:from>
    <xdr:to>
      <xdr:col>15</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15</xdr:col>
      <xdr:colOff>76200</xdr:colOff>
      <xdr:row>26</xdr:row>
      <xdr:rowOff>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390900" y="1323975"/>
              <a:ext cx="6962775" cy="33337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123825</xdr:colOff>
      <xdr:row>0</xdr:row>
      <xdr:rowOff>47625</xdr:rowOff>
    </xdr:from>
    <xdr:to>
      <xdr:col>6</xdr:col>
      <xdr:colOff>476250</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629650"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14</xdr:col>
      <xdr:colOff>19050</xdr:colOff>
      <xdr:row>0</xdr:row>
      <xdr:rowOff>28574</xdr:rowOff>
    </xdr:from>
    <xdr:to>
      <xdr:col>15</xdr:col>
      <xdr:colOff>0</xdr:colOff>
      <xdr:row>0</xdr:row>
      <xdr:rowOff>266699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8629650" y="28574"/>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333374</xdr:colOff>
      <xdr:row>57</xdr:row>
      <xdr:rowOff>19050</xdr:rowOff>
    </xdr:from>
    <xdr:to>
      <xdr:col>12</xdr:col>
      <xdr:colOff>971550</xdr:colOff>
      <xdr:row>75</xdr:row>
      <xdr:rowOff>163830</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6</xdr:col>
      <xdr:colOff>19050</xdr:colOff>
      <xdr:row>0</xdr:row>
      <xdr:rowOff>76200</xdr:rowOff>
    </xdr:from>
    <xdr:to>
      <xdr:col>7</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1</xdr:row>
      <xdr:rowOff>9526</xdr:rowOff>
    </xdr:to>
    <xdr:pic>
      <xdr:nvPicPr>
        <xdr:cNvPr id="2" name="Picture 1">
          <a:extLst>
            <a:ext uri="{FF2B5EF4-FFF2-40B4-BE49-F238E27FC236}">
              <a16:creationId xmlns:a16="http://schemas.microsoft.com/office/drawing/2014/main" id="{A4C7049B-D85B-4A83-89B9-E58715C908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50"/>
        </a:xfrm>
        <a:prstGeom prst="rect">
          <a:avLst/>
        </a:prstGeom>
      </xdr:spPr>
    </xdr:pic>
    <xdr:clientData/>
  </xdr:twoCellAnchor>
  <xdr:twoCellAnchor>
    <xdr:from>
      <xdr:col>8</xdr:col>
      <xdr:colOff>161925</xdr:colOff>
      <xdr:row>0</xdr:row>
      <xdr:rowOff>66675</xdr:rowOff>
    </xdr:from>
    <xdr:to>
      <xdr:col>10</xdr:col>
      <xdr:colOff>0</xdr:colOff>
      <xdr:row>1</xdr:row>
      <xdr:rowOff>57150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689ACE6-DC5D-4324-894F-5AC0BC35FEDD}"/>
            </a:ext>
          </a:extLst>
        </xdr:cNvPr>
        <xdr:cNvSpPr/>
      </xdr:nvSpPr>
      <xdr:spPr>
        <a:xfrm>
          <a:off x="5848350"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www.statisticalpert.com/download-free-templates/"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app.pluralsight.com/library/courses/estimate-projects-products/table-of-conten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10" Type="http://schemas.openxmlformats.org/officeDocument/2006/relationships/drawing" Target="../drawings/drawing3.xml"/><Relationship Id="rId4" Type="http://schemas.openxmlformats.org/officeDocument/2006/relationships/hyperlink" Target="https://www.youtube.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1.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4.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4.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2.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5.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5.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3.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6.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6.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4.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vmlDrawing" Target="../drawings/vmlDrawing4.vml"/><Relationship Id="rId5" Type="http://schemas.openxmlformats.org/officeDocument/2006/relationships/hyperlink" Target="https://www.linkedin.com/in/famousdavis/" TargetMode="External"/><Relationship Id="rId10" Type="http://schemas.openxmlformats.org/officeDocument/2006/relationships/drawing" Target="../drawings/drawing7.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5.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5.vml"/><Relationship Id="rId5" Type="http://schemas.openxmlformats.org/officeDocument/2006/relationships/hyperlink" Target="https://www.youtube.com/statisticalpert" TargetMode="External"/><Relationship Id="rId10" Type="http://schemas.openxmlformats.org/officeDocument/2006/relationships/drawing" Target="../drawings/drawing8.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6.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9.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8.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comments" Target="../comments7.xml"/><Relationship Id="rId5" Type="http://schemas.openxmlformats.org/officeDocument/2006/relationships/hyperlink" Target="https://www.linkedin.com/in/famousdavis/" TargetMode="External"/><Relationship Id="rId10" Type="http://schemas.openxmlformats.org/officeDocument/2006/relationships/vmlDrawing" Target="../drawings/vmlDrawing7.vml"/><Relationship Id="rId4" Type="http://schemas.openxmlformats.org/officeDocument/2006/relationships/hyperlink" Target="https://twitter.com/StatisticalPERT" TargetMode="External"/><Relationship Id="rId9"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8" Type="http://schemas.openxmlformats.org/officeDocument/2006/relationships/drawing" Target="../drawings/drawing11.xml"/><Relationship Id="rId3" Type="http://schemas.openxmlformats.org/officeDocument/2006/relationships/hyperlink" Target="https://www.youtube.com/statisticalpert" TargetMode="External"/><Relationship Id="rId7" Type="http://schemas.openxmlformats.org/officeDocument/2006/relationships/printerSettings" Target="../printerSettings/printerSettings9.bin"/><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gnu.org/licenses/" TargetMode="External"/><Relationship Id="rId10" Type="http://schemas.openxmlformats.org/officeDocument/2006/relationships/comments" Target="../comments8.xml"/><Relationship Id="rId4" Type="http://schemas.openxmlformats.org/officeDocument/2006/relationships/hyperlink" Target="https://twitter.com/StatisticalPERT" TargetMode="External"/><Relationship Id="rId9"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0.bin"/><Relationship Id="rId1" Type="http://schemas.openxmlformats.org/officeDocument/2006/relationships/hyperlink" Target="https://www.gnu.org/licenses/"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13.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1"/>
  <sheetViews>
    <sheetView showGridLines="0" showRowColHeaders="0" tabSelected="1" workbookViewId="0">
      <pane ySplit="2" topLeftCell="A3" activePane="bottomLeft" state="frozen"/>
      <selection pane="bottomLeft" activeCell="B41" sqref="B41"/>
    </sheetView>
  </sheetViews>
  <sheetFormatPr defaultColWidth="9" defaultRowHeight="15" x14ac:dyDescent="0.25"/>
  <cols>
    <col min="1" max="1" width="9" style="11"/>
    <col min="2" max="2" width="99.140625" style="11" customWidth="1"/>
    <col min="3" max="16384" width="9" style="11"/>
  </cols>
  <sheetData>
    <row r="1" spans="1:7" x14ac:dyDescent="0.25">
      <c r="A1" s="5"/>
      <c r="B1" s="5"/>
      <c r="C1" s="213"/>
    </row>
    <row r="2" spans="1:7" ht="28.5" x14ac:dyDescent="0.45">
      <c r="A2" s="5"/>
      <c r="B2" s="47" t="s">
        <v>145</v>
      </c>
      <c r="C2" s="214"/>
    </row>
    <row r="3" spans="1:7" x14ac:dyDescent="0.25">
      <c r="A3" s="5"/>
      <c r="B3" s="5"/>
    </row>
    <row r="4" spans="1:7" ht="17.25" x14ac:dyDescent="0.3">
      <c r="A4" s="5"/>
      <c r="B4" s="5" t="s">
        <v>142</v>
      </c>
      <c r="D4" s="246" t="s">
        <v>237</v>
      </c>
      <c r="G4" s="215"/>
    </row>
    <row r="5" spans="1:7" x14ac:dyDescent="0.25">
      <c r="A5" s="5"/>
      <c r="B5" s="5" t="s">
        <v>93</v>
      </c>
      <c r="D5" s="247" t="s">
        <v>236</v>
      </c>
      <c r="G5" s="215"/>
    </row>
    <row r="6" spans="1:7" x14ac:dyDescent="0.25">
      <c r="A6" s="5"/>
      <c r="B6" s="5" t="s">
        <v>43</v>
      </c>
      <c r="G6" s="215"/>
    </row>
    <row r="7" spans="1:7" x14ac:dyDescent="0.25">
      <c r="A7" s="5"/>
      <c r="B7" s="5"/>
      <c r="G7" s="215"/>
    </row>
    <row r="8" spans="1:7" ht="17.25" x14ac:dyDescent="0.3">
      <c r="A8" s="5"/>
      <c r="B8" s="5" t="s">
        <v>137</v>
      </c>
      <c r="D8" s="248" t="s">
        <v>238</v>
      </c>
      <c r="G8" s="215"/>
    </row>
    <row r="9" spans="1:7" x14ac:dyDescent="0.25">
      <c r="A9" s="5"/>
      <c r="B9" s="5" t="s">
        <v>95</v>
      </c>
      <c r="D9" s="247" t="s">
        <v>235</v>
      </c>
      <c r="G9" s="215"/>
    </row>
    <row r="10" spans="1:7" x14ac:dyDescent="0.25">
      <c r="A10" s="5"/>
      <c r="B10" s="5" t="s">
        <v>138</v>
      </c>
      <c r="G10" s="215"/>
    </row>
    <row r="11" spans="1:7" x14ac:dyDescent="0.25">
      <c r="A11" s="5"/>
      <c r="B11" s="5" t="s">
        <v>221</v>
      </c>
      <c r="G11" s="215"/>
    </row>
    <row r="12" spans="1:7" x14ac:dyDescent="0.25">
      <c r="A12" s="5"/>
      <c r="B12" s="5"/>
      <c r="G12" s="215"/>
    </row>
    <row r="13" spans="1:7" x14ac:dyDescent="0.25">
      <c r="A13" s="5"/>
      <c r="B13" s="5" t="s">
        <v>46</v>
      </c>
      <c r="G13" s="215"/>
    </row>
    <row r="14" spans="1:7" x14ac:dyDescent="0.25">
      <c r="A14" s="5"/>
      <c r="B14" s="48" t="s">
        <v>143</v>
      </c>
      <c r="G14" s="215"/>
    </row>
    <row r="15" spans="1:7" x14ac:dyDescent="0.25">
      <c r="A15" s="5"/>
      <c r="B15" s="5" t="s">
        <v>139</v>
      </c>
      <c r="G15" s="215"/>
    </row>
    <row r="16" spans="1:7" x14ac:dyDescent="0.25">
      <c r="A16" s="5"/>
      <c r="B16" s="5" t="s">
        <v>96</v>
      </c>
      <c r="G16" s="216"/>
    </row>
    <row r="17" spans="1:9" x14ac:dyDescent="0.25">
      <c r="A17" s="5"/>
      <c r="B17" s="5"/>
      <c r="G17" s="215"/>
    </row>
    <row r="18" spans="1:9" x14ac:dyDescent="0.25">
      <c r="A18" s="5"/>
      <c r="B18" s="5" t="s">
        <v>68</v>
      </c>
      <c r="G18" s="374"/>
      <c r="H18" s="374"/>
      <c r="I18" s="374"/>
    </row>
    <row r="19" spans="1:9" x14ac:dyDescent="0.25">
      <c r="A19" s="5"/>
      <c r="B19" s="5" t="s">
        <v>72</v>
      </c>
      <c r="G19" s="215"/>
    </row>
    <row r="20" spans="1:9" x14ac:dyDescent="0.25">
      <c r="A20" s="5"/>
      <c r="B20" s="5" t="s">
        <v>47</v>
      </c>
    </row>
    <row r="21" spans="1:9" x14ac:dyDescent="0.25">
      <c r="A21" s="5"/>
      <c r="B21" s="5"/>
    </row>
    <row r="22" spans="1:9" x14ac:dyDescent="0.25">
      <c r="A22" s="5"/>
      <c r="B22" s="5" t="s">
        <v>44</v>
      </c>
      <c r="D22" s="261" t="s">
        <v>821</v>
      </c>
    </row>
    <row r="23" spans="1:9" x14ac:dyDescent="0.25">
      <c r="A23" s="5"/>
      <c r="B23" s="48" t="s">
        <v>45</v>
      </c>
    </row>
    <row r="24" spans="1:9" x14ac:dyDescent="0.25">
      <c r="A24" s="5"/>
      <c r="B24" s="5"/>
      <c r="D24" s="261"/>
    </row>
    <row r="25" spans="1:9" x14ac:dyDescent="0.25">
      <c r="A25" s="5"/>
      <c r="B25" s="19" t="str">
        <f>CONCATENATE("Version ",'Change Log'!$B$3," – © 2015-",YEAR('Change Log'!$A$3),", William W. Davis, MSPM, PMP")</f>
        <v>Version 4.3 – © 2015-2020, William W. Davis, MSPM, PMP</v>
      </c>
      <c r="C25" s="12"/>
      <c r="D25" s="261"/>
      <c r="H25" s="12"/>
    </row>
    <row r="26" spans="1:9" x14ac:dyDescent="0.25">
      <c r="A26" s="5"/>
      <c r="B26" s="104" t="s">
        <v>140</v>
      </c>
      <c r="C26" s="103"/>
      <c r="D26" s="261"/>
      <c r="E26" s="103"/>
      <c r="F26" s="103"/>
      <c r="G26" s="103"/>
      <c r="H26" s="103"/>
    </row>
    <row r="27" spans="1:9" x14ac:dyDescent="0.25">
      <c r="A27" s="5"/>
      <c r="B27" s="104" t="s">
        <v>141</v>
      </c>
      <c r="C27" s="103"/>
      <c r="D27" s="261"/>
      <c r="H27" s="12"/>
    </row>
    <row r="28" spans="1:9" x14ac:dyDescent="0.25">
      <c r="A28" s="5"/>
      <c r="B28" s="104" t="s">
        <v>94</v>
      </c>
      <c r="C28" s="103"/>
      <c r="D28" s="261"/>
      <c r="H28" s="12"/>
    </row>
    <row r="29" spans="1:9" x14ac:dyDescent="0.25">
      <c r="A29" s="5"/>
      <c r="B29" s="104" t="s">
        <v>220</v>
      </c>
      <c r="C29" s="103"/>
      <c r="D29" s="261"/>
      <c r="H29" s="12"/>
    </row>
    <row r="30" spans="1:9" x14ac:dyDescent="0.25">
      <c r="A30" s="5"/>
      <c r="B30" s="355" t="s">
        <v>851</v>
      </c>
      <c r="C30" s="103"/>
      <c r="D30" s="261"/>
      <c r="H30" s="12"/>
    </row>
    <row r="31" spans="1:9" x14ac:dyDescent="0.25">
      <c r="A31" s="5"/>
      <c r="B31" s="155" t="s">
        <v>215</v>
      </c>
      <c r="C31" s="12"/>
      <c r="D31" s="261"/>
      <c r="H31" s="12"/>
    </row>
    <row r="32" spans="1:9" x14ac:dyDescent="0.25">
      <c r="A32" s="5"/>
      <c r="B32" s="155" t="s">
        <v>92</v>
      </c>
      <c r="C32" s="12"/>
      <c r="D32" s="261"/>
      <c r="H32" s="12"/>
    </row>
    <row r="33" spans="1:8" x14ac:dyDescent="0.25">
      <c r="A33" s="5"/>
      <c r="B33" s="155" t="s">
        <v>214</v>
      </c>
      <c r="C33" s="12"/>
      <c r="H33" s="12"/>
    </row>
    <row r="34" spans="1:8" x14ac:dyDescent="0.25">
      <c r="A34" s="5"/>
      <c r="B34" s="155" t="s">
        <v>216</v>
      </c>
      <c r="C34" s="12"/>
      <c r="D34" s="261" t="s">
        <v>817</v>
      </c>
      <c r="H34" s="12"/>
    </row>
    <row r="35" spans="1:8" x14ac:dyDescent="0.25">
      <c r="A35" s="5"/>
      <c r="B35" s="155" t="s">
        <v>761</v>
      </c>
      <c r="C35" s="12"/>
      <c r="H35" s="12"/>
    </row>
    <row r="36" spans="1:8" x14ac:dyDescent="0.25">
      <c r="A36" s="5"/>
      <c r="B36" s="155" t="s">
        <v>762</v>
      </c>
      <c r="C36" s="12"/>
      <c r="D36" s="261" t="s">
        <v>243</v>
      </c>
      <c r="H36" s="12"/>
    </row>
    <row r="37" spans="1:8" x14ac:dyDescent="0.25">
      <c r="A37" s="5"/>
      <c r="B37" s="155"/>
      <c r="C37" s="12"/>
      <c r="D37" s="261" t="s">
        <v>819</v>
      </c>
      <c r="H37" s="12"/>
    </row>
    <row r="38" spans="1:8" x14ac:dyDescent="0.25">
      <c r="A38" s="5"/>
      <c r="B38" s="155" t="s">
        <v>763</v>
      </c>
      <c r="C38" s="12"/>
      <c r="D38" s="261" t="s">
        <v>820</v>
      </c>
      <c r="H38" s="12"/>
    </row>
    <row r="39" spans="1:8" x14ac:dyDescent="0.25">
      <c r="A39" s="19"/>
      <c r="B39" s="155" t="s">
        <v>91</v>
      </c>
      <c r="C39" s="12"/>
      <c r="D39" s="261" t="s">
        <v>818</v>
      </c>
      <c r="H39" s="12"/>
    </row>
    <row r="40" spans="1:8" x14ac:dyDescent="0.25">
      <c r="A40" s="5"/>
      <c r="B40" s="262" t="s">
        <v>768</v>
      </c>
      <c r="D40" s="261" t="s">
        <v>847</v>
      </c>
    </row>
    <row r="41" spans="1:8" x14ac:dyDescent="0.25">
      <c r="A41" s="5"/>
      <c r="B41" s="5"/>
    </row>
  </sheetData>
  <mergeCells count="1">
    <mergeCell ref="G18:I18"/>
  </mergeCells>
  <hyperlinks>
    <hyperlink ref="B26" r:id="rId1" display="Download more FREE Statistical PERT templates at https://www.statisticalpert.com" xr:uid="{00000000-0004-0000-0000-000000000000}"/>
    <hyperlink ref="B27:D27" r:id="rId2" display="Take a Pluralsight course on Statistical PERT" xr:uid="{00000000-0004-0000-0000-000001000000}"/>
    <hyperlink ref="B23" r:id="rId3" xr:uid="{00000000-0004-0000-0000-000002000000}"/>
    <hyperlink ref="B28" r:id="rId4" xr:uid="{00000000-0004-0000-0000-000003000000}"/>
    <hyperlink ref="B30" r:id="rId5" location="newsletter" display="Follow Statistical PERT on Twitter to learn when new updates are released" xr:uid="{00000000-0004-0000-0000-000004000000}"/>
    <hyperlink ref="B14" r:id="rId6" display="a Quick Start guide for Statistical PERT® - Normal Edition.  The Quick Start guide explains the" xr:uid="{00000000-0004-0000-0000-000005000000}"/>
    <hyperlink ref="B29" r:id="rId7" display="Connect with me on LinkedIn" xr:uid="{C0C92256-31A4-4FB1-A305-87401A6C973C}"/>
    <hyperlink ref="B27" r:id="rId8" xr:uid="{F174AB8F-5919-441C-A3F4-7BDC7B764F06}"/>
    <hyperlink ref="B40"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A9EE4-A4B8-419E-B746-FED4BEC0061B}">
  <dimension ref="A1:I41"/>
  <sheetViews>
    <sheetView showRowColHeaders="0" workbookViewId="0">
      <pane ySplit="2" topLeftCell="A3" activePane="bottomLeft" state="frozen"/>
      <selection pane="bottomLeft" activeCell="B41" sqref="B41"/>
    </sheetView>
  </sheetViews>
  <sheetFormatPr defaultColWidth="9" defaultRowHeight="15" x14ac:dyDescent="0.25"/>
  <cols>
    <col min="1" max="1" width="9" style="11"/>
    <col min="2" max="2" width="99.140625" style="11" customWidth="1"/>
    <col min="3" max="16384" width="9" style="11"/>
  </cols>
  <sheetData>
    <row r="1" spans="1:7" x14ac:dyDescent="0.25">
      <c r="A1" s="5"/>
      <c r="B1" s="5"/>
      <c r="C1" s="213"/>
    </row>
    <row r="2" spans="1:7" ht="28.5" x14ac:dyDescent="0.45">
      <c r="A2" s="5"/>
      <c r="B2" s="141" t="s">
        <v>833</v>
      </c>
      <c r="C2" s="214"/>
    </row>
    <row r="3" spans="1:7" x14ac:dyDescent="0.25">
      <c r="A3" s="5"/>
      <c r="B3" s="5"/>
    </row>
    <row r="4" spans="1:7" ht="17.25" x14ac:dyDescent="0.3">
      <c r="A4" s="5"/>
      <c r="B4" s="5" t="s">
        <v>822</v>
      </c>
      <c r="D4" s="246"/>
      <c r="G4" s="215"/>
    </row>
    <row r="5" spans="1:7" x14ac:dyDescent="0.25">
      <c r="A5" s="5"/>
      <c r="B5" s="5" t="s">
        <v>823</v>
      </c>
      <c r="D5" s="247"/>
      <c r="G5" s="215"/>
    </row>
    <row r="6" spans="1:7" x14ac:dyDescent="0.25">
      <c r="A6" s="5"/>
      <c r="B6" s="5" t="s">
        <v>824</v>
      </c>
      <c r="G6" s="215"/>
    </row>
    <row r="7" spans="1:7" x14ac:dyDescent="0.25">
      <c r="A7" s="5"/>
      <c r="B7" s="5" t="s">
        <v>825</v>
      </c>
      <c r="G7" s="215"/>
    </row>
    <row r="8" spans="1:7" ht="17.25" x14ac:dyDescent="0.3">
      <c r="A8" s="5"/>
      <c r="B8" s="5"/>
      <c r="D8" s="248"/>
      <c r="G8" s="215"/>
    </row>
    <row r="9" spans="1:7" x14ac:dyDescent="0.25">
      <c r="A9" s="5"/>
      <c r="B9" s="5" t="s">
        <v>826</v>
      </c>
      <c r="D9" s="247"/>
      <c r="G9" s="215"/>
    </row>
    <row r="10" spans="1:7" x14ac:dyDescent="0.25">
      <c r="A10" s="5"/>
      <c r="B10" s="5" t="s">
        <v>827</v>
      </c>
      <c r="G10" s="215"/>
    </row>
    <row r="11" spans="1:7" x14ac:dyDescent="0.25">
      <c r="A11" s="5"/>
      <c r="B11" s="5" t="s">
        <v>828</v>
      </c>
      <c r="G11" s="215"/>
    </row>
    <row r="12" spans="1:7" x14ac:dyDescent="0.25">
      <c r="A12" s="5"/>
      <c r="B12" s="342" t="s">
        <v>829</v>
      </c>
      <c r="G12" s="215"/>
    </row>
    <row r="13" spans="1:7" x14ac:dyDescent="0.25">
      <c r="A13" s="5"/>
      <c r="B13" s="5" t="s">
        <v>832</v>
      </c>
      <c r="G13" s="215"/>
    </row>
    <row r="14" spans="1:7" x14ac:dyDescent="0.25">
      <c r="A14" s="5"/>
      <c r="B14" s="5" t="s">
        <v>831</v>
      </c>
      <c r="G14" s="215"/>
    </row>
    <row r="15" spans="1:7" x14ac:dyDescent="0.25">
      <c r="A15" s="5"/>
      <c r="B15" s="5" t="s">
        <v>842</v>
      </c>
      <c r="G15" s="215"/>
    </row>
    <row r="16" spans="1:7" x14ac:dyDescent="0.25">
      <c r="A16" s="5"/>
      <c r="B16" s="5"/>
      <c r="G16" s="216"/>
    </row>
    <row r="17" spans="1:9" x14ac:dyDescent="0.25">
      <c r="A17" s="5"/>
      <c r="B17" s="5" t="s">
        <v>830</v>
      </c>
      <c r="G17" s="215"/>
    </row>
    <row r="18" spans="1:9" x14ac:dyDescent="0.25">
      <c r="A18" s="5"/>
      <c r="B18" s="5" t="s">
        <v>834</v>
      </c>
      <c r="G18" s="374"/>
      <c r="H18" s="374"/>
      <c r="I18" s="374"/>
    </row>
    <row r="19" spans="1:9" x14ac:dyDescent="0.25">
      <c r="A19" s="5"/>
      <c r="B19" s="5"/>
      <c r="G19" s="215"/>
    </row>
    <row r="20" spans="1:9" x14ac:dyDescent="0.25">
      <c r="A20" s="5"/>
      <c r="B20" s="5"/>
    </row>
    <row r="21" spans="1:9" x14ac:dyDescent="0.25">
      <c r="A21" s="5"/>
      <c r="B21" s="5"/>
    </row>
    <row r="22" spans="1:9" x14ac:dyDescent="0.25">
      <c r="A22" s="5"/>
      <c r="B22" s="5"/>
      <c r="D22" s="261"/>
    </row>
    <row r="23" spans="1:9" x14ac:dyDescent="0.25">
      <c r="A23" s="5"/>
      <c r="B23" s="5"/>
    </row>
    <row r="24" spans="1:9" x14ac:dyDescent="0.25">
      <c r="A24" s="5"/>
      <c r="B24" s="5"/>
      <c r="D24" s="261"/>
    </row>
    <row r="25" spans="1:9" x14ac:dyDescent="0.25">
      <c r="A25" s="5"/>
      <c r="B25" s="19" t="str">
        <f>CONCATENATE("Version ",'Change Log'!$B$3," – © 2015-",YEAR('Change Log'!$A$3),", William W. Davis, MSPM, PMP")</f>
        <v>Version 4.3 – © 2015-2020, William W. Davis, MSPM, PMP</v>
      </c>
      <c r="C25" s="12"/>
      <c r="D25" s="261"/>
      <c r="H25" s="12"/>
    </row>
    <row r="26" spans="1:9" x14ac:dyDescent="0.25">
      <c r="A26" s="5"/>
      <c r="B26" s="339" t="s">
        <v>140</v>
      </c>
      <c r="C26" s="103"/>
      <c r="D26" s="261"/>
      <c r="E26" s="103"/>
      <c r="F26" s="103"/>
      <c r="G26" s="103"/>
      <c r="H26" s="103"/>
    </row>
    <row r="27" spans="1:9" x14ac:dyDescent="0.25">
      <c r="A27" s="5"/>
      <c r="B27" s="339" t="s">
        <v>141</v>
      </c>
      <c r="C27" s="103"/>
      <c r="D27" s="261"/>
      <c r="H27" s="12"/>
    </row>
    <row r="28" spans="1:9" x14ac:dyDescent="0.25">
      <c r="A28" s="5"/>
      <c r="B28" s="339" t="s">
        <v>94</v>
      </c>
      <c r="C28" s="103"/>
      <c r="D28" s="261"/>
      <c r="H28" s="12"/>
    </row>
    <row r="29" spans="1:9" x14ac:dyDescent="0.25">
      <c r="A29" s="5"/>
      <c r="B29" s="339" t="s">
        <v>220</v>
      </c>
      <c r="C29" s="103"/>
      <c r="D29" s="261"/>
      <c r="H29" s="12"/>
    </row>
    <row r="30" spans="1:9" x14ac:dyDescent="0.25">
      <c r="A30" s="5"/>
      <c r="B30" s="355" t="s">
        <v>851</v>
      </c>
      <c r="C30" s="103"/>
      <c r="D30" s="261"/>
      <c r="H30" s="12"/>
    </row>
    <row r="31" spans="1:9" x14ac:dyDescent="0.25">
      <c r="A31" s="5"/>
      <c r="B31" s="155" t="s">
        <v>215</v>
      </c>
      <c r="C31" s="12"/>
      <c r="D31" s="261"/>
      <c r="H31" s="12"/>
    </row>
    <row r="32" spans="1:9" x14ac:dyDescent="0.25">
      <c r="A32" s="5"/>
      <c r="B32" s="155" t="s">
        <v>92</v>
      </c>
      <c r="C32" s="12"/>
      <c r="D32" s="261"/>
      <c r="H32" s="12"/>
    </row>
    <row r="33" spans="1:8" x14ac:dyDescent="0.25">
      <c r="A33" s="5"/>
      <c r="B33" s="155" t="s">
        <v>214</v>
      </c>
      <c r="C33" s="12"/>
      <c r="H33" s="12"/>
    </row>
    <row r="34" spans="1:8" x14ac:dyDescent="0.25">
      <c r="A34" s="5"/>
      <c r="B34" s="155" t="s">
        <v>216</v>
      </c>
      <c r="C34" s="12"/>
      <c r="D34" s="261"/>
      <c r="H34" s="12"/>
    </row>
    <row r="35" spans="1:8" x14ac:dyDescent="0.25">
      <c r="A35" s="5"/>
      <c r="B35" s="155" t="s">
        <v>761</v>
      </c>
      <c r="C35" s="12"/>
      <c r="H35" s="12"/>
    </row>
    <row r="36" spans="1:8" x14ac:dyDescent="0.25">
      <c r="A36" s="5"/>
      <c r="B36" s="155" t="s">
        <v>762</v>
      </c>
      <c r="C36" s="12"/>
      <c r="D36" s="261"/>
      <c r="H36" s="12"/>
    </row>
    <row r="37" spans="1:8" x14ac:dyDescent="0.25">
      <c r="A37" s="5"/>
      <c r="B37" s="155"/>
      <c r="C37" s="12"/>
      <c r="D37" s="261"/>
      <c r="H37" s="12"/>
    </row>
    <row r="38" spans="1:8" x14ac:dyDescent="0.25">
      <c r="A38" s="5"/>
      <c r="B38" s="155" t="s">
        <v>763</v>
      </c>
      <c r="C38" s="12"/>
      <c r="D38" s="261"/>
      <c r="H38" s="12"/>
    </row>
    <row r="39" spans="1:8" x14ac:dyDescent="0.25">
      <c r="A39" s="19"/>
      <c r="B39" s="155" t="s">
        <v>91</v>
      </c>
      <c r="C39" s="12"/>
      <c r="D39" s="261"/>
      <c r="H39" s="12"/>
    </row>
    <row r="40" spans="1:8" x14ac:dyDescent="0.25">
      <c r="A40" s="5"/>
      <c r="B40" s="340" t="s">
        <v>768</v>
      </c>
      <c r="D40" s="261"/>
    </row>
    <row r="41" spans="1:8" x14ac:dyDescent="0.25">
      <c r="A41" s="5"/>
      <c r="B41" s="5"/>
    </row>
  </sheetData>
  <mergeCells count="1">
    <mergeCell ref="G18:I18"/>
  </mergeCells>
  <hyperlinks>
    <hyperlink ref="B26" r:id="rId1" display="Download more FREE Statistical PERT templates at https://www.statisticalpert.com" xr:uid="{CAA84C5B-8CA9-4144-B7C5-A715E01C00EE}"/>
    <hyperlink ref="B27:D27" r:id="rId2" display="Take a Pluralsight course on Statistical PERT" xr:uid="{2D6563CD-B407-4B6B-9BA7-D2ED3427A9A1}"/>
    <hyperlink ref="B28" r:id="rId3" xr:uid="{A5F40328-7311-4736-909D-DA7B51B8A545}"/>
    <hyperlink ref="B29" r:id="rId4" display="Connect with me on LinkedIn" xr:uid="{931B9675-42C7-4476-802D-7E6C46D1EFA4}"/>
    <hyperlink ref="B27" r:id="rId5" xr:uid="{5F15F666-22AE-4078-BFAD-E4F64125F743}"/>
    <hyperlink ref="B40" r:id="rId6" display="See the GNU General Public License for more details (http://www.gnu.org/licenses/)." xr:uid="{436D4388-213C-4431-8ADD-2423BB5147B3}"/>
    <hyperlink ref="B30" r:id="rId7" location="newsletter" display="Follow Statistical PERT on Twitter to learn when new updates are released" xr:uid="{A6BB18B4-7019-42CB-BAB7-5F7E7D73B63D}"/>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thickBot="1" x14ac:dyDescent="0.3">
      <c r="A1" s="55"/>
      <c r="B1" s="141" t="s">
        <v>184</v>
      </c>
      <c r="C1" s="5"/>
      <c r="D1" s="5"/>
      <c r="E1" s="5"/>
      <c r="F1" s="2"/>
      <c r="G1" s="2"/>
      <c r="H1" s="5"/>
      <c r="I1" s="5"/>
      <c r="J1" s="5"/>
      <c r="K1" s="5"/>
      <c r="L1" s="35"/>
      <c r="M1" s="35"/>
      <c r="N1" s="35"/>
      <c r="O1" s="35"/>
      <c r="P1" s="35"/>
      <c r="Q1" s="35"/>
      <c r="R1" s="5"/>
    </row>
    <row r="2" spans="1:18" ht="30" customHeight="1" x14ac:dyDescent="0.25">
      <c r="A2" s="252"/>
      <c r="B2" s="253"/>
      <c r="C2" s="254" t="s">
        <v>213</v>
      </c>
      <c r="D2" s="255"/>
      <c r="E2" s="255"/>
      <c r="F2" s="256"/>
      <c r="G2" s="256"/>
      <c r="H2" s="255"/>
      <c r="I2" s="255"/>
      <c r="J2" s="255"/>
      <c r="K2" s="257"/>
      <c r="L2" s="35"/>
      <c r="M2" s="35"/>
      <c r="N2" s="35"/>
      <c r="O2" s="35"/>
      <c r="P2" s="35"/>
      <c r="Q2" s="35"/>
      <c r="R2" s="5"/>
    </row>
    <row r="3" spans="1:18" ht="20.100000000000001" customHeight="1" x14ac:dyDescent="0.25">
      <c r="A3" s="190"/>
      <c r="B3" s="191" t="s">
        <v>199</v>
      </c>
      <c r="C3" s="356">
        <v>50</v>
      </c>
      <c r="D3" s="205" t="s">
        <v>197</v>
      </c>
      <c r="E3" s="206"/>
      <c r="F3" s="207"/>
      <c r="G3" s="207"/>
      <c r="H3" s="206"/>
      <c r="I3" s="206"/>
      <c r="J3" s="206"/>
      <c r="K3" s="208"/>
      <c r="L3" s="35"/>
      <c r="M3" s="35"/>
      <c r="N3" s="35"/>
      <c r="O3" s="35"/>
      <c r="P3" s="35"/>
      <c r="Q3" s="35"/>
      <c r="R3" s="5"/>
    </row>
    <row r="4" spans="1:18" ht="20.100000000000001" customHeight="1" x14ac:dyDescent="0.25">
      <c r="A4" s="258"/>
      <c r="B4" s="259" t="s">
        <v>840</v>
      </c>
      <c r="C4" s="357">
        <v>100</v>
      </c>
      <c r="D4" s="205" t="s">
        <v>841</v>
      </c>
      <c r="E4" s="206"/>
      <c r="F4" s="207"/>
      <c r="G4" s="207"/>
      <c r="H4" s="206"/>
      <c r="I4" s="206"/>
      <c r="J4" s="206"/>
      <c r="K4" s="208"/>
      <c r="L4" s="35"/>
      <c r="M4" s="35"/>
      <c r="N4" s="35"/>
      <c r="O4" s="35"/>
      <c r="P4" s="35"/>
      <c r="Q4" s="35"/>
      <c r="R4" s="5"/>
    </row>
    <row r="5" spans="1:18" ht="20.100000000000001" customHeight="1" x14ac:dyDescent="0.25">
      <c r="A5" s="190"/>
      <c r="B5" s="191" t="s">
        <v>200</v>
      </c>
      <c r="C5" s="357">
        <v>150</v>
      </c>
      <c r="D5" s="205" t="s">
        <v>198</v>
      </c>
      <c r="E5" s="206"/>
      <c r="F5" s="207"/>
      <c r="G5" s="207"/>
      <c r="H5" s="206"/>
      <c r="I5" s="206"/>
      <c r="J5" s="206"/>
      <c r="K5" s="208"/>
      <c r="L5" s="35"/>
      <c r="M5" s="35"/>
      <c r="N5" s="35"/>
      <c r="O5" s="35"/>
      <c r="P5" s="35"/>
      <c r="Q5" s="35"/>
      <c r="R5" s="5"/>
    </row>
    <row r="6" spans="1:18" ht="20.100000000000001" customHeight="1" x14ac:dyDescent="0.25">
      <c r="A6" s="203"/>
      <c r="B6" s="204" t="s">
        <v>188</v>
      </c>
      <c r="C6" s="125">
        <f>IF(OR(ISBLANK(C4),ISBLANK(C5),ISBLANK(C3)),"",IF(AND(C3&gt;0,C4&gt;0,C5&gt;0),IF(C4&gt;C3,IF(C5&gt;C4,1,-1),-1)))</f>
        <v>1</v>
      </c>
      <c r="D6" s="205" t="s">
        <v>183</v>
      </c>
      <c r="E6" s="206"/>
      <c r="F6" s="207"/>
      <c r="G6" s="207"/>
      <c r="H6" s="206"/>
      <c r="I6" s="206"/>
      <c r="J6" s="206"/>
      <c r="K6" s="208"/>
      <c r="L6" s="35"/>
      <c r="M6" s="35"/>
      <c r="N6" s="35"/>
      <c r="O6" s="35"/>
      <c r="P6" s="35"/>
      <c r="Q6" s="35"/>
      <c r="R6" s="5"/>
    </row>
    <row r="7" spans="1:18" ht="20.100000000000001" customHeight="1" x14ac:dyDescent="0.25">
      <c r="A7" s="203"/>
      <c r="B7" s="204" t="s">
        <v>189</v>
      </c>
      <c r="C7" s="125">
        <f>IF(OR(ISBLANK(C3),ISBLANK(C4),ISBLANK(C5)),"",IFERROR(MIN(C4-C3,C5-C4)/MAX(C4-C3,C5-C4),""))</f>
        <v>1</v>
      </c>
      <c r="D7" s="205" t="s">
        <v>185</v>
      </c>
      <c r="E7" s="206"/>
      <c r="F7" s="207"/>
      <c r="G7" s="207"/>
      <c r="H7" s="206"/>
      <c r="I7" s="206"/>
      <c r="J7" s="206"/>
      <c r="K7" s="208"/>
      <c r="L7" s="35"/>
      <c r="M7" s="35"/>
      <c r="N7" s="35"/>
      <c r="O7" s="35"/>
      <c r="P7" s="35"/>
      <c r="Q7" s="35"/>
      <c r="R7" s="5"/>
    </row>
    <row r="8" spans="1:18" ht="20.100000000000001" hidden="1" customHeight="1" x14ac:dyDescent="0.25">
      <c r="A8" s="190"/>
      <c r="B8" s="192"/>
      <c r="C8" s="187">
        <f>IF(AND(C3&gt;0,C4&gt;0,C5&gt;0),(C3+(4*C4)+C5)/6,"")</f>
        <v>100</v>
      </c>
      <c r="D8" s="205"/>
      <c r="E8" s="206"/>
      <c r="F8" s="207"/>
      <c r="G8" s="207"/>
      <c r="H8" s="206"/>
      <c r="I8" s="206"/>
      <c r="J8" s="206"/>
      <c r="K8" s="208"/>
      <c r="L8" s="35"/>
      <c r="M8" s="35"/>
      <c r="N8" s="35"/>
      <c r="O8" s="35"/>
      <c r="P8" s="35"/>
      <c r="Q8" s="35"/>
      <c r="R8" s="5"/>
    </row>
    <row r="9" spans="1:18" ht="20.100000000000001" customHeight="1" x14ac:dyDescent="0.25">
      <c r="A9" s="190"/>
      <c r="B9" s="191" t="s">
        <v>194</v>
      </c>
      <c r="C9" s="127" t="s">
        <v>1</v>
      </c>
      <c r="D9" s="205" t="s">
        <v>186</v>
      </c>
      <c r="E9" s="206"/>
      <c r="F9" s="207"/>
      <c r="G9" s="207"/>
      <c r="H9" s="206"/>
      <c r="I9" s="206"/>
      <c r="J9" s="206"/>
      <c r="K9" s="208"/>
      <c r="L9" s="35"/>
      <c r="M9" s="35"/>
      <c r="N9" s="35"/>
      <c r="O9" s="35"/>
      <c r="P9" s="35"/>
      <c r="Q9" s="35"/>
      <c r="R9" s="5"/>
    </row>
    <row r="10" spans="1:18" ht="20.100000000000001" customHeight="1" x14ac:dyDescent="0.25">
      <c r="A10" s="203"/>
      <c r="B10" s="204" t="s">
        <v>195</v>
      </c>
      <c r="C10" s="58"/>
      <c r="D10" s="205" t="s">
        <v>187</v>
      </c>
      <c r="E10" s="206"/>
      <c r="F10" s="207"/>
      <c r="G10" s="207"/>
      <c r="H10" s="206"/>
      <c r="I10" s="206"/>
      <c r="J10" s="206"/>
      <c r="K10" s="208"/>
      <c r="L10" s="35"/>
      <c r="M10" s="35"/>
      <c r="N10" s="35"/>
      <c r="O10" s="35"/>
      <c r="P10" s="35"/>
      <c r="Q10" s="35"/>
      <c r="R10" s="5"/>
    </row>
    <row r="11" spans="1:18" ht="20.100000000000001" hidden="1" customHeight="1" x14ac:dyDescent="0.25">
      <c r="A11" s="190"/>
      <c r="B11" s="192"/>
      <c r="C11" s="188">
        <f>IF(AND(C3&gt;0,C4&gt;0,C5&gt;0,NOT(ISBLANK(C9))),(C5-C3)*VLOOKUP(C9,VLookups!$A$4:$B$13,2,FALSE),"")</f>
        <v>20</v>
      </c>
      <c r="D11" s="206"/>
      <c r="E11" s="206"/>
      <c r="F11" s="207"/>
      <c r="G11" s="207"/>
      <c r="H11" s="206"/>
      <c r="I11" s="206"/>
      <c r="J11" s="206"/>
      <c r="K11" s="208"/>
      <c r="L11" s="35"/>
      <c r="M11" s="35"/>
      <c r="N11" s="35"/>
      <c r="O11" s="35"/>
      <c r="P11" s="35"/>
      <c r="Q11" s="35"/>
      <c r="R11" s="5"/>
    </row>
    <row r="12" spans="1:18" ht="20.100000000000001" customHeight="1" x14ac:dyDescent="0.25">
      <c r="A12" s="190"/>
      <c r="B12" s="191" t="s">
        <v>190</v>
      </c>
      <c r="C12" s="357">
        <v>75</v>
      </c>
      <c r="D12" s="205" t="s">
        <v>240</v>
      </c>
      <c r="E12" s="206"/>
      <c r="F12" s="207"/>
      <c r="G12" s="207"/>
      <c r="H12" s="206"/>
      <c r="I12" s="206"/>
      <c r="J12" s="206"/>
      <c r="K12" s="208"/>
      <c r="L12" s="35"/>
      <c r="M12" s="35"/>
      <c r="N12" s="35"/>
      <c r="O12" s="35"/>
      <c r="P12" s="35"/>
      <c r="Q12" s="35"/>
      <c r="R12" s="5"/>
    </row>
    <row r="13" spans="1:18" ht="20.100000000000001" customHeight="1" x14ac:dyDescent="0.25">
      <c r="A13" s="190"/>
      <c r="B13" s="191" t="s">
        <v>191</v>
      </c>
      <c r="C13" s="186" t="s">
        <v>76</v>
      </c>
      <c r="D13" s="205" t="s">
        <v>196</v>
      </c>
      <c r="E13" s="206"/>
      <c r="F13" s="207"/>
      <c r="G13" s="207"/>
      <c r="H13" s="206"/>
      <c r="I13" s="206"/>
      <c r="J13" s="206"/>
      <c r="K13" s="208"/>
      <c r="L13" s="35"/>
      <c r="M13" s="35"/>
      <c r="N13" s="35"/>
      <c r="O13" s="35"/>
      <c r="P13" s="35"/>
      <c r="Q13" s="35"/>
      <c r="R13" s="5"/>
    </row>
    <row r="14" spans="1:18" ht="20.100000000000001" customHeight="1" x14ac:dyDescent="0.25">
      <c r="A14" s="193"/>
      <c r="B14" s="194" t="str">
        <f>(IF(AND($C$3&gt;0,$C$4&gt;0,$C$5&gt;0,$C$12&gt;0,NOT(ISBLANK($C$9))),IF(VLOOKUP($C$13,VLookups!A43:C44,2,FALSE),CONCATENATE("Your planning estimate of ",$C$12," is greater than ",TEXT(1-$C$14,"0%")," of all possible outcomes →"),CONCATENATE("Your planning estimate of ",$C$12," is greater than ",TEXT($C$14,"0%")," of all possible outcomes →")),""))</f>
        <v>Your planning estimate of 75 is greater than 11% of all possible outcomes →</v>
      </c>
      <c r="C14" s="358">
        <f>IF(AND($C$3&gt;0,$C$4&gt;0,$C$5&gt;0,$C$11&gt;0,$C$12&gt;0,NOT(ISBLANK($C$9))),ABS(VLOOKUP($C$13,VLookups!$A$43:$B$44,2,FALSE)-_xlfn.NORM.DIST($C$12,$C$8,$C$11,TRUE)),"")</f>
        <v>0.10564977366685525</v>
      </c>
      <c r="D14" s="201" t="str">
        <f>IF(AND($C$3&gt;0,$C$4&gt;0,$C$5&gt;0,$C$12&gt;0,NOT(ISBLANK($C9))),IF(VLOOKUP($C$13,VLookups!A43:C44,2,FALSE),CONCATENATE(TEXT($C$14,"0%")," of all possible outcomes exceed your planning estimate of ",$C$12),CONCATENATE(TEXT(1-$C$14,"0%")," of all possible outcomes exceed your planning estimate of ",$C$12)),"")</f>
        <v>89% of all possible outcomes exceed your planning estimate of 75</v>
      </c>
      <c r="E14" s="143"/>
      <c r="F14" s="144"/>
      <c r="G14" s="144"/>
      <c r="H14" s="143"/>
      <c r="I14" s="143"/>
      <c r="J14" s="143"/>
      <c r="K14" s="195"/>
      <c r="L14" s="35"/>
      <c r="M14" s="35"/>
      <c r="N14" s="35"/>
      <c r="O14" s="35"/>
      <c r="P14" s="35"/>
      <c r="Q14" s="35"/>
      <c r="R14" s="5"/>
    </row>
    <row r="15" spans="1:18" ht="20.100000000000001" customHeight="1" x14ac:dyDescent="0.25">
      <c r="A15" s="190"/>
      <c r="B15" s="191" t="s">
        <v>192</v>
      </c>
      <c r="C15" s="359">
        <v>0.5</v>
      </c>
      <c r="D15" s="205" t="s">
        <v>193</v>
      </c>
      <c r="E15" s="206"/>
      <c r="F15" s="207"/>
      <c r="G15" s="207"/>
      <c r="H15" s="206"/>
      <c r="I15" s="206"/>
      <c r="J15" s="206"/>
      <c r="K15" s="208"/>
      <c r="L15" s="35"/>
      <c r="M15" s="35"/>
      <c r="N15" s="35"/>
      <c r="O15" s="35"/>
      <c r="P15" s="35"/>
      <c r="Q15" s="35"/>
      <c r="R15" s="5"/>
    </row>
    <row r="16" spans="1:18" ht="20.100000000000001" customHeight="1" thickBot="1" x14ac:dyDescent="0.3">
      <c r="A16" s="199"/>
      <c r="B16" s="200" t="str">
        <f>IF(AND($C$3&gt;0,$C$4&gt;0,$C$5&gt;0,NOT(ISBLANK($C9)),C15&gt;0),IF(VLOOKUP($C$13,VLookups!A43:C44,2,FALSE),CONCATENATE("The SPERT estimate of ",TEXT($C$16,"0")," is greater than ",TEXT(1-$C$15,"0%")," of all possible outcomes →"),CONCATENATE("The SPERT estimate of ",TEXT($C$16,"0")," is greater than ",TEXT($C$15,"0%")," of all possible outcomes →")),"")</f>
        <v>The SPERT estimate of 100 is greater than 50% of all possible outcomes →</v>
      </c>
      <c r="C16" s="360">
        <f>IF(AND($C3&gt;0,$C4&gt;0,$C5&gt;0,$C15&gt;0,NOT(ISBLANK($C9))),_xlfn.NORM.INV(ABS(VLOOKUP($C$13,VLookups!$A$43:$B$44,2,FALSE)-C$15),$C8,$C11),"")</f>
        <v>100</v>
      </c>
      <c r="D16" s="202" t="str">
        <f>IF(AND($C$3&gt;0,$C$4&gt;0,$C$5&gt;0,NOT(ISBLANK($C$9)),$C15&gt;0),IF(VLOOKUP($C$13,VLookups!A43:C44,2,FALSE),CONCATENATE(TEXT($C$15,"0%")," of all possible outcomes exceed the SPERT estimate of ",TEXT($C$16,"0")),CONCATENATE(TEXT(1-$C$15,"0%")," of all possible outcomes exceed the SPERT estimate of ",TEXT($C$16,"0"))),"")</f>
        <v>50% of all possible outcomes exceed the SPERT estimate of 100</v>
      </c>
      <c r="E16" s="196"/>
      <c r="F16" s="197"/>
      <c r="G16" s="197"/>
      <c r="H16" s="196"/>
      <c r="I16" s="196"/>
      <c r="J16" s="196"/>
      <c r="K16" s="198"/>
      <c r="L16" s="35"/>
      <c r="M16" s="35"/>
      <c r="N16" s="35"/>
      <c r="O16" s="35"/>
      <c r="P16" s="35"/>
      <c r="Q16" s="35"/>
      <c r="R16" s="5"/>
    </row>
    <row r="17" spans="1:18" ht="15" customHeight="1" x14ac:dyDescent="0.25">
      <c r="A17" s="55"/>
      <c r="B17" s="55"/>
      <c r="C17" s="368" t="s">
        <v>867</v>
      </c>
      <c r="D17" s="5"/>
      <c r="E17" s="5"/>
      <c r="F17" s="2"/>
      <c r="G17" s="2"/>
      <c r="H17" s="5"/>
      <c r="I17" s="5"/>
      <c r="J17" s="5"/>
      <c r="K17" s="5"/>
      <c r="L17" s="35"/>
      <c r="M17" s="35"/>
      <c r="N17" s="35"/>
      <c r="O17" s="35"/>
      <c r="P17" s="35"/>
      <c r="Q17" s="35"/>
      <c r="R17" s="5"/>
    </row>
    <row r="18" spans="1:18" x14ac:dyDescent="0.25">
      <c r="A18" s="2"/>
      <c r="B18" s="5"/>
      <c r="C18" s="5"/>
      <c r="D18" s="5"/>
      <c r="E18" s="5"/>
      <c r="F18" s="2"/>
      <c r="G18" s="2"/>
      <c r="H18" s="5"/>
      <c r="I18" s="5"/>
      <c r="J18" s="5"/>
      <c r="K18" s="5"/>
      <c r="L18" s="5"/>
      <c r="M18" s="5"/>
      <c r="N18" s="5"/>
      <c r="O18" s="5"/>
      <c r="P18" s="5"/>
      <c r="Q18" s="5"/>
      <c r="R18" s="5"/>
    </row>
    <row r="19" spans="1:18" x14ac:dyDescent="0.25">
      <c r="A19" s="2"/>
      <c r="B19" s="19" t="str">
        <f>CONCATENATE("Version ",'Change Log'!$B$3," – © 2015-",YEAR('Change Log'!$A$3),", William W. Davis, MSPM, PMP")</f>
        <v>Version 4.3 – © 2015-2020, William W. Davis, MSPM, PMP</v>
      </c>
      <c r="C19" s="189"/>
      <c r="D19" s="5"/>
      <c r="E19" s="2"/>
      <c r="F19" s="5"/>
      <c r="G19" s="5"/>
      <c r="H19" s="2"/>
      <c r="I19" s="5"/>
      <c r="J19" s="5"/>
      <c r="K19" s="5"/>
      <c r="L19" s="5"/>
      <c r="M19" s="5"/>
      <c r="N19" s="5"/>
      <c r="O19" s="5"/>
      <c r="P19" s="5"/>
      <c r="Q19" s="5"/>
      <c r="R19" s="5"/>
    </row>
    <row r="20" spans="1:18" x14ac:dyDescent="0.25">
      <c r="A20" s="2"/>
      <c r="B20" s="323" t="s">
        <v>140</v>
      </c>
      <c r="C20" s="323"/>
      <c r="D20" s="323"/>
      <c r="E20" s="323"/>
      <c r="F20" s="323"/>
      <c r="G20" s="323"/>
      <c r="H20" s="2"/>
      <c r="I20" s="5"/>
      <c r="J20" s="5"/>
      <c r="K20" s="5"/>
      <c r="L20" s="5"/>
      <c r="M20" s="5"/>
      <c r="N20" s="5"/>
      <c r="O20" s="5"/>
      <c r="P20" s="5"/>
      <c r="Q20" s="5"/>
      <c r="R20" s="5"/>
    </row>
    <row r="21" spans="1:18" x14ac:dyDescent="0.25">
      <c r="A21" s="2"/>
      <c r="B21" s="323" t="s">
        <v>141</v>
      </c>
      <c r="C21" s="323"/>
      <c r="D21" s="323"/>
      <c r="E21" s="323"/>
      <c r="F21" s="323"/>
      <c r="G21" s="323"/>
      <c r="H21" s="2"/>
      <c r="I21" s="5"/>
      <c r="J21" s="5"/>
      <c r="K21" s="5"/>
      <c r="L21" s="5"/>
      <c r="M21" s="5"/>
      <c r="N21" s="5"/>
      <c r="O21" s="5"/>
      <c r="P21" s="5"/>
      <c r="Q21" s="5"/>
      <c r="R21" s="5"/>
    </row>
    <row r="22" spans="1:18" x14ac:dyDescent="0.25">
      <c r="A22" s="2"/>
      <c r="B22" s="323" t="s">
        <v>94</v>
      </c>
      <c r="C22" s="323"/>
      <c r="D22" s="323"/>
      <c r="E22" s="323"/>
      <c r="F22" s="323"/>
      <c r="G22" s="323"/>
      <c r="H22" s="2"/>
      <c r="I22" s="5"/>
      <c r="J22" s="5"/>
      <c r="K22" s="5"/>
      <c r="L22" s="5"/>
      <c r="M22" s="5"/>
      <c r="N22" s="5"/>
      <c r="O22" s="5"/>
      <c r="P22" s="5"/>
      <c r="Q22" s="5"/>
      <c r="R22" s="5"/>
    </row>
    <row r="23" spans="1:18" x14ac:dyDescent="0.25">
      <c r="A23" s="2"/>
      <c r="B23" s="323" t="s">
        <v>220</v>
      </c>
      <c r="C23" s="323"/>
      <c r="D23" s="323"/>
      <c r="E23" s="323"/>
      <c r="F23" s="323"/>
      <c r="G23" s="323"/>
      <c r="H23" s="2"/>
      <c r="I23" s="5"/>
      <c r="J23" s="5"/>
      <c r="K23" s="5"/>
      <c r="L23" s="5"/>
      <c r="M23" s="5"/>
      <c r="N23" s="5"/>
      <c r="O23" s="5"/>
      <c r="P23" s="5"/>
      <c r="Q23" s="5"/>
      <c r="R23" s="5"/>
    </row>
    <row r="24" spans="1:18" x14ac:dyDescent="0.25">
      <c r="A24" s="2"/>
      <c r="B24" s="375" t="s">
        <v>851</v>
      </c>
      <c r="C24" s="375"/>
      <c r="D24" s="323"/>
      <c r="E24" s="323"/>
      <c r="F24" s="323"/>
      <c r="G24" s="323"/>
      <c r="H24" s="2"/>
      <c r="I24" s="5"/>
      <c r="J24" s="5"/>
      <c r="K24" s="5"/>
      <c r="L24" s="5"/>
      <c r="M24" s="5"/>
      <c r="N24" s="5"/>
      <c r="O24" s="5"/>
      <c r="P24" s="5"/>
      <c r="Q24" s="5"/>
      <c r="R24" s="5"/>
    </row>
    <row r="25" spans="1:18" x14ac:dyDescent="0.25">
      <c r="A25" s="2"/>
      <c r="B25" s="155" t="s">
        <v>215</v>
      </c>
      <c r="C25" s="5"/>
      <c r="D25" s="5"/>
      <c r="E25" s="2"/>
      <c r="F25" s="5"/>
      <c r="G25" s="5"/>
      <c r="H25" s="2"/>
      <c r="I25" s="5"/>
      <c r="J25" s="5"/>
      <c r="K25" s="5"/>
      <c r="L25" s="5"/>
      <c r="M25" s="5"/>
      <c r="N25" s="5"/>
      <c r="O25" s="5"/>
      <c r="P25" s="5"/>
      <c r="Q25" s="5"/>
      <c r="R25" s="5"/>
    </row>
    <row r="26" spans="1:18" x14ac:dyDescent="0.25">
      <c r="A26" s="2"/>
      <c r="B26" s="155" t="s">
        <v>92</v>
      </c>
      <c r="C26" s="5"/>
      <c r="D26" s="5"/>
      <c r="E26" s="2"/>
      <c r="F26" s="5"/>
      <c r="G26" s="5"/>
      <c r="H26" s="2"/>
      <c r="I26" s="5"/>
      <c r="J26" s="5"/>
      <c r="K26" s="5"/>
      <c r="L26" s="5"/>
      <c r="M26" s="5"/>
      <c r="N26" s="5"/>
      <c r="O26" s="5"/>
      <c r="P26" s="5"/>
      <c r="Q26" s="5"/>
      <c r="R26" s="5"/>
    </row>
    <row r="27" spans="1:18" x14ac:dyDescent="0.25">
      <c r="A27" s="19"/>
      <c r="B27" s="155" t="s">
        <v>214</v>
      </c>
      <c r="C27" s="5"/>
      <c r="D27" s="5"/>
      <c r="E27" s="5"/>
      <c r="F27" s="2"/>
      <c r="G27" s="2"/>
      <c r="H27" s="5"/>
      <c r="I27" s="5"/>
      <c r="J27" s="5"/>
      <c r="K27" s="5"/>
      <c r="L27" s="5"/>
      <c r="M27" s="5"/>
      <c r="N27" s="5"/>
      <c r="O27" s="5"/>
      <c r="P27" s="5"/>
      <c r="Q27" s="5"/>
      <c r="R27" s="5"/>
    </row>
    <row r="28" spans="1:18" x14ac:dyDescent="0.25">
      <c r="A28" s="19"/>
      <c r="B28" s="155" t="s">
        <v>216</v>
      </c>
      <c r="C28" s="5"/>
      <c r="D28" s="5"/>
      <c r="E28" s="5"/>
      <c r="F28" s="2"/>
      <c r="G28" s="2"/>
      <c r="H28" s="5"/>
      <c r="I28" s="5"/>
      <c r="J28" s="5"/>
      <c r="K28" s="5"/>
      <c r="L28" s="5"/>
      <c r="M28" s="5"/>
      <c r="N28" s="5"/>
      <c r="O28" s="5"/>
      <c r="P28" s="5"/>
      <c r="Q28" s="5"/>
      <c r="R28" s="5"/>
    </row>
    <row r="29" spans="1:18" x14ac:dyDescent="0.25">
      <c r="A29" s="19"/>
      <c r="B29" s="155" t="s">
        <v>761</v>
      </c>
      <c r="C29" s="5"/>
      <c r="D29" s="5"/>
      <c r="E29" s="5"/>
      <c r="F29" s="2"/>
      <c r="G29" s="2"/>
      <c r="H29" s="5"/>
      <c r="I29" s="5"/>
      <c r="J29" s="5"/>
      <c r="K29" s="5"/>
      <c r="L29" s="5"/>
      <c r="M29" s="5"/>
      <c r="N29" s="5"/>
      <c r="O29" s="5"/>
      <c r="P29" s="5"/>
      <c r="Q29" s="5"/>
      <c r="R29" s="5"/>
    </row>
    <row r="30" spans="1:18" x14ac:dyDescent="0.25">
      <c r="A30" s="19"/>
      <c r="B30" s="155" t="s">
        <v>762</v>
      </c>
      <c r="C30" s="5"/>
      <c r="D30" s="5"/>
      <c r="E30" s="5"/>
      <c r="F30" s="2"/>
      <c r="G30" s="2"/>
      <c r="H30" s="5"/>
      <c r="I30" s="5"/>
      <c r="J30" s="5"/>
      <c r="K30" s="5"/>
      <c r="L30" s="5"/>
      <c r="M30" s="5"/>
      <c r="N30" s="5"/>
      <c r="O30" s="5"/>
      <c r="P30" s="5"/>
      <c r="Q30" s="5"/>
      <c r="R30" s="5"/>
    </row>
    <row r="31" spans="1:18" x14ac:dyDescent="0.25">
      <c r="A31" s="19"/>
      <c r="B31" s="155"/>
      <c r="C31" s="5"/>
      <c r="D31" s="5"/>
      <c r="E31" s="5"/>
      <c r="F31" s="2"/>
      <c r="G31" s="2"/>
      <c r="H31" s="5"/>
      <c r="I31" s="5"/>
      <c r="J31" s="5"/>
      <c r="K31" s="5"/>
      <c r="L31" s="5"/>
      <c r="M31" s="5"/>
      <c r="N31" s="5"/>
      <c r="O31" s="5"/>
      <c r="P31" s="5"/>
      <c r="Q31" s="5"/>
      <c r="R31" s="5"/>
    </row>
    <row r="32" spans="1:18" x14ac:dyDescent="0.25">
      <c r="A32" s="2"/>
      <c r="B32" s="155" t="s">
        <v>763</v>
      </c>
      <c r="C32" s="5"/>
      <c r="D32" s="5"/>
      <c r="E32" s="5"/>
      <c r="F32" s="2"/>
      <c r="G32" s="2"/>
      <c r="H32" s="5"/>
      <c r="I32" s="5"/>
      <c r="J32" s="5"/>
      <c r="K32" s="5"/>
      <c r="L32" s="5"/>
      <c r="M32" s="5"/>
      <c r="N32" s="5"/>
      <c r="O32" s="5"/>
      <c r="P32" s="5"/>
      <c r="Q32" s="5"/>
      <c r="R32" s="5"/>
    </row>
    <row r="33" spans="1:18" x14ac:dyDescent="0.25">
      <c r="A33" s="2"/>
      <c r="B33" s="155" t="s">
        <v>91</v>
      </c>
      <c r="C33" s="5"/>
      <c r="D33" s="5"/>
      <c r="E33" s="5"/>
      <c r="F33" s="2"/>
      <c r="G33" s="2"/>
      <c r="H33" s="5"/>
      <c r="I33" s="5"/>
      <c r="J33" s="5"/>
      <c r="K33" s="5"/>
      <c r="L33" s="5"/>
      <c r="M33" s="5"/>
      <c r="N33" s="5"/>
      <c r="O33" s="5"/>
      <c r="P33" s="5"/>
      <c r="Q33" s="5"/>
      <c r="R33" s="5"/>
    </row>
    <row r="34" spans="1:18" x14ac:dyDescent="0.25">
      <c r="A34" s="2"/>
      <c r="B34" s="324" t="s">
        <v>768</v>
      </c>
      <c r="C34" s="5"/>
      <c r="D34" s="5"/>
      <c r="E34" s="5"/>
      <c r="F34" s="2"/>
      <c r="G34" s="2"/>
      <c r="H34" s="5"/>
      <c r="I34" s="5"/>
      <c r="J34" s="5"/>
      <c r="K34" s="5"/>
      <c r="L34" s="5"/>
      <c r="M34" s="5"/>
      <c r="N34" s="5"/>
      <c r="O34" s="5"/>
      <c r="P34" s="5"/>
      <c r="Q34" s="5"/>
      <c r="R34" s="5"/>
    </row>
    <row r="35" spans="1:18" x14ac:dyDescent="0.25">
      <c r="A35" s="2"/>
      <c r="B35" s="5"/>
      <c r="C35" s="5"/>
      <c r="D35" s="5"/>
      <c r="E35" s="5"/>
      <c r="F35" s="2"/>
      <c r="G35" s="2"/>
      <c r="H35" s="5"/>
      <c r="I35" s="5"/>
      <c r="J35" s="5"/>
      <c r="K35" s="5"/>
      <c r="L35" s="5"/>
      <c r="M35" s="5"/>
      <c r="N35" s="5"/>
      <c r="O35" s="5"/>
      <c r="P35" s="5"/>
      <c r="Q35" s="5"/>
      <c r="R35" s="5"/>
    </row>
    <row r="36" spans="1:18" ht="15" hidden="1" customHeight="1" x14ac:dyDescent="0.25">
      <c r="B36" s="64" t="s">
        <v>24</v>
      </c>
      <c r="C36" s="51">
        <f>IF(AND(C3&gt;0,C4&gt;0,C5&gt;0),ABS(C3-C5)/60,"")</f>
        <v>1.6666666666666667</v>
      </c>
      <c r="D36" s="172" t="s">
        <v>177</v>
      </c>
    </row>
    <row r="37" spans="1:18" ht="15" hidden="1" customHeight="1" x14ac:dyDescent="0.25">
      <c r="B37" s="5"/>
      <c r="C37" s="5"/>
    </row>
    <row r="38" spans="1:18" ht="15" hidden="1" customHeight="1" x14ac:dyDescent="0.25">
      <c r="B38" s="50">
        <f t="shared" ref="B38:B57" si="0">IF(ISNONTEXT($C$36),B39-$C$36,"")</f>
        <v>16.666666666666679</v>
      </c>
      <c r="C38" s="49">
        <f t="shared" ref="C38:C69" si="1">IF(ISNONTEXT($C$11),_xlfn.NORM.DIST(B38,$C$8,$C$11,FALSE),NA())</f>
        <v>3.3881504944408948E-6</v>
      </c>
    </row>
    <row r="39" spans="1:18" ht="15" hidden="1" customHeight="1" x14ac:dyDescent="0.25">
      <c r="B39" s="50">
        <f t="shared" si="0"/>
        <v>18.333333333333346</v>
      </c>
      <c r="C39" s="49">
        <f t="shared" si="1"/>
        <v>4.7780580375069689E-6</v>
      </c>
    </row>
    <row r="40" spans="1:18" ht="15" hidden="1" customHeight="1" x14ac:dyDescent="0.25">
      <c r="B40" s="50">
        <f t="shared" si="0"/>
        <v>20.000000000000014</v>
      </c>
      <c r="C40" s="49">
        <f t="shared" si="1"/>
        <v>6.6915112882442924E-6</v>
      </c>
    </row>
    <row r="41" spans="1:18" ht="15" hidden="1" customHeight="1" x14ac:dyDescent="0.25">
      <c r="B41" s="50">
        <f t="shared" si="0"/>
        <v>21.666666666666682</v>
      </c>
      <c r="C41" s="49">
        <f t="shared" si="1"/>
        <v>9.3063862897872418E-6</v>
      </c>
    </row>
    <row r="42" spans="1:18" ht="15" hidden="1" customHeight="1" x14ac:dyDescent="0.25">
      <c r="B42" s="50">
        <f t="shared" si="0"/>
        <v>23.33333333333335</v>
      </c>
      <c r="C42" s="49">
        <f t="shared" si="1"/>
        <v>1.285351775311534E-5</v>
      </c>
    </row>
    <row r="43" spans="1:18" ht="15" hidden="1" customHeight="1" x14ac:dyDescent="0.25">
      <c r="B43" s="50">
        <f t="shared" si="0"/>
        <v>25.000000000000018</v>
      </c>
      <c r="C43" s="49">
        <f t="shared" si="1"/>
        <v>1.7629784118372334E-5</v>
      </c>
    </row>
    <row r="44" spans="1:18" ht="15" hidden="1" customHeight="1" x14ac:dyDescent="0.25">
      <c r="B44" s="50">
        <f t="shared" si="0"/>
        <v>26.666666666666686</v>
      </c>
      <c r="C44" s="49">
        <f t="shared" si="1"/>
        <v>2.4013532581041099E-5</v>
      </c>
    </row>
    <row r="45" spans="1:18" ht="15" hidden="1" customHeight="1" x14ac:dyDescent="0.25">
      <c r="B45" s="50">
        <f t="shared" si="0"/>
        <v>28.333333333333353</v>
      </c>
      <c r="C45" s="49">
        <f t="shared" si="1"/>
        <v>3.2482479845978332E-5</v>
      </c>
    </row>
    <row r="46" spans="1:18" ht="15" hidden="1" customHeight="1" x14ac:dyDescent="0.25">
      <c r="A46"/>
      <c r="B46" s="50">
        <f t="shared" si="0"/>
        <v>30.000000000000021</v>
      </c>
      <c r="C46" s="49">
        <f t="shared" si="1"/>
        <v>4.3634134752288195E-5</v>
      </c>
      <c r="F46"/>
      <c r="G46"/>
    </row>
    <row r="47" spans="1:18" ht="15" hidden="1" customHeight="1" x14ac:dyDescent="0.25">
      <c r="A47"/>
      <c r="B47" s="50">
        <f t="shared" si="0"/>
        <v>31.666666666666689</v>
      </c>
      <c r="C47" s="49">
        <f t="shared" si="1"/>
        <v>5.8208663185819441E-5</v>
      </c>
      <c r="F47"/>
      <c r="G47"/>
    </row>
    <row r="48" spans="1:18" ht="15" hidden="1" customHeight="1" x14ac:dyDescent="0.25">
      <c r="A48"/>
      <c r="B48" s="50">
        <f t="shared" si="0"/>
        <v>33.333333333333357</v>
      </c>
      <c r="C48" s="49">
        <f t="shared" si="1"/>
        <v>7.7113949814555611E-5</v>
      </c>
      <c r="F48"/>
      <c r="G48"/>
    </row>
    <row r="49" spans="1:7" ht="15" hidden="1" customHeight="1" x14ac:dyDescent="0.25">
      <c r="A49"/>
      <c r="B49" s="50">
        <f t="shared" si="0"/>
        <v>35.000000000000021</v>
      </c>
      <c r="C49" s="49">
        <f t="shared" si="1"/>
        <v>1.0145240286498884E-4</v>
      </c>
      <c r="F49"/>
      <c r="G49"/>
    </row>
    <row r="50" spans="1:7" ht="15" hidden="1" customHeight="1" x14ac:dyDescent="0.25">
      <c r="A50"/>
      <c r="B50" s="50">
        <f t="shared" si="0"/>
        <v>36.666666666666686</v>
      </c>
      <c r="C50" s="49">
        <f t="shared" si="1"/>
        <v>1.3254879772150562E-4</v>
      </c>
      <c r="F50"/>
      <c r="G50"/>
    </row>
    <row r="51" spans="1:7" ht="15" hidden="1" customHeight="1" x14ac:dyDescent="0.25">
      <c r="A51"/>
      <c r="B51" s="50">
        <f t="shared" si="0"/>
        <v>38.33333333333335</v>
      </c>
      <c r="C51" s="49">
        <f t="shared" si="1"/>
        <v>1.719781663591253E-4</v>
      </c>
      <c r="F51"/>
      <c r="G51"/>
    </row>
    <row r="52" spans="1:7" ht="15" hidden="1" customHeight="1" x14ac:dyDescent="0.25">
      <c r="A52"/>
      <c r="B52" s="50">
        <f t="shared" si="0"/>
        <v>40.000000000000014</v>
      </c>
      <c r="C52" s="49">
        <f t="shared" si="1"/>
        <v>2.2159242059690095E-4</v>
      </c>
      <c r="F52"/>
      <c r="G52"/>
    </row>
    <row r="53" spans="1:7" ht="15" hidden="1" customHeight="1" x14ac:dyDescent="0.25">
      <c r="A53"/>
      <c r="B53" s="50">
        <f t="shared" si="0"/>
        <v>41.666666666666679</v>
      </c>
      <c r="C53" s="49">
        <f t="shared" si="1"/>
        <v>2.8354406097229481E-4</v>
      </c>
      <c r="F53"/>
      <c r="G53"/>
    </row>
    <row r="54" spans="1:7" ht="15" hidden="1" customHeight="1" x14ac:dyDescent="0.25">
      <c r="A54"/>
      <c r="B54" s="50">
        <f t="shared" si="0"/>
        <v>43.333333333333343</v>
      </c>
      <c r="C54" s="49">
        <f t="shared" si="1"/>
        <v>3.6030498823046142E-4</v>
      </c>
      <c r="F54"/>
      <c r="G54"/>
    </row>
    <row r="55" spans="1:7" ht="15" hidden="1" customHeight="1" x14ac:dyDescent="0.25">
      <c r="A55"/>
      <c r="B55" s="50">
        <f t="shared" si="0"/>
        <v>45.000000000000007</v>
      </c>
      <c r="C55" s="49">
        <f t="shared" si="1"/>
        <v>4.546781250795533E-4</v>
      </c>
      <c r="F55"/>
      <c r="G55"/>
    </row>
    <row r="56" spans="1:7" ht="15" hidden="1" customHeight="1" x14ac:dyDescent="0.25">
      <c r="A56"/>
      <c r="B56" s="50">
        <f t="shared" si="0"/>
        <v>46.666666666666671</v>
      </c>
      <c r="C56" s="49">
        <f t="shared" si="1"/>
        <v>5.6979930118987215E-4</v>
      </c>
      <c r="F56"/>
      <c r="G56"/>
    </row>
    <row r="57" spans="1:7" ht="15" hidden="1" customHeight="1" x14ac:dyDescent="0.25">
      <c r="A57"/>
      <c r="B57" s="50">
        <f t="shared" si="0"/>
        <v>48.333333333333336</v>
      </c>
      <c r="C57" s="49">
        <f t="shared" si="1"/>
        <v>7.091266877218657E-4</v>
      </c>
      <c r="F57"/>
      <c r="G57"/>
    </row>
    <row r="58" spans="1:7" ht="15" hidden="1" customHeight="1" x14ac:dyDescent="0.25">
      <c r="A58"/>
      <c r="B58" s="65">
        <f>IF(ISNONTEXT($C$36),$C$3,"")</f>
        <v>50</v>
      </c>
      <c r="C58" s="49">
        <f t="shared" si="1"/>
        <v>8.7641502467842702E-4</v>
      </c>
      <c r="F58"/>
      <c r="G58"/>
    </row>
    <row r="59" spans="1:7" ht="15" hidden="1" customHeight="1" x14ac:dyDescent="0.25">
      <c r="A59"/>
      <c r="B59" s="50">
        <f t="shared" ref="B59:B90" si="2">IF(ISNONTEXT($C$36),B58+$C$36,"")</f>
        <v>51.666666666666664</v>
      </c>
      <c r="C59" s="49">
        <f t="shared" si="1"/>
        <v>1.0756720008386815E-3</v>
      </c>
      <c r="F59"/>
      <c r="G59"/>
    </row>
    <row r="60" spans="1:7" ht="15" hidden="1" customHeight="1" x14ac:dyDescent="0.25">
      <c r="A60"/>
      <c r="B60" s="50">
        <f t="shared" si="2"/>
        <v>53.333333333333329</v>
      </c>
      <c r="C60" s="49">
        <f t="shared" si="1"/>
        <v>1.3110944546854742E-3</v>
      </c>
      <c r="F60"/>
      <c r="G60"/>
    </row>
    <row r="61" spans="1:7" ht="15" hidden="1" customHeight="1" x14ac:dyDescent="0.25">
      <c r="A61"/>
      <c r="B61" s="50">
        <f t="shared" si="2"/>
        <v>54.999999999999993</v>
      </c>
      <c r="C61" s="49">
        <f t="shared" si="1"/>
        <v>1.5869825917833695E-3</v>
      </c>
      <c r="F61"/>
      <c r="G61"/>
    </row>
    <row r="62" spans="1:7" ht="15" hidden="1" customHeight="1" x14ac:dyDescent="0.25">
      <c r="A62"/>
      <c r="B62" s="50">
        <f t="shared" si="2"/>
        <v>56.666666666666657</v>
      </c>
      <c r="C62" s="49">
        <f t="shared" si="1"/>
        <v>1.9076311753208972E-3</v>
      </c>
      <c r="F62"/>
      <c r="G62"/>
    </row>
    <row r="63" spans="1:7" ht="15" hidden="1" customHeight="1" x14ac:dyDescent="0.25">
      <c r="A63"/>
      <c r="B63" s="50">
        <f t="shared" si="2"/>
        <v>58.333333333333321</v>
      </c>
      <c r="C63" s="49">
        <f t="shared" si="1"/>
        <v>2.2771976436452767E-3</v>
      </c>
      <c r="F63"/>
      <c r="G63"/>
    </row>
    <row r="64" spans="1:7" ht="15" hidden="1" customHeight="1" x14ac:dyDescent="0.25">
      <c r="A64"/>
      <c r="B64" s="50">
        <f t="shared" si="2"/>
        <v>59.999999999999986</v>
      </c>
      <c r="C64" s="49">
        <f t="shared" si="1"/>
        <v>2.6995483256593979E-3</v>
      </c>
      <c r="F64"/>
      <c r="G64"/>
    </row>
    <row r="65" spans="1:7" ht="15" hidden="1" customHeight="1" x14ac:dyDescent="0.25">
      <c r="A65"/>
      <c r="B65" s="50">
        <f t="shared" si="2"/>
        <v>61.66666666666665</v>
      </c>
      <c r="C65" s="49">
        <f t="shared" si="1"/>
        <v>3.1780853258481134E-3</v>
      </c>
      <c r="F65"/>
      <c r="G65"/>
    </row>
    <row r="66" spans="1:7" ht="15" hidden="1" customHeight="1" x14ac:dyDescent="0.25">
      <c r="A66"/>
      <c r="B66" s="50">
        <f t="shared" si="2"/>
        <v>63.333333333333314</v>
      </c>
      <c r="C66" s="49">
        <f t="shared" si="1"/>
        <v>3.7155581779496475E-3</v>
      </c>
      <c r="F66"/>
      <c r="G66"/>
    </row>
    <row r="67" spans="1:7" ht="15" hidden="1" customHeight="1" x14ac:dyDescent="0.25">
      <c r="A67"/>
      <c r="B67" s="50">
        <f t="shared" si="2"/>
        <v>64.999999999999986</v>
      </c>
      <c r="C67" s="49">
        <f t="shared" si="1"/>
        <v>4.3138659413255714E-3</v>
      </c>
      <c r="F67"/>
      <c r="G67"/>
    </row>
    <row r="68" spans="1:7" ht="15" hidden="1" customHeight="1" x14ac:dyDescent="0.25">
      <c r="A68"/>
      <c r="B68" s="50">
        <f t="shared" si="2"/>
        <v>66.666666666666657</v>
      </c>
      <c r="C68" s="49">
        <f t="shared" si="1"/>
        <v>4.97385693963743E-3</v>
      </c>
      <c r="F68"/>
      <c r="G68"/>
    </row>
    <row r="69" spans="1:7" ht="15" hidden="1" customHeight="1" x14ac:dyDescent="0.25">
      <c r="A69"/>
      <c r="B69" s="50">
        <f t="shared" si="2"/>
        <v>68.333333333333329</v>
      </c>
      <c r="C69" s="49">
        <f t="shared" si="1"/>
        <v>5.6951347060095912E-3</v>
      </c>
      <c r="F69"/>
      <c r="G69"/>
    </row>
    <row r="70" spans="1:7" ht="15" hidden="1" customHeight="1" x14ac:dyDescent="0.25">
      <c r="A70"/>
      <c r="B70" s="50">
        <f t="shared" si="2"/>
        <v>70</v>
      </c>
      <c r="C70" s="49">
        <f t="shared" ref="C70:C101" si="3">IF(ISNONTEXT($C$11),_xlfn.NORM.DIST(B70,$C$8,$C$11,FALSE),NA())</f>
        <v>6.4758797832945867E-3</v>
      </c>
      <c r="F70"/>
      <c r="G70"/>
    </row>
    <row r="71" spans="1:7" ht="15" hidden="1" customHeight="1" x14ac:dyDescent="0.25">
      <c r="A71"/>
      <c r="B71" s="50">
        <f t="shared" si="2"/>
        <v>71.666666666666671</v>
      </c>
      <c r="C71" s="49">
        <f t="shared" si="3"/>
        <v>7.3126977139767874E-3</v>
      </c>
      <c r="F71"/>
      <c r="G71"/>
    </row>
    <row r="72" spans="1:7" ht="15" hidden="1" customHeight="1" x14ac:dyDescent="0.25">
      <c r="A72"/>
      <c r="B72" s="50">
        <f t="shared" si="2"/>
        <v>73.333333333333343</v>
      </c>
      <c r="C72" s="49">
        <f t="shared" si="3"/>
        <v>8.2005037337996873E-3</v>
      </c>
      <c r="F72"/>
      <c r="G72"/>
    </row>
    <row r="73" spans="1:7" ht="15" hidden="1" customHeight="1" x14ac:dyDescent="0.25">
      <c r="A73"/>
      <c r="B73" s="50">
        <f t="shared" si="2"/>
        <v>75.000000000000014</v>
      </c>
      <c r="C73" s="49">
        <f t="shared" si="3"/>
        <v>9.1324542694511037E-3</v>
      </c>
      <c r="F73"/>
      <c r="G73"/>
    </row>
    <row r="74" spans="1:7" ht="15" hidden="1" customHeight="1" x14ac:dyDescent="0.25">
      <c r="A74"/>
      <c r="B74" s="50">
        <f t="shared" si="2"/>
        <v>76.666666666666686</v>
      </c>
      <c r="C74" s="49">
        <f t="shared" si="3"/>
        <v>1.0099934277702957E-2</v>
      </c>
      <c r="F74"/>
      <c r="G74"/>
    </row>
    <row r="75" spans="1:7" ht="15" hidden="1" customHeight="1" x14ac:dyDescent="0.25">
      <c r="A75"/>
      <c r="B75" s="50">
        <f t="shared" si="2"/>
        <v>78.333333333333357</v>
      </c>
      <c r="C75" s="49">
        <f t="shared" si="3"/>
        <v>1.1092607735286811E-2</v>
      </c>
      <c r="F75"/>
      <c r="G75"/>
    </row>
    <row r="76" spans="1:7" ht="15" hidden="1" customHeight="1" x14ac:dyDescent="0.25">
      <c r="A76"/>
      <c r="B76" s="50">
        <f t="shared" si="2"/>
        <v>80.000000000000028</v>
      </c>
      <c r="C76" s="49">
        <f t="shared" si="3"/>
        <v>1.2098536225957185E-2</v>
      </c>
      <c r="F76"/>
      <c r="G76"/>
    </row>
    <row r="77" spans="1:7" ht="15" hidden="1" customHeight="1" x14ac:dyDescent="0.25">
      <c r="A77"/>
      <c r="B77" s="50">
        <f t="shared" si="2"/>
        <v>81.6666666666667</v>
      </c>
      <c r="C77" s="49">
        <f t="shared" si="3"/>
        <v>1.3104367653915091E-2</v>
      </c>
      <c r="F77"/>
      <c r="G77"/>
    </row>
    <row r="78" spans="1:7" ht="15" hidden="1" customHeight="1" x14ac:dyDescent="0.25">
      <c r="A78"/>
      <c r="B78" s="50">
        <f t="shared" si="2"/>
        <v>83.333333333333371</v>
      </c>
      <c r="C78" s="49">
        <f t="shared" si="3"/>
        <v>1.4095593770515152E-2</v>
      </c>
      <c r="F78"/>
      <c r="G78"/>
    </row>
    <row r="79" spans="1:7" ht="15" hidden="1" customHeight="1" x14ac:dyDescent="0.25">
      <c r="A79"/>
      <c r="B79" s="50">
        <f t="shared" si="2"/>
        <v>85.000000000000043</v>
      </c>
      <c r="C79" s="49">
        <f t="shared" si="3"/>
        <v>1.5056871607740243E-2</v>
      </c>
      <c r="F79"/>
      <c r="G79"/>
    </row>
    <row r="80" spans="1:7" ht="15" hidden="1" customHeight="1" x14ac:dyDescent="0.25">
      <c r="A80"/>
      <c r="B80" s="50">
        <f t="shared" si="2"/>
        <v>86.666666666666714</v>
      </c>
      <c r="C80" s="49">
        <f t="shared" si="3"/>
        <v>1.5972400276117637E-2</v>
      </c>
      <c r="F80"/>
      <c r="G80"/>
    </row>
    <row r="81" spans="1:7" ht="15" hidden="1" customHeight="1" x14ac:dyDescent="0.25">
      <c r="A81"/>
      <c r="B81" s="50">
        <f t="shared" si="2"/>
        <v>88.333333333333385</v>
      </c>
      <c r="C81" s="49">
        <f t="shared" si="3"/>
        <v>1.6826341137247684E-2</v>
      </c>
      <c r="F81"/>
      <c r="G81"/>
    </row>
    <row r="82" spans="1:7" ht="15" hidden="1" customHeight="1" x14ac:dyDescent="0.25">
      <c r="A82"/>
      <c r="B82" s="50">
        <f t="shared" si="2"/>
        <v>90.000000000000057</v>
      </c>
      <c r="C82" s="49">
        <f t="shared" si="3"/>
        <v>1.7603266338215001E-2</v>
      </c>
      <c r="F82"/>
      <c r="G82"/>
    </row>
    <row r="83" spans="1:7" ht="15" hidden="1" customHeight="1" x14ac:dyDescent="0.25">
      <c r="A83"/>
      <c r="B83" s="50">
        <f t="shared" si="2"/>
        <v>91.666666666666728</v>
      </c>
      <c r="C83" s="49">
        <f t="shared" si="3"/>
        <v>1.8288618320700143E-2</v>
      </c>
      <c r="F83"/>
      <c r="G83"/>
    </row>
    <row r="84" spans="1:7" ht="15" hidden="1" customHeight="1" x14ac:dyDescent="0.25">
      <c r="A84"/>
      <c r="B84" s="50">
        <f t="shared" si="2"/>
        <v>93.3333333333334</v>
      </c>
      <c r="C84" s="49">
        <f t="shared" si="3"/>
        <v>1.8869161384649683E-2</v>
      </c>
      <c r="F84"/>
      <c r="G84"/>
    </row>
    <row r="85" spans="1:7" ht="15" hidden="1" customHeight="1" x14ac:dyDescent="0.25">
      <c r="A85"/>
      <c r="B85" s="50">
        <f t="shared" si="2"/>
        <v>95.000000000000071</v>
      </c>
      <c r="C85" s="49">
        <f t="shared" si="3"/>
        <v>1.9333405840142478E-2</v>
      </c>
      <c r="F85"/>
      <c r="G85"/>
    </row>
    <row r="86" spans="1:7" ht="15" hidden="1" customHeight="1" x14ac:dyDescent="0.25">
      <c r="A86"/>
      <c r="B86" s="50">
        <f t="shared" si="2"/>
        <v>96.666666666666742</v>
      </c>
      <c r="C86" s="49">
        <f t="shared" si="3"/>
        <v>1.9671985805097006E-2</v>
      </c>
      <c r="F86"/>
      <c r="G86"/>
    </row>
    <row r="87" spans="1:7" ht="15" hidden="1" customHeight="1" x14ac:dyDescent="0.25">
      <c r="A87"/>
      <c r="B87" s="50">
        <f t="shared" si="2"/>
        <v>98.333333333333414</v>
      </c>
      <c r="C87" s="49">
        <f t="shared" si="3"/>
        <v>1.9877973312917106E-2</v>
      </c>
      <c r="F87"/>
      <c r="G87"/>
    </row>
    <row r="88" spans="1:7" ht="15" hidden="1" customHeight="1" x14ac:dyDescent="0.25">
      <c r="A88"/>
      <c r="B88" s="50">
        <f t="shared" si="2"/>
        <v>100.00000000000009</v>
      </c>
      <c r="C88" s="49">
        <f t="shared" si="3"/>
        <v>1.9947114020071637E-2</v>
      </c>
      <c r="F88"/>
      <c r="G88"/>
    </row>
    <row r="89" spans="1:7" ht="15" hidden="1" customHeight="1" x14ac:dyDescent="0.25">
      <c r="A89"/>
      <c r="B89" s="50">
        <f t="shared" si="2"/>
        <v>101.66666666666676</v>
      </c>
      <c r="C89" s="49">
        <f t="shared" si="3"/>
        <v>1.9877973312917092E-2</v>
      </c>
      <c r="F89"/>
      <c r="G89"/>
    </row>
    <row r="90" spans="1:7" ht="15" hidden="1" customHeight="1" x14ac:dyDescent="0.25">
      <c r="A90"/>
      <c r="B90" s="50">
        <f t="shared" si="2"/>
        <v>103.33333333333343</v>
      </c>
      <c r="C90" s="49">
        <f t="shared" si="3"/>
        <v>1.9671985805096978E-2</v>
      </c>
      <c r="F90"/>
      <c r="G90"/>
    </row>
    <row r="91" spans="1:7" ht="15" hidden="1" customHeight="1" x14ac:dyDescent="0.25">
      <c r="A91"/>
      <c r="B91" s="50">
        <f t="shared" ref="B91:B122" si="4">IF(ISNONTEXT($C$36),B90+$C$36,"")</f>
        <v>105.0000000000001</v>
      </c>
      <c r="C91" s="49">
        <f t="shared" si="3"/>
        <v>1.933340584014244E-2</v>
      </c>
      <c r="F91"/>
      <c r="G91"/>
    </row>
    <row r="92" spans="1:7" ht="15" hidden="1" customHeight="1" x14ac:dyDescent="0.25">
      <c r="A92"/>
      <c r="B92" s="50">
        <f t="shared" si="4"/>
        <v>106.66666666666677</v>
      </c>
      <c r="C92" s="49">
        <f t="shared" si="3"/>
        <v>1.8869161384649627E-2</v>
      </c>
      <c r="F92"/>
      <c r="G92"/>
    </row>
    <row r="93" spans="1:7" ht="15" hidden="1" customHeight="1" x14ac:dyDescent="0.25">
      <c r="A93"/>
      <c r="B93" s="50">
        <f t="shared" si="4"/>
        <v>108.33333333333344</v>
      </c>
      <c r="C93" s="49">
        <f t="shared" si="3"/>
        <v>1.8288618320700077E-2</v>
      </c>
      <c r="F93"/>
      <c r="G93"/>
    </row>
    <row r="94" spans="1:7" ht="15" hidden="1" customHeight="1" x14ac:dyDescent="0.25">
      <c r="A94"/>
      <c r="B94" s="50">
        <f t="shared" si="4"/>
        <v>110.00000000000011</v>
      </c>
      <c r="C94" s="49">
        <f t="shared" si="3"/>
        <v>1.7603266338214924E-2</v>
      </c>
      <c r="F94"/>
      <c r="G94"/>
    </row>
    <row r="95" spans="1:7" ht="15" hidden="1" customHeight="1" x14ac:dyDescent="0.25">
      <c r="A95"/>
      <c r="B95" s="50">
        <f t="shared" si="4"/>
        <v>111.66666666666679</v>
      </c>
      <c r="C95" s="49">
        <f t="shared" si="3"/>
        <v>1.68263411372476E-2</v>
      </c>
      <c r="F95"/>
      <c r="G95"/>
    </row>
    <row r="96" spans="1:7" ht="15" hidden="1" customHeight="1" x14ac:dyDescent="0.25">
      <c r="A96"/>
      <c r="B96" s="50">
        <f t="shared" si="4"/>
        <v>113.33333333333346</v>
      </c>
      <c r="C96" s="49">
        <f t="shared" si="3"/>
        <v>1.5972400276117547E-2</v>
      </c>
      <c r="F96"/>
      <c r="G96"/>
    </row>
    <row r="97" spans="1:7" ht="15" hidden="1" customHeight="1" x14ac:dyDescent="0.25">
      <c r="A97"/>
      <c r="B97" s="50">
        <f t="shared" si="4"/>
        <v>115.00000000000013</v>
      </c>
      <c r="C97" s="49">
        <f t="shared" si="3"/>
        <v>1.5056871607740149E-2</v>
      </c>
      <c r="F97"/>
      <c r="G97"/>
    </row>
    <row r="98" spans="1:7" ht="15" hidden="1" customHeight="1" x14ac:dyDescent="0.25">
      <c r="A98"/>
      <c r="B98" s="50">
        <f t="shared" si="4"/>
        <v>116.6666666666668</v>
      </c>
      <c r="C98" s="49">
        <f t="shared" si="3"/>
        <v>1.4095593770515051E-2</v>
      </c>
      <c r="F98"/>
      <c r="G98"/>
    </row>
    <row r="99" spans="1:7" ht="15" hidden="1" customHeight="1" x14ac:dyDescent="0.25">
      <c r="A99"/>
      <c r="B99" s="50">
        <f t="shared" si="4"/>
        <v>118.33333333333347</v>
      </c>
      <c r="C99" s="49">
        <f t="shared" si="3"/>
        <v>1.3104367653914989E-2</v>
      </c>
      <c r="F99"/>
      <c r="G99"/>
    </row>
    <row r="100" spans="1:7" ht="15" hidden="1" customHeight="1" x14ac:dyDescent="0.25">
      <c r="A100"/>
      <c r="B100" s="50">
        <f t="shared" si="4"/>
        <v>120.00000000000014</v>
      </c>
      <c r="C100" s="49">
        <f t="shared" si="3"/>
        <v>1.2098536225957081E-2</v>
      </c>
      <c r="F100"/>
      <c r="G100"/>
    </row>
    <row r="101" spans="1:7" ht="15" hidden="1" customHeight="1" x14ac:dyDescent="0.25">
      <c r="A101"/>
      <c r="B101" s="50">
        <f t="shared" si="4"/>
        <v>121.66666666666681</v>
      </c>
      <c r="C101" s="49">
        <f t="shared" si="3"/>
        <v>1.1092607735286711E-2</v>
      </c>
      <c r="F101"/>
      <c r="G101"/>
    </row>
    <row r="102" spans="1:7" ht="15" hidden="1" customHeight="1" x14ac:dyDescent="0.25">
      <c r="A102"/>
      <c r="B102" s="50">
        <f t="shared" si="4"/>
        <v>123.33333333333348</v>
      </c>
      <c r="C102" s="49">
        <f t="shared" ref="C102:C133" si="5">IF(ISNONTEXT($C$11),_xlfn.NORM.DIST(B102,$C$8,$C$11,FALSE),NA())</f>
        <v>1.0099934277702855E-2</v>
      </c>
      <c r="F102"/>
      <c r="G102"/>
    </row>
    <row r="103" spans="1:7" ht="15" hidden="1" customHeight="1" x14ac:dyDescent="0.25">
      <c r="A103"/>
      <c r="B103" s="50">
        <f t="shared" si="4"/>
        <v>125.00000000000016</v>
      </c>
      <c r="C103" s="49">
        <f t="shared" si="5"/>
        <v>9.1324542694510048E-3</v>
      </c>
      <c r="F103"/>
      <c r="G103"/>
    </row>
    <row r="104" spans="1:7" ht="15" hidden="1" customHeight="1" x14ac:dyDescent="0.25">
      <c r="A104"/>
      <c r="B104" s="50">
        <f t="shared" si="4"/>
        <v>126.66666666666683</v>
      </c>
      <c r="C104" s="49">
        <f t="shared" si="5"/>
        <v>8.2005037337995936E-3</v>
      </c>
      <c r="F104"/>
      <c r="G104"/>
    </row>
    <row r="105" spans="1:7" ht="15" hidden="1" customHeight="1" x14ac:dyDescent="0.25">
      <c r="A105"/>
      <c r="B105" s="50">
        <f t="shared" si="4"/>
        <v>128.33333333333348</v>
      </c>
      <c r="C105" s="49">
        <f t="shared" si="5"/>
        <v>7.3126977139767067E-3</v>
      </c>
      <c r="F105"/>
      <c r="G105"/>
    </row>
    <row r="106" spans="1:7" ht="15" hidden="1" customHeight="1" x14ac:dyDescent="0.25">
      <c r="A106"/>
      <c r="B106" s="50">
        <f t="shared" si="4"/>
        <v>130.00000000000014</v>
      </c>
      <c r="C106" s="49">
        <f t="shared" si="5"/>
        <v>6.475879783294519E-3</v>
      </c>
      <c r="F106"/>
      <c r="G106"/>
    </row>
    <row r="107" spans="1:7" ht="15" hidden="1" customHeight="1" x14ac:dyDescent="0.25">
      <c r="A107"/>
      <c r="B107" s="50">
        <f t="shared" si="4"/>
        <v>131.6666666666668</v>
      </c>
      <c r="C107" s="49">
        <f t="shared" si="5"/>
        <v>5.6951347060095331E-3</v>
      </c>
      <c r="F107"/>
      <c r="G107"/>
    </row>
    <row r="108" spans="1:7" ht="15" hidden="1" customHeight="1" x14ac:dyDescent="0.25">
      <c r="A108"/>
      <c r="B108" s="50">
        <f t="shared" si="4"/>
        <v>133.33333333333346</v>
      </c>
      <c r="C108" s="49">
        <f t="shared" si="5"/>
        <v>4.973856939637384E-3</v>
      </c>
      <c r="F108"/>
      <c r="G108"/>
    </row>
    <row r="109" spans="1:7" ht="15" hidden="1" customHeight="1" x14ac:dyDescent="0.25">
      <c r="A109"/>
      <c r="B109" s="50">
        <f t="shared" si="4"/>
        <v>135.00000000000011</v>
      </c>
      <c r="C109" s="49">
        <f t="shared" si="5"/>
        <v>4.3138659413255315E-3</v>
      </c>
      <c r="F109"/>
      <c r="G109"/>
    </row>
    <row r="110" spans="1:7" ht="15" hidden="1" customHeight="1" x14ac:dyDescent="0.25">
      <c r="A110"/>
      <c r="B110" s="50">
        <f t="shared" si="4"/>
        <v>136.66666666666677</v>
      </c>
      <c r="C110" s="49">
        <f t="shared" si="5"/>
        <v>3.7155581779496185E-3</v>
      </c>
      <c r="F110"/>
      <c r="G110"/>
    </row>
    <row r="111" spans="1:7" ht="15" hidden="1" customHeight="1" x14ac:dyDescent="0.25">
      <c r="A111"/>
      <c r="B111" s="50">
        <f t="shared" si="4"/>
        <v>138.33333333333343</v>
      </c>
      <c r="C111" s="49">
        <f t="shared" si="5"/>
        <v>3.1780853258480887E-3</v>
      </c>
      <c r="F111"/>
      <c r="G111"/>
    </row>
    <row r="112" spans="1:7" ht="15" hidden="1" customHeight="1" x14ac:dyDescent="0.25">
      <c r="A112"/>
      <c r="B112" s="50">
        <f t="shared" si="4"/>
        <v>140.00000000000009</v>
      </c>
      <c r="C112" s="49">
        <f t="shared" si="5"/>
        <v>2.6995483256593783E-3</v>
      </c>
      <c r="F112"/>
      <c r="G112"/>
    </row>
    <row r="113" spans="1:7" ht="15" hidden="1" customHeight="1" x14ac:dyDescent="0.25">
      <c r="A113"/>
      <c r="B113" s="50">
        <f t="shared" si="4"/>
        <v>141.66666666666674</v>
      </c>
      <c r="C113" s="49">
        <f t="shared" si="5"/>
        <v>2.2771976436452629E-3</v>
      </c>
      <c r="F113"/>
      <c r="G113"/>
    </row>
    <row r="114" spans="1:7" ht="15" hidden="1" customHeight="1" x14ac:dyDescent="0.25">
      <c r="A114"/>
      <c r="B114" s="50">
        <f t="shared" si="4"/>
        <v>143.3333333333334</v>
      </c>
      <c r="C114" s="49">
        <f t="shared" si="5"/>
        <v>1.9076311753208845E-3</v>
      </c>
      <c r="F114"/>
      <c r="G114"/>
    </row>
    <row r="115" spans="1:7" ht="15" hidden="1" customHeight="1" x14ac:dyDescent="0.25">
      <c r="A115"/>
      <c r="B115" s="50">
        <f t="shared" si="4"/>
        <v>145.00000000000006</v>
      </c>
      <c r="C115" s="49">
        <f t="shared" si="5"/>
        <v>1.5869825917833608E-3</v>
      </c>
      <c r="F115"/>
      <c r="G115"/>
    </row>
    <row r="116" spans="1:7" ht="15" hidden="1" customHeight="1" x14ac:dyDescent="0.25">
      <c r="A116"/>
      <c r="B116" s="50">
        <f t="shared" si="4"/>
        <v>146.66666666666671</v>
      </c>
      <c r="C116" s="49">
        <f t="shared" si="5"/>
        <v>1.3110944546854677E-3</v>
      </c>
      <c r="F116"/>
      <c r="G116"/>
    </row>
    <row r="117" spans="1:7" ht="15" hidden="1" customHeight="1" x14ac:dyDescent="0.25">
      <c r="A117"/>
      <c r="B117" s="50">
        <f t="shared" si="4"/>
        <v>148.33333333333337</v>
      </c>
      <c r="C117" s="49">
        <f t="shared" si="5"/>
        <v>1.0756720008386772E-3</v>
      </c>
      <c r="F117"/>
      <c r="G117"/>
    </row>
    <row r="118" spans="1:7" ht="15" hidden="1" customHeight="1" x14ac:dyDescent="0.25">
      <c r="A118"/>
      <c r="B118" s="50">
        <f t="shared" si="4"/>
        <v>150.00000000000003</v>
      </c>
      <c r="C118" s="49">
        <f t="shared" si="5"/>
        <v>8.7641502467842376E-4</v>
      </c>
      <c r="F118"/>
      <c r="G118"/>
    </row>
    <row r="119" spans="1:7" ht="15" hidden="1" customHeight="1" x14ac:dyDescent="0.25">
      <c r="A119"/>
      <c r="B119" s="50">
        <f t="shared" si="4"/>
        <v>151.66666666666669</v>
      </c>
      <c r="C119" s="49">
        <f t="shared" si="5"/>
        <v>7.0912668772186353E-4</v>
      </c>
      <c r="F119"/>
      <c r="G119"/>
    </row>
    <row r="120" spans="1:7" ht="15" hidden="1" customHeight="1" x14ac:dyDescent="0.25">
      <c r="A120"/>
      <c r="B120" s="50">
        <f t="shared" si="4"/>
        <v>153.33333333333334</v>
      </c>
      <c r="C120" s="49">
        <f t="shared" si="5"/>
        <v>5.6979930118987161E-4</v>
      </c>
      <c r="F120"/>
      <c r="G120"/>
    </row>
    <row r="121" spans="1:7" ht="15" hidden="1" customHeight="1" x14ac:dyDescent="0.25">
      <c r="A121"/>
      <c r="B121" s="50">
        <f t="shared" si="4"/>
        <v>155</v>
      </c>
      <c r="C121" s="49">
        <f t="shared" si="5"/>
        <v>4.5467812507955259E-4</v>
      </c>
      <c r="F121"/>
      <c r="G121"/>
    </row>
    <row r="122" spans="1:7" ht="15" hidden="1" customHeight="1" x14ac:dyDescent="0.25">
      <c r="A122"/>
      <c r="B122" s="50">
        <f t="shared" si="4"/>
        <v>156.66666666666666</v>
      </c>
      <c r="C122" s="49">
        <f t="shared" si="5"/>
        <v>3.6030498823046142E-4</v>
      </c>
      <c r="F122"/>
      <c r="G122"/>
    </row>
    <row r="123" spans="1:7" ht="15" hidden="1" customHeight="1" x14ac:dyDescent="0.25">
      <c r="A123"/>
      <c r="B123" s="50">
        <f t="shared" ref="B123:B138" si="6">IF(ISNONTEXT($C$36),B122+$C$36,"")</f>
        <v>158.33333333333331</v>
      </c>
      <c r="C123" s="49">
        <f t="shared" si="5"/>
        <v>2.835440609722953E-4</v>
      </c>
      <c r="F123"/>
      <c r="G123"/>
    </row>
    <row r="124" spans="1:7" ht="15" hidden="1" customHeight="1" x14ac:dyDescent="0.25">
      <c r="A124"/>
      <c r="B124" s="50">
        <f t="shared" si="6"/>
        <v>159.99999999999997</v>
      </c>
      <c r="C124" s="49">
        <f t="shared" si="5"/>
        <v>2.2159242059690117E-4</v>
      </c>
      <c r="F124"/>
      <c r="G124"/>
    </row>
    <row r="125" spans="1:7" ht="15" hidden="1" customHeight="1" x14ac:dyDescent="0.25">
      <c r="A125"/>
      <c r="B125" s="50">
        <f t="shared" si="6"/>
        <v>161.66666666666663</v>
      </c>
      <c r="C125" s="49">
        <f t="shared" si="5"/>
        <v>1.7197816635912587E-4</v>
      </c>
      <c r="F125"/>
      <c r="G125"/>
    </row>
    <row r="126" spans="1:7" ht="15" hidden="1" customHeight="1" x14ac:dyDescent="0.25">
      <c r="A126"/>
      <c r="B126" s="50">
        <f t="shared" si="6"/>
        <v>163.33333333333329</v>
      </c>
      <c r="C126" s="49">
        <f t="shared" si="5"/>
        <v>1.3254879772150622E-4</v>
      </c>
      <c r="F126"/>
      <c r="G126"/>
    </row>
    <row r="127" spans="1:7" ht="15" hidden="1" customHeight="1" x14ac:dyDescent="0.25">
      <c r="A127"/>
      <c r="B127" s="50">
        <f t="shared" si="6"/>
        <v>164.99999999999994</v>
      </c>
      <c r="C127" s="49">
        <f t="shared" si="5"/>
        <v>1.014524028649893E-4</v>
      </c>
      <c r="F127"/>
      <c r="G127"/>
    </row>
    <row r="128" spans="1:7" ht="15" hidden="1" customHeight="1" x14ac:dyDescent="0.25">
      <c r="A128"/>
      <c r="B128" s="50">
        <f t="shared" si="6"/>
        <v>166.6666666666666</v>
      </c>
      <c r="C128" s="49">
        <f t="shared" si="5"/>
        <v>7.7113949814556221E-5</v>
      </c>
      <c r="F128"/>
      <c r="G128"/>
    </row>
    <row r="129" spans="1:7" ht="15" hidden="1" customHeight="1" x14ac:dyDescent="0.25">
      <c r="A129"/>
      <c r="B129" s="50">
        <f t="shared" si="6"/>
        <v>168.33333333333326</v>
      </c>
      <c r="C129" s="49">
        <f t="shared" si="5"/>
        <v>5.8208663185819963E-5</v>
      </c>
      <c r="F129"/>
      <c r="G129"/>
    </row>
    <row r="130" spans="1:7" ht="15" hidden="1" customHeight="1" x14ac:dyDescent="0.25">
      <c r="A130"/>
      <c r="B130" s="50">
        <f t="shared" si="6"/>
        <v>169.99999999999991</v>
      </c>
      <c r="C130" s="49">
        <f t="shared" si="5"/>
        <v>4.363413475228871E-5</v>
      </c>
      <c r="F130"/>
      <c r="G130"/>
    </row>
    <row r="131" spans="1:7" ht="15" hidden="1" customHeight="1" x14ac:dyDescent="0.25">
      <c r="A131"/>
      <c r="B131" s="50">
        <f t="shared" si="6"/>
        <v>171.66666666666657</v>
      </c>
      <c r="C131" s="49">
        <f t="shared" si="5"/>
        <v>3.2482479845978766E-5</v>
      </c>
      <c r="F131"/>
      <c r="G131"/>
    </row>
    <row r="132" spans="1:7" ht="15" hidden="1" customHeight="1" x14ac:dyDescent="0.25">
      <c r="A132"/>
      <c r="B132" s="50">
        <f t="shared" si="6"/>
        <v>173.33333333333323</v>
      </c>
      <c r="C132" s="49">
        <f t="shared" si="5"/>
        <v>2.4013532581041461E-5</v>
      </c>
      <c r="F132"/>
      <c r="G132"/>
    </row>
    <row r="133" spans="1:7" ht="15" hidden="1" customHeight="1" x14ac:dyDescent="0.25">
      <c r="A133"/>
      <c r="B133" s="50">
        <f t="shared" si="6"/>
        <v>174.99999999999989</v>
      </c>
      <c r="C133" s="49">
        <f t="shared" si="5"/>
        <v>1.7629784118372646E-5</v>
      </c>
      <c r="F133"/>
      <c r="G133"/>
    </row>
    <row r="134" spans="1:7" ht="15" hidden="1" customHeight="1" x14ac:dyDescent="0.25">
      <c r="A134"/>
      <c r="B134" s="50">
        <f t="shared" si="6"/>
        <v>176.66666666666654</v>
      </c>
      <c r="C134" s="49">
        <f t="shared" ref="C134:C138" si="7">IF(ISNONTEXT($C$11),_xlfn.NORM.DIST(B134,$C$8,$C$11,FALSE),NA())</f>
        <v>1.2853517753115626E-5</v>
      </c>
      <c r="F134"/>
      <c r="G134"/>
    </row>
    <row r="135" spans="1:7" ht="15" hidden="1" customHeight="1" x14ac:dyDescent="0.25">
      <c r="A135"/>
      <c r="B135" s="50">
        <f t="shared" si="6"/>
        <v>178.3333333333332</v>
      </c>
      <c r="C135" s="49">
        <f t="shared" si="7"/>
        <v>9.3063862897874485E-6</v>
      </c>
      <c r="F135"/>
      <c r="G135"/>
    </row>
    <row r="136" spans="1:7" ht="15" hidden="1" customHeight="1" x14ac:dyDescent="0.25">
      <c r="A136"/>
      <c r="B136" s="50">
        <f t="shared" si="6"/>
        <v>179.99999999999986</v>
      </c>
      <c r="C136" s="49">
        <f t="shared" si="7"/>
        <v>6.6915112882444585E-6</v>
      </c>
      <c r="F136"/>
      <c r="G136"/>
    </row>
    <row r="137" spans="1:7" ht="15" hidden="1" customHeight="1" x14ac:dyDescent="0.25">
      <c r="A137"/>
      <c r="B137" s="50">
        <f t="shared" si="6"/>
        <v>181.66666666666652</v>
      </c>
      <c r="C137" s="49">
        <f t="shared" si="7"/>
        <v>4.7780580375071044E-6</v>
      </c>
      <c r="F137"/>
      <c r="G137"/>
    </row>
    <row r="138" spans="1:7" ht="15" hidden="1" customHeight="1" x14ac:dyDescent="0.25">
      <c r="A138"/>
      <c r="B138" s="50">
        <f t="shared" si="6"/>
        <v>183.33333333333317</v>
      </c>
      <c r="C138" s="49">
        <f t="shared" si="7"/>
        <v>3.3881504944409969E-6</v>
      </c>
      <c r="F138"/>
      <c r="G138"/>
    </row>
    <row r="139" spans="1:7" x14ac:dyDescent="0.25">
      <c r="A139"/>
      <c r="B139" s="171" t="s">
        <v>764</v>
      </c>
      <c r="F139"/>
      <c r="G139"/>
    </row>
    <row r="140" spans="1:7" x14ac:dyDescent="0.25">
      <c r="A140"/>
      <c r="F140"/>
      <c r="G140"/>
    </row>
    <row r="141" spans="1:7" x14ac:dyDescent="0.25">
      <c r="A141"/>
      <c r="F141"/>
      <c r="G141"/>
    </row>
    <row r="142" spans="1:7" x14ac:dyDescent="0.25">
      <c r="A142"/>
      <c r="C142" s="171"/>
      <c r="F142"/>
      <c r="G142"/>
    </row>
    <row r="143" spans="1:7" x14ac:dyDescent="0.25">
      <c r="A143"/>
      <c r="C143" s="171"/>
      <c r="F143"/>
      <c r="G143"/>
    </row>
    <row r="144" spans="1:7" x14ac:dyDescent="0.25">
      <c r="A144"/>
      <c r="C144" s="171"/>
      <c r="F144"/>
      <c r="G144"/>
    </row>
    <row r="145" spans="1:7" x14ac:dyDescent="0.25">
      <c r="A145"/>
      <c r="C145" s="171"/>
      <c r="F145"/>
      <c r="G145"/>
    </row>
    <row r="146" spans="1:7" x14ac:dyDescent="0.25">
      <c r="A146"/>
      <c r="F146"/>
      <c r="G146"/>
    </row>
    <row r="147" spans="1:7" x14ac:dyDescent="0.25">
      <c r="A147"/>
      <c r="F147"/>
      <c r="G147"/>
    </row>
    <row r="148" spans="1:7" x14ac:dyDescent="0.25">
      <c r="A148"/>
      <c r="F148"/>
      <c r="G148"/>
    </row>
    <row r="149" spans="1:7" x14ac:dyDescent="0.25">
      <c r="A149"/>
      <c r="F149"/>
      <c r="G149"/>
    </row>
    <row r="150" spans="1:7" x14ac:dyDescent="0.25">
      <c r="A150"/>
      <c r="F150"/>
      <c r="G150"/>
    </row>
    <row r="151" spans="1:7" x14ac:dyDescent="0.25">
      <c r="A151"/>
      <c r="F151"/>
      <c r="G151"/>
    </row>
    <row r="152" spans="1:7" x14ac:dyDescent="0.25">
      <c r="A152"/>
      <c r="F152"/>
      <c r="G152"/>
    </row>
    <row r="153" spans="1:7" x14ac:dyDescent="0.25">
      <c r="A153"/>
      <c r="F153"/>
      <c r="G153"/>
    </row>
    <row r="154" spans="1:7" x14ac:dyDescent="0.25">
      <c r="A154"/>
      <c r="F154"/>
      <c r="G154"/>
    </row>
    <row r="155" spans="1:7" x14ac:dyDescent="0.25">
      <c r="A155"/>
      <c r="F155"/>
      <c r="G155"/>
    </row>
    <row r="156" spans="1:7" x14ac:dyDescent="0.25">
      <c r="A156"/>
      <c r="F156"/>
      <c r="G156"/>
    </row>
    <row r="157" spans="1:7" x14ac:dyDescent="0.25">
      <c r="A157"/>
      <c r="F157"/>
      <c r="G157"/>
    </row>
    <row r="158" spans="1:7" x14ac:dyDescent="0.25">
      <c r="A158"/>
      <c r="F158"/>
      <c r="G158"/>
    </row>
    <row r="159" spans="1:7" x14ac:dyDescent="0.25">
      <c r="A159"/>
      <c r="F159"/>
      <c r="G159"/>
    </row>
    <row r="160" spans="1:7" x14ac:dyDescent="0.25">
      <c r="A160"/>
      <c r="F160"/>
      <c r="G160"/>
    </row>
    <row r="161" spans="1:7" x14ac:dyDescent="0.25">
      <c r="A161"/>
      <c r="F161"/>
      <c r="G161"/>
    </row>
    <row r="162" spans="1:7" x14ac:dyDescent="0.25">
      <c r="A162"/>
      <c r="F162"/>
      <c r="G162"/>
    </row>
    <row r="163" spans="1:7" x14ac:dyDescent="0.25">
      <c r="A163"/>
      <c r="F163"/>
      <c r="G163"/>
    </row>
    <row r="164" spans="1:7" x14ac:dyDescent="0.25">
      <c r="A164"/>
      <c r="F164"/>
      <c r="G164"/>
    </row>
    <row r="165" spans="1:7" x14ac:dyDescent="0.25">
      <c r="A165"/>
      <c r="F165"/>
      <c r="G165"/>
    </row>
    <row r="166" spans="1:7" x14ac:dyDescent="0.25">
      <c r="A166"/>
      <c r="F166"/>
      <c r="G166"/>
    </row>
    <row r="167" spans="1:7" x14ac:dyDescent="0.25">
      <c r="A167"/>
      <c r="F167"/>
      <c r="G167"/>
    </row>
    <row r="168" spans="1:7" x14ac:dyDescent="0.25">
      <c r="A168"/>
      <c r="F168"/>
      <c r="G168"/>
    </row>
    <row r="169" spans="1:7" x14ac:dyDescent="0.25">
      <c r="A169"/>
      <c r="F169"/>
      <c r="G169"/>
    </row>
    <row r="170" spans="1:7" x14ac:dyDescent="0.25">
      <c r="A170"/>
      <c r="F170"/>
      <c r="G170"/>
    </row>
    <row r="171" spans="1:7" x14ac:dyDescent="0.25">
      <c r="A171"/>
      <c r="F171"/>
      <c r="G171"/>
    </row>
    <row r="172" spans="1:7" x14ac:dyDescent="0.25">
      <c r="A172"/>
      <c r="F172"/>
      <c r="G172"/>
    </row>
    <row r="173" spans="1:7" x14ac:dyDescent="0.25">
      <c r="A173"/>
      <c r="F173"/>
      <c r="G173"/>
    </row>
    <row r="174" spans="1:7" x14ac:dyDescent="0.25">
      <c r="A174"/>
      <c r="F174"/>
      <c r="G174"/>
    </row>
    <row r="175" spans="1:7" x14ac:dyDescent="0.25">
      <c r="A175"/>
      <c r="F175"/>
      <c r="G175"/>
    </row>
    <row r="176" spans="1:7" x14ac:dyDescent="0.25">
      <c r="A176"/>
      <c r="F176"/>
      <c r="G176"/>
    </row>
    <row r="177" spans="1:7" x14ac:dyDescent="0.25">
      <c r="A177"/>
      <c r="F177"/>
      <c r="G177"/>
    </row>
    <row r="178" spans="1:7" x14ac:dyDescent="0.25">
      <c r="A178"/>
      <c r="F178"/>
      <c r="G178"/>
    </row>
    <row r="179" spans="1:7" x14ac:dyDescent="0.25">
      <c r="A179"/>
      <c r="F179"/>
      <c r="G179"/>
    </row>
    <row r="182" spans="1:7" x14ac:dyDescent="0.25">
      <c r="A182"/>
      <c r="F182"/>
      <c r="G182"/>
    </row>
    <row r="183" spans="1:7" x14ac:dyDescent="0.25">
      <c r="A183"/>
      <c r="F183"/>
      <c r="G183"/>
    </row>
    <row r="184" spans="1:7" x14ac:dyDescent="0.25">
      <c r="A184"/>
      <c r="F184"/>
      <c r="G184"/>
    </row>
    <row r="185" spans="1:7" x14ac:dyDescent="0.25">
      <c r="A185"/>
      <c r="F185"/>
      <c r="G185"/>
    </row>
    <row r="186" spans="1:7" x14ac:dyDescent="0.25">
      <c r="A186"/>
      <c r="F186"/>
      <c r="G186"/>
    </row>
    <row r="187" spans="1:7" x14ac:dyDescent="0.25">
      <c r="A187"/>
      <c r="F187"/>
      <c r="G187"/>
    </row>
    <row r="188" spans="1:7" x14ac:dyDescent="0.25">
      <c r="A188"/>
      <c r="F188"/>
      <c r="G188"/>
    </row>
    <row r="189" spans="1:7" x14ac:dyDescent="0.25">
      <c r="A189"/>
      <c r="F189"/>
      <c r="G189"/>
    </row>
    <row r="190" spans="1:7" x14ac:dyDescent="0.25">
      <c r="A190"/>
      <c r="F190"/>
      <c r="G190"/>
    </row>
    <row r="191" spans="1:7" x14ac:dyDescent="0.25">
      <c r="A191"/>
      <c r="F191"/>
      <c r="G191"/>
    </row>
    <row r="192" spans="1:7" x14ac:dyDescent="0.25">
      <c r="A192"/>
      <c r="F192"/>
      <c r="G192"/>
    </row>
    <row r="193" spans="1:7" x14ac:dyDescent="0.25">
      <c r="A193"/>
      <c r="F193"/>
      <c r="G193"/>
    </row>
    <row r="194" spans="1:7" x14ac:dyDescent="0.25">
      <c r="A194"/>
      <c r="F194"/>
      <c r="G194"/>
    </row>
    <row r="195" spans="1:7" x14ac:dyDescent="0.25">
      <c r="A195"/>
      <c r="F195"/>
      <c r="G195"/>
    </row>
    <row r="196" spans="1:7" x14ac:dyDescent="0.25">
      <c r="A196"/>
      <c r="F196"/>
      <c r="G196"/>
    </row>
    <row r="197" spans="1:7" x14ac:dyDescent="0.25">
      <c r="A197"/>
      <c r="F197"/>
      <c r="G197"/>
    </row>
  </sheetData>
  <mergeCells count="1">
    <mergeCell ref="B24:C24"/>
  </mergeCells>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dataValidations count="1">
    <dataValidation type="decimal" allowBlank="1" showInputMessage="1" showErrorMessage="1" sqref="C15" xr:uid="{126C3E48-AF68-4EED-B608-B4BDDA4FFC8C}">
      <formula1>0.0001</formula1>
      <formula2>0.9999</formula2>
    </dataValidation>
  </dataValidations>
  <hyperlinks>
    <hyperlink ref="B20" r:id="rId1" display="Download more FREE Statistical PERT templates at https://www.statisticalpert.com" xr:uid="{DDF23D16-15B2-4083-8572-42B3F47F74CA}"/>
    <hyperlink ref="B21" r:id="rId2" display="Take a Pluralsight course on Statistical PERT" xr:uid="{BC2C4F00-CE4A-48E4-B2E7-4822A0697E64}"/>
    <hyperlink ref="B22" r:id="rId3" xr:uid="{2742374D-6237-4110-9CA7-32EC04590A17}"/>
    <hyperlink ref="B22:F22" r:id="rId4" display="Watch Statistical PERT videos on YouTube " xr:uid="{C1019C0B-1BA5-4000-9A69-1AB30AF7F052}"/>
    <hyperlink ref="B23" r:id="rId5" display="Connect with me on LinkedIn" xr:uid="{486C1081-1313-4066-B771-4A5883C8D56E}"/>
    <hyperlink ref="B21:F21" r:id="rId6" display="Watch a Pluralsight course on Statistical PERT® Normal Edition" xr:uid="{E08B48BB-7EE5-42EF-9686-C7343B5A4B46}"/>
    <hyperlink ref="B34" r:id="rId7" display="See the GNU General Public License for more details (http://www.gnu.org/licenses/)." xr:uid="{D8F05DC5-4A82-4113-9B52-0059A7B1AE5D}"/>
    <hyperlink ref="B24" r:id="rId8" location="newsletter" display="Follow Statistical PERT on Twitter to learn when new updates are released" xr:uid="{1546AB72-9E21-434B-8EBB-52026FEA124E}"/>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IF(#REF!=VLookups!$A$48,TRUE,FALSE)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F3582306-F8EF-42C7-88FD-10E98D59DC8D}">
          <x14:formula1>
            <xm:f>VLookups!$A$43:$A$44</xm:f>
          </x14:formula1>
          <xm:sqref>C13</xm:sqref>
        </x14:dataValidation>
        <x14:dataValidation type="list" allowBlank="1" showInputMessage="1" showErrorMessage="1" xr:uid="{D1F76AC6-585F-4630-BD71-A1F72C97353D}">
          <x14:formula1>
            <xm:f>VLookups!$A$4:$A$13</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0" width="11.7109375" customWidth="1"/>
    <col min="11" max="11" width="13.5703125" hidden="1" customWidth="1"/>
    <col min="12" max="12" width="13.7109375" customWidth="1"/>
    <col min="13" max="13" width="10.7109375" customWidth="1"/>
    <col min="14" max="19" width="13.7109375" customWidth="1"/>
    <col min="20" max="20" width="12.7109375" customWidth="1"/>
  </cols>
  <sheetData>
    <row r="1" spans="1:22" ht="30" customHeight="1" x14ac:dyDescent="0.25">
      <c r="A1" s="55"/>
      <c r="B1" s="141" t="s">
        <v>144</v>
      </c>
      <c r="C1" s="5"/>
      <c r="D1" s="5"/>
      <c r="E1" s="2"/>
      <c r="F1" s="2"/>
      <c r="G1" s="5"/>
      <c r="H1" s="2"/>
      <c r="I1" s="2"/>
      <c r="J1" s="5"/>
      <c r="K1" s="5"/>
      <c r="L1" s="5"/>
      <c r="M1" s="5"/>
      <c r="N1" s="35"/>
      <c r="O1" s="35"/>
      <c r="P1" s="35"/>
      <c r="Q1" s="35"/>
      <c r="R1" s="35"/>
      <c r="S1" s="35"/>
      <c r="T1" s="5"/>
    </row>
    <row r="2" spans="1:22" ht="24.95" customHeight="1" x14ac:dyDescent="0.25">
      <c r="A2" s="160" t="s">
        <v>134</v>
      </c>
      <c r="B2" s="135"/>
      <c r="C2" s="135"/>
      <c r="D2" s="135"/>
      <c r="E2" s="134"/>
      <c r="F2" s="134"/>
      <c r="G2" s="136"/>
      <c r="H2" s="134"/>
      <c r="I2" s="134"/>
      <c r="J2" s="136"/>
      <c r="K2" s="136"/>
      <c r="L2" s="136"/>
      <c r="M2" s="136"/>
      <c r="N2" s="137"/>
      <c r="O2" s="137"/>
      <c r="P2" s="137"/>
      <c r="Q2" s="137"/>
      <c r="R2" s="137"/>
      <c r="S2" s="137"/>
      <c r="T2" s="136"/>
    </row>
    <row r="3" spans="1:22" x14ac:dyDescent="0.25">
      <c r="A3" s="134"/>
      <c r="B3" s="58" t="s">
        <v>41</v>
      </c>
      <c r="C3" s="58" t="s">
        <v>6</v>
      </c>
      <c r="D3" s="58" t="s">
        <v>42</v>
      </c>
      <c r="E3" s="134"/>
      <c r="F3" s="134"/>
      <c r="G3" s="136"/>
      <c r="H3" s="134"/>
      <c r="I3" s="134"/>
      <c r="J3" s="136"/>
      <c r="K3" s="138" t="s">
        <v>85</v>
      </c>
      <c r="L3" s="136"/>
      <c r="M3" s="136"/>
      <c r="N3" s="137"/>
      <c r="O3" s="137"/>
      <c r="P3" s="137"/>
      <c r="Q3" s="137"/>
      <c r="R3" s="137"/>
      <c r="S3" s="137"/>
      <c r="T3" s="136"/>
    </row>
    <row r="4" spans="1:22" x14ac:dyDescent="0.25">
      <c r="A4" s="134"/>
      <c r="B4" s="158">
        <v>60</v>
      </c>
      <c r="C4" s="158">
        <v>120</v>
      </c>
      <c r="D4" s="158">
        <v>240</v>
      </c>
      <c r="E4" s="152" t="s">
        <v>125</v>
      </c>
      <c r="F4" s="134"/>
      <c r="G4" s="136"/>
      <c r="H4" s="134"/>
      <c r="I4" s="134"/>
      <c r="J4" s="136"/>
      <c r="K4" s="139">
        <f>IF(J18="","",J18^2)</f>
        <v>1296</v>
      </c>
      <c r="L4" s="136"/>
      <c r="M4" s="136"/>
      <c r="N4" s="137"/>
      <c r="O4" s="137"/>
      <c r="P4" s="137"/>
      <c r="Q4" s="137"/>
      <c r="R4" s="137"/>
      <c r="S4" s="137"/>
      <c r="T4" s="136"/>
    </row>
    <row r="5" spans="1:22" ht="9.9499999999999993" customHeight="1" x14ac:dyDescent="0.25">
      <c r="A5" s="2"/>
      <c r="B5" s="5"/>
      <c r="C5" s="5"/>
      <c r="D5" s="5"/>
      <c r="E5" s="2"/>
      <c r="F5" s="2"/>
      <c r="G5" s="5"/>
      <c r="H5" s="2"/>
      <c r="I5" s="2"/>
      <c r="J5" s="5"/>
      <c r="K5" s="2"/>
      <c r="L5" s="5"/>
      <c r="M5" s="5"/>
      <c r="N5" s="35"/>
      <c r="O5" s="35"/>
      <c r="P5" s="35"/>
      <c r="Q5" s="35"/>
      <c r="R5" s="35"/>
      <c r="S5" s="35"/>
      <c r="T5" s="5"/>
    </row>
    <row r="6" spans="1:22" ht="27" customHeight="1" x14ac:dyDescent="0.25">
      <c r="B6" s="5"/>
      <c r="C6" s="5"/>
      <c r="D6" s="126" t="s">
        <v>135</v>
      </c>
      <c r="E6" s="125">
        <f>IF(OR(ISBLANK(C4),ISBLANK(D4),ISBLANK(B4)),"",IF(AND(B4&gt;0,C4&gt;0,D4&gt;0),IF(C4&gt;B4,IF(D4&gt;C4,1,-1),-1)))</f>
        <v>1</v>
      </c>
      <c r="F6" s="125">
        <f>IF(OR(ISBLANK(B4),ISBLANK(C4),ISBLANK(D4)),"",IFERROR(MIN(C4-B4,D4-C4)/MAX(C4-B4,D4-C4),""))</f>
        <v>0.5</v>
      </c>
      <c r="G6" s="377" t="s">
        <v>115</v>
      </c>
      <c r="H6" s="378"/>
      <c r="I6" s="378"/>
      <c r="J6" s="378"/>
      <c r="K6" s="378"/>
      <c r="L6" s="378"/>
      <c r="M6" s="378"/>
      <c r="N6" s="378"/>
      <c r="O6" s="378"/>
      <c r="P6" s="378"/>
      <c r="Q6" s="35"/>
      <c r="R6" s="35"/>
      <c r="S6" s="35"/>
      <c r="T6" s="5"/>
    </row>
    <row r="7" spans="1:22" ht="9.9499999999999993" customHeight="1" x14ac:dyDescent="0.25">
      <c r="A7" s="2"/>
      <c r="B7" s="5"/>
      <c r="C7" s="5"/>
      <c r="D7" s="5"/>
      <c r="E7" s="2"/>
      <c r="F7" s="2"/>
      <c r="G7" s="5"/>
      <c r="H7" s="2"/>
      <c r="I7" s="2"/>
      <c r="J7" s="2"/>
      <c r="K7" s="2"/>
      <c r="L7" s="24"/>
      <c r="M7" s="5"/>
      <c r="N7" s="35"/>
      <c r="O7" s="35"/>
      <c r="P7" s="35"/>
      <c r="Q7" s="35"/>
      <c r="R7" s="35"/>
      <c r="S7" s="35"/>
      <c r="T7" s="5"/>
    </row>
    <row r="8" spans="1:22" ht="20.100000000000001" customHeight="1" x14ac:dyDescent="0.25">
      <c r="A8" s="153"/>
      <c r="B8" s="153"/>
      <c r="C8" s="153"/>
      <c r="D8" s="153"/>
      <c r="E8" s="153"/>
      <c r="F8" s="147" t="s">
        <v>126</v>
      </c>
      <c r="G8" s="57" t="s">
        <v>69</v>
      </c>
      <c r="H8" s="134"/>
      <c r="I8" s="134"/>
      <c r="J8" s="134"/>
      <c r="K8" s="134"/>
      <c r="L8" s="146"/>
      <c r="M8" s="136"/>
      <c r="N8" s="137"/>
      <c r="O8" s="137"/>
      <c r="P8" s="137"/>
      <c r="Q8" s="137"/>
      <c r="R8" s="137"/>
      <c r="S8" s="137"/>
      <c r="T8" s="136"/>
    </row>
    <row r="9" spans="1:22" ht="15.75" customHeight="1" x14ac:dyDescent="0.25">
      <c r="A9" s="153"/>
      <c r="B9" s="153"/>
      <c r="C9" s="153"/>
      <c r="D9" s="153"/>
      <c r="E9" s="153"/>
      <c r="F9" s="154" t="s">
        <v>127</v>
      </c>
      <c r="G9" s="133">
        <f>IF(AND(B4&gt;0,C4&gt;0,D4&gt;0),(B4+(4*C4)+D4)/6,"")</f>
        <v>130</v>
      </c>
      <c r="H9" s="150" t="s">
        <v>128</v>
      </c>
      <c r="I9" s="150"/>
      <c r="J9" s="134"/>
      <c r="K9" s="134"/>
      <c r="L9" s="140"/>
      <c r="M9" s="136"/>
      <c r="N9" s="137"/>
      <c r="O9" s="137"/>
      <c r="P9" s="137"/>
      <c r="Q9" s="137"/>
      <c r="R9" s="137"/>
      <c r="S9" s="137"/>
      <c r="T9" s="136"/>
    </row>
    <row r="10" spans="1:22" ht="9.9499999999999993" customHeight="1" x14ac:dyDescent="0.25">
      <c r="A10" s="2"/>
      <c r="B10" s="5"/>
      <c r="C10" s="5"/>
      <c r="D10" s="5"/>
      <c r="E10" s="2"/>
      <c r="F10" s="2"/>
      <c r="G10" s="5"/>
      <c r="H10" s="2"/>
      <c r="I10" s="2"/>
      <c r="J10" s="2"/>
      <c r="K10" s="2"/>
      <c r="L10" s="24"/>
      <c r="M10" s="5"/>
      <c r="N10" s="35"/>
      <c r="O10" s="35"/>
      <c r="P10" s="35"/>
      <c r="Q10" s="35"/>
      <c r="R10" s="35"/>
      <c r="S10" s="35"/>
      <c r="T10" s="5"/>
    </row>
    <row r="11" spans="1:22" ht="20.100000000000001" customHeight="1" x14ac:dyDescent="0.3">
      <c r="A11" s="2"/>
      <c r="B11" s="5"/>
      <c r="C11" s="5"/>
      <c r="D11" s="5"/>
      <c r="E11" s="2"/>
      <c r="F11" s="2"/>
      <c r="G11" s="129" t="s">
        <v>136</v>
      </c>
      <c r="H11" s="57" t="s">
        <v>9</v>
      </c>
      <c r="I11" s="2"/>
      <c r="J11" s="2"/>
      <c r="K11" s="2"/>
      <c r="L11" s="24"/>
      <c r="M11" s="5"/>
      <c r="N11" s="35"/>
      <c r="O11" s="35"/>
      <c r="P11" s="35"/>
      <c r="Q11" s="35"/>
      <c r="R11" s="35"/>
      <c r="S11" s="35"/>
      <c r="T11" s="5"/>
    </row>
    <row r="12" spans="1:22" ht="20.100000000000001" customHeight="1" x14ac:dyDescent="0.3">
      <c r="A12" s="2"/>
      <c r="B12" s="5"/>
      <c r="C12" s="5"/>
      <c r="D12" s="5"/>
      <c r="E12" s="2"/>
      <c r="F12" s="2"/>
      <c r="G12" s="129" t="s">
        <v>130</v>
      </c>
      <c r="H12" s="127" t="s">
        <v>1</v>
      </c>
      <c r="I12" s="149" t="s">
        <v>118</v>
      </c>
      <c r="K12" s="2"/>
      <c r="L12" s="24"/>
      <c r="M12" s="5"/>
      <c r="N12" s="35"/>
      <c r="O12" s="35"/>
      <c r="P12" s="35"/>
      <c r="Q12" s="35"/>
      <c r="R12" s="35"/>
      <c r="S12" s="35"/>
      <c r="T12" s="5"/>
    </row>
    <row r="13" spans="1:22" ht="9.9499999999999993" customHeight="1" x14ac:dyDescent="0.25">
      <c r="A13" s="2"/>
      <c r="B13" s="2"/>
      <c r="C13" s="2"/>
      <c r="D13" s="2"/>
      <c r="E13" s="2"/>
      <c r="F13" s="2"/>
      <c r="G13" s="2"/>
      <c r="H13" s="2"/>
      <c r="I13" s="2"/>
      <c r="J13" s="2"/>
      <c r="K13" s="2"/>
      <c r="L13" s="2"/>
      <c r="M13" s="2"/>
      <c r="N13" s="2"/>
      <c r="O13" s="2"/>
      <c r="P13" s="2"/>
      <c r="Q13" s="2"/>
      <c r="R13" s="2"/>
      <c r="S13" s="2"/>
      <c r="T13" s="2"/>
      <c r="U13" s="2"/>
      <c r="V13" s="2"/>
    </row>
    <row r="14" spans="1:22" ht="15" customHeight="1" x14ac:dyDescent="0.25">
      <c r="A14" s="393" t="s">
        <v>179</v>
      </c>
      <c r="B14" s="393"/>
      <c r="C14" s="393"/>
      <c r="D14" s="393"/>
      <c r="E14" s="393"/>
      <c r="F14" s="393"/>
      <c r="G14" s="393"/>
      <c r="H14" s="394"/>
      <c r="I14" s="58" t="s">
        <v>175</v>
      </c>
      <c r="J14" s="173" t="s">
        <v>178</v>
      </c>
      <c r="K14" s="183"/>
      <c r="L14" s="183"/>
      <c r="M14" s="183"/>
      <c r="N14" s="183"/>
      <c r="O14" s="183"/>
      <c r="P14" s="183"/>
      <c r="Q14" s="183"/>
      <c r="R14" s="183"/>
      <c r="S14" s="183"/>
      <c r="T14" s="183"/>
    </row>
    <row r="15" spans="1:22" ht="20.100000000000001" customHeight="1" x14ac:dyDescent="0.25">
      <c r="A15" s="393"/>
      <c r="B15" s="393"/>
      <c r="C15" s="393"/>
      <c r="D15" s="393"/>
      <c r="E15" s="393"/>
      <c r="F15" s="393"/>
      <c r="G15" s="393"/>
      <c r="H15" s="394"/>
      <c r="I15" s="58"/>
      <c r="J15" s="173" t="s">
        <v>180</v>
      </c>
      <c r="K15" s="183"/>
      <c r="L15" s="183"/>
      <c r="M15" s="183"/>
      <c r="N15" s="183"/>
      <c r="O15" s="183"/>
      <c r="P15" s="183"/>
      <c r="Q15" s="183"/>
      <c r="R15" s="183"/>
      <c r="S15" s="183"/>
      <c r="T15" s="183"/>
    </row>
    <row r="16" spans="1:22" ht="9.9499999999999993" customHeight="1" x14ac:dyDescent="0.25">
      <c r="A16" s="174"/>
      <c r="B16" s="174"/>
      <c r="C16" s="174"/>
      <c r="D16" s="174"/>
      <c r="E16" s="174"/>
      <c r="F16" s="174"/>
      <c r="G16" s="174"/>
      <c r="H16" s="174"/>
      <c r="I16" s="174"/>
      <c r="J16" s="174"/>
      <c r="K16" s="174"/>
      <c r="L16" s="174"/>
      <c r="M16" s="174"/>
      <c r="N16" s="174"/>
      <c r="O16" s="174"/>
      <c r="P16" s="174"/>
      <c r="Q16" s="174"/>
      <c r="R16" s="174"/>
      <c r="S16" s="174"/>
      <c r="T16" s="174"/>
    </row>
    <row r="17" spans="1:20" ht="15" customHeight="1" x14ac:dyDescent="0.25">
      <c r="A17" s="391" t="s">
        <v>117</v>
      </c>
      <c r="B17" s="391"/>
      <c r="C17" s="391"/>
      <c r="D17" s="391"/>
      <c r="E17" s="391"/>
      <c r="F17" s="391"/>
      <c r="G17" s="391"/>
      <c r="H17" s="391"/>
      <c r="I17" s="392"/>
      <c r="J17" s="57" t="s">
        <v>67</v>
      </c>
      <c r="K17" s="2"/>
      <c r="L17" s="390" t="s">
        <v>109</v>
      </c>
      <c r="M17" s="390"/>
      <c r="N17" s="390"/>
      <c r="O17" s="390"/>
      <c r="P17" s="390"/>
      <c r="Q17" s="390"/>
      <c r="R17" s="390"/>
      <c r="S17" s="390"/>
      <c r="T17" s="390"/>
    </row>
    <row r="18" spans="1:20" ht="19.899999999999999" customHeight="1" x14ac:dyDescent="0.25">
      <c r="A18" s="391"/>
      <c r="B18" s="391"/>
      <c r="C18" s="391"/>
      <c r="D18" s="391"/>
      <c r="E18" s="391"/>
      <c r="F18" s="391"/>
      <c r="G18" s="391"/>
      <c r="H18" s="391"/>
      <c r="I18" s="392"/>
      <c r="J18" s="128">
        <f>IF(AND(B4&gt;0,C4&gt;0,D4&gt;0,NOT(ISBLANK(H12))),(D4-B4)*VLOOKUP(H12,VLookups!$A$4:$B$13,2,FALSE),"")</f>
        <v>36</v>
      </c>
      <c r="K18" s="2"/>
      <c r="L18" s="390"/>
      <c r="M18" s="390"/>
      <c r="N18" s="390"/>
      <c r="O18" s="390"/>
      <c r="P18" s="390"/>
      <c r="Q18" s="390"/>
      <c r="R18" s="390"/>
      <c r="S18" s="390"/>
      <c r="T18" s="390"/>
    </row>
    <row r="19" spans="1:20" ht="9.9499999999999993" customHeight="1" x14ac:dyDescent="0.25">
      <c r="A19" s="2"/>
      <c r="B19" s="5"/>
      <c r="C19" s="5"/>
      <c r="D19" s="5"/>
      <c r="E19" s="2"/>
      <c r="F19" s="2"/>
      <c r="G19" s="5"/>
      <c r="H19" s="2"/>
      <c r="I19" s="2"/>
      <c r="J19" s="2"/>
      <c r="K19" s="2"/>
      <c r="L19" s="24"/>
      <c r="M19" s="5"/>
      <c r="N19" s="35"/>
      <c r="O19" s="35"/>
      <c r="P19" s="35"/>
      <c r="Q19" s="35"/>
      <c r="R19" s="35"/>
      <c r="S19" s="35"/>
      <c r="T19" s="5"/>
    </row>
    <row r="20" spans="1:20" ht="20.100000000000001" customHeight="1" x14ac:dyDescent="0.25">
      <c r="A20" s="134"/>
      <c r="B20" s="136"/>
      <c r="C20" s="136"/>
      <c r="D20" s="136"/>
      <c r="E20" s="134"/>
      <c r="F20" s="134"/>
      <c r="G20" s="136"/>
      <c r="H20" s="134"/>
      <c r="I20" s="134"/>
      <c r="J20" s="147" t="s">
        <v>114</v>
      </c>
      <c r="K20" s="2"/>
      <c r="L20" s="379" t="s">
        <v>76</v>
      </c>
      <c r="M20" s="380"/>
      <c r="N20" s="150" t="s">
        <v>124</v>
      </c>
      <c r="O20" s="137"/>
      <c r="P20" s="137"/>
      <c r="Q20" s="137"/>
      <c r="R20" s="137"/>
      <c r="S20" s="137"/>
      <c r="T20" s="136"/>
    </row>
    <row r="21" spans="1:20" ht="9.9499999999999993" customHeight="1" x14ac:dyDescent="0.25">
      <c r="A21" s="2"/>
      <c r="B21" s="2"/>
      <c r="C21" s="2"/>
      <c r="D21" s="2"/>
      <c r="E21" s="2"/>
      <c r="F21" s="2"/>
      <c r="G21" s="2"/>
      <c r="H21" s="2"/>
      <c r="I21" s="2"/>
      <c r="J21" s="2"/>
      <c r="K21" s="2"/>
      <c r="L21" s="2"/>
      <c r="M21" s="2"/>
      <c r="N21" s="2"/>
      <c r="O21" s="2"/>
      <c r="P21" s="2"/>
      <c r="Q21" s="2"/>
      <c r="R21" s="2"/>
      <c r="S21" s="2"/>
      <c r="T21" s="2"/>
    </row>
    <row r="22" spans="1:20" ht="15" customHeight="1" x14ac:dyDescent="0.25">
      <c r="A22" s="2"/>
      <c r="B22" s="5"/>
      <c r="C22" s="5"/>
      <c r="D22" s="5"/>
      <c r="E22" s="2"/>
      <c r="F22" s="2"/>
      <c r="G22" s="5"/>
      <c r="H22" s="2"/>
      <c r="I22" s="2"/>
      <c r="J22" s="126"/>
      <c r="K22" s="2"/>
      <c r="L22" s="382" t="s">
        <v>73</v>
      </c>
      <c r="M22" s="382" t="s">
        <v>74</v>
      </c>
      <c r="N22" s="176" t="s">
        <v>121</v>
      </c>
      <c r="O22" s="35"/>
      <c r="P22" s="35"/>
      <c r="Q22" s="35"/>
      <c r="R22" s="35"/>
      <c r="S22" s="35"/>
      <c r="T22" s="5"/>
    </row>
    <row r="23" spans="1:20" ht="15" customHeight="1" x14ac:dyDescent="0.25">
      <c r="A23" s="2"/>
      <c r="B23" s="5"/>
      <c r="C23" s="5"/>
      <c r="D23" s="5"/>
      <c r="E23" s="2"/>
      <c r="F23" s="2"/>
      <c r="G23" s="5"/>
      <c r="H23" s="2"/>
      <c r="I23" s="2"/>
      <c r="J23" s="175"/>
      <c r="K23" s="2"/>
      <c r="L23" s="383"/>
      <c r="M23" s="383"/>
      <c r="N23" s="176" t="s">
        <v>803</v>
      </c>
      <c r="O23" s="35"/>
      <c r="P23" s="35"/>
      <c r="Q23" s="35"/>
      <c r="R23" s="35"/>
      <c r="S23" s="35"/>
      <c r="T23" s="5"/>
    </row>
    <row r="24" spans="1:20" ht="20.100000000000001" customHeight="1" x14ac:dyDescent="0.25">
      <c r="A24" s="2"/>
      <c r="B24" s="5"/>
      <c r="C24" s="5"/>
      <c r="D24" s="5"/>
      <c r="E24" s="2"/>
      <c r="F24" s="2"/>
      <c r="G24" s="5"/>
      <c r="H24" s="2"/>
      <c r="I24" s="2"/>
      <c r="J24" s="126" t="s">
        <v>110</v>
      </c>
      <c r="K24" s="2"/>
      <c r="L24" s="159">
        <v>150</v>
      </c>
      <c r="M24" s="270">
        <f>IF(AND(L24&gt;0,C4&gt;0,J18&gt;0,NOT(ISBLANK(H12))),ABS(VLOOKUP($L$20,VLookups!$A$43:$B$44,2,FALSE)-_xlfn.NORM.DIST(L24,G9,J18,TRUE)),"")</f>
        <v>0.7107426392460281</v>
      </c>
      <c r="N24" s="177" t="s">
        <v>129</v>
      </c>
      <c r="O24" s="35"/>
      <c r="P24" s="35"/>
      <c r="Q24" s="35"/>
      <c r="R24" s="35"/>
      <c r="S24" s="35"/>
      <c r="T24" s="5"/>
    </row>
    <row r="25" spans="1:20" ht="20.100000000000001" customHeight="1" x14ac:dyDescent="0.25">
      <c r="A25" s="2"/>
      <c r="B25" s="5"/>
      <c r="C25" s="5"/>
      <c r="D25" s="5"/>
      <c r="E25" s="2"/>
      <c r="F25" s="2"/>
      <c r="G25" s="5"/>
      <c r="H25" s="2"/>
      <c r="I25" s="2"/>
      <c r="J25" s="175"/>
      <c r="K25" s="134"/>
      <c r="L25" s="24"/>
      <c r="M25" s="5"/>
      <c r="N25" s="178" t="s">
        <v>802</v>
      </c>
      <c r="O25" s="35"/>
      <c r="P25" s="35"/>
      <c r="Q25" s="35"/>
      <c r="R25" s="35"/>
      <c r="S25" s="35"/>
      <c r="T25" s="5"/>
    </row>
    <row r="26" spans="1:20" ht="9.9499999999999993" customHeight="1" x14ac:dyDescent="0.25">
      <c r="A26" s="2"/>
      <c r="B26" s="5"/>
      <c r="C26" s="5"/>
      <c r="D26" s="5"/>
      <c r="E26" s="5"/>
      <c r="F26" s="5"/>
      <c r="G26" s="5"/>
      <c r="H26" s="5"/>
      <c r="I26" s="5"/>
      <c r="J26" s="5"/>
      <c r="K26" s="5"/>
      <c r="L26" s="5"/>
      <c r="M26" s="5"/>
      <c r="N26" s="5"/>
      <c r="O26" s="5"/>
      <c r="P26" s="5"/>
      <c r="Q26" s="5"/>
      <c r="R26" s="5"/>
      <c r="S26" s="5"/>
      <c r="T26" s="5"/>
    </row>
    <row r="27" spans="1:20" x14ac:dyDescent="0.25">
      <c r="A27" s="134"/>
      <c r="B27" s="136"/>
      <c r="C27" s="136"/>
      <c r="D27" s="136"/>
      <c r="E27" s="136"/>
      <c r="F27" s="136"/>
      <c r="G27" s="136"/>
      <c r="H27" s="136"/>
      <c r="I27" s="136"/>
      <c r="J27" s="136"/>
      <c r="K27" s="136"/>
      <c r="L27" s="136"/>
      <c r="M27" s="136"/>
      <c r="N27" s="381" t="str">
        <f>VLOOKUP(L20,VLookups!A43:C44,3,FALSE)</f>
        <v>Show the likelihood that the SPERT estimates will be EQUAL TO or GREATER THAN an uncertainty</v>
      </c>
      <c r="O27" s="381"/>
      <c r="P27" s="381"/>
      <c r="Q27" s="381"/>
      <c r="R27" s="381"/>
      <c r="S27" s="381"/>
      <c r="T27" s="136"/>
    </row>
    <row r="28" spans="1:20" ht="20.100000000000001" customHeight="1" x14ac:dyDescent="0.25">
      <c r="A28" s="134"/>
      <c r="B28" s="136"/>
      <c r="C28" s="136"/>
      <c r="D28" s="136"/>
      <c r="E28" s="136"/>
      <c r="F28" s="136"/>
      <c r="G28" s="136"/>
      <c r="H28" s="136"/>
      <c r="I28" s="136"/>
      <c r="J28" s="136"/>
      <c r="K28" s="136"/>
      <c r="L28" s="136"/>
      <c r="M28" s="179" t="s">
        <v>112</v>
      </c>
      <c r="N28" s="384" t="s">
        <v>54</v>
      </c>
      <c r="O28" s="385"/>
      <c r="P28" s="385"/>
      <c r="Q28" s="385"/>
      <c r="R28" s="385"/>
      <c r="S28" s="386"/>
      <c r="T28" s="136"/>
    </row>
    <row r="29" spans="1:20" ht="15.75" customHeight="1" x14ac:dyDescent="0.25">
      <c r="A29" s="134"/>
      <c r="B29" s="136"/>
      <c r="C29" s="136"/>
      <c r="D29" s="136"/>
      <c r="E29" s="136"/>
      <c r="F29" s="136"/>
      <c r="G29" s="136"/>
      <c r="H29" s="136"/>
      <c r="I29" s="136"/>
      <c r="J29" s="136"/>
      <c r="K29" s="136"/>
      <c r="L29" s="136"/>
      <c r="M29" s="180" t="s">
        <v>132</v>
      </c>
      <c r="N29" s="130">
        <v>0.1</v>
      </c>
      <c r="O29" s="130">
        <v>0.9</v>
      </c>
      <c r="P29" s="130">
        <v>0.85</v>
      </c>
      <c r="Q29" s="130">
        <v>0.8</v>
      </c>
      <c r="R29" s="130">
        <v>0.75</v>
      </c>
      <c r="S29" s="130">
        <v>0.7</v>
      </c>
      <c r="T29" s="136"/>
    </row>
    <row r="30" spans="1:20" ht="20.100000000000001" customHeight="1" x14ac:dyDescent="0.25">
      <c r="A30" s="134"/>
      <c r="B30" s="136"/>
      <c r="C30" s="136"/>
      <c r="D30" s="136"/>
      <c r="E30" s="136"/>
      <c r="F30" s="136"/>
      <c r="G30" s="136"/>
      <c r="H30" s="136"/>
      <c r="I30" s="136"/>
      <c r="J30" s="136"/>
      <c r="K30" s="136"/>
      <c r="L30" s="136"/>
      <c r="M30" s="147" t="s">
        <v>133</v>
      </c>
      <c r="N30" s="131">
        <f>IF(AND($B4&gt;0,$C4&gt;0,$D4&gt;0,NOT(ISBLANK($H12))),_xlfn.NORM.INV(ABS(VLOOKUP($L$20,VLookups!$A$43:$B$44,2,FALSE)-N$29),$G9,$J18),"")</f>
        <v>83.864143640394389</v>
      </c>
      <c r="O30" s="132">
        <f>IF(AND($B4&gt;0,$C4&gt;0,$D4&gt;0,NOT(ISBLANK($H12))),_xlfn.NORM.INV(ABS(VLOOKUP($L$20,VLookups!$A$43:$B$44,2,FALSE)-O$29),$G9,$J18),"")</f>
        <v>176.13585635960561</v>
      </c>
      <c r="P30" s="131">
        <f>IF(AND($B4&gt;0,$C4&gt;0,$D4&gt;0,NOT(ISBLANK($H12))),_xlfn.NORM.INV(ABS(VLOOKUP($L$20,VLookups!$A$43:$B$44,2,FALSE)-P$29),$G9,$J18),"")</f>
        <v>167.31160202177642</v>
      </c>
      <c r="Q30" s="132">
        <f>IF(AND($B4&gt;0,$C4&gt;0,$D4&gt;0,NOT(ISBLANK($H12))),_xlfn.NORM.INV(ABS(VLOOKUP($L$20,VLookups!$A$43:$B$44,2,FALSE)-Q$29),$G9,$J18),"")</f>
        <v>160.29836440862493</v>
      </c>
      <c r="R30" s="131">
        <f>IF(AND($B4&gt;0,$C4&gt;0,$D4&gt;0,NOT(ISBLANK($H12))),_xlfn.NORM.INV(ABS(VLOOKUP($L$20,VLookups!$A$43:$B$44,2,FALSE)-R$29),$G9,$J18),"")</f>
        <v>154.28163100705893</v>
      </c>
      <c r="S30" s="132">
        <f>IF(AND($B4&gt;0,$C4&gt;0,$D4&gt;0,NOT(ISBLANK($H12))),_xlfn.NORM.INV(ABS(VLOOKUP($L$20,VLookups!$A$43:$B$44,2,FALSE)-S$29),$G9,$J18),"")</f>
        <v>148.87841845748946</v>
      </c>
      <c r="T30" s="136"/>
    </row>
    <row r="31" spans="1:20" ht="9.9499999999999993" customHeight="1" x14ac:dyDescent="0.25">
      <c r="A31" s="2"/>
      <c r="B31" s="5"/>
      <c r="C31" s="5"/>
      <c r="D31" s="5"/>
      <c r="E31" s="2"/>
      <c r="F31" s="2"/>
      <c r="G31" s="5"/>
      <c r="H31" s="5"/>
      <c r="I31" s="5"/>
      <c r="J31" s="5"/>
      <c r="K31" s="5"/>
      <c r="L31" s="5"/>
      <c r="M31" s="5"/>
      <c r="N31" s="5"/>
      <c r="O31" s="5"/>
      <c r="P31" s="5"/>
      <c r="Q31" s="5"/>
      <c r="R31" s="5"/>
      <c r="S31" s="5"/>
      <c r="T31" s="5"/>
    </row>
    <row r="32" spans="1:20" ht="20.100000000000001" customHeight="1" x14ac:dyDescent="0.25">
      <c r="A32" s="181" t="s">
        <v>131</v>
      </c>
      <c r="B32" s="5"/>
      <c r="C32" s="5"/>
      <c r="D32" s="5"/>
      <c r="E32" s="2"/>
      <c r="F32" s="2"/>
      <c r="G32" s="5"/>
      <c r="H32" s="5"/>
      <c r="I32" s="5"/>
      <c r="J32" s="5"/>
      <c r="K32" s="5"/>
      <c r="L32" s="5"/>
      <c r="M32" s="5"/>
      <c r="N32" s="5"/>
      <c r="O32" s="5"/>
      <c r="P32" s="5"/>
      <c r="Q32" s="5"/>
      <c r="R32" s="5"/>
      <c r="S32" s="5"/>
      <c r="T32" s="5"/>
    </row>
    <row r="33" spans="1:20" x14ac:dyDescent="0.25">
      <c r="A33" s="5"/>
      <c r="B33" s="387" t="s">
        <v>79</v>
      </c>
      <c r="C33" s="388"/>
      <c r="D33" s="389"/>
      <c r="E33" s="2"/>
      <c r="F33" s="2"/>
      <c r="G33" s="5"/>
      <c r="H33" s="5"/>
      <c r="I33" s="5"/>
      <c r="J33" s="5"/>
      <c r="K33" s="5"/>
      <c r="L33" s="5"/>
      <c r="M33" s="5"/>
      <c r="N33" s="5"/>
      <c r="O33" s="5"/>
      <c r="P33" s="5"/>
      <c r="Q33" s="5"/>
      <c r="R33" s="5"/>
      <c r="S33" s="5"/>
      <c r="T33" s="5"/>
    </row>
    <row r="34" spans="1:20" ht="9.9499999999999993" customHeight="1" x14ac:dyDescent="0.25">
      <c r="A34" s="5"/>
      <c r="B34" s="5"/>
      <c r="C34" s="5"/>
      <c r="D34" s="5"/>
      <c r="E34" s="2"/>
      <c r="F34" s="2"/>
      <c r="G34" s="5"/>
      <c r="H34" s="5"/>
      <c r="I34" s="5"/>
      <c r="J34" s="5"/>
      <c r="K34" s="5"/>
      <c r="L34" s="5"/>
      <c r="M34" s="5"/>
      <c r="N34" s="5"/>
      <c r="O34" s="5"/>
      <c r="P34" s="5"/>
      <c r="Q34" s="5"/>
      <c r="R34" s="5"/>
      <c r="S34" s="5"/>
      <c r="T34" s="5"/>
    </row>
    <row r="35" spans="1:20" ht="24.95" customHeight="1" x14ac:dyDescent="0.25">
      <c r="A35" s="182" t="s">
        <v>120</v>
      </c>
      <c r="B35" s="136"/>
      <c r="C35" s="136"/>
      <c r="D35" s="136"/>
      <c r="E35" s="134"/>
      <c r="F35" s="134"/>
      <c r="G35" s="136"/>
      <c r="H35" s="136"/>
      <c r="I35" s="136"/>
      <c r="J35" s="136"/>
      <c r="K35" s="136"/>
      <c r="L35" s="136"/>
      <c r="M35" s="136"/>
      <c r="N35" s="136"/>
      <c r="O35" s="136"/>
      <c r="P35" s="136"/>
      <c r="Q35" s="136"/>
      <c r="R35" s="136"/>
      <c r="S35" s="136"/>
      <c r="T35" s="136"/>
    </row>
    <row r="36" spans="1:20" ht="9.9499999999999993" customHeight="1" x14ac:dyDescent="0.25">
      <c r="A36" s="5"/>
      <c r="B36" s="5"/>
      <c r="C36" s="5"/>
      <c r="D36" s="5"/>
      <c r="E36" s="2"/>
      <c r="F36" s="2"/>
      <c r="G36" s="5"/>
      <c r="H36" s="5"/>
      <c r="I36" s="5"/>
      <c r="J36" s="5"/>
      <c r="K36" s="5"/>
      <c r="L36" s="5"/>
      <c r="M36" s="5"/>
      <c r="N36" s="5"/>
      <c r="O36" s="5"/>
      <c r="P36" s="5"/>
      <c r="Q36" s="5"/>
      <c r="R36" s="5"/>
      <c r="S36" s="5"/>
      <c r="T36" s="5"/>
    </row>
    <row r="37" spans="1:20" ht="24" customHeight="1" x14ac:dyDescent="0.25">
      <c r="A37" s="142" t="s">
        <v>119</v>
      </c>
      <c r="B37" s="143"/>
      <c r="C37" s="143"/>
      <c r="D37" s="143"/>
      <c r="E37" s="144"/>
      <c r="F37" s="144"/>
      <c r="G37" s="143"/>
      <c r="H37" s="143"/>
      <c r="I37" s="143"/>
      <c r="J37" s="143"/>
      <c r="K37" s="143"/>
      <c r="L37" s="143"/>
      <c r="M37" s="143"/>
      <c r="N37" s="143"/>
      <c r="O37" s="143"/>
      <c r="P37" s="143"/>
      <c r="Q37" s="143"/>
      <c r="R37" s="143"/>
      <c r="S37" s="143"/>
      <c r="T37" s="143"/>
    </row>
    <row r="38" spans="1:20" x14ac:dyDescent="0.25">
      <c r="A38" s="143"/>
      <c r="B38" s="53">
        <v>-0.5</v>
      </c>
      <c r="C38" s="90" t="s">
        <v>89</v>
      </c>
      <c r="D38" s="102">
        <v>1</v>
      </c>
      <c r="E38" s="148" t="s">
        <v>111</v>
      </c>
      <c r="F38" s="144"/>
      <c r="G38" s="143"/>
      <c r="H38" s="143"/>
      <c r="I38" s="143"/>
      <c r="J38" s="143"/>
      <c r="K38" s="143"/>
      <c r="L38" s="143"/>
      <c r="M38" s="143"/>
      <c r="N38" s="143"/>
      <c r="O38" s="143"/>
      <c r="P38" s="143"/>
      <c r="Q38" s="143"/>
      <c r="R38" s="143"/>
      <c r="S38" s="143"/>
      <c r="T38" s="143"/>
    </row>
    <row r="39" spans="1:20" x14ac:dyDescent="0.25">
      <c r="A39" s="143"/>
      <c r="B39" s="58" t="s">
        <v>41</v>
      </c>
      <c r="C39" s="58" t="s">
        <v>6</v>
      </c>
      <c r="D39" s="58" t="s">
        <v>42</v>
      </c>
      <c r="E39" s="148"/>
      <c r="F39" s="144"/>
      <c r="G39" s="143"/>
      <c r="H39" s="143"/>
      <c r="I39" s="143"/>
      <c r="J39" s="143"/>
      <c r="K39" s="143"/>
      <c r="L39" s="143"/>
      <c r="M39" s="143"/>
      <c r="N39" s="143"/>
      <c r="O39" s="143"/>
      <c r="P39" s="143"/>
      <c r="Q39" s="143"/>
      <c r="R39" s="143"/>
      <c r="S39" s="143"/>
      <c r="T39" s="143"/>
    </row>
    <row r="40" spans="1:20" x14ac:dyDescent="0.25">
      <c r="A40" s="143"/>
      <c r="B40" s="97">
        <f>IF(C40&gt;0,C40*(1+$B$38),"")</f>
        <v>60</v>
      </c>
      <c r="C40" s="158">
        <v>120</v>
      </c>
      <c r="D40" s="97">
        <f>IF(C40&gt;0,C40*(1+$D$38),"")</f>
        <v>240</v>
      </c>
      <c r="E40" s="145"/>
      <c r="F40" s="144"/>
      <c r="G40" s="143"/>
      <c r="H40" s="143"/>
      <c r="I40" s="143"/>
      <c r="J40" s="143"/>
      <c r="K40" s="143"/>
      <c r="L40" s="143"/>
      <c r="M40" s="143"/>
      <c r="N40" s="143"/>
      <c r="O40" s="143"/>
      <c r="P40" s="143"/>
      <c r="Q40" s="143"/>
      <c r="R40" s="143"/>
      <c r="S40" s="143"/>
      <c r="T40" s="143"/>
    </row>
    <row r="41" spans="1:20" ht="15.75" customHeight="1" x14ac:dyDescent="0.25">
      <c r="A41" s="151" t="s">
        <v>122</v>
      </c>
      <c r="B41" s="143"/>
      <c r="C41" s="143"/>
      <c r="D41" s="143"/>
      <c r="E41" s="144"/>
      <c r="F41" s="144"/>
      <c r="G41" s="143"/>
      <c r="H41" s="144"/>
      <c r="I41" s="144"/>
      <c r="J41" s="143"/>
      <c r="K41" s="143"/>
      <c r="L41" s="143"/>
      <c r="M41" s="143"/>
      <c r="N41" s="143"/>
      <c r="O41" s="143"/>
      <c r="P41" s="143"/>
      <c r="Q41" s="143"/>
      <c r="R41" s="143"/>
      <c r="S41" s="143"/>
      <c r="T41" s="143"/>
    </row>
    <row r="42" spans="1:20" ht="15.75" customHeight="1" x14ac:dyDescent="0.25">
      <c r="A42" s="151" t="s">
        <v>116</v>
      </c>
      <c r="B42" s="143"/>
      <c r="C42" s="143"/>
      <c r="D42" s="143"/>
      <c r="E42" s="144"/>
      <c r="F42" s="144"/>
      <c r="G42" s="143"/>
      <c r="H42" s="144"/>
      <c r="I42" s="144"/>
      <c r="J42" s="143"/>
      <c r="K42" s="143"/>
      <c r="L42" s="143"/>
      <c r="M42" s="143"/>
      <c r="N42" s="143"/>
      <c r="O42" s="143"/>
      <c r="P42" s="143"/>
      <c r="Q42" s="143"/>
      <c r="R42" s="143"/>
      <c r="S42" s="143"/>
      <c r="T42" s="143"/>
    </row>
    <row r="43" spans="1:20" ht="15.75" customHeight="1" x14ac:dyDescent="0.25">
      <c r="A43" s="151" t="s">
        <v>123</v>
      </c>
      <c r="B43" s="143"/>
      <c r="C43" s="143"/>
      <c r="D43" s="143"/>
      <c r="E43" s="144"/>
      <c r="F43" s="144"/>
      <c r="G43" s="143"/>
      <c r="H43" s="144"/>
      <c r="I43" s="144"/>
      <c r="J43" s="143"/>
      <c r="K43" s="143"/>
      <c r="L43" s="143"/>
      <c r="M43" s="143"/>
      <c r="N43" s="143"/>
      <c r="O43" s="143"/>
      <c r="P43" s="143"/>
      <c r="Q43" s="143"/>
      <c r="R43" s="143"/>
      <c r="S43" s="143"/>
      <c r="T43" s="143"/>
    </row>
    <row r="44" spans="1:20" x14ac:dyDescent="0.25">
      <c r="A44" s="2"/>
      <c r="B44" s="5"/>
      <c r="C44" s="5"/>
      <c r="D44" s="5"/>
      <c r="E44" s="2"/>
      <c r="F44" s="2"/>
      <c r="G44" s="5"/>
      <c r="H44" s="2"/>
      <c r="I44" s="2"/>
      <c r="J44" s="5"/>
      <c r="K44" s="5"/>
      <c r="L44" s="5"/>
      <c r="M44" s="5"/>
      <c r="N44" s="5"/>
      <c r="O44" s="5"/>
      <c r="P44" s="5"/>
      <c r="Q44" s="5"/>
      <c r="R44" s="5"/>
      <c r="S44" s="5"/>
      <c r="T44" s="5"/>
    </row>
    <row r="45" spans="1:20" x14ac:dyDescent="0.25">
      <c r="A45" s="2"/>
      <c r="B45" s="19" t="str">
        <f>CONCATENATE("Version ",'Change Log'!$B$3," – © 2015-",YEAR('Change Log'!$A$3),", William W. Davis, MSPM, PMP")</f>
        <v>Version 4.3 – © 2015-2020, William W. Davis, MSPM, PMP</v>
      </c>
      <c r="C45" s="5"/>
      <c r="D45" s="5"/>
      <c r="E45" s="5"/>
      <c r="F45" s="2"/>
      <c r="G45" s="2"/>
      <c r="H45" s="5"/>
      <c r="I45" s="5"/>
      <c r="J45" s="2"/>
      <c r="K45" s="5"/>
      <c r="L45" s="5"/>
      <c r="M45" s="5"/>
      <c r="N45" s="5"/>
      <c r="O45" s="5"/>
      <c r="P45" s="5"/>
      <c r="Q45" s="5"/>
      <c r="R45" s="5"/>
      <c r="S45" s="5"/>
      <c r="T45" s="5"/>
    </row>
    <row r="46" spans="1:20" x14ac:dyDescent="0.25">
      <c r="A46" s="2"/>
      <c r="B46" s="375" t="s">
        <v>140</v>
      </c>
      <c r="C46" s="375"/>
      <c r="D46" s="375"/>
      <c r="E46" s="375"/>
      <c r="F46" s="375"/>
      <c r="G46" s="375"/>
      <c r="H46" s="375"/>
      <c r="I46" s="104"/>
      <c r="J46" s="2"/>
      <c r="K46" s="5"/>
      <c r="L46" s="5"/>
      <c r="M46" s="5"/>
      <c r="N46" s="5"/>
      <c r="O46" s="5"/>
      <c r="P46" s="5"/>
      <c r="Q46" s="5"/>
      <c r="R46" s="5"/>
      <c r="S46" s="5"/>
      <c r="T46" s="5"/>
    </row>
    <row r="47" spans="1:20" x14ac:dyDescent="0.25">
      <c r="A47" s="2"/>
      <c r="B47" s="375" t="s">
        <v>141</v>
      </c>
      <c r="C47" s="375"/>
      <c r="D47" s="375"/>
      <c r="E47" s="375"/>
      <c r="F47" s="375"/>
      <c r="G47" s="375"/>
      <c r="H47" s="375"/>
      <c r="I47" s="104"/>
      <c r="J47" s="2"/>
      <c r="K47" s="5"/>
      <c r="L47" s="5"/>
      <c r="M47" s="5"/>
      <c r="N47" s="5"/>
      <c r="O47" s="5"/>
      <c r="P47" s="5"/>
      <c r="Q47" s="5"/>
      <c r="R47" s="5"/>
      <c r="S47" s="5"/>
      <c r="T47" s="5"/>
    </row>
    <row r="48" spans="1:20" x14ac:dyDescent="0.25">
      <c r="A48" s="2"/>
      <c r="B48" s="375" t="s">
        <v>94</v>
      </c>
      <c r="C48" s="375"/>
      <c r="D48" s="375"/>
      <c r="E48" s="375"/>
      <c r="F48" s="375"/>
      <c r="G48" s="375"/>
      <c r="H48" s="375"/>
      <c r="I48" s="104"/>
      <c r="J48" s="2"/>
      <c r="K48" s="5"/>
      <c r="L48" s="5"/>
      <c r="M48" s="5"/>
      <c r="N48" s="5"/>
      <c r="O48" s="5"/>
      <c r="P48" s="5"/>
      <c r="Q48" s="5"/>
      <c r="R48" s="5"/>
      <c r="S48" s="5"/>
      <c r="T48" s="5"/>
    </row>
    <row r="49" spans="1:20" x14ac:dyDescent="0.25">
      <c r="A49" s="2"/>
      <c r="B49" s="375" t="s">
        <v>220</v>
      </c>
      <c r="C49" s="375"/>
      <c r="D49" s="375"/>
      <c r="E49" s="375"/>
      <c r="F49" s="375"/>
      <c r="G49" s="375"/>
      <c r="H49" s="375"/>
      <c r="I49" s="104"/>
      <c r="J49" s="2"/>
      <c r="K49" s="5"/>
      <c r="L49" s="5"/>
      <c r="M49" s="5"/>
      <c r="N49" s="5"/>
      <c r="O49" s="5"/>
      <c r="P49" s="5"/>
      <c r="Q49" s="5"/>
      <c r="R49" s="5"/>
      <c r="S49" s="5"/>
      <c r="T49" s="5"/>
    </row>
    <row r="50" spans="1:20" x14ac:dyDescent="0.25">
      <c r="A50" s="2"/>
      <c r="B50" s="375" t="s">
        <v>851</v>
      </c>
      <c r="C50" s="375"/>
      <c r="D50" s="375"/>
      <c r="E50" s="375"/>
      <c r="F50" s="375"/>
      <c r="G50" s="375"/>
      <c r="H50" s="375"/>
      <c r="I50" s="104"/>
      <c r="J50" s="2"/>
      <c r="K50" s="5"/>
      <c r="L50" s="5"/>
      <c r="M50" s="5"/>
      <c r="N50" s="5"/>
      <c r="O50" s="5"/>
      <c r="P50" s="5"/>
      <c r="Q50" s="5"/>
      <c r="R50" s="5"/>
      <c r="S50" s="5"/>
      <c r="T50" s="5"/>
    </row>
    <row r="51" spans="1:20" x14ac:dyDescent="0.25">
      <c r="A51" s="2"/>
      <c r="B51" s="155" t="s">
        <v>215</v>
      </c>
      <c r="C51" s="5"/>
      <c r="D51" s="5"/>
      <c r="E51" s="5"/>
      <c r="F51" s="2"/>
      <c r="G51" s="2"/>
      <c r="H51" s="5"/>
      <c r="I51" s="5"/>
      <c r="J51" s="2"/>
      <c r="K51" s="5"/>
      <c r="L51" s="5"/>
      <c r="M51" s="5"/>
      <c r="N51" s="5"/>
      <c r="O51" s="5"/>
      <c r="P51" s="5"/>
      <c r="Q51" s="5"/>
      <c r="R51" s="5"/>
      <c r="S51" s="5"/>
      <c r="T51" s="5"/>
    </row>
    <row r="52" spans="1:20" x14ac:dyDescent="0.25">
      <c r="A52" s="2"/>
      <c r="B52" s="155" t="s">
        <v>92</v>
      </c>
      <c r="C52" s="5"/>
      <c r="D52" s="5"/>
      <c r="E52" s="5"/>
      <c r="F52" s="2"/>
      <c r="G52" s="2"/>
      <c r="H52" s="5"/>
      <c r="I52" s="5"/>
      <c r="J52" s="2"/>
      <c r="K52" s="5"/>
      <c r="L52" s="5"/>
      <c r="M52" s="5"/>
      <c r="N52" s="5"/>
      <c r="O52" s="5"/>
      <c r="P52" s="5"/>
      <c r="Q52" s="5"/>
      <c r="R52" s="5"/>
      <c r="S52" s="5"/>
      <c r="T52" s="5"/>
    </row>
    <row r="53" spans="1:20" x14ac:dyDescent="0.25">
      <c r="A53" s="19"/>
      <c r="B53" s="155" t="s">
        <v>214</v>
      </c>
      <c r="C53" s="5"/>
      <c r="D53" s="5"/>
      <c r="E53" s="2"/>
      <c r="F53" s="2"/>
      <c r="G53" s="5"/>
      <c r="H53" s="2"/>
      <c r="I53" s="2"/>
      <c r="J53" s="5"/>
      <c r="K53" s="5"/>
      <c r="L53" s="5"/>
      <c r="M53" s="5"/>
      <c r="N53" s="5"/>
      <c r="O53" s="5"/>
      <c r="P53" s="5"/>
      <c r="Q53" s="5"/>
      <c r="R53" s="5"/>
      <c r="S53" s="5"/>
      <c r="T53" s="5"/>
    </row>
    <row r="54" spans="1:20" x14ac:dyDescent="0.25">
      <c r="A54" s="19"/>
      <c r="B54" s="155" t="s">
        <v>216</v>
      </c>
      <c r="C54" s="5"/>
      <c r="D54" s="5"/>
      <c r="E54" s="2"/>
      <c r="F54" s="2"/>
      <c r="G54" s="5"/>
      <c r="H54" s="2"/>
      <c r="I54" s="2"/>
      <c r="J54" s="5"/>
      <c r="K54" s="5"/>
      <c r="L54" s="5"/>
      <c r="M54" s="5"/>
      <c r="N54" s="5"/>
      <c r="O54" s="5"/>
      <c r="P54" s="5"/>
      <c r="Q54" s="5"/>
      <c r="R54" s="5"/>
      <c r="S54" s="5"/>
      <c r="T54" s="5"/>
    </row>
    <row r="55" spans="1:20" x14ac:dyDescent="0.25">
      <c r="A55" s="19"/>
      <c r="B55" s="155" t="s">
        <v>761</v>
      </c>
      <c r="C55" s="5"/>
      <c r="D55" s="5"/>
      <c r="E55" s="2"/>
      <c r="F55" s="2"/>
      <c r="G55" s="5"/>
      <c r="H55" s="2"/>
      <c r="I55" s="2"/>
      <c r="J55" s="5"/>
      <c r="K55" s="5"/>
      <c r="L55" s="5"/>
      <c r="M55" s="5"/>
      <c r="N55" s="5"/>
      <c r="O55" s="5"/>
      <c r="P55" s="5"/>
      <c r="Q55" s="5"/>
      <c r="R55" s="5"/>
      <c r="S55" s="5"/>
      <c r="T55" s="5"/>
    </row>
    <row r="56" spans="1:20" x14ac:dyDescent="0.25">
      <c r="A56" s="19"/>
      <c r="B56" s="155" t="s">
        <v>762</v>
      </c>
      <c r="C56" s="5"/>
      <c r="D56" s="5"/>
      <c r="E56" s="2"/>
      <c r="F56" s="2"/>
      <c r="G56" s="5"/>
      <c r="H56" s="2"/>
      <c r="I56" s="2"/>
      <c r="J56" s="5"/>
      <c r="K56" s="5"/>
      <c r="L56" s="5"/>
      <c r="M56" s="5"/>
      <c r="N56" s="5"/>
      <c r="O56" s="5"/>
      <c r="P56" s="5"/>
      <c r="Q56" s="5"/>
      <c r="R56" s="5"/>
      <c r="S56" s="5"/>
      <c r="T56" s="5"/>
    </row>
    <row r="57" spans="1:20" x14ac:dyDescent="0.25">
      <c r="A57" s="19"/>
      <c r="B57" s="155"/>
      <c r="C57" s="5"/>
      <c r="D57" s="5"/>
      <c r="E57" s="2"/>
      <c r="F57" s="2"/>
      <c r="G57" s="5"/>
      <c r="H57" s="2"/>
      <c r="I57" s="2"/>
      <c r="J57" s="5"/>
      <c r="K57" s="5"/>
      <c r="L57" s="5"/>
      <c r="M57" s="5"/>
      <c r="N57" s="5"/>
      <c r="O57" s="5"/>
      <c r="P57" s="5"/>
      <c r="Q57" s="5"/>
      <c r="R57" s="5"/>
      <c r="S57" s="5"/>
      <c r="T57" s="5"/>
    </row>
    <row r="58" spans="1:20" x14ac:dyDescent="0.25">
      <c r="A58" s="19"/>
      <c r="B58" s="155" t="s">
        <v>763</v>
      </c>
      <c r="C58" s="5"/>
      <c r="D58" s="5"/>
      <c r="E58" s="2"/>
      <c r="F58" s="2"/>
      <c r="G58" s="5"/>
      <c r="H58" s="2"/>
      <c r="I58" s="2"/>
      <c r="J58" s="5"/>
      <c r="K58" s="5"/>
      <c r="L58" s="5"/>
      <c r="M58" s="5"/>
      <c r="N58" s="5"/>
      <c r="O58" s="5"/>
      <c r="P58" s="5"/>
      <c r="Q58" s="5"/>
      <c r="R58" s="5"/>
      <c r="S58" s="5"/>
      <c r="T58" s="5"/>
    </row>
    <row r="59" spans="1:20" x14ac:dyDescent="0.25">
      <c r="A59" s="19"/>
      <c r="B59" s="155" t="s">
        <v>91</v>
      </c>
      <c r="C59" s="5"/>
      <c r="D59" s="5"/>
      <c r="E59" s="2"/>
      <c r="F59" s="2"/>
      <c r="G59" s="5"/>
      <c r="H59" s="2"/>
      <c r="I59" s="2"/>
      <c r="J59" s="5"/>
      <c r="K59" s="5"/>
      <c r="L59" s="5"/>
      <c r="M59" s="5"/>
      <c r="N59" s="5"/>
      <c r="O59" s="5"/>
      <c r="P59" s="5"/>
      <c r="Q59" s="5"/>
      <c r="R59" s="5"/>
      <c r="S59" s="5"/>
      <c r="T59" s="5"/>
    </row>
    <row r="60" spans="1:20" x14ac:dyDescent="0.25">
      <c r="A60" s="2"/>
      <c r="B60" s="376" t="s">
        <v>768</v>
      </c>
      <c r="C60" s="376"/>
      <c r="D60" s="376"/>
      <c r="E60" s="376"/>
      <c r="F60" s="376"/>
      <c r="G60" s="376"/>
      <c r="H60" s="376"/>
      <c r="I60" s="2"/>
      <c r="J60" s="5"/>
      <c r="K60" s="5"/>
      <c r="L60" s="5"/>
      <c r="M60" s="5"/>
      <c r="N60" s="5"/>
      <c r="O60" s="5"/>
      <c r="P60" s="5"/>
      <c r="Q60" s="5"/>
      <c r="R60" s="5"/>
      <c r="S60" s="5"/>
      <c r="T60" s="5"/>
    </row>
    <row r="61" spans="1:20" x14ac:dyDescent="0.25">
      <c r="A61" s="2"/>
      <c r="B61" s="5"/>
      <c r="C61" s="5"/>
      <c r="D61" s="5"/>
      <c r="E61" s="2"/>
      <c r="F61" s="2"/>
      <c r="G61" s="5"/>
      <c r="H61" s="2"/>
      <c r="I61" s="2"/>
      <c r="J61" s="5"/>
      <c r="K61" s="5"/>
      <c r="L61" s="5"/>
      <c r="M61" s="5"/>
      <c r="N61" s="5"/>
      <c r="O61" s="5"/>
      <c r="P61" s="5"/>
      <c r="Q61" s="5"/>
      <c r="R61" s="5"/>
      <c r="S61" s="5"/>
      <c r="T61" s="5"/>
    </row>
    <row r="62" spans="1:20" hidden="1" x14ac:dyDescent="0.25">
      <c r="B62" s="64" t="s">
        <v>24</v>
      </c>
      <c r="C62" s="51">
        <f>IF(AND(B4&gt;0,C4&gt;0,D4&gt;0),ABS(B4-D4)/60,"")</f>
        <v>3</v>
      </c>
      <c r="D62" s="172" t="s">
        <v>177</v>
      </c>
    </row>
    <row r="63" spans="1:20" hidden="1" x14ac:dyDescent="0.25">
      <c r="B63" s="5"/>
      <c r="C63" s="5"/>
    </row>
    <row r="64" spans="1:20" hidden="1" x14ac:dyDescent="0.25">
      <c r="B64" s="50">
        <f>IF(ISNONTEXT($C$62),B65-$C$62,"")</f>
        <v>0</v>
      </c>
      <c r="C64" s="49">
        <f t="shared" ref="C64:C95" si="0">IF(ISNONTEXT($J$18),_xlfn.NORM.DIST(B64,$G$9,$J$18,FALSE),NA())</f>
        <v>1.6329795074908304E-5</v>
      </c>
    </row>
    <row r="65" spans="1:9" hidden="1" x14ac:dyDescent="0.25">
      <c r="B65" s="50">
        <f t="shared" ref="B65:B83" si="1">IF(ISNONTEXT($C$62),B66-$C$62,"")</f>
        <v>3</v>
      </c>
      <c r="C65" s="49">
        <f t="shared" si="0"/>
        <v>2.1986861306448278E-5</v>
      </c>
    </row>
    <row r="66" spans="1:9" hidden="1" x14ac:dyDescent="0.25">
      <c r="B66" s="50">
        <f t="shared" si="1"/>
        <v>6</v>
      </c>
      <c r="C66" s="49">
        <f t="shared" si="0"/>
        <v>2.9398813631823816E-5</v>
      </c>
    </row>
    <row r="67" spans="1:9" hidden="1" x14ac:dyDescent="0.25">
      <c r="B67" s="50">
        <f t="shared" si="1"/>
        <v>9</v>
      </c>
      <c r="C67" s="49">
        <f t="shared" si="0"/>
        <v>3.9037359975744924E-5</v>
      </c>
    </row>
    <row r="68" spans="1:9" hidden="1" x14ac:dyDescent="0.25">
      <c r="B68" s="50">
        <f t="shared" si="1"/>
        <v>12</v>
      </c>
      <c r="C68" s="49">
        <f t="shared" si="0"/>
        <v>5.1477226503673085E-5</v>
      </c>
    </row>
    <row r="69" spans="1:9" hidden="1" x14ac:dyDescent="0.25">
      <c r="B69" s="50">
        <f t="shared" si="1"/>
        <v>15</v>
      </c>
      <c r="C69" s="49">
        <f t="shared" si="0"/>
        <v>6.7411486886665637E-5</v>
      </c>
    </row>
    <row r="70" spans="1:9" hidden="1" x14ac:dyDescent="0.25">
      <c r="B70" s="50">
        <f t="shared" si="1"/>
        <v>18</v>
      </c>
      <c r="C70" s="49">
        <f t="shared" si="0"/>
        <v>8.7667119900501229E-5</v>
      </c>
    </row>
    <row r="71" spans="1:9" hidden="1" x14ac:dyDescent="0.25">
      <c r="B71" s="50">
        <f t="shared" si="1"/>
        <v>21</v>
      </c>
      <c r="C71" s="49">
        <f t="shared" si="0"/>
        <v>1.1322012702074106E-4</v>
      </c>
    </row>
    <row r="72" spans="1:9" hidden="1" x14ac:dyDescent="0.25">
      <c r="A72"/>
      <c r="B72" s="50">
        <f t="shared" si="1"/>
        <v>24</v>
      </c>
      <c r="C72" s="49">
        <f t="shared" si="0"/>
        <v>1.4520935709154927E-4</v>
      </c>
      <c r="H72"/>
      <c r="I72"/>
    </row>
    <row r="73" spans="1:9" hidden="1" x14ac:dyDescent="0.25">
      <c r="A73"/>
      <c r="B73" s="50">
        <f t="shared" si="1"/>
        <v>27</v>
      </c>
      <c r="C73" s="49">
        <f t="shared" si="0"/>
        <v>1.8494799755040258E-4</v>
      </c>
      <c r="H73"/>
      <c r="I73"/>
    </row>
    <row r="74" spans="1:9" hidden="1" x14ac:dyDescent="0.25">
      <c r="A74"/>
      <c r="B74" s="50">
        <f t="shared" si="1"/>
        <v>30</v>
      </c>
      <c r="C74" s="49">
        <f t="shared" si="0"/>
        <v>2.3393151344773205E-4</v>
      </c>
      <c r="H74"/>
      <c r="I74"/>
    </row>
    <row r="75" spans="1:9" hidden="1" x14ac:dyDescent="0.25">
      <c r="A75"/>
      <c r="B75" s="50">
        <f t="shared" si="1"/>
        <v>33</v>
      </c>
      <c r="C75" s="49">
        <f t="shared" si="0"/>
        <v>2.9384066193214887E-4</v>
      </c>
      <c r="H75"/>
      <c r="I75"/>
    </row>
    <row r="76" spans="1:9" hidden="1" x14ac:dyDescent="0.25">
      <c r="A76"/>
      <c r="B76" s="50">
        <f t="shared" si="1"/>
        <v>36</v>
      </c>
      <c r="C76" s="49">
        <f t="shared" si="0"/>
        <v>3.6653809880953132E-4</v>
      </c>
      <c r="H76"/>
      <c r="I76"/>
    </row>
    <row r="77" spans="1:9" hidden="1" x14ac:dyDescent="0.25">
      <c r="A77"/>
      <c r="B77" s="50">
        <f t="shared" si="1"/>
        <v>39</v>
      </c>
      <c r="C77" s="49">
        <f t="shared" si="0"/>
        <v>4.540570447557629E-4</v>
      </c>
      <c r="H77"/>
      <c r="I77"/>
    </row>
    <row r="78" spans="1:9" hidden="1" x14ac:dyDescent="0.25">
      <c r="A78"/>
      <c r="B78" s="50">
        <f t="shared" si="1"/>
        <v>42</v>
      </c>
      <c r="C78" s="49">
        <f t="shared" si="0"/>
        <v>5.585805117940952E-4</v>
      </c>
      <c r="H78"/>
      <c r="I78"/>
    </row>
    <row r="79" spans="1:9" hidden="1" x14ac:dyDescent="0.25">
      <c r="A79"/>
      <c r="B79" s="50">
        <f t="shared" si="1"/>
        <v>45</v>
      </c>
      <c r="C79" s="49">
        <f t="shared" si="0"/>
        <v>6.8240972469227638E-4</v>
      </c>
      <c r="H79"/>
      <c r="I79"/>
    </row>
    <row r="80" spans="1:9" hidden="1" x14ac:dyDescent="0.25">
      <c r="A80"/>
      <c r="B80" s="50">
        <f t="shared" si="1"/>
        <v>48</v>
      </c>
      <c r="C80" s="49">
        <f t="shared" si="0"/>
        <v>8.2792062298887121E-4</v>
      </c>
      <c r="H80"/>
      <c r="I80"/>
    </row>
    <row r="81" spans="1:9" hidden="1" x14ac:dyDescent="0.25">
      <c r="A81"/>
      <c r="B81" s="50">
        <f t="shared" si="1"/>
        <v>51</v>
      </c>
      <c r="C81" s="49">
        <f t="shared" si="0"/>
        <v>9.975077083735559E-4</v>
      </c>
      <c r="H81"/>
      <c r="I81"/>
    </row>
    <row r="82" spans="1:9" hidden="1" x14ac:dyDescent="0.25">
      <c r="A82"/>
      <c r="B82" s="50">
        <f t="shared" si="1"/>
        <v>54</v>
      </c>
      <c r="C82" s="49">
        <f t="shared" si="0"/>
        <v>1.1935150128877003E-3</v>
      </c>
      <c r="H82"/>
      <c r="I82"/>
    </row>
    <row r="83" spans="1:9" hidden="1" x14ac:dyDescent="0.25">
      <c r="A83"/>
      <c r="B83" s="50">
        <f t="shared" si="1"/>
        <v>57</v>
      </c>
      <c r="C83" s="49">
        <f t="shared" si="0"/>
        <v>1.4181546004699899E-3</v>
      </c>
      <c r="H83"/>
      <c r="I83"/>
    </row>
    <row r="84" spans="1:9" hidden="1" x14ac:dyDescent="0.25">
      <c r="A84"/>
      <c r="B84" s="65">
        <f>IF(ISNONTEXT($C$62),$B$4,"")</f>
        <v>60</v>
      </c>
      <c r="C84" s="49">
        <f t="shared" si="0"/>
        <v>1.6734137615569426E-3</v>
      </c>
      <c r="H84"/>
      <c r="I84"/>
    </row>
    <row r="85" spans="1:9" hidden="1" x14ac:dyDescent="0.25">
      <c r="A85"/>
      <c r="B85" s="50">
        <f>IF(ISNONTEXT($C$62),B84+$C$62,"")</f>
        <v>63</v>
      </c>
      <c r="C85" s="49">
        <f t="shared" si="0"/>
        <v>1.9609528898088375E-3</v>
      </c>
      <c r="H85"/>
      <c r="I85"/>
    </row>
    <row r="86" spans="1:9" hidden="1" x14ac:dyDescent="0.25">
      <c r="A86"/>
      <c r="B86" s="50">
        <f t="shared" ref="B86:B149" si="2">IF(ISNONTEXT($C$62),B85+$C$62,"")</f>
        <v>66</v>
      </c>
      <c r="C86" s="49">
        <f t="shared" si="0"/>
        <v>2.2819969017334957E-3</v>
      </c>
      <c r="H86"/>
      <c r="I86"/>
    </row>
    <row r="87" spans="1:9" hidden="1" x14ac:dyDescent="0.25">
      <c r="A87"/>
      <c r="B87" s="50">
        <f t="shared" si="2"/>
        <v>69</v>
      </c>
      <c r="C87" s="49">
        <f t="shared" si="0"/>
        <v>2.6372239232310287E-3</v>
      </c>
      <c r="H87"/>
      <c r="I87"/>
    </row>
    <row r="88" spans="1:9" hidden="1" x14ac:dyDescent="0.25">
      <c r="A88"/>
      <c r="B88" s="50">
        <f t="shared" si="2"/>
        <v>72</v>
      </c>
      <c r="C88" s="49">
        <f t="shared" si="0"/>
        <v>3.0266557622220026E-3</v>
      </c>
      <c r="H88"/>
      <c r="I88"/>
    </row>
    <row r="89" spans="1:9" hidden="1" x14ac:dyDescent="0.25">
      <c r="A89"/>
      <c r="B89" s="50">
        <f t="shared" si="2"/>
        <v>75</v>
      </c>
      <c r="C89" s="49">
        <f t="shared" si="0"/>
        <v>3.4495553482977088E-3</v>
      </c>
      <c r="H89"/>
      <c r="I89"/>
    </row>
    <row r="90" spans="1:9" hidden="1" x14ac:dyDescent="0.25">
      <c r="A90"/>
      <c r="B90" s="50">
        <f t="shared" si="2"/>
        <v>78</v>
      </c>
      <c r="C90" s="49">
        <f t="shared" si="0"/>
        <v>3.9043367822609583E-3</v>
      </c>
      <c r="H90"/>
      <c r="I90"/>
    </row>
    <row r="91" spans="1:9" hidden="1" x14ac:dyDescent="0.25">
      <c r="A91"/>
      <c r="B91" s="50">
        <f t="shared" si="2"/>
        <v>81</v>
      </c>
      <c r="C91" s="49">
        <f t="shared" si="0"/>
        <v>4.388493838007281E-3</v>
      </c>
      <c r="H91"/>
      <c r="I91"/>
    </row>
    <row r="92" spans="1:9" hidden="1" x14ac:dyDescent="0.25">
      <c r="A92"/>
      <c r="B92" s="50">
        <f t="shared" si="2"/>
        <v>84</v>
      </c>
      <c r="C92" s="49">
        <f t="shared" si="0"/>
        <v>4.8985526436170733E-3</v>
      </c>
      <c r="H92"/>
      <c r="I92"/>
    </row>
    <row r="93" spans="1:9" hidden="1" x14ac:dyDescent="0.25">
      <c r="A93"/>
      <c r="B93" s="50">
        <f t="shared" si="2"/>
        <v>87</v>
      </c>
      <c r="C93" s="49">
        <f t="shared" si="0"/>
        <v>5.4300538003992501E-3</v>
      </c>
      <c r="H93"/>
      <c r="I93"/>
    </row>
    <row r="94" spans="1:9" hidden="1" x14ac:dyDescent="0.25">
      <c r="A94"/>
      <c r="B94" s="50">
        <f t="shared" si="2"/>
        <v>90</v>
      </c>
      <c r="C94" s="49">
        <f t="shared" si="0"/>
        <v>5.9775683611953071E-3</v>
      </c>
      <c r="H94"/>
      <c r="I94"/>
    </row>
    <row r="95" spans="1:9" hidden="1" x14ac:dyDescent="0.25">
      <c r="A95"/>
      <c r="B95" s="50">
        <f t="shared" si="2"/>
        <v>93</v>
      </c>
      <c r="C95" s="49">
        <f t="shared" si="0"/>
        <v>6.5347508905366572E-3</v>
      </c>
      <c r="H95"/>
      <c r="I95"/>
    </row>
    <row r="96" spans="1:9" hidden="1" x14ac:dyDescent="0.25">
      <c r="A96"/>
      <c r="B96" s="50">
        <f t="shared" si="2"/>
        <v>96</v>
      </c>
      <c r="C96" s="49">
        <f t="shared" ref="C96:C127" si="3">IF(ISNONTEXT($J$18),_xlfn.NORM.DIST(B96,$G$9,$J$18,FALSE),NA())</f>
        <v>7.0944313045383598E-3</v>
      </c>
      <c r="H96"/>
      <c r="I96"/>
    </row>
    <row r="97" spans="1:9" hidden="1" x14ac:dyDescent="0.25">
      <c r="A97"/>
      <c r="B97" s="50">
        <f t="shared" si="2"/>
        <v>99</v>
      </c>
      <c r="C97" s="49">
        <f t="shared" si="3"/>
        <v>7.6487454007103713E-3</v>
      </c>
      <c r="H97"/>
      <c r="I97"/>
    </row>
    <row r="98" spans="1:9" hidden="1" x14ac:dyDescent="0.25">
      <c r="A98"/>
      <c r="B98" s="50">
        <f t="shared" si="2"/>
        <v>102</v>
      </c>
      <c r="C98" s="49">
        <f t="shared" si="3"/>
        <v>8.1893020259688094E-3</v>
      </c>
      <c r="H98"/>
      <c r="I98"/>
    </row>
    <row r="99" spans="1:9" hidden="1" x14ac:dyDescent="0.25">
      <c r="A99"/>
      <c r="B99" s="50">
        <f t="shared" si="2"/>
        <v>105</v>
      </c>
      <c r="C99" s="49">
        <f t="shared" si="3"/>
        <v>8.7073828052701627E-3</v>
      </c>
      <c r="H99"/>
      <c r="I99"/>
    </row>
    <row r="100" spans="1:9" hidden="1" x14ac:dyDescent="0.25">
      <c r="A100"/>
      <c r="B100" s="50">
        <f t="shared" si="2"/>
        <v>108</v>
      </c>
      <c r="C100" s="49">
        <f t="shared" si="3"/>
        <v>9.1941683885081744E-3</v>
      </c>
      <c r="H100"/>
      <c r="I100"/>
    </row>
    <row r="101" spans="1:9" hidden="1" x14ac:dyDescent="0.25">
      <c r="A101"/>
      <c r="B101" s="50">
        <f t="shared" si="2"/>
        <v>111</v>
      </c>
      <c r="C101" s="49">
        <f t="shared" si="3"/>
        <v>9.6409834009222421E-3</v>
      </c>
      <c r="H101"/>
      <c r="I101"/>
    </row>
    <row r="102" spans="1:9" hidden="1" x14ac:dyDescent="0.25">
      <c r="A102"/>
      <c r="B102" s="50">
        <f t="shared" si="2"/>
        <v>114</v>
      </c>
      <c r="C102" s="49">
        <f t="shared" si="3"/>
        <v>1.0039550830076209E-2</v>
      </c>
      <c r="H102"/>
      <c r="I102"/>
    </row>
    <row r="103" spans="1:9" hidden="1" x14ac:dyDescent="0.25">
      <c r="A103"/>
      <c r="B103" s="50">
        <f t="shared" si="2"/>
        <v>117</v>
      </c>
      <c r="C103" s="49">
        <f t="shared" si="3"/>
        <v>1.0382245564533342E-2</v>
      </c>
      <c r="H103"/>
      <c r="I103"/>
    </row>
    <row r="104" spans="1:9" hidden="1" x14ac:dyDescent="0.25">
      <c r="A104"/>
      <c r="B104" s="50">
        <f t="shared" si="2"/>
        <v>120</v>
      </c>
      <c r="C104" s="49">
        <f t="shared" si="3"/>
        <v>1.0662336306184675E-2</v>
      </c>
      <c r="H104"/>
      <c r="I104"/>
    </row>
    <row r="105" spans="1:9" hidden="1" x14ac:dyDescent="0.25">
      <c r="A105"/>
      <c r="B105" s="50">
        <f t="shared" si="2"/>
        <v>123</v>
      </c>
      <c r="C105" s="49">
        <f t="shared" si="3"/>
        <v>1.0874205168326337E-2</v>
      </c>
      <c r="H105"/>
      <c r="I105"/>
    </row>
    <row r="106" spans="1:9" hidden="1" x14ac:dyDescent="0.25">
      <c r="A106"/>
      <c r="B106" s="50">
        <f t="shared" si="2"/>
        <v>126</v>
      </c>
      <c r="C106" s="49">
        <f t="shared" si="3"/>
        <v>1.1013534965419111E-2</v>
      </c>
      <c r="H106"/>
      <c r="I106"/>
    </row>
    <row r="107" spans="1:9" hidden="1" x14ac:dyDescent="0.25">
      <c r="A107"/>
      <c r="B107" s="50">
        <f t="shared" si="2"/>
        <v>129</v>
      </c>
      <c r="C107" s="49">
        <f t="shared" si="3"/>
        <v>1.1077455476966251E-2</v>
      </c>
      <c r="H107"/>
      <c r="I107"/>
    </row>
    <row r="108" spans="1:9" hidden="1" x14ac:dyDescent="0.25">
      <c r="A108"/>
      <c r="B108" s="50">
        <f t="shared" si="2"/>
        <v>132</v>
      </c>
      <c r="C108" s="49">
        <f t="shared" si="3"/>
        <v>1.1064641764715152E-2</v>
      </c>
      <c r="H108"/>
      <c r="I108"/>
    </row>
    <row r="109" spans="1:9" hidden="1" x14ac:dyDescent="0.25">
      <c r="A109"/>
      <c r="B109" s="50">
        <f t="shared" si="2"/>
        <v>135</v>
      </c>
      <c r="C109" s="49">
        <f t="shared" si="3"/>
        <v>1.0975359839182098E-2</v>
      </c>
      <c r="H109"/>
      <c r="I109"/>
    </row>
    <row r="110" spans="1:9" hidden="1" x14ac:dyDescent="0.25">
      <c r="A110"/>
      <c r="B110" s="50">
        <f t="shared" si="2"/>
        <v>138</v>
      </c>
      <c r="C110" s="49">
        <f t="shared" si="3"/>
        <v>1.0811457476992954E-2</v>
      </c>
      <c r="H110"/>
      <c r="I110"/>
    </row>
    <row r="111" spans="1:9" hidden="1" x14ac:dyDescent="0.25">
      <c r="A111"/>
      <c r="B111" s="50">
        <f t="shared" si="2"/>
        <v>141</v>
      </c>
      <c r="C111" s="49">
        <f t="shared" si="3"/>
        <v>1.057630063179593E-2</v>
      </c>
      <c r="H111"/>
      <c r="I111"/>
    </row>
    <row r="112" spans="1:9" hidden="1" x14ac:dyDescent="0.25">
      <c r="A112"/>
      <c r="B112" s="50">
        <f t="shared" si="2"/>
        <v>144</v>
      </c>
      <c r="C112" s="49">
        <f t="shared" si="3"/>
        <v>1.0274658495381535E-2</v>
      </c>
      <c r="H112"/>
      <c r="I112"/>
    </row>
    <row r="113" spans="1:9" hidden="1" x14ac:dyDescent="0.25">
      <c r="A113"/>
      <c r="B113" s="50">
        <f t="shared" si="2"/>
        <v>147</v>
      </c>
      <c r="C113" s="49">
        <f t="shared" si="3"/>
        <v>9.9125426910500799E-3</v>
      </c>
      <c r="H113"/>
      <c r="I113"/>
    </row>
    <row r="114" spans="1:9" hidden="1" x14ac:dyDescent="0.25">
      <c r="A114"/>
      <c r="B114" s="50">
        <f t="shared" si="2"/>
        <v>150</v>
      </c>
      <c r="C114" s="49">
        <f t="shared" si="3"/>
        <v>9.4970081712813671E-3</v>
      </c>
      <c r="H114"/>
      <c r="I114"/>
    </row>
    <row r="115" spans="1:9" hidden="1" x14ac:dyDescent="0.25">
      <c r="A115"/>
      <c r="B115" s="50">
        <f t="shared" si="2"/>
        <v>153</v>
      </c>
      <c r="C115" s="49">
        <f t="shared" si="3"/>
        <v>9.0359250244874158E-3</v>
      </c>
      <c r="H115"/>
      <c r="I115"/>
    </row>
    <row r="116" spans="1:9" hidden="1" x14ac:dyDescent="0.25">
      <c r="A116"/>
      <c r="B116" s="50">
        <f t="shared" si="2"/>
        <v>156</v>
      </c>
      <c r="C116" s="49">
        <f t="shared" si="3"/>
        <v>8.5377314828399102E-3</v>
      </c>
      <c r="H116"/>
      <c r="I116"/>
    </row>
    <row r="117" spans="1:9" hidden="1" x14ac:dyDescent="0.25">
      <c r="A117"/>
      <c r="B117" s="50">
        <f t="shared" si="2"/>
        <v>159</v>
      </c>
      <c r="C117" s="49">
        <f t="shared" si="3"/>
        <v>8.011178916028221E-3</v>
      </c>
      <c r="H117"/>
      <c r="I117"/>
    </row>
    <row r="118" spans="1:9" hidden="1" x14ac:dyDescent="0.25">
      <c r="A118"/>
      <c r="B118" s="50">
        <f t="shared" si="2"/>
        <v>162</v>
      </c>
      <c r="C118" s="49">
        <f t="shared" si="3"/>
        <v>7.4650794872589991E-3</v>
      </c>
      <c r="H118"/>
      <c r="I118"/>
    </row>
    <row r="119" spans="1:9" hidden="1" x14ac:dyDescent="0.25">
      <c r="A119"/>
      <c r="B119" s="50">
        <f t="shared" si="2"/>
        <v>165</v>
      </c>
      <c r="C119" s="49">
        <f t="shared" si="3"/>
        <v>6.9080664714829621E-3</v>
      </c>
      <c r="H119"/>
      <c r="I119"/>
    </row>
    <row r="120" spans="1:9" hidden="1" x14ac:dyDescent="0.25">
      <c r="A120"/>
      <c r="B120" s="50">
        <f t="shared" si="2"/>
        <v>168</v>
      </c>
      <c r="C120" s="49">
        <f t="shared" si="3"/>
        <v>6.3483760617395824E-3</v>
      </c>
      <c r="H120"/>
      <c r="I120"/>
    </row>
    <row r="121" spans="1:9" hidden="1" x14ac:dyDescent="0.25">
      <c r="A121"/>
      <c r="B121" s="50">
        <f t="shared" si="2"/>
        <v>171</v>
      </c>
      <c r="C121" s="49">
        <f t="shared" si="3"/>
        <v>5.7936579170247875E-3</v>
      </c>
      <c r="H121"/>
      <c r="I121"/>
    </row>
    <row r="122" spans="1:9" hidden="1" x14ac:dyDescent="0.25">
      <c r="A122"/>
      <c r="B122" s="50">
        <f t="shared" si="2"/>
        <v>174</v>
      </c>
      <c r="C122" s="49">
        <f t="shared" si="3"/>
        <v>5.2508198539808959E-3</v>
      </c>
      <c r="H122"/>
      <c r="I122"/>
    </row>
    <row r="123" spans="1:9" hidden="1" x14ac:dyDescent="0.25">
      <c r="A123"/>
      <c r="B123" s="50">
        <f t="shared" si="2"/>
        <v>177</v>
      </c>
      <c r="C123" s="49">
        <f t="shared" si="3"/>
        <v>4.7259100850930375E-3</v>
      </c>
      <c r="H123"/>
      <c r="I123"/>
    </row>
    <row r="124" spans="1:9" hidden="1" x14ac:dyDescent="0.25">
      <c r="A124"/>
      <c r="B124" s="50">
        <f t="shared" si="2"/>
        <v>180</v>
      </c>
      <c r="C124" s="49">
        <f t="shared" si="3"/>
        <v>4.2240383882154358E-3</v>
      </c>
      <c r="H124"/>
      <c r="I124"/>
    </row>
    <row r="125" spans="1:9" hidden="1" x14ac:dyDescent="0.25">
      <c r="A125"/>
      <c r="B125" s="50">
        <f t="shared" si="2"/>
        <v>183</v>
      </c>
      <c r="C125" s="49">
        <f t="shared" si="3"/>
        <v>3.7493356771123908E-3</v>
      </c>
      <c r="H125"/>
      <c r="I125"/>
    </row>
    <row r="126" spans="1:9" hidden="1" x14ac:dyDescent="0.25">
      <c r="A126"/>
      <c r="B126" s="50">
        <f t="shared" si="2"/>
        <v>186</v>
      </c>
      <c r="C126" s="49">
        <f t="shared" si="3"/>
        <v>3.3049497340021257E-3</v>
      </c>
      <c r="H126"/>
      <c r="I126"/>
    </row>
    <row r="127" spans="1:9" hidden="1" x14ac:dyDescent="0.25">
      <c r="A127"/>
      <c r="B127" s="50">
        <f t="shared" si="2"/>
        <v>189</v>
      </c>
      <c r="C127" s="49">
        <f t="shared" si="3"/>
        <v>2.8930734433986853E-3</v>
      </c>
      <c r="H127"/>
      <c r="I127"/>
    </row>
    <row r="128" spans="1:9" hidden="1" x14ac:dyDescent="0.25">
      <c r="A128"/>
      <c r="B128" s="50">
        <f t="shared" si="2"/>
        <v>192</v>
      </c>
      <c r="C128" s="49">
        <f t="shared" ref="C128:C159" si="4">IF(ISNONTEXT($J$18),_xlfn.NORM.DIST(B128,$G$9,$J$18,FALSE),NA())</f>
        <v>2.5150007857153642E-3</v>
      </c>
      <c r="H128"/>
      <c r="I128"/>
    </row>
    <row r="129" spans="1:9" hidden="1" x14ac:dyDescent="0.25">
      <c r="A129"/>
      <c r="B129" s="50">
        <f t="shared" si="2"/>
        <v>195</v>
      </c>
      <c r="C129" s="49">
        <f t="shared" si="4"/>
        <v>2.1712051351635651E-3</v>
      </c>
      <c r="H129"/>
      <c r="I129"/>
    </row>
    <row r="130" spans="1:9" hidden="1" x14ac:dyDescent="0.25">
      <c r="A130"/>
      <c r="B130" s="50">
        <f t="shared" si="2"/>
        <v>198</v>
      </c>
      <c r="C130" s="49">
        <f t="shared" si="4"/>
        <v>1.8614340588461174E-3</v>
      </c>
      <c r="H130"/>
      <c r="I130"/>
    </row>
    <row r="131" spans="1:9" hidden="1" x14ac:dyDescent="0.25">
      <c r="A131"/>
      <c r="B131" s="50">
        <f t="shared" si="2"/>
        <v>201</v>
      </c>
      <c r="C131" s="49">
        <f t="shared" si="4"/>
        <v>1.5848148084492118E-3</v>
      </c>
      <c r="H131"/>
      <c r="I131"/>
    </row>
    <row r="132" spans="1:9" hidden="1" x14ac:dyDescent="0.25">
      <c r="A132"/>
      <c r="B132" s="50">
        <f t="shared" si="2"/>
        <v>204</v>
      </c>
      <c r="C132" s="49">
        <f t="shared" si="4"/>
        <v>1.3399649894343536E-3</v>
      </c>
      <c r="H132"/>
      <c r="I132"/>
    </row>
    <row r="133" spans="1:9" hidden="1" x14ac:dyDescent="0.25">
      <c r="A133"/>
      <c r="B133" s="50">
        <f t="shared" si="2"/>
        <v>207</v>
      </c>
      <c r="C133" s="49">
        <f t="shared" si="4"/>
        <v>1.1251034284327746E-3</v>
      </c>
      <c r="H133"/>
      <c r="I133"/>
    </row>
    <row r="134" spans="1:9" hidden="1" x14ac:dyDescent="0.25">
      <c r="A134"/>
      <c r="B134" s="50">
        <f t="shared" si="2"/>
        <v>210</v>
      </c>
      <c r="C134" s="49">
        <f t="shared" si="4"/>
        <v>9.3815697320196205E-4</v>
      </c>
      <c r="H134"/>
      <c r="I134"/>
    </row>
    <row r="135" spans="1:9" hidden="1" x14ac:dyDescent="0.25">
      <c r="A135"/>
      <c r="B135" s="50">
        <f t="shared" si="2"/>
        <v>213</v>
      </c>
      <c r="C135" s="49">
        <f t="shared" si="4"/>
        <v>7.7685978440108854E-4</v>
      </c>
      <c r="H135"/>
      <c r="I135"/>
    </row>
    <row r="136" spans="1:9" hidden="1" x14ac:dyDescent="0.25">
      <c r="A136"/>
      <c r="B136" s="50">
        <f t="shared" si="2"/>
        <v>216</v>
      </c>
      <c r="C136" s="49">
        <f t="shared" si="4"/>
        <v>6.3884255075713178E-4</v>
      </c>
      <c r="H136"/>
      <c r="I136"/>
    </row>
    <row r="137" spans="1:9" hidden="1" x14ac:dyDescent="0.25">
      <c r="A137"/>
      <c r="B137" s="50">
        <f t="shared" si="2"/>
        <v>219</v>
      </c>
      <c r="C137" s="49">
        <f t="shared" si="4"/>
        <v>5.2170992191560969E-4</v>
      </c>
      <c r="H137"/>
      <c r="I137"/>
    </row>
    <row r="138" spans="1:9" hidden="1" x14ac:dyDescent="0.25">
      <c r="A138"/>
      <c r="B138" s="50">
        <f t="shared" si="2"/>
        <v>222</v>
      </c>
      <c r="C138" s="49">
        <f t="shared" si="4"/>
        <v>4.2310525908615797E-4</v>
      </c>
      <c r="H138"/>
      <c r="I138"/>
    </row>
    <row r="139" spans="1:9" hidden="1" x14ac:dyDescent="0.25">
      <c r="A139"/>
      <c r="B139" s="50">
        <f t="shared" si="2"/>
        <v>225</v>
      </c>
      <c r="C139" s="49">
        <f t="shared" si="4"/>
        <v>3.4076251658262795E-4</v>
      </c>
      <c r="H139"/>
      <c r="I139"/>
    </row>
    <row r="140" spans="1:9" hidden="1" x14ac:dyDescent="0.25">
      <c r="A140"/>
      <c r="B140" s="50">
        <f t="shared" si="2"/>
        <v>228</v>
      </c>
      <c r="C140" s="49">
        <f t="shared" si="4"/>
        <v>2.7254566354948891E-4</v>
      </c>
      <c r="H140"/>
      <c r="I140"/>
    </row>
    <row r="141" spans="1:9" hidden="1" x14ac:dyDescent="0.25">
      <c r="A141"/>
      <c r="B141" s="50">
        <f t="shared" si="2"/>
        <v>231</v>
      </c>
      <c r="C141" s="49">
        <f t="shared" si="4"/>
        <v>2.1647652210933215E-4</v>
      </c>
      <c r="H141"/>
      <c r="I141"/>
    </row>
    <row r="142" spans="1:9" hidden="1" x14ac:dyDescent="0.25">
      <c r="A142"/>
      <c r="B142" s="50">
        <f t="shared" si="2"/>
        <v>234</v>
      </c>
      <c r="C142" s="49">
        <f t="shared" si="4"/>
        <v>1.7075223371142807E-4</v>
      </c>
      <c r="H142"/>
      <c r="I142"/>
    </row>
    <row r="143" spans="1:9" hidden="1" x14ac:dyDescent="0.25">
      <c r="A143"/>
      <c r="B143" s="50">
        <f t="shared" si="2"/>
        <v>237</v>
      </c>
      <c r="C143" s="49">
        <f t="shared" si="4"/>
        <v>1.3375377600192344E-4</v>
      </c>
      <c r="H143"/>
      <c r="I143"/>
    </row>
    <row r="144" spans="1:9" hidden="1" x14ac:dyDescent="0.25">
      <c r="A144"/>
      <c r="B144" s="50">
        <f t="shared" si="2"/>
        <v>240</v>
      </c>
      <c r="C144" s="49">
        <f t="shared" si="4"/>
        <v>1.0404705094438527E-4</v>
      </c>
      <c r="H144"/>
      <c r="I144"/>
    </row>
    <row r="145" spans="1:9" hidden="1" x14ac:dyDescent="0.25">
      <c r="A145"/>
      <c r="B145" s="50">
        <f t="shared" si="2"/>
        <v>243</v>
      </c>
      <c r="C145" s="49">
        <f t="shared" si="4"/>
        <v>8.0378068402376491E-5</v>
      </c>
      <c r="H145"/>
      <c r="I145"/>
    </row>
    <row r="146" spans="1:9" hidden="1" x14ac:dyDescent="0.25">
      <c r="A146"/>
      <c r="B146" s="50">
        <f t="shared" si="2"/>
        <v>246</v>
      </c>
      <c r="C146" s="49">
        <f t="shared" si="4"/>
        <v>6.1663677459902787E-5</v>
      </c>
      <c r="H146"/>
      <c r="I146"/>
    </row>
    <row r="147" spans="1:9" hidden="1" x14ac:dyDescent="0.25">
      <c r="A147"/>
      <c r="B147" s="50">
        <f t="shared" si="2"/>
        <v>249</v>
      </c>
      <c r="C147" s="49">
        <f t="shared" si="4"/>
        <v>4.6979170417601199E-5</v>
      </c>
      <c r="H147"/>
      <c r="I147"/>
    </row>
    <row r="148" spans="1:9" hidden="1" x14ac:dyDescent="0.25">
      <c r="A148"/>
      <c r="B148" s="50">
        <f t="shared" si="2"/>
        <v>252</v>
      </c>
      <c r="C148" s="49">
        <f t="shared" si="4"/>
        <v>3.5543920738837992E-5</v>
      </c>
      <c r="H148"/>
      <c r="I148"/>
    </row>
    <row r="149" spans="1:9" hidden="1" x14ac:dyDescent="0.25">
      <c r="A149"/>
      <c r="B149" s="50">
        <f t="shared" si="2"/>
        <v>255</v>
      </c>
      <c r="C149" s="49">
        <f t="shared" si="4"/>
        <v>2.6706033296922827E-5</v>
      </c>
      <c r="H149"/>
      <c r="I149"/>
    </row>
    <row r="150" spans="1:9" hidden="1" x14ac:dyDescent="0.25">
      <c r="A150"/>
      <c r="B150" s="50">
        <f t="shared" ref="B150:B164" si="5">IF(ISNONTEXT($C$62),B149+$C$62,"")</f>
        <v>258</v>
      </c>
      <c r="C150" s="49">
        <f t="shared" si="4"/>
        <v>1.9926797461647409E-5</v>
      </c>
      <c r="H150"/>
      <c r="I150"/>
    </row>
    <row r="151" spans="1:9" hidden="1" x14ac:dyDescent="0.25">
      <c r="A151"/>
      <c r="B151" s="50">
        <f t="shared" si="5"/>
        <v>261</v>
      </c>
      <c r="C151" s="49">
        <f t="shared" si="4"/>
        <v>1.4765552195754002E-5</v>
      </c>
      <c r="H151"/>
      <c r="I151"/>
    </row>
    <row r="152" spans="1:9" hidden="1" x14ac:dyDescent="0.25">
      <c r="A152"/>
      <c r="B152" s="50">
        <f t="shared" si="5"/>
        <v>264</v>
      </c>
      <c r="C152" s="49">
        <f t="shared" si="4"/>
        <v>1.0865405671825112E-5</v>
      </c>
      <c r="H152"/>
      <c r="I152"/>
    </row>
    <row r="153" spans="1:9" hidden="1" x14ac:dyDescent="0.25">
      <c r="A153"/>
      <c r="B153" s="50">
        <f t="shared" si="5"/>
        <v>267</v>
      </c>
      <c r="C153" s="49">
        <f t="shared" si="4"/>
        <v>7.9401053473053609E-6</v>
      </c>
      <c r="H153"/>
      <c r="I153"/>
    </row>
    <row r="154" spans="1:9" hidden="1" x14ac:dyDescent="0.25">
      <c r="A154"/>
      <c r="B154" s="50">
        <f t="shared" si="5"/>
        <v>270</v>
      </c>
      <c r="C154" s="49">
        <f t="shared" si="4"/>
        <v>5.7622307991089074E-6</v>
      </c>
      <c r="H154"/>
      <c r="I154"/>
    </row>
    <row r="155" spans="1:9" hidden="1" x14ac:dyDescent="0.25">
      <c r="A155"/>
      <c r="B155" s="50">
        <f t="shared" si="5"/>
        <v>273</v>
      </c>
      <c r="C155" s="49">
        <f t="shared" si="4"/>
        <v>4.1527816837612768E-6</v>
      </c>
      <c r="H155"/>
      <c r="I155"/>
    </row>
    <row r="156" spans="1:9" hidden="1" x14ac:dyDescent="0.25">
      <c r="A156"/>
      <c r="B156" s="50">
        <f t="shared" si="5"/>
        <v>276</v>
      </c>
      <c r="C156" s="49">
        <f t="shared" si="4"/>
        <v>2.9721561153819935E-6</v>
      </c>
      <c r="H156"/>
      <c r="I156"/>
    </row>
    <row r="157" spans="1:9" hidden="1" x14ac:dyDescent="0.25">
      <c r="A157"/>
      <c r="B157" s="50">
        <f t="shared" si="5"/>
        <v>279</v>
      </c>
      <c r="C157" s="49">
        <f t="shared" si="4"/>
        <v>2.1124585716835893E-6</v>
      </c>
      <c r="H157"/>
      <c r="I157"/>
    </row>
    <row r="158" spans="1:9" hidden="1" x14ac:dyDescent="0.25">
      <c r="A158"/>
      <c r="B158" s="50">
        <f t="shared" si="5"/>
        <v>282</v>
      </c>
      <c r="C158" s="49">
        <f t="shared" si="4"/>
        <v>1.4910384736748757E-6</v>
      </c>
      <c r="H158"/>
      <c r="I158"/>
    </row>
    <row r="159" spans="1:9" hidden="1" x14ac:dyDescent="0.25">
      <c r="A159"/>
      <c r="B159" s="50">
        <f t="shared" si="5"/>
        <v>285</v>
      </c>
      <c r="C159" s="49">
        <f t="shared" si="4"/>
        <v>1.0451378235824019E-6</v>
      </c>
      <c r="H159"/>
      <c r="I159"/>
    </row>
    <row r="160" spans="1:9" hidden="1" x14ac:dyDescent="0.25">
      <c r="A160"/>
      <c r="B160" s="50">
        <f t="shared" si="5"/>
        <v>288</v>
      </c>
      <c r="C160" s="49">
        <f t="shared" ref="C160:C164" si="6">IF(ISNONTEXT($J$18),_xlfn.NORM.DIST(B160,$G$9,$J$18,FALSE),NA())</f>
        <v>7.2751566086740734E-7</v>
      </c>
      <c r="H160"/>
      <c r="I160"/>
    </row>
    <row r="161" spans="1:9" hidden="1" x14ac:dyDescent="0.25">
      <c r="A161"/>
      <c r="B161" s="50">
        <f t="shared" si="5"/>
        <v>291</v>
      </c>
      <c r="C161" s="49">
        <f t="shared" si="6"/>
        <v>5.0291570060132084E-7</v>
      </c>
      <c r="H161"/>
      <c r="I161"/>
    </row>
    <row r="162" spans="1:9" hidden="1" x14ac:dyDescent="0.25">
      <c r="A162"/>
      <c r="B162" s="50">
        <f t="shared" si="5"/>
        <v>294</v>
      </c>
      <c r="C162" s="49">
        <f t="shared" si="6"/>
        <v>3.4524874436935427E-7</v>
      </c>
      <c r="H162"/>
      <c r="I162"/>
    </row>
    <row r="163" spans="1:9" hidden="1" x14ac:dyDescent="0.25">
      <c r="A163"/>
      <c r="B163" s="50">
        <f t="shared" si="5"/>
        <v>297</v>
      </c>
      <c r="C163" s="49">
        <f t="shared" si="6"/>
        <v>2.3537107317275396E-7</v>
      </c>
      <c r="H163"/>
      <c r="I163"/>
    </row>
    <row r="164" spans="1:9" hidden="1" x14ac:dyDescent="0.25">
      <c r="A164"/>
      <c r="B164" s="50">
        <f t="shared" si="5"/>
        <v>300</v>
      </c>
      <c r="C164" s="49">
        <f t="shared" si="6"/>
        <v>1.5935222556099771E-7</v>
      </c>
      <c r="H164"/>
      <c r="I164"/>
    </row>
    <row r="165" spans="1:9" x14ac:dyDescent="0.25">
      <c r="A165"/>
      <c r="B165" s="171" t="s">
        <v>765</v>
      </c>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sheetData>
  <mergeCells count="16">
    <mergeCell ref="N28:S28"/>
    <mergeCell ref="B33:D33"/>
    <mergeCell ref="L17:T18"/>
    <mergeCell ref="A17:I18"/>
    <mergeCell ref="A14:H15"/>
    <mergeCell ref="G6:P6"/>
    <mergeCell ref="L20:M20"/>
    <mergeCell ref="N27:S27"/>
    <mergeCell ref="L22:L23"/>
    <mergeCell ref="M22:M23"/>
    <mergeCell ref="B60:H60"/>
    <mergeCell ref="B46:H46"/>
    <mergeCell ref="B47:H47"/>
    <mergeCell ref="B48:H48"/>
    <mergeCell ref="B50:H50"/>
    <mergeCell ref="B49:H49"/>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dataValidations count="1">
    <dataValidation type="decimal" allowBlank="1" showInputMessage="1" showErrorMessage="1" sqref="N29:S29" xr:uid="{34DDBC30-999C-453F-9EBA-C9D10F0AA11C}">
      <formula1>0.0001</formula1>
      <formula2>0.9999</formula2>
    </dataValidation>
  </dataValidations>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display="Follow Statistical PERT on Twitter to learn when new updates are released"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 ref="B50:H50" r:id="rId9" location="newsletter" display="Subscribe to the SPERT® newsletter for monthly tips, free webinars, and new release notifications" xr:uid="{39B82866-F5CF-424D-A877-CB75081CAF30}"/>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IF($B$33=VLookups!$A$48,TRUE,FALSE)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IF($B$115=VLookups!$A$48,TRUE,FALSE)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VLookups!$A$48:$A$49</xm:f>
          </x14:formula1>
          <xm:sqref>B33:D33</xm:sqref>
        </x14:dataValidation>
        <x14:dataValidation type="list" allowBlank="1" showInputMessage="1" showErrorMessage="1" xr:uid="{00000000-0002-0000-0100-000001000000}">
          <x14:formula1>
            <xm:f>VLookups!$A$43:$A$44</xm:f>
          </x14:formula1>
          <xm:sqref>L20:M20</xm:sqref>
        </x14:dataValidation>
        <x14:dataValidation type="list" allowBlank="1" showInputMessage="1" showErrorMessage="1" xr:uid="{00000000-0002-0000-0100-000002000000}">
          <x14:formula1>
            <xm:f>VLookups!$A$4:$A$13</xm:f>
          </x14:formula1>
          <xm:sqref>H12:I12</xm:sqref>
        </x14:dataValidation>
        <x14:dataValidation type="list" allowBlank="1" showInputMessage="1" showErrorMessage="1" xr:uid="{00000000-0002-0000-0100-000003000000}">
          <x14:formula1>
            <xm:f>VLookups!$B$29:$B$39</xm:f>
          </x14:formula1>
          <xm:sqref>D38</xm:sqref>
        </x14:dataValidation>
        <x14:dataValidation type="list" allowBlank="1" showInputMessage="1" showErrorMessage="1" xr:uid="{00000000-0002-0000-0100-000004000000}">
          <x14:formula1>
            <xm:f>VLookups!$B$16:$B$26</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Q343"/>
  <sheetViews>
    <sheetView showGridLines="0" zoomScaleNormal="100" workbookViewId="0">
      <pane ySplit="3" topLeftCell="A4" activePane="bottomLeft" state="frozen"/>
      <selection pane="bottomLeft"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123" width="9.140625" hidden="1" customWidth="1"/>
    <col min="124" max="124" width="12.140625" hidden="1" customWidth="1"/>
    <col min="125" max="215" width="9.28515625" hidden="1" customWidth="1"/>
    <col min="216" max="216" width="12" hidden="1" customWidth="1"/>
    <col min="217" max="217" width="11" hidden="1" customWidth="1"/>
    <col min="218" max="224" width="12" hidden="1" customWidth="1"/>
  </cols>
  <sheetData>
    <row r="1" spans="1:225" ht="24" customHeight="1" x14ac:dyDescent="0.25">
      <c r="A1" s="55"/>
      <c r="B1" s="55" t="s">
        <v>783</v>
      </c>
      <c r="C1" s="5"/>
      <c r="D1" s="5"/>
      <c r="E1" s="2"/>
      <c r="F1" s="2"/>
      <c r="G1" s="5"/>
      <c r="H1" s="2"/>
      <c r="I1" s="2"/>
      <c r="J1" s="5"/>
      <c r="K1" s="5"/>
      <c r="L1" s="5"/>
      <c r="M1" s="379" t="s">
        <v>76</v>
      </c>
      <c r="N1" s="380"/>
      <c r="O1" s="395" t="str">
        <f>VLOOKUP(M1,VLookups!A43:C44,3,FALSE)</f>
        <v>Show the likelihood that the SPERT estimates will be EQUAL TO or GREATER THAN an uncertainty</v>
      </c>
      <c r="P1" s="395"/>
      <c r="Q1" s="395"/>
      <c r="R1" s="395"/>
      <c r="S1" s="395"/>
      <c r="T1" s="395"/>
      <c r="U1" s="5"/>
    </row>
    <row r="2" spans="1:225" ht="15" customHeight="1" x14ac:dyDescent="0.25">
      <c r="B2" s="53">
        <v>-0.5</v>
      </c>
      <c r="C2" s="90" t="s">
        <v>89</v>
      </c>
      <c r="D2" s="102">
        <v>1</v>
      </c>
      <c r="E2" s="26"/>
      <c r="F2" s="26"/>
      <c r="G2" s="25"/>
      <c r="H2" s="26"/>
      <c r="I2" s="26"/>
      <c r="J2" s="5"/>
      <c r="K2" s="5"/>
      <c r="L2" s="5"/>
      <c r="M2" s="399" t="s">
        <v>73</v>
      </c>
      <c r="N2" s="399" t="s">
        <v>74</v>
      </c>
      <c r="O2" s="396" t="s">
        <v>54</v>
      </c>
      <c r="P2" s="397"/>
      <c r="Q2" s="397"/>
      <c r="R2" s="397"/>
      <c r="S2" s="397"/>
      <c r="T2" s="398"/>
      <c r="U2" s="5"/>
      <c r="V2" s="168" t="s">
        <v>181</v>
      </c>
    </row>
    <row r="3" spans="1:225" x14ac:dyDescent="0.25">
      <c r="A3" s="3" t="s">
        <v>5</v>
      </c>
      <c r="B3" s="58" t="s">
        <v>41</v>
      </c>
      <c r="C3" s="58" t="s">
        <v>6</v>
      </c>
      <c r="D3" s="58" t="s">
        <v>42</v>
      </c>
      <c r="E3" s="58"/>
      <c r="F3" s="58"/>
      <c r="G3" s="58" t="s">
        <v>69</v>
      </c>
      <c r="H3" s="58" t="s">
        <v>9</v>
      </c>
      <c r="I3" s="58" t="s">
        <v>175</v>
      </c>
      <c r="J3" s="58" t="s">
        <v>776</v>
      </c>
      <c r="K3" s="58" t="s">
        <v>67</v>
      </c>
      <c r="L3" s="58" t="s">
        <v>85</v>
      </c>
      <c r="M3" s="400"/>
      <c r="N3" s="400"/>
      <c r="O3" s="101">
        <v>0.1</v>
      </c>
      <c r="P3" s="54">
        <v>0.9</v>
      </c>
      <c r="Q3" s="54">
        <v>0.85</v>
      </c>
      <c r="R3" s="54">
        <v>0.8</v>
      </c>
      <c r="S3" s="54">
        <v>0.75</v>
      </c>
      <c r="T3" s="54">
        <v>0.5</v>
      </c>
      <c r="U3" s="5"/>
      <c r="V3" s="168" t="s">
        <v>182</v>
      </c>
      <c r="DT3" s="168" t="s">
        <v>176</v>
      </c>
      <c r="HQ3" s="171" t="s">
        <v>222</v>
      </c>
    </row>
    <row r="4" spans="1:225" x14ac:dyDescent="0.25">
      <c r="A4" s="4">
        <v>1</v>
      </c>
      <c r="B4" s="97">
        <f>IF(C4&gt;0,C4*(1+$B$2),"")</f>
        <v>60</v>
      </c>
      <c r="C4" s="96">
        <v>120</v>
      </c>
      <c r="D4" s="97">
        <f>IF(C4&gt;0,C4*(1+$D$2),"")</f>
        <v>240</v>
      </c>
      <c r="E4" s="36">
        <f t="shared" ref="E4:E67" si="0">IF(OR(ISBLANK(C4),ISBLANK(D4),ISBLANK(B4)),"",IF(AND(B4&gt;0,C4&gt;0,D4&gt;0),IF(C4&gt;B4,IF(D4&gt;C4,1,-1),-1)))</f>
        <v>1</v>
      </c>
      <c r="F4" s="36">
        <f t="shared" ref="F4:F67" si="1">IF(OR(ISBLANK(B4),ISBLANK(C4),ISBLANK(D4)),"",IFERROR(MIN(C4-B4,D4-C4)/MAX(C4-B4,D4-C4),""))</f>
        <v>0.5</v>
      </c>
      <c r="G4" s="74">
        <f>IF(AND(B4&gt;0,C4&gt;0,D4&gt;0),(B4+(4*C4)+D4)/6,"")</f>
        <v>130</v>
      </c>
      <c r="H4" s="23" t="s">
        <v>13</v>
      </c>
      <c r="I4" s="58"/>
      <c r="J4" s="281"/>
      <c r="K4" s="75">
        <f>IF(AND(B4&gt;0,C4&gt;0,D4&gt;0),IF(ISBLANK(J4),IF(ISBLANK(H4),"",(D4-B4)*VLOOKUP(H4,VLookups!$A$4:$B$13,2,FALSE)),J4),"")</f>
        <v>12.727922061357855</v>
      </c>
      <c r="L4" s="76">
        <f t="shared" ref="L4:L35" si="2">IF(K4="","",K4^2)</f>
        <v>162</v>
      </c>
      <c r="M4" s="96">
        <v>150</v>
      </c>
      <c r="N4" s="271">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130</v>
      </c>
      <c r="U4" s="5"/>
      <c r="V4" s="169">
        <f>IF(AND(B4&gt;0,C4&gt;0,D4&gt;0),ABS(B4-D4)/60,"")</f>
        <v>3</v>
      </c>
      <c r="W4" s="50">
        <f>IF(ISNONTEXT($V4),X4-$V4,"")</f>
        <v>0</v>
      </c>
      <c r="X4" s="50">
        <f t="shared" ref="X4:AP4" si="3">IF(ISNONTEXT($V4),Y4-$V4,"")</f>
        <v>3</v>
      </c>
      <c r="Y4" s="50">
        <f t="shared" si="3"/>
        <v>6</v>
      </c>
      <c r="Z4" s="50">
        <f t="shared" si="3"/>
        <v>9</v>
      </c>
      <c r="AA4" s="50">
        <f t="shared" si="3"/>
        <v>12</v>
      </c>
      <c r="AB4" s="50">
        <f t="shared" si="3"/>
        <v>15</v>
      </c>
      <c r="AC4" s="50">
        <f t="shared" si="3"/>
        <v>18</v>
      </c>
      <c r="AD4" s="50">
        <f t="shared" si="3"/>
        <v>21</v>
      </c>
      <c r="AE4" s="50">
        <f t="shared" si="3"/>
        <v>24</v>
      </c>
      <c r="AF4" s="50">
        <f t="shared" si="3"/>
        <v>27</v>
      </c>
      <c r="AG4" s="50">
        <f t="shared" si="3"/>
        <v>30</v>
      </c>
      <c r="AH4" s="50">
        <f t="shared" si="3"/>
        <v>33</v>
      </c>
      <c r="AI4" s="50">
        <f t="shared" si="3"/>
        <v>36</v>
      </c>
      <c r="AJ4" s="50">
        <f t="shared" si="3"/>
        <v>39</v>
      </c>
      <c r="AK4" s="50">
        <f t="shared" si="3"/>
        <v>42</v>
      </c>
      <c r="AL4" s="50">
        <f t="shared" si="3"/>
        <v>45</v>
      </c>
      <c r="AM4" s="50">
        <f t="shared" si="3"/>
        <v>48</v>
      </c>
      <c r="AN4" s="50">
        <f t="shared" si="3"/>
        <v>51</v>
      </c>
      <c r="AO4" s="50">
        <f t="shared" si="3"/>
        <v>54</v>
      </c>
      <c r="AP4" s="50">
        <f t="shared" si="3"/>
        <v>57</v>
      </c>
      <c r="AQ4" s="184">
        <f>IF(ISNONTEXT($V4),$B4,"")</f>
        <v>60</v>
      </c>
      <c r="AR4" s="50">
        <f>IF(ISNONTEXT($V4),AQ4+$V4,"")</f>
        <v>63</v>
      </c>
      <c r="AS4" s="50">
        <f t="shared" ref="AS4:DD4" si="4">IF(ISNONTEXT($V4),AR4+$V4,"")</f>
        <v>66</v>
      </c>
      <c r="AT4" s="50">
        <f t="shared" si="4"/>
        <v>69</v>
      </c>
      <c r="AU4" s="50">
        <f t="shared" si="4"/>
        <v>72</v>
      </c>
      <c r="AV4" s="50">
        <f t="shared" si="4"/>
        <v>75</v>
      </c>
      <c r="AW4" s="50">
        <f t="shared" si="4"/>
        <v>78</v>
      </c>
      <c r="AX4" s="50">
        <f t="shared" si="4"/>
        <v>81</v>
      </c>
      <c r="AY4" s="50">
        <f t="shared" si="4"/>
        <v>84</v>
      </c>
      <c r="AZ4" s="50">
        <f t="shared" si="4"/>
        <v>87</v>
      </c>
      <c r="BA4" s="50">
        <f t="shared" si="4"/>
        <v>90</v>
      </c>
      <c r="BB4" s="50">
        <f t="shared" si="4"/>
        <v>93</v>
      </c>
      <c r="BC4" s="50">
        <f t="shared" si="4"/>
        <v>96</v>
      </c>
      <c r="BD4" s="50">
        <f t="shared" si="4"/>
        <v>99</v>
      </c>
      <c r="BE4" s="50">
        <f t="shared" si="4"/>
        <v>102</v>
      </c>
      <c r="BF4" s="50">
        <f t="shared" si="4"/>
        <v>105</v>
      </c>
      <c r="BG4" s="50">
        <f t="shared" si="4"/>
        <v>108</v>
      </c>
      <c r="BH4" s="50">
        <f t="shared" si="4"/>
        <v>111</v>
      </c>
      <c r="BI4" s="50">
        <f t="shared" si="4"/>
        <v>114</v>
      </c>
      <c r="BJ4" s="50">
        <f t="shared" si="4"/>
        <v>117</v>
      </c>
      <c r="BK4" s="50">
        <f t="shared" si="4"/>
        <v>120</v>
      </c>
      <c r="BL4" s="50">
        <f t="shared" si="4"/>
        <v>123</v>
      </c>
      <c r="BM4" s="50">
        <f t="shared" si="4"/>
        <v>126</v>
      </c>
      <c r="BN4" s="50">
        <f t="shared" si="4"/>
        <v>129</v>
      </c>
      <c r="BO4" s="50">
        <f t="shared" si="4"/>
        <v>132</v>
      </c>
      <c r="BP4" s="50">
        <f t="shared" si="4"/>
        <v>135</v>
      </c>
      <c r="BQ4" s="50">
        <f t="shared" si="4"/>
        <v>138</v>
      </c>
      <c r="BR4" s="50">
        <f t="shared" si="4"/>
        <v>141</v>
      </c>
      <c r="BS4" s="50">
        <f t="shared" si="4"/>
        <v>144</v>
      </c>
      <c r="BT4" s="50">
        <f t="shared" si="4"/>
        <v>147</v>
      </c>
      <c r="BU4" s="50">
        <f t="shared" si="4"/>
        <v>150</v>
      </c>
      <c r="BV4" s="50">
        <f t="shared" si="4"/>
        <v>153</v>
      </c>
      <c r="BW4" s="50">
        <f t="shared" si="4"/>
        <v>156</v>
      </c>
      <c r="BX4" s="50">
        <f t="shared" si="4"/>
        <v>159</v>
      </c>
      <c r="BY4" s="50">
        <f t="shared" si="4"/>
        <v>162</v>
      </c>
      <c r="BZ4" s="50">
        <f t="shared" si="4"/>
        <v>165</v>
      </c>
      <c r="CA4" s="50">
        <f t="shared" si="4"/>
        <v>168</v>
      </c>
      <c r="CB4" s="50">
        <f t="shared" si="4"/>
        <v>171</v>
      </c>
      <c r="CC4" s="50">
        <f t="shared" si="4"/>
        <v>174</v>
      </c>
      <c r="CD4" s="50">
        <f t="shared" si="4"/>
        <v>177</v>
      </c>
      <c r="CE4" s="50">
        <f t="shared" si="4"/>
        <v>180</v>
      </c>
      <c r="CF4" s="50">
        <f t="shared" si="4"/>
        <v>183</v>
      </c>
      <c r="CG4" s="50">
        <f t="shared" si="4"/>
        <v>186</v>
      </c>
      <c r="CH4" s="50">
        <f t="shared" si="4"/>
        <v>189</v>
      </c>
      <c r="CI4" s="50">
        <f t="shared" si="4"/>
        <v>192</v>
      </c>
      <c r="CJ4" s="50">
        <f t="shared" si="4"/>
        <v>195</v>
      </c>
      <c r="CK4" s="50">
        <f t="shared" si="4"/>
        <v>198</v>
      </c>
      <c r="CL4" s="50">
        <f t="shared" si="4"/>
        <v>201</v>
      </c>
      <c r="CM4" s="50">
        <f t="shared" si="4"/>
        <v>204</v>
      </c>
      <c r="CN4" s="50">
        <f t="shared" si="4"/>
        <v>207</v>
      </c>
      <c r="CO4" s="50">
        <f t="shared" si="4"/>
        <v>210</v>
      </c>
      <c r="CP4" s="50">
        <f t="shared" si="4"/>
        <v>213</v>
      </c>
      <c r="CQ4" s="50">
        <f t="shared" si="4"/>
        <v>216</v>
      </c>
      <c r="CR4" s="50">
        <f t="shared" si="4"/>
        <v>219</v>
      </c>
      <c r="CS4" s="50">
        <f t="shared" si="4"/>
        <v>222</v>
      </c>
      <c r="CT4" s="50">
        <f t="shared" si="4"/>
        <v>225</v>
      </c>
      <c r="CU4" s="50">
        <f t="shared" si="4"/>
        <v>228</v>
      </c>
      <c r="CV4" s="50">
        <f t="shared" si="4"/>
        <v>231</v>
      </c>
      <c r="CW4" s="50">
        <f t="shared" si="4"/>
        <v>234</v>
      </c>
      <c r="CX4" s="50">
        <f t="shared" si="4"/>
        <v>237</v>
      </c>
      <c r="CY4" s="50">
        <f t="shared" si="4"/>
        <v>240</v>
      </c>
      <c r="CZ4" s="50">
        <f t="shared" si="4"/>
        <v>243</v>
      </c>
      <c r="DA4" s="50">
        <f t="shared" si="4"/>
        <v>246</v>
      </c>
      <c r="DB4" s="50">
        <f t="shared" si="4"/>
        <v>249</v>
      </c>
      <c r="DC4" s="50">
        <f t="shared" si="4"/>
        <v>252</v>
      </c>
      <c r="DD4" s="50">
        <f t="shared" si="4"/>
        <v>255</v>
      </c>
      <c r="DE4" s="50">
        <f t="shared" ref="DE4:DS4" si="5">IF(ISNONTEXT($V4),DD4+$V4,"")</f>
        <v>258</v>
      </c>
      <c r="DF4" s="50">
        <f t="shared" si="5"/>
        <v>261</v>
      </c>
      <c r="DG4" s="50">
        <f t="shared" si="5"/>
        <v>264</v>
      </c>
      <c r="DH4" s="50">
        <f t="shared" si="5"/>
        <v>267</v>
      </c>
      <c r="DI4" s="50">
        <f t="shared" si="5"/>
        <v>270</v>
      </c>
      <c r="DJ4" s="50">
        <f t="shared" si="5"/>
        <v>273</v>
      </c>
      <c r="DK4" s="50">
        <f t="shared" si="5"/>
        <v>276</v>
      </c>
      <c r="DL4" s="50">
        <f t="shared" si="5"/>
        <v>279</v>
      </c>
      <c r="DM4" s="50">
        <f t="shared" si="5"/>
        <v>282</v>
      </c>
      <c r="DN4" s="50">
        <f t="shared" si="5"/>
        <v>285</v>
      </c>
      <c r="DO4" s="50">
        <f t="shared" si="5"/>
        <v>288</v>
      </c>
      <c r="DP4" s="50">
        <f t="shared" si="5"/>
        <v>291</v>
      </c>
      <c r="DQ4" s="50">
        <f t="shared" si="5"/>
        <v>294</v>
      </c>
      <c r="DR4" s="50">
        <f t="shared" si="5"/>
        <v>297</v>
      </c>
      <c r="DS4" s="50">
        <f t="shared" si="5"/>
        <v>300</v>
      </c>
      <c r="DT4" s="170">
        <f t="shared" ref="DT4:DT35" si="6">IF(ISNONTEXT($K4),_xlfn.NORM.DIST(W4,$G4,$K4,FALSE),NA())</f>
        <v>6.9684777237783428E-25</v>
      </c>
      <c r="DU4" s="170">
        <f t="shared" ref="DU4:DU35" si="7">IF(ISNONTEXT($K4),_xlfn.NORM.DIST(X4,$G4,$K4,FALSE),NA())</f>
        <v>7.5265843513652467E-24</v>
      </c>
      <c r="DV4" s="170">
        <f t="shared" ref="DV4:DV35" si="8">IF(ISNONTEXT($K4),_xlfn.NORM.DIST(Y4,$G4,$K4,FALSE),NA())</f>
        <v>7.6900732942609377E-23</v>
      </c>
      <c r="DW4" s="170">
        <f t="shared" ref="DW4:DW35" si="9">IF(ISNONTEXT($K4),_xlfn.NORM.DIST(Z4,$G4,$K4,FALSE),NA())</f>
        <v>7.4325108828212766E-22</v>
      </c>
      <c r="DX4" s="170">
        <f t="shared" ref="DX4:DX35" si="10">IF(ISNONTEXT($K4),_xlfn.NORM.DIST(AA4,$G4,$K4,FALSE),NA())</f>
        <v>6.7953707621369362E-21</v>
      </c>
      <c r="DY4" s="170">
        <f t="shared" ref="DY4:DY35" si="11">IF(ISNONTEXT($K4),_xlfn.NORM.DIST(AB4,$G4,$K4,FALSE),NA())</f>
        <v>5.8771028299553976E-20</v>
      </c>
      <c r="DZ4" s="170">
        <f t="shared" ref="DZ4:DZ35" si="12">IF(ISNONTEXT($K4),_xlfn.NORM.DIST(AC4,$G4,$K4,FALSE),NA())</f>
        <v>4.8082379351379858E-19</v>
      </c>
      <c r="EA4" s="170">
        <f t="shared" ref="EA4:EA35" si="13">IF(ISNONTEXT($K4),_xlfn.NORM.DIST(AD4,$G4,$K4,FALSE),NA())</f>
        <v>3.7211839606947974E-18</v>
      </c>
      <c r="EB4" s="170">
        <f t="shared" ref="EB4:EB35" si="14">IF(ISNONTEXT($K4),_xlfn.NORM.DIST(AE4,$G4,$K4,FALSE),NA())</f>
        <v>2.7242619145989223E-17</v>
      </c>
      <c r="EC4" s="170">
        <f t="shared" ref="EC4:EC35" si="15">IF(ISNONTEXT($K4),_xlfn.NORM.DIST(AF4,$G4,$K4,FALSE),NA())</f>
        <v>1.8866402969921681E-16</v>
      </c>
      <c r="ED4" s="170">
        <f t="shared" ref="ED4:ED35" si="16">IF(ISNONTEXT($K4),_xlfn.NORM.DIST(AG4,$G4,$K4,FALSE),NA())</f>
        <v>1.2359527908805918E-15</v>
      </c>
      <c r="EE4" s="170">
        <f t="shared" ref="EE4:EE35" si="17">IF(ISNONTEXT($K4),_xlfn.NORM.DIST(AH4,$G4,$K4,FALSE),NA())</f>
        <v>7.6592666172814608E-15</v>
      </c>
      <c r="EF4" s="170">
        <f t="shared" ref="EF4:EF35" si="18">IF(ISNONTEXT($K4),_xlfn.NORM.DIST(AI4,$G4,$K4,FALSE),NA())</f>
        <v>4.4899863552250668E-14</v>
      </c>
      <c r="EG4" s="170">
        <f t="shared" ref="EG4:EG35" si="19">IF(ISNONTEXT($K4),_xlfn.NORM.DIST(AJ4,$G4,$K4,FALSE),NA())</f>
        <v>2.4898626113584396E-13</v>
      </c>
      <c r="EH4" s="170">
        <f t="shared" ref="EH4:EH35" si="20">IF(ISNONTEXT($K4),_xlfn.NORM.DIST(AK4,$G4,$K4,FALSE),NA())</f>
        <v>1.3061055504210289E-12</v>
      </c>
      <c r="EI4" s="170">
        <f t="shared" ref="EI4:EI35" si="21">IF(ISNONTEXT($K4),_xlfn.NORM.DIST(AL4,$G4,$K4,FALSE),NA())</f>
        <v>6.481174209111375E-12</v>
      </c>
      <c r="EJ4" s="170">
        <f t="shared" ref="EJ4:EJ35" si="22">IF(ISNONTEXT($K4),_xlfn.NORM.DIST(AM4,$G4,$K4,FALSE),NA())</f>
        <v>3.0422972438497199E-11</v>
      </c>
      <c r="EK4" s="170">
        <f t="shared" ref="EK4:EK35" si="23">IF(ISNONTEXT($K4),_xlfn.NORM.DIST(AN4,$G4,$K4,FALSE),NA())</f>
        <v>1.3508966404695406E-10</v>
      </c>
      <c r="EL4" s="170">
        <f t="shared" ref="EL4:EL35" si="24">IF(ISNONTEXT($K4),_xlfn.NORM.DIST(AO4,$G4,$K4,FALSE),NA())</f>
        <v>5.6743370394011511E-10</v>
      </c>
      <c r="EM4" s="170">
        <f t="shared" ref="EM4:EM35" si="25">IF(ISNONTEXT($K4),_xlfn.NORM.DIST(AP4,$G4,$K4,FALSE),NA())</f>
        <v>2.2546579401310292E-9</v>
      </c>
      <c r="EN4" s="170">
        <f t="shared" ref="EN4:EN35" si="26">IF(ISNONTEXT($K4),_xlfn.NORM.DIST(AQ4,$G4,$K4,FALSE),NA())</f>
        <v>8.4745906058224366E-9</v>
      </c>
      <c r="EO4" s="170">
        <f t="shared" ref="EO4:EO35" si="27">IF(ISNONTEXT($K4),_xlfn.NORM.DIST(AR4,$G4,$K4,FALSE),NA())</f>
        <v>3.0132094450624319E-8</v>
      </c>
      <c r="EP4" s="170">
        <f t="shared" ref="EP4:EP35" si="28">IF(ISNONTEXT($K4),_xlfn.NORM.DIST(AS4,$G4,$K4,FALSE),NA())</f>
        <v>1.0134736033162274E-7</v>
      </c>
      <c r="EQ4" s="170">
        <f t="shared" ref="EQ4:EQ35" si="29">IF(ISNONTEXT($K4),_xlfn.NORM.DIST(AT4,$G4,$K4,FALSE),NA())</f>
        <v>3.2245424006306187E-7</v>
      </c>
      <c r="ER4" s="170">
        <f t="shared" ref="ER4:ER35" si="30">IF(ISNONTEXT($K4),_xlfn.NORM.DIST(AU4,$G4,$K4,FALSE),NA())</f>
        <v>9.7050163445319488E-7</v>
      </c>
      <c r="ES4" s="170">
        <f t="shared" ref="ES4:ES35" si="31">IF(ISNONTEXT($K4),_xlfn.NORM.DIST(AV4,$G4,$K4,FALSE),NA())</f>
        <v>2.7631023934709469E-6</v>
      </c>
      <c r="ET4" s="170">
        <f t="shared" ref="ET4:ET35" si="32">IF(ISNONTEXT($K4),_xlfn.NORM.DIST(AW4,$G4,$K4,FALSE),NA())</f>
        <v>7.4416667165502108E-6</v>
      </c>
      <c r="EU4" s="170">
        <f t="shared" ref="EU4:EU35" si="33">IF(ISNONTEXT($K4),_xlfn.NORM.DIST(AX4,$G4,$K4,FALSE),NA())</f>
        <v>1.8959024213749054E-5</v>
      </c>
      <c r="EV4" s="170">
        <f t="shared" ref="EV4:EV35" si="34">IF(ISNONTEXT($K4),_xlfn.NORM.DIST(AY4,$G4,$K4,FALSE),NA())</f>
        <v>4.5691380043308523E-5</v>
      </c>
      <c r="EW4" s="170">
        <f t="shared" ref="EW4:EW35" si="35">IF(ISNONTEXT($K4),_xlfn.NORM.DIST(AZ4,$G4,$K4,FALSE),NA())</f>
        <v>1.0416578679311947E-4</v>
      </c>
      <c r="EX4" s="170">
        <f t="shared" ref="EX4:EX35" si="36">IF(ISNONTEXT($K4),_xlfn.NORM.DIST(BA4,$G4,$K4,FALSE),NA())</f>
        <v>2.2464070343153941E-4</v>
      </c>
      <c r="EY4" s="170">
        <f t="shared" ref="EY4:EY35" si="37">IF(ISNONTEXT($K4),_xlfn.NORM.DIST(BB4,$G4,$K4,FALSE),NA())</f>
        <v>4.5827306359179983E-4</v>
      </c>
      <c r="EZ4" s="170">
        <f t="shared" ref="EZ4:EZ35" si="38">IF(ISNONTEXT($K4),_xlfn.NORM.DIST(BC4,$G4,$K4,FALSE),NA())</f>
        <v>8.8436743132465421E-4</v>
      </c>
      <c r="FA4" s="170">
        <f t="shared" ref="FA4:FA35" si="39">IF(ISNONTEXT($K4),_xlfn.NORM.DIST(BD4,$G4,$K4,FALSE),NA())</f>
        <v>1.6144094036297347E-3</v>
      </c>
      <c r="FB4" s="170">
        <f t="shared" ref="FB4:FB35" si="40">IF(ISNONTEXT($K4),_xlfn.NORM.DIST(BE4,$G4,$K4,FALSE),NA())</f>
        <v>2.7878355096275682E-3</v>
      </c>
      <c r="FC4" s="170">
        <f t="shared" ref="FC4:FC35" si="41">IF(ISNONTEXT($K4),_xlfn.NORM.DIST(BF4,$G4,$K4,FALSE),NA())</f>
        <v>4.5540012060847623E-3</v>
      </c>
      <c r="FD4" s="170">
        <f t="shared" ref="FD4:FD35" si="42">IF(ISNONTEXT($K4),_xlfn.NORM.DIST(BG4,$G4,$K4,FALSE),NA())</f>
        <v>7.0370666736603608E-3</v>
      </c>
      <c r="FE4" s="170">
        <f t="shared" ref="FE4:FE35" si="43">IF(ISNONTEXT($K4),_xlfn.NORM.DIST(BH4,$G4,$K4,FALSE),NA())</f>
        <v>1.0286383674383061E-2</v>
      </c>
      <c r="FF4" s="170">
        <f t="shared" ref="FF4:FF35" si="44">IF(ISNONTEXT($K4),_xlfn.NORM.DIST(BI4,$G4,$K4,FALSE),NA())</f>
        <v>1.4223494240528515E-2</v>
      </c>
      <c r="FG4" s="170">
        <f t="shared" ref="FG4:FG35" si="45">IF(ISNONTEXT($K4),_xlfn.NORM.DIST(BJ4,$G4,$K4,FALSE),NA())</f>
        <v>1.8604688891485744E-2</v>
      </c>
      <c r="FH4" s="170">
        <f t="shared" ref="FH4:FH35" si="46">IF(ISNONTEXT($K4),_xlfn.NORM.DIST(BK4,$G4,$K4,FALSE),NA())</f>
        <v>2.3020303855851111E-2</v>
      </c>
      <c r="FI4" s="170">
        <f t="shared" ref="FI4:FI35" si="47">IF(ISNONTEXT($K4),_xlfn.NORM.DIST(BL4,$G4,$K4,FALSE),NA())</f>
        <v>2.6944629747919346E-2</v>
      </c>
      <c r="FJ4" s="170">
        <f t="shared" ref="FJ4:FJ35" si="48">IF(ISNONTEXT($K4),_xlfn.NORM.DIST(BM4,$G4,$K4,FALSE),NA())</f>
        <v>2.9833617512079295E-2</v>
      </c>
      <c r="FK4" s="170">
        <f t="shared" ref="FK4:FK35" si="49">IF(ISNONTEXT($K4),_xlfn.NORM.DIST(BN4,$G4,$K4,FALSE),NA())</f>
        <v>3.124727456341047E-2</v>
      </c>
      <c r="FL4" s="170">
        <f t="shared" ref="FL4:FL35" si="50">IF(ISNONTEXT($K4),_xlfn.NORM.DIST(BO4,$G4,$K4,FALSE),NA())</f>
        <v>3.0959283297528024E-2</v>
      </c>
      <c r="FM4" s="170">
        <f t="shared" ref="FM4:FM35" si="51">IF(ISNONTEXT($K4),_xlfn.NORM.DIST(BP4,$G4,$K4,FALSE),NA())</f>
        <v>2.9016309960825017E-2</v>
      </c>
      <c r="FN4" s="170">
        <f t="shared" ref="FN4:FN35" si="52">IF(ISNONTEXT($K4),_xlfn.NORM.DIST(BQ4,$G4,$K4,FALSE),NA())</f>
        <v>2.572562852714547E-2</v>
      </c>
      <c r="FO4" s="170">
        <f t="shared" ref="FO4:FO35" si="53">IF(ISNONTEXT($K4),_xlfn.NORM.DIST(BR4,$G4,$K4,FALSE),NA())</f>
        <v>2.1575572846903906E-2</v>
      </c>
      <c r="FP4" s="170">
        <f t="shared" ref="FP4:FP35" si="54">IF(ISNONTEXT($K4),_xlfn.NORM.DIST(BS4,$G4,$K4,FALSE),NA())</f>
        <v>1.7117140100527676E-2</v>
      </c>
      <c r="FQ4" s="170">
        <f t="shared" ref="FQ4:FQ35" si="55">IF(ISNONTEXT($K4),_xlfn.NORM.DIST(BT4,$G4,$K4,FALSE),NA())</f>
        <v>1.2846138617870652E-2</v>
      </c>
      <c r="FR4" s="170">
        <f t="shared" ref="FR4:FR35" si="56">IF(ISNONTEXT($K4),_xlfn.NORM.DIST(BU4,$G4,$K4,FALSE),NA())</f>
        <v>9.1198255619732906E-3</v>
      </c>
      <c r="FS4" s="170">
        <f t="shared" ref="FS4:FS35" si="57">IF(ISNONTEXT($K4),_xlfn.NORM.DIST(BV4,$G4,$K4,FALSE),NA())</f>
        <v>6.1245331234247424E-3</v>
      </c>
      <c r="FT4" s="170">
        <f t="shared" ref="FT4:FT35" si="58">IF(ISNONTEXT($K4),_xlfn.NORM.DIST(BW4,$G4,$K4,FALSE),NA())</f>
        <v>3.890737876332442E-3</v>
      </c>
      <c r="FU4" s="170">
        <f t="shared" ref="FU4:FU35" si="59">IF(ISNONTEXT($K4),_xlfn.NORM.DIST(BX4,$G4,$K4,FALSE),NA())</f>
        <v>2.3381021792989879E-3</v>
      </c>
      <c r="FV4" s="170">
        <f t="shared" ref="FV4:FV35" si="60">IF(ISNONTEXT($K4),_xlfn.NORM.DIST(BY4,$G4,$K4,FALSE),NA())</f>
        <v>1.3291302101957176E-3</v>
      </c>
      <c r="FW4" s="170">
        <f t="shared" ref="FW4:FW35" si="61">IF(ISNONTEXT($K4),_xlfn.NORM.DIST(BZ4,$G4,$K4,FALSE),NA())</f>
        <v>7.147334382980174E-4</v>
      </c>
      <c r="FX4" s="170">
        <f t="shared" ref="FX4:FX35" si="62">IF(ISNONTEXT($K4),_xlfn.NORM.DIST(CA4,$G4,$K4,FALSE),NA())</f>
        <v>3.6357432034183658E-4</v>
      </c>
      <c r="FY4" s="170">
        <f t="shared" ref="FY4:FY35" si="63">IF(ISNONTEXT($K4),_xlfn.NORM.DIST(CB4,$G4,$K4,FALSE),NA())</f>
        <v>1.7495035574219414E-4</v>
      </c>
      <c r="FZ4" s="170">
        <f t="shared" ref="FZ4:FZ35" si="64">IF(ISNONTEXT($K4),_xlfn.NORM.DIST(CC4,$G4,$K4,FALSE),NA())</f>
        <v>7.9635917437463665E-5</v>
      </c>
      <c r="GA4" s="170">
        <f t="shared" ref="GA4:GA35" si="65">IF(ISNONTEXT($K4),_xlfn.NORM.DIST(CD4,$G4,$K4,FALSE),NA())</f>
        <v>3.4290646581788279E-5</v>
      </c>
      <c r="GB4" s="170">
        <f t="shared" ref="GB4:GB35" si="66">IF(ISNONTEXT($K4),_xlfn.NORM.DIST(CE4,$G4,$K4,FALSE),NA())</f>
        <v>1.3967378093256219E-5</v>
      </c>
      <c r="GC4" s="170">
        <f t="shared" ref="GC4:GC35" si="67">IF(ISNONTEXT($K4),_xlfn.NORM.DIST(CF4,$G4,$K4,FALSE),NA())</f>
        <v>5.3817885906830205E-6</v>
      </c>
      <c r="GD4" s="170">
        <f t="shared" ref="GD4:GD35" si="68">IF(ISNONTEXT($K4),_xlfn.NORM.DIST(CG4,$G4,$K4,FALSE),NA())</f>
        <v>1.961602049293699E-6</v>
      </c>
      <c r="GE4" s="170">
        <f t="shared" ref="GE4:GE35" si="69">IF(ISNONTEXT($K4),_xlfn.NORM.DIST(CH4,$G4,$K4,FALSE),NA())</f>
        <v>6.7634410367167922E-7</v>
      </c>
      <c r="GF4" s="170">
        <f t="shared" ref="GF4:GF35" si="70">IF(ISNONTEXT($K4),_xlfn.NORM.DIST(CI4,$G4,$K4,FALSE),NA())</f>
        <v>2.2059569799824102E-7</v>
      </c>
      <c r="GG4" s="170">
        <f t="shared" ref="GG4:GG35" si="71">IF(ISNONTEXT($K4),_xlfn.NORM.DIST(CJ4,$G4,$K4,FALSE),NA())</f>
        <v>6.8061089667199655E-8</v>
      </c>
      <c r="GH4" s="170">
        <f t="shared" ref="GH4:GH35" si="72">IF(ISNONTEXT($K4),_xlfn.NORM.DIST(CK4,$G4,$K4,FALSE),NA())</f>
        <v>1.9864300934888917E-8</v>
      </c>
      <c r="GI4" s="170">
        <f t="shared" ref="GI4:GI35" si="73">IF(ISNONTEXT($K4),_xlfn.NORM.DIST(CL4,$G4,$K4,FALSE),NA())</f>
        <v>5.4842873642854905E-9</v>
      </c>
      <c r="GJ4" s="170">
        <f t="shared" ref="GJ4:GJ35" si="74">IF(ISNONTEXT($K4),_xlfn.NORM.DIST(CM4,$G4,$K4,FALSE),NA())</f>
        <v>1.4323186549991534E-9</v>
      </c>
      <c r="GK4" s="170">
        <f t="shared" ref="GK4:GK35" si="75">IF(ISNONTEXT($K4),_xlfn.NORM.DIST(CN4,$G4,$K4,FALSE),NA())</f>
        <v>3.5386012186000657E-10</v>
      </c>
      <c r="GL4" s="170">
        <f t="shared" ref="GL4:GL35" si="76">IF(ISNONTEXT($K4),_xlfn.NORM.DIST(CO4,$G4,$K4,FALSE),NA())</f>
        <v>8.2698213147277316E-11</v>
      </c>
      <c r="GM4" s="170">
        <f t="shared" ref="GM4:GM35" si="77">IF(ISNONTEXT($K4),_xlfn.NORM.DIST(CP4,$G4,$K4,FALSE),NA())</f>
        <v>1.828239794613338E-11</v>
      </c>
      <c r="GN4" s="170">
        <f t="shared" ref="GN4:GN35" si="78">IF(ISNONTEXT($K4),_xlfn.NORM.DIST(CQ4,$G4,$K4,FALSE),NA())</f>
        <v>3.8233382226432372E-12</v>
      </c>
      <c r="GO4" s="170">
        <f t="shared" ref="GO4:GO35" si="79">IF(ISNONTEXT($K4),_xlfn.NORM.DIST(CR4,$G4,$K4,FALSE),NA())</f>
        <v>7.5635347761762182E-13</v>
      </c>
      <c r="GP4" s="170">
        <f t="shared" ref="GP4:GP35" si="80">IF(ISNONTEXT($K4),_xlfn.NORM.DIST(CS4,$G4,$K4,FALSE),NA())</f>
        <v>1.4154007661827278E-13</v>
      </c>
      <c r="GQ4" s="170">
        <f t="shared" ref="GQ4:GQ35" si="81">IF(ISNONTEXT($K4),_xlfn.NORM.DIST(CT4,$G4,$K4,FALSE),NA())</f>
        <v>2.5055701902435365E-14</v>
      </c>
      <c r="GR4" s="170">
        <f t="shared" ref="GR4:GR35" si="82">IF(ISNONTEXT($K4),_xlfn.NORM.DIST(CU4,$G4,$K4,FALSE),NA())</f>
        <v>4.1957175973619583E-15</v>
      </c>
      <c r="GS4" s="170">
        <f t="shared" ref="GS4:GS35" si="83">IF(ISNONTEXT($K4),_xlfn.NORM.DIST(CV4,$G4,$K4,FALSE),NA())</f>
        <v>6.6462772497665231E-16</v>
      </c>
      <c r="GT4" s="170">
        <f t="shared" ref="GT4:GT35" si="84">IF(ISNONTEXT($K4),_xlfn.NORM.DIST(CW4,$G4,$K4,FALSE),NA())</f>
        <v>9.9591709551285817E-17</v>
      </c>
      <c r="GU4" s="170">
        <f t="shared" ref="GU4:GU35" si="85">IF(ISNONTEXT($K4),_xlfn.NORM.DIST(CX4,$G4,$K4,FALSE),NA())</f>
        <v>1.4116936121897973E-17</v>
      </c>
      <c r="GV4" s="170">
        <f t="shared" ref="GV4:GV35" si="86">IF(ISNONTEXT($K4),_xlfn.NORM.DIST(CY4,$G4,$K4,FALSE),NA())</f>
        <v>1.8929111986116925E-18</v>
      </c>
      <c r="GW4" s="170">
        <f t="shared" ref="GW4:GW35" si="87">IF(ISNONTEXT($K4),_xlfn.NORM.DIST(CZ4,$G4,$K4,FALSE),NA())</f>
        <v>2.4010022129220135E-19</v>
      </c>
      <c r="GX4" s="170">
        <f t="shared" ref="GX4:GX35" si="88">IF(ISNONTEXT($K4),_xlfn.NORM.DIST(DA4,$G4,$K4,FALSE),NA())</f>
        <v>2.8808948610530947E-20</v>
      </c>
      <c r="GY4" s="170">
        <f t="shared" ref="GY4:GY35" si="89">IF(ISNONTEXT($K4),_xlfn.NORM.DIST(DB4,$G4,$K4,FALSE),NA())</f>
        <v>3.2699023713176224E-21</v>
      </c>
      <c r="GZ4" s="170">
        <f t="shared" ref="GZ4:GZ35" si="90">IF(ISNONTEXT($K4),_xlfn.NORM.DIST(DC4,$G4,$K4,FALSE),NA())</f>
        <v>3.5108695439283877E-22</v>
      </c>
      <c r="HA4" s="170">
        <f t="shared" ref="HA4:HA35" si="91">IF(ISNONTEXT($K4),_xlfn.NORM.DIST(DD4,$G4,$K4,FALSE),NA())</f>
        <v>3.5658833103573057E-23</v>
      </c>
      <c r="HB4" s="170">
        <f t="shared" ref="HB4:HB35" si="92">IF(ISNONTEXT($K4),_xlfn.NORM.DIST(DE4,$G4,$K4,FALSE),NA())</f>
        <v>3.4260373318399224E-24</v>
      </c>
      <c r="HC4" s="170">
        <f t="shared" ref="HC4:HC35" si="93">IF(ISNONTEXT($K4),_xlfn.NORM.DIST(DF4,$G4,$K4,FALSE),NA())</f>
        <v>3.1137918918023668E-25</v>
      </c>
      <c r="HD4" s="170">
        <f t="shared" ref="HD4:HD35" si="94">IF(ISNONTEXT($K4),_xlfn.NORM.DIST(DG4,$G4,$K4,FALSE),NA())</f>
        <v>2.6770692443551475E-26</v>
      </c>
      <c r="HE4" s="170">
        <f t="shared" ref="HE4:HE35" si="95">IF(ISNONTEXT($K4),_xlfn.NORM.DIST(DH4,$G4,$K4,FALSE),NA())</f>
        <v>2.1772191959376634E-27</v>
      </c>
      <c r="HF4" s="170">
        <f t="shared" ref="HF4:HF35" si="96">IF(ISNONTEXT($K4),_xlfn.NORM.DIST(DI4,$G4,$K4,FALSE),NA())</f>
        <v>1.6750093419056564E-28</v>
      </c>
      <c r="HG4" s="170">
        <f t="shared" ref="HG4:HG35" si="97">IF(ISNONTEXT($K4),_xlfn.NORM.DIST(DJ4,$G4,$K4,FALSE),NA())</f>
        <v>1.2190031872541505E-29</v>
      </c>
      <c r="HH4" s="170">
        <f t="shared" ref="HH4:HH35" si="98">IF(ISNONTEXT($K4),_xlfn.NORM.DIST(DK4,$G4,$K4,FALSE),NA())</f>
        <v>8.3919903837002256E-31</v>
      </c>
      <c r="HI4" s="170">
        <f t="shared" ref="HI4:HI35" si="99">IF(ISNONTEXT($K4),_xlfn.NORM.DIST(DL4,$G4,$K4,FALSE),NA())</f>
        <v>5.4650940812683893E-32</v>
      </c>
      <c r="HJ4" s="170">
        <f t="shared" ref="HJ4:HJ35" si="100">IF(ISNONTEXT($K4),_xlfn.NORM.DIST(DM4,$G4,$K4,FALSE),NA())</f>
        <v>3.3666877336320994E-33</v>
      </c>
      <c r="HK4" s="170">
        <f t="shared" ref="HK4:HK35" si="101">IF(ISNONTEXT($K4),_xlfn.NORM.DIST(DN4,$G4,$K4,FALSE),NA())</f>
        <v>1.9619166794203699E-34</v>
      </c>
      <c r="HL4" s="170">
        <f t="shared" ref="HL4:HL35" si="102">IF(ISNONTEXT($K4),_xlfn.NORM.DIST(DO4,$G4,$K4,FALSE),NA())</f>
        <v>1.0815106760911687E-35</v>
      </c>
      <c r="HM4" s="170">
        <f t="shared" ref="HM4:HM35" si="103">IF(ISNONTEXT($K4),_xlfn.NORM.DIST(DP4,$G4,$K4,FALSE),NA())</f>
        <v>5.6396686862157977E-37</v>
      </c>
      <c r="HN4" s="170">
        <f t="shared" ref="HN4:HN35" si="104">IF(ISNONTEXT($K4),_xlfn.NORM.DIST(DQ4,$G4,$K4,FALSE),NA())</f>
        <v>2.7819473106409925E-38</v>
      </c>
      <c r="HO4" s="170">
        <f t="shared" ref="HO4:HO35" si="105">IF(ISNONTEXT($K4),_xlfn.NORM.DIST(DR4,$G4,$K4,FALSE),NA())</f>
        <v>1.2981256704447733E-39</v>
      </c>
      <c r="HP4" s="170">
        <f t="shared" ref="HP4:HP35" si="106">IF(ISNONTEXT($K4),_xlfn.NORM.DIST(DS4,$G4,$K4,FALSE),NA())</f>
        <v>5.7300327585656865E-41</v>
      </c>
    </row>
    <row r="5" spans="1:225" x14ac:dyDescent="0.25">
      <c r="A5" s="4">
        <v>2</v>
      </c>
      <c r="B5" s="97">
        <f t="shared" ref="B5:B68" si="107">IF(C5&gt;0,C5*(1+$B$2),"")</f>
        <v>60</v>
      </c>
      <c r="C5" s="96">
        <v>120</v>
      </c>
      <c r="D5" s="97">
        <f t="shared" ref="D5:D68" si="108">IF(C5&gt;0,C5*(1+$D$2),"")</f>
        <v>240</v>
      </c>
      <c r="E5" s="36">
        <f t="shared" si="0"/>
        <v>1</v>
      </c>
      <c r="F5" s="36">
        <f t="shared" si="1"/>
        <v>0.5</v>
      </c>
      <c r="G5" s="74">
        <f t="shared" ref="G5:G68" si="109">IF(AND(B5&gt;0,C5&gt;0,D5&gt;0),(B5+(4*C5)+D5)/6,"")</f>
        <v>130</v>
      </c>
      <c r="H5" s="23" t="s">
        <v>797</v>
      </c>
      <c r="I5" s="58"/>
      <c r="J5" s="281"/>
      <c r="K5" s="75">
        <f>IF(AND(B5&gt;0,C5&gt;0,D5&gt;0),IF(ISBLANK(J5),IF(ISBLANK(H5),"",(D5-B5)*VLOOKUP(H5,VLookups!$A$4:$B$13,2,FALSE)),J5),"")</f>
        <v>18</v>
      </c>
      <c r="L5" s="76">
        <f t="shared" si="2"/>
        <v>324</v>
      </c>
      <c r="M5" s="96">
        <v>150</v>
      </c>
      <c r="N5" s="271">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130</v>
      </c>
      <c r="U5" s="5"/>
      <c r="V5" s="169">
        <f t="shared" ref="V5:V68" si="110">IF(AND(B5&gt;0,C5&gt;0,D5&gt;0),ABS(B5-D5)/60,"")</f>
        <v>3</v>
      </c>
      <c r="W5" s="50">
        <f t="shared" ref="W5:AP5" si="111">IF(ISNONTEXT($V5),X5-$V5,"")</f>
        <v>0</v>
      </c>
      <c r="X5" s="50">
        <f t="shared" si="111"/>
        <v>3</v>
      </c>
      <c r="Y5" s="50">
        <f t="shared" si="111"/>
        <v>6</v>
      </c>
      <c r="Z5" s="50">
        <f t="shared" si="111"/>
        <v>9</v>
      </c>
      <c r="AA5" s="50">
        <f t="shared" si="111"/>
        <v>12</v>
      </c>
      <c r="AB5" s="50">
        <f t="shared" si="111"/>
        <v>15</v>
      </c>
      <c r="AC5" s="50">
        <f t="shared" si="111"/>
        <v>18</v>
      </c>
      <c r="AD5" s="50">
        <f t="shared" si="111"/>
        <v>21</v>
      </c>
      <c r="AE5" s="50">
        <f t="shared" si="111"/>
        <v>24</v>
      </c>
      <c r="AF5" s="50">
        <f t="shared" si="111"/>
        <v>27</v>
      </c>
      <c r="AG5" s="50">
        <f t="shared" si="111"/>
        <v>30</v>
      </c>
      <c r="AH5" s="50">
        <f t="shared" si="111"/>
        <v>33</v>
      </c>
      <c r="AI5" s="50">
        <f t="shared" si="111"/>
        <v>36</v>
      </c>
      <c r="AJ5" s="50">
        <f t="shared" si="111"/>
        <v>39</v>
      </c>
      <c r="AK5" s="50">
        <f t="shared" si="111"/>
        <v>42</v>
      </c>
      <c r="AL5" s="50">
        <f t="shared" si="111"/>
        <v>45</v>
      </c>
      <c r="AM5" s="50">
        <f t="shared" si="111"/>
        <v>48</v>
      </c>
      <c r="AN5" s="50">
        <f t="shared" si="111"/>
        <v>51</v>
      </c>
      <c r="AO5" s="50">
        <f t="shared" si="111"/>
        <v>54</v>
      </c>
      <c r="AP5" s="50">
        <f t="shared" si="111"/>
        <v>57</v>
      </c>
      <c r="AQ5" s="184">
        <f t="shared" ref="AQ5:AQ68" si="112">IF(ISNONTEXT($V5),$B5,"")</f>
        <v>60</v>
      </c>
      <c r="AR5" s="50">
        <f t="shared" ref="AR5:DC5" si="113">IF(ISNONTEXT($V5),AQ5+$V5,"")</f>
        <v>63</v>
      </c>
      <c r="AS5" s="50">
        <f t="shared" si="113"/>
        <v>66</v>
      </c>
      <c r="AT5" s="50">
        <f t="shared" si="113"/>
        <v>69</v>
      </c>
      <c r="AU5" s="50">
        <f t="shared" si="113"/>
        <v>72</v>
      </c>
      <c r="AV5" s="50">
        <f t="shared" si="113"/>
        <v>75</v>
      </c>
      <c r="AW5" s="50">
        <f t="shared" si="113"/>
        <v>78</v>
      </c>
      <c r="AX5" s="50">
        <f t="shared" si="113"/>
        <v>81</v>
      </c>
      <c r="AY5" s="50">
        <f t="shared" si="113"/>
        <v>84</v>
      </c>
      <c r="AZ5" s="50">
        <f t="shared" si="113"/>
        <v>87</v>
      </c>
      <c r="BA5" s="50">
        <f t="shared" si="113"/>
        <v>90</v>
      </c>
      <c r="BB5" s="50">
        <f t="shared" si="113"/>
        <v>93</v>
      </c>
      <c r="BC5" s="50">
        <f t="shared" si="113"/>
        <v>96</v>
      </c>
      <c r="BD5" s="50">
        <f t="shared" si="113"/>
        <v>99</v>
      </c>
      <c r="BE5" s="50">
        <f t="shared" si="113"/>
        <v>102</v>
      </c>
      <c r="BF5" s="50">
        <f t="shared" si="113"/>
        <v>105</v>
      </c>
      <c r="BG5" s="50">
        <f t="shared" si="113"/>
        <v>108</v>
      </c>
      <c r="BH5" s="50">
        <f t="shared" si="113"/>
        <v>111</v>
      </c>
      <c r="BI5" s="50">
        <f t="shared" si="113"/>
        <v>114</v>
      </c>
      <c r="BJ5" s="50">
        <f t="shared" si="113"/>
        <v>117</v>
      </c>
      <c r="BK5" s="50">
        <f t="shared" si="113"/>
        <v>120</v>
      </c>
      <c r="BL5" s="50">
        <f t="shared" si="113"/>
        <v>123</v>
      </c>
      <c r="BM5" s="50">
        <f t="shared" si="113"/>
        <v>126</v>
      </c>
      <c r="BN5" s="50">
        <f t="shared" si="113"/>
        <v>129</v>
      </c>
      <c r="BO5" s="50">
        <f t="shared" si="113"/>
        <v>132</v>
      </c>
      <c r="BP5" s="50">
        <f t="shared" si="113"/>
        <v>135</v>
      </c>
      <c r="BQ5" s="50">
        <f t="shared" si="113"/>
        <v>138</v>
      </c>
      <c r="BR5" s="50">
        <f t="shared" si="113"/>
        <v>141</v>
      </c>
      <c r="BS5" s="50">
        <f t="shared" si="113"/>
        <v>144</v>
      </c>
      <c r="BT5" s="50">
        <f t="shared" si="113"/>
        <v>147</v>
      </c>
      <c r="BU5" s="50">
        <f t="shared" si="113"/>
        <v>150</v>
      </c>
      <c r="BV5" s="50">
        <f t="shared" si="113"/>
        <v>153</v>
      </c>
      <c r="BW5" s="50">
        <f t="shared" si="113"/>
        <v>156</v>
      </c>
      <c r="BX5" s="50">
        <f t="shared" si="113"/>
        <v>159</v>
      </c>
      <c r="BY5" s="50">
        <f t="shared" si="113"/>
        <v>162</v>
      </c>
      <c r="BZ5" s="50">
        <f t="shared" si="113"/>
        <v>165</v>
      </c>
      <c r="CA5" s="50">
        <f t="shared" si="113"/>
        <v>168</v>
      </c>
      <c r="CB5" s="50">
        <f t="shared" si="113"/>
        <v>171</v>
      </c>
      <c r="CC5" s="50">
        <f t="shared" si="113"/>
        <v>174</v>
      </c>
      <c r="CD5" s="50">
        <f t="shared" si="113"/>
        <v>177</v>
      </c>
      <c r="CE5" s="50">
        <f t="shared" si="113"/>
        <v>180</v>
      </c>
      <c r="CF5" s="50">
        <f t="shared" si="113"/>
        <v>183</v>
      </c>
      <c r="CG5" s="50">
        <f t="shared" si="113"/>
        <v>186</v>
      </c>
      <c r="CH5" s="50">
        <f t="shared" si="113"/>
        <v>189</v>
      </c>
      <c r="CI5" s="50">
        <f t="shared" si="113"/>
        <v>192</v>
      </c>
      <c r="CJ5" s="50">
        <f t="shared" si="113"/>
        <v>195</v>
      </c>
      <c r="CK5" s="50">
        <f t="shared" si="113"/>
        <v>198</v>
      </c>
      <c r="CL5" s="50">
        <f t="shared" si="113"/>
        <v>201</v>
      </c>
      <c r="CM5" s="50">
        <f t="shared" si="113"/>
        <v>204</v>
      </c>
      <c r="CN5" s="50">
        <f t="shared" si="113"/>
        <v>207</v>
      </c>
      <c r="CO5" s="50">
        <f t="shared" si="113"/>
        <v>210</v>
      </c>
      <c r="CP5" s="50">
        <f t="shared" si="113"/>
        <v>213</v>
      </c>
      <c r="CQ5" s="50">
        <f t="shared" si="113"/>
        <v>216</v>
      </c>
      <c r="CR5" s="50">
        <f t="shared" si="113"/>
        <v>219</v>
      </c>
      <c r="CS5" s="50">
        <f t="shared" si="113"/>
        <v>222</v>
      </c>
      <c r="CT5" s="50">
        <f t="shared" si="113"/>
        <v>225</v>
      </c>
      <c r="CU5" s="50">
        <f t="shared" si="113"/>
        <v>228</v>
      </c>
      <c r="CV5" s="50">
        <f t="shared" si="113"/>
        <v>231</v>
      </c>
      <c r="CW5" s="50">
        <f t="shared" si="113"/>
        <v>234</v>
      </c>
      <c r="CX5" s="50">
        <f t="shared" si="113"/>
        <v>237</v>
      </c>
      <c r="CY5" s="50">
        <f t="shared" si="113"/>
        <v>240</v>
      </c>
      <c r="CZ5" s="50">
        <f t="shared" si="113"/>
        <v>243</v>
      </c>
      <c r="DA5" s="50">
        <f t="shared" si="113"/>
        <v>246</v>
      </c>
      <c r="DB5" s="50">
        <f t="shared" si="113"/>
        <v>249</v>
      </c>
      <c r="DC5" s="50">
        <f t="shared" si="113"/>
        <v>252</v>
      </c>
      <c r="DD5" s="50">
        <f t="shared" ref="DD5:DS5" si="114">IF(ISNONTEXT($V5),DC5+$V5,"")</f>
        <v>255</v>
      </c>
      <c r="DE5" s="50">
        <f t="shared" si="114"/>
        <v>258</v>
      </c>
      <c r="DF5" s="50">
        <f t="shared" si="114"/>
        <v>261</v>
      </c>
      <c r="DG5" s="50">
        <f t="shared" si="114"/>
        <v>264</v>
      </c>
      <c r="DH5" s="50">
        <f t="shared" si="114"/>
        <v>267</v>
      </c>
      <c r="DI5" s="50">
        <f t="shared" si="114"/>
        <v>270</v>
      </c>
      <c r="DJ5" s="50">
        <f t="shared" si="114"/>
        <v>273</v>
      </c>
      <c r="DK5" s="50">
        <f t="shared" si="114"/>
        <v>276</v>
      </c>
      <c r="DL5" s="50">
        <f t="shared" si="114"/>
        <v>279</v>
      </c>
      <c r="DM5" s="50">
        <f t="shared" si="114"/>
        <v>282</v>
      </c>
      <c r="DN5" s="50">
        <f t="shared" si="114"/>
        <v>285</v>
      </c>
      <c r="DO5" s="50">
        <f t="shared" si="114"/>
        <v>288</v>
      </c>
      <c r="DP5" s="50">
        <f t="shared" si="114"/>
        <v>291</v>
      </c>
      <c r="DQ5" s="50">
        <f t="shared" si="114"/>
        <v>294</v>
      </c>
      <c r="DR5" s="50">
        <f t="shared" si="114"/>
        <v>297</v>
      </c>
      <c r="DS5" s="50">
        <f t="shared" si="114"/>
        <v>300</v>
      </c>
      <c r="DT5" s="170">
        <f t="shared" si="6"/>
        <v>1.0450335647108752E-13</v>
      </c>
      <c r="DU5" s="170">
        <f t="shared" si="7"/>
        <v>3.4344741190261726E-13</v>
      </c>
      <c r="DV5" s="170">
        <f t="shared" si="8"/>
        <v>1.0978083279046891E-12</v>
      </c>
      <c r="DW5" s="170">
        <f t="shared" si="9"/>
        <v>3.4129431823301979E-12</v>
      </c>
      <c r="DX5" s="170">
        <f t="shared" si="10"/>
        <v>1.0319718719711485E-11</v>
      </c>
      <c r="DY5" s="170">
        <f t="shared" si="11"/>
        <v>3.0348898012667587E-11</v>
      </c>
      <c r="DZ5" s="170">
        <f t="shared" si="12"/>
        <v>8.6806901898921053E-11</v>
      </c>
      <c r="EA5" s="170">
        <f t="shared" si="13"/>
        <v>2.4149150140837733E-10</v>
      </c>
      <c r="EB5" s="170">
        <f t="shared" si="14"/>
        <v>6.5340990092840569E-10</v>
      </c>
      <c r="EC5" s="170">
        <f t="shared" si="15"/>
        <v>1.7195144691521E-9</v>
      </c>
      <c r="ED5" s="170">
        <f t="shared" si="16"/>
        <v>4.4011099937389867E-9</v>
      </c>
      <c r="EE5" s="170">
        <f t="shared" si="17"/>
        <v>1.0956071937876452E-8</v>
      </c>
      <c r="EF5" s="170">
        <f t="shared" si="18"/>
        <v>2.6526734585076505E-8</v>
      </c>
      <c r="EG5" s="170">
        <f t="shared" si="19"/>
        <v>6.2466758933439779E-8</v>
      </c>
      <c r="EH5" s="170">
        <f t="shared" si="20"/>
        <v>1.4307060674924061E-7</v>
      </c>
      <c r="EI5" s="170">
        <f t="shared" si="21"/>
        <v>3.1870445112199542E-7</v>
      </c>
      <c r="EJ5" s="170">
        <f t="shared" si="22"/>
        <v>6.9049748873870854E-7</v>
      </c>
      <c r="EK5" s="170">
        <f t="shared" si="23"/>
        <v>1.4550313217348147E-6</v>
      </c>
      <c r="EL5" s="170">
        <f t="shared" si="24"/>
        <v>2.9820769473497515E-6</v>
      </c>
      <c r="EM5" s="170">
        <f t="shared" si="25"/>
        <v>5.944312230763987E-6</v>
      </c>
      <c r="EN5" s="170">
        <f t="shared" si="26"/>
        <v>1.1524461598217815E-5</v>
      </c>
      <c r="EO5" s="170">
        <f t="shared" si="27"/>
        <v>2.1730811343650224E-5</v>
      </c>
      <c r="EP5" s="170">
        <f t="shared" si="28"/>
        <v>3.9853594923294818E-5</v>
      </c>
      <c r="EQ5" s="170">
        <f t="shared" si="29"/>
        <v>7.1087841477675983E-5</v>
      </c>
      <c r="ER5" s="170">
        <f t="shared" si="30"/>
        <v>1.2332735491980557E-4</v>
      </c>
      <c r="ES5" s="170">
        <f t="shared" si="31"/>
        <v>2.0809410188877054E-4</v>
      </c>
      <c r="ET5" s="170">
        <f t="shared" si="32"/>
        <v>3.4150446742285613E-4</v>
      </c>
      <c r="EU5" s="170">
        <f t="shared" si="33"/>
        <v>5.4509132709897783E-4</v>
      </c>
      <c r="EV5" s="170">
        <f t="shared" si="34"/>
        <v>8.4621051817231595E-4</v>
      </c>
      <c r="EW5" s="170">
        <f t="shared" si="35"/>
        <v>1.2776851015142636E-3</v>
      </c>
      <c r="EX5" s="170">
        <f t="shared" si="36"/>
        <v>1.8763139464039241E-3</v>
      </c>
      <c r="EY5" s="170">
        <f t="shared" si="37"/>
        <v>2.6799299788687072E-3</v>
      </c>
      <c r="EZ5" s="170">
        <f t="shared" si="38"/>
        <v>3.7228681176922347E-3</v>
      </c>
      <c r="FA5" s="170">
        <f t="shared" si="39"/>
        <v>5.0300015714307283E-3</v>
      </c>
      <c r="FB5" s="170">
        <f t="shared" si="40"/>
        <v>6.6098994680042515E-3</v>
      </c>
      <c r="FC5" s="170">
        <f t="shared" si="41"/>
        <v>8.4480767764308715E-3</v>
      </c>
      <c r="FD5" s="170">
        <f t="shared" si="42"/>
        <v>1.0501639707961792E-2</v>
      </c>
      <c r="FE5" s="170">
        <f t="shared" si="43"/>
        <v>1.2696752123479165E-2</v>
      </c>
      <c r="FF5" s="170">
        <f t="shared" si="44"/>
        <v>1.4930158974517998E-2</v>
      </c>
      <c r="FG5" s="170">
        <f t="shared" si="45"/>
        <v>1.707546296567982E-2</v>
      </c>
      <c r="FH5" s="170">
        <f t="shared" si="46"/>
        <v>1.8994016342562734E-2</v>
      </c>
      <c r="FI5" s="170">
        <f t="shared" si="47"/>
        <v>2.054931699076307E-2</v>
      </c>
      <c r="FJ5" s="170">
        <f t="shared" si="48"/>
        <v>2.1622914953985908E-2</v>
      </c>
      <c r="FK5" s="170">
        <f t="shared" si="49"/>
        <v>2.2129283529430305E-2</v>
      </c>
      <c r="FL5" s="170">
        <f t="shared" si="50"/>
        <v>2.2027069930838222E-2</v>
      </c>
      <c r="FM5" s="170">
        <f t="shared" si="51"/>
        <v>2.1324672612369349E-2</v>
      </c>
      <c r="FN5" s="170">
        <f t="shared" si="52"/>
        <v>2.0079101660152417E-2</v>
      </c>
      <c r="FO5" s="170">
        <f t="shared" si="53"/>
        <v>1.8388336777016349E-2</v>
      </c>
      <c r="FP5" s="170">
        <f t="shared" si="54"/>
        <v>1.6378604051937619E-2</v>
      </c>
      <c r="FQ5" s="170">
        <f t="shared" si="55"/>
        <v>1.418886260907672E-2</v>
      </c>
      <c r="FR5" s="170">
        <f t="shared" si="56"/>
        <v>1.1955136722390614E-2</v>
      </c>
      <c r="FS5" s="170">
        <f t="shared" si="57"/>
        <v>9.7971052872341466E-3</v>
      </c>
      <c r="FT5" s="170">
        <f t="shared" si="58"/>
        <v>7.8086735645219165E-3</v>
      </c>
      <c r="FU5" s="170">
        <f t="shared" si="59"/>
        <v>6.0533115244440052E-3</v>
      </c>
      <c r="FV5" s="170">
        <f t="shared" si="60"/>
        <v>4.5639938034669914E-3</v>
      </c>
      <c r="FW5" s="170">
        <f t="shared" si="61"/>
        <v>3.3468275231138852E-3</v>
      </c>
      <c r="FX5" s="170">
        <f t="shared" si="62"/>
        <v>2.3870300257754005E-3</v>
      </c>
      <c r="FY5" s="170">
        <f t="shared" si="63"/>
        <v>1.6558412459777424E-3</v>
      </c>
      <c r="FZ5" s="170">
        <f t="shared" si="64"/>
        <v>1.1171610235881904E-3</v>
      </c>
      <c r="GA5" s="170">
        <f t="shared" si="65"/>
        <v>7.3307619761906265E-4</v>
      </c>
      <c r="GB5" s="170">
        <f t="shared" si="66"/>
        <v>4.678630268954641E-4</v>
      </c>
      <c r="GC5" s="170">
        <f t="shared" si="67"/>
        <v>2.9041871418309853E-4</v>
      </c>
      <c r="GD5" s="170">
        <f t="shared" si="68"/>
        <v>1.7533423980100246E-4</v>
      </c>
      <c r="GE5" s="170">
        <f t="shared" si="69"/>
        <v>1.0295445300734617E-4</v>
      </c>
      <c r="GF5" s="170">
        <f t="shared" si="70"/>
        <v>5.8797627263647633E-5</v>
      </c>
      <c r="GG5" s="170">
        <f t="shared" si="71"/>
        <v>3.2659590149816609E-5</v>
      </c>
      <c r="GH5" s="170">
        <f t="shared" si="72"/>
        <v>1.764403556125214E-5</v>
      </c>
      <c r="GI5" s="170">
        <f t="shared" si="73"/>
        <v>9.2708890322108719E-6</v>
      </c>
      <c r="GJ5" s="170">
        <f t="shared" si="74"/>
        <v>4.7378478045054542E-6</v>
      </c>
      <c r="GK5" s="170">
        <f t="shared" si="75"/>
        <v>2.3549250683193255E-6</v>
      </c>
      <c r="GL5" s="170">
        <f t="shared" si="76"/>
        <v>1.138437897048529E-6</v>
      </c>
      <c r="GM5" s="170">
        <f t="shared" si="77"/>
        <v>5.3527610952675066E-7</v>
      </c>
      <c r="GN5" s="170">
        <f t="shared" si="78"/>
        <v>2.4478378211956511E-7</v>
      </c>
      <c r="GO5" s="170">
        <f t="shared" si="79"/>
        <v>1.0887387626055893E-7</v>
      </c>
      <c r="GP5" s="170">
        <f t="shared" si="80"/>
        <v>4.7097840503272611E-8</v>
      </c>
      <c r="GQ5" s="170">
        <f t="shared" si="81"/>
        <v>1.9815934961142161E-8</v>
      </c>
      <c r="GR5" s="170">
        <f t="shared" si="82"/>
        <v>8.1089459582536712E-9</v>
      </c>
      <c r="GS5" s="170">
        <f t="shared" si="83"/>
        <v>3.2273830100531555E-9</v>
      </c>
      <c r="GT5" s="170">
        <f t="shared" si="84"/>
        <v>1.2493176486091811E-9</v>
      </c>
      <c r="GU5" s="170">
        <f t="shared" si="85"/>
        <v>4.703612179184986E-10</v>
      </c>
      <c r="GV5" s="170">
        <f t="shared" si="86"/>
        <v>1.7223697990120915E-10</v>
      </c>
      <c r="GW5" s="170">
        <f t="shared" si="87"/>
        <v>6.1341947733036316E-11</v>
      </c>
      <c r="GX5" s="170">
        <f t="shared" si="88"/>
        <v>2.1248338967123582E-11</v>
      </c>
      <c r="GY5" s="170">
        <f t="shared" si="89"/>
        <v>7.1586095350585765E-12</v>
      </c>
      <c r="GZ5" s="170">
        <f t="shared" si="90"/>
        <v>2.3456792583382869E-12</v>
      </c>
      <c r="HA5" s="170">
        <f t="shared" si="91"/>
        <v>7.4755791671771398E-13</v>
      </c>
      <c r="HB5" s="170">
        <f t="shared" si="92"/>
        <v>2.3171669576528976E-13</v>
      </c>
      <c r="HC5" s="170">
        <f t="shared" si="93"/>
        <v>6.9856379464710734E-14</v>
      </c>
      <c r="HD5" s="170">
        <f t="shared" si="94"/>
        <v>2.0482882976478784E-14</v>
      </c>
      <c r="HE5" s="170">
        <f t="shared" si="95"/>
        <v>5.841338296639286E-15</v>
      </c>
      <c r="HF5" s="170">
        <f t="shared" si="96"/>
        <v>1.6202047393328279E-15</v>
      </c>
      <c r="HG5" s="170">
        <f t="shared" si="97"/>
        <v>4.3708278536994464E-16</v>
      </c>
      <c r="HH5" s="170">
        <f t="shared" si="98"/>
        <v>1.1468160706588036E-16</v>
      </c>
      <c r="HI5" s="170">
        <f t="shared" si="99"/>
        <v>2.9265779949361781E-17</v>
      </c>
      <c r="HJ5" s="170">
        <f t="shared" si="100"/>
        <v>7.2637802952067271E-18</v>
      </c>
      <c r="HK5" s="170">
        <f t="shared" si="101"/>
        <v>1.7534830055869369E-18</v>
      </c>
      <c r="HL5" s="170">
        <f t="shared" si="102"/>
        <v>4.1169603739568728E-19</v>
      </c>
      <c r="HM5" s="170">
        <f t="shared" si="103"/>
        <v>9.4013035848809173E-20</v>
      </c>
      <c r="HN5" s="170">
        <f t="shared" si="104"/>
        <v>2.0880251798731608E-20</v>
      </c>
      <c r="HO5" s="170">
        <f t="shared" si="105"/>
        <v>4.5104476908890465E-21</v>
      </c>
      <c r="HP5" s="170">
        <f t="shared" si="106"/>
        <v>9.476322534158163E-22</v>
      </c>
    </row>
    <row r="6" spans="1:225" x14ac:dyDescent="0.25">
      <c r="A6" s="4">
        <v>3</v>
      </c>
      <c r="B6" s="97">
        <f t="shared" si="107"/>
        <v>60</v>
      </c>
      <c r="C6" s="96">
        <v>120</v>
      </c>
      <c r="D6" s="97">
        <f t="shared" si="108"/>
        <v>240</v>
      </c>
      <c r="E6" s="36">
        <f t="shared" si="0"/>
        <v>1</v>
      </c>
      <c r="F6" s="36">
        <f t="shared" si="1"/>
        <v>0.5</v>
      </c>
      <c r="G6" s="74">
        <f t="shared" si="109"/>
        <v>130</v>
      </c>
      <c r="H6" s="23" t="s">
        <v>0</v>
      </c>
      <c r="I6" s="58"/>
      <c r="J6" s="281"/>
      <c r="K6" s="75">
        <f>IF(AND(B6&gt;0,C6&gt;0,D6&gt;0),IF(ISBLANK(J6),IF(ISBLANK(H6),"",(D6-B6)*VLOOKUP(H6,VLookups!$A$4:$B$13,2,FALSE)),J6),"")</f>
        <v>25.45584412271571</v>
      </c>
      <c r="L6" s="76">
        <f t="shared" si="2"/>
        <v>648</v>
      </c>
      <c r="M6" s="96">
        <v>150</v>
      </c>
      <c r="N6" s="271">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130</v>
      </c>
      <c r="U6" s="5"/>
      <c r="V6" s="169">
        <f t="shared" si="110"/>
        <v>3</v>
      </c>
      <c r="W6" s="50">
        <f t="shared" ref="W6:AP6" si="115">IF(ISNONTEXT($V6),X6-$V6,"")</f>
        <v>0</v>
      </c>
      <c r="X6" s="50">
        <f t="shared" si="115"/>
        <v>3</v>
      </c>
      <c r="Y6" s="50">
        <f t="shared" si="115"/>
        <v>6</v>
      </c>
      <c r="Z6" s="50">
        <f t="shared" si="115"/>
        <v>9</v>
      </c>
      <c r="AA6" s="50">
        <f t="shared" si="115"/>
        <v>12</v>
      </c>
      <c r="AB6" s="50">
        <f t="shared" si="115"/>
        <v>15</v>
      </c>
      <c r="AC6" s="50">
        <f t="shared" si="115"/>
        <v>18</v>
      </c>
      <c r="AD6" s="50">
        <f t="shared" si="115"/>
        <v>21</v>
      </c>
      <c r="AE6" s="50">
        <f t="shared" si="115"/>
        <v>24</v>
      </c>
      <c r="AF6" s="50">
        <f t="shared" si="115"/>
        <v>27</v>
      </c>
      <c r="AG6" s="50">
        <f t="shared" si="115"/>
        <v>30</v>
      </c>
      <c r="AH6" s="50">
        <f t="shared" si="115"/>
        <v>33</v>
      </c>
      <c r="AI6" s="50">
        <f t="shared" si="115"/>
        <v>36</v>
      </c>
      <c r="AJ6" s="50">
        <f t="shared" si="115"/>
        <v>39</v>
      </c>
      <c r="AK6" s="50">
        <f t="shared" si="115"/>
        <v>42</v>
      </c>
      <c r="AL6" s="50">
        <f t="shared" si="115"/>
        <v>45</v>
      </c>
      <c r="AM6" s="50">
        <f t="shared" si="115"/>
        <v>48</v>
      </c>
      <c r="AN6" s="50">
        <f t="shared" si="115"/>
        <v>51</v>
      </c>
      <c r="AO6" s="50">
        <f t="shared" si="115"/>
        <v>54</v>
      </c>
      <c r="AP6" s="50">
        <f t="shared" si="115"/>
        <v>57</v>
      </c>
      <c r="AQ6" s="184">
        <f t="shared" si="112"/>
        <v>60</v>
      </c>
      <c r="AR6" s="50">
        <f t="shared" ref="AR6:DC6" si="116">IF(ISNONTEXT($V6),AQ6+$V6,"")</f>
        <v>63</v>
      </c>
      <c r="AS6" s="50">
        <f t="shared" si="116"/>
        <v>66</v>
      </c>
      <c r="AT6" s="50">
        <f t="shared" si="116"/>
        <v>69</v>
      </c>
      <c r="AU6" s="50">
        <f t="shared" si="116"/>
        <v>72</v>
      </c>
      <c r="AV6" s="50">
        <f t="shared" si="116"/>
        <v>75</v>
      </c>
      <c r="AW6" s="50">
        <f t="shared" si="116"/>
        <v>78</v>
      </c>
      <c r="AX6" s="50">
        <f t="shared" si="116"/>
        <v>81</v>
      </c>
      <c r="AY6" s="50">
        <f t="shared" si="116"/>
        <v>84</v>
      </c>
      <c r="AZ6" s="50">
        <f t="shared" si="116"/>
        <v>87</v>
      </c>
      <c r="BA6" s="50">
        <f t="shared" si="116"/>
        <v>90</v>
      </c>
      <c r="BB6" s="50">
        <f t="shared" si="116"/>
        <v>93</v>
      </c>
      <c r="BC6" s="50">
        <f t="shared" si="116"/>
        <v>96</v>
      </c>
      <c r="BD6" s="50">
        <f t="shared" si="116"/>
        <v>99</v>
      </c>
      <c r="BE6" s="50">
        <f t="shared" si="116"/>
        <v>102</v>
      </c>
      <c r="BF6" s="50">
        <f t="shared" si="116"/>
        <v>105</v>
      </c>
      <c r="BG6" s="50">
        <f t="shared" si="116"/>
        <v>108</v>
      </c>
      <c r="BH6" s="50">
        <f t="shared" si="116"/>
        <v>111</v>
      </c>
      <c r="BI6" s="50">
        <f t="shared" si="116"/>
        <v>114</v>
      </c>
      <c r="BJ6" s="50">
        <f t="shared" si="116"/>
        <v>117</v>
      </c>
      <c r="BK6" s="50">
        <f t="shared" si="116"/>
        <v>120</v>
      </c>
      <c r="BL6" s="50">
        <f t="shared" si="116"/>
        <v>123</v>
      </c>
      <c r="BM6" s="50">
        <f t="shared" si="116"/>
        <v>126</v>
      </c>
      <c r="BN6" s="50">
        <f t="shared" si="116"/>
        <v>129</v>
      </c>
      <c r="BO6" s="50">
        <f t="shared" si="116"/>
        <v>132</v>
      </c>
      <c r="BP6" s="50">
        <f t="shared" si="116"/>
        <v>135</v>
      </c>
      <c r="BQ6" s="50">
        <f t="shared" si="116"/>
        <v>138</v>
      </c>
      <c r="BR6" s="50">
        <f t="shared" si="116"/>
        <v>141</v>
      </c>
      <c r="BS6" s="50">
        <f t="shared" si="116"/>
        <v>144</v>
      </c>
      <c r="BT6" s="50">
        <f t="shared" si="116"/>
        <v>147</v>
      </c>
      <c r="BU6" s="50">
        <f t="shared" si="116"/>
        <v>150</v>
      </c>
      <c r="BV6" s="50">
        <f t="shared" si="116"/>
        <v>153</v>
      </c>
      <c r="BW6" s="50">
        <f t="shared" si="116"/>
        <v>156</v>
      </c>
      <c r="BX6" s="50">
        <f t="shared" si="116"/>
        <v>159</v>
      </c>
      <c r="BY6" s="50">
        <f t="shared" si="116"/>
        <v>162</v>
      </c>
      <c r="BZ6" s="50">
        <f t="shared" si="116"/>
        <v>165</v>
      </c>
      <c r="CA6" s="50">
        <f t="shared" si="116"/>
        <v>168</v>
      </c>
      <c r="CB6" s="50">
        <f t="shared" si="116"/>
        <v>171</v>
      </c>
      <c r="CC6" s="50">
        <f t="shared" si="116"/>
        <v>174</v>
      </c>
      <c r="CD6" s="50">
        <f t="shared" si="116"/>
        <v>177</v>
      </c>
      <c r="CE6" s="50">
        <f t="shared" si="116"/>
        <v>180</v>
      </c>
      <c r="CF6" s="50">
        <f t="shared" si="116"/>
        <v>183</v>
      </c>
      <c r="CG6" s="50">
        <f t="shared" si="116"/>
        <v>186</v>
      </c>
      <c r="CH6" s="50">
        <f t="shared" si="116"/>
        <v>189</v>
      </c>
      <c r="CI6" s="50">
        <f t="shared" si="116"/>
        <v>192</v>
      </c>
      <c r="CJ6" s="50">
        <f t="shared" si="116"/>
        <v>195</v>
      </c>
      <c r="CK6" s="50">
        <f t="shared" si="116"/>
        <v>198</v>
      </c>
      <c r="CL6" s="50">
        <f t="shared" si="116"/>
        <v>201</v>
      </c>
      <c r="CM6" s="50">
        <f t="shared" si="116"/>
        <v>204</v>
      </c>
      <c r="CN6" s="50">
        <f t="shared" si="116"/>
        <v>207</v>
      </c>
      <c r="CO6" s="50">
        <f t="shared" si="116"/>
        <v>210</v>
      </c>
      <c r="CP6" s="50">
        <f t="shared" si="116"/>
        <v>213</v>
      </c>
      <c r="CQ6" s="50">
        <f t="shared" si="116"/>
        <v>216</v>
      </c>
      <c r="CR6" s="50">
        <f t="shared" si="116"/>
        <v>219</v>
      </c>
      <c r="CS6" s="50">
        <f t="shared" si="116"/>
        <v>222</v>
      </c>
      <c r="CT6" s="50">
        <f t="shared" si="116"/>
        <v>225</v>
      </c>
      <c r="CU6" s="50">
        <f t="shared" si="116"/>
        <v>228</v>
      </c>
      <c r="CV6" s="50">
        <f t="shared" si="116"/>
        <v>231</v>
      </c>
      <c r="CW6" s="50">
        <f t="shared" si="116"/>
        <v>234</v>
      </c>
      <c r="CX6" s="50">
        <f t="shared" si="116"/>
        <v>237</v>
      </c>
      <c r="CY6" s="50">
        <f t="shared" si="116"/>
        <v>240</v>
      </c>
      <c r="CZ6" s="50">
        <f t="shared" si="116"/>
        <v>243</v>
      </c>
      <c r="DA6" s="50">
        <f t="shared" si="116"/>
        <v>246</v>
      </c>
      <c r="DB6" s="50">
        <f t="shared" si="116"/>
        <v>249</v>
      </c>
      <c r="DC6" s="50">
        <f t="shared" si="116"/>
        <v>252</v>
      </c>
      <c r="DD6" s="50">
        <f t="shared" ref="DD6:DS6" si="117">IF(ISNONTEXT($V6),DC6+$V6,"")</f>
        <v>255</v>
      </c>
      <c r="DE6" s="50">
        <f t="shared" si="117"/>
        <v>258</v>
      </c>
      <c r="DF6" s="50">
        <f t="shared" si="117"/>
        <v>261</v>
      </c>
      <c r="DG6" s="50">
        <f t="shared" si="117"/>
        <v>264</v>
      </c>
      <c r="DH6" s="50">
        <f t="shared" si="117"/>
        <v>267</v>
      </c>
      <c r="DI6" s="50">
        <f t="shared" si="117"/>
        <v>270</v>
      </c>
      <c r="DJ6" s="50">
        <f t="shared" si="117"/>
        <v>273</v>
      </c>
      <c r="DK6" s="50">
        <f t="shared" si="117"/>
        <v>276</v>
      </c>
      <c r="DL6" s="50">
        <f t="shared" si="117"/>
        <v>279</v>
      </c>
      <c r="DM6" s="50">
        <f t="shared" si="117"/>
        <v>282</v>
      </c>
      <c r="DN6" s="50">
        <f t="shared" si="117"/>
        <v>285</v>
      </c>
      <c r="DO6" s="50">
        <f t="shared" si="117"/>
        <v>288</v>
      </c>
      <c r="DP6" s="50">
        <f t="shared" si="117"/>
        <v>291</v>
      </c>
      <c r="DQ6" s="50">
        <f t="shared" si="117"/>
        <v>294</v>
      </c>
      <c r="DR6" s="50">
        <f t="shared" si="117"/>
        <v>297</v>
      </c>
      <c r="DS6" s="50">
        <f t="shared" si="117"/>
        <v>300</v>
      </c>
      <c r="DT6" s="170">
        <f t="shared" si="6"/>
        <v>3.4030544833599828E-8</v>
      </c>
      <c r="DU6" s="170">
        <f t="shared" si="7"/>
        <v>6.1692718303972813E-8</v>
      </c>
      <c r="DV6" s="170">
        <f t="shared" si="8"/>
        <v>1.1029784899912051E-7</v>
      </c>
      <c r="DW6" s="170">
        <f t="shared" si="9"/>
        <v>1.9447702920905964E-7</v>
      </c>
      <c r="DX6" s="170">
        <f t="shared" si="10"/>
        <v>3.3817205183583961E-7</v>
      </c>
      <c r="DY6" s="170">
        <f t="shared" si="11"/>
        <v>5.7992955944005524E-7</v>
      </c>
      <c r="DZ6" s="170">
        <f t="shared" si="12"/>
        <v>9.8080102464684952E-7</v>
      </c>
      <c r="EA6" s="170">
        <f t="shared" si="13"/>
        <v>1.6358923004266197E-6</v>
      </c>
      <c r="EB6" s="170">
        <f t="shared" si="14"/>
        <v>2.6908942953415102E-6</v>
      </c>
      <c r="EC6" s="170">
        <f t="shared" si="15"/>
        <v>4.3652256639732821E-6</v>
      </c>
      <c r="ED6" s="170">
        <f t="shared" si="16"/>
        <v>6.9836890466281097E-6</v>
      </c>
      <c r="EE6" s="170">
        <f t="shared" si="17"/>
        <v>1.1018721849574648E-5</v>
      </c>
      <c r="EF6" s="170">
        <f t="shared" si="18"/>
        <v>1.7145323290894139E-5</v>
      </c>
      <c r="EG6" s="170">
        <f t="shared" si="19"/>
        <v>2.6310449581336071E-5</v>
      </c>
      <c r="EH6" s="170">
        <f t="shared" si="20"/>
        <v>3.9817958718731832E-5</v>
      </c>
      <c r="EI6" s="170">
        <f t="shared" si="21"/>
        <v>5.9428921247873872E-5</v>
      </c>
      <c r="EJ6" s="170">
        <f t="shared" si="22"/>
        <v>8.7475177871097068E-5</v>
      </c>
      <c r="EK6" s="170">
        <f t="shared" si="23"/>
        <v>1.2698135400614257E-4</v>
      </c>
      <c r="EL6" s="170">
        <f t="shared" si="24"/>
        <v>1.8178716017091829E-4</v>
      </c>
      <c r="EM6" s="170">
        <f t="shared" si="25"/>
        <v>2.5665787196832397E-4</v>
      </c>
      <c r="EN6" s="170">
        <f t="shared" si="26"/>
        <v>3.573667191490087E-4</v>
      </c>
      <c r="EO6" s="170">
        <f t="shared" si="27"/>
        <v>4.9072903341211343E-4</v>
      </c>
      <c r="EP6" s="170">
        <f t="shared" si="28"/>
        <v>6.6456510509785879E-4</v>
      </c>
      <c r="EQ6" s="170">
        <f t="shared" si="29"/>
        <v>8.875676122589765E-4</v>
      </c>
      <c r="ER6" s="170">
        <f t="shared" si="30"/>
        <v>1.1690510896494939E-3</v>
      </c>
      <c r="ES6" s="170">
        <f t="shared" si="31"/>
        <v>1.5185659860685284E-3</v>
      </c>
      <c r="ET6" s="170">
        <f t="shared" si="32"/>
        <v>1.945368938166221E-3</v>
      </c>
      <c r="EU6" s="170">
        <f t="shared" si="33"/>
        <v>2.4577540394292558E-3</v>
      </c>
      <c r="EV6" s="170">
        <f t="shared" si="34"/>
        <v>3.0622665617123712E-3</v>
      </c>
      <c r="EW6" s="170">
        <f t="shared" si="35"/>
        <v>3.7628395307601151E-3</v>
      </c>
      <c r="EX6" s="170">
        <f t="shared" si="36"/>
        <v>4.5599127809866453E-3</v>
      </c>
      <c r="EY6" s="170">
        <f t="shared" si="37"/>
        <v>5.4496110388368418E-3</v>
      </c>
      <c r="EZ6" s="170">
        <f t="shared" si="38"/>
        <v>6.4230693089353261E-3</v>
      </c>
      <c r="FA6" s="170">
        <f t="shared" si="39"/>
        <v>7.4659975468962039E-3</v>
      </c>
      <c r="FB6" s="170">
        <f t="shared" si="40"/>
        <v>8.5585700502638379E-3</v>
      </c>
      <c r="FC6" s="170">
        <f t="shared" si="41"/>
        <v>9.6757070000016536E-3</v>
      </c>
      <c r="FD6" s="170">
        <f t="shared" si="42"/>
        <v>1.0787786423451953E-2</v>
      </c>
      <c r="FE6" s="170">
        <f t="shared" si="43"/>
        <v>1.1861786503343547E-2</v>
      </c>
      <c r="FF6" s="170">
        <f t="shared" si="44"/>
        <v>1.2862814263572735E-2</v>
      </c>
      <c r="FG6" s="170">
        <f t="shared" si="45"/>
        <v>1.375593218946175E-2</v>
      </c>
      <c r="FH6" s="170">
        <f t="shared" si="46"/>
        <v>1.4508154980412509E-2</v>
      </c>
      <c r="FI6" s="170">
        <f t="shared" si="47"/>
        <v>1.5090459993160991E-2</v>
      </c>
      <c r="FJ6" s="170">
        <f t="shared" si="48"/>
        <v>1.5479641648764012E-2</v>
      </c>
      <c r="FK6" s="170">
        <f t="shared" si="49"/>
        <v>1.5659844999659327E-2</v>
      </c>
      <c r="FL6" s="170">
        <f t="shared" si="50"/>
        <v>1.5623637281705235E-2</v>
      </c>
      <c r="FM6" s="170">
        <f t="shared" si="51"/>
        <v>1.5372516530043522E-2</v>
      </c>
      <c r="FN6" s="170">
        <f t="shared" si="52"/>
        <v>1.4916808756039648E-2</v>
      </c>
      <c r="FO6" s="170">
        <f t="shared" si="53"/>
        <v>1.4274963520689361E-2</v>
      </c>
      <c r="FP6" s="170">
        <f t="shared" si="54"/>
        <v>1.3472314873959673E-2</v>
      </c>
      <c r="FQ6" s="170">
        <f t="shared" si="55"/>
        <v>1.2539423615106971E-2</v>
      </c>
      <c r="FR6" s="170">
        <f t="shared" si="56"/>
        <v>1.1510151927925556E-2</v>
      </c>
      <c r="FS6" s="170">
        <f t="shared" si="57"/>
        <v>1.0419638942110608E-2</v>
      </c>
      <c r="FT6" s="170">
        <f t="shared" si="58"/>
        <v>9.302344445742872E-3</v>
      </c>
      <c r="FU6" s="170">
        <f t="shared" si="59"/>
        <v>8.1903091508975876E-3</v>
      </c>
      <c r="FV6" s="170">
        <f t="shared" si="60"/>
        <v>7.1117471202642576E-3</v>
      </c>
      <c r="FW6" s="170">
        <f t="shared" si="61"/>
        <v>6.0900442531263274E-3</v>
      </c>
      <c r="FX6" s="170">
        <f t="shared" si="62"/>
        <v>5.1431918371915306E-3</v>
      </c>
      <c r="FY6" s="170">
        <f t="shared" si="63"/>
        <v>4.283641631748979E-3</v>
      </c>
      <c r="FZ6" s="170">
        <f t="shared" si="64"/>
        <v>3.5185333368301804E-3</v>
      </c>
      <c r="GA6" s="170">
        <f t="shared" si="65"/>
        <v>2.8502197283043918E-3</v>
      </c>
      <c r="GB6" s="170">
        <f t="shared" si="66"/>
        <v>2.2770006030423812E-3</v>
      </c>
      <c r="GC6" s="170">
        <f t="shared" si="67"/>
        <v>1.7939737402656438E-3</v>
      </c>
      <c r="GD6" s="170">
        <f t="shared" si="68"/>
        <v>1.3939177548137841E-3</v>
      </c>
      <c r="GE6" s="170">
        <f t="shared" si="69"/>
        <v>1.0681355024869887E-3</v>
      </c>
      <c r="GF6" s="170">
        <f t="shared" si="70"/>
        <v>8.0720470181486735E-4</v>
      </c>
      <c r="GG6" s="170">
        <f t="shared" si="71"/>
        <v>6.0160182871656152E-4</v>
      </c>
      <c r="GH6" s="170">
        <f t="shared" si="72"/>
        <v>4.4218371566232711E-4</v>
      </c>
      <c r="GI6" s="170">
        <f t="shared" si="73"/>
        <v>3.2052689312802007E-4</v>
      </c>
      <c r="GJ6" s="170">
        <f t="shared" si="74"/>
        <v>2.2913653179589992E-4</v>
      </c>
      <c r="GK6" s="170">
        <f t="shared" si="75"/>
        <v>1.6154455671301906E-4</v>
      </c>
      <c r="GL6" s="170">
        <f t="shared" si="76"/>
        <v>1.123203517157697E-4</v>
      </c>
      <c r="GM6" s="170">
        <f t="shared" si="77"/>
        <v>7.7018084416549096E-5</v>
      </c>
      <c r="GN6" s="170">
        <f t="shared" si="78"/>
        <v>5.2082893396559735E-5</v>
      </c>
      <c r="GO6" s="170">
        <f t="shared" si="79"/>
        <v>3.4734865797739434E-5</v>
      </c>
      <c r="GP6" s="170">
        <f t="shared" si="80"/>
        <v>2.2845690021654262E-5</v>
      </c>
      <c r="GQ6" s="170">
        <f t="shared" si="81"/>
        <v>1.4818732778409333E-5</v>
      </c>
      <c r="GR6" s="170">
        <f t="shared" si="82"/>
        <v>9.4795121068745269E-6</v>
      </c>
      <c r="GS6" s="170">
        <f t="shared" si="83"/>
        <v>5.9803835295058246E-6</v>
      </c>
      <c r="GT6" s="170">
        <f t="shared" si="84"/>
        <v>3.7208333582751054E-6</v>
      </c>
      <c r="GU6" s="170">
        <f t="shared" si="85"/>
        <v>2.2830716205780616E-6</v>
      </c>
      <c r="GV6" s="170">
        <f t="shared" si="86"/>
        <v>1.3815511967354734E-6</v>
      </c>
      <c r="GW6" s="170">
        <f t="shared" si="87"/>
        <v>8.2448462880495027E-7</v>
      </c>
      <c r="GX6" s="170">
        <f t="shared" si="88"/>
        <v>4.8525081722659744E-7</v>
      </c>
      <c r="GY6" s="170">
        <f t="shared" si="89"/>
        <v>2.8165542445117069E-7</v>
      </c>
      <c r="GZ6" s="170">
        <f t="shared" si="90"/>
        <v>1.6122712003153094E-7</v>
      </c>
      <c r="HA6" s="170">
        <f t="shared" si="91"/>
        <v>9.1017772993872695E-8</v>
      </c>
      <c r="HB6" s="170">
        <f t="shared" si="92"/>
        <v>5.067368016581137E-8</v>
      </c>
      <c r="HC6" s="170">
        <f t="shared" si="93"/>
        <v>2.782318344087231E-8</v>
      </c>
      <c r="HD6" s="170">
        <f t="shared" si="94"/>
        <v>1.5066047225312159E-8</v>
      </c>
      <c r="HE6" s="170">
        <f t="shared" si="95"/>
        <v>8.0456282481328146E-9</v>
      </c>
      <c r="HF6" s="170">
        <f t="shared" si="96"/>
        <v>4.2372953029112183E-9</v>
      </c>
      <c r="HG6" s="170">
        <f t="shared" si="97"/>
        <v>2.2008256223498444E-9</v>
      </c>
      <c r="HH6" s="170">
        <f t="shared" si="98"/>
        <v>1.1273289700655146E-9</v>
      </c>
      <c r="HI6" s="170">
        <f t="shared" si="99"/>
        <v>5.6948702528203679E-10</v>
      </c>
      <c r="HJ6" s="170">
        <f t="shared" si="100"/>
        <v>2.8371685197005756E-10</v>
      </c>
      <c r="HK6" s="170">
        <f t="shared" si="101"/>
        <v>1.3939736456280555E-10</v>
      </c>
      <c r="HL6" s="170">
        <f t="shared" si="102"/>
        <v>6.7544832023477031E-11</v>
      </c>
      <c r="HM6" s="170">
        <f t="shared" si="103"/>
        <v>3.2277346247874141E-11</v>
      </c>
      <c r="HN6" s="170">
        <f t="shared" si="104"/>
        <v>1.52114862192486E-11</v>
      </c>
      <c r="HO6" s="170">
        <f t="shared" si="105"/>
        <v>7.0699054830918474E-12</v>
      </c>
      <c r="HP6" s="170">
        <f t="shared" si="106"/>
        <v>3.2405871045556875E-12</v>
      </c>
    </row>
    <row r="7" spans="1:225" x14ac:dyDescent="0.25">
      <c r="A7" s="4">
        <v>4</v>
      </c>
      <c r="B7" s="97">
        <f t="shared" si="107"/>
        <v>60</v>
      </c>
      <c r="C7" s="96">
        <v>120</v>
      </c>
      <c r="D7" s="97">
        <f t="shared" si="108"/>
        <v>240</v>
      </c>
      <c r="E7" s="36">
        <f t="shared" si="0"/>
        <v>1</v>
      </c>
      <c r="F7" s="36">
        <f t="shared" si="1"/>
        <v>0.5</v>
      </c>
      <c r="G7" s="74">
        <f t="shared" si="109"/>
        <v>130</v>
      </c>
      <c r="H7" s="23" t="s">
        <v>3</v>
      </c>
      <c r="I7" s="58"/>
      <c r="J7" s="281"/>
      <c r="K7" s="75">
        <f>IF(AND(B7&gt;0,C7&gt;0,D7&gt;0),IF(ISBLANK(J7),IF(ISBLANK(H7),"",(D7-B7)*VLOOKUP(H7,VLookups!$A$4:$B$13,2,FALSE)),J7),"")</f>
        <v>31.176914536239792</v>
      </c>
      <c r="L7" s="76">
        <f t="shared" si="2"/>
        <v>972</v>
      </c>
      <c r="M7" s="96">
        <v>150</v>
      </c>
      <c r="N7" s="271">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130</v>
      </c>
      <c r="U7" s="5"/>
      <c r="V7" s="169">
        <f t="shared" si="110"/>
        <v>3</v>
      </c>
      <c r="W7" s="50">
        <f t="shared" ref="W7:AP7" si="118">IF(ISNONTEXT($V7),X7-$V7,"")</f>
        <v>0</v>
      </c>
      <c r="X7" s="50">
        <f t="shared" si="118"/>
        <v>3</v>
      </c>
      <c r="Y7" s="50">
        <f t="shared" si="118"/>
        <v>6</v>
      </c>
      <c r="Z7" s="50">
        <f t="shared" si="118"/>
        <v>9</v>
      </c>
      <c r="AA7" s="50">
        <f t="shared" si="118"/>
        <v>12</v>
      </c>
      <c r="AB7" s="50">
        <f t="shared" si="118"/>
        <v>15</v>
      </c>
      <c r="AC7" s="50">
        <f t="shared" si="118"/>
        <v>18</v>
      </c>
      <c r="AD7" s="50">
        <f t="shared" si="118"/>
        <v>21</v>
      </c>
      <c r="AE7" s="50">
        <f t="shared" si="118"/>
        <v>24</v>
      </c>
      <c r="AF7" s="50">
        <f t="shared" si="118"/>
        <v>27</v>
      </c>
      <c r="AG7" s="50">
        <f t="shared" si="118"/>
        <v>30</v>
      </c>
      <c r="AH7" s="50">
        <f t="shared" si="118"/>
        <v>33</v>
      </c>
      <c r="AI7" s="50">
        <f t="shared" si="118"/>
        <v>36</v>
      </c>
      <c r="AJ7" s="50">
        <f t="shared" si="118"/>
        <v>39</v>
      </c>
      <c r="AK7" s="50">
        <f t="shared" si="118"/>
        <v>42</v>
      </c>
      <c r="AL7" s="50">
        <f t="shared" si="118"/>
        <v>45</v>
      </c>
      <c r="AM7" s="50">
        <f t="shared" si="118"/>
        <v>48</v>
      </c>
      <c r="AN7" s="50">
        <f t="shared" si="118"/>
        <v>51</v>
      </c>
      <c r="AO7" s="50">
        <f t="shared" si="118"/>
        <v>54</v>
      </c>
      <c r="AP7" s="50">
        <f t="shared" si="118"/>
        <v>57</v>
      </c>
      <c r="AQ7" s="184">
        <f t="shared" si="112"/>
        <v>60</v>
      </c>
      <c r="AR7" s="50">
        <f t="shared" ref="AR7:DC7" si="119">IF(ISNONTEXT($V7),AQ7+$V7,"")</f>
        <v>63</v>
      </c>
      <c r="AS7" s="50">
        <f t="shared" si="119"/>
        <v>66</v>
      </c>
      <c r="AT7" s="50">
        <f t="shared" si="119"/>
        <v>69</v>
      </c>
      <c r="AU7" s="50">
        <f t="shared" si="119"/>
        <v>72</v>
      </c>
      <c r="AV7" s="50">
        <f t="shared" si="119"/>
        <v>75</v>
      </c>
      <c r="AW7" s="50">
        <f t="shared" si="119"/>
        <v>78</v>
      </c>
      <c r="AX7" s="50">
        <f t="shared" si="119"/>
        <v>81</v>
      </c>
      <c r="AY7" s="50">
        <f t="shared" si="119"/>
        <v>84</v>
      </c>
      <c r="AZ7" s="50">
        <f t="shared" si="119"/>
        <v>87</v>
      </c>
      <c r="BA7" s="50">
        <f t="shared" si="119"/>
        <v>90</v>
      </c>
      <c r="BB7" s="50">
        <f t="shared" si="119"/>
        <v>93</v>
      </c>
      <c r="BC7" s="50">
        <f t="shared" si="119"/>
        <v>96</v>
      </c>
      <c r="BD7" s="50">
        <f t="shared" si="119"/>
        <v>99</v>
      </c>
      <c r="BE7" s="50">
        <f t="shared" si="119"/>
        <v>102</v>
      </c>
      <c r="BF7" s="50">
        <f t="shared" si="119"/>
        <v>105</v>
      </c>
      <c r="BG7" s="50">
        <f t="shared" si="119"/>
        <v>108</v>
      </c>
      <c r="BH7" s="50">
        <f t="shared" si="119"/>
        <v>111</v>
      </c>
      <c r="BI7" s="50">
        <f t="shared" si="119"/>
        <v>114</v>
      </c>
      <c r="BJ7" s="50">
        <f t="shared" si="119"/>
        <v>117</v>
      </c>
      <c r="BK7" s="50">
        <f t="shared" si="119"/>
        <v>120</v>
      </c>
      <c r="BL7" s="50">
        <f t="shared" si="119"/>
        <v>123</v>
      </c>
      <c r="BM7" s="50">
        <f t="shared" si="119"/>
        <v>126</v>
      </c>
      <c r="BN7" s="50">
        <f t="shared" si="119"/>
        <v>129</v>
      </c>
      <c r="BO7" s="50">
        <f t="shared" si="119"/>
        <v>132</v>
      </c>
      <c r="BP7" s="50">
        <f t="shared" si="119"/>
        <v>135</v>
      </c>
      <c r="BQ7" s="50">
        <f t="shared" si="119"/>
        <v>138</v>
      </c>
      <c r="BR7" s="50">
        <f t="shared" si="119"/>
        <v>141</v>
      </c>
      <c r="BS7" s="50">
        <f t="shared" si="119"/>
        <v>144</v>
      </c>
      <c r="BT7" s="50">
        <f t="shared" si="119"/>
        <v>147</v>
      </c>
      <c r="BU7" s="50">
        <f t="shared" si="119"/>
        <v>150</v>
      </c>
      <c r="BV7" s="50">
        <f t="shared" si="119"/>
        <v>153</v>
      </c>
      <c r="BW7" s="50">
        <f t="shared" si="119"/>
        <v>156</v>
      </c>
      <c r="BX7" s="50">
        <f t="shared" si="119"/>
        <v>159</v>
      </c>
      <c r="BY7" s="50">
        <f t="shared" si="119"/>
        <v>162</v>
      </c>
      <c r="BZ7" s="50">
        <f t="shared" si="119"/>
        <v>165</v>
      </c>
      <c r="CA7" s="50">
        <f t="shared" si="119"/>
        <v>168</v>
      </c>
      <c r="CB7" s="50">
        <f t="shared" si="119"/>
        <v>171</v>
      </c>
      <c r="CC7" s="50">
        <f t="shared" si="119"/>
        <v>174</v>
      </c>
      <c r="CD7" s="50">
        <f t="shared" si="119"/>
        <v>177</v>
      </c>
      <c r="CE7" s="50">
        <f t="shared" si="119"/>
        <v>180</v>
      </c>
      <c r="CF7" s="50">
        <f t="shared" si="119"/>
        <v>183</v>
      </c>
      <c r="CG7" s="50">
        <f t="shared" si="119"/>
        <v>186</v>
      </c>
      <c r="CH7" s="50">
        <f t="shared" si="119"/>
        <v>189</v>
      </c>
      <c r="CI7" s="50">
        <f t="shared" si="119"/>
        <v>192</v>
      </c>
      <c r="CJ7" s="50">
        <f t="shared" si="119"/>
        <v>195</v>
      </c>
      <c r="CK7" s="50">
        <f t="shared" si="119"/>
        <v>198</v>
      </c>
      <c r="CL7" s="50">
        <f t="shared" si="119"/>
        <v>201</v>
      </c>
      <c r="CM7" s="50">
        <f t="shared" si="119"/>
        <v>204</v>
      </c>
      <c r="CN7" s="50">
        <f t="shared" si="119"/>
        <v>207</v>
      </c>
      <c r="CO7" s="50">
        <f t="shared" si="119"/>
        <v>210</v>
      </c>
      <c r="CP7" s="50">
        <f t="shared" si="119"/>
        <v>213</v>
      </c>
      <c r="CQ7" s="50">
        <f t="shared" si="119"/>
        <v>216</v>
      </c>
      <c r="CR7" s="50">
        <f t="shared" si="119"/>
        <v>219</v>
      </c>
      <c r="CS7" s="50">
        <f t="shared" si="119"/>
        <v>222</v>
      </c>
      <c r="CT7" s="50">
        <f t="shared" si="119"/>
        <v>225</v>
      </c>
      <c r="CU7" s="50">
        <f t="shared" si="119"/>
        <v>228</v>
      </c>
      <c r="CV7" s="50">
        <f t="shared" si="119"/>
        <v>231</v>
      </c>
      <c r="CW7" s="50">
        <f t="shared" si="119"/>
        <v>234</v>
      </c>
      <c r="CX7" s="50">
        <f t="shared" si="119"/>
        <v>237</v>
      </c>
      <c r="CY7" s="50">
        <f t="shared" si="119"/>
        <v>240</v>
      </c>
      <c r="CZ7" s="50">
        <f t="shared" si="119"/>
        <v>243</v>
      </c>
      <c r="DA7" s="50">
        <f t="shared" si="119"/>
        <v>246</v>
      </c>
      <c r="DB7" s="50">
        <f t="shared" si="119"/>
        <v>249</v>
      </c>
      <c r="DC7" s="50">
        <f t="shared" si="119"/>
        <v>252</v>
      </c>
      <c r="DD7" s="50">
        <f t="shared" ref="DD7:DS7" si="120">IF(ISNONTEXT($V7),DC7+$V7,"")</f>
        <v>255</v>
      </c>
      <c r="DE7" s="50">
        <f t="shared" si="120"/>
        <v>258</v>
      </c>
      <c r="DF7" s="50">
        <f t="shared" si="120"/>
        <v>261</v>
      </c>
      <c r="DG7" s="50">
        <f t="shared" si="120"/>
        <v>264</v>
      </c>
      <c r="DH7" s="50">
        <f t="shared" si="120"/>
        <v>267</v>
      </c>
      <c r="DI7" s="50">
        <f t="shared" si="120"/>
        <v>270</v>
      </c>
      <c r="DJ7" s="50">
        <f t="shared" si="120"/>
        <v>273</v>
      </c>
      <c r="DK7" s="50">
        <f t="shared" si="120"/>
        <v>276</v>
      </c>
      <c r="DL7" s="50">
        <f t="shared" si="120"/>
        <v>279</v>
      </c>
      <c r="DM7" s="50">
        <f t="shared" si="120"/>
        <v>282</v>
      </c>
      <c r="DN7" s="50">
        <f t="shared" si="120"/>
        <v>285</v>
      </c>
      <c r="DO7" s="50">
        <f t="shared" si="120"/>
        <v>288</v>
      </c>
      <c r="DP7" s="50">
        <f t="shared" si="120"/>
        <v>291</v>
      </c>
      <c r="DQ7" s="50">
        <f t="shared" si="120"/>
        <v>294</v>
      </c>
      <c r="DR7" s="50">
        <f t="shared" si="120"/>
        <v>297</v>
      </c>
      <c r="DS7" s="50">
        <f t="shared" si="120"/>
        <v>300</v>
      </c>
      <c r="DT7" s="170">
        <f t="shared" si="6"/>
        <v>2.1457271329780539E-6</v>
      </c>
      <c r="DU7" s="170">
        <f t="shared" si="7"/>
        <v>3.1901994008316622E-6</v>
      </c>
      <c r="DV7" s="170">
        <f t="shared" si="8"/>
        <v>4.6993730300369603E-6</v>
      </c>
      <c r="DW7" s="170">
        <f t="shared" si="9"/>
        <v>6.8586835549143326E-6</v>
      </c>
      <c r="DX7" s="170">
        <f t="shared" si="10"/>
        <v>9.9179146473805666E-6</v>
      </c>
      <c r="DY7" s="170">
        <f t="shared" si="11"/>
        <v>1.4209497562121351E-5</v>
      </c>
      <c r="DZ7" s="170">
        <f t="shared" si="12"/>
        <v>2.017046136264034E-5</v>
      </c>
      <c r="EA7" s="170">
        <f t="shared" si="13"/>
        <v>2.8368194570942207E-5</v>
      </c>
      <c r="EB7" s="170">
        <f t="shared" si="14"/>
        <v>3.9529954709488454E-5</v>
      </c>
      <c r="EC7" s="170">
        <f t="shared" si="15"/>
        <v>5.4575747319387442E-5</v>
      </c>
      <c r="ED7" s="170">
        <f t="shared" si="16"/>
        <v>7.4653783114011658E-5</v>
      </c>
      <c r="EE7" s="170">
        <f t="shared" si="17"/>
        <v>1.0117721126811289E-4</v>
      </c>
      <c r="EF7" s="170">
        <f t="shared" si="18"/>
        <v>1.3586022947510988E-4</v>
      </c>
      <c r="EG7" s="170">
        <f t="shared" si="19"/>
        <v>1.8075101201106954E-4</v>
      </c>
      <c r="EH7" s="170">
        <f t="shared" si="20"/>
        <v>2.3825821627508373E-4</v>
      </c>
      <c r="EI7" s="170">
        <f t="shared" si="21"/>
        <v>3.1116718389065845E-4</v>
      </c>
      <c r="EJ7" s="170">
        <f t="shared" si="22"/>
        <v>4.0264141867867503E-4</v>
      </c>
      <c r="EK7" s="170">
        <f t="shared" si="23"/>
        <v>5.1620458838943172E-4</v>
      </c>
      <c r="EL7" s="170">
        <f t="shared" si="24"/>
        <v>6.5569825559243201E-4</v>
      </c>
      <c r="EM7" s="170">
        <f t="shared" si="25"/>
        <v>8.2521089048329707E-4</v>
      </c>
      <c r="EN7" s="170">
        <f t="shared" si="26"/>
        <v>1.028974537718357E-3</v>
      </c>
      <c r="EO7" s="170">
        <f t="shared" si="27"/>
        <v>1.2712268590948817E-3</v>
      </c>
      <c r="EP7" s="170">
        <f t="shared" si="28"/>
        <v>1.5560381738433052E-3</v>
      </c>
      <c r="EQ7" s="170">
        <f t="shared" si="29"/>
        <v>1.8871055371153754E-3</v>
      </c>
      <c r="ER7" s="170">
        <f t="shared" si="30"/>
        <v>2.2675187424228958E-3</v>
      </c>
      <c r="ES7" s="170">
        <f t="shared" si="31"/>
        <v>2.6995062467131351E-3</v>
      </c>
      <c r="ET7" s="170">
        <f t="shared" si="32"/>
        <v>3.1841721747028684E-3</v>
      </c>
      <c r="EU7" s="170">
        <f t="shared" si="33"/>
        <v>3.7212384852521518E-3</v>
      </c>
      <c r="EV7" s="170">
        <f t="shared" si="34"/>
        <v>4.3088087650427079E-3</v>
      </c>
      <c r="EW7" s="170">
        <f t="shared" si="35"/>
        <v>4.9431716337249975E-3</v>
      </c>
      <c r="EX7" s="170">
        <f t="shared" si="36"/>
        <v>5.6186621055683882E-3</v>
      </c>
      <c r="EY7" s="170">
        <f t="shared" si="37"/>
        <v>6.3275982232675774E-3</v>
      </c>
      <c r="EZ7" s="170">
        <f t="shared" si="38"/>
        <v>7.0603077258485514E-3</v>
      </c>
      <c r="FA7" s="170">
        <f t="shared" si="39"/>
        <v>7.8052554290004659E-3</v>
      </c>
      <c r="FB7" s="170">
        <f t="shared" si="40"/>
        <v>8.5492765255804817E-3</v>
      </c>
      <c r="FC7" s="170">
        <f t="shared" si="41"/>
        <v>9.2779144535651611E-3</v>
      </c>
      <c r="FD7" s="170">
        <f t="shared" si="42"/>
        <v>9.9758547679937876E-3</v>
      </c>
      <c r="FE7" s="170">
        <f t="shared" si="43"/>
        <v>1.0627439145186404E-2</v>
      </c>
      <c r="FF7" s="170">
        <f t="shared" si="44"/>
        <v>1.1217236861635256E-2</v>
      </c>
      <c r="FG7" s="170">
        <f t="shared" si="45"/>
        <v>1.1730645455181E-2</v>
      </c>
      <c r="FH7" s="170">
        <f t="shared" si="46"/>
        <v>1.2154488365017891E-2</v>
      </c>
      <c r="FI7" s="170">
        <f t="shared" si="47"/>
        <v>1.2477575612241366E-2</v>
      </c>
      <c r="FJ7" s="170">
        <f t="shared" si="48"/>
        <v>1.2691194301259848E-2</v>
      </c>
      <c r="FK7" s="170">
        <f t="shared" si="49"/>
        <v>1.2789498957270879E-2</v>
      </c>
      <c r="FL7" s="170">
        <f t="shared" si="50"/>
        <v>1.2769777297408044E-2</v>
      </c>
      <c r="FM7" s="170">
        <f t="shared" si="51"/>
        <v>1.2632574570610282E-2</v>
      </c>
      <c r="FN7" s="170">
        <f t="shared" si="52"/>
        <v>1.2381668510445507E-2</v>
      </c>
      <c r="FO7" s="170">
        <f t="shared" si="53"/>
        <v>1.2023896506783165E-2</v>
      </c>
      <c r="FP7" s="170">
        <f t="shared" si="54"/>
        <v>1.1568846031899178E-2</v>
      </c>
      <c r="FQ7" s="170">
        <f t="shared" si="55"/>
        <v>1.1028427883070142E-2</v>
      </c>
      <c r="FR7" s="170">
        <f t="shared" si="56"/>
        <v>1.0416358745806598E-2</v>
      </c>
      <c r="FS7" s="170">
        <f t="shared" si="57"/>
        <v>9.747584414776472E-3</v>
      </c>
      <c r="FT7" s="170">
        <f t="shared" si="58"/>
        <v>9.0376774128185251E-3</v>
      </c>
      <c r="FU7" s="170">
        <f t="shared" si="59"/>
        <v>8.3022426310904156E-3</v>
      </c>
      <c r="FV7" s="170">
        <f t="shared" si="60"/>
        <v>7.5563621127079043E-3</v>
      </c>
      <c r="FW7" s="170">
        <f t="shared" si="61"/>
        <v>6.8141055591263216E-3</v>
      </c>
      <c r="FX7" s="170">
        <f t="shared" si="62"/>
        <v>6.0881270522749973E-3</v>
      </c>
      <c r="FY7" s="170">
        <f t="shared" si="63"/>
        <v>5.3893614547198291E-3</v>
      </c>
      <c r="FZ7" s="170">
        <f t="shared" si="64"/>
        <v>4.7268266077140804E-3</v>
      </c>
      <c r="GA7" s="170">
        <f t="shared" si="65"/>
        <v>4.1075303963927926E-3</v>
      </c>
      <c r="GB7" s="170">
        <f t="shared" si="66"/>
        <v>3.5364755119465258E-3</v>
      </c>
      <c r="GC7" s="170">
        <f t="shared" si="67"/>
        <v>3.0167497068897069E-3</v>
      </c>
      <c r="GD7" s="170">
        <f t="shared" si="68"/>
        <v>2.5496857576115394E-3</v>
      </c>
      <c r="GE7" s="170">
        <f t="shared" si="69"/>
        <v>2.1350733102932055E-3</v>
      </c>
      <c r="GF7" s="170">
        <f t="shared" si="70"/>
        <v>1.7714042407541532E-3</v>
      </c>
      <c r="GG7" s="170">
        <f t="shared" si="71"/>
        <v>1.4561339353119345E-3</v>
      </c>
      <c r="GH7" s="170">
        <f t="shared" si="72"/>
        <v>1.1859427412150029E-3</v>
      </c>
      <c r="GI7" s="170">
        <f t="shared" si="73"/>
        <v>9.5698443470499707E-4</v>
      </c>
      <c r="GJ7" s="170">
        <f t="shared" si="74"/>
        <v>7.6511159158848649E-4</v>
      </c>
      <c r="GK7" s="170">
        <f t="shared" si="75"/>
        <v>6.0607091652295584E-4</v>
      </c>
      <c r="GL7" s="170">
        <f t="shared" si="76"/>
        <v>4.7566463260704893E-4</v>
      </c>
      <c r="GM7" s="170">
        <f t="shared" si="77"/>
        <v>3.698767502428829E-4</v>
      </c>
      <c r="GN7" s="170">
        <f t="shared" si="78"/>
        <v>2.8496528720168733E-4</v>
      </c>
      <c r="GO7" s="170">
        <f t="shared" si="79"/>
        <v>2.1752322907332762E-4</v>
      </c>
      <c r="GP7" s="170">
        <f t="shared" si="80"/>
        <v>1.6451218781288134E-4</v>
      </c>
      <c r="GQ7" s="170">
        <f t="shared" si="81"/>
        <v>1.2327337012851749E-4</v>
      </c>
      <c r="GR7" s="170">
        <f t="shared" si="82"/>
        <v>9.152067512639315E-5</v>
      </c>
      <c r="GS7" s="170">
        <f t="shared" si="83"/>
        <v>6.7320590376617113E-5</v>
      </c>
      <c r="GT7" s="170">
        <f t="shared" si="84"/>
        <v>4.9063143643202978E-5</v>
      </c>
      <c r="GU7" s="170">
        <f t="shared" si="85"/>
        <v>3.5427587705540807E-5</v>
      </c>
      <c r="GV7" s="170">
        <f t="shared" si="86"/>
        <v>2.5345831715248314E-5</v>
      </c>
      <c r="GW7" s="170">
        <f t="shared" si="87"/>
        <v>1.7965953321918448E-5</v>
      </c>
      <c r="GX7" s="170">
        <f t="shared" si="88"/>
        <v>1.2617483391704504E-5</v>
      </c>
      <c r="GY7" s="170">
        <f t="shared" si="89"/>
        <v>8.7795846658325753E-6</v>
      </c>
      <c r="GZ7" s="170">
        <f t="shared" si="90"/>
        <v>6.0527669930198103E-6</v>
      </c>
      <c r="HA7" s="170">
        <f t="shared" si="91"/>
        <v>4.1344019309061175E-6</v>
      </c>
      <c r="HB7" s="170">
        <f t="shared" si="92"/>
        <v>2.7980159687672264E-6</v>
      </c>
      <c r="HC7" s="170">
        <f t="shared" si="93"/>
        <v>1.8761451607894146E-6</v>
      </c>
      <c r="HD7" s="170">
        <f t="shared" si="94"/>
        <v>1.2464114818793922E-6</v>
      </c>
      <c r="HE7" s="170">
        <f t="shared" si="95"/>
        <v>8.2041803617277313E-7</v>
      </c>
      <c r="HF7" s="170">
        <f t="shared" si="96"/>
        <v>5.3504180004145186E-7</v>
      </c>
      <c r="HG7" s="170">
        <f t="shared" si="97"/>
        <v>3.4571560275180483E-7</v>
      </c>
      <c r="HH7" s="170">
        <f t="shared" si="98"/>
        <v>2.2132425101151011E-7</v>
      </c>
      <c r="HI7" s="170">
        <f t="shared" si="99"/>
        <v>1.4038405430275743E-7</v>
      </c>
      <c r="HJ7" s="170">
        <f t="shared" si="100"/>
        <v>8.8223709224646849E-8</v>
      </c>
      <c r="HK7" s="170">
        <f t="shared" si="101"/>
        <v>5.493278279719459E-8</v>
      </c>
      <c r="HL7" s="170">
        <f t="shared" si="102"/>
        <v>3.3888835216796955E-8</v>
      </c>
      <c r="HM7" s="170">
        <f t="shared" si="103"/>
        <v>2.0713831486481384E-8</v>
      </c>
      <c r="HN7" s="170">
        <f t="shared" si="104"/>
        <v>1.2544200597743215E-8</v>
      </c>
      <c r="HO7" s="170">
        <f t="shared" si="105"/>
        <v>7.5266946344590659E-9</v>
      </c>
      <c r="HP7" s="170">
        <f t="shared" si="106"/>
        <v>4.4744984063526091E-9</v>
      </c>
    </row>
    <row r="8" spans="1:225" x14ac:dyDescent="0.25">
      <c r="A8" s="4">
        <v>5</v>
      </c>
      <c r="B8" s="97">
        <f t="shared" si="107"/>
        <v>60</v>
      </c>
      <c r="C8" s="96">
        <v>120</v>
      </c>
      <c r="D8" s="97">
        <f t="shared" si="108"/>
        <v>240</v>
      </c>
      <c r="E8" s="36">
        <f t="shared" si="0"/>
        <v>1</v>
      </c>
      <c r="F8" s="36">
        <f t="shared" si="1"/>
        <v>0.5</v>
      </c>
      <c r="G8" s="74">
        <f t="shared" si="109"/>
        <v>130</v>
      </c>
      <c r="H8" s="23" t="s">
        <v>1</v>
      </c>
      <c r="I8" s="58"/>
      <c r="J8" s="281"/>
      <c r="K8" s="75">
        <f>IF(AND(B8&gt;0,C8&gt;0,D8&gt;0),IF(ISBLANK(J8),IF(ISBLANK(H8),"",(D8-B8)*VLOOKUP(H8,VLookups!$A$4:$B$13,2,FALSE)),J8),"")</f>
        <v>36</v>
      </c>
      <c r="L8" s="76">
        <f t="shared" si="2"/>
        <v>1296</v>
      </c>
      <c r="M8" s="96">
        <v>150</v>
      </c>
      <c r="N8" s="271">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130</v>
      </c>
      <c r="U8" s="5"/>
      <c r="V8" s="169">
        <f t="shared" si="110"/>
        <v>3</v>
      </c>
      <c r="W8" s="50">
        <f t="shared" ref="W8:AP8" si="121">IF(ISNONTEXT($V8),X8-$V8,"")</f>
        <v>0</v>
      </c>
      <c r="X8" s="50">
        <f t="shared" si="121"/>
        <v>3</v>
      </c>
      <c r="Y8" s="50">
        <f t="shared" si="121"/>
        <v>6</v>
      </c>
      <c r="Z8" s="50">
        <f t="shared" si="121"/>
        <v>9</v>
      </c>
      <c r="AA8" s="50">
        <f t="shared" si="121"/>
        <v>12</v>
      </c>
      <c r="AB8" s="50">
        <f t="shared" si="121"/>
        <v>15</v>
      </c>
      <c r="AC8" s="50">
        <f t="shared" si="121"/>
        <v>18</v>
      </c>
      <c r="AD8" s="50">
        <f t="shared" si="121"/>
        <v>21</v>
      </c>
      <c r="AE8" s="50">
        <f t="shared" si="121"/>
        <v>24</v>
      </c>
      <c r="AF8" s="50">
        <f t="shared" si="121"/>
        <v>27</v>
      </c>
      <c r="AG8" s="50">
        <f t="shared" si="121"/>
        <v>30</v>
      </c>
      <c r="AH8" s="50">
        <f t="shared" si="121"/>
        <v>33</v>
      </c>
      <c r="AI8" s="50">
        <f t="shared" si="121"/>
        <v>36</v>
      </c>
      <c r="AJ8" s="50">
        <f t="shared" si="121"/>
        <v>39</v>
      </c>
      <c r="AK8" s="50">
        <f t="shared" si="121"/>
        <v>42</v>
      </c>
      <c r="AL8" s="50">
        <f t="shared" si="121"/>
        <v>45</v>
      </c>
      <c r="AM8" s="50">
        <f t="shared" si="121"/>
        <v>48</v>
      </c>
      <c r="AN8" s="50">
        <f t="shared" si="121"/>
        <v>51</v>
      </c>
      <c r="AO8" s="50">
        <f t="shared" si="121"/>
        <v>54</v>
      </c>
      <c r="AP8" s="50">
        <f t="shared" si="121"/>
        <v>57</v>
      </c>
      <c r="AQ8" s="184">
        <f t="shared" si="112"/>
        <v>60</v>
      </c>
      <c r="AR8" s="50">
        <f t="shared" ref="AR8:DC8" si="122">IF(ISNONTEXT($V8),AQ8+$V8,"")</f>
        <v>63</v>
      </c>
      <c r="AS8" s="50">
        <f t="shared" si="122"/>
        <v>66</v>
      </c>
      <c r="AT8" s="50">
        <f t="shared" si="122"/>
        <v>69</v>
      </c>
      <c r="AU8" s="50">
        <f t="shared" si="122"/>
        <v>72</v>
      </c>
      <c r="AV8" s="50">
        <f t="shared" si="122"/>
        <v>75</v>
      </c>
      <c r="AW8" s="50">
        <f t="shared" si="122"/>
        <v>78</v>
      </c>
      <c r="AX8" s="50">
        <f t="shared" si="122"/>
        <v>81</v>
      </c>
      <c r="AY8" s="50">
        <f t="shared" si="122"/>
        <v>84</v>
      </c>
      <c r="AZ8" s="50">
        <f t="shared" si="122"/>
        <v>87</v>
      </c>
      <c r="BA8" s="50">
        <f t="shared" si="122"/>
        <v>90</v>
      </c>
      <c r="BB8" s="50">
        <f t="shared" si="122"/>
        <v>93</v>
      </c>
      <c r="BC8" s="50">
        <f t="shared" si="122"/>
        <v>96</v>
      </c>
      <c r="BD8" s="50">
        <f t="shared" si="122"/>
        <v>99</v>
      </c>
      <c r="BE8" s="50">
        <f t="shared" si="122"/>
        <v>102</v>
      </c>
      <c r="BF8" s="50">
        <f t="shared" si="122"/>
        <v>105</v>
      </c>
      <c r="BG8" s="50">
        <f t="shared" si="122"/>
        <v>108</v>
      </c>
      <c r="BH8" s="50">
        <f t="shared" si="122"/>
        <v>111</v>
      </c>
      <c r="BI8" s="50">
        <f t="shared" si="122"/>
        <v>114</v>
      </c>
      <c r="BJ8" s="50">
        <f t="shared" si="122"/>
        <v>117</v>
      </c>
      <c r="BK8" s="50">
        <f t="shared" si="122"/>
        <v>120</v>
      </c>
      <c r="BL8" s="50">
        <f t="shared" si="122"/>
        <v>123</v>
      </c>
      <c r="BM8" s="50">
        <f t="shared" si="122"/>
        <v>126</v>
      </c>
      <c r="BN8" s="50">
        <f t="shared" si="122"/>
        <v>129</v>
      </c>
      <c r="BO8" s="50">
        <f t="shared" si="122"/>
        <v>132</v>
      </c>
      <c r="BP8" s="50">
        <f t="shared" si="122"/>
        <v>135</v>
      </c>
      <c r="BQ8" s="50">
        <f t="shared" si="122"/>
        <v>138</v>
      </c>
      <c r="BR8" s="50">
        <f t="shared" si="122"/>
        <v>141</v>
      </c>
      <c r="BS8" s="50">
        <f t="shared" si="122"/>
        <v>144</v>
      </c>
      <c r="BT8" s="50">
        <f t="shared" si="122"/>
        <v>147</v>
      </c>
      <c r="BU8" s="50">
        <f t="shared" si="122"/>
        <v>150</v>
      </c>
      <c r="BV8" s="50">
        <f t="shared" si="122"/>
        <v>153</v>
      </c>
      <c r="BW8" s="50">
        <f t="shared" si="122"/>
        <v>156</v>
      </c>
      <c r="BX8" s="50">
        <f t="shared" si="122"/>
        <v>159</v>
      </c>
      <c r="BY8" s="50">
        <f t="shared" si="122"/>
        <v>162</v>
      </c>
      <c r="BZ8" s="50">
        <f t="shared" si="122"/>
        <v>165</v>
      </c>
      <c r="CA8" s="50">
        <f t="shared" si="122"/>
        <v>168</v>
      </c>
      <c r="CB8" s="50">
        <f t="shared" si="122"/>
        <v>171</v>
      </c>
      <c r="CC8" s="50">
        <f t="shared" si="122"/>
        <v>174</v>
      </c>
      <c r="CD8" s="50">
        <f t="shared" si="122"/>
        <v>177</v>
      </c>
      <c r="CE8" s="50">
        <f t="shared" si="122"/>
        <v>180</v>
      </c>
      <c r="CF8" s="50">
        <f t="shared" si="122"/>
        <v>183</v>
      </c>
      <c r="CG8" s="50">
        <f t="shared" si="122"/>
        <v>186</v>
      </c>
      <c r="CH8" s="50">
        <f t="shared" si="122"/>
        <v>189</v>
      </c>
      <c r="CI8" s="50">
        <f t="shared" si="122"/>
        <v>192</v>
      </c>
      <c r="CJ8" s="50">
        <f t="shared" si="122"/>
        <v>195</v>
      </c>
      <c r="CK8" s="50">
        <f t="shared" si="122"/>
        <v>198</v>
      </c>
      <c r="CL8" s="50">
        <f t="shared" si="122"/>
        <v>201</v>
      </c>
      <c r="CM8" s="50">
        <f t="shared" si="122"/>
        <v>204</v>
      </c>
      <c r="CN8" s="50">
        <f t="shared" si="122"/>
        <v>207</v>
      </c>
      <c r="CO8" s="50">
        <f t="shared" si="122"/>
        <v>210</v>
      </c>
      <c r="CP8" s="50">
        <f t="shared" si="122"/>
        <v>213</v>
      </c>
      <c r="CQ8" s="50">
        <f t="shared" si="122"/>
        <v>216</v>
      </c>
      <c r="CR8" s="50">
        <f t="shared" si="122"/>
        <v>219</v>
      </c>
      <c r="CS8" s="50">
        <f t="shared" si="122"/>
        <v>222</v>
      </c>
      <c r="CT8" s="50">
        <f t="shared" si="122"/>
        <v>225</v>
      </c>
      <c r="CU8" s="50">
        <f t="shared" si="122"/>
        <v>228</v>
      </c>
      <c r="CV8" s="50">
        <f t="shared" si="122"/>
        <v>231</v>
      </c>
      <c r="CW8" s="50">
        <f t="shared" si="122"/>
        <v>234</v>
      </c>
      <c r="CX8" s="50">
        <f t="shared" si="122"/>
        <v>237</v>
      </c>
      <c r="CY8" s="50">
        <f t="shared" si="122"/>
        <v>240</v>
      </c>
      <c r="CZ8" s="50">
        <f t="shared" si="122"/>
        <v>243</v>
      </c>
      <c r="DA8" s="50">
        <f t="shared" si="122"/>
        <v>246</v>
      </c>
      <c r="DB8" s="50">
        <f t="shared" si="122"/>
        <v>249</v>
      </c>
      <c r="DC8" s="50">
        <f t="shared" si="122"/>
        <v>252</v>
      </c>
      <c r="DD8" s="50">
        <f t="shared" ref="DD8:DS8" si="123">IF(ISNONTEXT($V8),DC8+$V8,"")</f>
        <v>255</v>
      </c>
      <c r="DE8" s="50">
        <f t="shared" si="123"/>
        <v>258</v>
      </c>
      <c r="DF8" s="50">
        <f t="shared" si="123"/>
        <v>261</v>
      </c>
      <c r="DG8" s="50">
        <f t="shared" si="123"/>
        <v>264</v>
      </c>
      <c r="DH8" s="50">
        <f t="shared" si="123"/>
        <v>267</v>
      </c>
      <c r="DI8" s="50">
        <f t="shared" si="123"/>
        <v>270</v>
      </c>
      <c r="DJ8" s="50">
        <f t="shared" si="123"/>
        <v>273</v>
      </c>
      <c r="DK8" s="50">
        <f t="shared" si="123"/>
        <v>276</v>
      </c>
      <c r="DL8" s="50">
        <f t="shared" si="123"/>
        <v>279</v>
      </c>
      <c r="DM8" s="50">
        <f t="shared" si="123"/>
        <v>282</v>
      </c>
      <c r="DN8" s="50">
        <f t="shared" si="123"/>
        <v>285</v>
      </c>
      <c r="DO8" s="50">
        <f t="shared" si="123"/>
        <v>288</v>
      </c>
      <c r="DP8" s="50">
        <f t="shared" si="123"/>
        <v>291</v>
      </c>
      <c r="DQ8" s="50">
        <f t="shared" si="123"/>
        <v>294</v>
      </c>
      <c r="DR8" s="50">
        <f t="shared" si="123"/>
        <v>297</v>
      </c>
      <c r="DS8" s="50">
        <f t="shared" si="123"/>
        <v>300</v>
      </c>
      <c r="DT8" s="170">
        <f t="shared" si="6"/>
        <v>1.6329795074908304E-5</v>
      </c>
      <c r="DU8" s="170">
        <f t="shared" si="7"/>
        <v>2.1986861306448278E-5</v>
      </c>
      <c r="DV8" s="170">
        <f t="shared" si="8"/>
        <v>2.9398813631823816E-5</v>
      </c>
      <c r="DW8" s="170">
        <f t="shared" si="9"/>
        <v>3.9037359975744924E-5</v>
      </c>
      <c r="DX8" s="170">
        <f t="shared" si="10"/>
        <v>5.1477226503673085E-5</v>
      </c>
      <c r="DY8" s="170">
        <f t="shared" si="11"/>
        <v>6.7411486886665637E-5</v>
      </c>
      <c r="DZ8" s="170">
        <f t="shared" si="12"/>
        <v>8.7667119900501229E-5</v>
      </c>
      <c r="EA8" s="170">
        <f t="shared" si="13"/>
        <v>1.1322012702074106E-4</v>
      </c>
      <c r="EB8" s="170">
        <f t="shared" si="14"/>
        <v>1.4520935709154927E-4</v>
      </c>
      <c r="EC8" s="170">
        <f t="shared" si="15"/>
        <v>1.8494799755040258E-4</v>
      </c>
      <c r="ED8" s="170">
        <f t="shared" si="16"/>
        <v>2.3393151344773205E-4</v>
      </c>
      <c r="EE8" s="170">
        <f t="shared" si="17"/>
        <v>2.9384066193214887E-4</v>
      </c>
      <c r="EF8" s="170">
        <f t="shared" si="18"/>
        <v>3.6653809880953132E-4</v>
      </c>
      <c r="EG8" s="170">
        <f t="shared" si="19"/>
        <v>4.540570447557629E-4</v>
      </c>
      <c r="EH8" s="170">
        <f t="shared" si="20"/>
        <v>5.585805117940952E-4</v>
      </c>
      <c r="EI8" s="170">
        <f t="shared" si="21"/>
        <v>6.8240972469227638E-4</v>
      </c>
      <c r="EJ8" s="170">
        <f t="shared" si="22"/>
        <v>8.2792062298887121E-4</v>
      </c>
      <c r="EK8" s="170">
        <f t="shared" si="23"/>
        <v>9.975077083735559E-4</v>
      </c>
      <c r="EL8" s="170">
        <f t="shared" si="24"/>
        <v>1.1935150128877003E-3</v>
      </c>
      <c r="EM8" s="170">
        <f t="shared" si="25"/>
        <v>1.4181546004699899E-3</v>
      </c>
      <c r="EN8" s="170">
        <f t="shared" si="26"/>
        <v>1.6734137615569426E-3</v>
      </c>
      <c r="EO8" s="170">
        <f t="shared" si="27"/>
        <v>1.9609528898088375E-3</v>
      </c>
      <c r="EP8" s="170">
        <f t="shared" si="28"/>
        <v>2.2819969017334957E-3</v>
      </c>
      <c r="EQ8" s="170">
        <f t="shared" si="29"/>
        <v>2.6372239232310287E-3</v>
      </c>
      <c r="ER8" s="170">
        <f t="shared" si="30"/>
        <v>3.0266557622220026E-3</v>
      </c>
      <c r="ES8" s="170">
        <f t="shared" si="31"/>
        <v>3.4495553482977088E-3</v>
      </c>
      <c r="ET8" s="170">
        <f t="shared" si="32"/>
        <v>3.9043367822609583E-3</v>
      </c>
      <c r="EU8" s="170">
        <f t="shared" si="33"/>
        <v>4.388493838007281E-3</v>
      </c>
      <c r="EV8" s="170">
        <f t="shared" si="34"/>
        <v>4.8985526436170733E-3</v>
      </c>
      <c r="EW8" s="170">
        <f t="shared" si="35"/>
        <v>5.4300538003992501E-3</v>
      </c>
      <c r="EX8" s="170">
        <f t="shared" si="36"/>
        <v>5.9775683611953071E-3</v>
      </c>
      <c r="EY8" s="170">
        <f t="shared" si="37"/>
        <v>6.5347508905366572E-3</v>
      </c>
      <c r="EZ8" s="170">
        <f t="shared" si="38"/>
        <v>7.0944313045383598E-3</v>
      </c>
      <c r="FA8" s="170">
        <f t="shared" si="39"/>
        <v>7.6487454007103713E-3</v>
      </c>
      <c r="FB8" s="170">
        <f t="shared" si="40"/>
        <v>8.1893020259688094E-3</v>
      </c>
      <c r="FC8" s="170">
        <f t="shared" si="41"/>
        <v>8.7073828052701627E-3</v>
      </c>
      <c r="FD8" s="170">
        <f t="shared" si="42"/>
        <v>9.1941683885081744E-3</v>
      </c>
      <c r="FE8" s="170">
        <f t="shared" si="43"/>
        <v>9.6409834009222421E-3</v>
      </c>
      <c r="FF8" s="170">
        <f t="shared" si="44"/>
        <v>1.0039550830076209E-2</v>
      </c>
      <c r="FG8" s="170">
        <f t="shared" si="45"/>
        <v>1.0382245564533342E-2</v>
      </c>
      <c r="FH8" s="170">
        <f t="shared" si="46"/>
        <v>1.0662336306184675E-2</v>
      </c>
      <c r="FI8" s="170">
        <f t="shared" si="47"/>
        <v>1.0874205168326337E-2</v>
      </c>
      <c r="FJ8" s="170">
        <f t="shared" si="48"/>
        <v>1.1013534965419111E-2</v>
      </c>
      <c r="FK8" s="170">
        <f t="shared" si="49"/>
        <v>1.1077455476966251E-2</v>
      </c>
      <c r="FL8" s="170">
        <f t="shared" si="50"/>
        <v>1.1064641764715152E-2</v>
      </c>
      <c r="FM8" s="170">
        <f t="shared" si="51"/>
        <v>1.0975359839182098E-2</v>
      </c>
      <c r="FN8" s="170">
        <f t="shared" si="52"/>
        <v>1.0811457476992954E-2</v>
      </c>
      <c r="FO8" s="170">
        <f t="shared" si="53"/>
        <v>1.057630063179593E-2</v>
      </c>
      <c r="FP8" s="170">
        <f t="shared" si="54"/>
        <v>1.0274658495381535E-2</v>
      </c>
      <c r="FQ8" s="170">
        <f t="shared" si="55"/>
        <v>9.9125426910500799E-3</v>
      </c>
      <c r="FR8" s="170">
        <f t="shared" si="56"/>
        <v>9.4970081712813671E-3</v>
      </c>
      <c r="FS8" s="170">
        <f t="shared" si="57"/>
        <v>9.0359250244874158E-3</v>
      </c>
      <c r="FT8" s="170">
        <f t="shared" si="58"/>
        <v>8.5377314828399102E-3</v>
      </c>
      <c r="FU8" s="170">
        <f t="shared" si="59"/>
        <v>8.011178916028221E-3</v>
      </c>
      <c r="FV8" s="170">
        <f t="shared" si="60"/>
        <v>7.4650794872589991E-3</v>
      </c>
      <c r="FW8" s="170">
        <f t="shared" si="61"/>
        <v>6.9080664714829621E-3</v>
      </c>
      <c r="FX8" s="170">
        <f t="shared" si="62"/>
        <v>6.3483760617395824E-3</v>
      </c>
      <c r="FY8" s="170">
        <f t="shared" si="63"/>
        <v>5.7936579170247875E-3</v>
      </c>
      <c r="FZ8" s="170">
        <f t="shared" si="64"/>
        <v>5.2508198539808959E-3</v>
      </c>
      <c r="GA8" s="170">
        <f t="shared" si="65"/>
        <v>4.7259100850930375E-3</v>
      </c>
      <c r="GB8" s="170">
        <f t="shared" si="66"/>
        <v>4.2240383882154358E-3</v>
      </c>
      <c r="GC8" s="170">
        <f t="shared" si="67"/>
        <v>3.7493356771123908E-3</v>
      </c>
      <c r="GD8" s="170">
        <f t="shared" si="68"/>
        <v>3.3049497340021257E-3</v>
      </c>
      <c r="GE8" s="170">
        <f t="shared" si="69"/>
        <v>2.8930734433986853E-3</v>
      </c>
      <c r="GF8" s="170">
        <f t="shared" si="70"/>
        <v>2.5150007857153642E-3</v>
      </c>
      <c r="GG8" s="170">
        <f t="shared" si="71"/>
        <v>2.1712051351635651E-3</v>
      </c>
      <c r="GH8" s="170">
        <f t="shared" si="72"/>
        <v>1.8614340588461174E-3</v>
      </c>
      <c r="GI8" s="170">
        <f t="shared" si="73"/>
        <v>1.5848148084492118E-3</v>
      </c>
      <c r="GJ8" s="170">
        <f t="shared" si="74"/>
        <v>1.3399649894343536E-3</v>
      </c>
      <c r="GK8" s="170">
        <f t="shared" si="75"/>
        <v>1.1251034284327746E-3</v>
      </c>
      <c r="GL8" s="170">
        <f t="shared" si="76"/>
        <v>9.3815697320196205E-4</v>
      </c>
      <c r="GM8" s="170">
        <f t="shared" si="77"/>
        <v>7.7685978440108854E-4</v>
      </c>
      <c r="GN8" s="170">
        <f t="shared" si="78"/>
        <v>6.3884255075713178E-4</v>
      </c>
      <c r="GO8" s="170">
        <f t="shared" si="79"/>
        <v>5.2170992191560969E-4</v>
      </c>
      <c r="GP8" s="170">
        <f t="shared" si="80"/>
        <v>4.2310525908615797E-4</v>
      </c>
      <c r="GQ8" s="170">
        <f t="shared" si="81"/>
        <v>3.4076251658262795E-4</v>
      </c>
      <c r="GR8" s="170">
        <f t="shared" si="82"/>
        <v>2.7254566354948891E-4</v>
      </c>
      <c r="GS8" s="170">
        <f t="shared" si="83"/>
        <v>2.1647652210933215E-4</v>
      </c>
      <c r="GT8" s="170">
        <f t="shared" si="84"/>
        <v>1.7075223371142807E-4</v>
      </c>
      <c r="GU8" s="170">
        <f t="shared" si="85"/>
        <v>1.3375377600192344E-4</v>
      </c>
      <c r="GV8" s="170">
        <f t="shared" si="86"/>
        <v>1.0404705094438527E-4</v>
      </c>
      <c r="GW8" s="170">
        <f t="shared" si="87"/>
        <v>8.0378068402376491E-5</v>
      </c>
      <c r="GX8" s="170">
        <f t="shared" si="88"/>
        <v>6.1663677459902787E-5</v>
      </c>
      <c r="GY8" s="170">
        <f t="shared" si="89"/>
        <v>4.6979170417601199E-5</v>
      </c>
      <c r="GZ8" s="170">
        <f t="shared" si="90"/>
        <v>3.5543920738837992E-5</v>
      </c>
      <c r="HA8" s="170">
        <f t="shared" si="91"/>
        <v>2.6706033296922827E-5</v>
      </c>
      <c r="HB8" s="170">
        <f t="shared" si="92"/>
        <v>1.9926797461647409E-5</v>
      </c>
      <c r="HC8" s="170">
        <f t="shared" si="93"/>
        <v>1.4765552195754002E-5</v>
      </c>
      <c r="HD8" s="170">
        <f t="shared" si="94"/>
        <v>1.0865405671825112E-5</v>
      </c>
      <c r="HE8" s="170">
        <f t="shared" si="95"/>
        <v>7.9401053473053609E-6</v>
      </c>
      <c r="HF8" s="170">
        <f t="shared" si="96"/>
        <v>5.7622307991089074E-6</v>
      </c>
      <c r="HG8" s="170">
        <f t="shared" si="97"/>
        <v>4.1527816837612768E-6</v>
      </c>
      <c r="HH8" s="170">
        <f t="shared" si="98"/>
        <v>2.9721561153819935E-6</v>
      </c>
      <c r="HI8" s="170">
        <f t="shared" si="99"/>
        <v>2.1124585716835893E-6</v>
      </c>
      <c r="HJ8" s="170">
        <f t="shared" si="100"/>
        <v>1.4910384736748757E-6</v>
      </c>
      <c r="HK8" s="170">
        <f t="shared" si="101"/>
        <v>1.0451378235824019E-6</v>
      </c>
      <c r="HL8" s="170">
        <f t="shared" si="102"/>
        <v>7.2751566086740734E-7</v>
      </c>
      <c r="HM8" s="170">
        <f t="shared" si="103"/>
        <v>5.0291570060132084E-7</v>
      </c>
      <c r="HN8" s="170">
        <f t="shared" si="104"/>
        <v>3.4524874436935427E-7</v>
      </c>
      <c r="HO8" s="170">
        <f t="shared" si="105"/>
        <v>2.3537107317275396E-7</v>
      </c>
      <c r="HP8" s="170">
        <f t="shared" si="106"/>
        <v>1.5935222556099771E-7</v>
      </c>
    </row>
    <row r="9" spans="1:225" x14ac:dyDescent="0.25">
      <c r="A9" s="4">
        <v>6</v>
      </c>
      <c r="B9" s="97">
        <f t="shared" si="107"/>
        <v>60</v>
      </c>
      <c r="C9" s="96">
        <v>120</v>
      </c>
      <c r="D9" s="97">
        <f t="shared" si="108"/>
        <v>240</v>
      </c>
      <c r="E9" s="36">
        <f t="shared" si="0"/>
        <v>1</v>
      </c>
      <c r="F9" s="36">
        <f t="shared" si="1"/>
        <v>0.5</v>
      </c>
      <c r="G9" s="74">
        <f t="shared" si="109"/>
        <v>130</v>
      </c>
      <c r="H9" s="23" t="s">
        <v>4</v>
      </c>
      <c r="I9" s="58"/>
      <c r="J9" s="281"/>
      <c r="K9" s="75">
        <f>IF(AND(B9&gt;0,C9&gt;0,D9&gt;0),IF(ISBLANK(J9),IF(ISBLANK(H9),"",(D9-B9)*VLOOKUP(H9,VLookups!$A$4:$B$13,2,FALSE)),J9),"")</f>
        <v>42.213741838410861</v>
      </c>
      <c r="L9" s="76">
        <f t="shared" si="2"/>
        <v>1781.9999999999995</v>
      </c>
      <c r="M9" s="96">
        <v>150</v>
      </c>
      <c r="N9" s="271">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130</v>
      </c>
      <c r="U9" s="5"/>
      <c r="V9" s="169">
        <f t="shared" si="110"/>
        <v>3</v>
      </c>
      <c r="W9" s="50">
        <f t="shared" ref="W9:AP9" si="124">IF(ISNONTEXT($V9),X9-$V9,"")</f>
        <v>0</v>
      </c>
      <c r="X9" s="50">
        <f t="shared" si="124"/>
        <v>3</v>
      </c>
      <c r="Y9" s="50">
        <f t="shared" si="124"/>
        <v>6</v>
      </c>
      <c r="Z9" s="50">
        <f t="shared" si="124"/>
        <v>9</v>
      </c>
      <c r="AA9" s="50">
        <f t="shared" si="124"/>
        <v>12</v>
      </c>
      <c r="AB9" s="50">
        <f t="shared" si="124"/>
        <v>15</v>
      </c>
      <c r="AC9" s="50">
        <f t="shared" si="124"/>
        <v>18</v>
      </c>
      <c r="AD9" s="50">
        <f t="shared" si="124"/>
        <v>21</v>
      </c>
      <c r="AE9" s="50">
        <f t="shared" si="124"/>
        <v>24</v>
      </c>
      <c r="AF9" s="50">
        <f t="shared" si="124"/>
        <v>27</v>
      </c>
      <c r="AG9" s="50">
        <f t="shared" si="124"/>
        <v>30</v>
      </c>
      <c r="AH9" s="50">
        <f t="shared" si="124"/>
        <v>33</v>
      </c>
      <c r="AI9" s="50">
        <f t="shared" si="124"/>
        <v>36</v>
      </c>
      <c r="AJ9" s="50">
        <f t="shared" si="124"/>
        <v>39</v>
      </c>
      <c r="AK9" s="50">
        <f t="shared" si="124"/>
        <v>42</v>
      </c>
      <c r="AL9" s="50">
        <f t="shared" si="124"/>
        <v>45</v>
      </c>
      <c r="AM9" s="50">
        <f t="shared" si="124"/>
        <v>48</v>
      </c>
      <c r="AN9" s="50">
        <f t="shared" si="124"/>
        <v>51</v>
      </c>
      <c r="AO9" s="50">
        <f t="shared" si="124"/>
        <v>54</v>
      </c>
      <c r="AP9" s="50">
        <f t="shared" si="124"/>
        <v>57</v>
      </c>
      <c r="AQ9" s="184">
        <f t="shared" si="112"/>
        <v>60</v>
      </c>
      <c r="AR9" s="50">
        <f t="shared" ref="AR9:DC9" si="125">IF(ISNONTEXT($V9),AQ9+$V9,"")</f>
        <v>63</v>
      </c>
      <c r="AS9" s="50">
        <f t="shared" si="125"/>
        <v>66</v>
      </c>
      <c r="AT9" s="50">
        <f t="shared" si="125"/>
        <v>69</v>
      </c>
      <c r="AU9" s="50">
        <f t="shared" si="125"/>
        <v>72</v>
      </c>
      <c r="AV9" s="50">
        <f t="shared" si="125"/>
        <v>75</v>
      </c>
      <c r="AW9" s="50">
        <f t="shared" si="125"/>
        <v>78</v>
      </c>
      <c r="AX9" s="50">
        <f t="shared" si="125"/>
        <v>81</v>
      </c>
      <c r="AY9" s="50">
        <f t="shared" si="125"/>
        <v>84</v>
      </c>
      <c r="AZ9" s="50">
        <f t="shared" si="125"/>
        <v>87</v>
      </c>
      <c r="BA9" s="50">
        <f t="shared" si="125"/>
        <v>90</v>
      </c>
      <c r="BB9" s="50">
        <f t="shared" si="125"/>
        <v>93</v>
      </c>
      <c r="BC9" s="50">
        <f t="shared" si="125"/>
        <v>96</v>
      </c>
      <c r="BD9" s="50">
        <f t="shared" si="125"/>
        <v>99</v>
      </c>
      <c r="BE9" s="50">
        <f t="shared" si="125"/>
        <v>102</v>
      </c>
      <c r="BF9" s="50">
        <f t="shared" si="125"/>
        <v>105</v>
      </c>
      <c r="BG9" s="50">
        <f t="shared" si="125"/>
        <v>108</v>
      </c>
      <c r="BH9" s="50">
        <f t="shared" si="125"/>
        <v>111</v>
      </c>
      <c r="BI9" s="50">
        <f t="shared" si="125"/>
        <v>114</v>
      </c>
      <c r="BJ9" s="50">
        <f t="shared" si="125"/>
        <v>117</v>
      </c>
      <c r="BK9" s="50">
        <f t="shared" si="125"/>
        <v>120</v>
      </c>
      <c r="BL9" s="50">
        <f t="shared" si="125"/>
        <v>123</v>
      </c>
      <c r="BM9" s="50">
        <f t="shared" si="125"/>
        <v>126</v>
      </c>
      <c r="BN9" s="50">
        <f t="shared" si="125"/>
        <v>129</v>
      </c>
      <c r="BO9" s="50">
        <f t="shared" si="125"/>
        <v>132</v>
      </c>
      <c r="BP9" s="50">
        <f t="shared" si="125"/>
        <v>135</v>
      </c>
      <c r="BQ9" s="50">
        <f t="shared" si="125"/>
        <v>138</v>
      </c>
      <c r="BR9" s="50">
        <f t="shared" si="125"/>
        <v>141</v>
      </c>
      <c r="BS9" s="50">
        <f t="shared" si="125"/>
        <v>144</v>
      </c>
      <c r="BT9" s="50">
        <f t="shared" si="125"/>
        <v>147</v>
      </c>
      <c r="BU9" s="50">
        <f t="shared" si="125"/>
        <v>150</v>
      </c>
      <c r="BV9" s="50">
        <f t="shared" si="125"/>
        <v>153</v>
      </c>
      <c r="BW9" s="50">
        <f t="shared" si="125"/>
        <v>156</v>
      </c>
      <c r="BX9" s="50">
        <f t="shared" si="125"/>
        <v>159</v>
      </c>
      <c r="BY9" s="50">
        <f t="shared" si="125"/>
        <v>162</v>
      </c>
      <c r="BZ9" s="50">
        <f t="shared" si="125"/>
        <v>165</v>
      </c>
      <c r="CA9" s="50">
        <f t="shared" si="125"/>
        <v>168</v>
      </c>
      <c r="CB9" s="50">
        <f t="shared" si="125"/>
        <v>171</v>
      </c>
      <c r="CC9" s="50">
        <f t="shared" si="125"/>
        <v>174</v>
      </c>
      <c r="CD9" s="50">
        <f t="shared" si="125"/>
        <v>177</v>
      </c>
      <c r="CE9" s="50">
        <f t="shared" si="125"/>
        <v>180</v>
      </c>
      <c r="CF9" s="50">
        <f t="shared" si="125"/>
        <v>183</v>
      </c>
      <c r="CG9" s="50">
        <f t="shared" si="125"/>
        <v>186</v>
      </c>
      <c r="CH9" s="50">
        <f t="shared" si="125"/>
        <v>189</v>
      </c>
      <c r="CI9" s="50">
        <f t="shared" si="125"/>
        <v>192</v>
      </c>
      <c r="CJ9" s="50">
        <f t="shared" si="125"/>
        <v>195</v>
      </c>
      <c r="CK9" s="50">
        <f t="shared" si="125"/>
        <v>198</v>
      </c>
      <c r="CL9" s="50">
        <f t="shared" si="125"/>
        <v>201</v>
      </c>
      <c r="CM9" s="50">
        <f t="shared" si="125"/>
        <v>204</v>
      </c>
      <c r="CN9" s="50">
        <f t="shared" si="125"/>
        <v>207</v>
      </c>
      <c r="CO9" s="50">
        <f t="shared" si="125"/>
        <v>210</v>
      </c>
      <c r="CP9" s="50">
        <f t="shared" si="125"/>
        <v>213</v>
      </c>
      <c r="CQ9" s="50">
        <f t="shared" si="125"/>
        <v>216</v>
      </c>
      <c r="CR9" s="50">
        <f t="shared" si="125"/>
        <v>219</v>
      </c>
      <c r="CS9" s="50">
        <f t="shared" si="125"/>
        <v>222</v>
      </c>
      <c r="CT9" s="50">
        <f t="shared" si="125"/>
        <v>225</v>
      </c>
      <c r="CU9" s="50">
        <f t="shared" si="125"/>
        <v>228</v>
      </c>
      <c r="CV9" s="50">
        <f t="shared" si="125"/>
        <v>231</v>
      </c>
      <c r="CW9" s="50">
        <f t="shared" si="125"/>
        <v>234</v>
      </c>
      <c r="CX9" s="50">
        <f t="shared" si="125"/>
        <v>237</v>
      </c>
      <c r="CY9" s="50">
        <f t="shared" si="125"/>
        <v>240</v>
      </c>
      <c r="CZ9" s="50">
        <f t="shared" si="125"/>
        <v>243</v>
      </c>
      <c r="DA9" s="50">
        <f t="shared" si="125"/>
        <v>246</v>
      </c>
      <c r="DB9" s="50">
        <f t="shared" si="125"/>
        <v>249</v>
      </c>
      <c r="DC9" s="50">
        <f t="shared" si="125"/>
        <v>252</v>
      </c>
      <c r="DD9" s="50">
        <f t="shared" ref="DD9:DS9" si="126">IF(ISNONTEXT($V9),DC9+$V9,"")</f>
        <v>255</v>
      </c>
      <c r="DE9" s="50">
        <f t="shared" si="126"/>
        <v>258</v>
      </c>
      <c r="DF9" s="50">
        <f t="shared" si="126"/>
        <v>261</v>
      </c>
      <c r="DG9" s="50">
        <f t="shared" si="126"/>
        <v>264</v>
      </c>
      <c r="DH9" s="50">
        <f t="shared" si="126"/>
        <v>267</v>
      </c>
      <c r="DI9" s="50">
        <f t="shared" si="126"/>
        <v>270</v>
      </c>
      <c r="DJ9" s="50">
        <f t="shared" si="126"/>
        <v>273</v>
      </c>
      <c r="DK9" s="50">
        <f t="shared" si="126"/>
        <v>276</v>
      </c>
      <c r="DL9" s="50">
        <f t="shared" si="126"/>
        <v>279</v>
      </c>
      <c r="DM9" s="50">
        <f t="shared" si="126"/>
        <v>282</v>
      </c>
      <c r="DN9" s="50">
        <f t="shared" si="126"/>
        <v>285</v>
      </c>
      <c r="DO9" s="50">
        <f t="shared" si="126"/>
        <v>288</v>
      </c>
      <c r="DP9" s="50">
        <f t="shared" si="126"/>
        <v>291</v>
      </c>
      <c r="DQ9" s="50">
        <f t="shared" si="126"/>
        <v>294</v>
      </c>
      <c r="DR9" s="50">
        <f t="shared" si="126"/>
        <v>297</v>
      </c>
      <c r="DS9" s="50">
        <f t="shared" si="126"/>
        <v>300</v>
      </c>
      <c r="DT9" s="170">
        <f t="shared" si="6"/>
        <v>8.2431129069797938E-5</v>
      </c>
      <c r="DU9" s="170">
        <f t="shared" si="7"/>
        <v>1.0233923332284725E-4</v>
      </c>
      <c r="DV9" s="170">
        <f t="shared" si="8"/>
        <v>1.2641530688533063E-4</v>
      </c>
      <c r="DW9" s="170">
        <f t="shared" si="9"/>
        <v>1.5536878194783384E-4</v>
      </c>
      <c r="DX9" s="170">
        <f t="shared" si="10"/>
        <v>1.8999162278147486E-4</v>
      </c>
      <c r="DY9" s="170">
        <f t="shared" si="11"/>
        <v>2.3115949497212778E-4</v>
      </c>
      <c r="DZ9" s="170">
        <f t="shared" si="12"/>
        <v>2.7983086519198566E-4</v>
      </c>
      <c r="EA9" s="170">
        <f t="shared" si="13"/>
        <v>3.3704360167122243E-4</v>
      </c>
      <c r="EB9" s="170">
        <f t="shared" si="14"/>
        <v>4.0390864848180159E-4</v>
      </c>
      <c r="EC9" s="170">
        <f t="shared" si="15"/>
        <v>4.816003692451343E-4</v>
      </c>
      <c r="ED9" s="170">
        <f t="shared" si="16"/>
        <v>5.713432009651861E-4</v>
      </c>
      <c r="EE9" s="170">
        <f t="shared" si="17"/>
        <v>6.743943288000327E-4</v>
      </c>
      <c r="EF9" s="170">
        <f t="shared" si="18"/>
        <v>7.9202218926767399E-4</v>
      </c>
      <c r="EG9" s="170">
        <f t="shared" si="19"/>
        <v>9.2548073303459278E-4</v>
      </c>
      <c r="EH9" s="170">
        <f t="shared" si="20"/>
        <v>1.0759795280569809E-3</v>
      </c>
      <c r="EI9" s="170">
        <f t="shared" si="21"/>
        <v>1.2446499568310122E-3</v>
      </c>
      <c r="EJ9" s="170">
        <f t="shared" si="22"/>
        <v>1.4325079535167434E-3</v>
      </c>
      <c r="EK9" s="170">
        <f t="shared" si="23"/>
        <v>1.6404139316001359E-3</v>
      </c>
      <c r="EL9" s="170">
        <f t="shared" si="24"/>
        <v>1.8690307626930403E-3</v>
      </c>
      <c r="EM9" s="170">
        <f t="shared" si="25"/>
        <v>2.1187808726414576E-3</v>
      </c>
      <c r="EN9" s="170">
        <f t="shared" si="26"/>
        <v>2.389803711686169E-3</v>
      </c>
      <c r="EO9" s="170">
        <f t="shared" si="27"/>
        <v>2.6819150195732653E-3</v>
      </c>
      <c r="EP9" s="170">
        <f t="shared" si="28"/>
        <v>2.9945694325872198E-3</v>
      </c>
      <c r="EQ9" s="170">
        <f t="shared" si="29"/>
        <v>3.3268280562360904E-3</v>
      </c>
      <c r="ER9" s="170">
        <f t="shared" si="30"/>
        <v>3.6773326446519184E-3</v>
      </c>
      <c r="ES9" s="170">
        <f t="shared" si="31"/>
        <v>4.044287977447711E-3</v>
      </c>
      <c r="ET9" s="170">
        <f t="shared" si="32"/>
        <v>4.4254539011513621E-3</v>
      </c>
      <c r="EU9" s="170">
        <f t="shared" si="33"/>
        <v>4.8181483029955214E-3</v>
      </c>
      <c r="EV9" s="170">
        <f t="shared" si="34"/>
        <v>5.2192620110889524E-3</v>
      </c>
      <c r="EW9" s="170">
        <f t="shared" si="35"/>
        <v>5.6252862721921726E-3</v>
      </c>
      <c r="EX9" s="170">
        <f t="shared" si="36"/>
        <v>6.0323530559890266E-3</v>
      </c>
      <c r="EY9" s="170">
        <f t="shared" si="37"/>
        <v>6.4362879864191778E-3</v>
      </c>
      <c r="EZ9" s="170">
        <f t="shared" si="38"/>
        <v>6.8326752234448389E-3</v>
      </c>
      <c r="FA9" s="170">
        <f t="shared" si="39"/>
        <v>7.2169331326235407E-3</v>
      </c>
      <c r="FB9" s="170">
        <f t="shared" si="40"/>
        <v>7.5843991071135848E-3</v>
      </c>
      <c r="FC9" s="170">
        <f t="shared" si="41"/>
        <v>7.9304214702186297E-3</v>
      </c>
      <c r="FD9" s="170">
        <f t="shared" si="42"/>
        <v>8.2504560089096939E-3</v>
      </c>
      <c r="FE9" s="170">
        <f t="shared" si="43"/>
        <v>8.5401643909252273E-3</v>
      </c>
      <c r="FF9" s="170">
        <f t="shared" si="44"/>
        <v>8.7955115180888242E-3</v>
      </c>
      <c r="FG9" s="170">
        <f t="shared" si="45"/>
        <v>9.0128587803376767E-3</v>
      </c>
      <c r="FH9" s="170">
        <f t="shared" si="46"/>
        <v>9.1890502074699239E-3</v>
      </c>
      <c r="FI9" s="170">
        <f t="shared" si="47"/>
        <v>9.3214886718375415E-3</v>
      </c>
      <c r="FJ9" s="170">
        <f t="shared" si="48"/>
        <v>9.4081995719805592E-3</v>
      </c>
      <c r="FK9" s="170">
        <f t="shared" si="49"/>
        <v>9.4478798151477958E-3</v>
      </c>
      <c r="FL9" s="170">
        <f t="shared" si="50"/>
        <v>9.4399304005432297E-3</v>
      </c>
      <c r="FM9" s="170">
        <f t="shared" si="51"/>
        <v>9.3844714645941966E-3</v>
      </c>
      <c r="FN9" s="170">
        <f t="shared" si="52"/>
        <v>9.2823392600736281E-3</v>
      </c>
      <c r="FO9" s="170">
        <f t="shared" si="53"/>
        <v>9.1350651752435032E-3</v>
      </c>
      <c r="FP9" s="170">
        <f t="shared" si="54"/>
        <v>8.9448375287326243E-3</v>
      </c>
      <c r="FQ9" s="170">
        <f t="shared" si="55"/>
        <v>8.7144474722937997E-3</v>
      </c>
      <c r="FR9" s="170">
        <f t="shared" si="56"/>
        <v>8.4472208703973012E-3</v>
      </c>
      <c r="FS9" s="170">
        <f t="shared" si="57"/>
        <v>8.1469384795591331E-3</v>
      </c>
      <c r="FT9" s="170">
        <f t="shared" si="58"/>
        <v>7.8177471026064128E-3</v>
      </c>
      <c r="FU9" s="170">
        <f t="shared" si="59"/>
        <v>7.4640646304056386E-3</v>
      </c>
      <c r="FV9" s="170">
        <f t="shared" si="60"/>
        <v>7.0904819986038021E-3</v>
      </c>
      <c r="FW9" s="170">
        <f t="shared" si="61"/>
        <v>6.701665078590993E-3</v>
      </c>
      <c r="FX9" s="170">
        <f t="shared" si="62"/>
        <v>6.3022593952230437E-3</v>
      </c>
      <c r="FY9" s="170">
        <f t="shared" si="63"/>
        <v>5.8968003294822737E-3</v>
      </c>
      <c r="FZ9" s="170">
        <f t="shared" si="64"/>
        <v>5.4896311376310602E-3</v>
      </c>
      <c r="GA9" s="170">
        <f t="shared" si="65"/>
        <v>5.0848307186880312E-3</v>
      </c>
      <c r="GB9" s="170">
        <f t="shared" si="66"/>
        <v>4.6861526109039792E-3</v>
      </c>
      <c r="GC9" s="170">
        <f t="shared" si="67"/>
        <v>4.2969762182184347E-3</v>
      </c>
      <c r="GD9" s="170">
        <f t="shared" si="68"/>
        <v>3.9202707822393792E-3</v>
      </c>
      <c r="GE9" s="170">
        <f t="shared" si="69"/>
        <v>3.5585721456180132E-3</v>
      </c>
      <c r="GF9" s="170">
        <f t="shared" si="70"/>
        <v>3.2139719179584496E-3</v>
      </c>
      <c r="GG9" s="170">
        <f t="shared" si="71"/>
        <v>2.8881182716024947E-3</v>
      </c>
      <c r="GH9" s="170">
        <f t="shared" si="72"/>
        <v>2.5822272739902262E-3</v>
      </c>
      <c r="GI9" s="170">
        <f t="shared" si="73"/>
        <v>2.2971034139564737E-3</v>
      </c>
      <c r="GJ9" s="170">
        <f t="shared" si="74"/>
        <v>2.0331678052694707E-3</v>
      </c>
      <c r="GK9" s="170">
        <f t="shared" si="75"/>
        <v>1.7904924519700656E-3</v>
      </c>
      <c r="GL9" s="170">
        <f t="shared" si="76"/>
        <v>1.5688389330689337E-3</v>
      </c>
      <c r="GM9" s="170">
        <f t="shared" si="77"/>
        <v>1.3676999023227935E-3</v>
      </c>
      <c r="GN9" s="170">
        <f t="shared" si="78"/>
        <v>1.1863418932010037E-3</v>
      </c>
      <c r="GO9" s="170">
        <f t="shared" si="79"/>
        <v>1.0238480592056171E-3</v>
      </c>
      <c r="GP9" s="170">
        <f t="shared" si="80"/>
        <v>8.7915965396454659E-4</v>
      </c>
      <c r="GQ9" s="170">
        <f t="shared" si="81"/>
        <v>7.5111525233081315E-4</v>
      </c>
      <c r="GR9" s="170">
        <f t="shared" si="82"/>
        <v>6.3848692187461046E-4</v>
      </c>
      <c r="GS9" s="170">
        <f t="shared" si="83"/>
        <v>5.4001276338516203E-4</v>
      </c>
      <c r="GT9" s="170">
        <f t="shared" si="84"/>
        <v>4.5442544039227815E-4</v>
      </c>
      <c r="GU9" s="170">
        <f t="shared" si="85"/>
        <v>3.8047650397812229E-4</v>
      </c>
      <c r="GV9" s="170">
        <f t="shared" si="86"/>
        <v>3.1695648474257531E-4</v>
      </c>
      <c r="GW9" s="170">
        <f t="shared" si="87"/>
        <v>2.6271086495741178E-4</v>
      </c>
      <c r="GX9" s="170">
        <f t="shared" si="88"/>
        <v>2.1665215864459606E-4</v>
      </c>
      <c r="GY9" s="170">
        <f t="shared" si="89"/>
        <v>1.7776841503316509E-4</v>
      </c>
      <c r="GZ9" s="170">
        <f t="shared" si="90"/>
        <v>1.451285223986615E-4</v>
      </c>
      <c r="HA9" s="170">
        <f t="shared" si="91"/>
        <v>1.1788472654315166E-4</v>
      </c>
      <c r="HB9" s="170">
        <f t="shared" si="92"/>
        <v>9.527279379658393E-5</v>
      </c>
      <c r="HC9" s="170">
        <f t="shared" si="93"/>
        <v>7.6610245595717483E-5</v>
      </c>
      <c r="HD9" s="170">
        <f t="shared" si="94"/>
        <v>6.1293073878074716E-5</v>
      </c>
      <c r="HE9" s="170">
        <f t="shared" si="95"/>
        <v>4.879131721650106E-5</v>
      </c>
      <c r="HF9" s="170">
        <f t="shared" si="96"/>
        <v>3.8643840180988661E-5</v>
      </c>
      <c r="HG9" s="170">
        <f t="shared" si="97"/>
        <v>3.0452615937900438E-5</v>
      </c>
      <c r="HH9" s="170">
        <f t="shared" si="98"/>
        <v>2.3876767295862216E-5</v>
      </c>
      <c r="HI9" s="170">
        <f t="shared" si="99"/>
        <v>1.862657655951709E-5</v>
      </c>
      <c r="HJ9" s="170">
        <f t="shared" si="100"/>
        <v>1.4457631473587268E-5</v>
      </c>
      <c r="HK9" s="170">
        <f t="shared" si="101"/>
        <v>1.1165234591367469E-5</v>
      </c>
      <c r="HL9" s="170">
        <f t="shared" si="102"/>
        <v>8.5791675180267706E-6</v>
      </c>
      <c r="HM9" s="170">
        <f t="shared" si="103"/>
        <v>6.5588702123918408E-6</v>
      </c>
      <c r="HN9" s="170">
        <f t="shared" si="104"/>
        <v>4.9890691078826728E-6</v>
      </c>
      <c r="HO9" s="170">
        <f t="shared" si="105"/>
        <v>3.7758661957750728E-6</v>
      </c>
      <c r="HP9" s="170">
        <f t="shared" si="106"/>
        <v>2.8432841603243786E-6</v>
      </c>
    </row>
    <row r="10" spans="1:225" x14ac:dyDescent="0.25">
      <c r="A10" s="4">
        <v>7</v>
      </c>
      <c r="B10" s="97">
        <f t="shared" si="107"/>
        <v>60</v>
      </c>
      <c r="C10" s="96">
        <v>120</v>
      </c>
      <c r="D10" s="97">
        <f t="shared" si="108"/>
        <v>240</v>
      </c>
      <c r="E10" s="36">
        <f t="shared" si="0"/>
        <v>1</v>
      </c>
      <c r="F10" s="36">
        <f t="shared" si="1"/>
        <v>0.5</v>
      </c>
      <c r="G10" s="74">
        <f t="shared" si="109"/>
        <v>130</v>
      </c>
      <c r="H10" s="23" t="s">
        <v>2</v>
      </c>
      <c r="I10" s="58"/>
      <c r="J10" s="281"/>
      <c r="K10" s="75">
        <f>IF(AND(B10&gt;0,C10&gt;0,D10&gt;0),IF(ISBLANK(J10),IF(ISBLANK(H10),"",(D10-B10)*VLOOKUP(H10,VLookups!$A$4:$B$13,2,FALSE)),J10),"")</f>
        <v>49.295030175464944</v>
      </c>
      <c r="L10" s="76">
        <f t="shared" si="2"/>
        <v>2429.9999999999995</v>
      </c>
      <c r="M10" s="96">
        <v>150</v>
      </c>
      <c r="N10" s="271">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130</v>
      </c>
      <c r="U10" s="5"/>
      <c r="V10" s="169">
        <f t="shared" si="110"/>
        <v>3</v>
      </c>
      <c r="W10" s="50">
        <f t="shared" ref="W10:AP10" si="127">IF(ISNONTEXT($V10),X10-$V10,"")</f>
        <v>0</v>
      </c>
      <c r="X10" s="50">
        <f t="shared" si="127"/>
        <v>3</v>
      </c>
      <c r="Y10" s="50">
        <f t="shared" si="127"/>
        <v>6</v>
      </c>
      <c r="Z10" s="50">
        <f t="shared" si="127"/>
        <v>9</v>
      </c>
      <c r="AA10" s="50">
        <f t="shared" si="127"/>
        <v>12</v>
      </c>
      <c r="AB10" s="50">
        <f t="shared" si="127"/>
        <v>15</v>
      </c>
      <c r="AC10" s="50">
        <f t="shared" si="127"/>
        <v>18</v>
      </c>
      <c r="AD10" s="50">
        <f t="shared" si="127"/>
        <v>21</v>
      </c>
      <c r="AE10" s="50">
        <f t="shared" si="127"/>
        <v>24</v>
      </c>
      <c r="AF10" s="50">
        <f t="shared" si="127"/>
        <v>27</v>
      </c>
      <c r="AG10" s="50">
        <f t="shared" si="127"/>
        <v>30</v>
      </c>
      <c r="AH10" s="50">
        <f t="shared" si="127"/>
        <v>33</v>
      </c>
      <c r="AI10" s="50">
        <f t="shared" si="127"/>
        <v>36</v>
      </c>
      <c r="AJ10" s="50">
        <f t="shared" si="127"/>
        <v>39</v>
      </c>
      <c r="AK10" s="50">
        <f t="shared" si="127"/>
        <v>42</v>
      </c>
      <c r="AL10" s="50">
        <f t="shared" si="127"/>
        <v>45</v>
      </c>
      <c r="AM10" s="50">
        <f t="shared" si="127"/>
        <v>48</v>
      </c>
      <c r="AN10" s="50">
        <f t="shared" si="127"/>
        <v>51</v>
      </c>
      <c r="AO10" s="50">
        <f t="shared" si="127"/>
        <v>54</v>
      </c>
      <c r="AP10" s="50">
        <f t="shared" si="127"/>
        <v>57</v>
      </c>
      <c r="AQ10" s="184">
        <f t="shared" si="112"/>
        <v>60</v>
      </c>
      <c r="AR10" s="50">
        <f t="shared" ref="AR10:DC10" si="128">IF(ISNONTEXT($V10),AQ10+$V10,"")</f>
        <v>63</v>
      </c>
      <c r="AS10" s="50">
        <f t="shared" si="128"/>
        <v>66</v>
      </c>
      <c r="AT10" s="50">
        <f t="shared" si="128"/>
        <v>69</v>
      </c>
      <c r="AU10" s="50">
        <f t="shared" si="128"/>
        <v>72</v>
      </c>
      <c r="AV10" s="50">
        <f t="shared" si="128"/>
        <v>75</v>
      </c>
      <c r="AW10" s="50">
        <f t="shared" si="128"/>
        <v>78</v>
      </c>
      <c r="AX10" s="50">
        <f t="shared" si="128"/>
        <v>81</v>
      </c>
      <c r="AY10" s="50">
        <f t="shared" si="128"/>
        <v>84</v>
      </c>
      <c r="AZ10" s="50">
        <f t="shared" si="128"/>
        <v>87</v>
      </c>
      <c r="BA10" s="50">
        <f t="shared" si="128"/>
        <v>90</v>
      </c>
      <c r="BB10" s="50">
        <f t="shared" si="128"/>
        <v>93</v>
      </c>
      <c r="BC10" s="50">
        <f t="shared" si="128"/>
        <v>96</v>
      </c>
      <c r="BD10" s="50">
        <f t="shared" si="128"/>
        <v>99</v>
      </c>
      <c r="BE10" s="50">
        <f t="shared" si="128"/>
        <v>102</v>
      </c>
      <c r="BF10" s="50">
        <f t="shared" si="128"/>
        <v>105</v>
      </c>
      <c r="BG10" s="50">
        <f t="shared" si="128"/>
        <v>108</v>
      </c>
      <c r="BH10" s="50">
        <f t="shared" si="128"/>
        <v>111</v>
      </c>
      <c r="BI10" s="50">
        <f t="shared" si="128"/>
        <v>114</v>
      </c>
      <c r="BJ10" s="50">
        <f t="shared" si="128"/>
        <v>117</v>
      </c>
      <c r="BK10" s="50">
        <f t="shared" si="128"/>
        <v>120</v>
      </c>
      <c r="BL10" s="50">
        <f t="shared" si="128"/>
        <v>123</v>
      </c>
      <c r="BM10" s="50">
        <f t="shared" si="128"/>
        <v>126</v>
      </c>
      <c r="BN10" s="50">
        <f t="shared" si="128"/>
        <v>129</v>
      </c>
      <c r="BO10" s="50">
        <f t="shared" si="128"/>
        <v>132</v>
      </c>
      <c r="BP10" s="50">
        <f t="shared" si="128"/>
        <v>135</v>
      </c>
      <c r="BQ10" s="50">
        <f t="shared" si="128"/>
        <v>138</v>
      </c>
      <c r="BR10" s="50">
        <f t="shared" si="128"/>
        <v>141</v>
      </c>
      <c r="BS10" s="50">
        <f t="shared" si="128"/>
        <v>144</v>
      </c>
      <c r="BT10" s="50">
        <f t="shared" si="128"/>
        <v>147</v>
      </c>
      <c r="BU10" s="50">
        <f t="shared" si="128"/>
        <v>150</v>
      </c>
      <c r="BV10" s="50">
        <f t="shared" si="128"/>
        <v>153</v>
      </c>
      <c r="BW10" s="50">
        <f t="shared" si="128"/>
        <v>156</v>
      </c>
      <c r="BX10" s="50">
        <f t="shared" si="128"/>
        <v>159</v>
      </c>
      <c r="BY10" s="50">
        <f t="shared" si="128"/>
        <v>162</v>
      </c>
      <c r="BZ10" s="50">
        <f t="shared" si="128"/>
        <v>165</v>
      </c>
      <c r="CA10" s="50">
        <f t="shared" si="128"/>
        <v>168</v>
      </c>
      <c r="CB10" s="50">
        <f t="shared" si="128"/>
        <v>171</v>
      </c>
      <c r="CC10" s="50">
        <f t="shared" si="128"/>
        <v>174</v>
      </c>
      <c r="CD10" s="50">
        <f t="shared" si="128"/>
        <v>177</v>
      </c>
      <c r="CE10" s="50">
        <f t="shared" si="128"/>
        <v>180</v>
      </c>
      <c r="CF10" s="50">
        <f t="shared" si="128"/>
        <v>183</v>
      </c>
      <c r="CG10" s="50">
        <f t="shared" si="128"/>
        <v>186</v>
      </c>
      <c r="CH10" s="50">
        <f t="shared" si="128"/>
        <v>189</v>
      </c>
      <c r="CI10" s="50">
        <f t="shared" si="128"/>
        <v>192</v>
      </c>
      <c r="CJ10" s="50">
        <f t="shared" si="128"/>
        <v>195</v>
      </c>
      <c r="CK10" s="50">
        <f t="shared" si="128"/>
        <v>198</v>
      </c>
      <c r="CL10" s="50">
        <f t="shared" si="128"/>
        <v>201</v>
      </c>
      <c r="CM10" s="50">
        <f t="shared" si="128"/>
        <v>204</v>
      </c>
      <c r="CN10" s="50">
        <f t="shared" si="128"/>
        <v>207</v>
      </c>
      <c r="CO10" s="50">
        <f t="shared" si="128"/>
        <v>210</v>
      </c>
      <c r="CP10" s="50">
        <f t="shared" si="128"/>
        <v>213</v>
      </c>
      <c r="CQ10" s="50">
        <f t="shared" si="128"/>
        <v>216</v>
      </c>
      <c r="CR10" s="50">
        <f t="shared" si="128"/>
        <v>219</v>
      </c>
      <c r="CS10" s="50">
        <f t="shared" si="128"/>
        <v>222</v>
      </c>
      <c r="CT10" s="50">
        <f t="shared" si="128"/>
        <v>225</v>
      </c>
      <c r="CU10" s="50">
        <f t="shared" si="128"/>
        <v>228</v>
      </c>
      <c r="CV10" s="50">
        <f t="shared" si="128"/>
        <v>231</v>
      </c>
      <c r="CW10" s="50">
        <f t="shared" si="128"/>
        <v>234</v>
      </c>
      <c r="CX10" s="50">
        <f t="shared" si="128"/>
        <v>237</v>
      </c>
      <c r="CY10" s="50">
        <f t="shared" si="128"/>
        <v>240</v>
      </c>
      <c r="CZ10" s="50">
        <f t="shared" si="128"/>
        <v>243</v>
      </c>
      <c r="DA10" s="50">
        <f t="shared" si="128"/>
        <v>246</v>
      </c>
      <c r="DB10" s="50">
        <f t="shared" si="128"/>
        <v>249</v>
      </c>
      <c r="DC10" s="50">
        <f t="shared" si="128"/>
        <v>252</v>
      </c>
      <c r="DD10" s="50">
        <f t="shared" ref="DD10:DS10" si="129">IF(ISNONTEXT($V10),DC10+$V10,"")</f>
        <v>255</v>
      </c>
      <c r="DE10" s="50">
        <f t="shared" si="129"/>
        <v>258</v>
      </c>
      <c r="DF10" s="50">
        <f t="shared" si="129"/>
        <v>261</v>
      </c>
      <c r="DG10" s="50">
        <f t="shared" si="129"/>
        <v>264</v>
      </c>
      <c r="DH10" s="50">
        <f t="shared" si="129"/>
        <v>267</v>
      </c>
      <c r="DI10" s="50">
        <f t="shared" si="129"/>
        <v>270</v>
      </c>
      <c r="DJ10" s="50">
        <f t="shared" si="129"/>
        <v>273</v>
      </c>
      <c r="DK10" s="50">
        <f t="shared" si="129"/>
        <v>276</v>
      </c>
      <c r="DL10" s="50">
        <f t="shared" si="129"/>
        <v>279</v>
      </c>
      <c r="DM10" s="50">
        <f t="shared" si="129"/>
        <v>282</v>
      </c>
      <c r="DN10" s="50">
        <f t="shared" si="129"/>
        <v>285</v>
      </c>
      <c r="DO10" s="50">
        <f t="shared" si="129"/>
        <v>288</v>
      </c>
      <c r="DP10" s="50">
        <f t="shared" si="129"/>
        <v>291</v>
      </c>
      <c r="DQ10" s="50">
        <f t="shared" si="129"/>
        <v>294</v>
      </c>
      <c r="DR10" s="50">
        <f t="shared" si="129"/>
        <v>297</v>
      </c>
      <c r="DS10" s="50">
        <f t="shared" si="129"/>
        <v>300</v>
      </c>
      <c r="DT10" s="170">
        <f t="shared" si="6"/>
        <v>2.4998039666512773E-4</v>
      </c>
      <c r="DU10" s="170">
        <f t="shared" si="7"/>
        <v>2.9295660046228989E-4</v>
      </c>
      <c r="DV10" s="170">
        <f t="shared" si="8"/>
        <v>3.420519918159138E-4</v>
      </c>
      <c r="DW10" s="170">
        <f t="shared" si="9"/>
        <v>3.9789864667683924E-4</v>
      </c>
      <c r="DX10" s="170">
        <f t="shared" si="10"/>
        <v>4.6115221849602096E-4</v>
      </c>
      <c r="DY10" s="170">
        <f t="shared" si="11"/>
        <v>5.3248532629716449E-4</v>
      </c>
      <c r="DZ10" s="170">
        <f t="shared" si="12"/>
        <v>6.1257954155131717E-4</v>
      </c>
      <c r="EA10" s="170">
        <f t="shared" si="13"/>
        <v>7.0211594263074745E-4</v>
      </c>
      <c r="EB10" s="170">
        <f t="shared" si="14"/>
        <v>8.0176424052168878E-4</v>
      </c>
      <c r="EC10" s="170">
        <f t="shared" si="15"/>
        <v>9.1217051964568988E-4</v>
      </c>
      <c r="ED10" s="170">
        <f t="shared" si="16"/>
        <v>1.0339436824485814E-3</v>
      </c>
      <c r="EE10" s="170">
        <f t="shared" si="17"/>
        <v>1.1676407349581895E-3</v>
      </c>
      <c r="EF10" s="170">
        <f t="shared" si="18"/>
        <v>1.3137511016013423E-3</v>
      </c>
      <c r="EG10" s="170">
        <f t="shared" si="19"/>
        <v>1.4726802097541685E-3</v>
      </c>
      <c r="EH10" s="170">
        <f t="shared" si="20"/>
        <v>1.6447326360812242E-3</v>
      </c>
      <c r="EI10" s="170">
        <f t="shared" si="21"/>
        <v>1.8300951558008437E-3</v>
      </c>
      <c r="EJ10" s="170">
        <f t="shared" si="22"/>
        <v>2.0288200805514958E-3</v>
      </c>
      <c r="EK10" s="170">
        <f t="shared" si="23"/>
        <v>2.2408093084046745E-3</v>
      </c>
      <c r="EL10" s="170">
        <f t="shared" si="24"/>
        <v>2.4657995386555393E-3</v>
      </c>
      <c r="EM10" s="170">
        <f t="shared" si="25"/>
        <v>2.7033491222999244E-3</v>
      </c>
      <c r="EN10" s="170">
        <f t="shared" si="26"/>
        <v>2.9528270247446069E-3</v>
      </c>
      <c r="EO10" s="170">
        <f t="shared" si="27"/>
        <v>3.2134043687576117E-3</v>
      </c>
      <c r="EP10" s="170">
        <f t="shared" si="28"/>
        <v>3.48404900179579E-3</v>
      </c>
      <c r="EQ10" s="170">
        <f t="shared" si="29"/>
        <v>3.7635234919735964E-3</v>
      </c>
      <c r="ER10" s="170">
        <f t="shared" si="30"/>
        <v>4.0503869009374882E-3</v>
      </c>
      <c r="ES10" s="170">
        <f t="shared" si="31"/>
        <v>4.3430006102714016E-3</v>
      </c>
      <c r="ET10" s="170">
        <f t="shared" si="32"/>
        <v>4.6395383919101141E-3</v>
      </c>
      <c r="EU10" s="170">
        <f t="shared" si="33"/>
        <v>4.9380008141601253E-3</v>
      </c>
      <c r="EV10" s="170">
        <f t="shared" si="34"/>
        <v>5.2362339657316629E-3</v>
      </c>
      <c r="EW10" s="170">
        <f t="shared" si="35"/>
        <v>5.5319523636581875E-3</v>
      </c>
      <c r="EX10" s="170">
        <f t="shared" si="36"/>
        <v>5.8227657906026464E-3</v>
      </c>
      <c r="EY10" s="170">
        <f t="shared" si="37"/>
        <v>6.1062096866880237E-3</v>
      </c>
      <c r="EZ10" s="170">
        <f t="shared" si="38"/>
        <v>6.3797786047557073E-3</v>
      </c>
      <c r="FA10" s="170">
        <f t="shared" si="39"/>
        <v>6.6409621300524387E-3</v>
      </c>
      <c r="FB10" s="170">
        <f t="shared" si="40"/>
        <v>6.887282569900028E-3</v>
      </c>
      <c r="FC10" s="170">
        <f t="shared" si="41"/>
        <v>7.1163336397827397E-3</v>
      </c>
      <c r="FD10" s="170">
        <f t="shared" si="42"/>
        <v>7.3258193129385361E-3</v>
      </c>
      <c r="FE10" s="170">
        <f t="shared" si="43"/>
        <v>7.5135919638160617E-3</v>
      </c>
      <c r="FF10" s="170">
        <f t="shared" si="44"/>
        <v>7.6776889237798627E-3</v>
      </c>
      <c r="FG10" s="170">
        <f t="shared" si="45"/>
        <v>7.8163665814837326E-3</v>
      </c>
      <c r="FH10" s="170">
        <f t="shared" si="46"/>
        <v>7.9281312007270562E-3</v>
      </c>
      <c r="FI10" s="170">
        <f t="shared" si="47"/>
        <v>8.0117656947282442E-3</v>
      </c>
      <c r="FJ10" s="170">
        <f t="shared" si="48"/>
        <v>8.0663516859848482E-3</v>
      </c>
      <c r="FK10" s="170">
        <f t="shared" si="49"/>
        <v>8.0912862927012743E-3</v>
      </c>
      <c r="FL10" s="170">
        <f t="shared" si="50"/>
        <v>8.0862932127655409E-3</v>
      </c>
      <c r="FM10" s="170">
        <f t="shared" si="51"/>
        <v>8.0514278203365226E-3</v>
      </c>
      <c r="FN10" s="170">
        <f t="shared" si="52"/>
        <v>7.9870761435894572E-3</v>
      </c>
      <c r="FO10" s="170">
        <f t="shared" si="53"/>
        <v>7.893947750007544E-3</v>
      </c>
      <c r="FP10" s="170">
        <f t="shared" si="54"/>
        <v>7.7730627225728686E-3</v>
      </c>
      <c r="FQ10" s="170">
        <f t="shared" si="55"/>
        <v>7.625733061107455E-3</v>
      </c>
      <c r="FR10" s="170">
        <f t="shared" si="56"/>
        <v>7.4535389828971265E-3</v>
      </c>
      <c r="FS10" s="170">
        <f t="shared" si="57"/>
        <v>7.2583007210921396E-3</v>
      </c>
      <c r="FT10" s="170">
        <f t="shared" si="58"/>
        <v>7.0420465243347065E-3</v>
      </c>
      <c r="FU10" s="170">
        <f t="shared" si="59"/>
        <v>6.8069776434978553E-3</v>
      </c>
      <c r="FV10" s="170">
        <f t="shared" si="60"/>
        <v>6.5554311490954352E-3</v>
      </c>
      <c r="FW10" s="170">
        <f t="shared" si="61"/>
        <v>6.289841454554179E-3</v>
      </c>
      <c r="FX10" s="170">
        <f t="shared" si="62"/>
        <v>6.012701425818617E-3</v>
      </c>
      <c r="FY10" s="170">
        <f t="shared" si="63"/>
        <v>5.7265239373467652E-3</v>
      </c>
      <c r="FZ10" s="170">
        <f t="shared" si="64"/>
        <v>5.4338046900141643E-3</v>
      </c>
      <c r="GA10" s="170">
        <f t="shared" si="65"/>
        <v>5.1369870401556392E-3</v>
      </c>
      <c r="GB10" s="170">
        <f t="shared" si="66"/>
        <v>4.8384295040051735E-3</v>
      </c>
      <c r="GC10" s="170">
        <f t="shared" si="67"/>
        <v>4.5403765017494255E-3</v>
      </c>
      <c r="GD10" s="170">
        <f t="shared" si="68"/>
        <v>4.2449327942647433E-3</v>
      </c>
      <c r="GE10" s="170">
        <f t="shared" si="69"/>
        <v>3.9540419475316618E-3</v>
      </c>
      <c r="GF10" s="170">
        <f t="shared" si="70"/>
        <v>3.6694690389062774E-3</v>
      </c>
      <c r="GG10" s="170">
        <f t="shared" si="71"/>
        <v>3.3927876999209562E-3</v>
      </c>
      <c r="GH10" s="170">
        <f t="shared" si="72"/>
        <v>3.1253714758388861E-3</v>
      </c>
      <c r="GI10" s="170">
        <f t="shared" si="73"/>
        <v>2.8683893761257346E-3</v>
      </c>
      <c r="GJ10" s="170">
        <f t="shared" si="74"/>
        <v>2.6228053951298665E-3</v>
      </c>
      <c r="GK10" s="170">
        <f t="shared" si="75"/>
        <v>2.3893817007845965E-3</v>
      </c>
      <c r="GL10" s="170">
        <f t="shared" si="76"/>
        <v>2.1686851226267716E-3</v>
      </c>
      <c r="GM10" s="170">
        <f t="shared" si="77"/>
        <v>1.9610965197788504E-3</v>
      </c>
      <c r="GN10" s="170">
        <f t="shared" si="78"/>
        <v>1.7668225750450989E-3</v>
      </c>
      <c r="GO10" s="170">
        <f t="shared" si="79"/>
        <v>1.5859095426130128E-3</v>
      </c>
      <c r="GP10" s="170">
        <f t="shared" si="80"/>
        <v>1.4182584731860545E-3</v>
      </c>
      <c r="GQ10" s="170">
        <f t="shared" si="81"/>
        <v>1.2636414504125458E-3</v>
      </c>
      <c r="GR10" s="170">
        <f t="shared" si="82"/>
        <v>1.1217183945707373E-3</v>
      </c>
      <c r="GS10" s="170">
        <f t="shared" si="83"/>
        <v>9.9205402171554605E-4</v>
      </c>
      <c r="GT10" s="170">
        <f t="shared" si="84"/>
        <v>8.7413458682278464E-4</v>
      </c>
      <c r="GU10" s="170">
        <f t="shared" si="85"/>
        <v>7.673840857524663E-4</v>
      </c>
      <c r="GV10" s="170">
        <f t="shared" si="86"/>
        <v>6.7117964098907556E-4</v>
      </c>
      <c r="GW10" s="170">
        <f t="shared" si="87"/>
        <v>5.8486584810077662E-4</v>
      </c>
      <c r="GX10" s="170">
        <f t="shared" si="88"/>
        <v>5.0776791185543654E-4</v>
      </c>
      <c r="GY10" s="170">
        <f t="shared" si="89"/>
        <v>4.3920345132030089E-4</v>
      </c>
      <c r="GZ10" s="170">
        <f t="shared" si="90"/>
        <v>3.7849290068802272E-4</v>
      </c>
      <c r="HA10" s="170">
        <f t="shared" si="91"/>
        <v>3.2496847592150779E-4</v>
      </c>
      <c r="HB10" s="170">
        <f t="shared" si="92"/>
        <v>2.779817157806463E-4</v>
      </c>
      <c r="HC10" s="170">
        <f t="shared" si="93"/>
        <v>2.3690963884684553E-4</v>
      </c>
      <c r="HD10" s="170">
        <f t="shared" si="94"/>
        <v>2.0115958551572311E-4</v>
      </c>
      <c r="HE10" s="170">
        <f t="shared" si="95"/>
        <v>1.701728355374658E-4</v>
      </c>
      <c r="HF10" s="170">
        <f t="shared" si="96"/>
        <v>1.4342710770391738E-4</v>
      </c>
      <c r="HG10" s="170">
        <f t="shared" si="97"/>
        <v>1.2043805903525101E-4</v>
      </c>
      <c r="HH10" s="170">
        <f t="shared" si="98"/>
        <v>1.0075990676230302E-4</v>
      </c>
      <c r="HI10" s="170">
        <f t="shared" si="99"/>
        <v>8.3985298083329724E-5</v>
      </c>
      <c r="HJ10" s="170">
        <f t="shared" si="100"/>
        <v>6.9744550706077123E-5</v>
      </c>
      <c r="HK10" s="170">
        <f t="shared" si="101"/>
        <v>5.7704382205489895E-5</v>
      </c>
      <c r="HL10" s="170">
        <f t="shared" si="102"/>
        <v>4.7566238871795999E-5</v>
      </c>
      <c r="HM10" s="170">
        <f t="shared" si="103"/>
        <v>3.9064325606935488E-5</v>
      </c>
      <c r="HN10" s="170">
        <f t="shared" si="104"/>
        <v>3.1963428120547116E-5</v>
      </c>
      <c r="HO10" s="170">
        <f t="shared" si="105"/>
        <v>2.6056607694582656E-5</v>
      </c>
      <c r="HP10" s="170">
        <f t="shared" si="106"/>
        <v>2.1162837576731901E-5</v>
      </c>
    </row>
    <row r="11" spans="1:225" x14ac:dyDescent="0.25">
      <c r="A11" s="4">
        <v>8</v>
      </c>
      <c r="B11" s="97">
        <f t="shared" si="107"/>
        <v>60</v>
      </c>
      <c r="C11" s="96">
        <v>120</v>
      </c>
      <c r="D11" s="97">
        <f t="shared" si="108"/>
        <v>240</v>
      </c>
      <c r="E11" s="36">
        <f t="shared" si="0"/>
        <v>1</v>
      </c>
      <c r="F11" s="36">
        <f t="shared" si="1"/>
        <v>0.5</v>
      </c>
      <c r="G11" s="74">
        <f t="shared" si="109"/>
        <v>130</v>
      </c>
      <c r="H11" s="23" t="s">
        <v>798</v>
      </c>
      <c r="I11" s="58"/>
      <c r="J11" s="281"/>
      <c r="K11" s="75">
        <f>IF(AND(B11&gt;0,C11&gt;0,D11&gt;0),IF(ISBLANK(J11),IF(ISBLANK(H11),"",(D11-B11)*VLOOKUP(H11,VLookups!$A$4:$B$13,2,FALSE)),J11),"")</f>
        <v>56.920997883030829</v>
      </c>
      <c r="L11" s="76">
        <f t="shared" si="2"/>
        <v>3240</v>
      </c>
      <c r="M11" s="96">
        <v>150</v>
      </c>
      <c r="N11" s="271">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130</v>
      </c>
      <c r="U11" s="5"/>
      <c r="V11" s="169">
        <f t="shared" si="110"/>
        <v>3</v>
      </c>
      <c r="W11" s="50">
        <f t="shared" ref="W11:AP11" si="130">IF(ISNONTEXT($V11),X11-$V11,"")</f>
        <v>0</v>
      </c>
      <c r="X11" s="50">
        <f t="shared" si="130"/>
        <v>3</v>
      </c>
      <c r="Y11" s="50">
        <f t="shared" si="130"/>
        <v>6</v>
      </c>
      <c r="Z11" s="50">
        <f t="shared" si="130"/>
        <v>9</v>
      </c>
      <c r="AA11" s="50">
        <f t="shared" si="130"/>
        <v>12</v>
      </c>
      <c r="AB11" s="50">
        <f t="shared" si="130"/>
        <v>15</v>
      </c>
      <c r="AC11" s="50">
        <f t="shared" si="130"/>
        <v>18</v>
      </c>
      <c r="AD11" s="50">
        <f t="shared" si="130"/>
        <v>21</v>
      </c>
      <c r="AE11" s="50">
        <f t="shared" si="130"/>
        <v>24</v>
      </c>
      <c r="AF11" s="50">
        <f t="shared" si="130"/>
        <v>27</v>
      </c>
      <c r="AG11" s="50">
        <f t="shared" si="130"/>
        <v>30</v>
      </c>
      <c r="AH11" s="50">
        <f t="shared" si="130"/>
        <v>33</v>
      </c>
      <c r="AI11" s="50">
        <f t="shared" si="130"/>
        <v>36</v>
      </c>
      <c r="AJ11" s="50">
        <f t="shared" si="130"/>
        <v>39</v>
      </c>
      <c r="AK11" s="50">
        <f t="shared" si="130"/>
        <v>42</v>
      </c>
      <c r="AL11" s="50">
        <f t="shared" si="130"/>
        <v>45</v>
      </c>
      <c r="AM11" s="50">
        <f t="shared" si="130"/>
        <v>48</v>
      </c>
      <c r="AN11" s="50">
        <f t="shared" si="130"/>
        <v>51</v>
      </c>
      <c r="AO11" s="50">
        <f t="shared" si="130"/>
        <v>54</v>
      </c>
      <c r="AP11" s="50">
        <f t="shared" si="130"/>
        <v>57</v>
      </c>
      <c r="AQ11" s="184">
        <f t="shared" si="112"/>
        <v>60</v>
      </c>
      <c r="AR11" s="50">
        <f t="shared" ref="AR11:DC11" si="131">IF(ISNONTEXT($V11),AQ11+$V11,"")</f>
        <v>63</v>
      </c>
      <c r="AS11" s="50">
        <f t="shared" si="131"/>
        <v>66</v>
      </c>
      <c r="AT11" s="50">
        <f t="shared" si="131"/>
        <v>69</v>
      </c>
      <c r="AU11" s="50">
        <f t="shared" si="131"/>
        <v>72</v>
      </c>
      <c r="AV11" s="50">
        <f t="shared" si="131"/>
        <v>75</v>
      </c>
      <c r="AW11" s="50">
        <f t="shared" si="131"/>
        <v>78</v>
      </c>
      <c r="AX11" s="50">
        <f t="shared" si="131"/>
        <v>81</v>
      </c>
      <c r="AY11" s="50">
        <f t="shared" si="131"/>
        <v>84</v>
      </c>
      <c r="AZ11" s="50">
        <f t="shared" si="131"/>
        <v>87</v>
      </c>
      <c r="BA11" s="50">
        <f t="shared" si="131"/>
        <v>90</v>
      </c>
      <c r="BB11" s="50">
        <f t="shared" si="131"/>
        <v>93</v>
      </c>
      <c r="BC11" s="50">
        <f t="shared" si="131"/>
        <v>96</v>
      </c>
      <c r="BD11" s="50">
        <f t="shared" si="131"/>
        <v>99</v>
      </c>
      <c r="BE11" s="50">
        <f t="shared" si="131"/>
        <v>102</v>
      </c>
      <c r="BF11" s="50">
        <f t="shared" si="131"/>
        <v>105</v>
      </c>
      <c r="BG11" s="50">
        <f t="shared" si="131"/>
        <v>108</v>
      </c>
      <c r="BH11" s="50">
        <f t="shared" si="131"/>
        <v>111</v>
      </c>
      <c r="BI11" s="50">
        <f t="shared" si="131"/>
        <v>114</v>
      </c>
      <c r="BJ11" s="50">
        <f t="shared" si="131"/>
        <v>117</v>
      </c>
      <c r="BK11" s="50">
        <f t="shared" si="131"/>
        <v>120</v>
      </c>
      <c r="BL11" s="50">
        <f t="shared" si="131"/>
        <v>123</v>
      </c>
      <c r="BM11" s="50">
        <f t="shared" si="131"/>
        <v>126</v>
      </c>
      <c r="BN11" s="50">
        <f t="shared" si="131"/>
        <v>129</v>
      </c>
      <c r="BO11" s="50">
        <f t="shared" si="131"/>
        <v>132</v>
      </c>
      <c r="BP11" s="50">
        <f t="shared" si="131"/>
        <v>135</v>
      </c>
      <c r="BQ11" s="50">
        <f t="shared" si="131"/>
        <v>138</v>
      </c>
      <c r="BR11" s="50">
        <f t="shared" si="131"/>
        <v>141</v>
      </c>
      <c r="BS11" s="50">
        <f t="shared" si="131"/>
        <v>144</v>
      </c>
      <c r="BT11" s="50">
        <f t="shared" si="131"/>
        <v>147</v>
      </c>
      <c r="BU11" s="50">
        <f t="shared" si="131"/>
        <v>150</v>
      </c>
      <c r="BV11" s="50">
        <f t="shared" si="131"/>
        <v>153</v>
      </c>
      <c r="BW11" s="50">
        <f t="shared" si="131"/>
        <v>156</v>
      </c>
      <c r="BX11" s="50">
        <f t="shared" si="131"/>
        <v>159</v>
      </c>
      <c r="BY11" s="50">
        <f t="shared" si="131"/>
        <v>162</v>
      </c>
      <c r="BZ11" s="50">
        <f t="shared" si="131"/>
        <v>165</v>
      </c>
      <c r="CA11" s="50">
        <f t="shared" si="131"/>
        <v>168</v>
      </c>
      <c r="CB11" s="50">
        <f t="shared" si="131"/>
        <v>171</v>
      </c>
      <c r="CC11" s="50">
        <f t="shared" si="131"/>
        <v>174</v>
      </c>
      <c r="CD11" s="50">
        <f t="shared" si="131"/>
        <v>177</v>
      </c>
      <c r="CE11" s="50">
        <f t="shared" si="131"/>
        <v>180</v>
      </c>
      <c r="CF11" s="50">
        <f t="shared" si="131"/>
        <v>183</v>
      </c>
      <c r="CG11" s="50">
        <f t="shared" si="131"/>
        <v>186</v>
      </c>
      <c r="CH11" s="50">
        <f t="shared" si="131"/>
        <v>189</v>
      </c>
      <c r="CI11" s="50">
        <f t="shared" si="131"/>
        <v>192</v>
      </c>
      <c r="CJ11" s="50">
        <f t="shared" si="131"/>
        <v>195</v>
      </c>
      <c r="CK11" s="50">
        <f t="shared" si="131"/>
        <v>198</v>
      </c>
      <c r="CL11" s="50">
        <f t="shared" si="131"/>
        <v>201</v>
      </c>
      <c r="CM11" s="50">
        <f t="shared" si="131"/>
        <v>204</v>
      </c>
      <c r="CN11" s="50">
        <f t="shared" si="131"/>
        <v>207</v>
      </c>
      <c r="CO11" s="50">
        <f t="shared" si="131"/>
        <v>210</v>
      </c>
      <c r="CP11" s="50">
        <f t="shared" si="131"/>
        <v>213</v>
      </c>
      <c r="CQ11" s="50">
        <f t="shared" si="131"/>
        <v>216</v>
      </c>
      <c r="CR11" s="50">
        <f t="shared" si="131"/>
        <v>219</v>
      </c>
      <c r="CS11" s="50">
        <f t="shared" si="131"/>
        <v>222</v>
      </c>
      <c r="CT11" s="50">
        <f t="shared" si="131"/>
        <v>225</v>
      </c>
      <c r="CU11" s="50">
        <f t="shared" si="131"/>
        <v>228</v>
      </c>
      <c r="CV11" s="50">
        <f t="shared" si="131"/>
        <v>231</v>
      </c>
      <c r="CW11" s="50">
        <f t="shared" si="131"/>
        <v>234</v>
      </c>
      <c r="CX11" s="50">
        <f t="shared" si="131"/>
        <v>237</v>
      </c>
      <c r="CY11" s="50">
        <f t="shared" si="131"/>
        <v>240</v>
      </c>
      <c r="CZ11" s="50">
        <f t="shared" si="131"/>
        <v>243</v>
      </c>
      <c r="DA11" s="50">
        <f t="shared" si="131"/>
        <v>246</v>
      </c>
      <c r="DB11" s="50">
        <f t="shared" si="131"/>
        <v>249</v>
      </c>
      <c r="DC11" s="50">
        <f t="shared" si="131"/>
        <v>252</v>
      </c>
      <c r="DD11" s="50">
        <f t="shared" ref="DD11:DS11" si="132">IF(ISNONTEXT($V11),DC11+$V11,"")</f>
        <v>255</v>
      </c>
      <c r="DE11" s="50">
        <f t="shared" si="132"/>
        <v>258</v>
      </c>
      <c r="DF11" s="50">
        <f t="shared" si="132"/>
        <v>261</v>
      </c>
      <c r="DG11" s="50">
        <f t="shared" si="132"/>
        <v>264</v>
      </c>
      <c r="DH11" s="50">
        <f t="shared" si="132"/>
        <v>267</v>
      </c>
      <c r="DI11" s="50">
        <f t="shared" si="132"/>
        <v>270</v>
      </c>
      <c r="DJ11" s="50">
        <f t="shared" si="132"/>
        <v>273</v>
      </c>
      <c r="DK11" s="50">
        <f t="shared" si="132"/>
        <v>276</v>
      </c>
      <c r="DL11" s="50">
        <f t="shared" si="132"/>
        <v>279</v>
      </c>
      <c r="DM11" s="50">
        <f t="shared" si="132"/>
        <v>282</v>
      </c>
      <c r="DN11" s="50">
        <f t="shared" si="132"/>
        <v>285</v>
      </c>
      <c r="DO11" s="50">
        <f t="shared" si="132"/>
        <v>288</v>
      </c>
      <c r="DP11" s="50">
        <f t="shared" si="132"/>
        <v>291</v>
      </c>
      <c r="DQ11" s="50">
        <f t="shared" si="132"/>
        <v>294</v>
      </c>
      <c r="DR11" s="50">
        <f t="shared" si="132"/>
        <v>297</v>
      </c>
      <c r="DS11" s="50">
        <f t="shared" si="132"/>
        <v>300</v>
      </c>
      <c r="DT11" s="170">
        <f t="shared" si="6"/>
        <v>5.1640070748702467E-4</v>
      </c>
      <c r="DU11" s="170">
        <f t="shared" si="7"/>
        <v>5.8164745134737367E-4</v>
      </c>
      <c r="DV11" s="170">
        <f t="shared" si="8"/>
        <v>6.5332075720396109E-4</v>
      </c>
      <c r="DW11" s="170">
        <f t="shared" si="9"/>
        <v>7.3179040436058057E-4</v>
      </c>
      <c r="DX11" s="170">
        <f t="shared" si="10"/>
        <v>8.1741121246507026E-4</v>
      </c>
      <c r="DY11" s="170">
        <f t="shared" si="11"/>
        <v>9.105170806579712E-4</v>
      </c>
      <c r="DZ11" s="170">
        <f t="shared" si="12"/>
        <v>1.0114146275639708E-3</v>
      </c>
      <c r="EA11" s="170">
        <f t="shared" si="13"/>
        <v>1.1203764972341867E-3</v>
      </c>
      <c r="EB11" s="170">
        <f t="shared" si="14"/>
        <v>1.237634410490465E-3</v>
      </c>
      <c r="EC11" s="170">
        <f t="shared" si="15"/>
        <v>1.3633720552397228E-3</v>
      </c>
      <c r="ED11" s="170">
        <f t="shared" si="16"/>
        <v>1.4977179228208234E-3</v>
      </c>
      <c r="EE11" s="170">
        <f t="shared" si="17"/>
        <v>1.6407382098968346E-3</v>
      </c>
      <c r="EF11" s="170">
        <f t="shared" si="18"/>
        <v>1.792429916375071E-3</v>
      </c>
      <c r="EG11" s="170">
        <f t="shared" si="19"/>
        <v>1.9527142788868981E-3</v>
      </c>
      <c r="EH11" s="170">
        <f t="shared" si="20"/>
        <v>2.1214306860607574E-3</v>
      </c>
      <c r="EI11" s="170">
        <f t="shared" si="21"/>
        <v>2.2983312257733256E-3</v>
      </c>
      <c r="EJ11" s="170">
        <f t="shared" si="22"/>
        <v>2.4830760154042398E-3</v>
      </c>
      <c r="EK11" s="170">
        <f t="shared" si="23"/>
        <v>2.6752294635454363E-3</v>
      </c>
      <c r="EL11" s="170">
        <f t="shared" si="24"/>
        <v>2.8742576053939991E-3</v>
      </c>
      <c r="EM11" s="170">
        <f t="shared" si="25"/>
        <v>3.0795266440399208E-3</v>
      </c>
      <c r="EN11" s="170">
        <f t="shared" si="26"/>
        <v>3.2903028159966489E-3</v>
      </c>
      <c r="EO11" s="170">
        <f t="shared" si="27"/>
        <v>3.5057536816683887E-3</v>
      </c>
      <c r="EP11" s="170">
        <f t="shared" si="28"/>
        <v>3.7249509201727764E-3</v>
      </c>
      <c r="EQ11" s="170">
        <f t="shared" si="29"/>
        <v>3.9468746833257722E-3</v>
      </c>
      <c r="ER11" s="170">
        <f t="shared" si="30"/>
        <v>4.1704195360484381E-3</v>
      </c>
      <c r="ES11" s="170">
        <f t="shared" si="31"/>
        <v>4.3944019804848201E-3</v>
      </c>
      <c r="ET11" s="170">
        <f t="shared" si="32"/>
        <v>4.6175695293411796E-3</v>
      </c>
      <c r="EU11" s="170">
        <f t="shared" si="33"/>
        <v>4.838611261074148E-3</v>
      </c>
      <c r="EV11" s="170">
        <f t="shared" si="34"/>
        <v>5.0561697563467648E-3</v>
      </c>
      <c r="EW11" s="170">
        <f t="shared" si="35"/>
        <v>5.2688542824682093E-3</v>
      </c>
      <c r="EX11" s="170">
        <f t="shared" si="36"/>
        <v>5.4752550611965453E-3</v>
      </c>
      <c r="EY11" s="170">
        <f t="shared" si="37"/>
        <v>5.6739584261803928E-3</v>
      </c>
      <c r="EZ11" s="170">
        <f t="shared" si="38"/>
        <v>5.8635626502895107E-3</v>
      </c>
      <c r="FA11" s="170">
        <f t="shared" si="39"/>
        <v>6.0426942009312529E-3</v>
      </c>
      <c r="FB11" s="170">
        <f t="shared" si="40"/>
        <v>6.2100241638891824E-3</v>
      </c>
      <c r="FC11" s="170">
        <f t="shared" si="41"/>
        <v>6.3642845638700301E-3</v>
      </c>
      <c r="FD11" s="170">
        <f t="shared" si="42"/>
        <v>6.5042843032995122E-3</v>
      </c>
      <c r="FE11" s="170">
        <f t="shared" si="43"/>
        <v>6.6289244403164652E-3</v>
      </c>
      <c r="FF11" s="170">
        <f t="shared" si="44"/>
        <v>6.7372125325691297E-3</v>
      </c>
      <c r="FG11" s="170">
        <f t="shared" si="45"/>
        <v>6.8282757853382788E-3</v>
      </c>
      <c r="FH11" s="170">
        <f t="shared" si="46"/>
        <v>6.9013727605456519E-3</v>
      </c>
      <c r="FI11" s="170">
        <f t="shared" si="47"/>
        <v>6.9559034270247604E-3</v>
      </c>
      <c r="FJ11" s="170">
        <f t="shared" si="48"/>
        <v>6.9914173615389609E-3</v>
      </c>
      <c r="FK11" s="170">
        <f t="shared" si="49"/>
        <v>7.0076199437777596E-3</v>
      </c>
      <c r="FL11" s="170">
        <f t="shared" si="50"/>
        <v>7.0043764261574657E-3</v>
      </c>
      <c r="FM11" s="170">
        <f t="shared" si="51"/>
        <v>6.9817137997923379E-3</v>
      </c>
      <c r="FN11" s="170">
        <f t="shared" si="52"/>
        <v>6.939820420493909E-3</v>
      </c>
      <c r="FO11" s="170">
        <f t="shared" si="53"/>
        <v>6.8790434020470654E-3</v>
      </c>
      <c r="FP11" s="170">
        <f t="shared" si="54"/>
        <v>6.7998838272217612E-3</v>
      </c>
      <c r="FQ11" s="170">
        <f t="shared" si="55"/>
        <v>6.7029898689349799E-3</v>
      </c>
      <c r="FR11" s="170">
        <f t="shared" si="56"/>
        <v>6.5891479536425114E-3</v>
      </c>
      <c r="FS11" s="170">
        <f t="shared" si="57"/>
        <v>6.4592721354475241E-3</v>
      </c>
      <c r="FT11" s="170">
        <f t="shared" si="58"/>
        <v>6.3143918816941673E-3</v>
      </c>
      <c r="FU11" s="170">
        <f t="shared" si="59"/>
        <v>6.1556384982241943E-3</v>
      </c>
      <c r="FV11" s="170">
        <f t="shared" si="60"/>
        <v>5.9842304444118945E-3</v>
      </c>
      <c r="FW11" s="170">
        <f t="shared" si="61"/>
        <v>5.8014578041166746E-3</v>
      </c>
      <c r="FX11" s="170">
        <f t="shared" si="62"/>
        <v>5.6086661885330425E-3</v>
      </c>
      <c r="FY11" s="170">
        <f t="shared" si="63"/>
        <v>5.4072403504794768E-3</v>
      </c>
      <c r="FZ11" s="170">
        <f t="shared" si="64"/>
        <v>5.198587787028989E-3</v>
      </c>
      <c r="GA11" s="170">
        <f t="shared" si="65"/>
        <v>4.9841225987907641E-3</v>
      </c>
      <c r="GB11" s="170">
        <f t="shared" si="66"/>
        <v>4.7652498600037679E-3</v>
      </c>
      <c r="GC11" s="170">
        <f t="shared" si="67"/>
        <v>4.5433507344376277E-3</v>
      </c>
      <c r="GD11" s="170">
        <f t="shared" si="68"/>
        <v>4.3197685485678334E-3</v>
      </c>
      <c r="GE11" s="170">
        <f t="shared" si="69"/>
        <v>4.0957960063491934E-3</v>
      </c>
      <c r="GF11" s="170">
        <f t="shared" si="70"/>
        <v>3.8726636999682688E-3</v>
      </c>
      <c r="GG11" s="170">
        <f t="shared" si="71"/>
        <v>3.6515300390668718E-3</v>
      </c>
      <c r="GH11" s="170">
        <f t="shared" si="72"/>
        <v>3.4334726879624122E-3</v>
      </c>
      <c r="GI11" s="170">
        <f t="shared" si="73"/>
        <v>3.2194815672006902E-3</v>
      </c>
      <c r="GJ11" s="170">
        <f t="shared" si="74"/>
        <v>3.0104534431787508E-3</v>
      </c>
      <c r="GK11" s="170">
        <f t="shared" si="75"/>
        <v>2.8071880983251835E-3</v>
      </c>
      <c r="GL11" s="170">
        <f t="shared" si="76"/>
        <v>2.6103860450990236E-3</v>
      </c>
      <c r="GM11" s="170">
        <f t="shared" si="77"/>
        <v>2.4206477204481783E-3</v>
      </c>
      <c r="GN11" s="170">
        <f t="shared" si="78"/>
        <v>2.2384740738297876E-3</v>
      </c>
      <c r="GO11" s="170">
        <f t="shared" si="79"/>
        <v>2.0642684418008175E-3</v>
      </c>
      <c r="GP11" s="170">
        <f t="shared" si="80"/>
        <v>1.8983395857836477E-3</v>
      </c>
      <c r="GQ11" s="170">
        <f t="shared" si="81"/>
        <v>1.7409057570291495E-3</v>
      </c>
      <c r="GR11" s="170">
        <f t="shared" si="82"/>
        <v>1.5920996440579936E-3</v>
      </c>
      <c r="GS11" s="170">
        <f t="shared" si="83"/>
        <v>1.4519740528755982E-3</v>
      </c>
      <c r="GT11" s="170">
        <f t="shared" si="84"/>
        <v>1.3205081688496675E-3</v>
      </c>
      <c r="GU11" s="170">
        <f t="shared" si="85"/>
        <v>1.197614251053744E-3</v>
      </c>
      <c r="GV11" s="170">
        <f t="shared" si="86"/>
        <v>1.0831446147907021E-3</v>
      </c>
      <c r="GW11" s="170">
        <f t="shared" si="87"/>
        <v>9.7689876554059914E-4</v>
      </c>
      <c r="GX11" s="170">
        <f t="shared" si="88"/>
        <v>8.7863055731525388E-4</v>
      </c>
      <c r="GY11" s="170">
        <f t="shared" si="89"/>
        <v>7.8805525991403763E-4</v>
      </c>
      <c r="GZ11" s="170">
        <f t="shared" si="90"/>
        <v>7.0485643242177473E-4</v>
      </c>
      <c r="HA11" s="170">
        <f t="shared" si="91"/>
        <v>6.286925140373649E-4</v>
      </c>
      <c r="HB11" s="170">
        <f t="shared" si="92"/>
        <v>5.5920305755649817E-4</v>
      </c>
      <c r="HC11" s="170">
        <f t="shared" si="93"/>
        <v>4.9601454516808334E-4</v>
      </c>
      <c r="HD11" s="170">
        <f t="shared" si="94"/>
        <v>4.3874574031335076E-4</v>
      </c>
      <c r="HE11" s="170">
        <f t="shared" si="95"/>
        <v>3.8701254289364443E-4</v>
      </c>
      <c r="HF11" s="170">
        <f t="shared" si="96"/>
        <v>3.4043232783970102E-4</v>
      </c>
      <c r="HG11" s="170">
        <f t="shared" si="97"/>
        <v>2.9862775876341835E-4</v>
      </c>
      <c r="HH11" s="170">
        <f t="shared" si="98"/>
        <v>2.612300789443176E-4</v>
      </c>
      <c r="HI11" s="170">
        <f t="shared" si="99"/>
        <v>2.2788189114765196E-4</v>
      </c>
      <c r="HJ11" s="170">
        <f t="shared" si="100"/>
        <v>1.9823944566625746E-4</v>
      </c>
      <c r="HK11" s="170">
        <f t="shared" si="101"/>
        <v>1.7197446250317126E-4</v>
      </c>
      <c r="HL11" s="170">
        <f t="shared" si="102"/>
        <v>1.487755187842434E-4</v>
      </c>
      <c r="HM11" s="170">
        <f t="shared" si="103"/>
        <v>1.2834903635972514E-4</v>
      </c>
      <c r="HN11" s="170">
        <f t="shared" si="104"/>
        <v>1.1041990719864305E-4</v>
      </c>
      <c r="HO11" s="170">
        <f t="shared" si="105"/>
        <v>9.4731795698779921E-5</v>
      </c>
      <c r="HP11" s="170">
        <f t="shared" si="106"/>
        <v>8.1047157543256E-5</v>
      </c>
    </row>
    <row r="12" spans="1:225" x14ac:dyDescent="0.25">
      <c r="A12" s="4">
        <v>9</v>
      </c>
      <c r="B12" s="97">
        <f t="shared" si="107"/>
        <v>60</v>
      </c>
      <c r="C12" s="96">
        <v>120</v>
      </c>
      <c r="D12" s="97">
        <f t="shared" si="108"/>
        <v>240</v>
      </c>
      <c r="E12" s="36">
        <f t="shared" si="0"/>
        <v>1</v>
      </c>
      <c r="F12" s="36">
        <f t="shared" si="1"/>
        <v>0.5</v>
      </c>
      <c r="G12" s="74">
        <f t="shared" si="109"/>
        <v>130</v>
      </c>
      <c r="H12" s="23" t="s">
        <v>799</v>
      </c>
      <c r="I12" s="58"/>
      <c r="J12" s="281"/>
      <c r="K12" s="75">
        <f>IF(AND(B12&gt;0,C12&gt;0,D12&gt;0),IF(ISBLANK(J12),IF(ISBLANK(H12),"",(D12-B12)*VLOOKUP(H12,VLookups!$A$4:$B$13,2,FALSE)),J12),"")</f>
        <v>63.63961030678928</v>
      </c>
      <c r="L12" s="76">
        <f t="shared" si="2"/>
        <v>4050.0000000000005</v>
      </c>
      <c r="M12" s="96">
        <v>150</v>
      </c>
      <c r="N12" s="271">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130</v>
      </c>
      <c r="U12" s="5"/>
      <c r="V12" s="169">
        <f t="shared" si="110"/>
        <v>3</v>
      </c>
      <c r="W12" s="50">
        <f t="shared" ref="W12:AP12" si="133">IF(ISNONTEXT($V12),X12-$V12,"")</f>
        <v>0</v>
      </c>
      <c r="X12" s="50">
        <f t="shared" si="133"/>
        <v>3</v>
      </c>
      <c r="Y12" s="50">
        <f t="shared" si="133"/>
        <v>6</v>
      </c>
      <c r="Z12" s="50">
        <f t="shared" si="133"/>
        <v>9</v>
      </c>
      <c r="AA12" s="50">
        <f t="shared" si="133"/>
        <v>12</v>
      </c>
      <c r="AB12" s="50">
        <f t="shared" si="133"/>
        <v>15</v>
      </c>
      <c r="AC12" s="50">
        <f t="shared" si="133"/>
        <v>18</v>
      </c>
      <c r="AD12" s="50">
        <f t="shared" si="133"/>
        <v>21</v>
      </c>
      <c r="AE12" s="50">
        <f t="shared" si="133"/>
        <v>24</v>
      </c>
      <c r="AF12" s="50">
        <f t="shared" si="133"/>
        <v>27</v>
      </c>
      <c r="AG12" s="50">
        <f t="shared" si="133"/>
        <v>30</v>
      </c>
      <c r="AH12" s="50">
        <f t="shared" si="133"/>
        <v>33</v>
      </c>
      <c r="AI12" s="50">
        <f t="shared" si="133"/>
        <v>36</v>
      </c>
      <c r="AJ12" s="50">
        <f t="shared" si="133"/>
        <v>39</v>
      </c>
      <c r="AK12" s="50">
        <f t="shared" si="133"/>
        <v>42</v>
      </c>
      <c r="AL12" s="50">
        <f t="shared" si="133"/>
        <v>45</v>
      </c>
      <c r="AM12" s="50">
        <f t="shared" si="133"/>
        <v>48</v>
      </c>
      <c r="AN12" s="50">
        <f t="shared" si="133"/>
        <v>51</v>
      </c>
      <c r="AO12" s="50">
        <f t="shared" si="133"/>
        <v>54</v>
      </c>
      <c r="AP12" s="50">
        <f t="shared" si="133"/>
        <v>57</v>
      </c>
      <c r="AQ12" s="184">
        <f t="shared" si="112"/>
        <v>60</v>
      </c>
      <c r="AR12" s="50">
        <f t="shared" ref="AR12:DC12" si="134">IF(ISNONTEXT($V12),AQ12+$V12,"")</f>
        <v>63</v>
      </c>
      <c r="AS12" s="50">
        <f t="shared" si="134"/>
        <v>66</v>
      </c>
      <c r="AT12" s="50">
        <f t="shared" si="134"/>
        <v>69</v>
      </c>
      <c r="AU12" s="50">
        <f t="shared" si="134"/>
        <v>72</v>
      </c>
      <c r="AV12" s="50">
        <f t="shared" si="134"/>
        <v>75</v>
      </c>
      <c r="AW12" s="50">
        <f t="shared" si="134"/>
        <v>78</v>
      </c>
      <c r="AX12" s="50">
        <f t="shared" si="134"/>
        <v>81</v>
      </c>
      <c r="AY12" s="50">
        <f t="shared" si="134"/>
        <v>84</v>
      </c>
      <c r="AZ12" s="50">
        <f t="shared" si="134"/>
        <v>87</v>
      </c>
      <c r="BA12" s="50">
        <f t="shared" si="134"/>
        <v>90</v>
      </c>
      <c r="BB12" s="50">
        <f t="shared" si="134"/>
        <v>93</v>
      </c>
      <c r="BC12" s="50">
        <f t="shared" si="134"/>
        <v>96</v>
      </c>
      <c r="BD12" s="50">
        <f t="shared" si="134"/>
        <v>99</v>
      </c>
      <c r="BE12" s="50">
        <f t="shared" si="134"/>
        <v>102</v>
      </c>
      <c r="BF12" s="50">
        <f t="shared" si="134"/>
        <v>105</v>
      </c>
      <c r="BG12" s="50">
        <f t="shared" si="134"/>
        <v>108</v>
      </c>
      <c r="BH12" s="50">
        <f t="shared" si="134"/>
        <v>111</v>
      </c>
      <c r="BI12" s="50">
        <f t="shared" si="134"/>
        <v>114</v>
      </c>
      <c r="BJ12" s="50">
        <f t="shared" si="134"/>
        <v>117</v>
      </c>
      <c r="BK12" s="50">
        <f t="shared" si="134"/>
        <v>120</v>
      </c>
      <c r="BL12" s="50">
        <f t="shared" si="134"/>
        <v>123</v>
      </c>
      <c r="BM12" s="50">
        <f t="shared" si="134"/>
        <v>126</v>
      </c>
      <c r="BN12" s="50">
        <f t="shared" si="134"/>
        <v>129</v>
      </c>
      <c r="BO12" s="50">
        <f t="shared" si="134"/>
        <v>132</v>
      </c>
      <c r="BP12" s="50">
        <f t="shared" si="134"/>
        <v>135</v>
      </c>
      <c r="BQ12" s="50">
        <f t="shared" si="134"/>
        <v>138</v>
      </c>
      <c r="BR12" s="50">
        <f t="shared" si="134"/>
        <v>141</v>
      </c>
      <c r="BS12" s="50">
        <f t="shared" si="134"/>
        <v>144</v>
      </c>
      <c r="BT12" s="50">
        <f t="shared" si="134"/>
        <v>147</v>
      </c>
      <c r="BU12" s="50">
        <f t="shared" si="134"/>
        <v>150</v>
      </c>
      <c r="BV12" s="50">
        <f t="shared" si="134"/>
        <v>153</v>
      </c>
      <c r="BW12" s="50">
        <f t="shared" si="134"/>
        <v>156</v>
      </c>
      <c r="BX12" s="50">
        <f t="shared" si="134"/>
        <v>159</v>
      </c>
      <c r="BY12" s="50">
        <f t="shared" si="134"/>
        <v>162</v>
      </c>
      <c r="BZ12" s="50">
        <f t="shared" si="134"/>
        <v>165</v>
      </c>
      <c r="CA12" s="50">
        <f t="shared" si="134"/>
        <v>168</v>
      </c>
      <c r="CB12" s="50">
        <f t="shared" si="134"/>
        <v>171</v>
      </c>
      <c r="CC12" s="50">
        <f t="shared" si="134"/>
        <v>174</v>
      </c>
      <c r="CD12" s="50">
        <f t="shared" si="134"/>
        <v>177</v>
      </c>
      <c r="CE12" s="50">
        <f t="shared" si="134"/>
        <v>180</v>
      </c>
      <c r="CF12" s="50">
        <f t="shared" si="134"/>
        <v>183</v>
      </c>
      <c r="CG12" s="50">
        <f t="shared" si="134"/>
        <v>186</v>
      </c>
      <c r="CH12" s="50">
        <f t="shared" si="134"/>
        <v>189</v>
      </c>
      <c r="CI12" s="50">
        <f t="shared" si="134"/>
        <v>192</v>
      </c>
      <c r="CJ12" s="50">
        <f t="shared" si="134"/>
        <v>195</v>
      </c>
      <c r="CK12" s="50">
        <f t="shared" si="134"/>
        <v>198</v>
      </c>
      <c r="CL12" s="50">
        <f t="shared" si="134"/>
        <v>201</v>
      </c>
      <c r="CM12" s="50">
        <f t="shared" si="134"/>
        <v>204</v>
      </c>
      <c r="CN12" s="50">
        <f t="shared" si="134"/>
        <v>207</v>
      </c>
      <c r="CO12" s="50">
        <f t="shared" si="134"/>
        <v>210</v>
      </c>
      <c r="CP12" s="50">
        <f t="shared" si="134"/>
        <v>213</v>
      </c>
      <c r="CQ12" s="50">
        <f t="shared" si="134"/>
        <v>216</v>
      </c>
      <c r="CR12" s="50">
        <f t="shared" si="134"/>
        <v>219</v>
      </c>
      <c r="CS12" s="50">
        <f t="shared" si="134"/>
        <v>222</v>
      </c>
      <c r="CT12" s="50">
        <f t="shared" si="134"/>
        <v>225</v>
      </c>
      <c r="CU12" s="50">
        <f t="shared" si="134"/>
        <v>228</v>
      </c>
      <c r="CV12" s="50">
        <f t="shared" si="134"/>
        <v>231</v>
      </c>
      <c r="CW12" s="50">
        <f t="shared" si="134"/>
        <v>234</v>
      </c>
      <c r="CX12" s="50">
        <f t="shared" si="134"/>
        <v>237</v>
      </c>
      <c r="CY12" s="50">
        <f t="shared" si="134"/>
        <v>240</v>
      </c>
      <c r="CZ12" s="50">
        <f t="shared" si="134"/>
        <v>243</v>
      </c>
      <c r="DA12" s="50">
        <f t="shared" si="134"/>
        <v>246</v>
      </c>
      <c r="DB12" s="50">
        <f t="shared" si="134"/>
        <v>249</v>
      </c>
      <c r="DC12" s="50">
        <f t="shared" si="134"/>
        <v>252</v>
      </c>
      <c r="DD12" s="50">
        <f t="shared" ref="DD12:DS12" si="135">IF(ISNONTEXT($V12),DC12+$V12,"")</f>
        <v>255</v>
      </c>
      <c r="DE12" s="50">
        <f t="shared" si="135"/>
        <v>258</v>
      </c>
      <c r="DF12" s="50">
        <f t="shared" si="135"/>
        <v>261</v>
      </c>
      <c r="DG12" s="50">
        <f t="shared" si="135"/>
        <v>264</v>
      </c>
      <c r="DH12" s="50">
        <f t="shared" si="135"/>
        <v>267</v>
      </c>
      <c r="DI12" s="50">
        <f t="shared" si="135"/>
        <v>270</v>
      </c>
      <c r="DJ12" s="50">
        <f t="shared" si="135"/>
        <v>273</v>
      </c>
      <c r="DK12" s="50">
        <f t="shared" si="135"/>
        <v>276</v>
      </c>
      <c r="DL12" s="50">
        <f t="shared" si="135"/>
        <v>279</v>
      </c>
      <c r="DM12" s="50">
        <f t="shared" si="135"/>
        <v>282</v>
      </c>
      <c r="DN12" s="50">
        <f t="shared" si="135"/>
        <v>285</v>
      </c>
      <c r="DO12" s="50">
        <f t="shared" si="135"/>
        <v>288</v>
      </c>
      <c r="DP12" s="50">
        <f t="shared" si="135"/>
        <v>291</v>
      </c>
      <c r="DQ12" s="50">
        <f t="shared" si="135"/>
        <v>294</v>
      </c>
      <c r="DR12" s="50">
        <f t="shared" si="135"/>
        <v>297</v>
      </c>
      <c r="DS12" s="50">
        <f t="shared" si="135"/>
        <v>300</v>
      </c>
      <c r="DT12" s="170">
        <f t="shared" si="6"/>
        <v>7.7814757526648904E-4</v>
      </c>
      <c r="DU12" s="170">
        <f t="shared" si="7"/>
        <v>8.5585534879370365E-4</v>
      </c>
      <c r="DV12" s="170">
        <f t="shared" si="8"/>
        <v>9.3923370914773428E-4</v>
      </c>
      <c r="DW12" s="170">
        <f t="shared" si="9"/>
        <v>1.028446901374916E-3</v>
      </c>
      <c r="DX12" s="170">
        <f t="shared" si="10"/>
        <v>1.1236342745926638E-3</v>
      </c>
      <c r="DY12" s="170">
        <f t="shared" si="11"/>
        <v>1.2249066246849489E-3</v>
      </c>
      <c r="DZ12" s="170">
        <f t="shared" si="12"/>
        <v>1.3323425256089574E-3</v>
      </c>
      <c r="EA12" s="170">
        <f t="shared" si="13"/>
        <v>1.4459846992808398E-3</v>
      </c>
      <c r="EB12" s="170">
        <f t="shared" si="14"/>
        <v>1.5658364779410714E-3</v>
      </c>
      <c r="EC12" s="170">
        <f t="shared" si="15"/>
        <v>1.6918584161888539E-3</v>
      </c>
      <c r="ED12" s="170">
        <f t="shared" si="16"/>
        <v>1.8239651123946592E-3</v>
      </c>
      <c r="EE12" s="170">
        <f t="shared" si="17"/>
        <v>1.9620223008316594E-3</v>
      </c>
      <c r="EF12" s="170">
        <f t="shared" si="18"/>
        <v>2.1058442765020057E-3</v>
      </c>
      <c r="EG12" s="170">
        <f t="shared" si="19"/>
        <v>2.2551917141782727E-3</v>
      </c>
      <c r="EH12" s="170">
        <f t="shared" si="20"/>
        <v>2.4097699415570081E-3</v>
      </c>
      <c r="EI12" s="170">
        <f t="shared" si="21"/>
        <v>2.5692277235741302E-3</v>
      </c>
      <c r="EJ12" s="170">
        <f t="shared" si="22"/>
        <v>2.7331566108287375E-3</v>
      </c>
      <c r="EK12" s="170">
        <f t="shared" si="23"/>
        <v>2.901090899697012E-3</v>
      </c>
      <c r="EL12" s="170">
        <f t="shared" si="24"/>
        <v>3.072508245114073E-3</v>
      </c>
      <c r="EM12" s="170">
        <f t="shared" si="25"/>
        <v>3.2468309592115453E-3</v>
      </c>
      <c r="EN12" s="170">
        <f t="shared" si="26"/>
        <v>3.4234280201055354E-3</v>
      </c>
      <c r="EO12" s="170">
        <f t="shared" si="27"/>
        <v>3.6016178052474374E-3</v>
      </c>
      <c r="EP12" s="170">
        <f t="shared" si="28"/>
        <v>3.7806715530218195E-3</v>
      </c>
      <c r="EQ12" s="170">
        <f t="shared" si="29"/>
        <v>3.9598175448725403E-3</v>
      </c>
      <c r="ER12" s="170">
        <f t="shared" si="30"/>
        <v>4.1382459883564293E-3</v>
      </c>
      <c r="ES12" s="170">
        <f t="shared" si="31"/>
        <v>4.3151145693807813E-3</v>
      </c>
      <c r="ET12" s="170">
        <f t="shared" si="32"/>
        <v>4.4895546297114832E-3</v>
      </c>
      <c r="EU12" s="170">
        <f t="shared" si="33"/>
        <v>4.6606779138899093E-3</v>
      </c>
      <c r="EV12" s="170">
        <f t="shared" si="34"/>
        <v>4.8275838182224879E-3</v>
      </c>
      <c r="EW12" s="170">
        <f t="shared" si="35"/>
        <v>4.9893670637616155E-3</v>
      </c>
      <c r="EX12" s="170">
        <f t="shared" si="36"/>
        <v>5.145125705429094E-3</v>
      </c>
      <c r="EY12" s="170">
        <f t="shared" si="37"/>
        <v>5.2939693808803125E-3</v>
      </c>
      <c r="EZ12" s="170">
        <f t="shared" si="38"/>
        <v>5.4350276955874889E-3</v>
      </c>
      <c r="FA12" s="170">
        <f t="shared" si="39"/>
        <v>5.5674586351271262E-3</v>
      </c>
      <c r="FB12" s="170">
        <f t="shared" si="40"/>
        <v>5.6904568919545154E-3</v>
      </c>
      <c r="FC12" s="170">
        <f t="shared" si="41"/>
        <v>5.8032619921650035E-3</v>
      </c>
      <c r="FD12" s="170">
        <f t="shared" si="42"/>
        <v>5.9051661079673103E-3</v>
      </c>
      <c r="FE12" s="170">
        <f t="shared" si="43"/>
        <v>5.9955214438749196E-3</v>
      </c>
      <c r="FF12" s="170">
        <f t="shared" si="44"/>
        <v>6.0737470889591682E-3</v>
      </c>
      <c r="FG12" s="170">
        <f t="shared" si="45"/>
        <v>6.1393352338578377E-3</v>
      </c>
      <c r="FH12" s="170">
        <f t="shared" si="46"/>
        <v>6.1918566595056046E-3</v>
      </c>
      <c r="FI12" s="170">
        <f t="shared" si="47"/>
        <v>6.2309654146129375E-3</v>
      </c>
      <c r="FJ12" s="170">
        <f t="shared" si="48"/>
        <v>6.2564026105913504E-3</v>
      </c>
      <c r="FK12" s="170">
        <f t="shared" si="49"/>
        <v>6.2679992756904841E-3</v>
      </c>
      <c r="FL12" s="170">
        <f t="shared" si="50"/>
        <v>6.2656782243281231E-3</v>
      </c>
      <c r="FM12" s="170">
        <f t="shared" si="51"/>
        <v>6.2494549126820929E-3</v>
      </c>
      <c r="FN12" s="170">
        <f t="shared" si="52"/>
        <v>6.219437267276068E-3</v>
      </c>
      <c r="FO12" s="170">
        <f t="shared" si="53"/>
        <v>6.1758244892188069E-3</v>
      </c>
      <c r="FP12" s="170">
        <f t="shared" si="54"/>
        <v>6.1189048526307062E-3</v>
      </c>
      <c r="FQ12" s="170">
        <f t="shared" si="55"/>
        <v>6.0490525312969709E-3</v>
      </c>
      <c r="FR12" s="170">
        <f t="shared" si="56"/>
        <v>5.9667235024158591E-3</v>
      </c>
      <c r="FS12" s="170">
        <f t="shared" si="57"/>
        <v>5.8724505901728381E-3</v>
      </c>
      <c r="FT12" s="170">
        <f t="shared" si="58"/>
        <v>5.7668377244996733E-3</v>
      </c>
      <c r="FU12" s="170">
        <f t="shared" si="59"/>
        <v>5.6505535015338067E-3</v>
      </c>
      <c r="FV12" s="170">
        <f t="shared" si="60"/>
        <v>5.5243241417753906E-3</v>
      </c>
      <c r="FW12" s="170">
        <f t="shared" si="61"/>
        <v>5.3889259495838683E-3</v>
      </c>
      <c r="FX12" s="170">
        <f t="shared" si="62"/>
        <v>5.245177383343097E-3</v>
      </c>
      <c r="FY12" s="170">
        <f t="shared" si="63"/>
        <v>5.0939308492786448E-3</v>
      </c>
      <c r="FZ12" s="170">
        <f t="shared" si="64"/>
        <v>4.9360643335041223E-3</v>
      </c>
      <c r="GA12" s="170">
        <f t="shared" si="65"/>
        <v>4.772472986422081E-3</v>
      </c>
      <c r="GB12" s="170">
        <f t="shared" si="66"/>
        <v>4.6040607711702224E-3</v>
      </c>
      <c r="GC12" s="170">
        <f t="shared" si="67"/>
        <v>4.4317322834882492E-3</v>
      </c>
      <c r="GD12" s="170">
        <f t="shared" si="68"/>
        <v>4.2563848443255272E-3</v>
      </c>
      <c r="GE12" s="170">
        <f t="shared" si="69"/>
        <v>4.0789009588891928E-3</v>
      </c>
      <c r="GF12" s="170">
        <f t="shared" si="70"/>
        <v>3.9001412268493056E-3</v>
      </c>
      <c r="GG12" s="170">
        <f t="shared" si="71"/>
        <v>3.7209377782971491E-3</v>
      </c>
      <c r="GH12" s="170">
        <f t="shared" si="72"/>
        <v>3.54208829903652E-3</v>
      </c>
      <c r="GI12" s="170">
        <f t="shared" si="73"/>
        <v>3.3643506971270994E-3</v>
      </c>
      <c r="GJ12" s="170">
        <f t="shared" si="74"/>
        <v>3.1884384505487203E-3</v>
      </c>
      <c r="GK12" s="170">
        <f t="shared" si="75"/>
        <v>3.0150166636677841E-3</v>
      </c>
      <c r="GL12" s="170">
        <f t="shared" si="76"/>
        <v>2.844698848105703E-3</v>
      </c>
      <c r="GM12" s="170">
        <f t="shared" si="77"/>
        <v>2.6780444318638234E-3</v>
      </c>
      <c r="GN12" s="170">
        <f t="shared" si="78"/>
        <v>2.5155569893605535E-3</v>
      </c>
      <c r="GO12" s="170">
        <f t="shared" si="79"/>
        <v>2.3576831745725129E-3</v>
      </c>
      <c r="GP12" s="170">
        <f t="shared" si="80"/>
        <v>2.204812329904513E-3</v>
      </c>
      <c r="GQ12" s="170">
        <f t="shared" si="81"/>
        <v>2.0572767348766121E-3</v>
      </c>
      <c r="GR12" s="170">
        <f t="shared" si="82"/>
        <v>1.9153524513140568E-3</v>
      </c>
      <c r="GS12" s="170">
        <f t="shared" si="83"/>
        <v>1.7792607155307787E-3</v>
      </c>
      <c r="GT12" s="170">
        <f t="shared" si="84"/>
        <v>1.6491698230516421E-3</v>
      </c>
      <c r="GU12" s="170">
        <f t="shared" si="85"/>
        <v>1.5251974477361824E-3</v>
      </c>
      <c r="GV12" s="170">
        <f t="shared" si="86"/>
        <v>1.4074133347320723E-3</v>
      </c>
      <c r="GW12" s="170">
        <f t="shared" si="87"/>
        <v>1.2958423054597753E-3</v>
      </c>
      <c r="GX12" s="170">
        <f t="shared" si="88"/>
        <v>1.1904675127472938E-3</v>
      </c>
      <c r="GY12" s="170">
        <f t="shared" si="89"/>
        <v>1.0912338852125342E-3</v>
      </c>
      <c r="GZ12" s="170">
        <f t="shared" si="90"/>
        <v>9.9805170193109053E-4</v>
      </c>
      <c r="HA12" s="170">
        <f t="shared" si="91"/>
        <v>9.1080024121695279E-4</v>
      </c>
      <c r="HB12" s="170">
        <f t="shared" si="92"/>
        <v>8.2933145086128764E-4</v>
      </c>
      <c r="HC12" s="170">
        <f t="shared" si="93"/>
        <v>7.5347359129305505E-4</v>
      </c>
      <c r="HD12" s="170">
        <f t="shared" si="94"/>
        <v>6.8303480771554333E-4</v>
      </c>
      <c r="HE12" s="170">
        <f t="shared" si="95"/>
        <v>6.1780659220684946E-4</v>
      </c>
      <c r="HF12" s="170">
        <f t="shared" si="96"/>
        <v>5.5756710192551363E-4</v>
      </c>
      <c r="HG12" s="170">
        <f t="shared" si="97"/>
        <v>5.0208430481726591E-4</v>
      </c>
      <c r="HH12" s="170">
        <f t="shared" si="98"/>
        <v>4.5111892946589138E-4</v>
      </c>
      <c r="HI12" s="170">
        <f t="shared" si="99"/>
        <v>4.0442720087174823E-4</v>
      </c>
      <c r="HJ12" s="170">
        <f t="shared" si="100"/>
        <v>3.6176334888834418E-4</v>
      </c>
      <c r="HK12" s="170">
        <f t="shared" si="101"/>
        <v>3.2288188072594732E-4</v>
      </c>
      <c r="HL12" s="170">
        <f t="shared" si="102"/>
        <v>2.8753961327991813E-4</v>
      </c>
      <c r="HM12" s="170">
        <f t="shared" si="103"/>
        <v>2.5549746501194728E-4</v>
      </c>
      <c r="HN12" s="170">
        <f t="shared" si="104"/>
        <v>2.2652201066912709E-4</v>
      </c>
      <c r="HO12" s="170">
        <f t="shared" si="105"/>
        <v>2.0038680524580495E-4</v>
      </c>
      <c r="HP12" s="170">
        <f t="shared" si="106"/>
        <v>1.7687348626493083E-4</v>
      </c>
    </row>
    <row r="13" spans="1:225" x14ac:dyDescent="0.25">
      <c r="A13" s="4">
        <v>10</v>
      </c>
      <c r="B13" s="97">
        <f t="shared" si="107"/>
        <v>60</v>
      </c>
      <c r="C13" s="96">
        <v>120</v>
      </c>
      <c r="D13" s="97">
        <f t="shared" si="108"/>
        <v>240</v>
      </c>
      <c r="E13" s="36">
        <f t="shared" si="0"/>
        <v>1</v>
      </c>
      <c r="F13" s="36">
        <f t="shared" si="1"/>
        <v>0.5</v>
      </c>
      <c r="G13" s="74">
        <f t="shared" si="109"/>
        <v>130</v>
      </c>
      <c r="H13" s="23" t="s">
        <v>14</v>
      </c>
      <c r="I13" s="58"/>
      <c r="J13" s="281"/>
      <c r="K13" s="75">
        <f>IF(AND(B13&gt;0,C13&gt;0,D13&gt;0),IF(ISBLANK(J13),IF(ISBLANK(H13),"",(D13-B13)*VLOOKUP(H13,VLookups!$A$4:$B$13,2,FALSE)),J13),"")</f>
        <v>73.11634564172364</v>
      </c>
      <c r="L13" s="76">
        <f t="shared" si="2"/>
        <v>5346</v>
      </c>
      <c r="M13" s="96">
        <v>150</v>
      </c>
      <c r="N13" s="271">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130</v>
      </c>
      <c r="U13" s="5"/>
      <c r="V13" s="169">
        <f t="shared" si="110"/>
        <v>3</v>
      </c>
      <c r="W13" s="50">
        <f t="shared" ref="W13:AP13" si="136">IF(ISNONTEXT($V13),X13-$V13,"")</f>
        <v>0</v>
      </c>
      <c r="X13" s="50">
        <f t="shared" si="136"/>
        <v>3</v>
      </c>
      <c r="Y13" s="50">
        <f t="shared" si="136"/>
        <v>6</v>
      </c>
      <c r="Z13" s="50">
        <f t="shared" si="136"/>
        <v>9</v>
      </c>
      <c r="AA13" s="50">
        <f t="shared" si="136"/>
        <v>12</v>
      </c>
      <c r="AB13" s="50">
        <f t="shared" si="136"/>
        <v>15</v>
      </c>
      <c r="AC13" s="50">
        <f t="shared" si="136"/>
        <v>18</v>
      </c>
      <c r="AD13" s="50">
        <f t="shared" si="136"/>
        <v>21</v>
      </c>
      <c r="AE13" s="50">
        <f t="shared" si="136"/>
        <v>24</v>
      </c>
      <c r="AF13" s="50">
        <f t="shared" si="136"/>
        <v>27</v>
      </c>
      <c r="AG13" s="50">
        <f t="shared" si="136"/>
        <v>30</v>
      </c>
      <c r="AH13" s="50">
        <f t="shared" si="136"/>
        <v>33</v>
      </c>
      <c r="AI13" s="50">
        <f t="shared" si="136"/>
        <v>36</v>
      </c>
      <c r="AJ13" s="50">
        <f t="shared" si="136"/>
        <v>39</v>
      </c>
      <c r="AK13" s="50">
        <f t="shared" si="136"/>
        <v>42</v>
      </c>
      <c r="AL13" s="50">
        <f t="shared" si="136"/>
        <v>45</v>
      </c>
      <c r="AM13" s="50">
        <f t="shared" si="136"/>
        <v>48</v>
      </c>
      <c r="AN13" s="50">
        <f t="shared" si="136"/>
        <v>51</v>
      </c>
      <c r="AO13" s="50">
        <f t="shared" si="136"/>
        <v>54</v>
      </c>
      <c r="AP13" s="50">
        <f t="shared" si="136"/>
        <v>57</v>
      </c>
      <c r="AQ13" s="184">
        <f t="shared" si="112"/>
        <v>60</v>
      </c>
      <c r="AR13" s="50">
        <f t="shared" ref="AR13:DC13" si="137">IF(ISNONTEXT($V13),AQ13+$V13,"")</f>
        <v>63</v>
      </c>
      <c r="AS13" s="50">
        <f t="shared" si="137"/>
        <v>66</v>
      </c>
      <c r="AT13" s="50">
        <f t="shared" si="137"/>
        <v>69</v>
      </c>
      <c r="AU13" s="50">
        <f t="shared" si="137"/>
        <v>72</v>
      </c>
      <c r="AV13" s="50">
        <f t="shared" si="137"/>
        <v>75</v>
      </c>
      <c r="AW13" s="50">
        <f t="shared" si="137"/>
        <v>78</v>
      </c>
      <c r="AX13" s="50">
        <f t="shared" si="137"/>
        <v>81</v>
      </c>
      <c r="AY13" s="50">
        <f t="shared" si="137"/>
        <v>84</v>
      </c>
      <c r="AZ13" s="50">
        <f t="shared" si="137"/>
        <v>87</v>
      </c>
      <c r="BA13" s="50">
        <f t="shared" si="137"/>
        <v>90</v>
      </c>
      <c r="BB13" s="50">
        <f t="shared" si="137"/>
        <v>93</v>
      </c>
      <c r="BC13" s="50">
        <f t="shared" si="137"/>
        <v>96</v>
      </c>
      <c r="BD13" s="50">
        <f t="shared" si="137"/>
        <v>99</v>
      </c>
      <c r="BE13" s="50">
        <f t="shared" si="137"/>
        <v>102</v>
      </c>
      <c r="BF13" s="50">
        <f t="shared" si="137"/>
        <v>105</v>
      </c>
      <c r="BG13" s="50">
        <f t="shared" si="137"/>
        <v>108</v>
      </c>
      <c r="BH13" s="50">
        <f t="shared" si="137"/>
        <v>111</v>
      </c>
      <c r="BI13" s="50">
        <f t="shared" si="137"/>
        <v>114</v>
      </c>
      <c r="BJ13" s="50">
        <f t="shared" si="137"/>
        <v>117</v>
      </c>
      <c r="BK13" s="50">
        <f t="shared" si="137"/>
        <v>120</v>
      </c>
      <c r="BL13" s="50">
        <f t="shared" si="137"/>
        <v>123</v>
      </c>
      <c r="BM13" s="50">
        <f t="shared" si="137"/>
        <v>126</v>
      </c>
      <c r="BN13" s="50">
        <f t="shared" si="137"/>
        <v>129</v>
      </c>
      <c r="BO13" s="50">
        <f t="shared" si="137"/>
        <v>132</v>
      </c>
      <c r="BP13" s="50">
        <f t="shared" si="137"/>
        <v>135</v>
      </c>
      <c r="BQ13" s="50">
        <f t="shared" si="137"/>
        <v>138</v>
      </c>
      <c r="BR13" s="50">
        <f t="shared" si="137"/>
        <v>141</v>
      </c>
      <c r="BS13" s="50">
        <f t="shared" si="137"/>
        <v>144</v>
      </c>
      <c r="BT13" s="50">
        <f t="shared" si="137"/>
        <v>147</v>
      </c>
      <c r="BU13" s="50">
        <f t="shared" si="137"/>
        <v>150</v>
      </c>
      <c r="BV13" s="50">
        <f t="shared" si="137"/>
        <v>153</v>
      </c>
      <c r="BW13" s="50">
        <f t="shared" si="137"/>
        <v>156</v>
      </c>
      <c r="BX13" s="50">
        <f t="shared" si="137"/>
        <v>159</v>
      </c>
      <c r="BY13" s="50">
        <f t="shared" si="137"/>
        <v>162</v>
      </c>
      <c r="BZ13" s="50">
        <f t="shared" si="137"/>
        <v>165</v>
      </c>
      <c r="CA13" s="50">
        <f t="shared" si="137"/>
        <v>168</v>
      </c>
      <c r="CB13" s="50">
        <f t="shared" si="137"/>
        <v>171</v>
      </c>
      <c r="CC13" s="50">
        <f t="shared" si="137"/>
        <v>174</v>
      </c>
      <c r="CD13" s="50">
        <f t="shared" si="137"/>
        <v>177</v>
      </c>
      <c r="CE13" s="50">
        <f t="shared" si="137"/>
        <v>180</v>
      </c>
      <c r="CF13" s="50">
        <f t="shared" si="137"/>
        <v>183</v>
      </c>
      <c r="CG13" s="50">
        <f t="shared" si="137"/>
        <v>186</v>
      </c>
      <c r="CH13" s="50">
        <f t="shared" si="137"/>
        <v>189</v>
      </c>
      <c r="CI13" s="50">
        <f t="shared" si="137"/>
        <v>192</v>
      </c>
      <c r="CJ13" s="50">
        <f t="shared" si="137"/>
        <v>195</v>
      </c>
      <c r="CK13" s="50">
        <f t="shared" si="137"/>
        <v>198</v>
      </c>
      <c r="CL13" s="50">
        <f t="shared" si="137"/>
        <v>201</v>
      </c>
      <c r="CM13" s="50">
        <f t="shared" si="137"/>
        <v>204</v>
      </c>
      <c r="CN13" s="50">
        <f t="shared" si="137"/>
        <v>207</v>
      </c>
      <c r="CO13" s="50">
        <f t="shared" si="137"/>
        <v>210</v>
      </c>
      <c r="CP13" s="50">
        <f t="shared" si="137"/>
        <v>213</v>
      </c>
      <c r="CQ13" s="50">
        <f t="shared" si="137"/>
        <v>216</v>
      </c>
      <c r="CR13" s="50">
        <f t="shared" si="137"/>
        <v>219</v>
      </c>
      <c r="CS13" s="50">
        <f t="shared" si="137"/>
        <v>222</v>
      </c>
      <c r="CT13" s="50">
        <f t="shared" si="137"/>
        <v>225</v>
      </c>
      <c r="CU13" s="50">
        <f t="shared" si="137"/>
        <v>228</v>
      </c>
      <c r="CV13" s="50">
        <f t="shared" si="137"/>
        <v>231</v>
      </c>
      <c r="CW13" s="50">
        <f t="shared" si="137"/>
        <v>234</v>
      </c>
      <c r="CX13" s="50">
        <f t="shared" si="137"/>
        <v>237</v>
      </c>
      <c r="CY13" s="50">
        <f t="shared" si="137"/>
        <v>240</v>
      </c>
      <c r="CZ13" s="50">
        <f t="shared" si="137"/>
        <v>243</v>
      </c>
      <c r="DA13" s="50">
        <f t="shared" si="137"/>
        <v>246</v>
      </c>
      <c r="DB13" s="50">
        <f t="shared" si="137"/>
        <v>249</v>
      </c>
      <c r="DC13" s="50">
        <f t="shared" si="137"/>
        <v>252</v>
      </c>
      <c r="DD13" s="50">
        <f t="shared" ref="DD13:DS13" si="138">IF(ISNONTEXT($V13),DC13+$V13,"")</f>
        <v>255</v>
      </c>
      <c r="DE13" s="50">
        <f t="shared" si="138"/>
        <v>258</v>
      </c>
      <c r="DF13" s="50">
        <f t="shared" si="138"/>
        <v>261</v>
      </c>
      <c r="DG13" s="50">
        <f t="shared" si="138"/>
        <v>264</v>
      </c>
      <c r="DH13" s="50">
        <f t="shared" si="138"/>
        <v>267</v>
      </c>
      <c r="DI13" s="50">
        <f t="shared" si="138"/>
        <v>270</v>
      </c>
      <c r="DJ13" s="50">
        <f t="shared" si="138"/>
        <v>273</v>
      </c>
      <c r="DK13" s="50">
        <f t="shared" si="138"/>
        <v>276</v>
      </c>
      <c r="DL13" s="50">
        <f t="shared" si="138"/>
        <v>279</v>
      </c>
      <c r="DM13" s="50">
        <f t="shared" si="138"/>
        <v>282</v>
      </c>
      <c r="DN13" s="50">
        <f t="shared" si="138"/>
        <v>285</v>
      </c>
      <c r="DO13" s="50">
        <f t="shared" si="138"/>
        <v>288</v>
      </c>
      <c r="DP13" s="50">
        <f t="shared" si="138"/>
        <v>291</v>
      </c>
      <c r="DQ13" s="50">
        <f t="shared" si="138"/>
        <v>294</v>
      </c>
      <c r="DR13" s="50">
        <f t="shared" si="138"/>
        <v>297</v>
      </c>
      <c r="DS13" s="50">
        <f t="shared" si="138"/>
        <v>300</v>
      </c>
      <c r="DT13" s="170">
        <f t="shared" si="6"/>
        <v>1.1231573395099346E-3</v>
      </c>
      <c r="DU13" s="170">
        <f t="shared" si="7"/>
        <v>1.2071398016574447E-3</v>
      </c>
      <c r="DV13" s="170">
        <f t="shared" si="8"/>
        <v>1.2952195898552699E-3</v>
      </c>
      <c r="DW13" s="170">
        <f t="shared" si="9"/>
        <v>1.387388542444375E-3</v>
      </c>
      <c r="DX13" s="170">
        <f t="shared" si="10"/>
        <v>1.4836165433224965E-3</v>
      </c>
      <c r="DY13" s="170">
        <f t="shared" si="11"/>
        <v>1.5838501702200543E-3</v>
      </c>
      <c r="DZ13" s="170">
        <f t="shared" si="12"/>
        <v>1.6880114507492317E-3</v>
      </c>
      <c r="EA13" s="170">
        <f t="shared" si="13"/>
        <v>1.7959967466667777E-3</v>
      </c>
      <c r="EB13" s="170">
        <f t="shared" si="14"/>
        <v>1.9076757866302548E-3</v>
      </c>
      <c r="EC13" s="170">
        <f t="shared" si="15"/>
        <v>2.0228908672742254E-3</v>
      </c>
      <c r="ED13" s="170">
        <f t="shared" si="16"/>
        <v>2.1414562416747821E-3</v>
      </c>
      <c r="EE13" s="170">
        <f t="shared" si="17"/>
        <v>2.2631577132000329E-3</v>
      </c>
      <c r="EF13" s="170">
        <f t="shared" si="18"/>
        <v>2.3877524513575923E-3</v>
      </c>
      <c r="EG13" s="170">
        <f t="shared" si="19"/>
        <v>2.5149690445500444E-3</v>
      </c>
      <c r="EH13" s="170">
        <f t="shared" si="20"/>
        <v>2.6445078026436368E-3</v>
      </c>
      <c r="EI13" s="170">
        <f t="shared" si="21"/>
        <v>2.7760413199575573E-3</v>
      </c>
      <c r="EJ13" s="170">
        <f t="shared" si="22"/>
        <v>2.9092153067105352E-3</v>
      </c>
      <c r="EK13" s="170">
        <f t="shared" si="23"/>
        <v>3.0436496941432327E-3</v>
      </c>
      <c r="EL13" s="170">
        <f t="shared" si="24"/>
        <v>3.1789400154997333E-3</v>
      </c>
      <c r="EM13" s="170">
        <f t="shared" si="25"/>
        <v>3.314659061835418E-3</v>
      </c>
      <c r="EN13" s="170">
        <f t="shared" si="26"/>
        <v>3.4503588082626033E-3</v>
      </c>
      <c r="EO13" s="170">
        <f t="shared" si="27"/>
        <v>3.5855726027948401E-3</v>
      </c>
      <c r="EP13" s="170">
        <f t="shared" si="28"/>
        <v>3.7198176064547144E-3</v>
      </c>
      <c r="EQ13" s="170">
        <f t="shared" si="29"/>
        <v>3.8525974698203872E-3</v>
      </c>
      <c r="ER13" s="170">
        <f t="shared" si="30"/>
        <v>3.9834052277570317E-3</v>
      </c>
      <c r="ES13" s="170">
        <f t="shared" si="31"/>
        <v>4.1117263907660597E-3</v>
      </c>
      <c r="ET13" s="170">
        <f t="shared" si="32"/>
        <v>4.2370422082430069E-3</v>
      </c>
      <c r="EU13" s="170">
        <f t="shared" si="33"/>
        <v>4.3588330760187585E-3</v>
      </c>
      <c r="EV13" s="170">
        <f t="shared" si="34"/>
        <v>4.4765820579211581E-3</v>
      </c>
      <c r="EW13" s="170">
        <f t="shared" si="35"/>
        <v>4.5897784887846639E-3</v>
      </c>
      <c r="EX13" s="170">
        <f t="shared" si="36"/>
        <v>4.6979216244002449E-3</v>
      </c>
      <c r="EY13" s="170">
        <f t="shared" si="37"/>
        <v>4.8005243023770171E-3</v>
      </c>
      <c r="EZ13" s="170">
        <f t="shared" si="38"/>
        <v>4.8971165768158988E-3</v>
      </c>
      <c r="FA13" s="170">
        <f t="shared" si="39"/>
        <v>4.9872492891020765E-3</v>
      </c>
      <c r="FB13" s="170">
        <f t="shared" si="40"/>
        <v>5.0704975370279865E-3</v>
      </c>
      <c r="FC13" s="170">
        <f t="shared" si="41"/>
        <v>5.1464640048745581E-3</v>
      </c>
      <c r="FD13" s="170">
        <f t="shared" si="42"/>
        <v>5.2147821180101011E-3</v>
      </c>
      <c r="FE13" s="170">
        <f t="shared" si="43"/>
        <v>5.2751189870090306E-3</v>
      </c>
      <c r="FF13" s="170">
        <f t="shared" si="44"/>
        <v>5.3271781082336062E-3</v>
      </c>
      <c r="FG13" s="170">
        <f t="shared" si="45"/>
        <v>5.3707017902394688E-3</v>
      </c>
      <c r="FH13" s="170">
        <f t="shared" si="46"/>
        <v>5.4054732782296598E-3</v>
      </c>
      <c r="FI13" s="170">
        <f t="shared" si="47"/>
        <v>5.4313185520542713E-3</v>
      </c>
      <c r="FJ13" s="170">
        <f t="shared" si="48"/>
        <v>5.4481077768883937E-3</v>
      </c>
      <c r="FK13" s="170">
        <f t="shared" si="49"/>
        <v>5.455756389667687E-3</v>
      </c>
      <c r="FL13" s="170">
        <f t="shared" si="50"/>
        <v>5.4542258085612545E-3</v>
      </c>
      <c r="FM13" s="170">
        <f t="shared" si="51"/>
        <v>5.4435237571531497E-3</v>
      </c>
      <c r="FN13" s="170">
        <f t="shared" si="52"/>
        <v>5.4237041995211692E-3</v>
      </c>
      <c r="FO13" s="170">
        <f t="shared" si="53"/>
        <v>5.3948668869764869E-3</v>
      </c>
      <c r="FP13" s="170">
        <f t="shared" si="54"/>
        <v>5.3571565217910341E-3</v>
      </c>
      <c r="FQ13" s="170">
        <f t="shared" si="55"/>
        <v>5.3107615477224566E-3</v>
      </c>
      <c r="FR13" s="170">
        <f t="shared" si="56"/>
        <v>5.2559125814815102E-3</v>
      </c>
      <c r="FS13" s="170">
        <f t="shared" si="57"/>
        <v>5.1928805034092201E-3</v>
      </c>
      <c r="FT13" s="170">
        <f t="shared" si="58"/>
        <v>5.1219742294802964E-3</v>
      </c>
      <c r="FU13" s="170">
        <f t="shared" si="59"/>
        <v>5.0435381902691374E-3</v>
      </c>
      <c r="FV13" s="170">
        <f t="shared" si="60"/>
        <v>4.9579495456558483E-3</v>
      </c>
      <c r="FW13" s="170">
        <f t="shared" si="61"/>
        <v>4.8656151667685827E-3</v>
      </c>
      <c r="FX13" s="170">
        <f t="shared" si="62"/>
        <v>4.7669684189202265E-3</v>
      </c>
      <c r="FY13" s="170">
        <f t="shared" si="63"/>
        <v>4.6624657810743417E-3</v>
      </c>
      <c r="FZ13" s="170">
        <f t="shared" si="64"/>
        <v>4.5525833386487434E-3</v>
      </c>
      <c r="GA13" s="170">
        <f t="shared" si="65"/>
        <v>4.4378131872248672E-3</v>
      </c>
      <c r="GB13" s="170">
        <f t="shared" si="66"/>
        <v>4.3186597849758706E-3</v>
      </c>
      <c r="GC13" s="170">
        <f t="shared" si="67"/>
        <v>4.1956362913633648E-3</v>
      </c>
      <c r="GD13" s="170">
        <f t="shared" si="68"/>
        <v>4.0692609288972507E-3</v>
      </c>
      <c r="GE13" s="170">
        <f t="shared" si="69"/>
        <v>3.9400534035286252E-3</v>
      </c>
      <c r="GF13" s="170">
        <f t="shared" si="70"/>
        <v>3.8085314175825861E-3</v>
      </c>
      <c r="GG13" s="170">
        <f t="shared" si="71"/>
        <v>3.6752073070728639E-3</v>
      </c>
      <c r="GH13" s="170">
        <f t="shared" si="72"/>
        <v>3.5405848328161193E-3</v>
      </c>
      <c r="GI13" s="170">
        <f t="shared" si="73"/>
        <v>3.4051561520275519E-3</v>
      </c>
      <c r="GJ13" s="170">
        <f t="shared" si="74"/>
        <v>3.2693989940820404E-3</v>
      </c>
      <c r="GK13" s="170">
        <f t="shared" si="75"/>
        <v>3.1337740609198033E-3</v>
      </c>
      <c r="GL13" s="170">
        <f t="shared" si="76"/>
        <v>2.9987226692175053E-3</v>
      </c>
      <c r="GM13" s="170">
        <f t="shared" si="77"/>
        <v>2.8646646479904103E-3</v>
      </c>
      <c r="GN13" s="170">
        <f t="shared" si="78"/>
        <v>2.7319965017934644E-3</v>
      </c>
      <c r="GO13" s="170">
        <f t="shared" si="79"/>
        <v>2.6010898462027155E-3</v>
      </c>
      <c r="GP13" s="170">
        <f t="shared" si="80"/>
        <v>2.4722901188342201E-3</v>
      </c>
      <c r="GQ13" s="170">
        <f t="shared" si="81"/>
        <v>2.3459155658434789E-3</v>
      </c>
      <c r="GR13" s="170">
        <f t="shared" si="82"/>
        <v>2.2222565006883902E-3</v>
      </c>
      <c r="GS13" s="170">
        <f t="shared" si="83"/>
        <v>2.1015748289721159E-3</v>
      </c>
      <c r="GT13" s="170">
        <f t="shared" si="84"/>
        <v>1.984103830443357E-3</v>
      </c>
      <c r="GU13" s="170">
        <f t="shared" si="85"/>
        <v>1.8700481867493456E-3</v>
      </c>
      <c r="GV13" s="170">
        <f t="shared" si="86"/>
        <v>1.7595842413344726E-3</v>
      </c>
      <c r="GW13" s="170">
        <f t="shared" si="87"/>
        <v>1.6528604759724283E-3</v>
      </c>
      <c r="GX13" s="170">
        <f t="shared" si="88"/>
        <v>1.5499981868235581E-3</v>
      </c>
      <c r="GY13" s="170">
        <f t="shared" si="89"/>
        <v>1.4510923416278449E-3</v>
      </c>
      <c r="GZ13" s="170">
        <f t="shared" si="90"/>
        <v>1.3562125986779788E-3</v>
      </c>
      <c r="HA13" s="170">
        <f t="shared" si="91"/>
        <v>1.2654044675615771E-3</v>
      </c>
      <c r="HB13" s="170">
        <f t="shared" si="92"/>
        <v>1.1786905913074852E-3</v>
      </c>
      <c r="HC13" s="170">
        <f t="shared" si="93"/>
        <v>1.0960721295042316E-3</v>
      </c>
      <c r="HD13" s="170">
        <f t="shared" si="94"/>
        <v>1.017530222161771E-3</v>
      </c>
      <c r="HE13" s="170">
        <f t="shared" si="95"/>
        <v>9.430275145396453E-4</v>
      </c>
      <c r="HF13" s="170">
        <f t="shared" si="96"/>
        <v>8.7250972384233421E-4</v>
      </c>
      <c r="HG13" s="170">
        <f t="shared" si="97"/>
        <v>8.0590722956024366E-4</v>
      </c>
      <c r="HH13" s="170">
        <f t="shared" si="98"/>
        <v>7.4313667028559562E-4</v>
      </c>
      <c r="HI13" s="170">
        <f t="shared" si="99"/>
        <v>6.8410253102862766E-4</v>
      </c>
      <c r="HJ13" s="170">
        <f t="shared" si="100"/>
        <v>6.2869870637276813E-4</v>
      </c>
      <c r="HK13" s="170">
        <f t="shared" si="101"/>
        <v>5.7681002621001352E-4</v>
      </c>
      <c r="HL13" s="170">
        <f t="shared" si="102"/>
        <v>5.2831373226223683E-4</v>
      </c>
      <c r="HM13" s="170">
        <f t="shared" si="103"/>
        <v>4.8308089509457516E-4</v>
      </c>
      <c r="HN13" s="170">
        <f t="shared" si="104"/>
        <v>4.4097776283869082E-4</v>
      </c>
      <c r="HO13" s="170">
        <f t="shared" si="105"/>
        <v>4.0186703434378908E-4</v>
      </c>
      <c r="HP13" s="170">
        <f t="shared" si="106"/>
        <v>3.6560905094106466E-4</v>
      </c>
    </row>
    <row r="14" spans="1:225" hidden="1" x14ac:dyDescent="0.25">
      <c r="A14" s="4">
        <v>11</v>
      </c>
      <c r="B14" s="97" t="str">
        <f t="shared" si="107"/>
        <v/>
      </c>
      <c r="C14" s="96"/>
      <c r="D14" s="97" t="str">
        <f t="shared" si="108"/>
        <v/>
      </c>
      <c r="E14" s="36" t="str">
        <f t="shared" si="0"/>
        <v/>
      </c>
      <c r="F14" s="36" t="str">
        <f t="shared" si="1"/>
        <v/>
      </c>
      <c r="G14" s="74" t="str">
        <f t="shared" si="109"/>
        <v/>
      </c>
      <c r="H14" s="23"/>
      <c r="I14" s="58"/>
      <c r="J14" s="281"/>
      <c r="K14" s="75" t="str">
        <f>IF(AND(B14&gt;0,C14&gt;0,D14&gt;0),IF(ISBLANK(J14),IF(ISBLANK(H14),"",(D14-B14)*VLOOKUP(H14,VLookups!$A$4:$B$13,2,FALSE)),J14),"")</f>
        <v/>
      </c>
      <c r="L14" s="76" t="str">
        <f t="shared" si="2"/>
        <v/>
      </c>
      <c r="M14" s="96"/>
      <c r="N14" s="271"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110"/>
        <v/>
      </c>
      <c r="W14" s="50" t="str">
        <f t="shared" ref="W14:AP14" si="139">IF(ISNONTEXT($V14),X14-$V14,"")</f>
        <v/>
      </c>
      <c r="X14" s="50" t="str">
        <f t="shared" si="139"/>
        <v/>
      </c>
      <c r="Y14" s="50" t="str">
        <f t="shared" si="139"/>
        <v/>
      </c>
      <c r="Z14" s="50" t="str">
        <f t="shared" si="139"/>
        <v/>
      </c>
      <c r="AA14" s="50" t="str">
        <f t="shared" si="139"/>
        <v/>
      </c>
      <c r="AB14" s="50" t="str">
        <f t="shared" si="139"/>
        <v/>
      </c>
      <c r="AC14" s="50" t="str">
        <f t="shared" si="139"/>
        <v/>
      </c>
      <c r="AD14" s="50" t="str">
        <f t="shared" si="139"/>
        <v/>
      </c>
      <c r="AE14" s="50" t="str">
        <f t="shared" si="139"/>
        <v/>
      </c>
      <c r="AF14" s="50" t="str">
        <f t="shared" si="139"/>
        <v/>
      </c>
      <c r="AG14" s="50" t="str">
        <f t="shared" si="139"/>
        <v/>
      </c>
      <c r="AH14" s="50" t="str">
        <f t="shared" si="139"/>
        <v/>
      </c>
      <c r="AI14" s="50" t="str">
        <f t="shared" si="139"/>
        <v/>
      </c>
      <c r="AJ14" s="50" t="str">
        <f t="shared" si="139"/>
        <v/>
      </c>
      <c r="AK14" s="50" t="str">
        <f t="shared" si="139"/>
        <v/>
      </c>
      <c r="AL14" s="50" t="str">
        <f t="shared" si="139"/>
        <v/>
      </c>
      <c r="AM14" s="50" t="str">
        <f t="shared" si="139"/>
        <v/>
      </c>
      <c r="AN14" s="50" t="str">
        <f t="shared" si="139"/>
        <v/>
      </c>
      <c r="AO14" s="50" t="str">
        <f t="shared" si="139"/>
        <v/>
      </c>
      <c r="AP14" s="50" t="str">
        <f t="shared" si="139"/>
        <v/>
      </c>
      <c r="AQ14" s="184" t="str">
        <f t="shared" si="112"/>
        <v/>
      </c>
      <c r="AR14" s="50" t="str">
        <f t="shared" ref="AR14:DC14" si="140">IF(ISNONTEXT($V14),AQ14+$V14,"")</f>
        <v/>
      </c>
      <c r="AS14" s="50" t="str">
        <f t="shared" si="140"/>
        <v/>
      </c>
      <c r="AT14" s="50" t="str">
        <f t="shared" si="140"/>
        <v/>
      </c>
      <c r="AU14" s="50" t="str">
        <f t="shared" si="140"/>
        <v/>
      </c>
      <c r="AV14" s="50" t="str">
        <f t="shared" si="140"/>
        <v/>
      </c>
      <c r="AW14" s="50" t="str">
        <f t="shared" si="140"/>
        <v/>
      </c>
      <c r="AX14" s="50" t="str">
        <f t="shared" si="140"/>
        <v/>
      </c>
      <c r="AY14" s="50" t="str">
        <f t="shared" si="140"/>
        <v/>
      </c>
      <c r="AZ14" s="50" t="str">
        <f t="shared" si="140"/>
        <v/>
      </c>
      <c r="BA14" s="50" t="str">
        <f t="shared" si="140"/>
        <v/>
      </c>
      <c r="BB14" s="50" t="str">
        <f t="shared" si="140"/>
        <v/>
      </c>
      <c r="BC14" s="50" t="str">
        <f t="shared" si="140"/>
        <v/>
      </c>
      <c r="BD14" s="50" t="str">
        <f t="shared" si="140"/>
        <v/>
      </c>
      <c r="BE14" s="50" t="str">
        <f t="shared" si="140"/>
        <v/>
      </c>
      <c r="BF14" s="50" t="str">
        <f t="shared" si="140"/>
        <v/>
      </c>
      <c r="BG14" s="50" t="str">
        <f t="shared" si="140"/>
        <v/>
      </c>
      <c r="BH14" s="50" t="str">
        <f t="shared" si="140"/>
        <v/>
      </c>
      <c r="BI14" s="50" t="str">
        <f t="shared" si="140"/>
        <v/>
      </c>
      <c r="BJ14" s="50" t="str">
        <f t="shared" si="140"/>
        <v/>
      </c>
      <c r="BK14" s="50" t="str">
        <f t="shared" si="140"/>
        <v/>
      </c>
      <c r="BL14" s="50" t="str">
        <f t="shared" si="140"/>
        <v/>
      </c>
      <c r="BM14" s="50" t="str">
        <f t="shared" si="140"/>
        <v/>
      </c>
      <c r="BN14" s="50" t="str">
        <f t="shared" si="140"/>
        <v/>
      </c>
      <c r="BO14" s="50" t="str">
        <f t="shared" si="140"/>
        <v/>
      </c>
      <c r="BP14" s="50" t="str">
        <f t="shared" si="140"/>
        <v/>
      </c>
      <c r="BQ14" s="50" t="str">
        <f t="shared" si="140"/>
        <v/>
      </c>
      <c r="BR14" s="50" t="str">
        <f t="shared" si="140"/>
        <v/>
      </c>
      <c r="BS14" s="50" t="str">
        <f t="shared" si="140"/>
        <v/>
      </c>
      <c r="BT14" s="50" t="str">
        <f t="shared" si="140"/>
        <v/>
      </c>
      <c r="BU14" s="50" t="str">
        <f t="shared" si="140"/>
        <v/>
      </c>
      <c r="BV14" s="50" t="str">
        <f t="shared" si="140"/>
        <v/>
      </c>
      <c r="BW14" s="50" t="str">
        <f t="shared" si="140"/>
        <v/>
      </c>
      <c r="BX14" s="50" t="str">
        <f t="shared" si="140"/>
        <v/>
      </c>
      <c r="BY14" s="50" t="str">
        <f t="shared" si="140"/>
        <v/>
      </c>
      <c r="BZ14" s="50" t="str">
        <f t="shared" si="140"/>
        <v/>
      </c>
      <c r="CA14" s="50" t="str">
        <f t="shared" si="140"/>
        <v/>
      </c>
      <c r="CB14" s="50" t="str">
        <f t="shared" si="140"/>
        <v/>
      </c>
      <c r="CC14" s="50" t="str">
        <f t="shared" si="140"/>
        <v/>
      </c>
      <c r="CD14" s="50" t="str">
        <f t="shared" si="140"/>
        <v/>
      </c>
      <c r="CE14" s="50" t="str">
        <f t="shared" si="140"/>
        <v/>
      </c>
      <c r="CF14" s="50" t="str">
        <f t="shared" si="140"/>
        <v/>
      </c>
      <c r="CG14" s="50" t="str">
        <f t="shared" si="140"/>
        <v/>
      </c>
      <c r="CH14" s="50" t="str">
        <f t="shared" si="140"/>
        <v/>
      </c>
      <c r="CI14" s="50" t="str">
        <f t="shared" si="140"/>
        <v/>
      </c>
      <c r="CJ14" s="50" t="str">
        <f t="shared" si="140"/>
        <v/>
      </c>
      <c r="CK14" s="50" t="str">
        <f t="shared" si="140"/>
        <v/>
      </c>
      <c r="CL14" s="50" t="str">
        <f t="shared" si="140"/>
        <v/>
      </c>
      <c r="CM14" s="50" t="str">
        <f t="shared" si="140"/>
        <v/>
      </c>
      <c r="CN14" s="50" t="str">
        <f t="shared" si="140"/>
        <v/>
      </c>
      <c r="CO14" s="50" t="str">
        <f t="shared" si="140"/>
        <v/>
      </c>
      <c r="CP14" s="50" t="str">
        <f t="shared" si="140"/>
        <v/>
      </c>
      <c r="CQ14" s="50" t="str">
        <f t="shared" si="140"/>
        <v/>
      </c>
      <c r="CR14" s="50" t="str">
        <f t="shared" si="140"/>
        <v/>
      </c>
      <c r="CS14" s="50" t="str">
        <f t="shared" si="140"/>
        <v/>
      </c>
      <c r="CT14" s="50" t="str">
        <f t="shared" si="140"/>
        <v/>
      </c>
      <c r="CU14" s="50" t="str">
        <f t="shared" si="140"/>
        <v/>
      </c>
      <c r="CV14" s="50" t="str">
        <f t="shared" si="140"/>
        <v/>
      </c>
      <c r="CW14" s="50" t="str">
        <f t="shared" si="140"/>
        <v/>
      </c>
      <c r="CX14" s="50" t="str">
        <f t="shared" si="140"/>
        <v/>
      </c>
      <c r="CY14" s="50" t="str">
        <f t="shared" si="140"/>
        <v/>
      </c>
      <c r="CZ14" s="50" t="str">
        <f t="shared" si="140"/>
        <v/>
      </c>
      <c r="DA14" s="50" t="str">
        <f t="shared" si="140"/>
        <v/>
      </c>
      <c r="DB14" s="50" t="str">
        <f t="shared" si="140"/>
        <v/>
      </c>
      <c r="DC14" s="50" t="str">
        <f t="shared" si="140"/>
        <v/>
      </c>
      <c r="DD14" s="50" t="str">
        <f t="shared" ref="DD14:DS14" si="141">IF(ISNONTEXT($V14),DC14+$V14,"")</f>
        <v/>
      </c>
      <c r="DE14" s="50" t="str">
        <f t="shared" si="141"/>
        <v/>
      </c>
      <c r="DF14" s="50" t="str">
        <f t="shared" si="141"/>
        <v/>
      </c>
      <c r="DG14" s="50" t="str">
        <f t="shared" si="141"/>
        <v/>
      </c>
      <c r="DH14" s="50" t="str">
        <f t="shared" si="141"/>
        <v/>
      </c>
      <c r="DI14" s="50" t="str">
        <f t="shared" si="141"/>
        <v/>
      </c>
      <c r="DJ14" s="50" t="str">
        <f t="shared" si="141"/>
        <v/>
      </c>
      <c r="DK14" s="50" t="str">
        <f t="shared" si="141"/>
        <v/>
      </c>
      <c r="DL14" s="50" t="str">
        <f t="shared" si="141"/>
        <v/>
      </c>
      <c r="DM14" s="50" t="str">
        <f t="shared" si="141"/>
        <v/>
      </c>
      <c r="DN14" s="50" t="str">
        <f t="shared" si="141"/>
        <v/>
      </c>
      <c r="DO14" s="50" t="str">
        <f t="shared" si="141"/>
        <v/>
      </c>
      <c r="DP14" s="50" t="str">
        <f t="shared" si="141"/>
        <v/>
      </c>
      <c r="DQ14" s="50" t="str">
        <f t="shared" si="141"/>
        <v/>
      </c>
      <c r="DR14" s="50" t="str">
        <f t="shared" si="141"/>
        <v/>
      </c>
      <c r="DS14" s="50" t="str">
        <f t="shared" si="141"/>
        <v/>
      </c>
      <c r="DT14" s="170" t="e">
        <f t="shared" si="6"/>
        <v>#N/A</v>
      </c>
      <c r="DU14" s="170" t="e">
        <f t="shared" si="7"/>
        <v>#N/A</v>
      </c>
      <c r="DV14" s="170" t="e">
        <f t="shared" si="8"/>
        <v>#N/A</v>
      </c>
      <c r="DW14" s="170" t="e">
        <f t="shared" si="9"/>
        <v>#N/A</v>
      </c>
      <c r="DX14" s="170" t="e">
        <f t="shared" si="10"/>
        <v>#N/A</v>
      </c>
      <c r="DY14" s="170" t="e">
        <f t="shared" si="11"/>
        <v>#N/A</v>
      </c>
      <c r="DZ14" s="170" t="e">
        <f t="shared" si="12"/>
        <v>#N/A</v>
      </c>
      <c r="EA14" s="170" t="e">
        <f t="shared" si="13"/>
        <v>#N/A</v>
      </c>
      <c r="EB14" s="170" t="e">
        <f t="shared" si="14"/>
        <v>#N/A</v>
      </c>
      <c r="EC14" s="170" t="e">
        <f t="shared" si="15"/>
        <v>#N/A</v>
      </c>
      <c r="ED14" s="170" t="e">
        <f t="shared" si="16"/>
        <v>#N/A</v>
      </c>
      <c r="EE14" s="170" t="e">
        <f t="shared" si="17"/>
        <v>#N/A</v>
      </c>
      <c r="EF14" s="170" t="e">
        <f t="shared" si="18"/>
        <v>#N/A</v>
      </c>
      <c r="EG14" s="170" t="e">
        <f t="shared" si="19"/>
        <v>#N/A</v>
      </c>
      <c r="EH14" s="170" t="e">
        <f t="shared" si="20"/>
        <v>#N/A</v>
      </c>
      <c r="EI14" s="170" t="e">
        <f t="shared" si="21"/>
        <v>#N/A</v>
      </c>
      <c r="EJ14" s="170" t="e">
        <f t="shared" si="22"/>
        <v>#N/A</v>
      </c>
      <c r="EK14" s="170" t="e">
        <f t="shared" si="23"/>
        <v>#N/A</v>
      </c>
      <c r="EL14" s="170" t="e">
        <f t="shared" si="24"/>
        <v>#N/A</v>
      </c>
      <c r="EM14" s="170" t="e">
        <f t="shared" si="25"/>
        <v>#N/A</v>
      </c>
      <c r="EN14" s="170" t="e">
        <f t="shared" si="26"/>
        <v>#N/A</v>
      </c>
      <c r="EO14" s="170" t="e">
        <f t="shared" si="27"/>
        <v>#N/A</v>
      </c>
      <c r="EP14" s="170" t="e">
        <f t="shared" si="28"/>
        <v>#N/A</v>
      </c>
      <c r="EQ14" s="170" t="e">
        <f t="shared" si="29"/>
        <v>#N/A</v>
      </c>
      <c r="ER14" s="170" t="e">
        <f t="shared" si="30"/>
        <v>#N/A</v>
      </c>
      <c r="ES14" s="170" t="e">
        <f t="shared" si="31"/>
        <v>#N/A</v>
      </c>
      <c r="ET14" s="170" t="e">
        <f t="shared" si="32"/>
        <v>#N/A</v>
      </c>
      <c r="EU14" s="170" t="e">
        <f t="shared" si="33"/>
        <v>#N/A</v>
      </c>
      <c r="EV14" s="170" t="e">
        <f t="shared" si="34"/>
        <v>#N/A</v>
      </c>
      <c r="EW14" s="170" t="e">
        <f t="shared" si="35"/>
        <v>#N/A</v>
      </c>
      <c r="EX14" s="170" t="e">
        <f t="shared" si="36"/>
        <v>#N/A</v>
      </c>
      <c r="EY14" s="170" t="e">
        <f t="shared" si="37"/>
        <v>#N/A</v>
      </c>
      <c r="EZ14" s="170" t="e">
        <f t="shared" si="38"/>
        <v>#N/A</v>
      </c>
      <c r="FA14" s="170" t="e">
        <f t="shared" si="39"/>
        <v>#N/A</v>
      </c>
      <c r="FB14" s="170" t="e">
        <f t="shared" si="40"/>
        <v>#N/A</v>
      </c>
      <c r="FC14" s="170" t="e">
        <f t="shared" si="41"/>
        <v>#N/A</v>
      </c>
      <c r="FD14" s="170" t="e">
        <f t="shared" si="42"/>
        <v>#N/A</v>
      </c>
      <c r="FE14" s="170" t="e">
        <f t="shared" si="43"/>
        <v>#N/A</v>
      </c>
      <c r="FF14" s="170" t="e">
        <f t="shared" si="44"/>
        <v>#N/A</v>
      </c>
      <c r="FG14" s="170" t="e">
        <f t="shared" si="45"/>
        <v>#N/A</v>
      </c>
      <c r="FH14" s="170" t="e">
        <f t="shared" si="46"/>
        <v>#N/A</v>
      </c>
      <c r="FI14" s="170" t="e">
        <f t="shared" si="47"/>
        <v>#N/A</v>
      </c>
      <c r="FJ14" s="170" t="e">
        <f t="shared" si="48"/>
        <v>#N/A</v>
      </c>
      <c r="FK14" s="170" t="e">
        <f t="shared" si="49"/>
        <v>#N/A</v>
      </c>
      <c r="FL14" s="170" t="e">
        <f t="shared" si="50"/>
        <v>#N/A</v>
      </c>
      <c r="FM14" s="170" t="e">
        <f t="shared" si="51"/>
        <v>#N/A</v>
      </c>
      <c r="FN14" s="170" t="e">
        <f t="shared" si="52"/>
        <v>#N/A</v>
      </c>
      <c r="FO14" s="170" t="e">
        <f t="shared" si="53"/>
        <v>#N/A</v>
      </c>
      <c r="FP14" s="170" t="e">
        <f t="shared" si="54"/>
        <v>#N/A</v>
      </c>
      <c r="FQ14" s="170" t="e">
        <f t="shared" si="55"/>
        <v>#N/A</v>
      </c>
      <c r="FR14" s="170" t="e">
        <f t="shared" si="56"/>
        <v>#N/A</v>
      </c>
      <c r="FS14" s="170" t="e">
        <f t="shared" si="57"/>
        <v>#N/A</v>
      </c>
      <c r="FT14" s="170" t="e">
        <f t="shared" si="58"/>
        <v>#N/A</v>
      </c>
      <c r="FU14" s="170" t="e">
        <f t="shared" si="59"/>
        <v>#N/A</v>
      </c>
      <c r="FV14" s="170" t="e">
        <f t="shared" si="60"/>
        <v>#N/A</v>
      </c>
      <c r="FW14" s="170" t="e">
        <f t="shared" si="61"/>
        <v>#N/A</v>
      </c>
      <c r="FX14" s="170" t="e">
        <f t="shared" si="62"/>
        <v>#N/A</v>
      </c>
      <c r="FY14" s="170" t="e">
        <f t="shared" si="63"/>
        <v>#N/A</v>
      </c>
      <c r="FZ14" s="170" t="e">
        <f t="shared" si="64"/>
        <v>#N/A</v>
      </c>
      <c r="GA14" s="170" t="e">
        <f t="shared" si="65"/>
        <v>#N/A</v>
      </c>
      <c r="GB14" s="170" t="e">
        <f t="shared" si="66"/>
        <v>#N/A</v>
      </c>
      <c r="GC14" s="170" t="e">
        <f t="shared" si="67"/>
        <v>#N/A</v>
      </c>
      <c r="GD14" s="170" t="e">
        <f t="shared" si="68"/>
        <v>#N/A</v>
      </c>
      <c r="GE14" s="170" t="e">
        <f t="shared" si="69"/>
        <v>#N/A</v>
      </c>
      <c r="GF14" s="170" t="e">
        <f t="shared" si="70"/>
        <v>#N/A</v>
      </c>
      <c r="GG14" s="170" t="e">
        <f t="shared" si="71"/>
        <v>#N/A</v>
      </c>
      <c r="GH14" s="170" t="e">
        <f t="shared" si="72"/>
        <v>#N/A</v>
      </c>
      <c r="GI14" s="170" t="e">
        <f t="shared" si="73"/>
        <v>#N/A</v>
      </c>
      <c r="GJ14" s="170" t="e">
        <f t="shared" si="74"/>
        <v>#N/A</v>
      </c>
      <c r="GK14" s="170" t="e">
        <f t="shared" si="75"/>
        <v>#N/A</v>
      </c>
      <c r="GL14" s="170" t="e">
        <f t="shared" si="76"/>
        <v>#N/A</v>
      </c>
      <c r="GM14" s="170" t="e">
        <f t="shared" si="77"/>
        <v>#N/A</v>
      </c>
      <c r="GN14" s="170" t="e">
        <f t="shared" si="78"/>
        <v>#N/A</v>
      </c>
      <c r="GO14" s="170" t="e">
        <f t="shared" si="79"/>
        <v>#N/A</v>
      </c>
      <c r="GP14" s="170" t="e">
        <f t="shared" si="80"/>
        <v>#N/A</v>
      </c>
      <c r="GQ14" s="170" t="e">
        <f t="shared" si="81"/>
        <v>#N/A</v>
      </c>
      <c r="GR14" s="170" t="e">
        <f t="shared" si="82"/>
        <v>#N/A</v>
      </c>
      <c r="GS14" s="170" t="e">
        <f t="shared" si="83"/>
        <v>#N/A</v>
      </c>
      <c r="GT14" s="170" t="e">
        <f t="shared" si="84"/>
        <v>#N/A</v>
      </c>
      <c r="GU14" s="170" t="e">
        <f t="shared" si="85"/>
        <v>#N/A</v>
      </c>
      <c r="GV14" s="170" t="e">
        <f t="shared" si="86"/>
        <v>#N/A</v>
      </c>
      <c r="GW14" s="170" t="e">
        <f t="shared" si="87"/>
        <v>#N/A</v>
      </c>
      <c r="GX14" s="170" t="e">
        <f t="shared" si="88"/>
        <v>#N/A</v>
      </c>
      <c r="GY14" s="170" t="e">
        <f t="shared" si="89"/>
        <v>#N/A</v>
      </c>
      <c r="GZ14" s="170" t="e">
        <f t="shared" si="90"/>
        <v>#N/A</v>
      </c>
      <c r="HA14" s="170" t="e">
        <f t="shared" si="91"/>
        <v>#N/A</v>
      </c>
      <c r="HB14" s="170" t="e">
        <f t="shared" si="92"/>
        <v>#N/A</v>
      </c>
      <c r="HC14" s="170" t="e">
        <f t="shared" si="93"/>
        <v>#N/A</v>
      </c>
      <c r="HD14" s="170" t="e">
        <f t="shared" si="94"/>
        <v>#N/A</v>
      </c>
      <c r="HE14" s="170" t="e">
        <f t="shared" si="95"/>
        <v>#N/A</v>
      </c>
      <c r="HF14" s="170" t="e">
        <f t="shared" si="96"/>
        <v>#N/A</v>
      </c>
      <c r="HG14" s="170" t="e">
        <f t="shared" si="97"/>
        <v>#N/A</v>
      </c>
      <c r="HH14" s="170" t="e">
        <f t="shared" si="98"/>
        <v>#N/A</v>
      </c>
      <c r="HI14" s="170" t="e">
        <f t="shared" si="99"/>
        <v>#N/A</v>
      </c>
      <c r="HJ14" s="170" t="e">
        <f t="shared" si="100"/>
        <v>#N/A</v>
      </c>
      <c r="HK14" s="170" t="e">
        <f t="shared" si="101"/>
        <v>#N/A</v>
      </c>
      <c r="HL14" s="170" t="e">
        <f t="shared" si="102"/>
        <v>#N/A</v>
      </c>
      <c r="HM14" s="170" t="e">
        <f t="shared" si="103"/>
        <v>#N/A</v>
      </c>
      <c r="HN14" s="170" t="e">
        <f t="shared" si="104"/>
        <v>#N/A</v>
      </c>
      <c r="HO14" s="170" t="e">
        <f t="shared" si="105"/>
        <v>#N/A</v>
      </c>
      <c r="HP14" s="170" t="e">
        <f t="shared" si="106"/>
        <v>#N/A</v>
      </c>
    </row>
    <row r="15" spans="1:225" hidden="1" x14ac:dyDescent="0.25">
      <c r="A15" s="4">
        <v>12</v>
      </c>
      <c r="B15" s="97" t="str">
        <f t="shared" si="107"/>
        <v/>
      </c>
      <c r="C15" s="96"/>
      <c r="D15" s="97" t="str">
        <f t="shared" si="108"/>
        <v/>
      </c>
      <c r="E15" s="36" t="str">
        <f t="shared" si="0"/>
        <v/>
      </c>
      <c r="F15" s="36" t="str">
        <f t="shared" si="1"/>
        <v/>
      </c>
      <c r="G15" s="74" t="str">
        <f t="shared" si="109"/>
        <v/>
      </c>
      <c r="H15" s="23"/>
      <c r="I15" s="58"/>
      <c r="J15" s="281"/>
      <c r="K15" s="75" t="str">
        <f>IF(AND(B15&gt;0,C15&gt;0,D15&gt;0),IF(ISBLANK(J15),IF(ISBLANK(H15),"",(D15-B15)*VLOOKUP(H15,VLookups!$A$4:$B$13,2,FALSE)),J15),"")</f>
        <v/>
      </c>
      <c r="L15" s="76" t="str">
        <f t="shared" si="2"/>
        <v/>
      </c>
      <c r="M15" s="96"/>
      <c r="N15" s="271"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110"/>
        <v/>
      </c>
      <c r="W15" s="50" t="str">
        <f t="shared" ref="W15:AP15" si="142">IF(ISNONTEXT($V15),X15-$V15,"")</f>
        <v/>
      </c>
      <c r="X15" s="50" t="str">
        <f t="shared" si="142"/>
        <v/>
      </c>
      <c r="Y15" s="50" t="str">
        <f t="shared" si="142"/>
        <v/>
      </c>
      <c r="Z15" s="50" t="str">
        <f t="shared" si="142"/>
        <v/>
      </c>
      <c r="AA15" s="50" t="str">
        <f t="shared" si="142"/>
        <v/>
      </c>
      <c r="AB15" s="50" t="str">
        <f t="shared" si="142"/>
        <v/>
      </c>
      <c r="AC15" s="50" t="str">
        <f t="shared" si="142"/>
        <v/>
      </c>
      <c r="AD15" s="50" t="str">
        <f t="shared" si="142"/>
        <v/>
      </c>
      <c r="AE15" s="50" t="str">
        <f t="shared" si="142"/>
        <v/>
      </c>
      <c r="AF15" s="50" t="str">
        <f t="shared" si="142"/>
        <v/>
      </c>
      <c r="AG15" s="50" t="str">
        <f t="shared" si="142"/>
        <v/>
      </c>
      <c r="AH15" s="50" t="str">
        <f t="shared" si="142"/>
        <v/>
      </c>
      <c r="AI15" s="50" t="str">
        <f t="shared" si="142"/>
        <v/>
      </c>
      <c r="AJ15" s="50" t="str">
        <f t="shared" si="142"/>
        <v/>
      </c>
      <c r="AK15" s="50" t="str">
        <f t="shared" si="142"/>
        <v/>
      </c>
      <c r="AL15" s="50" t="str">
        <f t="shared" si="142"/>
        <v/>
      </c>
      <c r="AM15" s="50" t="str">
        <f t="shared" si="142"/>
        <v/>
      </c>
      <c r="AN15" s="50" t="str">
        <f t="shared" si="142"/>
        <v/>
      </c>
      <c r="AO15" s="50" t="str">
        <f t="shared" si="142"/>
        <v/>
      </c>
      <c r="AP15" s="50" t="str">
        <f t="shared" si="142"/>
        <v/>
      </c>
      <c r="AQ15" s="184" t="str">
        <f t="shared" si="112"/>
        <v/>
      </c>
      <c r="AR15" s="50" t="str">
        <f t="shared" ref="AR15:DC15" si="143">IF(ISNONTEXT($V15),AQ15+$V15,"")</f>
        <v/>
      </c>
      <c r="AS15" s="50" t="str">
        <f t="shared" si="143"/>
        <v/>
      </c>
      <c r="AT15" s="50" t="str">
        <f t="shared" si="143"/>
        <v/>
      </c>
      <c r="AU15" s="50" t="str">
        <f t="shared" si="143"/>
        <v/>
      </c>
      <c r="AV15" s="50" t="str">
        <f t="shared" si="143"/>
        <v/>
      </c>
      <c r="AW15" s="50" t="str">
        <f t="shared" si="143"/>
        <v/>
      </c>
      <c r="AX15" s="50" t="str">
        <f t="shared" si="143"/>
        <v/>
      </c>
      <c r="AY15" s="50" t="str">
        <f t="shared" si="143"/>
        <v/>
      </c>
      <c r="AZ15" s="50" t="str">
        <f t="shared" si="143"/>
        <v/>
      </c>
      <c r="BA15" s="50" t="str">
        <f t="shared" si="143"/>
        <v/>
      </c>
      <c r="BB15" s="50" t="str">
        <f t="shared" si="143"/>
        <v/>
      </c>
      <c r="BC15" s="50" t="str">
        <f t="shared" si="143"/>
        <v/>
      </c>
      <c r="BD15" s="50" t="str">
        <f t="shared" si="143"/>
        <v/>
      </c>
      <c r="BE15" s="50" t="str">
        <f t="shared" si="143"/>
        <v/>
      </c>
      <c r="BF15" s="50" t="str">
        <f t="shared" si="143"/>
        <v/>
      </c>
      <c r="BG15" s="50" t="str">
        <f t="shared" si="143"/>
        <v/>
      </c>
      <c r="BH15" s="50" t="str">
        <f t="shared" si="143"/>
        <v/>
      </c>
      <c r="BI15" s="50" t="str">
        <f t="shared" si="143"/>
        <v/>
      </c>
      <c r="BJ15" s="50" t="str">
        <f t="shared" si="143"/>
        <v/>
      </c>
      <c r="BK15" s="50" t="str">
        <f t="shared" si="143"/>
        <v/>
      </c>
      <c r="BL15" s="50" t="str">
        <f t="shared" si="143"/>
        <v/>
      </c>
      <c r="BM15" s="50" t="str">
        <f t="shared" si="143"/>
        <v/>
      </c>
      <c r="BN15" s="50" t="str">
        <f t="shared" si="143"/>
        <v/>
      </c>
      <c r="BO15" s="50" t="str">
        <f t="shared" si="143"/>
        <v/>
      </c>
      <c r="BP15" s="50" t="str">
        <f t="shared" si="143"/>
        <v/>
      </c>
      <c r="BQ15" s="50" t="str">
        <f t="shared" si="143"/>
        <v/>
      </c>
      <c r="BR15" s="50" t="str">
        <f t="shared" si="143"/>
        <v/>
      </c>
      <c r="BS15" s="50" t="str">
        <f t="shared" si="143"/>
        <v/>
      </c>
      <c r="BT15" s="50" t="str">
        <f t="shared" si="143"/>
        <v/>
      </c>
      <c r="BU15" s="50" t="str">
        <f t="shared" si="143"/>
        <v/>
      </c>
      <c r="BV15" s="50" t="str">
        <f t="shared" si="143"/>
        <v/>
      </c>
      <c r="BW15" s="50" t="str">
        <f t="shared" si="143"/>
        <v/>
      </c>
      <c r="BX15" s="50" t="str">
        <f t="shared" si="143"/>
        <v/>
      </c>
      <c r="BY15" s="50" t="str">
        <f t="shared" si="143"/>
        <v/>
      </c>
      <c r="BZ15" s="50" t="str">
        <f t="shared" si="143"/>
        <v/>
      </c>
      <c r="CA15" s="50" t="str">
        <f t="shared" si="143"/>
        <v/>
      </c>
      <c r="CB15" s="50" t="str">
        <f t="shared" si="143"/>
        <v/>
      </c>
      <c r="CC15" s="50" t="str">
        <f t="shared" si="143"/>
        <v/>
      </c>
      <c r="CD15" s="50" t="str">
        <f t="shared" si="143"/>
        <v/>
      </c>
      <c r="CE15" s="50" t="str">
        <f t="shared" si="143"/>
        <v/>
      </c>
      <c r="CF15" s="50" t="str">
        <f t="shared" si="143"/>
        <v/>
      </c>
      <c r="CG15" s="50" t="str">
        <f t="shared" si="143"/>
        <v/>
      </c>
      <c r="CH15" s="50" t="str">
        <f t="shared" si="143"/>
        <v/>
      </c>
      <c r="CI15" s="50" t="str">
        <f t="shared" si="143"/>
        <v/>
      </c>
      <c r="CJ15" s="50" t="str">
        <f t="shared" si="143"/>
        <v/>
      </c>
      <c r="CK15" s="50" t="str">
        <f t="shared" si="143"/>
        <v/>
      </c>
      <c r="CL15" s="50" t="str">
        <f t="shared" si="143"/>
        <v/>
      </c>
      <c r="CM15" s="50" t="str">
        <f t="shared" si="143"/>
        <v/>
      </c>
      <c r="CN15" s="50" t="str">
        <f t="shared" si="143"/>
        <v/>
      </c>
      <c r="CO15" s="50" t="str">
        <f t="shared" si="143"/>
        <v/>
      </c>
      <c r="CP15" s="50" t="str">
        <f t="shared" si="143"/>
        <v/>
      </c>
      <c r="CQ15" s="50" t="str">
        <f t="shared" si="143"/>
        <v/>
      </c>
      <c r="CR15" s="50" t="str">
        <f t="shared" si="143"/>
        <v/>
      </c>
      <c r="CS15" s="50" t="str">
        <f t="shared" si="143"/>
        <v/>
      </c>
      <c r="CT15" s="50" t="str">
        <f t="shared" si="143"/>
        <v/>
      </c>
      <c r="CU15" s="50" t="str">
        <f t="shared" si="143"/>
        <v/>
      </c>
      <c r="CV15" s="50" t="str">
        <f t="shared" si="143"/>
        <v/>
      </c>
      <c r="CW15" s="50" t="str">
        <f t="shared" si="143"/>
        <v/>
      </c>
      <c r="CX15" s="50" t="str">
        <f t="shared" si="143"/>
        <v/>
      </c>
      <c r="CY15" s="50" t="str">
        <f t="shared" si="143"/>
        <v/>
      </c>
      <c r="CZ15" s="50" t="str">
        <f t="shared" si="143"/>
        <v/>
      </c>
      <c r="DA15" s="50" t="str">
        <f t="shared" si="143"/>
        <v/>
      </c>
      <c r="DB15" s="50" t="str">
        <f t="shared" si="143"/>
        <v/>
      </c>
      <c r="DC15" s="50" t="str">
        <f t="shared" si="143"/>
        <v/>
      </c>
      <c r="DD15" s="50" t="str">
        <f t="shared" ref="DD15:DS15" si="144">IF(ISNONTEXT($V15),DC15+$V15,"")</f>
        <v/>
      </c>
      <c r="DE15" s="50" t="str">
        <f t="shared" si="144"/>
        <v/>
      </c>
      <c r="DF15" s="50" t="str">
        <f t="shared" si="144"/>
        <v/>
      </c>
      <c r="DG15" s="50" t="str">
        <f t="shared" si="144"/>
        <v/>
      </c>
      <c r="DH15" s="50" t="str">
        <f t="shared" si="144"/>
        <v/>
      </c>
      <c r="DI15" s="50" t="str">
        <f t="shared" si="144"/>
        <v/>
      </c>
      <c r="DJ15" s="50" t="str">
        <f t="shared" si="144"/>
        <v/>
      </c>
      <c r="DK15" s="50" t="str">
        <f t="shared" si="144"/>
        <v/>
      </c>
      <c r="DL15" s="50" t="str">
        <f t="shared" si="144"/>
        <v/>
      </c>
      <c r="DM15" s="50" t="str">
        <f t="shared" si="144"/>
        <v/>
      </c>
      <c r="DN15" s="50" t="str">
        <f t="shared" si="144"/>
        <v/>
      </c>
      <c r="DO15" s="50" t="str">
        <f t="shared" si="144"/>
        <v/>
      </c>
      <c r="DP15" s="50" t="str">
        <f t="shared" si="144"/>
        <v/>
      </c>
      <c r="DQ15" s="50" t="str">
        <f t="shared" si="144"/>
        <v/>
      </c>
      <c r="DR15" s="50" t="str">
        <f t="shared" si="144"/>
        <v/>
      </c>
      <c r="DS15" s="50" t="str">
        <f t="shared" si="144"/>
        <v/>
      </c>
      <c r="DT15" s="170" t="e">
        <f t="shared" si="6"/>
        <v>#N/A</v>
      </c>
      <c r="DU15" s="170" t="e">
        <f t="shared" si="7"/>
        <v>#N/A</v>
      </c>
      <c r="DV15" s="170" t="e">
        <f t="shared" si="8"/>
        <v>#N/A</v>
      </c>
      <c r="DW15" s="170" t="e">
        <f t="shared" si="9"/>
        <v>#N/A</v>
      </c>
      <c r="DX15" s="170" t="e">
        <f t="shared" si="10"/>
        <v>#N/A</v>
      </c>
      <c r="DY15" s="170" t="e">
        <f t="shared" si="11"/>
        <v>#N/A</v>
      </c>
      <c r="DZ15" s="170" t="e">
        <f t="shared" si="12"/>
        <v>#N/A</v>
      </c>
      <c r="EA15" s="170" t="e">
        <f t="shared" si="13"/>
        <v>#N/A</v>
      </c>
      <c r="EB15" s="170" t="e">
        <f t="shared" si="14"/>
        <v>#N/A</v>
      </c>
      <c r="EC15" s="170" t="e">
        <f t="shared" si="15"/>
        <v>#N/A</v>
      </c>
      <c r="ED15" s="170" t="e">
        <f t="shared" si="16"/>
        <v>#N/A</v>
      </c>
      <c r="EE15" s="170" t="e">
        <f t="shared" si="17"/>
        <v>#N/A</v>
      </c>
      <c r="EF15" s="170" t="e">
        <f t="shared" si="18"/>
        <v>#N/A</v>
      </c>
      <c r="EG15" s="170" t="e">
        <f t="shared" si="19"/>
        <v>#N/A</v>
      </c>
      <c r="EH15" s="170" t="e">
        <f t="shared" si="20"/>
        <v>#N/A</v>
      </c>
      <c r="EI15" s="170" t="e">
        <f t="shared" si="21"/>
        <v>#N/A</v>
      </c>
      <c r="EJ15" s="170" t="e">
        <f t="shared" si="22"/>
        <v>#N/A</v>
      </c>
      <c r="EK15" s="170" t="e">
        <f t="shared" si="23"/>
        <v>#N/A</v>
      </c>
      <c r="EL15" s="170" t="e">
        <f t="shared" si="24"/>
        <v>#N/A</v>
      </c>
      <c r="EM15" s="170" t="e">
        <f t="shared" si="25"/>
        <v>#N/A</v>
      </c>
      <c r="EN15" s="170" t="e">
        <f t="shared" si="26"/>
        <v>#N/A</v>
      </c>
      <c r="EO15" s="170" t="e">
        <f t="shared" si="27"/>
        <v>#N/A</v>
      </c>
      <c r="EP15" s="170" t="e">
        <f t="shared" si="28"/>
        <v>#N/A</v>
      </c>
      <c r="EQ15" s="170" t="e">
        <f t="shared" si="29"/>
        <v>#N/A</v>
      </c>
      <c r="ER15" s="170" t="e">
        <f t="shared" si="30"/>
        <v>#N/A</v>
      </c>
      <c r="ES15" s="170" t="e">
        <f t="shared" si="31"/>
        <v>#N/A</v>
      </c>
      <c r="ET15" s="170" t="e">
        <f t="shared" si="32"/>
        <v>#N/A</v>
      </c>
      <c r="EU15" s="170" t="e">
        <f t="shared" si="33"/>
        <v>#N/A</v>
      </c>
      <c r="EV15" s="170" t="e">
        <f t="shared" si="34"/>
        <v>#N/A</v>
      </c>
      <c r="EW15" s="170" t="e">
        <f t="shared" si="35"/>
        <v>#N/A</v>
      </c>
      <c r="EX15" s="170" t="e">
        <f t="shared" si="36"/>
        <v>#N/A</v>
      </c>
      <c r="EY15" s="170" t="e">
        <f t="shared" si="37"/>
        <v>#N/A</v>
      </c>
      <c r="EZ15" s="170" t="e">
        <f t="shared" si="38"/>
        <v>#N/A</v>
      </c>
      <c r="FA15" s="170" t="e">
        <f t="shared" si="39"/>
        <v>#N/A</v>
      </c>
      <c r="FB15" s="170" t="e">
        <f t="shared" si="40"/>
        <v>#N/A</v>
      </c>
      <c r="FC15" s="170" t="e">
        <f t="shared" si="41"/>
        <v>#N/A</v>
      </c>
      <c r="FD15" s="170" t="e">
        <f t="shared" si="42"/>
        <v>#N/A</v>
      </c>
      <c r="FE15" s="170" t="e">
        <f t="shared" si="43"/>
        <v>#N/A</v>
      </c>
      <c r="FF15" s="170" t="e">
        <f t="shared" si="44"/>
        <v>#N/A</v>
      </c>
      <c r="FG15" s="170" t="e">
        <f t="shared" si="45"/>
        <v>#N/A</v>
      </c>
      <c r="FH15" s="170" t="e">
        <f t="shared" si="46"/>
        <v>#N/A</v>
      </c>
      <c r="FI15" s="170" t="e">
        <f t="shared" si="47"/>
        <v>#N/A</v>
      </c>
      <c r="FJ15" s="170" t="e">
        <f t="shared" si="48"/>
        <v>#N/A</v>
      </c>
      <c r="FK15" s="170" t="e">
        <f t="shared" si="49"/>
        <v>#N/A</v>
      </c>
      <c r="FL15" s="170" t="e">
        <f t="shared" si="50"/>
        <v>#N/A</v>
      </c>
      <c r="FM15" s="170" t="e">
        <f t="shared" si="51"/>
        <v>#N/A</v>
      </c>
      <c r="FN15" s="170" t="e">
        <f t="shared" si="52"/>
        <v>#N/A</v>
      </c>
      <c r="FO15" s="170" t="e">
        <f t="shared" si="53"/>
        <v>#N/A</v>
      </c>
      <c r="FP15" s="170" t="e">
        <f t="shared" si="54"/>
        <v>#N/A</v>
      </c>
      <c r="FQ15" s="170" t="e">
        <f t="shared" si="55"/>
        <v>#N/A</v>
      </c>
      <c r="FR15" s="170" t="e">
        <f t="shared" si="56"/>
        <v>#N/A</v>
      </c>
      <c r="FS15" s="170" t="e">
        <f t="shared" si="57"/>
        <v>#N/A</v>
      </c>
      <c r="FT15" s="170" t="e">
        <f t="shared" si="58"/>
        <v>#N/A</v>
      </c>
      <c r="FU15" s="170" t="e">
        <f t="shared" si="59"/>
        <v>#N/A</v>
      </c>
      <c r="FV15" s="170" t="e">
        <f t="shared" si="60"/>
        <v>#N/A</v>
      </c>
      <c r="FW15" s="170" t="e">
        <f t="shared" si="61"/>
        <v>#N/A</v>
      </c>
      <c r="FX15" s="170" t="e">
        <f t="shared" si="62"/>
        <v>#N/A</v>
      </c>
      <c r="FY15" s="170" t="e">
        <f t="shared" si="63"/>
        <v>#N/A</v>
      </c>
      <c r="FZ15" s="170" t="e">
        <f t="shared" si="64"/>
        <v>#N/A</v>
      </c>
      <c r="GA15" s="170" t="e">
        <f t="shared" si="65"/>
        <v>#N/A</v>
      </c>
      <c r="GB15" s="170" t="e">
        <f t="shared" si="66"/>
        <v>#N/A</v>
      </c>
      <c r="GC15" s="170" t="e">
        <f t="shared" si="67"/>
        <v>#N/A</v>
      </c>
      <c r="GD15" s="170" t="e">
        <f t="shared" si="68"/>
        <v>#N/A</v>
      </c>
      <c r="GE15" s="170" t="e">
        <f t="shared" si="69"/>
        <v>#N/A</v>
      </c>
      <c r="GF15" s="170" t="e">
        <f t="shared" si="70"/>
        <v>#N/A</v>
      </c>
      <c r="GG15" s="170" t="e">
        <f t="shared" si="71"/>
        <v>#N/A</v>
      </c>
      <c r="GH15" s="170" t="e">
        <f t="shared" si="72"/>
        <v>#N/A</v>
      </c>
      <c r="GI15" s="170" t="e">
        <f t="shared" si="73"/>
        <v>#N/A</v>
      </c>
      <c r="GJ15" s="170" t="e">
        <f t="shared" si="74"/>
        <v>#N/A</v>
      </c>
      <c r="GK15" s="170" t="e">
        <f t="shared" si="75"/>
        <v>#N/A</v>
      </c>
      <c r="GL15" s="170" t="e">
        <f t="shared" si="76"/>
        <v>#N/A</v>
      </c>
      <c r="GM15" s="170" t="e">
        <f t="shared" si="77"/>
        <v>#N/A</v>
      </c>
      <c r="GN15" s="170" t="e">
        <f t="shared" si="78"/>
        <v>#N/A</v>
      </c>
      <c r="GO15" s="170" t="e">
        <f t="shared" si="79"/>
        <v>#N/A</v>
      </c>
      <c r="GP15" s="170" t="e">
        <f t="shared" si="80"/>
        <v>#N/A</v>
      </c>
      <c r="GQ15" s="170" t="e">
        <f t="shared" si="81"/>
        <v>#N/A</v>
      </c>
      <c r="GR15" s="170" t="e">
        <f t="shared" si="82"/>
        <v>#N/A</v>
      </c>
      <c r="GS15" s="170" t="e">
        <f t="shared" si="83"/>
        <v>#N/A</v>
      </c>
      <c r="GT15" s="170" t="e">
        <f t="shared" si="84"/>
        <v>#N/A</v>
      </c>
      <c r="GU15" s="170" t="e">
        <f t="shared" si="85"/>
        <v>#N/A</v>
      </c>
      <c r="GV15" s="170" t="e">
        <f t="shared" si="86"/>
        <v>#N/A</v>
      </c>
      <c r="GW15" s="170" t="e">
        <f t="shared" si="87"/>
        <v>#N/A</v>
      </c>
      <c r="GX15" s="170" t="e">
        <f t="shared" si="88"/>
        <v>#N/A</v>
      </c>
      <c r="GY15" s="170" t="e">
        <f t="shared" si="89"/>
        <v>#N/A</v>
      </c>
      <c r="GZ15" s="170" t="e">
        <f t="shared" si="90"/>
        <v>#N/A</v>
      </c>
      <c r="HA15" s="170" t="e">
        <f t="shared" si="91"/>
        <v>#N/A</v>
      </c>
      <c r="HB15" s="170" t="e">
        <f t="shared" si="92"/>
        <v>#N/A</v>
      </c>
      <c r="HC15" s="170" t="e">
        <f t="shared" si="93"/>
        <v>#N/A</v>
      </c>
      <c r="HD15" s="170" t="e">
        <f t="shared" si="94"/>
        <v>#N/A</v>
      </c>
      <c r="HE15" s="170" t="e">
        <f t="shared" si="95"/>
        <v>#N/A</v>
      </c>
      <c r="HF15" s="170" t="e">
        <f t="shared" si="96"/>
        <v>#N/A</v>
      </c>
      <c r="HG15" s="170" t="e">
        <f t="shared" si="97"/>
        <v>#N/A</v>
      </c>
      <c r="HH15" s="170" t="e">
        <f t="shared" si="98"/>
        <v>#N/A</v>
      </c>
      <c r="HI15" s="170" t="e">
        <f t="shared" si="99"/>
        <v>#N/A</v>
      </c>
      <c r="HJ15" s="170" t="e">
        <f t="shared" si="100"/>
        <v>#N/A</v>
      </c>
      <c r="HK15" s="170" t="e">
        <f t="shared" si="101"/>
        <v>#N/A</v>
      </c>
      <c r="HL15" s="170" t="e">
        <f t="shared" si="102"/>
        <v>#N/A</v>
      </c>
      <c r="HM15" s="170" t="e">
        <f t="shared" si="103"/>
        <v>#N/A</v>
      </c>
      <c r="HN15" s="170" t="e">
        <f t="shared" si="104"/>
        <v>#N/A</v>
      </c>
      <c r="HO15" s="170" t="e">
        <f t="shared" si="105"/>
        <v>#N/A</v>
      </c>
      <c r="HP15" s="170" t="e">
        <f t="shared" si="106"/>
        <v>#N/A</v>
      </c>
    </row>
    <row r="16" spans="1:225" hidden="1" x14ac:dyDescent="0.25">
      <c r="A16" s="4">
        <v>13</v>
      </c>
      <c r="B16" s="97" t="str">
        <f t="shared" si="107"/>
        <v/>
      </c>
      <c r="C16" s="96"/>
      <c r="D16" s="97" t="str">
        <f t="shared" si="108"/>
        <v/>
      </c>
      <c r="E16" s="36" t="str">
        <f t="shared" si="0"/>
        <v/>
      </c>
      <c r="F16" s="36" t="str">
        <f t="shared" si="1"/>
        <v/>
      </c>
      <c r="G16" s="74" t="str">
        <f t="shared" si="109"/>
        <v/>
      </c>
      <c r="H16" s="23"/>
      <c r="I16" s="58"/>
      <c r="J16" s="281"/>
      <c r="K16" s="75" t="str">
        <f>IF(AND(B16&gt;0,C16&gt;0,D16&gt;0),IF(ISBLANK(J16),IF(ISBLANK(H16),"",(D16-B16)*VLOOKUP(H16,VLookups!$A$4:$B$13,2,FALSE)),J16),"")</f>
        <v/>
      </c>
      <c r="L16" s="76" t="str">
        <f t="shared" si="2"/>
        <v/>
      </c>
      <c r="M16" s="96"/>
      <c r="N16" s="271"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110"/>
        <v/>
      </c>
      <c r="W16" s="50" t="str">
        <f t="shared" ref="W16:AP16" si="145">IF(ISNONTEXT($V16),X16-$V16,"")</f>
        <v/>
      </c>
      <c r="X16" s="50" t="str">
        <f t="shared" si="145"/>
        <v/>
      </c>
      <c r="Y16" s="50" t="str">
        <f t="shared" si="145"/>
        <v/>
      </c>
      <c r="Z16" s="50" t="str">
        <f t="shared" si="145"/>
        <v/>
      </c>
      <c r="AA16" s="50" t="str">
        <f t="shared" si="145"/>
        <v/>
      </c>
      <c r="AB16" s="50" t="str">
        <f t="shared" si="145"/>
        <v/>
      </c>
      <c r="AC16" s="50" t="str">
        <f t="shared" si="145"/>
        <v/>
      </c>
      <c r="AD16" s="50" t="str">
        <f t="shared" si="145"/>
        <v/>
      </c>
      <c r="AE16" s="50" t="str">
        <f t="shared" si="145"/>
        <v/>
      </c>
      <c r="AF16" s="50" t="str">
        <f t="shared" si="145"/>
        <v/>
      </c>
      <c r="AG16" s="50" t="str">
        <f t="shared" si="145"/>
        <v/>
      </c>
      <c r="AH16" s="50" t="str">
        <f t="shared" si="145"/>
        <v/>
      </c>
      <c r="AI16" s="50" t="str">
        <f t="shared" si="145"/>
        <v/>
      </c>
      <c r="AJ16" s="50" t="str">
        <f t="shared" si="145"/>
        <v/>
      </c>
      <c r="AK16" s="50" t="str">
        <f t="shared" si="145"/>
        <v/>
      </c>
      <c r="AL16" s="50" t="str">
        <f t="shared" si="145"/>
        <v/>
      </c>
      <c r="AM16" s="50" t="str">
        <f t="shared" si="145"/>
        <v/>
      </c>
      <c r="AN16" s="50" t="str">
        <f t="shared" si="145"/>
        <v/>
      </c>
      <c r="AO16" s="50" t="str">
        <f t="shared" si="145"/>
        <v/>
      </c>
      <c r="AP16" s="50" t="str">
        <f t="shared" si="145"/>
        <v/>
      </c>
      <c r="AQ16" s="184" t="str">
        <f t="shared" si="112"/>
        <v/>
      </c>
      <c r="AR16" s="50" t="str">
        <f t="shared" ref="AR16:DC16" si="146">IF(ISNONTEXT($V16),AQ16+$V16,"")</f>
        <v/>
      </c>
      <c r="AS16" s="50" t="str">
        <f t="shared" si="146"/>
        <v/>
      </c>
      <c r="AT16" s="50" t="str">
        <f t="shared" si="146"/>
        <v/>
      </c>
      <c r="AU16" s="50" t="str">
        <f t="shared" si="146"/>
        <v/>
      </c>
      <c r="AV16" s="50" t="str">
        <f t="shared" si="146"/>
        <v/>
      </c>
      <c r="AW16" s="50" t="str">
        <f t="shared" si="146"/>
        <v/>
      </c>
      <c r="AX16" s="50" t="str">
        <f t="shared" si="146"/>
        <v/>
      </c>
      <c r="AY16" s="50" t="str">
        <f t="shared" si="146"/>
        <v/>
      </c>
      <c r="AZ16" s="50" t="str">
        <f t="shared" si="146"/>
        <v/>
      </c>
      <c r="BA16" s="50" t="str">
        <f t="shared" si="146"/>
        <v/>
      </c>
      <c r="BB16" s="50" t="str">
        <f t="shared" si="146"/>
        <v/>
      </c>
      <c r="BC16" s="50" t="str">
        <f t="shared" si="146"/>
        <v/>
      </c>
      <c r="BD16" s="50" t="str">
        <f t="shared" si="146"/>
        <v/>
      </c>
      <c r="BE16" s="50" t="str">
        <f t="shared" si="146"/>
        <v/>
      </c>
      <c r="BF16" s="50" t="str">
        <f t="shared" si="146"/>
        <v/>
      </c>
      <c r="BG16" s="50" t="str">
        <f t="shared" si="146"/>
        <v/>
      </c>
      <c r="BH16" s="50" t="str">
        <f t="shared" si="146"/>
        <v/>
      </c>
      <c r="BI16" s="50" t="str">
        <f t="shared" si="146"/>
        <v/>
      </c>
      <c r="BJ16" s="50" t="str">
        <f t="shared" si="146"/>
        <v/>
      </c>
      <c r="BK16" s="50" t="str">
        <f t="shared" si="146"/>
        <v/>
      </c>
      <c r="BL16" s="50" t="str">
        <f t="shared" si="146"/>
        <v/>
      </c>
      <c r="BM16" s="50" t="str">
        <f t="shared" si="146"/>
        <v/>
      </c>
      <c r="BN16" s="50" t="str">
        <f t="shared" si="146"/>
        <v/>
      </c>
      <c r="BO16" s="50" t="str">
        <f t="shared" si="146"/>
        <v/>
      </c>
      <c r="BP16" s="50" t="str">
        <f t="shared" si="146"/>
        <v/>
      </c>
      <c r="BQ16" s="50" t="str">
        <f t="shared" si="146"/>
        <v/>
      </c>
      <c r="BR16" s="50" t="str">
        <f t="shared" si="146"/>
        <v/>
      </c>
      <c r="BS16" s="50" t="str">
        <f t="shared" si="146"/>
        <v/>
      </c>
      <c r="BT16" s="50" t="str">
        <f t="shared" si="146"/>
        <v/>
      </c>
      <c r="BU16" s="50" t="str">
        <f t="shared" si="146"/>
        <v/>
      </c>
      <c r="BV16" s="50" t="str">
        <f t="shared" si="146"/>
        <v/>
      </c>
      <c r="BW16" s="50" t="str">
        <f t="shared" si="146"/>
        <v/>
      </c>
      <c r="BX16" s="50" t="str">
        <f t="shared" si="146"/>
        <v/>
      </c>
      <c r="BY16" s="50" t="str">
        <f t="shared" si="146"/>
        <v/>
      </c>
      <c r="BZ16" s="50" t="str">
        <f t="shared" si="146"/>
        <v/>
      </c>
      <c r="CA16" s="50" t="str">
        <f t="shared" si="146"/>
        <v/>
      </c>
      <c r="CB16" s="50" t="str">
        <f t="shared" si="146"/>
        <v/>
      </c>
      <c r="CC16" s="50" t="str">
        <f t="shared" si="146"/>
        <v/>
      </c>
      <c r="CD16" s="50" t="str">
        <f t="shared" si="146"/>
        <v/>
      </c>
      <c r="CE16" s="50" t="str">
        <f t="shared" si="146"/>
        <v/>
      </c>
      <c r="CF16" s="50" t="str">
        <f t="shared" si="146"/>
        <v/>
      </c>
      <c r="CG16" s="50" t="str">
        <f t="shared" si="146"/>
        <v/>
      </c>
      <c r="CH16" s="50" t="str">
        <f t="shared" si="146"/>
        <v/>
      </c>
      <c r="CI16" s="50" t="str">
        <f t="shared" si="146"/>
        <v/>
      </c>
      <c r="CJ16" s="50" t="str">
        <f t="shared" si="146"/>
        <v/>
      </c>
      <c r="CK16" s="50" t="str">
        <f t="shared" si="146"/>
        <v/>
      </c>
      <c r="CL16" s="50" t="str">
        <f t="shared" si="146"/>
        <v/>
      </c>
      <c r="CM16" s="50" t="str">
        <f t="shared" si="146"/>
        <v/>
      </c>
      <c r="CN16" s="50" t="str">
        <f t="shared" si="146"/>
        <v/>
      </c>
      <c r="CO16" s="50" t="str">
        <f t="shared" si="146"/>
        <v/>
      </c>
      <c r="CP16" s="50" t="str">
        <f t="shared" si="146"/>
        <v/>
      </c>
      <c r="CQ16" s="50" t="str">
        <f t="shared" si="146"/>
        <v/>
      </c>
      <c r="CR16" s="50" t="str">
        <f t="shared" si="146"/>
        <v/>
      </c>
      <c r="CS16" s="50" t="str">
        <f t="shared" si="146"/>
        <v/>
      </c>
      <c r="CT16" s="50" t="str">
        <f t="shared" si="146"/>
        <v/>
      </c>
      <c r="CU16" s="50" t="str">
        <f t="shared" si="146"/>
        <v/>
      </c>
      <c r="CV16" s="50" t="str">
        <f t="shared" si="146"/>
        <v/>
      </c>
      <c r="CW16" s="50" t="str">
        <f t="shared" si="146"/>
        <v/>
      </c>
      <c r="CX16" s="50" t="str">
        <f t="shared" si="146"/>
        <v/>
      </c>
      <c r="CY16" s="50" t="str">
        <f t="shared" si="146"/>
        <v/>
      </c>
      <c r="CZ16" s="50" t="str">
        <f t="shared" si="146"/>
        <v/>
      </c>
      <c r="DA16" s="50" t="str">
        <f t="shared" si="146"/>
        <v/>
      </c>
      <c r="DB16" s="50" t="str">
        <f t="shared" si="146"/>
        <v/>
      </c>
      <c r="DC16" s="50" t="str">
        <f t="shared" si="146"/>
        <v/>
      </c>
      <c r="DD16" s="50" t="str">
        <f t="shared" ref="DD16:DS16" si="147">IF(ISNONTEXT($V16),DC16+$V16,"")</f>
        <v/>
      </c>
      <c r="DE16" s="50" t="str">
        <f t="shared" si="147"/>
        <v/>
      </c>
      <c r="DF16" s="50" t="str">
        <f t="shared" si="147"/>
        <v/>
      </c>
      <c r="DG16" s="50" t="str">
        <f t="shared" si="147"/>
        <v/>
      </c>
      <c r="DH16" s="50" t="str">
        <f t="shared" si="147"/>
        <v/>
      </c>
      <c r="DI16" s="50" t="str">
        <f t="shared" si="147"/>
        <v/>
      </c>
      <c r="DJ16" s="50" t="str">
        <f t="shared" si="147"/>
        <v/>
      </c>
      <c r="DK16" s="50" t="str">
        <f t="shared" si="147"/>
        <v/>
      </c>
      <c r="DL16" s="50" t="str">
        <f t="shared" si="147"/>
        <v/>
      </c>
      <c r="DM16" s="50" t="str">
        <f t="shared" si="147"/>
        <v/>
      </c>
      <c r="DN16" s="50" t="str">
        <f t="shared" si="147"/>
        <v/>
      </c>
      <c r="DO16" s="50" t="str">
        <f t="shared" si="147"/>
        <v/>
      </c>
      <c r="DP16" s="50" t="str">
        <f t="shared" si="147"/>
        <v/>
      </c>
      <c r="DQ16" s="50" t="str">
        <f t="shared" si="147"/>
        <v/>
      </c>
      <c r="DR16" s="50" t="str">
        <f t="shared" si="147"/>
        <v/>
      </c>
      <c r="DS16" s="50" t="str">
        <f t="shared" si="147"/>
        <v/>
      </c>
      <c r="DT16" s="170" t="e">
        <f t="shared" si="6"/>
        <v>#N/A</v>
      </c>
      <c r="DU16" s="170" t="e">
        <f t="shared" si="7"/>
        <v>#N/A</v>
      </c>
      <c r="DV16" s="170" t="e">
        <f t="shared" si="8"/>
        <v>#N/A</v>
      </c>
      <c r="DW16" s="170" t="e">
        <f t="shared" si="9"/>
        <v>#N/A</v>
      </c>
      <c r="DX16" s="170" t="e">
        <f t="shared" si="10"/>
        <v>#N/A</v>
      </c>
      <c r="DY16" s="170" t="e">
        <f t="shared" si="11"/>
        <v>#N/A</v>
      </c>
      <c r="DZ16" s="170" t="e">
        <f t="shared" si="12"/>
        <v>#N/A</v>
      </c>
      <c r="EA16" s="170" t="e">
        <f t="shared" si="13"/>
        <v>#N/A</v>
      </c>
      <c r="EB16" s="170" t="e">
        <f t="shared" si="14"/>
        <v>#N/A</v>
      </c>
      <c r="EC16" s="170" t="e">
        <f t="shared" si="15"/>
        <v>#N/A</v>
      </c>
      <c r="ED16" s="170" t="e">
        <f t="shared" si="16"/>
        <v>#N/A</v>
      </c>
      <c r="EE16" s="170" t="e">
        <f t="shared" si="17"/>
        <v>#N/A</v>
      </c>
      <c r="EF16" s="170" t="e">
        <f t="shared" si="18"/>
        <v>#N/A</v>
      </c>
      <c r="EG16" s="170" t="e">
        <f t="shared" si="19"/>
        <v>#N/A</v>
      </c>
      <c r="EH16" s="170" t="e">
        <f t="shared" si="20"/>
        <v>#N/A</v>
      </c>
      <c r="EI16" s="170" t="e">
        <f t="shared" si="21"/>
        <v>#N/A</v>
      </c>
      <c r="EJ16" s="170" t="e">
        <f t="shared" si="22"/>
        <v>#N/A</v>
      </c>
      <c r="EK16" s="170" t="e">
        <f t="shared" si="23"/>
        <v>#N/A</v>
      </c>
      <c r="EL16" s="170" t="e">
        <f t="shared" si="24"/>
        <v>#N/A</v>
      </c>
      <c r="EM16" s="170" t="e">
        <f t="shared" si="25"/>
        <v>#N/A</v>
      </c>
      <c r="EN16" s="170" t="e">
        <f t="shared" si="26"/>
        <v>#N/A</v>
      </c>
      <c r="EO16" s="170" t="e">
        <f t="shared" si="27"/>
        <v>#N/A</v>
      </c>
      <c r="EP16" s="170" t="e">
        <f t="shared" si="28"/>
        <v>#N/A</v>
      </c>
      <c r="EQ16" s="170" t="e">
        <f t="shared" si="29"/>
        <v>#N/A</v>
      </c>
      <c r="ER16" s="170" t="e">
        <f t="shared" si="30"/>
        <v>#N/A</v>
      </c>
      <c r="ES16" s="170" t="e">
        <f t="shared" si="31"/>
        <v>#N/A</v>
      </c>
      <c r="ET16" s="170" t="e">
        <f t="shared" si="32"/>
        <v>#N/A</v>
      </c>
      <c r="EU16" s="170" t="e">
        <f t="shared" si="33"/>
        <v>#N/A</v>
      </c>
      <c r="EV16" s="170" t="e">
        <f t="shared" si="34"/>
        <v>#N/A</v>
      </c>
      <c r="EW16" s="170" t="e">
        <f t="shared" si="35"/>
        <v>#N/A</v>
      </c>
      <c r="EX16" s="170" t="e">
        <f t="shared" si="36"/>
        <v>#N/A</v>
      </c>
      <c r="EY16" s="170" t="e">
        <f t="shared" si="37"/>
        <v>#N/A</v>
      </c>
      <c r="EZ16" s="170" t="e">
        <f t="shared" si="38"/>
        <v>#N/A</v>
      </c>
      <c r="FA16" s="170" t="e">
        <f t="shared" si="39"/>
        <v>#N/A</v>
      </c>
      <c r="FB16" s="170" t="e">
        <f t="shared" si="40"/>
        <v>#N/A</v>
      </c>
      <c r="FC16" s="170" t="e">
        <f t="shared" si="41"/>
        <v>#N/A</v>
      </c>
      <c r="FD16" s="170" t="e">
        <f t="shared" si="42"/>
        <v>#N/A</v>
      </c>
      <c r="FE16" s="170" t="e">
        <f t="shared" si="43"/>
        <v>#N/A</v>
      </c>
      <c r="FF16" s="170" t="e">
        <f t="shared" si="44"/>
        <v>#N/A</v>
      </c>
      <c r="FG16" s="170" t="e">
        <f t="shared" si="45"/>
        <v>#N/A</v>
      </c>
      <c r="FH16" s="170" t="e">
        <f t="shared" si="46"/>
        <v>#N/A</v>
      </c>
      <c r="FI16" s="170" t="e">
        <f t="shared" si="47"/>
        <v>#N/A</v>
      </c>
      <c r="FJ16" s="170" t="e">
        <f t="shared" si="48"/>
        <v>#N/A</v>
      </c>
      <c r="FK16" s="170" t="e">
        <f t="shared" si="49"/>
        <v>#N/A</v>
      </c>
      <c r="FL16" s="170" t="e">
        <f t="shared" si="50"/>
        <v>#N/A</v>
      </c>
      <c r="FM16" s="170" t="e">
        <f t="shared" si="51"/>
        <v>#N/A</v>
      </c>
      <c r="FN16" s="170" t="e">
        <f t="shared" si="52"/>
        <v>#N/A</v>
      </c>
      <c r="FO16" s="170" t="e">
        <f t="shared" si="53"/>
        <v>#N/A</v>
      </c>
      <c r="FP16" s="170" t="e">
        <f t="shared" si="54"/>
        <v>#N/A</v>
      </c>
      <c r="FQ16" s="170" t="e">
        <f t="shared" si="55"/>
        <v>#N/A</v>
      </c>
      <c r="FR16" s="170" t="e">
        <f t="shared" si="56"/>
        <v>#N/A</v>
      </c>
      <c r="FS16" s="170" t="e">
        <f t="shared" si="57"/>
        <v>#N/A</v>
      </c>
      <c r="FT16" s="170" t="e">
        <f t="shared" si="58"/>
        <v>#N/A</v>
      </c>
      <c r="FU16" s="170" t="e">
        <f t="shared" si="59"/>
        <v>#N/A</v>
      </c>
      <c r="FV16" s="170" t="e">
        <f t="shared" si="60"/>
        <v>#N/A</v>
      </c>
      <c r="FW16" s="170" t="e">
        <f t="shared" si="61"/>
        <v>#N/A</v>
      </c>
      <c r="FX16" s="170" t="e">
        <f t="shared" si="62"/>
        <v>#N/A</v>
      </c>
      <c r="FY16" s="170" t="e">
        <f t="shared" si="63"/>
        <v>#N/A</v>
      </c>
      <c r="FZ16" s="170" t="e">
        <f t="shared" si="64"/>
        <v>#N/A</v>
      </c>
      <c r="GA16" s="170" t="e">
        <f t="shared" si="65"/>
        <v>#N/A</v>
      </c>
      <c r="GB16" s="170" t="e">
        <f t="shared" si="66"/>
        <v>#N/A</v>
      </c>
      <c r="GC16" s="170" t="e">
        <f t="shared" si="67"/>
        <v>#N/A</v>
      </c>
      <c r="GD16" s="170" t="e">
        <f t="shared" si="68"/>
        <v>#N/A</v>
      </c>
      <c r="GE16" s="170" t="e">
        <f t="shared" si="69"/>
        <v>#N/A</v>
      </c>
      <c r="GF16" s="170" t="e">
        <f t="shared" si="70"/>
        <v>#N/A</v>
      </c>
      <c r="GG16" s="170" t="e">
        <f t="shared" si="71"/>
        <v>#N/A</v>
      </c>
      <c r="GH16" s="170" t="e">
        <f t="shared" si="72"/>
        <v>#N/A</v>
      </c>
      <c r="GI16" s="170" t="e">
        <f t="shared" si="73"/>
        <v>#N/A</v>
      </c>
      <c r="GJ16" s="170" t="e">
        <f t="shared" si="74"/>
        <v>#N/A</v>
      </c>
      <c r="GK16" s="170" t="e">
        <f t="shared" si="75"/>
        <v>#N/A</v>
      </c>
      <c r="GL16" s="170" t="e">
        <f t="shared" si="76"/>
        <v>#N/A</v>
      </c>
      <c r="GM16" s="170" t="e">
        <f t="shared" si="77"/>
        <v>#N/A</v>
      </c>
      <c r="GN16" s="170" t="e">
        <f t="shared" si="78"/>
        <v>#N/A</v>
      </c>
      <c r="GO16" s="170" t="e">
        <f t="shared" si="79"/>
        <v>#N/A</v>
      </c>
      <c r="GP16" s="170" t="e">
        <f t="shared" si="80"/>
        <v>#N/A</v>
      </c>
      <c r="GQ16" s="170" t="e">
        <f t="shared" si="81"/>
        <v>#N/A</v>
      </c>
      <c r="GR16" s="170" t="e">
        <f t="shared" si="82"/>
        <v>#N/A</v>
      </c>
      <c r="GS16" s="170" t="e">
        <f t="shared" si="83"/>
        <v>#N/A</v>
      </c>
      <c r="GT16" s="170" t="e">
        <f t="shared" si="84"/>
        <v>#N/A</v>
      </c>
      <c r="GU16" s="170" t="e">
        <f t="shared" si="85"/>
        <v>#N/A</v>
      </c>
      <c r="GV16" s="170" t="e">
        <f t="shared" si="86"/>
        <v>#N/A</v>
      </c>
      <c r="GW16" s="170" t="e">
        <f t="shared" si="87"/>
        <v>#N/A</v>
      </c>
      <c r="GX16" s="170" t="e">
        <f t="shared" si="88"/>
        <v>#N/A</v>
      </c>
      <c r="GY16" s="170" t="e">
        <f t="shared" si="89"/>
        <v>#N/A</v>
      </c>
      <c r="GZ16" s="170" t="e">
        <f t="shared" si="90"/>
        <v>#N/A</v>
      </c>
      <c r="HA16" s="170" t="e">
        <f t="shared" si="91"/>
        <v>#N/A</v>
      </c>
      <c r="HB16" s="170" t="e">
        <f t="shared" si="92"/>
        <v>#N/A</v>
      </c>
      <c r="HC16" s="170" t="e">
        <f t="shared" si="93"/>
        <v>#N/A</v>
      </c>
      <c r="HD16" s="170" t="e">
        <f t="shared" si="94"/>
        <v>#N/A</v>
      </c>
      <c r="HE16" s="170" t="e">
        <f t="shared" si="95"/>
        <v>#N/A</v>
      </c>
      <c r="HF16" s="170" t="e">
        <f t="shared" si="96"/>
        <v>#N/A</v>
      </c>
      <c r="HG16" s="170" t="e">
        <f t="shared" si="97"/>
        <v>#N/A</v>
      </c>
      <c r="HH16" s="170" t="e">
        <f t="shared" si="98"/>
        <v>#N/A</v>
      </c>
      <c r="HI16" s="170" t="e">
        <f t="shared" si="99"/>
        <v>#N/A</v>
      </c>
      <c r="HJ16" s="170" t="e">
        <f t="shared" si="100"/>
        <v>#N/A</v>
      </c>
      <c r="HK16" s="170" t="e">
        <f t="shared" si="101"/>
        <v>#N/A</v>
      </c>
      <c r="HL16" s="170" t="e">
        <f t="shared" si="102"/>
        <v>#N/A</v>
      </c>
      <c r="HM16" s="170" t="e">
        <f t="shared" si="103"/>
        <v>#N/A</v>
      </c>
      <c r="HN16" s="170" t="e">
        <f t="shared" si="104"/>
        <v>#N/A</v>
      </c>
      <c r="HO16" s="170" t="e">
        <f t="shared" si="105"/>
        <v>#N/A</v>
      </c>
      <c r="HP16" s="170" t="e">
        <f t="shared" si="106"/>
        <v>#N/A</v>
      </c>
    </row>
    <row r="17" spans="1:224" hidden="1" x14ac:dyDescent="0.25">
      <c r="A17" s="4">
        <v>14</v>
      </c>
      <c r="B17" s="97" t="str">
        <f t="shared" si="107"/>
        <v/>
      </c>
      <c r="C17" s="96"/>
      <c r="D17" s="97" t="str">
        <f t="shared" si="108"/>
        <v/>
      </c>
      <c r="E17" s="36" t="str">
        <f t="shared" si="0"/>
        <v/>
      </c>
      <c r="F17" s="36" t="str">
        <f t="shared" si="1"/>
        <v/>
      </c>
      <c r="G17" s="74" t="str">
        <f t="shared" si="109"/>
        <v/>
      </c>
      <c r="H17" s="23"/>
      <c r="I17" s="58"/>
      <c r="J17" s="281"/>
      <c r="K17" s="75" t="str">
        <f>IF(AND(B17&gt;0,C17&gt;0,D17&gt;0),IF(ISBLANK(J17),IF(ISBLANK(H17),"",(D17-B17)*VLOOKUP(H17,VLookups!$A$4:$B$13,2,FALSE)),J17),"")</f>
        <v/>
      </c>
      <c r="L17" s="76" t="str">
        <f t="shared" si="2"/>
        <v/>
      </c>
      <c r="M17" s="96"/>
      <c r="N17" s="271"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110"/>
        <v/>
      </c>
      <c r="W17" s="50" t="str">
        <f t="shared" ref="W17:AP17" si="148">IF(ISNONTEXT($V17),X17-$V17,"")</f>
        <v/>
      </c>
      <c r="X17" s="50" t="str">
        <f t="shared" si="148"/>
        <v/>
      </c>
      <c r="Y17" s="50" t="str">
        <f t="shared" si="148"/>
        <v/>
      </c>
      <c r="Z17" s="50" t="str">
        <f t="shared" si="148"/>
        <v/>
      </c>
      <c r="AA17" s="50" t="str">
        <f t="shared" si="148"/>
        <v/>
      </c>
      <c r="AB17" s="50" t="str">
        <f t="shared" si="148"/>
        <v/>
      </c>
      <c r="AC17" s="50" t="str">
        <f t="shared" si="148"/>
        <v/>
      </c>
      <c r="AD17" s="50" t="str">
        <f t="shared" si="148"/>
        <v/>
      </c>
      <c r="AE17" s="50" t="str">
        <f t="shared" si="148"/>
        <v/>
      </c>
      <c r="AF17" s="50" t="str">
        <f t="shared" si="148"/>
        <v/>
      </c>
      <c r="AG17" s="50" t="str">
        <f t="shared" si="148"/>
        <v/>
      </c>
      <c r="AH17" s="50" t="str">
        <f t="shared" si="148"/>
        <v/>
      </c>
      <c r="AI17" s="50" t="str">
        <f t="shared" si="148"/>
        <v/>
      </c>
      <c r="AJ17" s="50" t="str">
        <f t="shared" si="148"/>
        <v/>
      </c>
      <c r="AK17" s="50" t="str">
        <f t="shared" si="148"/>
        <v/>
      </c>
      <c r="AL17" s="50" t="str">
        <f t="shared" si="148"/>
        <v/>
      </c>
      <c r="AM17" s="50" t="str">
        <f t="shared" si="148"/>
        <v/>
      </c>
      <c r="AN17" s="50" t="str">
        <f t="shared" si="148"/>
        <v/>
      </c>
      <c r="AO17" s="50" t="str">
        <f t="shared" si="148"/>
        <v/>
      </c>
      <c r="AP17" s="50" t="str">
        <f t="shared" si="148"/>
        <v/>
      </c>
      <c r="AQ17" s="184" t="str">
        <f t="shared" si="112"/>
        <v/>
      </c>
      <c r="AR17" s="50" t="str">
        <f t="shared" ref="AR17:DC17" si="149">IF(ISNONTEXT($V17),AQ17+$V17,"")</f>
        <v/>
      </c>
      <c r="AS17" s="50" t="str">
        <f t="shared" si="149"/>
        <v/>
      </c>
      <c r="AT17" s="50" t="str">
        <f t="shared" si="149"/>
        <v/>
      </c>
      <c r="AU17" s="50" t="str">
        <f t="shared" si="149"/>
        <v/>
      </c>
      <c r="AV17" s="50" t="str">
        <f t="shared" si="149"/>
        <v/>
      </c>
      <c r="AW17" s="50" t="str">
        <f t="shared" si="149"/>
        <v/>
      </c>
      <c r="AX17" s="50" t="str">
        <f t="shared" si="149"/>
        <v/>
      </c>
      <c r="AY17" s="50" t="str">
        <f t="shared" si="149"/>
        <v/>
      </c>
      <c r="AZ17" s="50" t="str">
        <f t="shared" si="149"/>
        <v/>
      </c>
      <c r="BA17" s="50" t="str">
        <f t="shared" si="149"/>
        <v/>
      </c>
      <c r="BB17" s="50" t="str">
        <f t="shared" si="149"/>
        <v/>
      </c>
      <c r="BC17" s="50" t="str">
        <f t="shared" si="149"/>
        <v/>
      </c>
      <c r="BD17" s="50" t="str">
        <f t="shared" si="149"/>
        <v/>
      </c>
      <c r="BE17" s="50" t="str">
        <f t="shared" si="149"/>
        <v/>
      </c>
      <c r="BF17" s="50" t="str">
        <f t="shared" si="149"/>
        <v/>
      </c>
      <c r="BG17" s="50" t="str">
        <f t="shared" si="149"/>
        <v/>
      </c>
      <c r="BH17" s="50" t="str">
        <f t="shared" si="149"/>
        <v/>
      </c>
      <c r="BI17" s="50" t="str">
        <f t="shared" si="149"/>
        <v/>
      </c>
      <c r="BJ17" s="50" t="str">
        <f t="shared" si="149"/>
        <v/>
      </c>
      <c r="BK17" s="50" t="str">
        <f t="shared" si="149"/>
        <v/>
      </c>
      <c r="BL17" s="50" t="str">
        <f t="shared" si="149"/>
        <v/>
      </c>
      <c r="BM17" s="50" t="str">
        <f t="shared" si="149"/>
        <v/>
      </c>
      <c r="BN17" s="50" t="str">
        <f t="shared" si="149"/>
        <v/>
      </c>
      <c r="BO17" s="50" t="str">
        <f t="shared" si="149"/>
        <v/>
      </c>
      <c r="BP17" s="50" t="str">
        <f t="shared" si="149"/>
        <v/>
      </c>
      <c r="BQ17" s="50" t="str">
        <f t="shared" si="149"/>
        <v/>
      </c>
      <c r="BR17" s="50" t="str">
        <f t="shared" si="149"/>
        <v/>
      </c>
      <c r="BS17" s="50" t="str">
        <f t="shared" si="149"/>
        <v/>
      </c>
      <c r="BT17" s="50" t="str">
        <f t="shared" si="149"/>
        <v/>
      </c>
      <c r="BU17" s="50" t="str">
        <f t="shared" si="149"/>
        <v/>
      </c>
      <c r="BV17" s="50" t="str">
        <f t="shared" si="149"/>
        <v/>
      </c>
      <c r="BW17" s="50" t="str">
        <f t="shared" si="149"/>
        <v/>
      </c>
      <c r="BX17" s="50" t="str">
        <f t="shared" si="149"/>
        <v/>
      </c>
      <c r="BY17" s="50" t="str">
        <f t="shared" si="149"/>
        <v/>
      </c>
      <c r="BZ17" s="50" t="str">
        <f t="shared" si="149"/>
        <v/>
      </c>
      <c r="CA17" s="50" t="str">
        <f t="shared" si="149"/>
        <v/>
      </c>
      <c r="CB17" s="50" t="str">
        <f t="shared" si="149"/>
        <v/>
      </c>
      <c r="CC17" s="50" t="str">
        <f t="shared" si="149"/>
        <v/>
      </c>
      <c r="CD17" s="50" t="str">
        <f t="shared" si="149"/>
        <v/>
      </c>
      <c r="CE17" s="50" t="str">
        <f t="shared" si="149"/>
        <v/>
      </c>
      <c r="CF17" s="50" t="str">
        <f t="shared" si="149"/>
        <v/>
      </c>
      <c r="CG17" s="50" t="str">
        <f t="shared" si="149"/>
        <v/>
      </c>
      <c r="CH17" s="50" t="str">
        <f t="shared" si="149"/>
        <v/>
      </c>
      <c r="CI17" s="50" t="str">
        <f t="shared" si="149"/>
        <v/>
      </c>
      <c r="CJ17" s="50" t="str">
        <f t="shared" si="149"/>
        <v/>
      </c>
      <c r="CK17" s="50" t="str">
        <f t="shared" si="149"/>
        <v/>
      </c>
      <c r="CL17" s="50" t="str">
        <f t="shared" si="149"/>
        <v/>
      </c>
      <c r="CM17" s="50" t="str">
        <f t="shared" si="149"/>
        <v/>
      </c>
      <c r="CN17" s="50" t="str">
        <f t="shared" si="149"/>
        <v/>
      </c>
      <c r="CO17" s="50" t="str">
        <f t="shared" si="149"/>
        <v/>
      </c>
      <c r="CP17" s="50" t="str">
        <f t="shared" si="149"/>
        <v/>
      </c>
      <c r="CQ17" s="50" t="str">
        <f t="shared" si="149"/>
        <v/>
      </c>
      <c r="CR17" s="50" t="str">
        <f t="shared" si="149"/>
        <v/>
      </c>
      <c r="CS17" s="50" t="str">
        <f t="shared" si="149"/>
        <v/>
      </c>
      <c r="CT17" s="50" t="str">
        <f t="shared" si="149"/>
        <v/>
      </c>
      <c r="CU17" s="50" t="str">
        <f t="shared" si="149"/>
        <v/>
      </c>
      <c r="CV17" s="50" t="str">
        <f t="shared" si="149"/>
        <v/>
      </c>
      <c r="CW17" s="50" t="str">
        <f t="shared" si="149"/>
        <v/>
      </c>
      <c r="CX17" s="50" t="str">
        <f t="shared" si="149"/>
        <v/>
      </c>
      <c r="CY17" s="50" t="str">
        <f t="shared" si="149"/>
        <v/>
      </c>
      <c r="CZ17" s="50" t="str">
        <f t="shared" si="149"/>
        <v/>
      </c>
      <c r="DA17" s="50" t="str">
        <f t="shared" si="149"/>
        <v/>
      </c>
      <c r="DB17" s="50" t="str">
        <f t="shared" si="149"/>
        <v/>
      </c>
      <c r="DC17" s="50" t="str">
        <f t="shared" si="149"/>
        <v/>
      </c>
      <c r="DD17" s="50" t="str">
        <f t="shared" ref="DD17:DS17" si="150">IF(ISNONTEXT($V17),DC17+$V17,"")</f>
        <v/>
      </c>
      <c r="DE17" s="50" t="str">
        <f t="shared" si="150"/>
        <v/>
      </c>
      <c r="DF17" s="50" t="str">
        <f t="shared" si="150"/>
        <v/>
      </c>
      <c r="DG17" s="50" t="str">
        <f t="shared" si="150"/>
        <v/>
      </c>
      <c r="DH17" s="50" t="str">
        <f t="shared" si="150"/>
        <v/>
      </c>
      <c r="DI17" s="50" t="str">
        <f t="shared" si="150"/>
        <v/>
      </c>
      <c r="DJ17" s="50" t="str">
        <f t="shared" si="150"/>
        <v/>
      </c>
      <c r="DK17" s="50" t="str">
        <f t="shared" si="150"/>
        <v/>
      </c>
      <c r="DL17" s="50" t="str">
        <f t="shared" si="150"/>
        <v/>
      </c>
      <c r="DM17" s="50" t="str">
        <f t="shared" si="150"/>
        <v/>
      </c>
      <c r="DN17" s="50" t="str">
        <f t="shared" si="150"/>
        <v/>
      </c>
      <c r="DO17" s="50" t="str">
        <f t="shared" si="150"/>
        <v/>
      </c>
      <c r="DP17" s="50" t="str">
        <f t="shared" si="150"/>
        <v/>
      </c>
      <c r="DQ17" s="50" t="str">
        <f t="shared" si="150"/>
        <v/>
      </c>
      <c r="DR17" s="50" t="str">
        <f t="shared" si="150"/>
        <v/>
      </c>
      <c r="DS17" s="50" t="str">
        <f t="shared" si="150"/>
        <v/>
      </c>
      <c r="DT17" s="170" t="e">
        <f t="shared" si="6"/>
        <v>#N/A</v>
      </c>
      <c r="DU17" s="170" t="e">
        <f t="shared" si="7"/>
        <v>#N/A</v>
      </c>
      <c r="DV17" s="170" t="e">
        <f t="shared" si="8"/>
        <v>#N/A</v>
      </c>
      <c r="DW17" s="170" t="e">
        <f t="shared" si="9"/>
        <v>#N/A</v>
      </c>
      <c r="DX17" s="170" t="e">
        <f t="shared" si="10"/>
        <v>#N/A</v>
      </c>
      <c r="DY17" s="170" t="e">
        <f t="shared" si="11"/>
        <v>#N/A</v>
      </c>
      <c r="DZ17" s="170" t="e">
        <f t="shared" si="12"/>
        <v>#N/A</v>
      </c>
      <c r="EA17" s="170" t="e">
        <f t="shared" si="13"/>
        <v>#N/A</v>
      </c>
      <c r="EB17" s="170" t="e">
        <f t="shared" si="14"/>
        <v>#N/A</v>
      </c>
      <c r="EC17" s="170" t="e">
        <f t="shared" si="15"/>
        <v>#N/A</v>
      </c>
      <c r="ED17" s="170" t="e">
        <f t="shared" si="16"/>
        <v>#N/A</v>
      </c>
      <c r="EE17" s="170" t="e">
        <f t="shared" si="17"/>
        <v>#N/A</v>
      </c>
      <c r="EF17" s="170" t="e">
        <f t="shared" si="18"/>
        <v>#N/A</v>
      </c>
      <c r="EG17" s="170" t="e">
        <f t="shared" si="19"/>
        <v>#N/A</v>
      </c>
      <c r="EH17" s="170" t="e">
        <f t="shared" si="20"/>
        <v>#N/A</v>
      </c>
      <c r="EI17" s="170" t="e">
        <f t="shared" si="21"/>
        <v>#N/A</v>
      </c>
      <c r="EJ17" s="170" t="e">
        <f t="shared" si="22"/>
        <v>#N/A</v>
      </c>
      <c r="EK17" s="170" t="e">
        <f t="shared" si="23"/>
        <v>#N/A</v>
      </c>
      <c r="EL17" s="170" t="e">
        <f t="shared" si="24"/>
        <v>#N/A</v>
      </c>
      <c r="EM17" s="170" t="e">
        <f t="shared" si="25"/>
        <v>#N/A</v>
      </c>
      <c r="EN17" s="170" t="e">
        <f t="shared" si="26"/>
        <v>#N/A</v>
      </c>
      <c r="EO17" s="170" t="e">
        <f t="shared" si="27"/>
        <v>#N/A</v>
      </c>
      <c r="EP17" s="170" t="e">
        <f t="shared" si="28"/>
        <v>#N/A</v>
      </c>
      <c r="EQ17" s="170" t="e">
        <f t="shared" si="29"/>
        <v>#N/A</v>
      </c>
      <c r="ER17" s="170" t="e">
        <f t="shared" si="30"/>
        <v>#N/A</v>
      </c>
      <c r="ES17" s="170" t="e">
        <f t="shared" si="31"/>
        <v>#N/A</v>
      </c>
      <c r="ET17" s="170" t="e">
        <f t="shared" si="32"/>
        <v>#N/A</v>
      </c>
      <c r="EU17" s="170" t="e">
        <f t="shared" si="33"/>
        <v>#N/A</v>
      </c>
      <c r="EV17" s="170" t="e">
        <f t="shared" si="34"/>
        <v>#N/A</v>
      </c>
      <c r="EW17" s="170" t="e">
        <f t="shared" si="35"/>
        <v>#N/A</v>
      </c>
      <c r="EX17" s="170" t="e">
        <f t="shared" si="36"/>
        <v>#N/A</v>
      </c>
      <c r="EY17" s="170" t="e">
        <f t="shared" si="37"/>
        <v>#N/A</v>
      </c>
      <c r="EZ17" s="170" t="e">
        <f t="shared" si="38"/>
        <v>#N/A</v>
      </c>
      <c r="FA17" s="170" t="e">
        <f t="shared" si="39"/>
        <v>#N/A</v>
      </c>
      <c r="FB17" s="170" t="e">
        <f t="shared" si="40"/>
        <v>#N/A</v>
      </c>
      <c r="FC17" s="170" t="e">
        <f t="shared" si="41"/>
        <v>#N/A</v>
      </c>
      <c r="FD17" s="170" t="e">
        <f t="shared" si="42"/>
        <v>#N/A</v>
      </c>
      <c r="FE17" s="170" t="e">
        <f t="shared" si="43"/>
        <v>#N/A</v>
      </c>
      <c r="FF17" s="170" t="e">
        <f t="shared" si="44"/>
        <v>#N/A</v>
      </c>
      <c r="FG17" s="170" t="e">
        <f t="shared" si="45"/>
        <v>#N/A</v>
      </c>
      <c r="FH17" s="170" t="e">
        <f t="shared" si="46"/>
        <v>#N/A</v>
      </c>
      <c r="FI17" s="170" t="e">
        <f t="shared" si="47"/>
        <v>#N/A</v>
      </c>
      <c r="FJ17" s="170" t="e">
        <f t="shared" si="48"/>
        <v>#N/A</v>
      </c>
      <c r="FK17" s="170" t="e">
        <f t="shared" si="49"/>
        <v>#N/A</v>
      </c>
      <c r="FL17" s="170" t="e">
        <f t="shared" si="50"/>
        <v>#N/A</v>
      </c>
      <c r="FM17" s="170" t="e">
        <f t="shared" si="51"/>
        <v>#N/A</v>
      </c>
      <c r="FN17" s="170" t="e">
        <f t="shared" si="52"/>
        <v>#N/A</v>
      </c>
      <c r="FO17" s="170" t="e">
        <f t="shared" si="53"/>
        <v>#N/A</v>
      </c>
      <c r="FP17" s="170" t="e">
        <f t="shared" si="54"/>
        <v>#N/A</v>
      </c>
      <c r="FQ17" s="170" t="e">
        <f t="shared" si="55"/>
        <v>#N/A</v>
      </c>
      <c r="FR17" s="170" t="e">
        <f t="shared" si="56"/>
        <v>#N/A</v>
      </c>
      <c r="FS17" s="170" t="e">
        <f t="shared" si="57"/>
        <v>#N/A</v>
      </c>
      <c r="FT17" s="170" t="e">
        <f t="shared" si="58"/>
        <v>#N/A</v>
      </c>
      <c r="FU17" s="170" t="e">
        <f t="shared" si="59"/>
        <v>#N/A</v>
      </c>
      <c r="FV17" s="170" t="e">
        <f t="shared" si="60"/>
        <v>#N/A</v>
      </c>
      <c r="FW17" s="170" t="e">
        <f t="shared" si="61"/>
        <v>#N/A</v>
      </c>
      <c r="FX17" s="170" t="e">
        <f t="shared" si="62"/>
        <v>#N/A</v>
      </c>
      <c r="FY17" s="170" t="e">
        <f t="shared" si="63"/>
        <v>#N/A</v>
      </c>
      <c r="FZ17" s="170" t="e">
        <f t="shared" si="64"/>
        <v>#N/A</v>
      </c>
      <c r="GA17" s="170" t="e">
        <f t="shared" si="65"/>
        <v>#N/A</v>
      </c>
      <c r="GB17" s="170" t="e">
        <f t="shared" si="66"/>
        <v>#N/A</v>
      </c>
      <c r="GC17" s="170" t="e">
        <f t="shared" si="67"/>
        <v>#N/A</v>
      </c>
      <c r="GD17" s="170" t="e">
        <f t="shared" si="68"/>
        <v>#N/A</v>
      </c>
      <c r="GE17" s="170" t="e">
        <f t="shared" si="69"/>
        <v>#N/A</v>
      </c>
      <c r="GF17" s="170" t="e">
        <f t="shared" si="70"/>
        <v>#N/A</v>
      </c>
      <c r="GG17" s="170" t="e">
        <f t="shared" si="71"/>
        <v>#N/A</v>
      </c>
      <c r="GH17" s="170" t="e">
        <f t="shared" si="72"/>
        <v>#N/A</v>
      </c>
      <c r="GI17" s="170" t="e">
        <f t="shared" si="73"/>
        <v>#N/A</v>
      </c>
      <c r="GJ17" s="170" t="e">
        <f t="shared" si="74"/>
        <v>#N/A</v>
      </c>
      <c r="GK17" s="170" t="e">
        <f t="shared" si="75"/>
        <v>#N/A</v>
      </c>
      <c r="GL17" s="170" t="e">
        <f t="shared" si="76"/>
        <v>#N/A</v>
      </c>
      <c r="GM17" s="170" t="e">
        <f t="shared" si="77"/>
        <v>#N/A</v>
      </c>
      <c r="GN17" s="170" t="e">
        <f t="shared" si="78"/>
        <v>#N/A</v>
      </c>
      <c r="GO17" s="170" t="e">
        <f t="shared" si="79"/>
        <v>#N/A</v>
      </c>
      <c r="GP17" s="170" t="e">
        <f t="shared" si="80"/>
        <v>#N/A</v>
      </c>
      <c r="GQ17" s="170" t="e">
        <f t="shared" si="81"/>
        <v>#N/A</v>
      </c>
      <c r="GR17" s="170" t="e">
        <f t="shared" si="82"/>
        <v>#N/A</v>
      </c>
      <c r="GS17" s="170" t="e">
        <f t="shared" si="83"/>
        <v>#N/A</v>
      </c>
      <c r="GT17" s="170" t="e">
        <f t="shared" si="84"/>
        <v>#N/A</v>
      </c>
      <c r="GU17" s="170" t="e">
        <f t="shared" si="85"/>
        <v>#N/A</v>
      </c>
      <c r="GV17" s="170" t="e">
        <f t="shared" si="86"/>
        <v>#N/A</v>
      </c>
      <c r="GW17" s="170" t="e">
        <f t="shared" si="87"/>
        <v>#N/A</v>
      </c>
      <c r="GX17" s="170" t="e">
        <f t="shared" si="88"/>
        <v>#N/A</v>
      </c>
      <c r="GY17" s="170" t="e">
        <f t="shared" si="89"/>
        <v>#N/A</v>
      </c>
      <c r="GZ17" s="170" t="e">
        <f t="shared" si="90"/>
        <v>#N/A</v>
      </c>
      <c r="HA17" s="170" t="e">
        <f t="shared" si="91"/>
        <v>#N/A</v>
      </c>
      <c r="HB17" s="170" t="e">
        <f t="shared" si="92"/>
        <v>#N/A</v>
      </c>
      <c r="HC17" s="170" t="e">
        <f t="shared" si="93"/>
        <v>#N/A</v>
      </c>
      <c r="HD17" s="170" t="e">
        <f t="shared" si="94"/>
        <v>#N/A</v>
      </c>
      <c r="HE17" s="170" t="e">
        <f t="shared" si="95"/>
        <v>#N/A</v>
      </c>
      <c r="HF17" s="170" t="e">
        <f t="shared" si="96"/>
        <v>#N/A</v>
      </c>
      <c r="HG17" s="170" t="e">
        <f t="shared" si="97"/>
        <v>#N/A</v>
      </c>
      <c r="HH17" s="170" t="e">
        <f t="shared" si="98"/>
        <v>#N/A</v>
      </c>
      <c r="HI17" s="170" t="e">
        <f t="shared" si="99"/>
        <v>#N/A</v>
      </c>
      <c r="HJ17" s="170" t="e">
        <f t="shared" si="100"/>
        <v>#N/A</v>
      </c>
      <c r="HK17" s="170" t="e">
        <f t="shared" si="101"/>
        <v>#N/A</v>
      </c>
      <c r="HL17" s="170" t="e">
        <f t="shared" si="102"/>
        <v>#N/A</v>
      </c>
      <c r="HM17" s="170" t="e">
        <f t="shared" si="103"/>
        <v>#N/A</v>
      </c>
      <c r="HN17" s="170" t="e">
        <f t="shared" si="104"/>
        <v>#N/A</v>
      </c>
      <c r="HO17" s="170" t="e">
        <f t="shared" si="105"/>
        <v>#N/A</v>
      </c>
      <c r="HP17" s="170" t="e">
        <f t="shared" si="106"/>
        <v>#N/A</v>
      </c>
    </row>
    <row r="18" spans="1:224" hidden="1" x14ac:dyDescent="0.25">
      <c r="A18" s="4">
        <v>15</v>
      </c>
      <c r="B18" s="97" t="str">
        <f t="shared" si="107"/>
        <v/>
      </c>
      <c r="C18" s="96"/>
      <c r="D18" s="97" t="str">
        <f t="shared" si="108"/>
        <v/>
      </c>
      <c r="E18" s="36" t="str">
        <f t="shared" si="0"/>
        <v/>
      </c>
      <c r="F18" s="36" t="str">
        <f t="shared" si="1"/>
        <v/>
      </c>
      <c r="G18" s="74" t="str">
        <f t="shared" si="109"/>
        <v/>
      </c>
      <c r="H18" s="23"/>
      <c r="I18" s="58"/>
      <c r="J18" s="281"/>
      <c r="K18" s="75" t="str">
        <f>IF(AND(B18&gt;0,C18&gt;0,D18&gt;0),IF(ISBLANK(J18),IF(ISBLANK(H18),"",(D18-B18)*VLOOKUP(H18,VLookups!$A$4:$B$13,2,FALSE)),J18),"")</f>
        <v/>
      </c>
      <c r="L18" s="76" t="str">
        <f t="shared" si="2"/>
        <v/>
      </c>
      <c r="M18" s="96"/>
      <c r="N18" s="271"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110"/>
        <v/>
      </c>
      <c r="W18" s="50" t="str">
        <f t="shared" ref="W18:AP18" si="151">IF(ISNONTEXT($V18),X18-$V18,"")</f>
        <v/>
      </c>
      <c r="X18" s="50" t="str">
        <f t="shared" si="151"/>
        <v/>
      </c>
      <c r="Y18" s="50" t="str">
        <f t="shared" si="151"/>
        <v/>
      </c>
      <c r="Z18" s="50" t="str">
        <f t="shared" si="151"/>
        <v/>
      </c>
      <c r="AA18" s="50" t="str">
        <f t="shared" si="151"/>
        <v/>
      </c>
      <c r="AB18" s="50" t="str">
        <f t="shared" si="151"/>
        <v/>
      </c>
      <c r="AC18" s="50" t="str">
        <f t="shared" si="151"/>
        <v/>
      </c>
      <c r="AD18" s="50" t="str">
        <f t="shared" si="151"/>
        <v/>
      </c>
      <c r="AE18" s="50" t="str">
        <f t="shared" si="151"/>
        <v/>
      </c>
      <c r="AF18" s="50" t="str">
        <f t="shared" si="151"/>
        <v/>
      </c>
      <c r="AG18" s="50" t="str">
        <f t="shared" si="151"/>
        <v/>
      </c>
      <c r="AH18" s="50" t="str">
        <f t="shared" si="151"/>
        <v/>
      </c>
      <c r="AI18" s="50" t="str">
        <f t="shared" si="151"/>
        <v/>
      </c>
      <c r="AJ18" s="50" t="str">
        <f t="shared" si="151"/>
        <v/>
      </c>
      <c r="AK18" s="50" t="str">
        <f t="shared" si="151"/>
        <v/>
      </c>
      <c r="AL18" s="50" t="str">
        <f t="shared" si="151"/>
        <v/>
      </c>
      <c r="AM18" s="50" t="str">
        <f t="shared" si="151"/>
        <v/>
      </c>
      <c r="AN18" s="50" t="str">
        <f t="shared" si="151"/>
        <v/>
      </c>
      <c r="AO18" s="50" t="str">
        <f t="shared" si="151"/>
        <v/>
      </c>
      <c r="AP18" s="50" t="str">
        <f t="shared" si="151"/>
        <v/>
      </c>
      <c r="AQ18" s="184" t="str">
        <f t="shared" si="112"/>
        <v/>
      </c>
      <c r="AR18" s="50" t="str">
        <f t="shared" ref="AR18:DC18" si="152">IF(ISNONTEXT($V18),AQ18+$V18,"")</f>
        <v/>
      </c>
      <c r="AS18" s="50" t="str">
        <f t="shared" si="152"/>
        <v/>
      </c>
      <c r="AT18" s="50" t="str">
        <f t="shared" si="152"/>
        <v/>
      </c>
      <c r="AU18" s="50" t="str">
        <f t="shared" si="152"/>
        <v/>
      </c>
      <c r="AV18" s="50" t="str">
        <f t="shared" si="152"/>
        <v/>
      </c>
      <c r="AW18" s="50" t="str">
        <f t="shared" si="152"/>
        <v/>
      </c>
      <c r="AX18" s="50" t="str">
        <f t="shared" si="152"/>
        <v/>
      </c>
      <c r="AY18" s="50" t="str">
        <f t="shared" si="152"/>
        <v/>
      </c>
      <c r="AZ18" s="50" t="str">
        <f t="shared" si="152"/>
        <v/>
      </c>
      <c r="BA18" s="50" t="str">
        <f t="shared" si="152"/>
        <v/>
      </c>
      <c r="BB18" s="50" t="str">
        <f t="shared" si="152"/>
        <v/>
      </c>
      <c r="BC18" s="50" t="str">
        <f t="shared" si="152"/>
        <v/>
      </c>
      <c r="BD18" s="50" t="str">
        <f t="shared" si="152"/>
        <v/>
      </c>
      <c r="BE18" s="50" t="str">
        <f t="shared" si="152"/>
        <v/>
      </c>
      <c r="BF18" s="50" t="str">
        <f t="shared" si="152"/>
        <v/>
      </c>
      <c r="BG18" s="50" t="str">
        <f t="shared" si="152"/>
        <v/>
      </c>
      <c r="BH18" s="50" t="str">
        <f t="shared" si="152"/>
        <v/>
      </c>
      <c r="BI18" s="50" t="str">
        <f t="shared" si="152"/>
        <v/>
      </c>
      <c r="BJ18" s="50" t="str">
        <f t="shared" si="152"/>
        <v/>
      </c>
      <c r="BK18" s="50" t="str">
        <f t="shared" si="152"/>
        <v/>
      </c>
      <c r="BL18" s="50" t="str">
        <f t="shared" si="152"/>
        <v/>
      </c>
      <c r="BM18" s="50" t="str">
        <f t="shared" si="152"/>
        <v/>
      </c>
      <c r="BN18" s="50" t="str">
        <f t="shared" si="152"/>
        <v/>
      </c>
      <c r="BO18" s="50" t="str">
        <f t="shared" si="152"/>
        <v/>
      </c>
      <c r="BP18" s="50" t="str">
        <f t="shared" si="152"/>
        <v/>
      </c>
      <c r="BQ18" s="50" t="str">
        <f t="shared" si="152"/>
        <v/>
      </c>
      <c r="BR18" s="50" t="str">
        <f t="shared" si="152"/>
        <v/>
      </c>
      <c r="BS18" s="50" t="str">
        <f t="shared" si="152"/>
        <v/>
      </c>
      <c r="BT18" s="50" t="str">
        <f t="shared" si="152"/>
        <v/>
      </c>
      <c r="BU18" s="50" t="str">
        <f t="shared" si="152"/>
        <v/>
      </c>
      <c r="BV18" s="50" t="str">
        <f t="shared" si="152"/>
        <v/>
      </c>
      <c r="BW18" s="50" t="str">
        <f t="shared" si="152"/>
        <v/>
      </c>
      <c r="BX18" s="50" t="str">
        <f t="shared" si="152"/>
        <v/>
      </c>
      <c r="BY18" s="50" t="str">
        <f t="shared" si="152"/>
        <v/>
      </c>
      <c r="BZ18" s="50" t="str">
        <f t="shared" si="152"/>
        <v/>
      </c>
      <c r="CA18" s="50" t="str">
        <f t="shared" si="152"/>
        <v/>
      </c>
      <c r="CB18" s="50" t="str">
        <f t="shared" si="152"/>
        <v/>
      </c>
      <c r="CC18" s="50" t="str">
        <f t="shared" si="152"/>
        <v/>
      </c>
      <c r="CD18" s="50" t="str">
        <f t="shared" si="152"/>
        <v/>
      </c>
      <c r="CE18" s="50" t="str">
        <f t="shared" si="152"/>
        <v/>
      </c>
      <c r="CF18" s="50" t="str">
        <f t="shared" si="152"/>
        <v/>
      </c>
      <c r="CG18" s="50" t="str">
        <f t="shared" si="152"/>
        <v/>
      </c>
      <c r="CH18" s="50" t="str">
        <f t="shared" si="152"/>
        <v/>
      </c>
      <c r="CI18" s="50" t="str">
        <f t="shared" si="152"/>
        <v/>
      </c>
      <c r="CJ18" s="50" t="str">
        <f t="shared" si="152"/>
        <v/>
      </c>
      <c r="CK18" s="50" t="str">
        <f t="shared" si="152"/>
        <v/>
      </c>
      <c r="CL18" s="50" t="str">
        <f t="shared" si="152"/>
        <v/>
      </c>
      <c r="CM18" s="50" t="str">
        <f t="shared" si="152"/>
        <v/>
      </c>
      <c r="CN18" s="50" t="str">
        <f t="shared" si="152"/>
        <v/>
      </c>
      <c r="CO18" s="50" t="str">
        <f t="shared" si="152"/>
        <v/>
      </c>
      <c r="CP18" s="50" t="str">
        <f t="shared" si="152"/>
        <v/>
      </c>
      <c r="CQ18" s="50" t="str">
        <f t="shared" si="152"/>
        <v/>
      </c>
      <c r="CR18" s="50" t="str">
        <f t="shared" si="152"/>
        <v/>
      </c>
      <c r="CS18" s="50" t="str">
        <f t="shared" si="152"/>
        <v/>
      </c>
      <c r="CT18" s="50" t="str">
        <f t="shared" si="152"/>
        <v/>
      </c>
      <c r="CU18" s="50" t="str">
        <f t="shared" si="152"/>
        <v/>
      </c>
      <c r="CV18" s="50" t="str">
        <f t="shared" si="152"/>
        <v/>
      </c>
      <c r="CW18" s="50" t="str">
        <f t="shared" si="152"/>
        <v/>
      </c>
      <c r="CX18" s="50" t="str">
        <f t="shared" si="152"/>
        <v/>
      </c>
      <c r="CY18" s="50" t="str">
        <f t="shared" si="152"/>
        <v/>
      </c>
      <c r="CZ18" s="50" t="str">
        <f t="shared" si="152"/>
        <v/>
      </c>
      <c r="DA18" s="50" t="str">
        <f t="shared" si="152"/>
        <v/>
      </c>
      <c r="DB18" s="50" t="str">
        <f t="shared" si="152"/>
        <v/>
      </c>
      <c r="DC18" s="50" t="str">
        <f t="shared" si="152"/>
        <v/>
      </c>
      <c r="DD18" s="50" t="str">
        <f t="shared" ref="DD18:DS18" si="153">IF(ISNONTEXT($V18),DC18+$V18,"")</f>
        <v/>
      </c>
      <c r="DE18" s="50" t="str">
        <f t="shared" si="153"/>
        <v/>
      </c>
      <c r="DF18" s="50" t="str">
        <f t="shared" si="153"/>
        <v/>
      </c>
      <c r="DG18" s="50" t="str">
        <f t="shared" si="153"/>
        <v/>
      </c>
      <c r="DH18" s="50" t="str">
        <f t="shared" si="153"/>
        <v/>
      </c>
      <c r="DI18" s="50" t="str">
        <f t="shared" si="153"/>
        <v/>
      </c>
      <c r="DJ18" s="50" t="str">
        <f t="shared" si="153"/>
        <v/>
      </c>
      <c r="DK18" s="50" t="str">
        <f t="shared" si="153"/>
        <v/>
      </c>
      <c r="DL18" s="50" t="str">
        <f t="shared" si="153"/>
        <v/>
      </c>
      <c r="DM18" s="50" t="str">
        <f t="shared" si="153"/>
        <v/>
      </c>
      <c r="DN18" s="50" t="str">
        <f t="shared" si="153"/>
        <v/>
      </c>
      <c r="DO18" s="50" t="str">
        <f t="shared" si="153"/>
        <v/>
      </c>
      <c r="DP18" s="50" t="str">
        <f t="shared" si="153"/>
        <v/>
      </c>
      <c r="DQ18" s="50" t="str">
        <f t="shared" si="153"/>
        <v/>
      </c>
      <c r="DR18" s="50" t="str">
        <f t="shared" si="153"/>
        <v/>
      </c>
      <c r="DS18" s="50" t="str">
        <f t="shared" si="153"/>
        <v/>
      </c>
      <c r="DT18" s="170" t="e">
        <f t="shared" si="6"/>
        <v>#N/A</v>
      </c>
      <c r="DU18" s="170" t="e">
        <f t="shared" si="7"/>
        <v>#N/A</v>
      </c>
      <c r="DV18" s="170" t="e">
        <f t="shared" si="8"/>
        <v>#N/A</v>
      </c>
      <c r="DW18" s="170" t="e">
        <f t="shared" si="9"/>
        <v>#N/A</v>
      </c>
      <c r="DX18" s="170" t="e">
        <f t="shared" si="10"/>
        <v>#N/A</v>
      </c>
      <c r="DY18" s="170" t="e">
        <f t="shared" si="11"/>
        <v>#N/A</v>
      </c>
      <c r="DZ18" s="170" t="e">
        <f t="shared" si="12"/>
        <v>#N/A</v>
      </c>
      <c r="EA18" s="170" t="e">
        <f t="shared" si="13"/>
        <v>#N/A</v>
      </c>
      <c r="EB18" s="170" t="e">
        <f t="shared" si="14"/>
        <v>#N/A</v>
      </c>
      <c r="EC18" s="170" t="e">
        <f t="shared" si="15"/>
        <v>#N/A</v>
      </c>
      <c r="ED18" s="170" t="e">
        <f t="shared" si="16"/>
        <v>#N/A</v>
      </c>
      <c r="EE18" s="170" t="e">
        <f t="shared" si="17"/>
        <v>#N/A</v>
      </c>
      <c r="EF18" s="170" t="e">
        <f t="shared" si="18"/>
        <v>#N/A</v>
      </c>
      <c r="EG18" s="170" t="e">
        <f t="shared" si="19"/>
        <v>#N/A</v>
      </c>
      <c r="EH18" s="170" t="e">
        <f t="shared" si="20"/>
        <v>#N/A</v>
      </c>
      <c r="EI18" s="170" t="e">
        <f t="shared" si="21"/>
        <v>#N/A</v>
      </c>
      <c r="EJ18" s="170" t="e">
        <f t="shared" si="22"/>
        <v>#N/A</v>
      </c>
      <c r="EK18" s="170" t="e">
        <f t="shared" si="23"/>
        <v>#N/A</v>
      </c>
      <c r="EL18" s="170" t="e">
        <f t="shared" si="24"/>
        <v>#N/A</v>
      </c>
      <c r="EM18" s="170" t="e">
        <f t="shared" si="25"/>
        <v>#N/A</v>
      </c>
      <c r="EN18" s="170" t="e">
        <f t="shared" si="26"/>
        <v>#N/A</v>
      </c>
      <c r="EO18" s="170" t="e">
        <f t="shared" si="27"/>
        <v>#N/A</v>
      </c>
      <c r="EP18" s="170" t="e">
        <f t="shared" si="28"/>
        <v>#N/A</v>
      </c>
      <c r="EQ18" s="170" t="e">
        <f t="shared" si="29"/>
        <v>#N/A</v>
      </c>
      <c r="ER18" s="170" t="e">
        <f t="shared" si="30"/>
        <v>#N/A</v>
      </c>
      <c r="ES18" s="170" t="e">
        <f t="shared" si="31"/>
        <v>#N/A</v>
      </c>
      <c r="ET18" s="170" t="e">
        <f t="shared" si="32"/>
        <v>#N/A</v>
      </c>
      <c r="EU18" s="170" t="e">
        <f t="shared" si="33"/>
        <v>#N/A</v>
      </c>
      <c r="EV18" s="170" t="e">
        <f t="shared" si="34"/>
        <v>#N/A</v>
      </c>
      <c r="EW18" s="170" t="e">
        <f t="shared" si="35"/>
        <v>#N/A</v>
      </c>
      <c r="EX18" s="170" t="e">
        <f t="shared" si="36"/>
        <v>#N/A</v>
      </c>
      <c r="EY18" s="170" t="e">
        <f t="shared" si="37"/>
        <v>#N/A</v>
      </c>
      <c r="EZ18" s="170" t="e">
        <f t="shared" si="38"/>
        <v>#N/A</v>
      </c>
      <c r="FA18" s="170" t="e">
        <f t="shared" si="39"/>
        <v>#N/A</v>
      </c>
      <c r="FB18" s="170" t="e">
        <f t="shared" si="40"/>
        <v>#N/A</v>
      </c>
      <c r="FC18" s="170" t="e">
        <f t="shared" si="41"/>
        <v>#N/A</v>
      </c>
      <c r="FD18" s="170" t="e">
        <f t="shared" si="42"/>
        <v>#N/A</v>
      </c>
      <c r="FE18" s="170" t="e">
        <f t="shared" si="43"/>
        <v>#N/A</v>
      </c>
      <c r="FF18" s="170" t="e">
        <f t="shared" si="44"/>
        <v>#N/A</v>
      </c>
      <c r="FG18" s="170" t="e">
        <f t="shared" si="45"/>
        <v>#N/A</v>
      </c>
      <c r="FH18" s="170" t="e">
        <f t="shared" si="46"/>
        <v>#N/A</v>
      </c>
      <c r="FI18" s="170" t="e">
        <f t="shared" si="47"/>
        <v>#N/A</v>
      </c>
      <c r="FJ18" s="170" t="e">
        <f t="shared" si="48"/>
        <v>#N/A</v>
      </c>
      <c r="FK18" s="170" t="e">
        <f t="shared" si="49"/>
        <v>#N/A</v>
      </c>
      <c r="FL18" s="170" t="e">
        <f t="shared" si="50"/>
        <v>#N/A</v>
      </c>
      <c r="FM18" s="170" t="e">
        <f t="shared" si="51"/>
        <v>#N/A</v>
      </c>
      <c r="FN18" s="170" t="e">
        <f t="shared" si="52"/>
        <v>#N/A</v>
      </c>
      <c r="FO18" s="170" t="e">
        <f t="shared" si="53"/>
        <v>#N/A</v>
      </c>
      <c r="FP18" s="170" t="e">
        <f t="shared" si="54"/>
        <v>#N/A</v>
      </c>
      <c r="FQ18" s="170" t="e">
        <f t="shared" si="55"/>
        <v>#N/A</v>
      </c>
      <c r="FR18" s="170" t="e">
        <f t="shared" si="56"/>
        <v>#N/A</v>
      </c>
      <c r="FS18" s="170" t="e">
        <f t="shared" si="57"/>
        <v>#N/A</v>
      </c>
      <c r="FT18" s="170" t="e">
        <f t="shared" si="58"/>
        <v>#N/A</v>
      </c>
      <c r="FU18" s="170" t="e">
        <f t="shared" si="59"/>
        <v>#N/A</v>
      </c>
      <c r="FV18" s="170" t="e">
        <f t="shared" si="60"/>
        <v>#N/A</v>
      </c>
      <c r="FW18" s="170" t="e">
        <f t="shared" si="61"/>
        <v>#N/A</v>
      </c>
      <c r="FX18" s="170" t="e">
        <f t="shared" si="62"/>
        <v>#N/A</v>
      </c>
      <c r="FY18" s="170" t="e">
        <f t="shared" si="63"/>
        <v>#N/A</v>
      </c>
      <c r="FZ18" s="170" t="e">
        <f t="shared" si="64"/>
        <v>#N/A</v>
      </c>
      <c r="GA18" s="170" t="e">
        <f t="shared" si="65"/>
        <v>#N/A</v>
      </c>
      <c r="GB18" s="170" t="e">
        <f t="shared" si="66"/>
        <v>#N/A</v>
      </c>
      <c r="GC18" s="170" t="e">
        <f t="shared" si="67"/>
        <v>#N/A</v>
      </c>
      <c r="GD18" s="170" t="e">
        <f t="shared" si="68"/>
        <v>#N/A</v>
      </c>
      <c r="GE18" s="170" t="e">
        <f t="shared" si="69"/>
        <v>#N/A</v>
      </c>
      <c r="GF18" s="170" t="e">
        <f t="shared" si="70"/>
        <v>#N/A</v>
      </c>
      <c r="GG18" s="170" t="e">
        <f t="shared" si="71"/>
        <v>#N/A</v>
      </c>
      <c r="GH18" s="170" t="e">
        <f t="shared" si="72"/>
        <v>#N/A</v>
      </c>
      <c r="GI18" s="170" t="e">
        <f t="shared" si="73"/>
        <v>#N/A</v>
      </c>
      <c r="GJ18" s="170" t="e">
        <f t="shared" si="74"/>
        <v>#N/A</v>
      </c>
      <c r="GK18" s="170" t="e">
        <f t="shared" si="75"/>
        <v>#N/A</v>
      </c>
      <c r="GL18" s="170" t="e">
        <f t="shared" si="76"/>
        <v>#N/A</v>
      </c>
      <c r="GM18" s="170" t="e">
        <f t="shared" si="77"/>
        <v>#N/A</v>
      </c>
      <c r="GN18" s="170" t="e">
        <f t="shared" si="78"/>
        <v>#N/A</v>
      </c>
      <c r="GO18" s="170" t="e">
        <f t="shared" si="79"/>
        <v>#N/A</v>
      </c>
      <c r="GP18" s="170" t="e">
        <f t="shared" si="80"/>
        <v>#N/A</v>
      </c>
      <c r="GQ18" s="170" t="e">
        <f t="shared" si="81"/>
        <v>#N/A</v>
      </c>
      <c r="GR18" s="170" t="e">
        <f t="shared" si="82"/>
        <v>#N/A</v>
      </c>
      <c r="GS18" s="170" t="e">
        <f t="shared" si="83"/>
        <v>#N/A</v>
      </c>
      <c r="GT18" s="170" t="e">
        <f t="shared" si="84"/>
        <v>#N/A</v>
      </c>
      <c r="GU18" s="170" t="e">
        <f t="shared" si="85"/>
        <v>#N/A</v>
      </c>
      <c r="GV18" s="170" t="e">
        <f t="shared" si="86"/>
        <v>#N/A</v>
      </c>
      <c r="GW18" s="170" t="e">
        <f t="shared" si="87"/>
        <v>#N/A</v>
      </c>
      <c r="GX18" s="170" t="e">
        <f t="shared" si="88"/>
        <v>#N/A</v>
      </c>
      <c r="GY18" s="170" t="e">
        <f t="shared" si="89"/>
        <v>#N/A</v>
      </c>
      <c r="GZ18" s="170" t="e">
        <f t="shared" si="90"/>
        <v>#N/A</v>
      </c>
      <c r="HA18" s="170" t="e">
        <f t="shared" si="91"/>
        <v>#N/A</v>
      </c>
      <c r="HB18" s="170" t="e">
        <f t="shared" si="92"/>
        <v>#N/A</v>
      </c>
      <c r="HC18" s="170" t="e">
        <f t="shared" si="93"/>
        <v>#N/A</v>
      </c>
      <c r="HD18" s="170" t="e">
        <f t="shared" si="94"/>
        <v>#N/A</v>
      </c>
      <c r="HE18" s="170" t="e">
        <f t="shared" si="95"/>
        <v>#N/A</v>
      </c>
      <c r="HF18" s="170" t="e">
        <f t="shared" si="96"/>
        <v>#N/A</v>
      </c>
      <c r="HG18" s="170" t="e">
        <f t="shared" si="97"/>
        <v>#N/A</v>
      </c>
      <c r="HH18" s="170" t="e">
        <f t="shared" si="98"/>
        <v>#N/A</v>
      </c>
      <c r="HI18" s="170" t="e">
        <f t="shared" si="99"/>
        <v>#N/A</v>
      </c>
      <c r="HJ18" s="170" t="e">
        <f t="shared" si="100"/>
        <v>#N/A</v>
      </c>
      <c r="HK18" s="170" t="e">
        <f t="shared" si="101"/>
        <v>#N/A</v>
      </c>
      <c r="HL18" s="170" t="e">
        <f t="shared" si="102"/>
        <v>#N/A</v>
      </c>
      <c r="HM18" s="170" t="e">
        <f t="shared" si="103"/>
        <v>#N/A</v>
      </c>
      <c r="HN18" s="170" t="e">
        <f t="shared" si="104"/>
        <v>#N/A</v>
      </c>
      <c r="HO18" s="170" t="e">
        <f t="shared" si="105"/>
        <v>#N/A</v>
      </c>
      <c r="HP18" s="170" t="e">
        <f t="shared" si="106"/>
        <v>#N/A</v>
      </c>
    </row>
    <row r="19" spans="1:224" hidden="1" x14ac:dyDescent="0.25">
      <c r="A19" s="4">
        <v>16</v>
      </c>
      <c r="B19" s="97" t="str">
        <f t="shared" si="107"/>
        <v/>
      </c>
      <c r="C19" s="96"/>
      <c r="D19" s="97" t="str">
        <f t="shared" si="108"/>
        <v/>
      </c>
      <c r="E19" s="36" t="str">
        <f t="shared" si="0"/>
        <v/>
      </c>
      <c r="F19" s="36" t="str">
        <f t="shared" si="1"/>
        <v/>
      </c>
      <c r="G19" s="74" t="str">
        <f t="shared" si="109"/>
        <v/>
      </c>
      <c r="H19" s="23"/>
      <c r="I19" s="58"/>
      <c r="J19" s="281"/>
      <c r="K19" s="75" t="str">
        <f>IF(AND(B19&gt;0,C19&gt;0,D19&gt;0),IF(ISBLANK(J19),IF(ISBLANK(H19),"",(D19-B19)*VLOOKUP(H19,VLookups!$A$4:$B$13,2,FALSE)),J19),"")</f>
        <v/>
      </c>
      <c r="L19" s="76" t="str">
        <f t="shared" si="2"/>
        <v/>
      </c>
      <c r="M19" s="96"/>
      <c r="N19" s="271"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110"/>
        <v/>
      </c>
      <c r="W19" s="50" t="str">
        <f t="shared" ref="W19:AP19" si="154">IF(ISNONTEXT($V19),X19-$V19,"")</f>
        <v/>
      </c>
      <c r="X19" s="50" t="str">
        <f t="shared" si="154"/>
        <v/>
      </c>
      <c r="Y19" s="50" t="str">
        <f t="shared" si="154"/>
        <v/>
      </c>
      <c r="Z19" s="50" t="str">
        <f t="shared" si="154"/>
        <v/>
      </c>
      <c r="AA19" s="50" t="str">
        <f t="shared" si="154"/>
        <v/>
      </c>
      <c r="AB19" s="50" t="str">
        <f t="shared" si="154"/>
        <v/>
      </c>
      <c r="AC19" s="50" t="str">
        <f t="shared" si="154"/>
        <v/>
      </c>
      <c r="AD19" s="50" t="str">
        <f t="shared" si="154"/>
        <v/>
      </c>
      <c r="AE19" s="50" t="str">
        <f t="shared" si="154"/>
        <v/>
      </c>
      <c r="AF19" s="50" t="str">
        <f t="shared" si="154"/>
        <v/>
      </c>
      <c r="AG19" s="50" t="str">
        <f t="shared" si="154"/>
        <v/>
      </c>
      <c r="AH19" s="50" t="str">
        <f t="shared" si="154"/>
        <v/>
      </c>
      <c r="AI19" s="50" t="str">
        <f t="shared" si="154"/>
        <v/>
      </c>
      <c r="AJ19" s="50" t="str">
        <f t="shared" si="154"/>
        <v/>
      </c>
      <c r="AK19" s="50" t="str">
        <f t="shared" si="154"/>
        <v/>
      </c>
      <c r="AL19" s="50" t="str">
        <f t="shared" si="154"/>
        <v/>
      </c>
      <c r="AM19" s="50" t="str">
        <f t="shared" si="154"/>
        <v/>
      </c>
      <c r="AN19" s="50" t="str">
        <f t="shared" si="154"/>
        <v/>
      </c>
      <c r="AO19" s="50" t="str">
        <f t="shared" si="154"/>
        <v/>
      </c>
      <c r="AP19" s="50" t="str">
        <f t="shared" si="154"/>
        <v/>
      </c>
      <c r="AQ19" s="184" t="str">
        <f t="shared" si="112"/>
        <v/>
      </c>
      <c r="AR19" s="50" t="str">
        <f t="shared" ref="AR19:DC19" si="155">IF(ISNONTEXT($V19),AQ19+$V19,"")</f>
        <v/>
      </c>
      <c r="AS19" s="50" t="str">
        <f t="shared" si="155"/>
        <v/>
      </c>
      <c r="AT19" s="50" t="str">
        <f t="shared" si="155"/>
        <v/>
      </c>
      <c r="AU19" s="50" t="str">
        <f t="shared" si="155"/>
        <v/>
      </c>
      <c r="AV19" s="50" t="str">
        <f t="shared" si="155"/>
        <v/>
      </c>
      <c r="AW19" s="50" t="str">
        <f t="shared" si="155"/>
        <v/>
      </c>
      <c r="AX19" s="50" t="str">
        <f t="shared" si="155"/>
        <v/>
      </c>
      <c r="AY19" s="50" t="str">
        <f t="shared" si="155"/>
        <v/>
      </c>
      <c r="AZ19" s="50" t="str">
        <f t="shared" si="155"/>
        <v/>
      </c>
      <c r="BA19" s="50" t="str">
        <f t="shared" si="155"/>
        <v/>
      </c>
      <c r="BB19" s="50" t="str">
        <f t="shared" si="155"/>
        <v/>
      </c>
      <c r="BC19" s="50" t="str">
        <f t="shared" si="155"/>
        <v/>
      </c>
      <c r="BD19" s="50" t="str">
        <f t="shared" si="155"/>
        <v/>
      </c>
      <c r="BE19" s="50" t="str">
        <f t="shared" si="155"/>
        <v/>
      </c>
      <c r="BF19" s="50" t="str">
        <f t="shared" si="155"/>
        <v/>
      </c>
      <c r="BG19" s="50" t="str">
        <f t="shared" si="155"/>
        <v/>
      </c>
      <c r="BH19" s="50" t="str">
        <f t="shared" si="155"/>
        <v/>
      </c>
      <c r="BI19" s="50" t="str">
        <f t="shared" si="155"/>
        <v/>
      </c>
      <c r="BJ19" s="50" t="str">
        <f t="shared" si="155"/>
        <v/>
      </c>
      <c r="BK19" s="50" t="str">
        <f t="shared" si="155"/>
        <v/>
      </c>
      <c r="BL19" s="50" t="str">
        <f t="shared" si="155"/>
        <v/>
      </c>
      <c r="BM19" s="50" t="str">
        <f t="shared" si="155"/>
        <v/>
      </c>
      <c r="BN19" s="50" t="str">
        <f t="shared" si="155"/>
        <v/>
      </c>
      <c r="BO19" s="50" t="str">
        <f t="shared" si="155"/>
        <v/>
      </c>
      <c r="BP19" s="50" t="str">
        <f t="shared" si="155"/>
        <v/>
      </c>
      <c r="BQ19" s="50" t="str">
        <f t="shared" si="155"/>
        <v/>
      </c>
      <c r="BR19" s="50" t="str">
        <f t="shared" si="155"/>
        <v/>
      </c>
      <c r="BS19" s="50" t="str">
        <f t="shared" si="155"/>
        <v/>
      </c>
      <c r="BT19" s="50" t="str">
        <f t="shared" si="155"/>
        <v/>
      </c>
      <c r="BU19" s="50" t="str">
        <f t="shared" si="155"/>
        <v/>
      </c>
      <c r="BV19" s="50" t="str">
        <f t="shared" si="155"/>
        <v/>
      </c>
      <c r="BW19" s="50" t="str">
        <f t="shared" si="155"/>
        <v/>
      </c>
      <c r="BX19" s="50" t="str">
        <f t="shared" si="155"/>
        <v/>
      </c>
      <c r="BY19" s="50" t="str">
        <f t="shared" si="155"/>
        <v/>
      </c>
      <c r="BZ19" s="50" t="str">
        <f t="shared" si="155"/>
        <v/>
      </c>
      <c r="CA19" s="50" t="str">
        <f t="shared" si="155"/>
        <v/>
      </c>
      <c r="CB19" s="50" t="str">
        <f t="shared" si="155"/>
        <v/>
      </c>
      <c r="CC19" s="50" t="str">
        <f t="shared" si="155"/>
        <v/>
      </c>
      <c r="CD19" s="50" t="str">
        <f t="shared" si="155"/>
        <v/>
      </c>
      <c r="CE19" s="50" t="str">
        <f t="shared" si="155"/>
        <v/>
      </c>
      <c r="CF19" s="50" t="str">
        <f t="shared" si="155"/>
        <v/>
      </c>
      <c r="CG19" s="50" t="str">
        <f t="shared" si="155"/>
        <v/>
      </c>
      <c r="CH19" s="50" t="str">
        <f t="shared" si="155"/>
        <v/>
      </c>
      <c r="CI19" s="50" t="str">
        <f t="shared" si="155"/>
        <v/>
      </c>
      <c r="CJ19" s="50" t="str">
        <f t="shared" si="155"/>
        <v/>
      </c>
      <c r="CK19" s="50" t="str">
        <f t="shared" si="155"/>
        <v/>
      </c>
      <c r="CL19" s="50" t="str">
        <f t="shared" si="155"/>
        <v/>
      </c>
      <c r="CM19" s="50" t="str">
        <f t="shared" si="155"/>
        <v/>
      </c>
      <c r="CN19" s="50" t="str">
        <f t="shared" si="155"/>
        <v/>
      </c>
      <c r="CO19" s="50" t="str">
        <f t="shared" si="155"/>
        <v/>
      </c>
      <c r="CP19" s="50" t="str">
        <f t="shared" si="155"/>
        <v/>
      </c>
      <c r="CQ19" s="50" t="str">
        <f t="shared" si="155"/>
        <v/>
      </c>
      <c r="CR19" s="50" t="str">
        <f t="shared" si="155"/>
        <v/>
      </c>
      <c r="CS19" s="50" t="str">
        <f t="shared" si="155"/>
        <v/>
      </c>
      <c r="CT19" s="50" t="str">
        <f t="shared" si="155"/>
        <v/>
      </c>
      <c r="CU19" s="50" t="str">
        <f t="shared" si="155"/>
        <v/>
      </c>
      <c r="CV19" s="50" t="str">
        <f t="shared" si="155"/>
        <v/>
      </c>
      <c r="CW19" s="50" t="str">
        <f t="shared" si="155"/>
        <v/>
      </c>
      <c r="CX19" s="50" t="str">
        <f t="shared" si="155"/>
        <v/>
      </c>
      <c r="CY19" s="50" t="str">
        <f t="shared" si="155"/>
        <v/>
      </c>
      <c r="CZ19" s="50" t="str">
        <f t="shared" si="155"/>
        <v/>
      </c>
      <c r="DA19" s="50" t="str">
        <f t="shared" si="155"/>
        <v/>
      </c>
      <c r="DB19" s="50" t="str">
        <f t="shared" si="155"/>
        <v/>
      </c>
      <c r="DC19" s="50" t="str">
        <f t="shared" si="155"/>
        <v/>
      </c>
      <c r="DD19" s="50" t="str">
        <f t="shared" ref="DD19:DS19" si="156">IF(ISNONTEXT($V19),DC19+$V19,"")</f>
        <v/>
      </c>
      <c r="DE19" s="50" t="str">
        <f t="shared" si="156"/>
        <v/>
      </c>
      <c r="DF19" s="50" t="str">
        <f t="shared" si="156"/>
        <v/>
      </c>
      <c r="DG19" s="50" t="str">
        <f t="shared" si="156"/>
        <v/>
      </c>
      <c r="DH19" s="50" t="str">
        <f t="shared" si="156"/>
        <v/>
      </c>
      <c r="DI19" s="50" t="str">
        <f t="shared" si="156"/>
        <v/>
      </c>
      <c r="DJ19" s="50" t="str">
        <f t="shared" si="156"/>
        <v/>
      </c>
      <c r="DK19" s="50" t="str">
        <f t="shared" si="156"/>
        <v/>
      </c>
      <c r="DL19" s="50" t="str">
        <f t="shared" si="156"/>
        <v/>
      </c>
      <c r="DM19" s="50" t="str">
        <f t="shared" si="156"/>
        <v/>
      </c>
      <c r="DN19" s="50" t="str">
        <f t="shared" si="156"/>
        <v/>
      </c>
      <c r="DO19" s="50" t="str">
        <f t="shared" si="156"/>
        <v/>
      </c>
      <c r="DP19" s="50" t="str">
        <f t="shared" si="156"/>
        <v/>
      </c>
      <c r="DQ19" s="50" t="str">
        <f t="shared" si="156"/>
        <v/>
      </c>
      <c r="DR19" s="50" t="str">
        <f t="shared" si="156"/>
        <v/>
      </c>
      <c r="DS19" s="50" t="str">
        <f t="shared" si="156"/>
        <v/>
      </c>
      <c r="DT19" s="170" t="e">
        <f t="shared" si="6"/>
        <v>#N/A</v>
      </c>
      <c r="DU19" s="170" t="e">
        <f t="shared" si="7"/>
        <v>#N/A</v>
      </c>
      <c r="DV19" s="170" t="e">
        <f t="shared" si="8"/>
        <v>#N/A</v>
      </c>
      <c r="DW19" s="170" t="e">
        <f t="shared" si="9"/>
        <v>#N/A</v>
      </c>
      <c r="DX19" s="170" t="e">
        <f t="shared" si="10"/>
        <v>#N/A</v>
      </c>
      <c r="DY19" s="170" t="e">
        <f t="shared" si="11"/>
        <v>#N/A</v>
      </c>
      <c r="DZ19" s="170" t="e">
        <f t="shared" si="12"/>
        <v>#N/A</v>
      </c>
      <c r="EA19" s="170" t="e">
        <f t="shared" si="13"/>
        <v>#N/A</v>
      </c>
      <c r="EB19" s="170" t="e">
        <f t="shared" si="14"/>
        <v>#N/A</v>
      </c>
      <c r="EC19" s="170" t="e">
        <f t="shared" si="15"/>
        <v>#N/A</v>
      </c>
      <c r="ED19" s="170" t="e">
        <f t="shared" si="16"/>
        <v>#N/A</v>
      </c>
      <c r="EE19" s="170" t="e">
        <f t="shared" si="17"/>
        <v>#N/A</v>
      </c>
      <c r="EF19" s="170" t="e">
        <f t="shared" si="18"/>
        <v>#N/A</v>
      </c>
      <c r="EG19" s="170" t="e">
        <f t="shared" si="19"/>
        <v>#N/A</v>
      </c>
      <c r="EH19" s="170" t="e">
        <f t="shared" si="20"/>
        <v>#N/A</v>
      </c>
      <c r="EI19" s="170" t="e">
        <f t="shared" si="21"/>
        <v>#N/A</v>
      </c>
      <c r="EJ19" s="170" t="e">
        <f t="shared" si="22"/>
        <v>#N/A</v>
      </c>
      <c r="EK19" s="170" t="e">
        <f t="shared" si="23"/>
        <v>#N/A</v>
      </c>
      <c r="EL19" s="170" t="e">
        <f t="shared" si="24"/>
        <v>#N/A</v>
      </c>
      <c r="EM19" s="170" t="e">
        <f t="shared" si="25"/>
        <v>#N/A</v>
      </c>
      <c r="EN19" s="170" t="e">
        <f t="shared" si="26"/>
        <v>#N/A</v>
      </c>
      <c r="EO19" s="170" t="e">
        <f t="shared" si="27"/>
        <v>#N/A</v>
      </c>
      <c r="EP19" s="170" t="e">
        <f t="shared" si="28"/>
        <v>#N/A</v>
      </c>
      <c r="EQ19" s="170" t="e">
        <f t="shared" si="29"/>
        <v>#N/A</v>
      </c>
      <c r="ER19" s="170" t="e">
        <f t="shared" si="30"/>
        <v>#N/A</v>
      </c>
      <c r="ES19" s="170" t="e">
        <f t="shared" si="31"/>
        <v>#N/A</v>
      </c>
      <c r="ET19" s="170" t="e">
        <f t="shared" si="32"/>
        <v>#N/A</v>
      </c>
      <c r="EU19" s="170" t="e">
        <f t="shared" si="33"/>
        <v>#N/A</v>
      </c>
      <c r="EV19" s="170" t="e">
        <f t="shared" si="34"/>
        <v>#N/A</v>
      </c>
      <c r="EW19" s="170" t="e">
        <f t="shared" si="35"/>
        <v>#N/A</v>
      </c>
      <c r="EX19" s="170" t="e">
        <f t="shared" si="36"/>
        <v>#N/A</v>
      </c>
      <c r="EY19" s="170" t="e">
        <f t="shared" si="37"/>
        <v>#N/A</v>
      </c>
      <c r="EZ19" s="170" t="e">
        <f t="shared" si="38"/>
        <v>#N/A</v>
      </c>
      <c r="FA19" s="170" t="e">
        <f t="shared" si="39"/>
        <v>#N/A</v>
      </c>
      <c r="FB19" s="170" t="e">
        <f t="shared" si="40"/>
        <v>#N/A</v>
      </c>
      <c r="FC19" s="170" t="e">
        <f t="shared" si="41"/>
        <v>#N/A</v>
      </c>
      <c r="FD19" s="170" t="e">
        <f t="shared" si="42"/>
        <v>#N/A</v>
      </c>
      <c r="FE19" s="170" t="e">
        <f t="shared" si="43"/>
        <v>#N/A</v>
      </c>
      <c r="FF19" s="170" t="e">
        <f t="shared" si="44"/>
        <v>#N/A</v>
      </c>
      <c r="FG19" s="170" t="e">
        <f t="shared" si="45"/>
        <v>#N/A</v>
      </c>
      <c r="FH19" s="170" t="e">
        <f t="shared" si="46"/>
        <v>#N/A</v>
      </c>
      <c r="FI19" s="170" t="e">
        <f t="shared" si="47"/>
        <v>#N/A</v>
      </c>
      <c r="FJ19" s="170" t="e">
        <f t="shared" si="48"/>
        <v>#N/A</v>
      </c>
      <c r="FK19" s="170" t="e">
        <f t="shared" si="49"/>
        <v>#N/A</v>
      </c>
      <c r="FL19" s="170" t="e">
        <f t="shared" si="50"/>
        <v>#N/A</v>
      </c>
      <c r="FM19" s="170" t="e">
        <f t="shared" si="51"/>
        <v>#N/A</v>
      </c>
      <c r="FN19" s="170" t="e">
        <f t="shared" si="52"/>
        <v>#N/A</v>
      </c>
      <c r="FO19" s="170" t="e">
        <f t="shared" si="53"/>
        <v>#N/A</v>
      </c>
      <c r="FP19" s="170" t="e">
        <f t="shared" si="54"/>
        <v>#N/A</v>
      </c>
      <c r="FQ19" s="170" t="e">
        <f t="shared" si="55"/>
        <v>#N/A</v>
      </c>
      <c r="FR19" s="170" t="e">
        <f t="shared" si="56"/>
        <v>#N/A</v>
      </c>
      <c r="FS19" s="170" t="e">
        <f t="shared" si="57"/>
        <v>#N/A</v>
      </c>
      <c r="FT19" s="170" t="e">
        <f t="shared" si="58"/>
        <v>#N/A</v>
      </c>
      <c r="FU19" s="170" t="e">
        <f t="shared" si="59"/>
        <v>#N/A</v>
      </c>
      <c r="FV19" s="170" t="e">
        <f t="shared" si="60"/>
        <v>#N/A</v>
      </c>
      <c r="FW19" s="170" t="e">
        <f t="shared" si="61"/>
        <v>#N/A</v>
      </c>
      <c r="FX19" s="170" t="e">
        <f t="shared" si="62"/>
        <v>#N/A</v>
      </c>
      <c r="FY19" s="170" t="e">
        <f t="shared" si="63"/>
        <v>#N/A</v>
      </c>
      <c r="FZ19" s="170" t="e">
        <f t="shared" si="64"/>
        <v>#N/A</v>
      </c>
      <c r="GA19" s="170" t="e">
        <f t="shared" si="65"/>
        <v>#N/A</v>
      </c>
      <c r="GB19" s="170" t="e">
        <f t="shared" si="66"/>
        <v>#N/A</v>
      </c>
      <c r="GC19" s="170" t="e">
        <f t="shared" si="67"/>
        <v>#N/A</v>
      </c>
      <c r="GD19" s="170" t="e">
        <f t="shared" si="68"/>
        <v>#N/A</v>
      </c>
      <c r="GE19" s="170" t="e">
        <f t="shared" si="69"/>
        <v>#N/A</v>
      </c>
      <c r="GF19" s="170" t="e">
        <f t="shared" si="70"/>
        <v>#N/A</v>
      </c>
      <c r="GG19" s="170" t="e">
        <f t="shared" si="71"/>
        <v>#N/A</v>
      </c>
      <c r="GH19" s="170" t="e">
        <f t="shared" si="72"/>
        <v>#N/A</v>
      </c>
      <c r="GI19" s="170" t="e">
        <f t="shared" si="73"/>
        <v>#N/A</v>
      </c>
      <c r="GJ19" s="170" t="e">
        <f t="shared" si="74"/>
        <v>#N/A</v>
      </c>
      <c r="GK19" s="170" t="e">
        <f t="shared" si="75"/>
        <v>#N/A</v>
      </c>
      <c r="GL19" s="170" t="e">
        <f t="shared" si="76"/>
        <v>#N/A</v>
      </c>
      <c r="GM19" s="170" t="e">
        <f t="shared" si="77"/>
        <v>#N/A</v>
      </c>
      <c r="GN19" s="170" t="e">
        <f t="shared" si="78"/>
        <v>#N/A</v>
      </c>
      <c r="GO19" s="170" t="e">
        <f t="shared" si="79"/>
        <v>#N/A</v>
      </c>
      <c r="GP19" s="170" t="e">
        <f t="shared" si="80"/>
        <v>#N/A</v>
      </c>
      <c r="GQ19" s="170" t="e">
        <f t="shared" si="81"/>
        <v>#N/A</v>
      </c>
      <c r="GR19" s="170" t="e">
        <f t="shared" si="82"/>
        <v>#N/A</v>
      </c>
      <c r="GS19" s="170" t="e">
        <f t="shared" si="83"/>
        <v>#N/A</v>
      </c>
      <c r="GT19" s="170" t="e">
        <f t="shared" si="84"/>
        <v>#N/A</v>
      </c>
      <c r="GU19" s="170" t="e">
        <f t="shared" si="85"/>
        <v>#N/A</v>
      </c>
      <c r="GV19" s="170" t="e">
        <f t="shared" si="86"/>
        <v>#N/A</v>
      </c>
      <c r="GW19" s="170" t="e">
        <f t="shared" si="87"/>
        <v>#N/A</v>
      </c>
      <c r="GX19" s="170" t="e">
        <f t="shared" si="88"/>
        <v>#N/A</v>
      </c>
      <c r="GY19" s="170" t="e">
        <f t="shared" si="89"/>
        <v>#N/A</v>
      </c>
      <c r="GZ19" s="170" t="e">
        <f t="shared" si="90"/>
        <v>#N/A</v>
      </c>
      <c r="HA19" s="170" t="e">
        <f t="shared" si="91"/>
        <v>#N/A</v>
      </c>
      <c r="HB19" s="170" t="e">
        <f t="shared" si="92"/>
        <v>#N/A</v>
      </c>
      <c r="HC19" s="170" t="e">
        <f t="shared" si="93"/>
        <v>#N/A</v>
      </c>
      <c r="HD19" s="170" t="e">
        <f t="shared" si="94"/>
        <v>#N/A</v>
      </c>
      <c r="HE19" s="170" t="e">
        <f t="shared" si="95"/>
        <v>#N/A</v>
      </c>
      <c r="HF19" s="170" t="e">
        <f t="shared" si="96"/>
        <v>#N/A</v>
      </c>
      <c r="HG19" s="170" t="e">
        <f t="shared" si="97"/>
        <v>#N/A</v>
      </c>
      <c r="HH19" s="170" t="e">
        <f t="shared" si="98"/>
        <v>#N/A</v>
      </c>
      <c r="HI19" s="170" t="e">
        <f t="shared" si="99"/>
        <v>#N/A</v>
      </c>
      <c r="HJ19" s="170" t="e">
        <f t="shared" si="100"/>
        <v>#N/A</v>
      </c>
      <c r="HK19" s="170" t="e">
        <f t="shared" si="101"/>
        <v>#N/A</v>
      </c>
      <c r="HL19" s="170" t="e">
        <f t="shared" si="102"/>
        <v>#N/A</v>
      </c>
      <c r="HM19" s="170" t="e">
        <f t="shared" si="103"/>
        <v>#N/A</v>
      </c>
      <c r="HN19" s="170" t="e">
        <f t="shared" si="104"/>
        <v>#N/A</v>
      </c>
      <c r="HO19" s="170" t="e">
        <f t="shared" si="105"/>
        <v>#N/A</v>
      </c>
      <c r="HP19" s="170" t="e">
        <f t="shared" si="106"/>
        <v>#N/A</v>
      </c>
    </row>
    <row r="20" spans="1:224" hidden="1" x14ac:dyDescent="0.25">
      <c r="A20" s="4">
        <v>17</v>
      </c>
      <c r="B20" s="97" t="str">
        <f t="shared" si="107"/>
        <v/>
      </c>
      <c r="C20" s="96"/>
      <c r="D20" s="97" t="str">
        <f t="shared" si="108"/>
        <v/>
      </c>
      <c r="E20" s="36" t="str">
        <f t="shared" si="0"/>
        <v/>
      </c>
      <c r="F20" s="36" t="str">
        <f t="shared" si="1"/>
        <v/>
      </c>
      <c r="G20" s="74" t="str">
        <f t="shared" si="109"/>
        <v/>
      </c>
      <c r="H20" s="23"/>
      <c r="I20" s="58"/>
      <c r="J20" s="281"/>
      <c r="K20" s="75" t="str">
        <f>IF(AND(B20&gt;0,C20&gt;0,D20&gt;0),IF(ISBLANK(J20),IF(ISBLANK(H20),"",(D20-B20)*VLOOKUP(H20,VLookups!$A$4:$B$13,2,FALSE)),J20),"")</f>
        <v/>
      </c>
      <c r="L20" s="76" t="str">
        <f t="shared" si="2"/>
        <v/>
      </c>
      <c r="M20" s="96"/>
      <c r="N20" s="271"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110"/>
        <v/>
      </c>
      <c r="W20" s="50" t="str">
        <f t="shared" ref="W20:AP20" si="157">IF(ISNONTEXT($V20),X20-$V20,"")</f>
        <v/>
      </c>
      <c r="X20" s="50" t="str">
        <f t="shared" si="157"/>
        <v/>
      </c>
      <c r="Y20" s="50" t="str">
        <f t="shared" si="157"/>
        <v/>
      </c>
      <c r="Z20" s="50" t="str">
        <f t="shared" si="157"/>
        <v/>
      </c>
      <c r="AA20" s="50" t="str">
        <f t="shared" si="157"/>
        <v/>
      </c>
      <c r="AB20" s="50" t="str">
        <f t="shared" si="157"/>
        <v/>
      </c>
      <c r="AC20" s="50" t="str">
        <f t="shared" si="157"/>
        <v/>
      </c>
      <c r="AD20" s="50" t="str">
        <f t="shared" si="157"/>
        <v/>
      </c>
      <c r="AE20" s="50" t="str">
        <f t="shared" si="157"/>
        <v/>
      </c>
      <c r="AF20" s="50" t="str">
        <f t="shared" si="157"/>
        <v/>
      </c>
      <c r="AG20" s="50" t="str">
        <f t="shared" si="157"/>
        <v/>
      </c>
      <c r="AH20" s="50" t="str">
        <f t="shared" si="157"/>
        <v/>
      </c>
      <c r="AI20" s="50" t="str">
        <f t="shared" si="157"/>
        <v/>
      </c>
      <c r="AJ20" s="50" t="str">
        <f t="shared" si="157"/>
        <v/>
      </c>
      <c r="AK20" s="50" t="str">
        <f t="shared" si="157"/>
        <v/>
      </c>
      <c r="AL20" s="50" t="str">
        <f t="shared" si="157"/>
        <v/>
      </c>
      <c r="AM20" s="50" t="str">
        <f t="shared" si="157"/>
        <v/>
      </c>
      <c r="AN20" s="50" t="str">
        <f t="shared" si="157"/>
        <v/>
      </c>
      <c r="AO20" s="50" t="str">
        <f t="shared" si="157"/>
        <v/>
      </c>
      <c r="AP20" s="50" t="str">
        <f t="shared" si="157"/>
        <v/>
      </c>
      <c r="AQ20" s="184" t="str">
        <f t="shared" si="112"/>
        <v/>
      </c>
      <c r="AR20" s="50" t="str">
        <f t="shared" ref="AR20:DC20" si="158">IF(ISNONTEXT($V20),AQ20+$V20,"")</f>
        <v/>
      </c>
      <c r="AS20" s="50" t="str">
        <f t="shared" si="158"/>
        <v/>
      </c>
      <c r="AT20" s="50" t="str">
        <f t="shared" si="158"/>
        <v/>
      </c>
      <c r="AU20" s="50" t="str">
        <f t="shared" si="158"/>
        <v/>
      </c>
      <c r="AV20" s="50" t="str">
        <f t="shared" si="158"/>
        <v/>
      </c>
      <c r="AW20" s="50" t="str">
        <f t="shared" si="158"/>
        <v/>
      </c>
      <c r="AX20" s="50" t="str">
        <f t="shared" si="158"/>
        <v/>
      </c>
      <c r="AY20" s="50" t="str">
        <f t="shared" si="158"/>
        <v/>
      </c>
      <c r="AZ20" s="50" t="str">
        <f t="shared" si="158"/>
        <v/>
      </c>
      <c r="BA20" s="50" t="str">
        <f t="shared" si="158"/>
        <v/>
      </c>
      <c r="BB20" s="50" t="str">
        <f t="shared" si="158"/>
        <v/>
      </c>
      <c r="BC20" s="50" t="str">
        <f t="shared" si="158"/>
        <v/>
      </c>
      <c r="BD20" s="50" t="str">
        <f t="shared" si="158"/>
        <v/>
      </c>
      <c r="BE20" s="50" t="str">
        <f t="shared" si="158"/>
        <v/>
      </c>
      <c r="BF20" s="50" t="str">
        <f t="shared" si="158"/>
        <v/>
      </c>
      <c r="BG20" s="50" t="str">
        <f t="shared" si="158"/>
        <v/>
      </c>
      <c r="BH20" s="50" t="str">
        <f t="shared" si="158"/>
        <v/>
      </c>
      <c r="BI20" s="50" t="str">
        <f t="shared" si="158"/>
        <v/>
      </c>
      <c r="BJ20" s="50" t="str">
        <f t="shared" si="158"/>
        <v/>
      </c>
      <c r="BK20" s="50" t="str">
        <f t="shared" si="158"/>
        <v/>
      </c>
      <c r="BL20" s="50" t="str">
        <f t="shared" si="158"/>
        <v/>
      </c>
      <c r="BM20" s="50" t="str">
        <f t="shared" si="158"/>
        <v/>
      </c>
      <c r="BN20" s="50" t="str">
        <f t="shared" si="158"/>
        <v/>
      </c>
      <c r="BO20" s="50" t="str">
        <f t="shared" si="158"/>
        <v/>
      </c>
      <c r="BP20" s="50" t="str">
        <f t="shared" si="158"/>
        <v/>
      </c>
      <c r="BQ20" s="50" t="str">
        <f t="shared" si="158"/>
        <v/>
      </c>
      <c r="BR20" s="50" t="str">
        <f t="shared" si="158"/>
        <v/>
      </c>
      <c r="BS20" s="50" t="str">
        <f t="shared" si="158"/>
        <v/>
      </c>
      <c r="BT20" s="50" t="str">
        <f t="shared" si="158"/>
        <v/>
      </c>
      <c r="BU20" s="50" t="str">
        <f t="shared" si="158"/>
        <v/>
      </c>
      <c r="BV20" s="50" t="str">
        <f t="shared" si="158"/>
        <v/>
      </c>
      <c r="BW20" s="50" t="str">
        <f t="shared" si="158"/>
        <v/>
      </c>
      <c r="BX20" s="50" t="str">
        <f t="shared" si="158"/>
        <v/>
      </c>
      <c r="BY20" s="50" t="str">
        <f t="shared" si="158"/>
        <v/>
      </c>
      <c r="BZ20" s="50" t="str">
        <f t="shared" si="158"/>
        <v/>
      </c>
      <c r="CA20" s="50" t="str">
        <f t="shared" si="158"/>
        <v/>
      </c>
      <c r="CB20" s="50" t="str">
        <f t="shared" si="158"/>
        <v/>
      </c>
      <c r="CC20" s="50" t="str">
        <f t="shared" si="158"/>
        <v/>
      </c>
      <c r="CD20" s="50" t="str">
        <f t="shared" si="158"/>
        <v/>
      </c>
      <c r="CE20" s="50" t="str">
        <f t="shared" si="158"/>
        <v/>
      </c>
      <c r="CF20" s="50" t="str">
        <f t="shared" si="158"/>
        <v/>
      </c>
      <c r="CG20" s="50" t="str">
        <f t="shared" si="158"/>
        <v/>
      </c>
      <c r="CH20" s="50" t="str">
        <f t="shared" si="158"/>
        <v/>
      </c>
      <c r="CI20" s="50" t="str">
        <f t="shared" si="158"/>
        <v/>
      </c>
      <c r="CJ20" s="50" t="str">
        <f t="shared" si="158"/>
        <v/>
      </c>
      <c r="CK20" s="50" t="str">
        <f t="shared" si="158"/>
        <v/>
      </c>
      <c r="CL20" s="50" t="str">
        <f t="shared" si="158"/>
        <v/>
      </c>
      <c r="CM20" s="50" t="str">
        <f t="shared" si="158"/>
        <v/>
      </c>
      <c r="CN20" s="50" t="str">
        <f t="shared" si="158"/>
        <v/>
      </c>
      <c r="CO20" s="50" t="str">
        <f t="shared" si="158"/>
        <v/>
      </c>
      <c r="CP20" s="50" t="str">
        <f t="shared" si="158"/>
        <v/>
      </c>
      <c r="CQ20" s="50" t="str">
        <f t="shared" si="158"/>
        <v/>
      </c>
      <c r="CR20" s="50" t="str">
        <f t="shared" si="158"/>
        <v/>
      </c>
      <c r="CS20" s="50" t="str">
        <f t="shared" si="158"/>
        <v/>
      </c>
      <c r="CT20" s="50" t="str">
        <f t="shared" si="158"/>
        <v/>
      </c>
      <c r="CU20" s="50" t="str">
        <f t="shared" si="158"/>
        <v/>
      </c>
      <c r="CV20" s="50" t="str">
        <f t="shared" si="158"/>
        <v/>
      </c>
      <c r="CW20" s="50" t="str">
        <f t="shared" si="158"/>
        <v/>
      </c>
      <c r="CX20" s="50" t="str">
        <f t="shared" si="158"/>
        <v/>
      </c>
      <c r="CY20" s="50" t="str">
        <f t="shared" si="158"/>
        <v/>
      </c>
      <c r="CZ20" s="50" t="str">
        <f t="shared" si="158"/>
        <v/>
      </c>
      <c r="DA20" s="50" t="str">
        <f t="shared" si="158"/>
        <v/>
      </c>
      <c r="DB20" s="50" t="str">
        <f t="shared" si="158"/>
        <v/>
      </c>
      <c r="DC20" s="50" t="str">
        <f t="shared" si="158"/>
        <v/>
      </c>
      <c r="DD20" s="50" t="str">
        <f t="shared" ref="DD20:DS20" si="159">IF(ISNONTEXT($V20),DC20+$V20,"")</f>
        <v/>
      </c>
      <c r="DE20" s="50" t="str">
        <f t="shared" si="159"/>
        <v/>
      </c>
      <c r="DF20" s="50" t="str">
        <f t="shared" si="159"/>
        <v/>
      </c>
      <c r="DG20" s="50" t="str">
        <f t="shared" si="159"/>
        <v/>
      </c>
      <c r="DH20" s="50" t="str">
        <f t="shared" si="159"/>
        <v/>
      </c>
      <c r="DI20" s="50" t="str">
        <f t="shared" si="159"/>
        <v/>
      </c>
      <c r="DJ20" s="50" t="str">
        <f t="shared" si="159"/>
        <v/>
      </c>
      <c r="DK20" s="50" t="str">
        <f t="shared" si="159"/>
        <v/>
      </c>
      <c r="DL20" s="50" t="str">
        <f t="shared" si="159"/>
        <v/>
      </c>
      <c r="DM20" s="50" t="str">
        <f t="shared" si="159"/>
        <v/>
      </c>
      <c r="DN20" s="50" t="str">
        <f t="shared" si="159"/>
        <v/>
      </c>
      <c r="DO20" s="50" t="str">
        <f t="shared" si="159"/>
        <v/>
      </c>
      <c r="DP20" s="50" t="str">
        <f t="shared" si="159"/>
        <v/>
      </c>
      <c r="DQ20" s="50" t="str">
        <f t="shared" si="159"/>
        <v/>
      </c>
      <c r="DR20" s="50" t="str">
        <f t="shared" si="159"/>
        <v/>
      </c>
      <c r="DS20" s="50" t="str">
        <f t="shared" si="159"/>
        <v/>
      </c>
      <c r="DT20" s="170" t="e">
        <f t="shared" si="6"/>
        <v>#N/A</v>
      </c>
      <c r="DU20" s="170" t="e">
        <f t="shared" si="7"/>
        <v>#N/A</v>
      </c>
      <c r="DV20" s="170" t="e">
        <f t="shared" si="8"/>
        <v>#N/A</v>
      </c>
      <c r="DW20" s="170" t="e">
        <f t="shared" si="9"/>
        <v>#N/A</v>
      </c>
      <c r="DX20" s="170" t="e">
        <f t="shared" si="10"/>
        <v>#N/A</v>
      </c>
      <c r="DY20" s="170" t="e">
        <f t="shared" si="11"/>
        <v>#N/A</v>
      </c>
      <c r="DZ20" s="170" t="e">
        <f t="shared" si="12"/>
        <v>#N/A</v>
      </c>
      <c r="EA20" s="170" t="e">
        <f t="shared" si="13"/>
        <v>#N/A</v>
      </c>
      <c r="EB20" s="170" t="e">
        <f t="shared" si="14"/>
        <v>#N/A</v>
      </c>
      <c r="EC20" s="170" t="e">
        <f t="shared" si="15"/>
        <v>#N/A</v>
      </c>
      <c r="ED20" s="170" t="e">
        <f t="shared" si="16"/>
        <v>#N/A</v>
      </c>
      <c r="EE20" s="170" t="e">
        <f t="shared" si="17"/>
        <v>#N/A</v>
      </c>
      <c r="EF20" s="170" t="e">
        <f t="shared" si="18"/>
        <v>#N/A</v>
      </c>
      <c r="EG20" s="170" t="e">
        <f t="shared" si="19"/>
        <v>#N/A</v>
      </c>
      <c r="EH20" s="170" t="e">
        <f t="shared" si="20"/>
        <v>#N/A</v>
      </c>
      <c r="EI20" s="170" t="e">
        <f t="shared" si="21"/>
        <v>#N/A</v>
      </c>
      <c r="EJ20" s="170" t="e">
        <f t="shared" si="22"/>
        <v>#N/A</v>
      </c>
      <c r="EK20" s="170" t="e">
        <f t="shared" si="23"/>
        <v>#N/A</v>
      </c>
      <c r="EL20" s="170" t="e">
        <f t="shared" si="24"/>
        <v>#N/A</v>
      </c>
      <c r="EM20" s="170" t="e">
        <f t="shared" si="25"/>
        <v>#N/A</v>
      </c>
      <c r="EN20" s="170" t="e">
        <f t="shared" si="26"/>
        <v>#N/A</v>
      </c>
      <c r="EO20" s="170" t="e">
        <f t="shared" si="27"/>
        <v>#N/A</v>
      </c>
      <c r="EP20" s="170" t="e">
        <f t="shared" si="28"/>
        <v>#N/A</v>
      </c>
      <c r="EQ20" s="170" t="e">
        <f t="shared" si="29"/>
        <v>#N/A</v>
      </c>
      <c r="ER20" s="170" t="e">
        <f t="shared" si="30"/>
        <v>#N/A</v>
      </c>
      <c r="ES20" s="170" t="e">
        <f t="shared" si="31"/>
        <v>#N/A</v>
      </c>
      <c r="ET20" s="170" t="e">
        <f t="shared" si="32"/>
        <v>#N/A</v>
      </c>
      <c r="EU20" s="170" t="e">
        <f t="shared" si="33"/>
        <v>#N/A</v>
      </c>
      <c r="EV20" s="170" t="e">
        <f t="shared" si="34"/>
        <v>#N/A</v>
      </c>
      <c r="EW20" s="170" t="e">
        <f t="shared" si="35"/>
        <v>#N/A</v>
      </c>
      <c r="EX20" s="170" t="e">
        <f t="shared" si="36"/>
        <v>#N/A</v>
      </c>
      <c r="EY20" s="170" t="e">
        <f t="shared" si="37"/>
        <v>#N/A</v>
      </c>
      <c r="EZ20" s="170" t="e">
        <f t="shared" si="38"/>
        <v>#N/A</v>
      </c>
      <c r="FA20" s="170" t="e">
        <f t="shared" si="39"/>
        <v>#N/A</v>
      </c>
      <c r="FB20" s="170" t="e">
        <f t="shared" si="40"/>
        <v>#N/A</v>
      </c>
      <c r="FC20" s="170" t="e">
        <f t="shared" si="41"/>
        <v>#N/A</v>
      </c>
      <c r="FD20" s="170" t="e">
        <f t="shared" si="42"/>
        <v>#N/A</v>
      </c>
      <c r="FE20" s="170" t="e">
        <f t="shared" si="43"/>
        <v>#N/A</v>
      </c>
      <c r="FF20" s="170" t="e">
        <f t="shared" si="44"/>
        <v>#N/A</v>
      </c>
      <c r="FG20" s="170" t="e">
        <f t="shared" si="45"/>
        <v>#N/A</v>
      </c>
      <c r="FH20" s="170" t="e">
        <f t="shared" si="46"/>
        <v>#N/A</v>
      </c>
      <c r="FI20" s="170" t="e">
        <f t="shared" si="47"/>
        <v>#N/A</v>
      </c>
      <c r="FJ20" s="170" t="e">
        <f t="shared" si="48"/>
        <v>#N/A</v>
      </c>
      <c r="FK20" s="170" t="e">
        <f t="shared" si="49"/>
        <v>#N/A</v>
      </c>
      <c r="FL20" s="170" t="e">
        <f t="shared" si="50"/>
        <v>#N/A</v>
      </c>
      <c r="FM20" s="170" t="e">
        <f t="shared" si="51"/>
        <v>#N/A</v>
      </c>
      <c r="FN20" s="170" t="e">
        <f t="shared" si="52"/>
        <v>#N/A</v>
      </c>
      <c r="FO20" s="170" t="e">
        <f t="shared" si="53"/>
        <v>#N/A</v>
      </c>
      <c r="FP20" s="170" t="e">
        <f t="shared" si="54"/>
        <v>#N/A</v>
      </c>
      <c r="FQ20" s="170" t="e">
        <f t="shared" si="55"/>
        <v>#N/A</v>
      </c>
      <c r="FR20" s="170" t="e">
        <f t="shared" si="56"/>
        <v>#N/A</v>
      </c>
      <c r="FS20" s="170" t="e">
        <f t="shared" si="57"/>
        <v>#N/A</v>
      </c>
      <c r="FT20" s="170" t="e">
        <f t="shared" si="58"/>
        <v>#N/A</v>
      </c>
      <c r="FU20" s="170" t="e">
        <f t="shared" si="59"/>
        <v>#N/A</v>
      </c>
      <c r="FV20" s="170" t="e">
        <f t="shared" si="60"/>
        <v>#N/A</v>
      </c>
      <c r="FW20" s="170" t="e">
        <f t="shared" si="61"/>
        <v>#N/A</v>
      </c>
      <c r="FX20" s="170" t="e">
        <f t="shared" si="62"/>
        <v>#N/A</v>
      </c>
      <c r="FY20" s="170" t="e">
        <f t="shared" si="63"/>
        <v>#N/A</v>
      </c>
      <c r="FZ20" s="170" t="e">
        <f t="shared" si="64"/>
        <v>#N/A</v>
      </c>
      <c r="GA20" s="170" t="e">
        <f t="shared" si="65"/>
        <v>#N/A</v>
      </c>
      <c r="GB20" s="170" t="e">
        <f t="shared" si="66"/>
        <v>#N/A</v>
      </c>
      <c r="GC20" s="170" t="e">
        <f t="shared" si="67"/>
        <v>#N/A</v>
      </c>
      <c r="GD20" s="170" t="e">
        <f t="shared" si="68"/>
        <v>#N/A</v>
      </c>
      <c r="GE20" s="170" t="e">
        <f t="shared" si="69"/>
        <v>#N/A</v>
      </c>
      <c r="GF20" s="170" t="e">
        <f t="shared" si="70"/>
        <v>#N/A</v>
      </c>
      <c r="GG20" s="170" t="e">
        <f t="shared" si="71"/>
        <v>#N/A</v>
      </c>
      <c r="GH20" s="170" t="e">
        <f t="shared" si="72"/>
        <v>#N/A</v>
      </c>
      <c r="GI20" s="170" t="e">
        <f t="shared" si="73"/>
        <v>#N/A</v>
      </c>
      <c r="GJ20" s="170" t="e">
        <f t="shared" si="74"/>
        <v>#N/A</v>
      </c>
      <c r="GK20" s="170" t="e">
        <f t="shared" si="75"/>
        <v>#N/A</v>
      </c>
      <c r="GL20" s="170" t="e">
        <f t="shared" si="76"/>
        <v>#N/A</v>
      </c>
      <c r="GM20" s="170" t="e">
        <f t="shared" si="77"/>
        <v>#N/A</v>
      </c>
      <c r="GN20" s="170" t="e">
        <f t="shared" si="78"/>
        <v>#N/A</v>
      </c>
      <c r="GO20" s="170" t="e">
        <f t="shared" si="79"/>
        <v>#N/A</v>
      </c>
      <c r="GP20" s="170" t="e">
        <f t="shared" si="80"/>
        <v>#N/A</v>
      </c>
      <c r="GQ20" s="170" t="e">
        <f t="shared" si="81"/>
        <v>#N/A</v>
      </c>
      <c r="GR20" s="170" t="e">
        <f t="shared" si="82"/>
        <v>#N/A</v>
      </c>
      <c r="GS20" s="170" t="e">
        <f t="shared" si="83"/>
        <v>#N/A</v>
      </c>
      <c r="GT20" s="170" t="e">
        <f t="shared" si="84"/>
        <v>#N/A</v>
      </c>
      <c r="GU20" s="170" t="e">
        <f t="shared" si="85"/>
        <v>#N/A</v>
      </c>
      <c r="GV20" s="170" t="e">
        <f t="shared" si="86"/>
        <v>#N/A</v>
      </c>
      <c r="GW20" s="170" t="e">
        <f t="shared" si="87"/>
        <v>#N/A</v>
      </c>
      <c r="GX20" s="170" t="e">
        <f t="shared" si="88"/>
        <v>#N/A</v>
      </c>
      <c r="GY20" s="170" t="e">
        <f t="shared" si="89"/>
        <v>#N/A</v>
      </c>
      <c r="GZ20" s="170" t="e">
        <f t="shared" si="90"/>
        <v>#N/A</v>
      </c>
      <c r="HA20" s="170" t="e">
        <f t="shared" si="91"/>
        <v>#N/A</v>
      </c>
      <c r="HB20" s="170" t="e">
        <f t="shared" si="92"/>
        <v>#N/A</v>
      </c>
      <c r="HC20" s="170" t="e">
        <f t="shared" si="93"/>
        <v>#N/A</v>
      </c>
      <c r="HD20" s="170" t="e">
        <f t="shared" si="94"/>
        <v>#N/A</v>
      </c>
      <c r="HE20" s="170" t="e">
        <f t="shared" si="95"/>
        <v>#N/A</v>
      </c>
      <c r="HF20" s="170" t="e">
        <f t="shared" si="96"/>
        <v>#N/A</v>
      </c>
      <c r="HG20" s="170" t="e">
        <f t="shared" si="97"/>
        <v>#N/A</v>
      </c>
      <c r="HH20" s="170" t="e">
        <f t="shared" si="98"/>
        <v>#N/A</v>
      </c>
      <c r="HI20" s="170" t="e">
        <f t="shared" si="99"/>
        <v>#N/A</v>
      </c>
      <c r="HJ20" s="170" t="e">
        <f t="shared" si="100"/>
        <v>#N/A</v>
      </c>
      <c r="HK20" s="170" t="e">
        <f t="shared" si="101"/>
        <v>#N/A</v>
      </c>
      <c r="HL20" s="170" t="e">
        <f t="shared" si="102"/>
        <v>#N/A</v>
      </c>
      <c r="HM20" s="170" t="e">
        <f t="shared" si="103"/>
        <v>#N/A</v>
      </c>
      <c r="HN20" s="170" t="e">
        <f t="shared" si="104"/>
        <v>#N/A</v>
      </c>
      <c r="HO20" s="170" t="e">
        <f t="shared" si="105"/>
        <v>#N/A</v>
      </c>
      <c r="HP20" s="170" t="e">
        <f t="shared" si="106"/>
        <v>#N/A</v>
      </c>
    </row>
    <row r="21" spans="1:224" hidden="1" x14ac:dyDescent="0.25">
      <c r="A21" s="4">
        <v>18</v>
      </c>
      <c r="B21" s="97" t="str">
        <f t="shared" si="107"/>
        <v/>
      </c>
      <c r="C21" s="96"/>
      <c r="D21" s="97" t="str">
        <f t="shared" si="108"/>
        <v/>
      </c>
      <c r="E21" s="36" t="str">
        <f t="shared" si="0"/>
        <v/>
      </c>
      <c r="F21" s="36" t="str">
        <f t="shared" si="1"/>
        <v/>
      </c>
      <c r="G21" s="74" t="str">
        <f t="shared" si="109"/>
        <v/>
      </c>
      <c r="H21" s="23"/>
      <c r="I21" s="58"/>
      <c r="J21" s="281"/>
      <c r="K21" s="75" t="str">
        <f>IF(AND(B21&gt;0,C21&gt;0,D21&gt;0),IF(ISBLANK(J21),IF(ISBLANK(H21),"",(D21-B21)*VLOOKUP(H21,VLookups!$A$4:$B$13,2,FALSE)),J21),"")</f>
        <v/>
      </c>
      <c r="L21" s="76" t="str">
        <f t="shared" si="2"/>
        <v/>
      </c>
      <c r="M21" s="96"/>
      <c r="N21" s="271"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110"/>
        <v/>
      </c>
      <c r="W21" s="50" t="str">
        <f t="shared" ref="W21:AP21" si="160">IF(ISNONTEXT($V21),X21-$V21,"")</f>
        <v/>
      </c>
      <c r="X21" s="50" t="str">
        <f t="shared" si="160"/>
        <v/>
      </c>
      <c r="Y21" s="50" t="str">
        <f t="shared" si="160"/>
        <v/>
      </c>
      <c r="Z21" s="50" t="str">
        <f t="shared" si="160"/>
        <v/>
      </c>
      <c r="AA21" s="50" t="str">
        <f t="shared" si="160"/>
        <v/>
      </c>
      <c r="AB21" s="50" t="str">
        <f t="shared" si="160"/>
        <v/>
      </c>
      <c r="AC21" s="50" t="str">
        <f t="shared" si="160"/>
        <v/>
      </c>
      <c r="AD21" s="50" t="str">
        <f t="shared" si="160"/>
        <v/>
      </c>
      <c r="AE21" s="50" t="str">
        <f t="shared" si="160"/>
        <v/>
      </c>
      <c r="AF21" s="50" t="str">
        <f t="shared" si="160"/>
        <v/>
      </c>
      <c r="AG21" s="50" t="str">
        <f t="shared" si="160"/>
        <v/>
      </c>
      <c r="AH21" s="50" t="str">
        <f t="shared" si="160"/>
        <v/>
      </c>
      <c r="AI21" s="50" t="str">
        <f t="shared" si="160"/>
        <v/>
      </c>
      <c r="AJ21" s="50" t="str">
        <f t="shared" si="160"/>
        <v/>
      </c>
      <c r="AK21" s="50" t="str">
        <f t="shared" si="160"/>
        <v/>
      </c>
      <c r="AL21" s="50" t="str">
        <f t="shared" si="160"/>
        <v/>
      </c>
      <c r="AM21" s="50" t="str">
        <f t="shared" si="160"/>
        <v/>
      </c>
      <c r="AN21" s="50" t="str">
        <f t="shared" si="160"/>
        <v/>
      </c>
      <c r="AO21" s="50" t="str">
        <f t="shared" si="160"/>
        <v/>
      </c>
      <c r="AP21" s="50" t="str">
        <f t="shared" si="160"/>
        <v/>
      </c>
      <c r="AQ21" s="184" t="str">
        <f t="shared" si="112"/>
        <v/>
      </c>
      <c r="AR21" s="50" t="str">
        <f t="shared" ref="AR21:DC21" si="161">IF(ISNONTEXT($V21),AQ21+$V21,"")</f>
        <v/>
      </c>
      <c r="AS21" s="50" t="str">
        <f t="shared" si="161"/>
        <v/>
      </c>
      <c r="AT21" s="50" t="str">
        <f t="shared" si="161"/>
        <v/>
      </c>
      <c r="AU21" s="50" t="str">
        <f t="shared" si="161"/>
        <v/>
      </c>
      <c r="AV21" s="50" t="str">
        <f t="shared" si="161"/>
        <v/>
      </c>
      <c r="AW21" s="50" t="str">
        <f t="shared" si="161"/>
        <v/>
      </c>
      <c r="AX21" s="50" t="str">
        <f t="shared" si="161"/>
        <v/>
      </c>
      <c r="AY21" s="50" t="str">
        <f t="shared" si="161"/>
        <v/>
      </c>
      <c r="AZ21" s="50" t="str">
        <f t="shared" si="161"/>
        <v/>
      </c>
      <c r="BA21" s="50" t="str">
        <f t="shared" si="161"/>
        <v/>
      </c>
      <c r="BB21" s="50" t="str">
        <f t="shared" si="161"/>
        <v/>
      </c>
      <c r="BC21" s="50" t="str">
        <f t="shared" si="161"/>
        <v/>
      </c>
      <c r="BD21" s="50" t="str">
        <f t="shared" si="161"/>
        <v/>
      </c>
      <c r="BE21" s="50" t="str">
        <f t="shared" si="161"/>
        <v/>
      </c>
      <c r="BF21" s="50" t="str">
        <f t="shared" si="161"/>
        <v/>
      </c>
      <c r="BG21" s="50" t="str">
        <f t="shared" si="161"/>
        <v/>
      </c>
      <c r="BH21" s="50" t="str">
        <f t="shared" si="161"/>
        <v/>
      </c>
      <c r="BI21" s="50" t="str">
        <f t="shared" si="161"/>
        <v/>
      </c>
      <c r="BJ21" s="50" t="str">
        <f t="shared" si="161"/>
        <v/>
      </c>
      <c r="BK21" s="50" t="str">
        <f t="shared" si="161"/>
        <v/>
      </c>
      <c r="BL21" s="50" t="str">
        <f t="shared" si="161"/>
        <v/>
      </c>
      <c r="BM21" s="50" t="str">
        <f t="shared" si="161"/>
        <v/>
      </c>
      <c r="BN21" s="50" t="str">
        <f t="shared" si="161"/>
        <v/>
      </c>
      <c r="BO21" s="50" t="str">
        <f t="shared" si="161"/>
        <v/>
      </c>
      <c r="BP21" s="50" t="str">
        <f t="shared" si="161"/>
        <v/>
      </c>
      <c r="BQ21" s="50" t="str">
        <f t="shared" si="161"/>
        <v/>
      </c>
      <c r="BR21" s="50" t="str">
        <f t="shared" si="161"/>
        <v/>
      </c>
      <c r="BS21" s="50" t="str">
        <f t="shared" si="161"/>
        <v/>
      </c>
      <c r="BT21" s="50" t="str">
        <f t="shared" si="161"/>
        <v/>
      </c>
      <c r="BU21" s="50" t="str">
        <f t="shared" si="161"/>
        <v/>
      </c>
      <c r="BV21" s="50" t="str">
        <f t="shared" si="161"/>
        <v/>
      </c>
      <c r="BW21" s="50" t="str">
        <f t="shared" si="161"/>
        <v/>
      </c>
      <c r="BX21" s="50" t="str">
        <f t="shared" si="161"/>
        <v/>
      </c>
      <c r="BY21" s="50" t="str">
        <f t="shared" si="161"/>
        <v/>
      </c>
      <c r="BZ21" s="50" t="str">
        <f t="shared" si="161"/>
        <v/>
      </c>
      <c r="CA21" s="50" t="str">
        <f t="shared" si="161"/>
        <v/>
      </c>
      <c r="CB21" s="50" t="str">
        <f t="shared" si="161"/>
        <v/>
      </c>
      <c r="CC21" s="50" t="str">
        <f t="shared" si="161"/>
        <v/>
      </c>
      <c r="CD21" s="50" t="str">
        <f t="shared" si="161"/>
        <v/>
      </c>
      <c r="CE21" s="50" t="str">
        <f t="shared" si="161"/>
        <v/>
      </c>
      <c r="CF21" s="50" t="str">
        <f t="shared" si="161"/>
        <v/>
      </c>
      <c r="CG21" s="50" t="str">
        <f t="shared" si="161"/>
        <v/>
      </c>
      <c r="CH21" s="50" t="str">
        <f t="shared" si="161"/>
        <v/>
      </c>
      <c r="CI21" s="50" t="str">
        <f t="shared" si="161"/>
        <v/>
      </c>
      <c r="CJ21" s="50" t="str">
        <f t="shared" si="161"/>
        <v/>
      </c>
      <c r="CK21" s="50" t="str">
        <f t="shared" si="161"/>
        <v/>
      </c>
      <c r="CL21" s="50" t="str">
        <f t="shared" si="161"/>
        <v/>
      </c>
      <c r="CM21" s="50" t="str">
        <f t="shared" si="161"/>
        <v/>
      </c>
      <c r="CN21" s="50" t="str">
        <f t="shared" si="161"/>
        <v/>
      </c>
      <c r="CO21" s="50" t="str">
        <f t="shared" si="161"/>
        <v/>
      </c>
      <c r="CP21" s="50" t="str">
        <f t="shared" si="161"/>
        <v/>
      </c>
      <c r="CQ21" s="50" t="str">
        <f t="shared" si="161"/>
        <v/>
      </c>
      <c r="CR21" s="50" t="str">
        <f t="shared" si="161"/>
        <v/>
      </c>
      <c r="CS21" s="50" t="str">
        <f t="shared" si="161"/>
        <v/>
      </c>
      <c r="CT21" s="50" t="str">
        <f t="shared" si="161"/>
        <v/>
      </c>
      <c r="CU21" s="50" t="str">
        <f t="shared" si="161"/>
        <v/>
      </c>
      <c r="CV21" s="50" t="str">
        <f t="shared" si="161"/>
        <v/>
      </c>
      <c r="CW21" s="50" t="str">
        <f t="shared" si="161"/>
        <v/>
      </c>
      <c r="CX21" s="50" t="str">
        <f t="shared" si="161"/>
        <v/>
      </c>
      <c r="CY21" s="50" t="str">
        <f t="shared" si="161"/>
        <v/>
      </c>
      <c r="CZ21" s="50" t="str">
        <f t="shared" si="161"/>
        <v/>
      </c>
      <c r="DA21" s="50" t="str">
        <f t="shared" si="161"/>
        <v/>
      </c>
      <c r="DB21" s="50" t="str">
        <f t="shared" si="161"/>
        <v/>
      </c>
      <c r="DC21" s="50" t="str">
        <f t="shared" si="161"/>
        <v/>
      </c>
      <c r="DD21" s="50" t="str">
        <f t="shared" ref="DD21:DS21" si="162">IF(ISNONTEXT($V21),DC21+$V21,"")</f>
        <v/>
      </c>
      <c r="DE21" s="50" t="str">
        <f t="shared" si="162"/>
        <v/>
      </c>
      <c r="DF21" s="50" t="str">
        <f t="shared" si="162"/>
        <v/>
      </c>
      <c r="DG21" s="50" t="str">
        <f t="shared" si="162"/>
        <v/>
      </c>
      <c r="DH21" s="50" t="str">
        <f t="shared" si="162"/>
        <v/>
      </c>
      <c r="DI21" s="50" t="str">
        <f t="shared" si="162"/>
        <v/>
      </c>
      <c r="DJ21" s="50" t="str">
        <f t="shared" si="162"/>
        <v/>
      </c>
      <c r="DK21" s="50" t="str">
        <f t="shared" si="162"/>
        <v/>
      </c>
      <c r="DL21" s="50" t="str">
        <f t="shared" si="162"/>
        <v/>
      </c>
      <c r="DM21" s="50" t="str">
        <f t="shared" si="162"/>
        <v/>
      </c>
      <c r="DN21" s="50" t="str">
        <f t="shared" si="162"/>
        <v/>
      </c>
      <c r="DO21" s="50" t="str">
        <f t="shared" si="162"/>
        <v/>
      </c>
      <c r="DP21" s="50" t="str">
        <f t="shared" si="162"/>
        <v/>
      </c>
      <c r="DQ21" s="50" t="str">
        <f t="shared" si="162"/>
        <v/>
      </c>
      <c r="DR21" s="50" t="str">
        <f t="shared" si="162"/>
        <v/>
      </c>
      <c r="DS21" s="50" t="str">
        <f t="shared" si="162"/>
        <v/>
      </c>
      <c r="DT21" s="170" t="e">
        <f t="shared" si="6"/>
        <v>#N/A</v>
      </c>
      <c r="DU21" s="170" t="e">
        <f t="shared" si="7"/>
        <v>#N/A</v>
      </c>
      <c r="DV21" s="170" t="e">
        <f t="shared" si="8"/>
        <v>#N/A</v>
      </c>
      <c r="DW21" s="170" t="e">
        <f t="shared" si="9"/>
        <v>#N/A</v>
      </c>
      <c r="DX21" s="170" t="e">
        <f t="shared" si="10"/>
        <v>#N/A</v>
      </c>
      <c r="DY21" s="170" t="e">
        <f t="shared" si="11"/>
        <v>#N/A</v>
      </c>
      <c r="DZ21" s="170" t="e">
        <f t="shared" si="12"/>
        <v>#N/A</v>
      </c>
      <c r="EA21" s="170" t="e">
        <f t="shared" si="13"/>
        <v>#N/A</v>
      </c>
      <c r="EB21" s="170" t="e">
        <f t="shared" si="14"/>
        <v>#N/A</v>
      </c>
      <c r="EC21" s="170" t="e">
        <f t="shared" si="15"/>
        <v>#N/A</v>
      </c>
      <c r="ED21" s="170" t="e">
        <f t="shared" si="16"/>
        <v>#N/A</v>
      </c>
      <c r="EE21" s="170" t="e">
        <f t="shared" si="17"/>
        <v>#N/A</v>
      </c>
      <c r="EF21" s="170" t="e">
        <f t="shared" si="18"/>
        <v>#N/A</v>
      </c>
      <c r="EG21" s="170" t="e">
        <f t="shared" si="19"/>
        <v>#N/A</v>
      </c>
      <c r="EH21" s="170" t="e">
        <f t="shared" si="20"/>
        <v>#N/A</v>
      </c>
      <c r="EI21" s="170" t="e">
        <f t="shared" si="21"/>
        <v>#N/A</v>
      </c>
      <c r="EJ21" s="170" t="e">
        <f t="shared" si="22"/>
        <v>#N/A</v>
      </c>
      <c r="EK21" s="170" t="e">
        <f t="shared" si="23"/>
        <v>#N/A</v>
      </c>
      <c r="EL21" s="170" t="e">
        <f t="shared" si="24"/>
        <v>#N/A</v>
      </c>
      <c r="EM21" s="170" t="e">
        <f t="shared" si="25"/>
        <v>#N/A</v>
      </c>
      <c r="EN21" s="170" t="e">
        <f t="shared" si="26"/>
        <v>#N/A</v>
      </c>
      <c r="EO21" s="170" t="e">
        <f t="shared" si="27"/>
        <v>#N/A</v>
      </c>
      <c r="EP21" s="170" t="e">
        <f t="shared" si="28"/>
        <v>#N/A</v>
      </c>
      <c r="EQ21" s="170" t="e">
        <f t="shared" si="29"/>
        <v>#N/A</v>
      </c>
      <c r="ER21" s="170" t="e">
        <f t="shared" si="30"/>
        <v>#N/A</v>
      </c>
      <c r="ES21" s="170" t="e">
        <f t="shared" si="31"/>
        <v>#N/A</v>
      </c>
      <c r="ET21" s="170" t="e">
        <f t="shared" si="32"/>
        <v>#N/A</v>
      </c>
      <c r="EU21" s="170" t="e">
        <f t="shared" si="33"/>
        <v>#N/A</v>
      </c>
      <c r="EV21" s="170" t="e">
        <f t="shared" si="34"/>
        <v>#N/A</v>
      </c>
      <c r="EW21" s="170" t="e">
        <f t="shared" si="35"/>
        <v>#N/A</v>
      </c>
      <c r="EX21" s="170" t="e">
        <f t="shared" si="36"/>
        <v>#N/A</v>
      </c>
      <c r="EY21" s="170" t="e">
        <f t="shared" si="37"/>
        <v>#N/A</v>
      </c>
      <c r="EZ21" s="170" t="e">
        <f t="shared" si="38"/>
        <v>#N/A</v>
      </c>
      <c r="FA21" s="170" t="e">
        <f t="shared" si="39"/>
        <v>#N/A</v>
      </c>
      <c r="FB21" s="170" t="e">
        <f t="shared" si="40"/>
        <v>#N/A</v>
      </c>
      <c r="FC21" s="170" t="e">
        <f t="shared" si="41"/>
        <v>#N/A</v>
      </c>
      <c r="FD21" s="170" t="e">
        <f t="shared" si="42"/>
        <v>#N/A</v>
      </c>
      <c r="FE21" s="170" t="e">
        <f t="shared" si="43"/>
        <v>#N/A</v>
      </c>
      <c r="FF21" s="170" t="e">
        <f t="shared" si="44"/>
        <v>#N/A</v>
      </c>
      <c r="FG21" s="170" t="e">
        <f t="shared" si="45"/>
        <v>#N/A</v>
      </c>
      <c r="FH21" s="170" t="e">
        <f t="shared" si="46"/>
        <v>#N/A</v>
      </c>
      <c r="FI21" s="170" t="e">
        <f t="shared" si="47"/>
        <v>#N/A</v>
      </c>
      <c r="FJ21" s="170" t="e">
        <f t="shared" si="48"/>
        <v>#N/A</v>
      </c>
      <c r="FK21" s="170" t="e">
        <f t="shared" si="49"/>
        <v>#N/A</v>
      </c>
      <c r="FL21" s="170" t="e">
        <f t="shared" si="50"/>
        <v>#N/A</v>
      </c>
      <c r="FM21" s="170" t="e">
        <f t="shared" si="51"/>
        <v>#N/A</v>
      </c>
      <c r="FN21" s="170" t="e">
        <f t="shared" si="52"/>
        <v>#N/A</v>
      </c>
      <c r="FO21" s="170" t="e">
        <f t="shared" si="53"/>
        <v>#N/A</v>
      </c>
      <c r="FP21" s="170" t="e">
        <f t="shared" si="54"/>
        <v>#N/A</v>
      </c>
      <c r="FQ21" s="170" t="e">
        <f t="shared" si="55"/>
        <v>#N/A</v>
      </c>
      <c r="FR21" s="170" t="e">
        <f t="shared" si="56"/>
        <v>#N/A</v>
      </c>
      <c r="FS21" s="170" t="e">
        <f t="shared" si="57"/>
        <v>#N/A</v>
      </c>
      <c r="FT21" s="170" t="e">
        <f t="shared" si="58"/>
        <v>#N/A</v>
      </c>
      <c r="FU21" s="170" t="e">
        <f t="shared" si="59"/>
        <v>#N/A</v>
      </c>
      <c r="FV21" s="170" t="e">
        <f t="shared" si="60"/>
        <v>#N/A</v>
      </c>
      <c r="FW21" s="170" t="e">
        <f t="shared" si="61"/>
        <v>#N/A</v>
      </c>
      <c r="FX21" s="170" t="e">
        <f t="shared" si="62"/>
        <v>#N/A</v>
      </c>
      <c r="FY21" s="170" t="e">
        <f t="shared" si="63"/>
        <v>#N/A</v>
      </c>
      <c r="FZ21" s="170" t="e">
        <f t="shared" si="64"/>
        <v>#N/A</v>
      </c>
      <c r="GA21" s="170" t="e">
        <f t="shared" si="65"/>
        <v>#N/A</v>
      </c>
      <c r="GB21" s="170" t="e">
        <f t="shared" si="66"/>
        <v>#N/A</v>
      </c>
      <c r="GC21" s="170" t="e">
        <f t="shared" si="67"/>
        <v>#N/A</v>
      </c>
      <c r="GD21" s="170" t="e">
        <f t="shared" si="68"/>
        <v>#N/A</v>
      </c>
      <c r="GE21" s="170" t="e">
        <f t="shared" si="69"/>
        <v>#N/A</v>
      </c>
      <c r="GF21" s="170" t="e">
        <f t="shared" si="70"/>
        <v>#N/A</v>
      </c>
      <c r="GG21" s="170" t="e">
        <f t="shared" si="71"/>
        <v>#N/A</v>
      </c>
      <c r="GH21" s="170" t="e">
        <f t="shared" si="72"/>
        <v>#N/A</v>
      </c>
      <c r="GI21" s="170" t="e">
        <f t="shared" si="73"/>
        <v>#N/A</v>
      </c>
      <c r="GJ21" s="170" t="e">
        <f t="shared" si="74"/>
        <v>#N/A</v>
      </c>
      <c r="GK21" s="170" t="e">
        <f t="shared" si="75"/>
        <v>#N/A</v>
      </c>
      <c r="GL21" s="170" t="e">
        <f t="shared" si="76"/>
        <v>#N/A</v>
      </c>
      <c r="GM21" s="170" t="e">
        <f t="shared" si="77"/>
        <v>#N/A</v>
      </c>
      <c r="GN21" s="170" t="e">
        <f t="shared" si="78"/>
        <v>#N/A</v>
      </c>
      <c r="GO21" s="170" t="e">
        <f t="shared" si="79"/>
        <v>#N/A</v>
      </c>
      <c r="GP21" s="170" t="e">
        <f t="shared" si="80"/>
        <v>#N/A</v>
      </c>
      <c r="GQ21" s="170" t="e">
        <f t="shared" si="81"/>
        <v>#N/A</v>
      </c>
      <c r="GR21" s="170" t="e">
        <f t="shared" si="82"/>
        <v>#N/A</v>
      </c>
      <c r="GS21" s="170" t="e">
        <f t="shared" si="83"/>
        <v>#N/A</v>
      </c>
      <c r="GT21" s="170" t="e">
        <f t="shared" si="84"/>
        <v>#N/A</v>
      </c>
      <c r="GU21" s="170" t="e">
        <f t="shared" si="85"/>
        <v>#N/A</v>
      </c>
      <c r="GV21" s="170" t="e">
        <f t="shared" si="86"/>
        <v>#N/A</v>
      </c>
      <c r="GW21" s="170" t="e">
        <f t="shared" si="87"/>
        <v>#N/A</v>
      </c>
      <c r="GX21" s="170" t="e">
        <f t="shared" si="88"/>
        <v>#N/A</v>
      </c>
      <c r="GY21" s="170" t="e">
        <f t="shared" si="89"/>
        <v>#N/A</v>
      </c>
      <c r="GZ21" s="170" t="e">
        <f t="shared" si="90"/>
        <v>#N/A</v>
      </c>
      <c r="HA21" s="170" t="e">
        <f t="shared" si="91"/>
        <v>#N/A</v>
      </c>
      <c r="HB21" s="170" t="e">
        <f t="shared" si="92"/>
        <v>#N/A</v>
      </c>
      <c r="HC21" s="170" t="e">
        <f t="shared" si="93"/>
        <v>#N/A</v>
      </c>
      <c r="HD21" s="170" t="e">
        <f t="shared" si="94"/>
        <v>#N/A</v>
      </c>
      <c r="HE21" s="170" t="e">
        <f t="shared" si="95"/>
        <v>#N/A</v>
      </c>
      <c r="HF21" s="170" t="e">
        <f t="shared" si="96"/>
        <v>#N/A</v>
      </c>
      <c r="HG21" s="170" t="e">
        <f t="shared" si="97"/>
        <v>#N/A</v>
      </c>
      <c r="HH21" s="170" t="e">
        <f t="shared" si="98"/>
        <v>#N/A</v>
      </c>
      <c r="HI21" s="170" t="e">
        <f t="shared" si="99"/>
        <v>#N/A</v>
      </c>
      <c r="HJ21" s="170" t="e">
        <f t="shared" si="100"/>
        <v>#N/A</v>
      </c>
      <c r="HK21" s="170" t="e">
        <f t="shared" si="101"/>
        <v>#N/A</v>
      </c>
      <c r="HL21" s="170" t="e">
        <f t="shared" si="102"/>
        <v>#N/A</v>
      </c>
      <c r="HM21" s="170" t="e">
        <f t="shared" si="103"/>
        <v>#N/A</v>
      </c>
      <c r="HN21" s="170" t="e">
        <f t="shared" si="104"/>
        <v>#N/A</v>
      </c>
      <c r="HO21" s="170" t="e">
        <f t="shared" si="105"/>
        <v>#N/A</v>
      </c>
      <c r="HP21" s="170" t="e">
        <f t="shared" si="106"/>
        <v>#N/A</v>
      </c>
    </row>
    <row r="22" spans="1:224" hidden="1" x14ac:dyDescent="0.25">
      <c r="A22" s="4">
        <v>19</v>
      </c>
      <c r="B22" s="97" t="str">
        <f t="shared" si="107"/>
        <v/>
      </c>
      <c r="C22" s="96"/>
      <c r="D22" s="97" t="str">
        <f t="shared" si="108"/>
        <v/>
      </c>
      <c r="E22" s="36" t="str">
        <f t="shared" si="0"/>
        <v/>
      </c>
      <c r="F22" s="36" t="str">
        <f t="shared" si="1"/>
        <v/>
      </c>
      <c r="G22" s="74" t="str">
        <f t="shared" si="109"/>
        <v/>
      </c>
      <c r="H22" s="23"/>
      <c r="I22" s="58"/>
      <c r="J22" s="281"/>
      <c r="K22" s="75" t="str">
        <f>IF(AND(B22&gt;0,C22&gt;0,D22&gt;0),IF(ISBLANK(J22),IF(ISBLANK(H22),"",(D22-B22)*VLOOKUP(H22,VLookups!$A$4:$B$13,2,FALSE)),J22),"")</f>
        <v/>
      </c>
      <c r="L22" s="76" t="str">
        <f t="shared" si="2"/>
        <v/>
      </c>
      <c r="M22" s="96"/>
      <c r="N22" s="271"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110"/>
        <v/>
      </c>
      <c r="W22" s="50" t="str">
        <f t="shared" ref="W22:AP22" si="163">IF(ISNONTEXT($V22),X22-$V22,"")</f>
        <v/>
      </c>
      <c r="X22" s="50" t="str">
        <f t="shared" si="163"/>
        <v/>
      </c>
      <c r="Y22" s="50" t="str">
        <f t="shared" si="163"/>
        <v/>
      </c>
      <c r="Z22" s="50" t="str">
        <f t="shared" si="163"/>
        <v/>
      </c>
      <c r="AA22" s="50" t="str">
        <f t="shared" si="163"/>
        <v/>
      </c>
      <c r="AB22" s="50" t="str">
        <f t="shared" si="163"/>
        <v/>
      </c>
      <c r="AC22" s="50" t="str">
        <f t="shared" si="163"/>
        <v/>
      </c>
      <c r="AD22" s="50" t="str">
        <f t="shared" si="163"/>
        <v/>
      </c>
      <c r="AE22" s="50" t="str">
        <f t="shared" si="163"/>
        <v/>
      </c>
      <c r="AF22" s="50" t="str">
        <f t="shared" si="163"/>
        <v/>
      </c>
      <c r="AG22" s="50" t="str">
        <f t="shared" si="163"/>
        <v/>
      </c>
      <c r="AH22" s="50" t="str">
        <f t="shared" si="163"/>
        <v/>
      </c>
      <c r="AI22" s="50" t="str">
        <f t="shared" si="163"/>
        <v/>
      </c>
      <c r="AJ22" s="50" t="str">
        <f t="shared" si="163"/>
        <v/>
      </c>
      <c r="AK22" s="50" t="str">
        <f t="shared" si="163"/>
        <v/>
      </c>
      <c r="AL22" s="50" t="str">
        <f t="shared" si="163"/>
        <v/>
      </c>
      <c r="AM22" s="50" t="str">
        <f t="shared" si="163"/>
        <v/>
      </c>
      <c r="AN22" s="50" t="str">
        <f t="shared" si="163"/>
        <v/>
      </c>
      <c r="AO22" s="50" t="str">
        <f t="shared" si="163"/>
        <v/>
      </c>
      <c r="AP22" s="50" t="str">
        <f t="shared" si="163"/>
        <v/>
      </c>
      <c r="AQ22" s="184" t="str">
        <f t="shared" si="112"/>
        <v/>
      </c>
      <c r="AR22" s="50" t="str">
        <f t="shared" ref="AR22:DC22" si="164">IF(ISNONTEXT($V22),AQ22+$V22,"")</f>
        <v/>
      </c>
      <c r="AS22" s="50" t="str">
        <f t="shared" si="164"/>
        <v/>
      </c>
      <c r="AT22" s="50" t="str">
        <f t="shared" si="164"/>
        <v/>
      </c>
      <c r="AU22" s="50" t="str">
        <f t="shared" si="164"/>
        <v/>
      </c>
      <c r="AV22" s="50" t="str">
        <f t="shared" si="164"/>
        <v/>
      </c>
      <c r="AW22" s="50" t="str">
        <f t="shared" si="164"/>
        <v/>
      </c>
      <c r="AX22" s="50" t="str">
        <f t="shared" si="164"/>
        <v/>
      </c>
      <c r="AY22" s="50" t="str">
        <f t="shared" si="164"/>
        <v/>
      </c>
      <c r="AZ22" s="50" t="str">
        <f t="shared" si="164"/>
        <v/>
      </c>
      <c r="BA22" s="50" t="str">
        <f t="shared" si="164"/>
        <v/>
      </c>
      <c r="BB22" s="50" t="str">
        <f t="shared" si="164"/>
        <v/>
      </c>
      <c r="BC22" s="50" t="str">
        <f t="shared" si="164"/>
        <v/>
      </c>
      <c r="BD22" s="50" t="str">
        <f t="shared" si="164"/>
        <v/>
      </c>
      <c r="BE22" s="50" t="str">
        <f t="shared" si="164"/>
        <v/>
      </c>
      <c r="BF22" s="50" t="str">
        <f t="shared" si="164"/>
        <v/>
      </c>
      <c r="BG22" s="50" t="str">
        <f t="shared" si="164"/>
        <v/>
      </c>
      <c r="BH22" s="50" t="str">
        <f t="shared" si="164"/>
        <v/>
      </c>
      <c r="BI22" s="50" t="str">
        <f t="shared" si="164"/>
        <v/>
      </c>
      <c r="BJ22" s="50" t="str">
        <f t="shared" si="164"/>
        <v/>
      </c>
      <c r="BK22" s="50" t="str">
        <f t="shared" si="164"/>
        <v/>
      </c>
      <c r="BL22" s="50" t="str">
        <f t="shared" si="164"/>
        <v/>
      </c>
      <c r="BM22" s="50" t="str">
        <f t="shared" si="164"/>
        <v/>
      </c>
      <c r="BN22" s="50" t="str">
        <f t="shared" si="164"/>
        <v/>
      </c>
      <c r="BO22" s="50" t="str">
        <f t="shared" si="164"/>
        <v/>
      </c>
      <c r="BP22" s="50" t="str">
        <f t="shared" si="164"/>
        <v/>
      </c>
      <c r="BQ22" s="50" t="str">
        <f t="shared" si="164"/>
        <v/>
      </c>
      <c r="BR22" s="50" t="str">
        <f t="shared" si="164"/>
        <v/>
      </c>
      <c r="BS22" s="50" t="str">
        <f t="shared" si="164"/>
        <v/>
      </c>
      <c r="BT22" s="50" t="str">
        <f t="shared" si="164"/>
        <v/>
      </c>
      <c r="BU22" s="50" t="str">
        <f t="shared" si="164"/>
        <v/>
      </c>
      <c r="BV22" s="50" t="str">
        <f t="shared" si="164"/>
        <v/>
      </c>
      <c r="BW22" s="50" t="str">
        <f t="shared" si="164"/>
        <v/>
      </c>
      <c r="BX22" s="50" t="str">
        <f t="shared" si="164"/>
        <v/>
      </c>
      <c r="BY22" s="50" t="str">
        <f t="shared" si="164"/>
        <v/>
      </c>
      <c r="BZ22" s="50" t="str">
        <f t="shared" si="164"/>
        <v/>
      </c>
      <c r="CA22" s="50" t="str">
        <f t="shared" si="164"/>
        <v/>
      </c>
      <c r="CB22" s="50" t="str">
        <f t="shared" si="164"/>
        <v/>
      </c>
      <c r="CC22" s="50" t="str">
        <f t="shared" si="164"/>
        <v/>
      </c>
      <c r="CD22" s="50" t="str">
        <f t="shared" si="164"/>
        <v/>
      </c>
      <c r="CE22" s="50" t="str">
        <f t="shared" si="164"/>
        <v/>
      </c>
      <c r="CF22" s="50" t="str">
        <f t="shared" si="164"/>
        <v/>
      </c>
      <c r="CG22" s="50" t="str">
        <f t="shared" si="164"/>
        <v/>
      </c>
      <c r="CH22" s="50" t="str">
        <f t="shared" si="164"/>
        <v/>
      </c>
      <c r="CI22" s="50" t="str">
        <f t="shared" si="164"/>
        <v/>
      </c>
      <c r="CJ22" s="50" t="str">
        <f t="shared" si="164"/>
        <v/>
      </c>
      <c r="CK22" s="50" t="str">
        <f t="shared" si="164"/>
        <v/>
      </c>
      <c r="CL22" s="50" t="str">
        <f t="shared" si="164"/>
        <v/>
      </c>
      <c r="CM22" s="50" t="str">
        <f t="shared" si="164"/>
        <v/>
      </c>
      <c r="CN22" s="50" t="str">
        <f t="shared" si="164"/>
        <v/>
      </c>
      <c r="CO22" s="50" t="str">
        <f t="shared" si="164"/>
        <v/>
      </c>
      <c r="CP22" s="50" t="str">
        <f t="shared" si="164"/>
        <v/>
      </c>
      <c r="CQ22" s="50" t="str">
        <f t="shared" si="164"/>
        <v/>
      </c>
      <c r="CR22" s="50" t="str">
        <f t="shared" si="164"/>
        <v/>
      </c>
      <c r="CS22" s="50" t="str">
        <f t="shared" si="164"/>
        <v/>
      </c>
      <c r="CT22" s="50" t="str">
        <f t="shared" si="164"/>
        <v/>
      </c>
      <c r="CU22" s="50" t="str">
        <f t="shared" si="164"/>
        <v/>
      </c>
      <c r="CV22" s="50" t="str">
        <f t="shared" si="164"/>
        <v/>
      </c>
      <c r="CW22" s="50" t="str">
        <f t="shared" si="164"/>
        <v/>
      </c>
      <c r="CX22" s="50" t="str">
        <f t="shared" si="164"/>
        <v/>
      </c>
      <c r="CY22" s="50" t="str">
        <f t="shared" si="164"/>
        <v/>
      </c>
      <c r="CZ22" s="50" t="str">
        <f t="shared" si="164"/>
        <v/>
      </c>
      <c r="DA22" s="50" t="str">
        <f t="shared" si="164"/>
        <v/>
      </c>
      <c r="DB22" s="50" t="str">
        <f t="shared" si="164"/>
        <v/>
      </c>
      <c r="DC22" s="50" t="str">
        <f t="shared" si="164"/>
        <v/>
      </c>
      <c r="DD22" s="50" t="str">
        <f t="shared" ref="DD22:DS22" si="165">IF(ISNONTEXT($V22),DC22+$V22,"")</f>
        <v/>
      </c>
      <c r="DE22" s="50" t="str">
        <f t="shared" si="165"/>
        <v/>
      </c>
      <c r="DF22" s="50" t="str">
        <f t="shared" si="165"/>
        <v/>
      </c>
      <c r="DG22" s="50" t="str">
        <f t="shared" si="165"/>
        <v/>
      </c>
      <c r="DH22" s="50" t="str">
        <f t="shared" si="165"/>
        <v/>
      </c>
      <c r="DI22" s="50" t="str">
        <f t="shared" si="165"/>
        <v/>
      </c>
      <c r="DJ22" s="50" t="str">
        <f t="shared" si="165"/>
        <v/>
      </c>
      <c r="DK22" s="50" t="str">
        <f t="shared" si="165"/>
        <v/>
      </c>
      <c r="DL22" s="50" t="str">
        <f t="shared" si="165"/>
        <v/>
      </c>
      <c r="DM22" s="50" t="str">
        <f t="shared" si="165"/>
        <v/>
      </c>
      <c r="DN22" s="50" t="str">
        <f t="shared" si="165"/>
        <v/>
      </c>
      <c r="DO22" s="50" t="str">
        <f t="shared" si="165"/>
        <v/>
      </c>
      <c r="DP22" s="50" t="str">
        <f t="shared" si="165"/>
        <v/>
      </c>
      <c r="DQ22" s="50" t="str">
        <f t="shared" si="165"/>
        <v/>
      </c>
      <c r="DR22" s="50" t="str">
        <f t="shared" si="165"/>
        <v/>
      </c>
      <c r="DS22" s="50" t="str">
        <f t="shared" si="165"/>
        <v/>
      </c>
      <c r="DT22" s="170" t="e">
        <f t="shared" si="6"/>
        <v>#N/A</v>
      </c>
      <c r="DU22" s="170" t="e">
        <f t="shared" si="7"/>
        <v>#N/A</v>
      </c>
      <c r="DV22" s="170" t="e">
        <f t="shared" si="8"/>
        <v>#N/A</v>
      </c>
      <c r="DW22" s="170" t="e">
        <f t="shared" si="9"/>
        <v>#N/A</v>
      </c>
      <c r="DX22" s="170" t="e">
        <f t="shared" si="10"/>
        <v>#N/A</v>
      </c>
      <c r="DY22" s="170" t="e">
        <f t="shared" si="11"/>
        <v>#N/A</v>
      </c>
      <c r="DZ22" s="170" t="e">
        <f t="shared" si="12"/>
        <v>#N/A</v>
      </c>
      <c r="EA22" s="170" t="e">
        <f t="shared" si="13"/>
        <v>#N/A</v>
      </c>
      <c r="EB22" s="170" t="e">
        <f t="shared" si="14"/>
        <v>#N/A</v>
      </c>
      <c r="EC22" s="170" t="e">
        <f t="shared" si="15"/>
        <v>#N/A</v>
      </c>
      <c r="ED22" s="170" t="e">
        <f t="shared" si="16"/>
        <v>#N/A</v>
      </c>
      <c r="EE22" s="170" t="e">
        <f t="shared" si="17"/>
        <v>#N/A</v>
      </c>
      <c r="EF22" s="170" t="e">
        <f t="shared" si="18"/>
        <v>#N/A</v>
      </c>
      <c r="EG22" s="170" t="e">
        <f t="shared" si="19"/>
        <v>#N/A</v>
      </c>
      <c r="EH22" s="170" t="e">
        <f t="shared" si="20"/>
        <v>#N/A</v>
      </c>
      <c r="EI22" s="170" t="e">
        <f t="shared" si="21"/>
        <v>#N/A</v>
      </c>
      <c r="EJ22" s="170" t="e">
        <f t="shared" si="22"/>
        <v>#N/A</v>
      </c>
      <c r="EK22" s="170" t="e">
        <f t="shared" si="23"/>
        <v>#N/A</v>
      </c>
      <c r="EL22" s="170" t="e">
        <f t="shared" si="24"/>
        <v>#N/A</v>
      </c>
      <c r="EM22" s="170" t="e">
        <f t="shared" si="25"/>
        <v>#N/A</v>
      </c>
      <c r="EN22" s="170" t="e">
        <f t="shared" si="26"/>
        <v>#N/A</v>
      </c>
      <c r="EO22" s="170" t="e">
        <f t="shared" si="27"/>
        <v>#N/A</v>
      </c>
      <c r="EP22" s="170" t="e">
        <f t="shared" si="28"/>
        <v>#N/A</v>
      </c>
      <c r="EQ22" s="170" t="e">
        <f t="shared" si="29"/>
        <v>#N/A</v>
      </c>
      <c r="ER22" s="170" t="e">
        <f t="shared" si="30"/>
        <v>#N/A</v>
      </c>
      <c r="ES22" s="170" t="e">
        <f t="shared" si="31"/>
        <v>#N/A</v>
      </c>
      <c r="ET22" s="170" t="e">
        <f t="shared" si="32"/>
        <v>#N/A</v>
      </c>
      <c r="EU22" s="170" t="e">
        <f t="shared" si="33"/>
        <v>#N/A</v>
      </c>
      <c r="EV22" s="170" t="e">
        <f t="shared" si="34"/>
        <v>#N/A</v>
      </c>
      <c r="EW22" s="170" t="e">
        <f t="shared" si="35"/>
        <v>#N/A</v>
      </c>
      <c r="EX22" s="170" t="e">
        <f t="shared" si="36"/>
        <v>#N/A</v>
      </c>
      <c r="EY22" s="170" t="e">
        <f t="shared" si="37"/>
        <v>#N/A</v>
      </c>
      <c r="EZ22" s="170" t="e">
        <f t="shared" si="38"/>
        <v>#N/A</v>
      </c>
      <c r="FA22" s="170" t="e">
        <f t="shared" si="39"/>
        <v>#N/A</v>
      </c>
      <c r="FB22" s="170" t="e">
        <f t="shared" si="40"/>
        <v>#N/A</v>
      </c>
      <c r="FC22" s="170" t="e">
        <f t="shared" si="41"/>
        <v>#N/A</v>
      </c>
      <c r="FD22" s="170" t="e">
        <f t="shared" si="42"/>
        <v>#N/A</v>
      </c>
      <c r="FE22" s="170" t="e">
        <f t="shared" si="43"/>
        <v>#N/A</v>
      </c>
      <c r="FF22" s="170" t="e">
        <f t="shared" si="44"/>
        <v>#N/A</v>
      </c>
      <c r="FG22" s="170" t="e">
        <f t="shared" si="45"/>
        <v>#N/A</v>
      </c>
      <c r="FH22" s="170" t="e">
        <f t="shared" si="46"/>
        <v>#N/A</v>
      </c>
      <c r="FI22" s="170" t="e">
        <f t="shared" si="47"/>
        <v>#N/A</v>
      </c>
      <c r="FJ22" s="170" t="e">
        <f t="shared" si="48"/>
        <v>#N/A</v>
      </c>
      <c r="FK22" s="170" t="e">
        <f t="shared" si="49"/>
        <v>#N/A</v>
      </c>
      <c r="FL22" s="170" t="e">
        <f t="shared" si="50"/>
        <v>#N/A</v>
      </c>
      <c r="FM22" s="170" t="e">
        <f t="shared" si="51"/>
        <v>#N/A</v>
      </c>
      <c r="FN22" s="170" t="e">
        <f t="shared" si="52"/>
        <v>#N/A</v>
      </c>
      <c r="FO22" s="170" t="e">
        <f t="shared" si="53"/>
        <v>#N/A</v>
      </c>
      <c r="FP22" s="170" t="e">
        <f t="shared" si="54"/>
        <v>#N/A</v>
      </c>
      <c r="FQ22" s="170" t="e">
        <f t="shared" si="55"/>
        <v>#N/A</v>
      </c>
      <c r="FR22" s="170" t="e">
        <f t="shared" si="56"/>
        <v>#N/A</v>
      </c>
      <c r="FS22" s="170" t="e">
        <f t="shared" si="57"/>
        <v>#N/A</v>
      </c>
      <c r="FT22" s="170" t="e">
        <f t="shared" si="58"/>
        <v>#N/A</v>
      </c>
      <c r="FU22" s="170" t="e">
        <f t="shared" si="59"/>
        <v>#N/A</v>
      </c>
      <c r="FV22" s="170" t="e">
        <f t="shared" si="60"/>
        <v>#N/A</v>
      </c>
      <c r="FW22" s="170" t="e">
        <f t="shared" si="61"/>
        <v>#N/A</v>
      </c>
      <c r="FX22" s="170" t="e">
        <f t="shared" si="62"/>
        <v>#N/A</v>
      </c>
      <c r="FY22" s="170" t="e">
        <f t="shared" si="63"/>
        <v>#N/A</v>
      </c>
      <c r="FZ22" s="170" t="e">
        <f t="shared" si="64"/>
        <v>#N/A</v>
      </c>
      <c r="GA22" s="170" t="e">
        <f t="shared" si="65"/>
        <v>#N/A</v>
      </c>
      <c r="GB22" s="170" t="e">
        <f t="shared" si="66"/>
        <v>#N/A</v>
      </c>
      <c r="GC22" s="170" t="e">
        <f t="shared" si="67"/>
        <v>#N/A</v>
      </c>
      <c r="GD22" s="170" t="e">
        <f t="shared" si="68"/>
        <v>#N/A</v>
      </c>
      <c r="GE22" s="170" t="e">
        <f t="shared" si="69"/>
        <v>#N/A</v>
      </c>
      <c r="GF22" s="170" t="e">
        <f t="shared" si="70"/>
        <v>#N/A</v>
      </c>
      <c r="GG22" s="170" t="e">
        <f t="shared" si="71"/>
        <v>#N/A</v>
      </c>
      <c r="GH22" s="170" t="e">
        <f t="shared" si="72"/>
        <v>#N/A</v>
      </c>
      <c r="GI22" s="170" t="e">
        <f t="shared" si="73"/>
        <v>#N/A</v>
      </c>
      <c r="GJ22" s="170" t="e">
        <f t="shared" si="74"/>
        <v>#N/A</v>
      </c>
      <c r="GK22" s="170" t="e">
        <f t="shared" si="75"/>
        <v>#N/A</v>
      </c>
      <c r="GL22" s="170" t="e">
        <f t="shared" si="76"/>
        <v>#N/A</v>
      </c>
      <c r="GM22" s="170" t="e">
        <f t="shared" si="77"/>
        <v>#N/A</v>
      </c>
      <c r="GN22" s="170" t="e">
        <f t="shared" si="78"/>
        <v>#N/A</v>
      </c>
      <c r="GO22" s="170" t="e">
        <f t="shared" si="79"/>
        <v>#N/A</v>
      </c>
      <c r="GP22" s="170" t="e">
        <f t="shared" si="80"/>
        <v>#N/A</v>
      </c>
      <c r="GQ22" s="170" t="e">
        <f t="shared" si="81"/>
        <v>#N/A</v>
      </c>
      <c r="GR22" s="170" t="e">
        <f t="shared" si="82"/>
        <v>#N/A</v>
      </c>
      <c r="GS22" s="170" t="e">
        <f t="shared" si="83"/>
        <v>#N/A</v>
      </c>
      <c r="GT22" s="170" t="e">
        <f t="shared" si="84"/>
        <v>#N/A</v>
      </c>
      <c r="GU22" s="170" t="e">
        <f t="shared" si="85"/>
        <v>#N/A</v>
      </c>
      <c r="GV22" s="170" t="e">
        <f t="shared" si="86"/>
        <v>#N/A</v>
      </c>
      <c r="GW22" s="170" t="e">
        <f t="shared" si="87"/>
        <v>#N/A</v>
      </c>
      <c r="GX22" s="170" t="e">
        <f t="shared" si="88"/>
        <v>#N/A</v>
      </c>
      <c r="GY22" s="170" t="e">
        <f t="shared" si="89"/>
        <v>#N/A</v>
      </c>
      <c r="GZ22" s="170" t="e">
        <f t="shared" si="90"/>
        <v>#N/A</v>
      </c>
      <c r="HA22" s="170" t="e">
        <f t="shared" si="91"/>
        <v>#N/A</v>
      </c>
      <c r="HB22" s="170" t="e">
        <f t="shared" si="92"/>
        <v>#N/A</v>
      </c>
      <c r="HC22" s="170" t="e">
        <f t="shared" si="93"/>
        <v>#N/A</v>
      </c>
      <c r="HD22" s="170" t="e">
        <f t="shared" si="94"/>
        <v>#N/A</v>
      </c>
      <c r="HE22" s="170" t="e">
        <f t="shared" si="95"/>
        <v>#N/A</v>
      </c>
      <c r="HF22" s="170" t="e">
        <f t="shared" si="96"/>
        <v>#N/A</v>
      </c>
      <c r="HG22" s="170" t="e">
        <f t="shared" si="97"/>
        <v>#N/A</v>
      </c>
      <c r="HH22" s="170" t="e">
        <f t="shared" si="98"/>
        <v>#N/A</v>
      </c>
      <c r="HI22" s="170" t="e">
        <f t="shared" si="99"/>
        <v>#N/A</v>
      </c>
      <c r="HJ22" s="170" t="e">
        <f t="shared" si="100"/>
        <v>#N/A</v>
      </c>
      <c r="HK22" s="170" t="e">
        <f t="shared" si="101"/>
        <v>#N/A</v>
      </c>
      <c r="HL22" s="170" t="e">
        <f t="shared" si="102"/>
        <v>#N/A</v>
      </c>
      <c r="HM22" s="170" t="e">
        <f t="shared" si="103"/>
        <v>#N/A</v>
      </c>
      <c r="HN22" s="170" t="e">
        <f t="shared" si="104"/>
        <v>#N/A</v>
      </c>
      <c r="HO22" s="170" t="e">
        <f t="shared" si="105"/>
        <v>#N/A</v>
      </c>
      <c r="HP22" s="170" t="e">
        <f t="shared" si="106"/>
        <v>#N/A</v>
      </c>
    </row>
    <row r="23" spans="1:224" hidden="1" x14ac:dyDescent="0.25">
      <c r="A23" s="4">
        <v>20</v>
      </c>
      <c r="B23" s="97" t="str">
        <f t="shared" si="107"/>
        <v/>
      </c>
      <c r="C23" s="96"/>
      <c r="D23" s="97" t="str">
        <f t="shared" si="108"/>
        <v/>
      </c>
      <c r="E23" s="36" t="str">
        <f t="shared" si="0"/>
        <v/>
      </c>
      <c r="F23" s="36" t="str">
        <f t="shared" si="1"/>
        <v/>
      </c>
      <c r="G23" s="74" t="str">
        <f t="shared" si="109"/>
        <v/>
      </c>
      <c r="H23" s="23"/>
      <c r="I23" s="58"/>
      <c r="J23" s="281"/>
      <c r="K23" s="75" t="str">
        <f>IF(AND(B23&gt;0,C23&gt;0,D23&gt;0),IF(ISBLANK(J23),IF(ISBLANK(H23),"",(D23-B23)*VLOOKUP(H23,VLookups!$A$4:$B$13,2,FALSE)),J23),"")</f>
        <v/>
      </c>
      <c r="L23" s="76" t="str">
        <f t="shared" si="2"/>
        <v/>
      </c>
      <c r="M23" s="96"/>
      <c r="N23" s="271"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110"/>
        <v/>
      </c>
      <c r="W23" s="50" t="str">
        <f t="shared" ref="W23:AP23" si="166">IF(ISNONTEXT($V23),X23-$V23,"")</f>
        <v/>
      </c>
      <c r="X23" s="50" t="str">
        <f t="shared" si="166"/>
        <v/>
      </c>
      <c r="Y23" s="50" t="str">
        <f t="shared" si="166"/>
        <v/>
      </c>
      <c r="Z23" s="50" t="str">
        <f t="shared" si="166"/>
        <v/>
      </c>
      <c r="AA23" s="50" t="str">
        <f t="shared" si="166"/>
        <v/>
      </c>
      <c r="AB23" s="50" t="str">
        <f t="shared" si="166"/>
        <v/>
      </c>
      <c r="AC23" s="50" t="str">
        <f t="shared" si="166"/>
        <v/>
      </c>
      <c r="AD23" s="50" t="str">
        <f t="shared" si="166"/>
        <v/>
      </c>
      <c r="AE23" s="50" t="str">
        <f t="shared" si="166"/>
        <v/>
      </c>
      <c r="AF23" s="50" t="str">
        <f t="shared" si="166"/>
        <v/>
      </c>
      <c r="AG23" s="50" t="str">
        <f t="shared" si="166"/>
        <v/>
      </c>
      <c r="AH23" s="50" t="str">
        <f t="shared" si="166"/>
        <v/>
      </c>
      <c r="AI23" s="50" t="str">
        <f t="shared" si="166"/>
        <v/>
      </c>
      <c r="AJ23" s="50" t="str">
        <f t="shared" si="166"/>
        <v/>
      </c>
      <c r="AK23" s="50" t="str">
        <f t="shared" si="166"/>
        <v/>
      </c>
      <c r="AL23" s="50" t="str">
        <f t="shared" si="166"/>
        <v/>
      </c>
      <c r="AM23" s="50" t="str">
        <f t="shared" si="166"/>
        <v/>
      </c>
      <c r="AN23" s="50" t="str">
        <f t="shared" si="166"/>
        <v/>
      </c>
      <c r="AO23" s="50" t="str">
        <f t="shared" si="166"/>
        <v/>
      </c>
      <c r="AP23" s="50" t="str">
        <f t="shared" si="166"/>
        <v/>
      </c>
      <c r="AQ23" s="184" t="str">
        <f t="shared" si="112"/>
        <v/>
      </c>
      <c r="AR23" s="50" t="str">
        <f t="shared" ref="AR23:DC23" si="167">IF(ISNONTEXT($V23),AQ23+$V23,"")</f>
        <v/>
      </c>
      <c r="AS23" s="50" t="str">
        <f t="shared" si="167"/>
        <v/>
      </c>
      <c r="AT23" s="50" t="str">
        <f t="shared" si="167"/>
        <v/>
      </c>
      <c r="AU23" s="50" t="str">
        <f t="shared" si="167"/>
        <v/>
      </c>
      <c r="AV23" s="50" t="str">
        <f t="shared" si="167"/>
        <v/>
      </c>
      <c r="AW23" s="50" t="str">
        <f t="shared" si="167"/>
        <v/>
      </c>
      <c r="AX23" s="50" t="str">
        <f t="shared" si="167"/>
        <v/>
      </c>
      <c r="AY23" s="50" t="str">
        <f t="shared" si="167"/>
        <v/>
      </c>
      <c r="AZ23" s="50" t="str">
        <f t="shared" si="167"/>
        <v/>
      </c>
      <c r="BA23" s="50" t="str">
        <f t="shared" si="167"/>
        <v/>
      </c>
      <c r="BB23" s="50" t="str">
        <f t="shared" si="167"/>
        <v/>
      </c>
      <c r="BC23" s="50" t="str">
        <f t="shared" si="167"/>
        <v/>
      </c>
      <c r="BD23" s="50" t="str">
        <f t="shared" si="167"/>
        <v/>
      </c>
      <c r="BE23" s="50" t="str">
        <f t="shared" si="167"/>
        <v/>
      </c>
      <c r="BF23" s="50" t="str">
        <f t="shared" si="167"/>
        <v/>
      </c>
      <c r="BG23" s="50" t="str">
        <f t="shared" si="167"/>
        <v/>
      </c>
      <c r="BH23" s="50" t="str">
        <f t="shared" si="167"/>
        <v/>
      </c>
      <c r="BI23" s="50" t="str">
        <f t="shared" si="167"/>
        <v/>
      </c>
      <c r="BJ23" s="50" t="str">
        <f t="shared" si="167"/>
        <v/>
      </c>
      <c r="BK23" s="50" t="str">
        <f t="shared" si="167"/>
        <v/>
      </c>
      <c r="BL23" s="50" t="str">
        <f t="shared" si="167"/>
        <v/>
      </c>
      <c r="BM23" s="50" t="str">
        <f t="shared" si="167"/>
        <v/>
      </c>
      <c r="BN23" s="50" t="str">
        <f t="shared" si="167"/>
        <v/>
      </c>
      <c r="BO23" s="50" t="str">
        <f t="shared" si="167"/>
        <v/>
      </c>
      <c r="BP23" s="50" t="str">
        <f t="shared" si="167"/>
        <v/>
      </c>
      <c r="BQ23" s="50" t="str">
        <f t="shared" si="167"/>
        <v/>
      </c>
      <c r="BR23" s="50" t="str">
        <f t="shared" si="167"/>
        <v/>
      </c>
      <c r="BS23" s="50" t="str">
        <f t="shared" si="167"/>
        <v/>
      </c>
      <c r="BT23" s="50" t="str">
        <f t="shared" si="167"/>
        <v/>
      </c>
      <c r="BU23" s="50" t="str">
        <f t="shared" si="167"/>
        <v/>
      </c>
      <c r="BV23" s="50" t="str">
        <f t="shared" si="167"/>
        <v/>
      </c>
      <c r="BW23" s="50" t="str">
        <f t="shared" si="167"/>
        <v/>
      </c>
      <c r="BX23" s="50" t="str">
        <f t="shared" si="167"/>
        <v/>
      </c>
      <c r="BY23" s="50" t="str">
        <f t="shared" si="167"/>
        <v/>
      </c>
      <c r="BZ23" s="50" t="str">
        <f t="shared" si="167"/>
        <v/>
      </c>
      <c r="CA23" s="50" t="str">
        <f t="shared" si="167"/>
        <v/>
      </c>
      <c r="CB23" s="50" t="str">
        <f t="shared" si="167"/>
        <v/>
      </c>
      <c r="CC23" s="50" t="str">
        <f t="shared" si="167"/>
        <v/>
      </c>
      <c r="CD23" s="50" t="str">
        <f t="shared" si="167"/>
        <v/>
      </c>
      <c r="CE23" s="50" t="str">
        <f t="shared" si="167"/>
        <v/>
      </c>
      <c r="CF23" s="50" t="str">
        <f t="shared" si="167"/>
        <v/>
      </c>
      <c r="CG23" s="50" t="str">
        <f t="shared" si="167"/>
        <v/>
      </c>
      <c r="CH23" s="50" t="str">
        <f t="shared" si="167"/>
        <v/>
      </c>
      <c r="CI23" s="50" t="str">
        <f t="shared" si="167"/>
        <v/>
      </c>
      <c r="CJ23" s="50" t="str">
        <f t="shared" si="167"/>
        <v/>
      </c>
      <c r="CK23" s="50" t="str">
        <f t="shared" si="167"/>
        <v/>
      </c>
      <c r="CL23" s="50" t="str">
        <f t="shared" si="167"/>
        <v/>
      </c>
      <c r="CM23" s="50" t="str">
        <f t="shared" si="167"/>
        <v/>
      </c>
      <c r="CN23" s="50" t="str">
        <f t="shared" si="167"/>
        <v/>
      </c>
      <c r="CO23" s="50" t="str">
        <f t="shared" si="167"/>
        <v/>
      </c>
      <c r="CP23" s="50" t="str">
        <f t="shared" si="167"/>
        <v/>
      </c>
      <c r="CQ23" s="50" t="str">
        <f t="shared" si="167"/>
        <v/>
      </c>
      <c r="CR23" s="50" t="str">
        <f t="shared" si="167"/>
        <v/>
      </c>
      <c r="CS23" s="50" t="str">
        <f t="shared" si="167"/>
        <v/>
      </c>
      <c r="CT23" s="50" t="str">
        <f t="shared" si="167"/>
        <v/>
      </c>
      <c r="CU23" s="50" t="str">
        <f t="shared" si="167"/>
        <v/>
      </c>
      <c r="CV23" s="50" t="str">
        <f t="shared" si="167"/>
        <v/>
      </c>
      <c r="CW23" s="50" t="str">
        <f t="shared" si="167"/>
        <v/>
      </c>
      <c r="CX23" s="50" t="str">
        <f t="shared" si="167"/>
        <v/>
      </c>
      <c r="CY23" s="50" t="str">
        <f t="shared" si="167"/>
        <v/>
      </c>
      <c r="CZ23" s="50" t="str">
        <f t="shared" si="167"/>
        <v/>
      </c>
      <c r="DA23" s="50" t="str">
        <f t="shared" si="167"/>
        <v/>
      </c>
      <c r="DB23" s="50" t="str">
        <f t="shared" si="167"/>
        <v/>
      </c>
      <c r="DC23" s="50" t="str">
        <f t="shared" si="167"/>
        <v/>
      </c>
      <c r="DD23" s="50" t="str">
        <f t="shared" ref="DD23:DS23" si="168">IF(ISNONTEXT($V23),DC23+$V23,"")</f>
        <v/>
      </c>
      <c r="DE23" s="50" t="str">
        <f t="shared" si="168"/>
        <v/>
      </c>
      <c r="DF23" s="50" t="str">
        <f t="shared" si="168"/>
        <v/>
      </c>
      <c r="DG23" s="50" t="str">
        <f t="shared" si="168"/>
        <v/>
      </c>
      <c r="DH23" s="50" t="str">
        <f t="shared" si="168"/>
        <v/>
      </c>
      <c r="DI23" s="50" t="str">
        <f t="shared" si="168"/>
        <v/>
      </c>
      <c r="DJ23" s="50" t="str">
        <f t="shared" si="168"/>
        <v/>
      </c>
      <c r="DK23" s="50" t="str">
        <f t="shared" si="168"/>
        <v/>
      </c>
      <c r="DL23" s="50" t="str">
        <f t="shared" si="168"/>
        <v/>
      </c>
      <c r="DM23" s="50" t="str">
        <f t="shared" si="168"/>
        <v/>
      </c>
      <c r="DN23" s="50" t="str">
        <f t="shared" si="168"/>
        <v/>
      </c>
      <c r="DO23" s="50" t="str">
        <f t="shared" si="168"/>
        <v/>
      </c>
      <c r="DP23" s="50" t="str">
        <f t="shared" si="168"/>
        <v/>
      </c>
      <c r="DQ23" s="50" t="str">
        <f t="shared" si="168"/>
        <v/>
      </c>
      <c r="DR23" s="50" t="str">
        <f t="shared" si="168"/>
        <v/>
      </c>
      <c r="DS23" s="50" t="str">
        <f t="shared" si="168"/>
        <v/>
      </c>
      <c r="DT23" s="170" t="e">
        <f t="shared" si="6"/>
        <v>#N/A</v>
      </c>
      <c r="DU23" s="170" t="e">
        <f t="shared" si="7"/>
        <v>#N/A</v>
      </c>
      <c r="DV23" s="170" t="e">
        <f t="shared" si="8"/>
        <v>#N/A</v>
      </c>
      <c r="DW23" s="170" t="e">
        <f t="shared" si="9"/>
        <v>#N/A</v>
      </c>
      <c r="DX23" s="170" t="e">
        <f t="shared" si="10"/>
        <v>#N/A</v>
      </c>
      <c r="DY23" s="170" t="e">
        <f t="shared" si="11"/>
        <v>#N/A</v>
      </c>
      <c r="DZ23" s="170" t="e">
        <f t="shared" si="12"/>
        <v>#N/A</v>
      </c>
      <c r="EA23" s="170" t="e">
        <f t="shared" si="13"/>
        <v>#N/A</v>
      </c>
      <c r="EB23" s="170" t="e">
        <f t="shared" si="14"/>
        <v>#N/A</v>
      </c>
      <c r="EC23" s="170" t="e">
        <f t="shared" si="15"/>
        <v>#N/A</v>
      </c>
      <c r="ED23" s="170" t="e">
        <f t="shared" si="16"/>
        <v>#N/A</v>
      </c>
      <c r="EE23" s="170" t="e">
        <f t="shared" si="17"/>
        <v>#N/A</v>
      </c>
      <c r="EF23" s="170" t="e">
        <f t="shared" si="18"/>
        <v>#N/A</v>
      </c>
      <c r="EG23" s="170" t="e">
        <f t="shared" si="19"/>
        <v>#N/A</v>
      </c>
      <c r="EH23" s="170" t="e">
        <f t="shared" si="20"/>
        <v>#N/A</v>
      </c>
      <c r="EI23" s="170" t="e">
        <f t="shared" si="21"/>
        <v>#N/A</v>
      </c>
      <c r="EJ23" s="170" t="e">
        <f t="shared" si="22"/>
        <v>#N/A</v>
      </c>
      <c r="EK23" s="170" t="e">
        <f t="shared" si="23"/>
        <v>#N/A</v>
      </c>
      <c r="EL23" s="170" t="e">
        <f t="shared" si="24"/>
        <v>#N/A</v>
      </c>
      <c r="EM23" s="170" t="e">
        <f t="shared" si="25"/>
        <v>#N/A</v>
      </c>
      <c r="EN23" s="170" t="e">
        <f t="shared" si="26"/>
        <v>#N/A</v>
      </c>
      <c r="EO23" s="170" t="e">
        <f t="shared" si="27"/>
        <v>#N/A</v>
      </c>
      <c r="EP23" s="170" t="e">
        <f t="shared" si="28"/>
        <v>#N/A</v>
      </c>
      <c r="EQ23" s="170" t="e">
        <f t="shared" si="29"/>
        <v>#N/A</v>
      </c>
      <c r="ER23" s="170" t="e">
        <f t="shared" si="30"/>
        <v>#N/A</v>
      </c>
      <c r="ES23" s="170" t="e">
        <f t="shared" si="31"/>
        <v>#N/A</v>
      </c>
      <c r="ET23" s="170" t="e">
        <f t="shared" si="32"/>
        <v>#N/A</v>
      </c>
      <c r="EU23" s="170" t="e">
        <f t="shared" si="33"/>
        <v>#N/A</v>
      </c>
      <c r="EV23" s="170" t="e">
        <f t="shared" si="34"/>
        <v>#N/A</v>
      </c>
      <c r="EW23" s="170" t="e">
        <f t="shared" si="35"/>
        <v>#N/A</v>
      </c>
      <c r="EX23" s="170" t="e">
        <f t="shared" si="36"/>
        <v>#N/A</v>
      </c>
      <c r="EY23" s="170" t="e">
        <f t="shared" si="37"/>
        <v>#N/A</v>
      </c>
      <c r="EZ23" s="170" t="e">
        <f t="shared" si="38"/>
        <v>#N/A</v>
      </c>
      <c r="FA23" s="170" t="e">
        <f t="shared" si="39"/>
        <v>#N/A</v>
      </c>
      <c r="FB23" s="170" t="e">
        <f t="shared" si="40"/>
        <v>#N/A</v>
      </c>
      <c r="FC23" s="170" t="e">
        <f t="shared" si="41"/>
        <v>#N/A</v>
      </c>
      <c r="FD23" s="170" t="e">
        <f t="shared" si="42"/>
        <v>#N/A</v>
      </c>
      <c r="FE23" s="170" t="e">
        <f t="shared" si="43"/>
        <v>#N/A</v>
      </c>
      <c r="FF23" s="170" t="e">
        <f t="shared" si="44"/>
        <v>#N/A</v>
      </c>
      <c r="FG23" s="170" t="e">
        <f t="shared" si="45"/>
        <v>#N/A</v>
      </c>
      <c r="FH23" s="170" t="e">
        <f t="shared" si="46"/>
        <v>#N/A</v>
      </c>
      <c r="FI23" s="170" t="e">
        <f t="shared" si="47"/>
        <v>#N/A</v>
      </c>
      <c r="FJ23" s="170" t="e">
        <f t="shared" si="48"/>
        <v>#N/A</v>
      </c>
      <c r="FK23" s="170" t="e">
        <f t="shared" si="49"/>
        <v>#N/A</v>
      </c>
      <c r="FL23" s="170" t="e">
        <f t="shared" si="50"/>
        <v>#N/A</v>
      </c>
      <c r="FM23" s="170" t="e">
        <f t="shared" si="51"/>
        <v>#N/A</v>
      </c>
      <c r="FN23" s="170" t="e">
        <f t="shared" si="52"/>
        <v>#N/A</v>
      </c>
      <c r="FO23" s="170" t="e">
        <f t="shared" si="53"/>
        <v>#N/A</v>
      </c>
      <c r="FP23" s="170" t="e">
        <f t="shared" si="54"/>
        <v>#N/A</v>
      </c>
      <c r="FQ23" s="170" t="e">
        <f t="shared" si="55"/>
        <v>#N/A</v>
      </c>
      <c r="FR23" s="170" t="e">
        <f t="shared" si="56"/>
        <v>#N/A</v>
      </c>
      <c r="FS23" s="170" t="e">
        <f t="shared" si="57"/>
        <v>#N/A</v>
      </c>
      <c r="FT23" s="170" t="e">
        <f t="shared" si="58"/>
        <v>#N/A</v>
      </c>
      <c r="FU23" s="170" t="e">
        <f t="shared" si="59"/>
        <v>#N/A</v>
      </c>
      <c r="FV23" s="170" t="e">
        <f t="shared" si="60"/>
        <v>#N/A</v>
      </c>
      <c r="FW23" s="170" t="e">
        <f t="shared" si="61"/>
        <v>#N/A</v>
      </c>
      <c r="FX23" s="170" t="e">
        <f t="shared" si="62"/>
        <v>#N/A</v>
      </c>
      <c r="FY23" s="170" t="e">
        <f t="shared" si="63"/>
        <v>#N/A</v>
      </c>
      <c r="FZ23" s="170" t="e">
        <f t="shared" si="64"/>
        <v>#N/A</v>
      </c>
      <c r="GA23" s="170" t="e">
        <f t="shared" si="65"/>
        <v>#N/A</v>
      </c>
      <c r="GB23" s="170" t="e">
        <f t="shared" si="66"/>
        <v>#N/A</v>
      </c>
      <c r="GC23" s="170" t="e">
        <f t="shared" si="67"/>
        <v>#N/A</v>
      </c>
      <c r="GD23" s="170" t="e">
        <f t="shared" si="68"/>
        <v>#N/A</v>
      </c>
      <c r="GE23" s="170" t="e">
        <f t="shared" si="69"/>
        <v>#N/A</v>
      </c>
      <c r="GF23" s="170" t="e">
        <f t="shared" si="70"/>
        <v>#N/A</v>
      </c>
      <c r="GG23" s="170" t="e">
        <f t="shared" si="71"/>
        <v>#N/A</v>
      </c>
      <c r="GH23" s="170" t="e">
        <f t="shared" si="72"/>
        <v>#N/A</v>
      </c>
      <c r="GI23" s="170" t="e">
        <f t="shared" si="73"/>
        <v>#N/A</v>
      </c>
      <c r="GJ23" s="170" t="e">
        <f t="shared" si="74"/>
        <v>#N/A</v>
      </c>
      <c r="GK23" s="170" t="e">
        <f t="shared" si="75"/>
        <v>#N/A</v>
      </c>
      <c r="GL23" s="170" t="e">
        <f t="shared" si="76"/>
        <v>#N/A</v>
      </c>
      <c r="GM23" s="170" t="e">
        <f t="shared" si="77"/>
        <v>#N/A</v>
      </c>
      <c r="GN23" s="170" t="e">
        <f t="shared" si="78"/>
        <v>#N/A</v>
      </c>
      <c r="GO23" s="170" t="e">
        <f t="shared" si="79"/>
        <v>#N/A</v>
      </c>
      <c r="GP23" s="170" t="e">
        <f t="shared" si="80"/>
        <v>#N/A</v>
      </c>
      <c r="GQ23" s="170" t="e">
        <f t="shared" si="81"/>
        <v>#N/A</v>
      </c>
      <c r="GR23" s="170" t="e">
        <f t="shared" si="82"/>
        <v>#N/A</v>
      </c>
      <c r="GS23" s="170" t="e">
        <f t="shared" si="83"/>
        <v>#N/A</v>
      </c>
      <c r="GT23" s="170" t="e">
        <f t="shared" si="84"/>
        <v>#N/A</v>
      </c>
      <c r="GU23" s="170" t="e">
        <f t="shared" si="85"/>
        <v>#N/A</v>
      </c>
      <c r="GV23" s="170" t="e">
        <f t="shared" si="86"/>
        <v>#N/A</v>
      </c>
      <c r="GW23" s="170" t="e">
        <f t="shared" si="87"/>
        <v>#N/A</v>
      </c>
      <c r="GX23" s="170" t="e">
        <f t="shared" si="88"/>
        <v>#N/A</v>
      </c>
      <c r="GY23" s="170" t="e">
        <f t="shared" si="89"/>
        <v>#N/A</v>
      </c>
      <c r="GZ23" s="170" t="e">
        <f t="shared" si="90"/>
        <v>#N/A</v>
      </c>
      <c r="HA23" s="170" t="e">
        <f t="shared" si="91"/>
        <v>#N/A</v>
      </c>
      <c r="HB23" s="170" t="e">
        <f t="shared" si="92"/>
        <v>#N/A</v>
      </c>
      <c r="HC23" s="170" t="e">
        <f t="shared" si="93"/>
        <v>#N/A</v>
      </c>
      <c r="HD23" s="170" t="e">
        <f t="shared" si="94"/>
        <v>#N/A</v>
      </c>
      <c r="HE23" s="170" t="e">
        <f t="shared" si="95"/>
        <v>#N/A</v>
      </c>
      <c r="HF23" s="170" t="e">
        <f t="shared" si="96"/>
        <v>#N/A</v>
      </c>
      <c r="HG23" s="170" t="e">
        <f t="shared" si="97"/>
        <v>#N/A</v>
      </c>
      <c r="HH23" s="170" t="e">
        <f t="shared" si="98"/>
        <v>#N/A</v>
      </c>
      <c r="HI23" s="170" t="e">
        <f t="shared" si="99"/>
        <v>#N/A</v>
      </c>
      <c r="HJ23" s="170" t="e">
        <f t="shared" si="100"/>
        <v>#N/A</v>
      </c>
      <c r="HK23" s="170" t="e">
        <f t="shared" si="101"/>
        <v>#N/A</v>
      </c>
      <c r="HL23" s="170" t="e">
        <f t="shared" si="102"/>
        <v>#N/A</v>
      </c>
      <c r="HM23" s="170" t="e">
        <f t="shared" si="103"/>
        <v>#N/A</v>
      </c>
      <c r="HN23" s="170" t="e">
        <f t="shared" si="104"/>
        <v>#N/A</v>
      </c>
      <c r="HO23" s="170" t="e">
        <f t="shared" si="105"/>
        <v>#N/A</v>
      </c>
      <c r="HP23" s="170" t="e">
        <f t="shared" si="106"/>
        <v>#N/A</v>
      </c>
    </row>
    <row r="24" spans="1:224" hidden="1" x14ac:dyDescent="0.25">
      <c r="A24" s="4">
        <v>21</v>
      </c>
      <c r="B24" s="97" t="str">
        <f t="shared" si="107"/>
        <v/>
      </c>
      <c r="C24" s="96"/>
      <c r="D24" s="97" t="str">
        <f t="shared" si="108"/>
        <v/>
      </c>
      <c r="E24" s="36" t="str">
        <f t="shared" si="0"/>
        <v/>
      </c>
      <c r="F24" s="36" t="str">
        <f t="shared" si="1"/>
        <v/>
      </c>
      <c r="G24" s="74" t="str">
        <f t="shared" si="109"/>
        <v/>
      </c>
      <c r="H24" s="23"/>
      <c r="I24" s="58"/>
      <c r="J24" s="281"/>
      <c r="K24" s="75" t="str">
        <f>IF(AND(B24&gt;0,C24&gt;0,D24&gt;0),IF(ISBLANK(J24),IF(ISBLANK(H24),"",(D24-B24)*VLOOKUP(H24,VLookups!$A$4:$B$13,2,FALSE)),J24),"")</f>
        <v/>
      </c>
      <c r="L24" s="76" t="str">
        <f t="shared" si="2"/>
        <v/>
      </c>
      <c r="M24" s="96"/>
      <c r="N24" s="271"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110"/>
        <v/>
      </c>
      <c r="W24" s="50" t="str">
        <f t="shared" ref="W24:AP24" si="169">IF(ISNONTEXT($V24),X24-$V24,"")</f>
        <v/>
      </c>
      <c r="X24" s="50" t="str">
        <f t="shared" si="169"/>
        <v/>
      </c>
      <c r="Y24" s="50" t="str">
        <f t="shared" si="169"/>
        <v/>
      </c>
      <c r="Z24" s="50" t="str">
        <f t="shared" si="169"/>
        <v/>
      </c>
      <c r="AA24" s="50" t="str">
        <f t="shared" si="169"/>
        <v/>
      </c>
      <c r="AB24" s="50" t="str">
        <f t="shared" si="169"/>
        <v/>
      </c>
      <c r="AC24" s="50" t="str">
        <f t="shared" si="169"/>
        <v/>
      </c>
      <c r="AD24" s="50" t="str">
        <f t="shared" si="169"/>
        <v/>
      </c>
      <c r="AE24" s="50" t="str">
        <f t="shared" si="169"/>
        <v/>
      </c>
      <c r="AF24" s="50" t="str">
        <f t="shared" si="169"/>
        <v/>
      </c>
      <c r="AG24" s="50" t="str">
        <f t="shared" si="169"/>
        <v/>
      </c>
      <c r="AH24" s="50" t="str">
        <f t="shared" si="169"/>
        <v/>
      </c>
      <c r="AI24" s="50" t="str">
        <f t="shared" si="169"/>
        <v/>
      </c>
      <c r="AJ24" s="50" t="str">
        <f t="shared" si="169"/>
        <v/>
      </c>
      <c r="AK24" s="50" t="str">
        <f t="shared" si="169"/>
        <v/>
      </c>
      <c r="AL24" s="50" t="str">
        <f t="shared" si="169"/>
        <v/>
      </c>
      <c r="AM24" s="50" t="str">
        <f t="shared" si="169"/>
        <v/>
      </c>
      <c r="AN24" s="50" t="str">
        <f t="shared" si="169"/>
        <v/>
      </c>
      <c r="AO24" s="50" t="str">
        <f t="shared" si="169"/>
        <v/>
      </c>
      <c r="AP24" s="50" t="str">
        <f t="shared" si="169"/>
        <v/>
      </c>
      <c r="AQ24" s="184" t="str">
        <f t="shared" si="112"/>
        <v/>
      </c>
      <c r="AR24" s="50" t="str">
        <f t="shared" ref="AR24:DC24" si="170">IF(ISNONTEXT($V24),AQ24+$V24,"")</f>
        <v/>
      </c>
      <c r="AS24" s="50" t="str">
        <f t="shared" si="170"/>
        <v/>
      </c>
      <c r="AT24" s="50" t="str">
        <f t="shared" si="170"/>
        <v/>
      </c>
      <c r="AU24" s="50" t="str">
        <f t="shared" si="170"/>
        <v/>
      </c>
      <c r="AV24" s="50" t="str">
        <f t="shared" si="170"/>
        <v/>
      </c>
      <c r="AW24" s="50" t="str">
        <f t="shared" si="170"/>
        <v/>
      </c>
      <c r="AX24" s="50" t="str">
        <f t="shared" si="170"/>
        <v/>
      </c>
      <c r="AY24" s="50" t="str">
        <f t="shared" si="170"/>
        <v/>
      </c>
      <c r="AZ24" s="50" t="str">
        <f t="shared" si="170"/>
        <v/>
      </c>
      <c r="BA24" s="50" t="str">
        <f t="shared" si="170"/>
        <v/>
      </c>
      <c r="BB24" s="50" t="str">
        <f t="shared" si="170"/>
        <v/>
      </c>
      <c r="BC24" s="50" t="str">
        <f t="shared" si="170"/>
        <v/>
      </c>
      <c r="BD24" s="50" t="str">
        <f t="shared" si="170"/>
        <v/>
      </c>
      <c r="BE24" s="50" t="str">
        <f t="shared" si="170"/>
        <v/>
      </c>
      <c r="BF24" s="50" t="str">
        <f t="shared" si="170"/>
        <v/>
      </c>
      <c r="BG24" s="50" t="str">
        <f t="shared" si="170"/>
        <v/>
      </c>
      <c r="BH24" s="50" t="str">
        <f t="shared" si="170"/>
        <v/>
      </c>
      <c r="BI24" s="50" t="str">
        <f t="shared" si="170"/>
        <v/>
      </c>
      <c r="BJ24" s="50" t="str">
        <f t="shared" si="170"/>
        <v/>
      </c>
      <c r="BK24" s="50" t="str">
        <f t="shared" si="170"/>
        <v/>
      </c>
      <c r="BL24" s="50" t="str">
        <f t="shared" si="170"/>
        <v/>
      </c>
      <c r="BM24" s="50" t="str">
        <f t="shared" si="170"/>
        <v/>
      </c>
      <c r="BN24" s="50" t="str">
        <f t="shared" si="170"/>
        <v/>
      </c>
      <c r="BO24" s="50" t="str">
        <f t="shared" si="170"/>
        <v/>
      </c>
      <c r="BP24" s="50" t="str">
        <f t="shared" si="170"/>
        <v/>
      </c>
      <c r="BQ24" s="50" t="str">
        <f t="shared" si="170"/>
        <v/>
      </c>
      <c r="BR24" s="50" t="str">
        <f t="shared" si="170"/>
        <v/>
      </c>
      <c r="BS24" s="50" t="str">
        <f t="shared" si="170"/>
        <v/>
      </c>
      <c r="BT24" s="50" t="str">
        <f t="shared" si="170"/>
        <v/>
      </c>
      <c r="BU24" s="50" t="str">
        <f t="shared" si="170"/>
        <v/>
      </c>
      <c r="BV24" s="50" t="str">
        <f t="shared" si="170"/>
        <v/>
      </c>
      <c r="BW24" s="50" t="str">
        <f t="shared" si="170"/>
        <v/>
      </c>
      <c r="BX24" s="50" t="str">
        <f t="shared" si="170"/>
        <v/>
      </c>
      <c r="BY24" s="50" t="str">
        <f t="shared" si="170"/>
        <v/>
      </c>
      <c r="BZ24" s="50" t="str">
        <f t="shared" si="170"/>
        <v/>
      </c>
      <c r="CA24" s="50" t="str">
        <f t="shared" si="170"/>
        <v/>
      </c>
      <c r="CB24" s="50" t="str">
        <f t="shared" si="170"/>
        <v/>
      </c>
      <c r="CC24" s="50" t="str">
        <f t="shared" si="170"/>
        <v/>
      </c>
      <c r="CD24" s="50" t="str">
        <f t="shared" si="170"/>
        <v/>
      </c>
      <c r="CE24" s="50" t="str">
        <f t="shared" si="170"/>
        <v/>
      </c>
      <c r="CF24" s="50" t="str">
        <f t="shared" si="170"/>
        <v/>
      </c>
      <c r="CG24" s="50" t="str">
        <f t="shared" si="170"/>
        <v/>
      </c>
      <c r="CH24" s="50" t="str">
        <f t="shared" si="170"/>
        <v/>
      </c>
      <c r="CI24" s="50" t="str">
        <f t="shared" si="170"/>
        <v/>
      </c>
      <c r="CJ24" s="50" t="str">
        <f t="shared" si="170"/>
        <v/>
      </c>
      <c r="CK24" s="50" t="str">
        <f t="shared" si="170"/>
        <v/>
      </c>
      <c r="CL24" s="50" t="str">
        <f t="shared" si="170"/>
        <v/>
      </c>
      <c r="CM24" s="50" t="str">
        <f t="shared" si="170"/>
        <v/>
      </c>
      <c r="CN24" s="50" t="str">
        <f t="shared" si="170"/>
        <v/>
      </c>
      <c r="CO24" s="50" t="str">
        <f t="shared" si="170"/>
        <v/>
      </c>
      <c r="CP24" s="50" t="str">
        <f t="shared" si="170"/>
        <v/>
      </c>
      <c r="CQ24" s="50" t="str">
        <f t="shared" si="170"/>
        <v/>
      </c>
      <c r="CR24" s="50" t="str">
        <f t="shared" si="170"/>
        <v/>
      </c>
      <c r="CS24" s="50" t="str">
        <f t="shared" si="170"/>
        <v/>
      </c>
      <c r="CT24" s="50" t="str">
        <f t="shared" si="170"/>
        <v/>
      </c>
      <c r="CU24" s="50" t="str">
        <f t="shared" si="170"/>
        <v/>
      </c>
      <c r="CV24" s="50" t="str">
        <f t="shared" si="170"/>
        <v/>
      </c>
      <c r="CW24" s="50" t="str">
        <f t="shared" si="170"/>
        <v/>
      </c>
      <c r="CX24" s="50" t="str">
        <f t="shared" si="170"/>
        <v/>
      </c>
      <c r="CY24" s="50" t="str">
        <f t="shared" si="170"/>
        <v/>
      </c>
      <c r="CZ24" s="50" t="str">
        <f t="shared" si="170"/>
        <v/>
      </c>
      <c r="DA24" s="50" t="str">
        <f t="shared" si="170"/>
        <v/>
      </c>
      <c r="DB24" s="50" t="str">
        <f t="shared" si="170"/>
        <v/>
      </c>
      <c r="DC24" s="50" t="str">
        <f t="shared" si="170"/>
        <v/>
      </c>
      <c r="DD24" s="50" t="str">
        <f t="shared" ref="DD24:DS24" si="171">IF(ISNONTEXT($V24),DC24+$V24,"")</f>
        <v/>
      </c>
      <c r="DE24" s="50" t="str">
        <f t="shared" si="171"/>
        <v/>
      </c>
      <c r="DF24" s="50" t="str">
        <f t="shared" si="171"/>
        <v/>
      </c>
      <c r="DG24" s="50" t="str">
        <f t="shared" si="171"/>
        <v/>
      </c>
      <c r="DH24" s="50" t="str">
        <f t="shared" si="171"/>
        <v/>
      </c>
      <c r="DI24" s="50" t="str">
        <f t="shared" si="171"/>
        <v/>
      </c>
      <c r="DJ24" s="50" t="str">
        <f t="shared" si="171"/>
        <v/>
      </c>
      <c r="DK24" s="50" t="str">
        <f t="shared" si="171"/>
        <v/>
      </c>
      <c r="DL24" s="50" t="str">
        <f t="shared" si="171"/>
        <v/>
      </c>
      <c r="DM24" s="50" t="str">
        <f t="shared" si="171"/>
        <v/>
      </c>
      <c r="DN24" s="50" t="str">
        <f t="shared" si="171"/>
        <v/>
      </c>
      <c r="DO24" s="50" t="str">
        <f t="shared" si="171"/>
        <v/>
      </c>
      <c r="DP24" s="50" t="str">
        <f t="shared" si="171"/>
        <v/>
      </c>
      <c r="DQ24" s="50" t="str">
        <f t="shared" si="171"/>
        <v/>
      </c>
      <c r="DR24" s="50" t="str">
        <f t="shared" si="171"/>
        <v/>
      </c>
      <c r="DS24" s="50" t="str">
        <f t="shared" si="171"/>
        <v/>
      </c>
      <c r="DT24" s="170" t="e">
        <f t="shared" si="6"/>
        <v>#N/A</v>
      </c>
      <c r="DU24" s="170" t="e">
        <f t="shared" si="7"/>
        <v>#N/A</v>
      </c>
      <c r="DV24" s="170" t="e">
        <f t="shared" si="8"/>
        <v>#N/A</v>
      </c>
      <c r="DW24" s="170" t="e">
        <f t="shared" si="9"/>
        <v>#N/A</v>
      </c>
      <c r="DX24" s="170" t="e">
        <f t="shared" si="10"/>
        <v>#N/A</v>
      </c>
      <c r="DY24" s="170" t="e">
        <f t="shared" si="11"/>
        <v>#N/A</v>
      </c>
      <c r="DZ24" s="170" t="e">
        <f t="shared" si="12"/>
        <v>#N/A</v>
      </c>
      <c r="EA24" s="170" t="e">
        <f t="shared" si="13"/>
        <v>#N/A</v>
      </c>
      <c r="EB24" s="170" t="e">
        <f t="shared" si="14"/>
        <v>#N/A</v>
      </c>
      <c r="EC24" s="170" t="e">
        <f t="shared" si="15"/>
        <v>#N/A</v>
      </c>
      <c r="ED24" s="170" t="e">
        <f t="shared" si="16"/>
        <v>#N/A</v>
      </c>
      <c r="EE24" s="170" t="e">
        <f t="shared" si="17"/>
        <v>#N/A</v>
      </c>
      <c r="EF24" s="170" t="e">
        <f t="shared" si="18"/>
        <v>#N/A</v>
      </c>
      <c r="EG24" s="170" t="e">
        <f t="shared" si="19"/>
        <v>#N/A</v>
      </c>
      <c r="EH24" s="170" t="e">
        <f t="shared" si="20"/>
        <v>#N/A</v>
      </c>
      <c r="EI24" s="170" t="e">
        <f t="shared" si="21"/>
        <v>#N/A</v>
      </c>
      <c r="EJ24" s="170" t="e">
        <f t="shared" si="22"/>
        <v>#N/A</v>
      </c>
      <c r="EK24" s="170" t="e">
        <f t="shared" si="23"/>
        <v>#N/A</v>
      </c>
      <c r="EL24" s="170" t="e">
        <f t="shared" si="24"/>
        <v>#N/A</v>
      </c>
      <c r="EM24" s="170" t="e">
        <f t="shared" si="25"/>
        <v>#N/A</v>
      </c>
      <c r="EN24" s="170" t="e">
        <f t="shared" si="26"/>
        <v>#N/A</v>
      </c>
      <c r="EO24" s="170" t="e">
        <f t="shared" si="27"/>
        <v>#N/A</v>
      </c>
      <c r="EP24" s="170" t="e">
        <f t="shared" si="28"/>
        <v>#N/A</v>
      </c>
      <c r="EQ24" s="170" t="e">
        <f t="shared" si="29"/>
        <v>#N/A</v>
      </c>
      <c r="ER24" s="170" t="e">
        <f t="shared" si="30"/>
        <v>#N/A</v>
      </c>
      <c r="ES24" s="170" t="e">
        <f t="shared" si="31"/>
        <v>#N/A</v>
      </c>
      <c r="ET24" s="170" t="e">
        <f t="shared" si="32"/>
        <v>#N/A</v>
      </c>
      <c r="EU24" s="170" t="e">
        <f t="shared" si="33"/>
        <v>#N/A</v>
      </c>
      <c r="EV24" s="170" t="e">
        <f t="shared" si="34"/>
        <v>#N/A</v>
      </c>
      <c r="EW24" s="170" t="e">
        <f t="shared" si="35"/>
        <v>#N/A</v>
      </c>
      <c r="EX24" s="170" t="e">
        <f t="shared" si="36"/>
        <v>#N/A</v>
      </c>
      <c r="EY24" s="170" t="e">
        <f t="shared" si="37"/>
        <v>#N/A</v>
      </c>
      <c r="EZ24" s="170" t="e">
        <f t="shared" si="38"/>
        <v>#N/A</v>
      </c>
      <c r="FA24" s="170" t="e">
        <f t="shared" si="39"/>
        <v>#N/A</v>
      </c>
      <c r="FB24" s="170" t="e">
        <f t="shared" si="40"/>
        <v>#N/A</v>
      </c>
      <c r="FC24" s="170" t="e">
        <f t="shared" si="41"/>
        <v>#N/A</v>
      </c>
      <c r="FD24" s="170" t="e">
        <f t="shared" si="42"/>
        <v>#N/A</v>
      </c>
      <c r="FE24" s="170" t="e">
        <f t="shared" si="43"/>
        <v>#N/A</v>
      </c>
      <c r="FF24" s="170" t="e">
        <f t="shared" si="44"/>
        <v>#N/A</v>
      </c>
      <c r="FG24" s="170" t="e">
        <f t="shared" si="45"/>
        <v>#N/A</v>
      </c>
      <c r="FH24" s="170" t="e">
        <f t="shared" si="46"/>
        <v>#N/A</v>
      </c>
      <c r="FI24" s="170" t="e">
        <f t="shared" si="47"/>
        <v>#N/A</v>
      </c>
      <c r="FJ24" s="170" t="e">
        <f t="shared" si="48"/>
        <v>#N/A</v>
      </c>
      <c r="FK24" s="170" t="e">
        <f t="shared" si="49"/>
        <v>#N/A</v>
      </c>
      <c r="FL24" s="170" t="e">
        <f t="shared" si="50"/>
        <v>#N/A</v>
      </c>
      <c r="FM24" s="170" t="e">
        <f t="shared" si="51"/>
        <v>#N/A</v>
      </c>
      <c r="FN24" s="170" t="e">
        <f t="shared" si="52"/>
        <v>#N/A</v>
      </c>
      <c r="FO24" s="170" t="e">
        <f t="shared" si="53"/>
        <v>#N/A</v>
      </c>
      <c r="FP24" s="170" t="e">
        <f t="shared" si="54"/>
        <v>#N/A</v>
      </c>
      <c r="FQ24" s="170" t="e">
        <f t="shared" si="55"/>
        <v>#N/A</v>
      </c>
      <c r="FR24" s="170" t="e">
        <f t="shared" si="56"/>
        <v>#N/A</v>
      </c>
      <c r="FS24" s="170" t="e">
        <f t="shared" si="57"/>
        <v>#N/A</v>
      </c>
      <c r="FT24" s="170" t="e">
        <f t="shared" si="58"/>
        <v>#N/A</v>
      </c>
      <c r="FU24" s="170" t="e">
        <f t="shared" si="59"/>
        <v>#N/A</v>
      </c>
      <c r="FV24" s="170" t="e">
        <f t="shared" si="60"/>
        <v>#N/A</v>
      </c>
      <c r="FW24" s="170" t="e">
        <f t="shared" si="61"/>
        <v>#N/A</v>
      </c>
      <c r="FX24" s="170" t="e">
        <f t="shared" si="62"/>
        <v>#N/A</v>
      </c>
      <c r="FY24" s="170" t="e">
        <f t="shared" si="63"/>
        <v>#N/A</v>
      </c>
      <c r="FZ24" s="170" t="e">
        <f t="shared" si="64"/>
        <v>#N/A</v>
      </c>
      <c r="GA24" s="170" t="e">
        <f t="shared" si="65"/>
        <v>#N/A</v>
      </c>
      <c r="GB24" s="170" t="e">
        <f t="shared" si="66"/>
        <v>#N/A</v>
      </c>
      <c r="GC24" s="170" t="e">
        <f t="shared" si="67"/>
        <v>#N/A</v>
      </c>
      <c r="GD24" s="170" t="e">
        <f t="shared" si="68"/>
        <v>#N/A</v>
      </c>
      <c r="GE24" s="170" t="e">
        <f t="shared" si="69"/>
        <v>#N/A</v>
      </c>
      <c r="GF24" s="170" t="e">
        <f t="shared" si="70"/>
        <v>#N/A</v>
      </c>
      <c r="GG24" s="170" t="e">
        <f t="shared" si="71"/>
        <v>#N/A</v>
      </c>
      <c r="GH24" s="170" t="e">
        <f t="shared" si="72"/>
        <v>#N/A</v>
      </c>
      <c r="GI24" s="170" t="e">
        <f t="shared" si="73"/>
        <v>#N/A</v>
      </c>
      <c r="GJ24" s="170" t="e">
        <f t="shared" si="74"/>
        <v>#N/A</v>
      </c>
      <c r="GK24" s="170" t="e">
        <f t="shared" si="75"/>
        <v>#N/A</v>
      </c>
      <c r="GL24" s="170" t="e">
        <f t="shared" si="76"/>
        <v>#N/A</v>
      </c>
      <c r="GM24" s="170" t="e">
        <f t="shared" si="77"/>
        <v>#N/A</v>
      </c>
      <c r="GN24" s="170" t="e">
        <f t="shared" si="78"/>
        <v>#N/A</v>
      </c>
      <c r="GO24" s="170" t="e">
        <f t="shared" si="79"/>
        <v>#N/A</v>
      </c>
      <c r="GP24" s="170" t="e">
        <f t="shared" si="80"/>
        <v>#N/A</v>
      </c>
      <c r="GQ24" s="170" t="e">
        <f t="shared" si="81"/>
        <v>#N/A</v>
      </c>
      <c r="GR24" s="170" t="e">
        <f t="shared" si="82"/>
        <v>#N/A</v>
      </c>
      <c r="GS24" s="170" t="e">
        <f t="shared" si="83"/>
        <v>#N/A</v>
      </c>
      <c r="GT24" s="170" t="e">
        <f t="shared" si="84"/>
        <v>#N/A</v>
      </c>
      <c r="GU24" s="170" t="e">
        <f t="shared" si="85"/>
        <v>#N/A</v>
      </c>
      <c r="GV24" s="170" t="e">
        <f t="shared" si="86"/>
        <v>#N/A</v>
      </c>
      <c r="GW24" s="170" t="e">
        <f t="shared" si="87"/>
        <v>#N/A</v>
      </c>
      <c r="GX24" s="170" t="e">
        <f t="shared" si="88"/>
        <v>#N/A</v>
      </c>
      <c r="GY24" s="170" t="e">
        <f t="shared" si="89"/>
        <v>#N/A</v>
      </c>
      <c r="GZ24" s="170" t="e">
        <f t="shared" si="90"/>
        <v>#N/A</v>
      </c>
      <c r="HA24" s="170" t="e">
        <f t="shared" si="91"/>
        <v>#N/A</v>
      </c>
      <c r="HB24" s="170" t="e">
        <f t="shared" si="92"/>
        <v>#N/A</v>
      </c>
      <c r="HC24" s="170" t="e">
        <f t="shared" si="93"/>
        <v>#N/A</v>
      </c>
      <c r="HD24" s="170" t="e">
        <f t="shared" si="94"/>
        <v>#N/A</v>
      </c>
      <c r="HE24" s="170" t="e">
        <f t="shared" si="95"/>
        <v>#N/A</v>
      </c>
      <c r="HF24" s="170" t="e">
        <f t="shared" si="96"/>
        <v>#N/A</v>
      </c>
      <c r="HG24" s="170" t="e">
        <f t="shared" si="97"/>
        <v>#N/A</v>
      </c>
      <c r="HH24" s="170" t="e">
        <f t="shared" si="98"/>
        <v>#N/A</v>
      </c>
      <c r="HI24" s="170" t="e">
        <f t="shared" si="99"/>
        <v>#N/A</v>
      </c>
      <c r="HJ24" s="170" t="e">
        <f t="shared" si="100"/>
        <v>#N/A</v>
      </c>
      <c r="HK24" s="170" t="e">
        <f t="shared" si="101"/>
        <v>#N/A</v>
      </c>
      <c r="HL24" s="170" t="e">
        <f t="shared" si="102"/>
        <v>#N/A</v>
      </c>
      <c r="HM24" s="170" t="e">
        <f t="shared" si="103"/>
        <v>#N/A</v>
      </c>
      <c r="HN24" s="170" t="e">
        <f t="shared" si="104"/>
        <v>#N/A</v>
      </c>
      <c r="HO24" s="170" t="e">
        <f t="shared" si="105"/>
        <v>#N/A</v>
      </c>
      <c r="HP24" s="170" t="e">
        <f t="shared" si="106"/>
        <v>#N/A</v>
      </c>
    </row>
    <row r="25" spans="1:224" hidden="1" x14ac:dyDescent="0.25">
      <c r="A25" s="4">
        <v>22</v>
      </c>
      <c r="B25" s="97" t="str">
        <f t="shared" si="107"/>
        <v/>
      </c>
      <c r="C25" s="96"/>
      <c r="D25" s="97" t="str">
        <f t="shared" si="108"/>
        <v/>
      </c>
      <c r="E25" s="36" t="str">
        <f t="shared" si="0"/>
        <v/>
      </c>
      <c r="F25" s="36" t="str">
        <f t="shared" si="1"/>
        <v/>
      </c>
      <c r="G25" s="74" t="str">
        <f t="shared" si="109"/>
        <v/>
      </c>
      <c r="H25" s="23"/>
      <c r="I25" s="58"/>
      <c r="J25" s="281"/>
      <c r="K25" s="75" t="str">
        <f>IF(AND(B25&gt;0,C25&gt;0,D25&gt;0),IF(ISBLANK(J25),IF(ISBLANK(H25),"",(D25-B25)*VLOOKUP(H25,VLookups!$A$4:$B$13,2,FALSE)),J25),"")</f>
        <v/>
      </c>
      <c r="L25" s="76" t="str">
        <f t="shared" si="2"/>
        <v/>
      </c>
      <c r="M25" s="96"/>
      <c r="N25" s="271"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110"/>
        <v/>
      </c>
      <c r="W25" s="50" t="str">
        <f t="shared" ref="W25:AP25" si="172">IF(ISNONTEXT($V25),X25-$V25,"")</f>
        <v/>
      </c>
      <c r="X25" s="50" t="str">
        <f t="shared" si="172"/>
        <v/>
      </c>
      <c r="Y25" s="50" t="str">
        <f t="shared" si="172"/>
        <v/>
      </c>
      <c r="Z25" s="50" t="str">
        <f t="shared" si="172"/>
        <v/>
      </c>
      <c r="AA25" s="50" t="str">
        <f t="shared" si="172"/>
        <v/>
      </c>
      <c r="AB25" s="50" t="str">
        <f t="shared" si="172"/>
        <v/>
      </c>
      <c r="AC25" s="50" t="str">
        <f t="shared" si="172"/>
        <v/>
      </c>
      <c r="AD25" s="50" t="str">
        <f t="shared" si="172"/>
        <v/>
      </c>
      <c r="AE25" s="50" t="str">
        <f t="shared" si="172"/>
        <v/>
      </c>
      <c r="AF25" s="50" t="str">
        <f t="shared" si="172"/>
        <v/>
      </c>
      <c r="AG25" s="50" t="str">
        <f t="shared" si="172"/>
        <v/>
      </c>
      <c r="AH25" s="50" t="str">
        <f t="shared" si="172"/>
        <v/>
      </c>
      <c r="AI25" s="50" t="str">
        <f t="shared" si="172"/>
        <v/>
      </c>
      <c r="AJ25" s="50" t="str">
        <f t="shared" si="172"/>
        <v/>
      </c>
      <c r="AK25" s="50" t="str">
        <f t="shared" si="172"/>
        <v/>
      </c>
      <c r="AL25" s="50" t="str">
        <f t="shared" si="172"/>
        <v/>
      </c>
      <c r="AM25" s="50" t="str">
        <f t="shared" si="172"/>
        <v/>
      </c>
      <c r="AN25" s="50" t="str">
        <f t="shared" si="172"/>
        <v/>
      </c>
      <c r="AO25" s="50" t="str">
        <f t="shared" si="172"/>
        <v/>
      </c>
      <c r="AP25" s="50" t="str">
        <f t="shared" si="172"/>
        <v/>
      </c>
      <c r="AQ25" s="184" t="str">
        <f t="shared" si="112"/>
        <v/>
      </c>
      <c r="AR25" s="50" t="str">
        <f t="shared" ref="AR25:DC25" si="173">IF(ISNONTEXT($V25),AQ25+$V25,"")</f>
        <v/>
      </c>
      <c r="AS25" s="50" t="str">
        <f t="shared" si="173"/>
        <v/>
      </c>
      <c r="AT25" s="50" t="str">
        <f t="shared" si="173"/>
        <v/>
      </c>
      <c r="AU25" s="50" t="str">
        <f t="shared" si="173"/>
        <v/>
      </c>
      <c r="AV25" s="50" t="str">
        <f t="shared" si="173"/>
        <v/>
      </c>
      <c r="AW25" s="50" t="str">
        <f t="shared" si="173"/>
        <v/>
      </c>
      <c r="AX25" s="50" t="str">
        <f t="shared" si="173"/>
        <v/>
      </c>
      <c r="AY25" s="50" t="str">
        <f t="shared" si="173"/>
        <v/>
      </c>
      <c r="AZ25" s="50" t="str">
        <f t="shared" si="173"/>
        <v/>
      </c>
      <c r="BA25" s="50" t="str">
        <f t="shared" si="173"/>
        <v/>
      </c>
      <c r="BB25" s="50" t="str">
        <f t="shared" si="173"/>
        <v/>
      </c>
      <c r="BC25" s="50" t="str">
        <f t="shared" si="173"/>
        <v/>
      </c>
      <c r="BD25" s="50" t="str">
        <f t="shared" si="173"/>
        <v/>
      </c>
      <c r="BE25" s="50" t="str">
        <f t="shared" si="173"/>
        <v/>
      </c>
      <c r="BF25" s="50" t="str">
        <f t="shared" si="173"/>
        <v/>
      </c>
      <c r="BG25" s="50" t="str">
        <f t="shared" si="173"/>
        <v/>
      </c>
      <c r="BH25" s="50" t="str">
        <f t="shared" si="173"/>
        <v/>
      </c>
      <c r="BI25" s="50" t="str">
        <f t="shared" si="173"/>
        <v/>
      </c>
      <c r="BJ25" s="50" t="str">
        <f t="shared" si="173"/>
        <v/>
      </c>
      <c r="BK25" s="50" t="str">
        <f t="shared" si="173"/>
        <v/>
      </c>
      <c r="BL25" s="50" t="str">
        <f t="shared" si="173"/>
        <v/>
      </c>
      <c r="BM25" s="50" t="str">
        <f t="shared" si="173"/>
        <v/>
      </c>
      <c r="BN25" s="50" t="str">
        <f t="shared" si="173"/>
        <v/>
      </c>
      <c r="BO25" s="50" t="str">
        <f t="shared" si="173"/>
        <v/>
      </c>
      <c r="BP25" s="50" t="str">
        <f t="shared" si="173"/>
        <v/>
      </c>
      <c r="BQ25" s="50" t="str">
        <f t="shared" si="173"/>
        <v/>
      </c>
      <c r="BR25" s="50" t="str">
        <f t="shared" si="173"/>
        <v/>
      </c>
      <c r="BS25" s="50" t="str">
        <f t="shared" si="173"/>
        <v/>
      </c>
      <c r="BT25" s="50" t="str">
        <f t="shared" si="173"/>
        <v/>
      </c>
      <c r="BU25" s="50" t="str">
        <f t="shared" si="173"/>
        <v/>
      </c>
      <c r="BV25" s="50" t="str">
        <f t="shared" si="173"/>
        <v/>
      </c>
      <c r="BW25" s="50" t="str">
        <f t="shared" si="173"/>
        <v/>
      </c>
      <c r="BX25" s="50" t="str">
        <f t="shared" si="173"/>
        <v/>
      </c>
      <c r="BY25" s="50" t="str">
        <f t="shared" si="173"/>
        <v/>
      </c>
      <c r="BZ25" s="50" t="str">
        <f t="shared" si="173"/>
        <v/>
      </c>
      <c r="CA25" s="50" t="str">
        <f t="shared" si="173"/>
        <v/>
      </c>
      <c r="CB25" s="50" t="str">
        <f t="shared" si="173"/>
        <v/>
      </c>
      <c r="CC25" s="50" t="str">
        <f t="shared" si="173"/>
        <v/>
      </c>
      <c r="CD25" s="50" t="str">
        <f t="shared" si="173"/>
        <v/>
      </c>
      <c r="CE25" s="50" t="str">
        <f t="shared" si="173"/>
        <v/>
      </c>
      <c r="CF25" s="50" t="str">
        <f t="shared" si="173"/>
        <v/>
      </c>
      <c r="CG25" s="50" t="str">
        <f t="shared" si="173"/>
        <v/>
      </c>
      <c r="CH25" s="50" t="str">
        <f t="shared" si="173"/>
        <v/>
      </c>
      <c r="CI25" s="50" t="str">
        <f t="shared" si="173"/>
        <v/>
      </c>
      <c r="CJ25" s="50" t="str">
        <f t="shared" si="173"/>
        <v/>
      </c>
      <c r="CK25" s="50" t="str">
        <f t="shared" si="173"/>
        <v/>
      </c>
      <c r="CL25" s="50" t="str">
        <f t="shared" si="173"/>
        <v/>
      </c>
      <c r="CM25" s="50" t="str">
        <f t="shared" si="173"/>
        <v/>
      </c>
      <c r="CN25" s="50" t="str">
        <f t="shared" si="173"/>
        <v/>
      </c>
      <c r="CO25" s="50" t="str">
        <f t="shared" si="173"/>
        <v/>
      </c>
      <c r="CP25" s="50" t="str">
        <f t="shared" si="173"/>
        <v/>
      </c>
      <c r="CQ25" s="50" t="str">
        <f t="shared" si="173"/>
        <v/>
      </c>
      <c r="CR25" s="50" t="str">
        <f t="shared" si="173"/>
        <v/>
      </c>
      <c r="CS25" s="50" t="str">
        <f t="shared" si="173"/>
        <v/>
      </c>
      <c r="CT25" s="50" t="str">
        <f t="shared" si="173"/>
        <v/>
      </c>
      <c r="CU25" s="50" t="str">
        <f t="shared" si="173"/>
        <v/>
      </c>
      <c r="CV25" s="50" t="str">
        <f t="shared" si="173"/>
        <v/>
      </c>
      <c r="CW25" s="50" t="str">
        <f t="shared" si="173"/>
        <v/>
      </c>
      <c r="CX25" s="50" t="str">
        <f t="shared" si="173"/>
        <v/>
      </c>
      <c r="CY25" s="50" t="str">
        <f t="shared" si="173"/>
        <v/>
      </c>
      <c r="CZ25" s="50" t="str">
        <f t="shared" si="173"/>
        <v/>
      </c>
      <c r="DA25" s="50" t="str">
        <f t="shared" si="173"/>
        <v/>
      </c>
      <c r="DB25" s="50" t="str">
        <f t="shared" si="173"/>
        <v/>
      </c>
      <c r="DC25" s="50" t="str">
        <f t="shared" si="173"/>
        <v/>
      </c>
      <c r="DD25" s="50" t="str">
        <f t="shared" ref="DD25:DS25" si="174">IF(ISNONTEXT($V25),DC25+$V25,"")</f>
        <v/>
      </c>
      <c r="DE25" s="50" t="str">
        <f t="shared" si="174"/>
        <v/>
      </c>
      <c r="DF25" s="50" t="str">
        <f t="shared" si="174"/>
        <v/>
      </c>
      <c r="DG25" s="50" t="str">
        <f t="shared" si="174"/>
        <v/>
      </c>
      <c r="DH25" s="50" t="str">
        <f t="shared" si="174"/>
        <v/>
      </c>
      <c r="DI25" s="50" t="str">
        <f t="shared" si="174"/>
        <v/>
      </c>
      <c r="DJ25" s="50" t="str">
        <f t="shared" si="174"/>
        <v/>
      </c>
      <c r="DK25" s="50" t="str">
        <f t="shared" si="174"/>
        <v/>
      </c>
      <c r="DL25" s="50" t="str">
        <f t="shared" si="174"/>
        <v/>
      </c>
      <c r="DM25" s="50" t="str">
        <f t="shared" si="174"/>
        <v/>
      </c>
      <c r="DN25" s="50" t="str">
        <f t="shared" si="174"/>
        <v/>
      </c>
      <c r="DO25" s="50" t="str">
        <f t="shared" si="174"/>
        <v/>
      </c>
      <c r="DP25" s="50" t="str">
        <f t="shared" si="174"/>
        <v/>
      </c>
      <c r="DQ25" s="50" t="str">
        <f t="shared" si="174"/>
        <v/>
      </c>
      <c r="DR25" s="50" t="str">
        <f t="shared" si="174"/>
        <v/>
      </c>
      <c r="DS25" s="50" t="str">
        <f t="shared" si="174"/>
        <v/>
      </c>
      <c r="DT25" s="170" t="e">
        <f t="shared" si="6"/>
        <v>#N/A</v>
      </c>
      <c r="DU25" s="170" t="e">
        <f t="shared" si="7"/>
        <v>#N/A</v>
      </c>
      <c r="DV25" s="170" t="e">
        <f t="shared" si="8"/>
        <v>#N/A</v>
      </c>
      <c r="DW25" s="170" t="e">
        <f t="shared" si="9"/>
        <v>#N/A</v>
      </c>
      <c r="DX25" s="170" t="e">
        <f t="shared" si="10"/>
        <v>#N/A</v>
      </c>
      <c r="DY25" s="170" t="e">
        <f t="shared" si="11"/>
        <v>#N/A</v>
      </c>
      <c r="DZ25" s="170" t="e">
        <f t="shared" si="12"/>
        <v>#N/A</v>
      </c>
      <c r="EA25" s="170" t="e">
        <f t="shared" si="13"/>
        <v>#N/A</v>
      </c>
      <c r="EB25" s="170" t="e">
        <f t="shared" si="14"/>
        <v>#N/A</v>
      </c>
      <c r="EC25" s="170" t="e">
        <f t="shared" si="15"/>
        <v>#N/A</v>
      </c>
      <c r="ED25" s="170" t="e">
        <f t="shared" si="16"/>
        <v>#N/A</v>
      </c>
      <c r="EE25" s="170" t="e">
        <f t="shared" si="17"/>
        <v>#N/A</v>
      </c>
      <c r="EF25" s="170" t="e">
        <f t="shared" si="18"/>
        <v>#N/A</v>
      </c>
      <c r="EG25" s="170" t="e">
        <f t="shared" si="19"/>
        <v>#N/A</v>
      </c>
      <c r="EH25" s="170" t="e">
        <f t="shared" si="20"/>
        <v>#N/A</v>
      </c>
      <c r="EI25" s="170" t="e">
        <f t="shared" si="21"/>
        <v>#N/A</v>
      </c>
      <c r="EJ25" s="170" t="e">
        <f t="shared" si="22"/>
        <v>#N/A</v>
      </c>
      <c r="EK25" s="170" t="e">
        <f t="shared" si="23"/>
        <v>#N/A</v>
      </c>
      <c r="EL25" s="170" t="e">
        <f t="shared" si="24"/>
        <v>#N/A</v>
      </c>
      <c r="EM25" s="170" t="e">
        <f t="shared" si="25"/>
        <v>#N/A</v>
      </c>
      <c r="EN25" s="170" t="e">
        <f t="shared" si="26"/>
        <v>#N/A</v>
      </c>
      <c r="EO25" s="170" t="e">
        <f t="shared" si="27"/>
        <v>#N/A</v>
      </c>
      <c r="EP25" s="170" t="e">
        <f t="shared" si="28"/>
        <v>#N/A</v>
      </c>
      <c r="EQ25" s="170" t="e">
        <f t="shared" si="29"/>
        <v>#N/A</v>
      </c>
      <c r="ER25" s="170" t="e">
        <f t="shared" si="30"/>
        <v>#N/A</v>
      </c>
      <c r="ES25" s="170" t="e">
        <f t="shared" si="31"/>
        <v>#N/A</v>
      </c>
      <c r="ET25" s="170" t="e">
        <f t="shared" si="32"/>
        <v>#N/A</v>
      </c>
      <c r="EU25" s="170" t="e">
        <f t="shared" si="33"/>
        <v>#N/A</v>
      </c>
      <c r="EV25" s="170" t="e">
        <f t="shared" si="34"/>
        <v>#N/A</v>
      </c>
      <c r="EW25" s="170" t="e">
        <f t="shared" si="35"/>
        <v>#N/A</v>
      </c>
      <c r="EX25" s="170" t="e">
        <f t="shared" si="36"/>
        <v>#N/A</v>
      </c>
      <c r="EY25" s="170" t="e">
        <f t="shared" si="37"/>
        <v>#N/A</v>
      </c>
      <c r="EZ25" s="170" t="e">
        <f t="shared" si="38"/>
        <v>#N/A</v>
      </c>
      <c r="FA25" s="170" t="e">
        <f t="shared" si="39"/>
        <v>#N/A</v>
      </c>
      <c r="FB25" s="170" t="e">
        <f t="shared" si="40"/>
        <v>#N/A</v>
      </c>
      <c r="FC25" s="170" t="e">
        <f t="shared" si="41"/>
        <v>#N/A</v>
      </c>
      <c r="FD25" s="170" t="e">
        <f t="shared" si="42"/>
        <v>#N/A</v>
      </c>
      <c r="FE25" s="170" t="e">
        <f t="shared" si="43"/>
        <v>#N/A</v>
      </c>
      <c r="FF25" s="170" t="e">
        <f t="shared" si="44"/>
        <v>#N/A</v>
      </c>
      <c r="FG25" s="170" t="e">
        <f t="shared" si="45"/>
        <v>#N/A</v>
      </c>
      <c r="FH25" s="170" t="e">
        <f t="shared" si="46"/>
        <v>#N/A</v>
      </c>
      <c r="FI25" s="170" t="e">
        <f t="shared" si="47"/>
        <v>#N/A</v>
      </c>
      <c r="FJ25" s="170" t="e">
        <f t="shared" si="48"/>
        <v>#N/A</v>
      </c>
      <c r="FK25" s="170" t="e">
        <f t="shared" si="49"/>
        <v>#N/A</v>
      </c>
      <c r="FL25" s="170" t="e">
        <f t="shared" si="50"/>
        <v>#N/A</v>
      </c>
      <c r="FM25" s="170" t="e">
        <f t="shared" si="51"/>
        <v>#N/A</v>
      </c>
      <c r="FN25" s="170" t="e">
        <f t="shared" si="52"/>
        <v>#N/A</v>
      </c>
      <c r="FO25" s="170" t="e">
        <f t="shared" si="53"/>
        <v>#N/A</v>
      </c>
      <c r="FP25" s="170" t="e">
        <f t="shared" si="54"/>
        <v>#N/A</v>
      </c>
      <c r="FQ25" s="170" t="e">
        <f t="shared" si="55"/>
        <v>#N/A</v>
      </c>
      <c r="FR25" s="170" t="e">
        <f t="shared" si="56"/>
        <v>#N/A</v>
      </c>
      <c r="FS25" s="170" t="e">
        <f t="shared" si="57"/>
        <v>#N/A</v>
      </c>
      <c r="FT25" s="170" t="e">
        <f t="shared" si="58"/>
        <v>#N/A</v>
      </c>
      <c r="FU25" s="170" t="e">
        <f t="shared" si="59"/>
        <v>#N/A</v>
      </c>
      <c r="FV25" s="170" t="e">
        <f t="shared" si="60"/>
        <v>#N/A</v>
      </c>
      <c r="FW25" s="170" t="e">
        <f t="shared" si="61"/>
        <v>#N/A</v>
      </c>
      <c r="FX25" s="170" t="e">
        <f t="shared" si="62"/>
        <v>#N/A</v>
      </c>
      <c r="FY25" s="170" t="e">
        <f t="shared" si="63"/>
        <v>#N/A</v>
      </c>
      <c r="FZ25" s="170" t="e">
        <f t="shared" si="64"/>
        <v>#N/A</v>
      </c>
      <c r="GA25" s="170" t="e">
        <f t="shared" si="65"/>
        <v>#N/A</v>
      </c>
      <c r="GB25" s="170" t="e">
        <f t="shared" si="66"/>
        <v>#N/A</v>
      </c>
      <c r="GC25" s="170" t="e">
        <f t="shared" si="67"/>
        <v>#N/A</v>
      </c>
      <c r="GD25" s="170" t="e">
        <f t="shared" si="68"/>
        <v>#N/A</v>
      </c>
      <c r="GE25" s="170" t="e">
        <f t="shared" si="69"/>
        <v>#N/A</v>
      </c>
      <c r="GF25" s="170" t="e">
        <f t="shared" si="70"/>
        <v>#N/A</v>
      </c>
      <c r="GG25" s="170" t="e">
        <f t="shared" si="71"/>
        <v>#N/A</v>
      </c>
      <c r="GH25" s="170" t="e">
        <f t="shared" si="72"/>
        <v>#N/A</v>
      </c>
      <c r="GI25" s="170" t="e">
        <f t="shared" si="73"/>
        <v>#N/A</v>
      </c>
      <c r="GJ25" s="170" t="e">
        <f t="shared" si="74"/>
        <v>#N/A</v>
      </c>
      <c r="GK25" s="170" t="e">
        <f t="shared" si="75"/>
        <v>#N/A</v>
      </c>
      <c r="GL25" s="170" t="e">
        <f t="shared" si="76"/>
        <v>#N/A</v>
      </c>
      <c r="GM25" s="170" t="e">
        <f t="shared" si="77"/>
        <v>#N/A</v>
      </c>
      <c r="GN25" s="170" t="e">
        <f t="shared" si="78"/>
        <v>#N/A</v>
      </c>
      <c r="GO25" s="170" t="e">
        <f t="shared" si="79"/>
        <v>#N/A</v>
      </c>
      <c r="GP25" s="170" t="e">
        <f t="shared" si="80"/>
        <v>#N/A</v>
      </c>
      <c r="GQ25" s="170" t="e">
        <f t="shared" si="81"/>
        <v>#N/A</v>
      </c>
      <c r="GR25" s="170" t="e">
        <f t="shared" si="82"/>
        <v>#N/A</v>
      </c>
      <c r="GS25" s="170" t="e">
        <f t="shared" si="83"/>
        <v>#N/A</v>
      </c>
      <c r="GT25" s="170" t="e">
        <f t="shared" si="84"/>
        <v>#N/A</v>
      </c>
      <c r="GU25" s="170" t="e">
        <f t="shared" si="85"/>
        <v>#N/A</v>
      </c>
      <c r="GV25" s="170" t="e">
        <f t="shared" si="86"/>
        <v>#N/A</v>
      </c>
      <c r="GW25" s="170" t="e">
        <f t="shared" si="87"/>
        <v>#N/A</v>
      </c>
      <c r="GX25" s="170" t="e">
        <f t="shared" si="88"/>
        <v>#N/A</v>
      </c>
      <c r="GY25" s="170" t="e">
        <f t="shared" si="89"/>
        <v>#N/A</v>
      </c>
      <c r="GZ25" s="170" t="e">
        <f t="shared" si="90"/>
        <v>#N/A</v>
      </c>
      <c r="HA25" s="170" t="e">
        <f t="shared" si="91"/>
        <v>#N/A</v>
      </c>
      <c r="HB25" s="170" t="e">
        <f t="shared" si="92"/>
        <v>#N/A</v>
      </c>
      <c r="HC25" s="170" t="e">
        <f t="shared" si="93"/>
        <v>#N/A</v>
      </c>
      <c r="HD25" s="170" t="e">
        <f t="shared" si="94"/>
        <v>#N/A</v>
      </c>
      <c r="HE25" s="170" t="e">
        <f t="shared" si="95"/>
        <v>#N/A</v>
      </c>
      <c r="HF25" s="170" t="e">
        <f t="shared" si="96"/>
        <v>#N/A</v>
      </c>
      <c r="HG25" s="170" t="e">
        <f t="shared" si="97"/>
        <v>#N/A</v>
      </c>
      <c r="HH25" s="170" t="e">
        <f t="shared" si="98"/>
        <v>#N/A</v>
      </c>
      <c r="HI25" s="170" t="e">
        <f t="shared" si="99"/>
        <v>#N/A</v>
      </c>
      <c r="HJ25" s="170" t="e">
        <f t="shared" si="100"/>
        <v>#N/A</v>
      </c>
      <c r="HK25" s="170" t="e">
        <f t="shared" si="101"/>
        <v>#N/A</v>
      </c>
      <c r="HL25" s="170" t="e">
        <f t="shared" si="102"/>
        <v>#N/A</v>
      </c>
      <c r="HM25" s="170" t="e">
        <f t="shared" si="103"/>
        <v>#N/A</v>
      </c>
      <c r="HN25" s="170" t="e">
        <f t="shared" si="104"/>
        <v>#N/A</v>
      </c>
      <c r="HO25" s="170" t="e">
        <f t="shared" si="105"/>
        <v>#N/A</v>
      </c>
      <c r="HP25" s="170" t="e">
        <f t="shared" si="106"/>
        <v>#N/A</v>
      </c>
    </row>
    <row r="26" spans="1:224" hidden="1" x14ac:dyDescent="0.25">
      <c r="A26" s="4">
        <v>23</v>
      </c>
      <c r="B26" s="97" t="str">
        <f t="shared" si="107"/>
        <v/>
      </c>
      <c r="C26" s="96"/>
      <c r="D26" s="97" t="str">
        <f t="shared" si="108"/>
        <v/>
      </c>
      <c r="E26" s="36" t="str">
        <f t="shared" si="0"/>
        <v/>
      </c>
      <c r="F26" s="36" t="str">
        <f t="shared" si="1"/>
        <v/>
      </c>
      <c r="G26" s="74" t="str">
        <f t="shared" si="109"/>
        <v/>
      </c>
      <c r="H26" s="23"/>
      <c r="I26" s="58"/>
      <c r="J26" s="281"/>
      <c r="K26" s="75" t="str">
        <f>IF(AND(B26&gt;0,C26&gt;0,D26&gt;0),IF(ISBLANK(J26),IF(ISBLANK(H26),"",(D26-B26)*VLOOKUP(H26,VLookups!$A$4:$B$13,2,FALSE)),J26),"")</f>
        <v/>
      </c>
      <c r="L26" s="76" t="str">
        <f t="shared" si="2"/>
        <v/>
      </c>
      <c r="M26" s="96"/>
      <c r="N26" s="271"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110"/>
        <v/>
      </c>
      <c r="W26" s="50" t="str">
        <f t="shared" ref="W26:AP26" si="175">IF(ISNONTEXT($V26),X26-$V26,"")</f>
        <v/>
      </c>
      <c r="X26" s="50" t="str">
        <f t="shared" si="175"/>
        <v/>
      </c>
      <c r="Y26" s="50" t="str">
        <f t="shared" si="175"/>
        <v/>
      </c>
      <c r="Z26" s="50" t="str">
        <f t="shared" si="175"/>
        <v/>
      </c>
      <c r="AA26" s="50" t="str">
        <f t="shared" si="175"/>
        <v/>
      </c>
      <c r="AB26" s="50" t="str">
        <f t="shared" si="175"/>
        <v/>
      </c>
      <c r="AC26" s="50" t="str">
        <f t="shared" si="175"/>
        <v/>
      </c>
      <c r="AD26" s="50" t="str">
        <f t="shared" si="175"/>
        <v/>
      </c>
      <c r="AE26" s="50" t="str">
        <f t="shared" si="175"/>
        <v/>
      </c>
      <c r="AF26" s="50" t="str">
        <f t="shared" si="175"/>
        <v/>
      </c>
      <c r="AG26" s="50" t="str">
        <f t="shared" si="175"/>
        <v/>
      </c>
      <c r="AH26" s="50" t="str">
        <f t="shared" si="175"/>
        <v/>
      </c>
      <c r="AI26" s="50" t="str">
        <f t="shared" si="175"/>
        <v/>
      </c>
      <c r="AJ26" s="50" t="str">
        <f t="shared" si="175"/>
        <v/>
      </c>
      <c r="AK26" s="50" t="str">
        <f t="shared" si="175"/>
        <v/>
      </c>
      <c r="AL26" s="50" t="str">
        <f t="shared" si="175"/>
        <v/>
      </c>
      <c r="AM26" s="50" t="str">
        <f t="shared" si="175"/>
        <v/>
      </c>
      <c r="AN26" s="50" t="str">
        <f t="shared" si="175"/>
        <v/>
      </c>
      <c r="AO26" s="50" t="str">
        <f t="shared" si="175"/>
        <v/>
      </c>
      <c r="AP26" s="50" t="str">
        <f t="shared" si="175"/>
        <v/>
      </c>
      <c r="AQ26" s="184" t="str">
        <f t="shared" si="112"/>
        <v/>
      </c>
      <c r="AR26" s="50" t="str">
        <f t="shared" ref="AR26:DC26" si="176">IF(ISNONTEXT($V26),AQ26+$V26,"")</f>
        <v/>
      </c>
      <c r="AS26" s="50" t="str">
        <f t="shared" si="176"/>
        <v/>
      </c>
      <c r="AT26" s="50" t="str">
        <f t="shared" si="176"/>
        <v/>
      </c>
      <c r="AU26" s="50" t="str">
        <f t="shared" si="176"/>
        <v/>
      </c>
      <c r="AV26" s="50" t="str">
        <f t="shared" si="176"/>
        <v/>
      </c>
      <c r="AW26" s="50" t="str">
        <f t="shared" si="176"/>
        <v/>
      </c>
      <c r="AX26" s="50" t="str">
        <f t="shared" si="176"/>
        <v/>
      </c>
      <c r="AY26" s="50" t="str">
        <f t="shared" si="176"/>
        <v/>
      </c>
      <c r="AZ26" s="50" t="str">
        <f t="shared" si="176"/>
        <v/>
      </c>
      <c r="BA26" s="50" t="str">
        <f t="shared" si="176"/>
        <v/>
      </c>
      <c r="BB26" s="50" t="str">
        <f t="shared" si="176"/>
        <v/>
      </c>
      <c r="BC26" s="50" t="str">
        <f t="shared" si="176"/>
        <v/>
      </c>
      <c r="BD26" s="50" t="str">
        <f t="shared" si="176"/>
        <v/>
      </c>
      <c r="BE26" s="50" t="str">
        <f t="shared" si="176"/>
        <v/>
      </c>
      <c r="BF26" s="50" t="str">
        <f t="shared" si="176"/>
        <v/>
      </c>
      <c r="BG26" s="50" t="str">
        <f t="shared" si="176"/>
        <v/>
      </c>
      <c r="BH26" s="50" t="str">
        <f t="shared" si="176"/>
        <v/>
      </c>
      <c r="BI26" s="50" t="str">
        <f t="shared" si="176"/>
        <v/>
      </c>
      <c r="BJ26" s="50" t="str">
        <f t="shared" si="176"/>
        <v/>
      </c>
      <c r="BK26" s="50" t="str">
        <f t="shared" si="176"/>
        <v/>
      </c>
      <c r="BL26" s="50" t="str">
        <f t="shared" si="176"/>
        <v/>
      </c>
      <c r="BM26" s="50" t="str">
        <f t="shared" si="176"/>
        <v/>
      </c>
      <c r="BN26" s="50" t="str">
        <f t="shared" si="176"/>
        <v/>
      </c>
      <c r="BO26" s="50" t="str">
        <f t="shared" si="176"/>
        <v/>
      </c>
      <c r="BP26" s="50" t="str">
        <f t="shared" si="176"/>
        <v/>
      </c>
      <c r="BQ26" s="50" t="str">
        <f t="shared" si="176"/>
        <v/>
      </c>
      <c r="BR26" s="50" t="str">
        <f t="shared" si="176"/>
        <v/>
      </c>
      <c r="BS26" s="50" t="str">
        <f t="shared" si="176"/>
        <v/>
      </c>
      <c r="BT26" s="50" t="str">
        <f t="shared" si="176"/>
        <v/>
      </c>
      <c r="BU26" s="50" t="str">
        <f t="shared" si="176"/>
        <v/>
      </c>
      <c r="BV26" s="50" t="str">
        <f t="shared" si="176"/>
        <v/>
      </c>
      <c r="BW26" s="50" t="str">
        <f t="shared" si="176"/>
        <v/>
      </c>
      <c r="BX26" s="50" t="str">
        <f t="shared" si="176"/>
        <v/>
      </c>
      <c r="BY26" s="50" t="str">
        <f t="shared" si="176"/>
        <v/>
      </c>
      <c r="BZ26" s="50" t="str">
        <f t="shared" si="176"/>
        <v/>
      </c>
      <c r="CA26" s="50" t="str">
        <f t="shared" si="176"/>
        <v/>
      </c>
      <c r="CB26" s="50" t="str">
        <f t="shared" si="176"/>
        <v/>
      </c>
      <c r="CC26" s="50" t="str">
        <f t="shared" si="176"/>
        <v/>
      </c>
      <c r="CD26" s="50" t="str">
        <f t="shared" si="176"/>
        <v/>
      </c>
      <c r="CE26" s="50" t="str">
        <f t="shared" si="176"/>
        <v/>
      </c>
      <c r="CF26" s="50" t="str">
        <f t="shared" si="176"/>
        <v/>
      </c>
      <c r="CG26" s="50" t="str">
        <f t="shared" si="176"/>
        <v/>
      </c>
      <c r="CH26" s="50" t="str">
        <f t="shared" si="176"/>
        <v/>
      </c>
      <c r="CI26" s="50" t="str">
        <f t="shared" si="176"/>
        <v/>
      </c>
      <c r="CJ26" s="50" t="str">
        <f t="shared" si="176"/>
        <v/>
      </c>
      <c r="CK26" s="50" t="str">
        <f t="shared" si="176"/>
        <v/>
      </c>
      <c r="CL26" s="50" t="str">
        <f t="shared" si="176"/>
        <v/>
      </c>
      <c r="CM26" s="50" t="str">
        <f t="shared" si="176"/>
        <v/>
      </c>
      <c r="CN26" s="50" t="str">
        <f t="shared" si="176"/>
        <v/>
      </c>
      <c r="CO26" s="50" t="str">
        <f t="shared" si="176"/>
        <v/>
      </c>
      <c r="CP26" s="50" t="str">
        <f t="shared" si="176"/>
        <v/>
      </c>
      <c r="CQ26" s="50" t="str">
        <f t="shared" si="176"/>
        <v/>
      </c>
      <c r="CR26" s="50" t="str">
        <f t="shared" si="176"/>
        <v/>
      </c>
      <c r="CS26" s="50" t="str">
        <f t="shared" si="176"/>
        <v/>
      </c>
      <c r="CT26" s="50" t="str">
        <f t="shared" si="176"/>
        <v/>
      </c>
      <c r="CU26" s="50" t="str">
        <f t="shared" si="176"/>
        <v/>
      </c>
      <c r="CV26" s="50" t="str">
        <f t="shared" si="176"/>
        <v/>
      </c>
      <c r="CW26" s="50" t="str">
        <f t="shared" si="176"/>
        <v/>
      </c>
      <c r="CX26" s="50" t="str">
        <f t="shared" si="176"/>
        <v/>
      </c>
      <c r="CY26" s="50" t="str">
        <f t="shared" si="176"/>
        <v/>
      </c>
      <c r="CZ26" s="50" t="str">
        <f t="shared" si="176"/>
        <v/>
      </c>
      <c r="DA26" s="50" t="str">
        <f t="shared" si="176"/>
        <v/>
      </c>
      <c r="DB26" s="50" t="str">
        <f t="shared" si="176"/>
        <v/>
      </c>
      <c r="DC26" s="50" t="str">
        <f t="shared" si="176"/>
        <v/>
      </c>
      <c r="DD26" s="50" t="str">
        <f t="shared" ref="DD26:DS26" si="177">IF(ISNONTEXT($V26),DC26+$V26,"")</f>
        <v/>
      </c>
      <c r="DE26" s="50" t="str">
        <f t="shared" si="177"/>
        <v/>
      </c>
      <c r="DF26" s="50" t="str">
        <f t="shared" si="177"/>
        <v/>
      </c>
      <c r="DG26" s="50" t="str">
        <f t="shared" si="177"/>
        <v/>
      </c>
      <c r="DH26" s="50" t="str">
        <f t="shared" si="177"/>
        <v/>
      </c>
      <c r="DI26" s="50" t="str">
        <f t="shared" si="177"/>
        <v/>
      </c>
      <c r="DJ26" s="50" t="str">
        <f t="shared" si="177"/>
        <v/>
      </c>
      <c r="DK26" s="50" t="str">
        <f t="shared" si="177"/>
        <v/>
      </c>
      <c r="DL26" s="50" t="str">
        <f t="shared" si="177"/>
        <v/>
      </c>
      <c r="DM26" s="50" t="str">
        <f t="shared" si="177"/>
        <v/>
      </c>
      <c r="DN26" s="50" t="str">
        <f t="shared" si="177"/>
        <v/>
      </c>
      <c r="DO26" s="50" t="str">
        <f t="shared" si="177"/>
        <v/>
      </c>
      <c r="DP26" s="50" t="str">
        <f t="shared" si="177"/>
        <v/>
      </c>
      <c r="DQ26" s="50" t="str">
        <f t="shared" si="177"/>
        <v/>
      </c>
      <c r="DR26" s="50" t="str">
        <f t="shared" si="177"/>
        <v/>
      </c>
      <c r="DS26" s="50" t="str">
        <f t="shared" si="177"/>
        <v/>
      </c>
      <c r="DT26" s="170" t="e">
        <f t="shared" si="6"/>
        <v>#N/A</v>
      </c>
      <c r="DU26" s="170" t="e">
        <f t="shared" si="7"/>
        <v>#N/A</v>
      </c>
      <c r="DV26" s="170" t="e">
        <f t="shared" si="8"/>
        <v>#N/A</v>
      </c>
      <c r="DW26" s="170" t="e">
        <f t="shared" si="9"/>
        <v>#N/A</v>
      </c>
      <c r="DX26" s="170" t="e">
        <f t="shared" si="10"/>
        <v>#N/A</v>
      </c>
      <c r="DY26" s="170" t="e">
        <f t="shared" si="11"/>
        <v>#N/A</v>
      </c>
      <c r="DZ26" s="170" t="e">
        <f t="shared" si="12"/>
        <v>#N/A</v>
      </c>
      <c r="EA26" s="170" t="e">
        <f t="shared" si="13"/>
        <v>#N/A</v>
      </c>
      <c r="EB26" s="170" t="e">
        <f t="shared" si="14"/>
        <v>#N/A</v>
      </c>
      <c r="EC26" s="170" t="e">
        <f t="shared" si="15"/>
        <v>#N/A</v>
      </c>
      <c r="ED26" s="170" t="e">
        <f t="shared" si="16"/>
        <v>#N/A</v>
      </c>
      <c r="EE26" s="170" t="e">
        <f t="shared" si="17"/>
        <v>#N/A</v>
      </c>
      <c r="EF26" s="170" t="e">
        <f t="shared" si="18"/>
        <v>#N/A</v>
      </c>
      <c r="EG26" s="170" t="e">
        <f t="shared" si="19"/>
        <v>#N/A</v>
      </c>
      <c r="EH26" s="170" t="e">
        <f t="shared" si="20"/>
        <v>#N/A</v>
      </c>
      <c r="EI26" s="170" t="e">
        <f t="shared" si="21"/>
        <v>#N/A</v>
      </c>
      <c r="EJ26" s="170" t="e">
        <f t="shared" si="22"/>
        <v>#N/A</v>
      </c>
      <c r="EK26" s="170" t="e">
        <f t="shared" si="23"/>
        <v>#N/A</v>
      </c>
      <c r="EL26" s="170" t="e">
        <f t="shared" si="24"/>
        <v>#N/A</v>
      </c>
      <c r="EM26" s="170" t="e">
        <f t="shared" si="25"/>
        <v>#N/A</v>
      </c>
      <c r="EN26" s="170" t="e">
        <f t="shared" si="26"/>
        <v>#N/A</v>
      </c>
      <c r="EO26" s="170" t="e">
        <f t="shared" si="27"/>
        <v>#N/A</v>
      </c>
      <c r="EP26" s="170" t="e">
        <f t="shared" si="28"/>
        <v>#N/A</v>
      </c>
      <c r="EQ26" s="170" t="e">
        <f t="shared" si="29"/>
        <v>#N/A</v>
      </c>
      <c r="ER26" s="170" t="e">
        <f t="shared" si="30"/>
        <v>#N/A</v>
      </c>
      <c r="ES26" s="170" t="e">
        <f t="shared" si="31"/>
        <v>#N/A</v>
      </c>
      <c r="ET26" s="170" t="e">
        <f t="shared" si="32"/>
        <v>#N/A</v>
      </c>
      <c r="EU26" s="170" t="e">
        <f t="shared" si="33"/>
        <v>#N/A</v>
      </c>
      <c r="EV26" s="170" t="e">
        <f t="shared" si="34"/>
        <v>#N/A</v>
      </c>
      <c r="EW26" s="170" t="e">
        <f t="shared" si="35"/>
        <v>#N/A</v>
      </c>
      <c r="EX26" s="170" t="e">
        <f t="shared" si="36"/>
        <v>#N/A</v>
      </c>
      <c r="EY26" s="170" t="e">
        <f t="shared" si="37"/>
        <v>#N/A</v>
      </c>
      <c r="EZ26" s="170" t="e">
        <f t="shared" si="38"/>
        <v>#N/A</v>
      </c>
      <c r="FA26" s="170" t="e">
        <f t="shared" si="39"/>
        <v>#N/A</v>
      </c>
      <c r="FB26" s="170" t="e">
        <f t="shared" si="40"/>
        <v>#N/A</v>
      </c>
      <c r="FC26" s="170" t="e">
        <f t="shared" si="41"/>
        <v>#N/A</v>
      </c>
      <c r="FD26" s="170" t="e">
        <f t="shared" si="42"/>
        <v>#N/A</v>
      </c>
      <c r="FE26" s="170" t="e">
        <f t="shared" si="43"/>
        <v>#N/A</v>
      </c>
      <c r="FF26" s="170" t="e">
        <f t="shared" si="44"/>
        <v>#N/A</v>
      </c>
      <c r="FG26" s="170" t="e">
        <f t="shared" si="45"/>
        <v>#N/A</v>
      </c>
      <c r="FH26" s="170" t="e">
        <f t="shared" si="46"/>
        <v>#N/A</v>
      </c>
      <c r="FI26" s="170" t="e">
        <f t="shared" si="47"/>
        <v>#N/A</v>
      </c>
      <c r="FJ26" s="170" t="e">
        <f t="shared" si="48"/>
        <v>#N/A</v>
      </c>
      <c r="FK26" s="170" t="e">
        <f t="shared" si="49"/>
        <v>#N/A</v>
      </c>
      <c r="FL26" s="170" t="e">
        <f t="shared" si="50"/>
        <v>#N/A</v>
      </c>
      <c r="FM26" s="170" t="e">
        <f t="shared" si="51"/>
        <v>#N/A</v>
      </c>
      <c r="FN26" s="170" t="e">
        <f t="shared" si="52"/>
        <v>#N/A</v>
      </c>
      <c r="FO26" s="170" t="e">
        <f t="shared" si="53"/>
        <v>#N/A</v>
      </c>
      <c r="FP26" s="170" t="e">
        <f t="shared" si="54"/>
        <v>#N/A</v>
      </c>
      <c r="FQ26" s="170" t="e">
        <f t="shared" si="55"/>
        <v>#N/A</v>
      </c>
      <c r="FR26" s="170" t="e">
        <f t="shared" si="56"/>
        <v>#N/A</v>
      </c>
      <c r="FS26" s="170" t="e">
        <f t="shared" si="57"/>
        <v>#N/A</v>
      </c>
      <c r="FT26" s="170" t="e">
        <f t="shared" si="58"/>
        <v>#N/A</v>
      </c>
      <c r="FU26" s="170" t="e">
        <f t="shared" si="59"/>
        <v>#N/A</v>
      </c>
      <c r="FV26" s="170" t="e">
        <f t="shared" si="60"/>
        <v>#N/A</v>
      </c>
      <c r="FW26" s="170" t="e">
        <f t="shared" si="61"/>
        <v>#N/A</v>
      </c>
      <c r="FX26" s="170" t="e">
        <f t="shared" si="62"/>
        <v>#N/A</v>
      </c>
      <c r="FY26" s="170" t="e">
        <f t="shared" si="63"/>
        <v>#N/A</v>
      </c>
      <c r="FZ26" s="170" t="e">
        <f t="shared" si="64"/>
        <v>#N/A</v>
      </c>
      <c r="GA26" s="170" t="e">
        <f t="shared" si="65"/>
        <v>#N/A</v>
      </c>
      <c r="GB26" s="170" t="e">
        <f t="shared" si="66"/>
        <v>#N/A</v>
      </c>
      <c r="GC26" s="170" t="e">
        <f t="shared" si="67"/>
        <v>#N/A</v>
      </c>
      <c r="GD26" s="170" t="e">
        <f t="shared" si="68"/>
        <v>#N/A</v>
      </c>
      <c r="GE26" s="170" t="e">
        <f t="shared" si="69"/>
        <v>#N/A</v>
      </c>
      <c r="GF26" s="170" t="e">
        <f t="shared" si="70"/>
        <v>#N/A</v>
      </c>
      <c r="GG26" s="170" t="e">
        <f t="shared" si="71"/>
        <v>#N/A</v>
      </c>
      <c r="GH26" s="170" t="e">
        <f t="shared" si="72"/>
        <v>#N/A</v>
      </c>
      <c r="GI26" s="170" t="e">
        <f t="shared" si="73"/>
        <v>#N/A</v>
      </c>
      <c r="GJ26" s="170" t="e">
        <f t="shared" si="74"/>
        <v>#N/A</v>
      </c>
      <c r="GK26" s="170" t="e">
        <f t="shared" si="75"/>
        <v>#N/A</v>
      </c>
      <c r="GL26" s="170" t="e">
        <f t="shared" si="76"/>
        <v>#N/A</v>
      </c>
      <c r="GM26" s="170" t="e">
        <f t="shared" si="77"/>
        <v>#N/A</v>
      </c>
      <c r="GN26" s="170" t="e">
        <f t="shared" si="78"/>
        <v>#N/A</v>
      </c>
      <c r="GO26" s="170" t="e">
        <f t="shared" si="79"/>
        <v>#N/A</v>
      </c>
      <c r="GP26" s="170" t="e">
        <f t="shared" si="80"/>
        <v>#N/A</v>
      </c>
      <c r="GQ26" s="170" t="e">
        <f t="shared" si="81"/>
        <v>#N/A</v>
      </c>
      <c r="GR26" s="170" t="e">
        <f t="shared" si="82"/>
        <v>#N/A</v>
      </c>
      <c r="GS26" s="170" t="e">
        <f t="shared" si="83"/>
        <v>#N/A</v>
      </c>
      <c r="GT26" s="170" t="e">
        <f t="shared" si="84"/>
        <v>#N/A</v>
      </c>
      <c r="GU26" s="170" t="e">
        <f t="shared" si="85"/>
        <v>#N/A</v>
      </c>
      <c r="GV26" s="170" t="e">
        <f t="shared" si="86"/>
        <v>#N/A</v>
      </c>
      <c r="GW26" s="170" t="e">
        <f t="shared" si="87"/>
        <v>#N/A</v>
      </c>
      <c r="GX26" s="170" t="e">
        <f t="shared" si="88"/>
        <v>#N/A</v>
      </c>
      <c r="GY26" s="170" t="e">
        <f t="shared" si="89"/>
        <v>#N/A</v>
      </c>
      <c r="GZ26" s="170" t="e">
        <f t="shared" si="90"/>
        <v>#N/A</v>
      </c>
      <c r="HA26" s="170" t="e">
        <f t="shared" si="91"/>
        <v>#N/A</v>
      </c>
      <c r="HB26" s="170" t="e">
        <f t="shared" si="92"/>
        <v>#N/A</v>
      </c>
      <c r="HC26" s="170" t="e">
        <f t="shared" si="93"/>
        <v>#N/A</v>
      </c>
      <c r="HD26" s="170" t="e">
        <f t="shared" si="94"/>
        <v>#N/A</v>
      </c>
      <c r="HE26" s="170" t="e">
        <f t="shared" si="95"/>
        <v>#N/A</v>
      </c>
      <c r="HF26" s="170" t="e">
        <f t="shared" si="96"/>
        <v>#N/A</v>
      </c>
      <c r="HG26" s="170" t="e">
        <f t="shared" si="97"/>
        <v>#N/A</v>
      </c>
      <c r="HH26" s="170" t="e">
        <f t="shared" si="98"/>
        <v>#N/A</v>
      </c>
      <c r="HI26" s="170" t="e">
        <f t="shared" si="99"/>
        <v>#N/A</v>
      </c>
      <c r="HJ26" s="170" t="e">
        <f t="shared" si="100"/>
        <v>#N/A</v>
      </c>
      <c r="HK26" s="170" t="e">
        <f t="shared" si="101"/>
        <v>#N/A</v>
      </c>
      <c r="HL26" s="170" t="e">
        <f t="shared" si="102"/>
        <v>#N/A</v>
      </c>
      <c r="HM26" s="170" t="e">
        <f t="shared" si="103"/>
        <v>#N/A</v>
      </c>
      <c r="HN26" s="170" t="e">
        <f t="shared" si="104"/>
        <v>#N/A</v>
      </c>
      <c r="HO26" s="170" t="e">
        <f t="shared" si="105"/>
        <v>#N/A</v>
      </c>
      <c r="HP26" s="170" t="e">
        <f t="shared" si="106"/>
        <v>#N/A</v>
      </c>
    </row>
    <row r="27" spans="1:224" hidden="1" x14ac:dyDescent="0.25">
      <c r="A27" s="4">
        <v>24</v>
      </c>
      <c r="B27" s="97" t="str">
        <f t="shared" si="107"/>
        <v/>
      </c>
      <c r="C27" s="96"/>
      <c r="D27" s="97" t="str">
        <f t="shared" si="108"/>
        <v/>
      </c>
      <c r="E27" s="36" t="str">
        <f t="shared" si="0"/>
        <v/>
      </c>
      <c r="F27" s="36" t="str">
        <f t="shared" si="1"/>
        <v/>
      </c>
      <c r="G27" s="74" t="str">
        <f t="shared" si="109"/>
        <v/>
      </c>
      <c r="H27" s="23"/>
      <c r="I27" s="58"/>
      <c r="J27" s="281"/>
      <c r="K27" s="75" t="str">
        <f>IF(AND(B27&gt;0,C27&gt;0,D27&gt;0),IF(ISBLANK(J27),IF(ISBLANK(H27),"",(D27-B27)*VLOOKUP(H27,VLookups!$A$4:$B$13,2,FALSE)),J27),"")</f>
        <v/>
      </c>
      <c r="L27" s="76" t="str">
        <f t="shared" si="2"/>
        <v/>
      </c>
      <c r="M27" s="96"/>
      <c r="N27" s="271"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110"/>
        <v/>
      </c>
      <c r="W27" s="50" t="str">
        <f t="shared" ref="W27:AP27" si="178">IF(ISNONTEXT($V27),X27-$V27,"")</f>
        <v/>
      </c>
      <c r="X27" s="50" t="str">
        <f t="shared" si="178"/>
        <v/>
      </c>
      <c r="Y27" s="50" t="str">
        <f t="shared" si="178"/>
        <v/>
      </c>
      <c r="Z27" s="50" t="str">
        <f t="shared" si="178"/>
        <v/>
      </c>
      <c r="AA27" s="50" t="str">
        <f t="shared" si="178"/>
        <v/>
      </c>
      <c r="AB27" s="50" t="str">
        <f t="shared" si="178"/>
        <v/>
      </c>
      <c r="AC27" s="50" t="str">
        <f t="shared" si="178"/>
        <v/>
      </c>
      <c r="AD27" s="50" t="str">
        <f t="shared" si="178"/>
        <v/>
      </c>
      <c r="AE27" s="50" t="str">
        <f t="shared" si="178"/>
        <v/>
      </c>
      <c r="AF27" s="50" t="str">
        <f t="shared" si="178"/>
        <v/>
      </c>
      <c r="AG27" s="50" t="str">
        <f t="shared" si="178"/>
        <v/>
      </c>
      <c r="AH27" s="50" t="str">
        <f t="shared" si="178"/>
        <v/>
      </c>
      <c r="AI27" s="50" t="str">
        <f t="shared" si="178"/>
        <v/>
      </c>
      <c r="AJ27" s="50" t="str">
        <f t="shared" si="178"/>
        <v/>
      </c>
      <c r="AK27" s="50" t="str">
        <f t="shared" si="178"/>
        <v/>
      </c>
      <c r="AL27" s="50" t="str">
        <f t="shared" si="178"/>
        <v/>
      </c>
      <c r="AM27" s="50" t="str">
        <f t="shared" si="178"/>
        <v/>
      </c>
      <c r="AN27" s="50" t="str">
        <f t="shared" si="178"/>
        <v/>
      </c>
      <c r="AO27" s="50" t="str">
        <f t="shared" si="178"/>
        <v/>
      </c>
      <c r="AP27" s="50" t="str">
        <f t="shared" si="178"/>
        <v/>
      </c>
      <c r="AQ27" s="184" t="str">
        <f t="shared" si="112"/>
        <v/>
      </c>
      <c r="AR27" s="50" t="str">
        <f t="shared" ref="AR27:DC27" si="179">IF(ISNONTEXT($V27),AQ27+$V27,"")</f>
        <v/>
      </c>
      <c r="AS27" s="50" t="str">
        <f t="shared" si="179"/>
        <v/>
      </c>
      <c r="AT27" s="50" t="str">
        <f t="shared" si="179"/>
        <v/>
      </c>
      <c r="AU27" s="50" t="str">
        <f t="shared" si="179"/>
        <v/>
      </c>
      <c r="AV27" s="50" t="str">
        <f t="shared" si="179"/>
        <v/>
      </c>
      <c r="AW27" s="50" t="str">
        <f t="shared" si="179"/>
        <v/>
      </c>
      <c r="AX27" s="50" t="str">
        <f t="shared" si="179"/>
        <v/>
      </c>
      <c r="AY27" s="50" t="str">
        <f t="shared" si="179"/>
        <v/>
      </c>
      <c r="AZ27" s="50" t="str">
        <f t="shared" si="179"/>
        <v/>
      </c>
      <c r="BA27" s="50" t="str">
        <f t="shared" si="179"/>
        <v/>
      </c>
      <c r="BB27" s="50" t="str">
        <f t="shared" si="179"/>
        <v/>
      </c>
      <c r="BC27" s="50" t="str">
        <f t="shared" si="179"/>
        <v/>
      </c>
      <c r="BD27" s="50" t="str">
        <f t="shared" si="179"/>
        <v/>
      </c>
      <c r="BE27" s="50" t="str">
        <f t="shared" si="179"/>
        <v/>
      </c>
      <c r="BF27" s="50" t="str">
        <f t="shared" si="179"/>
        <v/>
      </c>
      <c r="BG27" s="50" t="str">
        <f t="shared" si="179"/>
        <v/>
      </c>
      <c r="BH27" s="50" t="str">
        <f t="shared" si="179"/>
        <v/>
      </c>
      <c r="BI27" s="50" t="str">
        <f t="shared" si="179"/>
        <v/>
      </c>
      <c r="BJ27" s="50" t="str">
        <f t="shared" si="179"/>
        <v/>
      </c>
      <c r="BK27" s="50" t="str">
        <f t="shared" si="179"/>
        <v/>
      </c>
      <c r="BL27" s="50" t="str">
        <f t="shared" si="179"/>
        <v/>
      </c>
      <c r="BM27" s="50" t="str">
        <f t="shared" si="179"/>
        <v/>
      </c>
      <c r="BN27" s="50" t="str">
        <f t="shared" si="179"/>
        <v/>
      </c>
      <c r="BO27" s="50" t="str">
        <f t="shared" si="179"/>
        <v/>
      </c>
      <c r="BP27" s="50" t="str">
        <f t="shared" si="179"/>
        <v/>
      </c>
      <c r="BQ27" s="50" t="str">
        <f t="shared" si="179"/>
        <v/>
      </c>
      <c r="BR27" s="50" t="str">
        <f t="shared" si="179"/>
        <v/>
      </c>
      <c r="BS27" s="50" t="str">
        <f t="shared" si="179"/>
        <v/>
      </c>
      <c r="BT27" s="50" t="str">
        <f t="shared" si="179"/>
        <v/>
      </c>
      <c r="BU27" s="50" t="str">
        <f t="shared" si="179"/>
        <v/>
      </c>
      <c r="BV27" s="50" t="str">
        <f t="shared" si="179"/>
        <v/>
      </c>
      <c r="BW27" s="50" t="str">
        <f t="shared" si="179"/>
        <v/>
      </c>
      <c r="BX27" s="50" t="str">
        <f t="shared" si="179"/>
        <v/>
      </c>
      <c r="BY27" s="50" t="str">
        <f t="shared" si="179"/>
        <v/>
      </c>
      <c r="BZ27" s="50" t="str">
        <f t="shared" si="179"/>
        <v/>
      </c>
      <c r="CA27" s="50" t="str">
        <f t="shared" si="179"/>
        <v/>
      </c>
      <c r="CB27" s="50" t="str">
        <f t="shared" si="179"/>
        <v/>
      </c>
      <c r="CC27" s="50" t="str">
        <f t="shared" si="179"/>
        <v/>
      </c>
      <c r="CD27" s="50" t="str">
        <f t="shared" si="179"/>
        <v/>
      </c>
      <c r="CE27" s="50" t="str">
        <f t="shared" si="179"/>
        <v/>
      </c>
      <c r="CF27" s="50" t="str">
        <f t="shared" si="179"/>
        <v/>
      </c>
      <c r="CG27" s="50" t="str">
        <f t="shared" si="179"/>
        <v/>
      </c>
      <c r="CH27" s="50" t="str">
        <f t="shared" si="179"/>
        <v/>
      </c>
      <c r="CI27" s="50" t="str">
        <f t="shared" si="179"/>
        <v/>
      </c>
      <c r="CJ27" s="50" t="str">
        <f t="shared" si="179"/>
        <v/>
      </c>
      <c r="CK27" s="50" t="str">
        <f t="shared" si="179"/>
        <v/>
      </c>
      <c r="CL27" s="50" t="str">
        <f t="shared" si="179"/>
        <v/>
      </c>
      <c r="CM27" s="50" t="str">
        <f t="shared" si="179"/>
        <v/>
      </c>
      <c r="CN27" s="50" t="str">
        <f t="shared" si="179"/>
        <v/>
      </c>
      <c r="CO27" s="50" t="str">
        <f t="shared" si="179"/>
        <v/>
      </c>
      <c r="CP27" s="50" t="str">
        <f t="shared" si="179"/>
        <v/>
      </c>
      <c r="CQ27" s="50" t="str">
        <f t="shared" si="179"/>
        <v/>
      </c>
      <c r="CR27" s="50" t="str">
        <f t="shared" si="179"/>
        <v/>
      </c>
      <c r="CS27" s="50" t="str">
        <f t="shared" si="179"/>
        <v/>
      </c>
      <c r="CT27" s="50" t="str">
        <f t="shared" si="179"/>
        <v/>
      </c>
      <c r="CU27" s="50" t="str">
        <f t="shared" si="179"/>
        <v/>
      </c>
      <c r="CV27" s="50" t="str">
        <f t="shared" si="179"/>
        <v/>
      </c>
      <c r="CW27" s="50" t="str">
        <f t="shared" si="179"/>
        <v/>
      </c>
      <c r="CX27" s="50" t="str">
        <f t="shared" si="179"/>
        <v/>
      </c>
      <c r="CY27" s="50" t="str">
        <f t="shared" si="179"/>
        <v/>
      </c>
      <c r="CZ27" s="50" t="str">
        <f t="shared" si="179"/>
        <v/>
      </c>
      <c r="DA27" s="50" t="str">
        <f t="shared" si="179"/>
        <v/>
      </c>
      <c r="DB27" s="50" t="str">
        <f t="shared" si="179"/>
        <v/>
      </c>
      <c r="DC27" s="50" t="str">
        <f t="shared" si="179"/>
        <v/>
      </c>
      <c r="DD27" s="50" t="str">
        <f t="shared" ref="DD27:DS27" si="180">IF(ISNONTEXT($V27),DC27+$V27,"")</f>
        <v/>
      </c>
      <c r="DE27" s="50" t="str">
        <f t="shared" si="180"/>
        <v/>
      </c>
      <c r="DF27" s="50" t="str">
        <f t="shared" si="180"/>
        <v/>
      </c>
      <c r="DG27" s="50" t="str">
        <f t="shared" si="180"/>
        <v/>
      </c>
      <c r="DH27" s="50" t="str">
        <f t="shared" si="180"/>
        <v/>
      </c>
      <c r="DI27" s="50" t="str">
        <f t="shared" si="180"/>
        <v/>
      </c>
      <c r="DJ27" s="50" t="str">
        <f t="shared" si="180"/>
        <v/>
      </c>
      <c r="DK27" s="50" t="str">
        <f t="shared" si="180"/>
        <v/>
      </c>
      <c r="DL27" s="50" t="str">
        <f t="shared" si="180"/>
        <v/>
      </c>
      <c r="DM27" s="50" t="str">
        <f t="shared" si="180"/>
        <v/>
      </c>
      <c r="DN27" s="50" t="str">
        <f t="shared" si="180"/>
        <v/>
      </c>
      <c r="DO27" s="50" t="str">
        <f t="shared" si="180"/>
        <v/>
      </c>
      <c r="DP27" s="50" t="str">
        <f t="shared" si="180"/>
        <v/>
      </c>
      <c r="DQ27" s="50" t="str">
        <f t="shared" si="180"/>
        <v/>
      </c>
      <c r="DR27" s="50" t="str">
        <f t="shared" si="180"/>
        <v/>
      </c>
      <c r="DS27" s="50" t="str">
        <f t="shared" si="180"/>
        <v/>
      </c>
      <c r="DT27" s="170" t="e">
        <f t="shared" si="6"/>
        <v>#N/A</v>
      </c>
      <c r="DU27" s="170" t="e">
        <f t="shared" si="7"/>
        <v>#N/A</v>
      </c>
      <c r="DV27" s="170" t="e">
        <f t="shared" si="8"/>
        <v>#N/A</v>
      </c>
      <c r="DW27" s="170" t="e">
        <f t="shared" si="9"/>
        <v>#N/A</v>
      </c>
      <c r="DX27" s="170" t="e">
        <f t="shared" si="10"/>
        <v>#N/A</v>
      </c>
      <c r="DY27" s="170" t="e">
        <f t="shared" si="11"/>
        <v>#N/A</v>
      </c>
      <c r="DZ27" s="170" t="e">
        <f t="shared" si="12"/>
        <v>#N/A</v>
      </c>
      <c r="EA27" s="170" t="e">
        <f t="shared" si="13"/>
        <v>#N/A</v>
      </c>
      <c r="EB27" s="170" t="e">
        <f t="shared" si="14"/>
        <v>#N/A</v>
      </c>
      <c r="EC27" s="170" t="e">
        <f t="shared" si="15"/>
        <v>#N/A</v>
      </c>
      <c r="ED27" s="170" t="e">
        <f t="shared" si="16"/>
        <v>#N/A</v>
      </c>
      <c r="EE27" s="170" t="e">
        <f t="shared" si="17"/>
        <v>#N/A</v>
      </c>
      <c r="EF27" s="170" t="e">
        <f t="shared" si="18"/>
        <v>#N/A</v>
      </c>
      <c r="EG27" s="170" t="e">
        <f t="shared" si="19"/>
        <v>#N/A</v>
      </c>
      <c r="EH27" s="170" t="e">
        <f t="shared" si="20"/>
        <v>#N/A</v>
      </c>
      <c r="EI27" s="170" t="e">
        <f t="shared" si="21"/>
        <v>#N/A</v>
      </c>
      <c r="EJ27" s="170" t="e">
        <f t="shared" si="22"/>
        <v>#N/A</v>
      </c>
      <c r="EK27" s="170" t="e">
        <f t="shared" si="23"/>
        <v>#N/A</v>
      </c>
      <c r="EL27" s="170" t="e">
        <f t="shared" si="24"/>
        <v>#N/A</v>
      </c>
      <c r="EM27" s="170" t="e">
        <f t="shared" si="25"/>
        <v>#N/A</v>
      </c>
      <c r="EN27" s="170" t="e">
        <f t="shared" si="26"/>
        <v>#N/A</v>
      </c>
      <c r="EO27" s="170" t="e">
        <f t="shared" si="27"/>
        <v>#N/A</v>
      </c>
      <c r="EP27" s="170" t="e">
        <f t="shared" si="28"/>
        <v>#N/A</v>
      </c>
      <c r="EQ27" s="170" t="e">
        <f t="shared" si="29"/>
        <v>#N/A</v>
      </c>
      <c r="ER27" s="170" t="e">
        <f t="shared" si="30"/>
        <v>#N/A</v>
      </c>
      <c r="ES27" s="170" t="e">
        <f t="shared" si="31"/>
        <v>#N/A</v>
      </c>
      <c r="ET27" s="170" t="e">
        <f t="shared" si="32"/>
        <v>#N/A</v>
      </c>
      <c r="EU27" s="170" t="e">
        <f t="shared" si="33"/>
        <v>#N/A</v>
      </c>
      <c r="EV27" s="170" t="e">
        <f t="shared" si="34"/>
        <v>#N/A</v>
      </c>
      <c r="EW27" s="170" t="e">
        <f t="shared" si="35"/>
        <v>#N/A</v>
      </c>
      <c r="EX27" s="170" t="e">
        <f t="shared" si="36"/>
        <v>#N/A</v>
      </c>
      <c r="EY27" s="170" t="e">
        <f t="shared" si="37"/>
        <v>#N/A</v>
      </c>
      <c r="EZ27" s="170" t="e">
        <f t="shared" si="38"/>
        <v>#N/A</v>
      </c>
      <c r="FA27" s="170" t="e">
        <f t="shared" si="39"/>
        <v>#N/A</v>
      </c>
      <c r="FB27" s="170" t="e">
        <f t="shared" si="40"/>
        <v>#N/A</v>
      </c>
      <c r="FC27" s="170" t="e">
        <f t="shared" si="41"/>
        <v>#N/A</v>
      </c>
      <c r="FD27" s="170" t="e">
        <f t="shared" si="42"/>
        <v>#N/A</v>
      </c>
      <c r="FE27" s="170" t="e">
        <f t="shared" si="43"/>
        <v>#N/A</v>
      </c>
      <c r="FF27" s="170" t="e">
        <f t="shared" si="44"/>
        <v>#N/A</v>
      </c>
      <c r="FG27" s="170" t="e">
        <f t="shared" si="45"/>
        <v>#N/A</v>
      </c>
      <c r="FH27" s="170" t="e">
        <f t="shared" si="46"/>
        <v>#N/A</v>
      </c>
      <c r="FI27" s="170" t="e">
        <f t="shared" si="47"/>
        <v>#N/A</v>
      </c>
      <c r="FJ27" s="170" t="e">
        <f t="shared" si="48"/>
        <v>#N/A</v>
      </c>
      <c r="FK27" s="170" t="e">
        <f t="shared" si="49"/>
        <v>#N/A</v>
      </c>
      <c r="FL27" s="170" t="e">
        <f t="shared" si="50"/>
        <v>#N/A</v>
      </c>
      <c r="FM27" s="170" t="e">
        <f t="shared" si="51"/>
        <v>#N/A</v>
      </c>
      <c r="FN27" s="170" t="e">
        <f t="shared" si="52"/>
        <v>#N/A</v>
      </c>
      <c r="FO27" s="170" t="e">
        <f t="shared" si="53"/>
        <v>#N/A</v>
      </c>
      <c r="FP27" s="170" t="e">
        <f t="shared" si="54"/>
        <v>#N/A</v>
      </c>
      <c r="FQ27" s="170" t="e">
        <f t="shared" si="55"/>
        <v>#N/A</v>
      </c>
      <c r="FR27" s="170" t="e">
        <f t="shared" si="56"/>
        <v>#N/A</v>
      </c>
      <c r="FS27" s="170" t="e">
        <f t="shared" si="57"/>
        <v>#N/A</v>
      </c>
      <c r="FT27" s="170" t="e">
        <f t="shared" si="58"/>
        <v>#N/A</v>
      </c>
      <c r="FU27" s="170" t="e">
        <f t="shared" si="59"/>
        <v>#N/A</v>
      </c>
      <c r="FV27" s="170" t="e">
        <f t="shared" si="60"/>
        <v>#N/A</v>
      </c>
      <c r="FW27" s="170" t="e">
        <f t="shared" si="61"/>
        <v>#N/A</v>
      </c>
      <c r="FX27" s="170" t="e">
        <f t="shared" si="62"/>
        <v>#N/A</v>
      </c>
      <c r="FY27" s="170" t="e">
        <f t="shared" si="63"/>
        <v>#N/A</v>
      </c>
      <c r="FZ27" s="170" t="e">
        <f t="shared" si="64"/>
        <v>#N/A</v>
      </c>
      <c r="GA27" s="170" t="e">
        <f t="shared" si="65"/>
        <v>#N/A</v>
      </c>
      <c r="GB27" s="170" t="e">
        <f t="shared" si="66"/>
        <v>#N/A</v>
      </c>
      <c r="GC27" s="170" t="e">
        <f t="shared" si="67"/>
        <v>#N/A</v>
      </c>
      <c r="GD27" s="170" t="e">
        <f t="shared" si="68"/>
        <v>#N/A</v>
      </c>
      <c r="GE27" s="170" t="e">
        <f t="shared" si="69"/>
        <v>#N/A</v>
      </c>
      <c r="GF27" s="170" t="e">
        <f t="shared" si="70"/>
        <v>#N/A</v>
      </c>
      <c r="GG27" s="170" t="e">
        <f t="shared" si="71"/>
        <v>#N/A</v>
      </c>
      <c r="GH27" s="170" t="e">
        <f t="shared" si="72"/>
        <v>#N/A</v>
      </c>
      <c r="GI27" s="170" t="e">
        <f t="shared" si="73"/>
        <v>#N/A</v>
      </c>
      <c r="GJ27" s="170" t="e">
        <f t="shared" si="74"/>
        <v>#N/A</v>
      </c>
      <c r="GK27" s="170" t="e">
        <f t="shared" si="75"/>
        <v>#N/A</v>
      </c>
      <c r="GL27" s="170" t="e">
        <f t="shared" si="76"/>
        <v>#N/A</v>
      </c>
      <c r="GM27" s="170" t="e">
        <f t="shared" si="77"/>
        <v>#N/A</v>
      </c>
      <c r="GN27" s="170" t="e">
        <f t="shared" si="78"/>
        <v>#N/A</v>
      </c>
      <c r="GO27" s="170" t="e">
        <f t="shared" si="79"/>
        <v>#N/A</v>
      </c>
      <c r="GP27" s="170" t="e">
        <f t="shared" si="80"/>
        <v>#N/A</v>
      </c>
      <c r="GQ27" s="170" t="e">
        <f t="shared" si="81"/>
        <v>#N/A</v>
      </c>
      <c r="GR27" s="170" t="e">
        <f t="shared" si="82"/>
        <v>#N/A</v>
      </c>
      <c r="GS27" s="170" t="e">
        <f t="shared" si="83"/>
        <v>#N/A</v>
      </c>
      <c r="GT27" s="170" t="e">
        <f t="shared" si="84"/>
        <v>#N/A</v>
      </c>
      <c r="GU27" s="170" t="e">
        <f t="shared" si="85"/>
        <v>#N/A</v>
      </c>
      <c r="GV27" s="170" t="e">
        <f t="shared" si="86"/>
        <v>#N/A</v>
      </c>
      <c r="GW27" s="170" t="e">
        <f t="shared" si="87"/>
        <v>#N/A</v>
      </c>
      <c r="GX27" s="170" t="e">
        <f t="shared" si="88"/>
        <v>#N/A</v>
      </c>
      <c r="GY27" s="170" t="e">
        <f t="shared" si="89"/>
        <v>#N/A</v>
      </c>
      <c r="GZ27" s="170" t="e">
        <f t="shared" si="90"/>
        <v>#N/A</v>
      </c>
      <c r="HA27" s="170" t="e">
        <f t="shared" si="91"/>
        <v>#N/A</v>
      </c>
      <c r="HB27" s="170" t="e">
        <f t="shared" si="92"/>
        <v>#N/A</v>
      </c>
      <c r="HC27" s="170" t="e">
        <f t="shared" si="93"/>
        <v>#N/A</v>
      </c>
      <c r="HD27" s="170" t="e">
        <f t="shared" si="94"/>
        <v>#N/A</v>
      </c>
      <c r="HE27" s="170" t="e">
        <f t="shared" si="95"/>
        <v>#N/A</v>
      </c>
      <c r="HF27" s="170" t="e">
        <f t="shared" si="96"/>
        <v>#N/A</v>
      </c>
      <c r="HG27" s="170" t="e">
        <f t="shared" si="97"/>
        <v>#N/A</v>
      </c>
      <c r="HH27" s="170" t="e">
        <f t="shared" si="98"/>
        <v>#N/A</v>
      </c>
      <c r="HI27" s="170" t="e">
        <f t="shared" si="99"/>
        <v>#N/A</v>
      </c>
      <c r="HJ27" s="170" t="e">
        <f t="shared" si="100"/>
        <v>#N/A</v>
      </c>
      <c r="HK27" s="170" t="e">
        <f t="shared" si="101"/>
        <v>#N/A</v>
      </c>
      <c r="HL27" s="170" t="e">
        <f t="shared" si="102"/>
        <v>#N/A</v>
      </c>
      <c r="HM27" s="170" t="e">
        <f t="shared" si="103"/>
        <v>#N/A</v>
      </c>
      <c r="HN27" s="170" t="e">
        <f t="shared" si="104"/>
        <v>#N/A</v>
      </c>
      <c r="HO27" s="170" t="e">
        <f t="shared" si="105"/>
        <v>#N/A</v>
      </c>
      <c r="HP27" s="170" t="e">
        <f t="shared" si="106"/>
        <v>#N/A</v>
      </c>
    </row>
    <row r="28" spans="1:224" hidden="1" x14ac:dyDescent="0.25">
      <c r="A28" s="4">
        <v>25</v>
      </c>
      <c r="B28" s="97" t="str">
        <f t="shared" si="107"/>
        <v/>
      </c>
      <c r="C28" s="96"/>
      <c r="D28" s="97" t="str">
        <f t="shared" si="108"/>
        <v/>
      </c>
      <c r="E28" s="36" t="str">
        <f t="shared" si="0"/>
        <v/>
      </c>
      <c r="F28" s="36" t="str">
        <f t="shared" si="1"/>
        <v/>
      </c>
      <c r="G28" s="74" t="str">
        <f t="shared" si="109"/>
        <v/>
      </c>
      <c r="H28" s="23"/>
      <c r="I28" s="58"/>
      <c r="J28" s="281"/>
      <c r="K28" s="75" t="str">
        <f>IF(AND(B28&gt;0,C28&gt;0,D28&gt;0),IF(ISBLANK(J28),IF(ISBLANK(H28),"",(D28-B28)*VLOOKUP(H28,VLookups!$A$4:$B$13,2,FALSE)),J28),"")</f>
        <v/>
      </c>
      <c r="L28" s="76" t="str">
        <f t="shared" si="2"/>
        <v/>
      </c>
      <c r="M28" s="96"/>
      <c r="N28" s="271"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110"/>
        <v/>
      </c>
      <c r="W28" s="50" t="str">
        <f t="shared" ref="W28:AP28" si="181">IF(ISNONTEXT($V28),X28-$V28,"")</f>
        <v/>
      </c>
      <c r="X28" s="50" t="str">
        <f t="shared" si="181"/>
        <v/>
      </c>
      <c r="Y28" s="50" t="str">
        <f t="shared" si="181"/>
        <v/>
      </c>
      <c r="Z28" s="50" t="str">
        <f t="shared" si="181"/>
        <v/>
      </c>
      <c r="AA28" s="50" t="str">
        <f t="shared" si="181"/>
        <v/>
      </c>
      <c r="AB28" s="50" t="str">
        <f t="shared" si="181"/>
        <v/>
      </c>
      <c r="AC28" s="50" t="str">
        <f t="shared" si="181"/>
        <v/>
      </c>
      <c r="AD28" s="50" t="str">
        <f t="shared" si="181"/>
        <v/>
      </c>
      <c r="AE28" s="50" t="str">
        <f t="shared" si="181"/>
        <v/>
      </c>
      <c r="AF28" s="50" t="str">
        <f t="shared" si="181"/>
        <v/>
      </c>
      <c r="AG28" s="50" t="str">
        <f t="shared" si="181"/>
        <v/>
      </c>
      <c r="AH28" s="50" t="str">
        <f t="shared" si="181"/>
        <v/>
      </c>
      <c r="AI28" s="50" t="str">
        <f t="shared" si="181"/>
        <v/>
      </c>
      <c r="AJ28" s="50" t="str">
        <f t="shared" si="181"/>
        <v/>
      </c>
      <c r="AK28" s="50" t="str">
        <f t="shared" si="181"/>
        <v/>
      </c>
      <c r="AL28" s="50" t="str">
        <f t="shared" si="181"/>
        <v/>
      </c>
      <c r="AM28" s="50" t="str">
        <f t="shared" si="181"/>
        <v/>
      </c>
      <c r="AN28" s="50" t="str">
        <f t="shared" si="181"/>
        <v/>
      </c>
      <c r="AO28" s="50" t="str">
        <f t="shared" si="181"/>
        <v/>
      </c>
      <c r="AP28" s="50" t="str">
        <f t="shared" si="181"/>
        <v/>
      </c>
      <c r="AQ28" s="184" t="str">
        <f t="shared" si="112"/>
        <v/>
      </c>
      <c r="AR28" s="50" t="str">
        <f t="shared" ref="AR28:DC28" si="182">IF(ISNONTEXT($V28),AQ28+$V28,"")</f>
        <v/>
      </c>
      <c r="AS28" s="50" t="str">
        <f t="shared" si="182"/>
        <v/>
      </c>
      <c r="AT28" s="50" t="str">
        <f t="shared" si="182"/>
        <v/>
      </c>
      <c r="AU28" s="50" t="str">
        <f t="shared" si="182"/>
        <v/>
      </c>
      <c r="AV28" s="50" t="str">
        <f t="shared" si="182"/>
        <v/>
      </c>
      <c r="AW28" s="50" t="str">
        <f t="shared" si="182"/>
        <v/>
      </c>
      <c r="AX28" s="50" t="str">
        <f t="shared" si="182"/>
        <v/>
      </c>
      <c r="AY28" s="50" t="str">
        <f t="shared" si="182"/>
        <v/>
      </c>
      <c r="AZ28" s="50" t="str">
        <f t="shared" si="182"/>
        <v/>
      </c>
      <c r="BA28" s="50" t="str">
        <f t="shared" si="182"/>
        <v/>
      </c>
      <c r="BB28" s="50" t="str">
        <f t="shared" si="182"/>
        <v/>
      </c>
      <c r="BC28" s="50" t="str">
        <f t="shared" si="182"/>
        <v/>
      </c>
      <c r="BD28" s="50" t="str">
        <f t="shared" si="182"/>
        <v/>
      </c>
      <c r="BE28" s="50" t="str">
        <f t="shared" si="182"/>
        <v/>
      </c>
      <c r="BF28" s="50" t="str">
        <f t="shared" si="182"/>
        <v/>
      </c>
      <c r="BG28" s="50" t="str">
        <f t="shared" si="182"/>
        <v/>
      </c>
      <c r="BH28" s="50" t="str">
        <f t="shared" si="182"/>
        <v/>
      </c>
      <c r="BI28" s="50" t="str">
        <f t="shared" si="182"/>
        <v/>
      </c>
      <c r="BJ28" s="50" t="str">
        <f t="shared" si="182"/>
        <v/>
      </c>
      <c r="BK28" s="50" t="str">
        <f t="shared" si="182"/>
        <v/>
      </c>
      <c r="BL28" s="50" t="str">
        <f t="shared" si="182"/>
        <v/>
      </c>
      <c r="BM28" s="50" t="str">
        <f t="shared" si="182"/>
        <v/>
      </c>
      <c r="BN28" s="50" t="str">
        <f t="shared" si="182"/>
        <v/>
      </c>
      <c r="BO28" s="50" t="str">
        <f t="shared" si="182"/>
        <v/>
      </c>
      <c r="BP28" s="50" t="str">
        <f t="shared" si="182"/>
        <v/>
      </c>
      <c r="BQ28" s="50" t="str">
        <f t="shared" si="182"/>
        <v/>
      </c>
      <c r="BR28" s="50" t="str">
        <f t="shared" si="182"/>
        <v/>
      </c>
      <c r="BS28" s="50" t="str">
        <f t="shared" si="182"/>
        <v/>
      </c>
      <c r="BT28" s="50" t="str">
        <f t="shared" si="182"/>
        <v/>
      </c>
      <c r="BU28" s="50" t="str">
        <f t="shared" si="182"/>
        <v/>
      </c>
      <c r="BV28" s="50" t="str">
        <f t="shared" si="182"/>
        <v/>
      </c>
      <c r="BW28" s="50" t="str">
        <f t="shared" si="182"/>
        <v/>
      </c>
      <c r="BX28" s="50" t="str">
        <f t="shared" si="182"/>
        <v/>
      </c>
      <c r="BY28" s="50" t="str">
        <f t="shared" si="182"/>
        <v/>
      </c>
      <c r="BZ28" s="50" t="str">
        <f t="shared" si="182"/>
        <v/>
      </c>
      <c r="CA28" s="50" t="str">
        <f t="shared" si="182"/>
        <v/>
      </c>
      <c r="CB28" s="50" t="str">
        <f t="shared" si="182"/>
        <v/>
      </c>
      <c r="CC28" s="50" t="str">
        <f t="shared" si="182"/>
        <v/>
      </c>
      <c r="CD28" s="50" t="str">
        <f t="shared" si="182"/>
        <v/>
      </c>
      <c r="CE28" s="50" t="str">
        <f t="shared" si="182"/>
        <v/>
      </c>
      <c r="CF28" s="50" t="str">
        <f t="shared" si="182"/>
        <v/>
      </c>
      <c r="CG28" s="50" t="str">
        <f t="shared" si="182"/>
        <v/>
      </c>
      <c r="CH28" s="50" t="str">
        <f t="shared" si="182"/>
        <v/>
      </c>
      <c r="CI28" s="50" t="str">
        <f t="shared" si="182"/>
        <v/>
      </c>
      <c r="CJ28" s="50" t="str">
        <f t="shared" si="182"/>
        <v/>
      </c>
      <c r="CK28" s="50" t="str">
        <f t="shared" si="182"/>
        <v/>
      </c>
      <c r="CL28" s="50" t="str">
        <f t="shared" si="182"/>
        <v/>
      </c>
      <c r="CM28" s="50" t="str">
        <f t="shared" si="182"/>
        <v/>
      </c>
      <c r="CN28" s="50" t="str">
        <f t="shared" si="182"/>
        <v/>
      </c>
      <c r="CO28" s="50" t="str">
        <f t="shared" si="182"/>
        <v/>
      </c>
      <c r="CP28" s="50" t="str">
        <f t="shared" si="182"/>
        <v/>
      </c>
      <c r="CQ28" s="50" t="str">
        <f t="shared" si="182"/>
        <v/>
      </c>
      <c r="CR28" s="50" t="str">
        <f t="shared" si="182"/>
        <v/>
      </c>
      <c r="CS28" s="50" t="str">
        <f t="shared" si="182"/>
        <v/>
      </c>
      <c r="CT28" s="50" t="str">
        <f t="shared" si="182"/>
        <v/>
      </c>
      <c r="CU28" s="50" t="str">
        <f t="shared" si="182"/>
        <v/>
      </c>
      <c r="CV28" s="50" t="str">
        <f t="shared" si="182"/>
        <v/>
      </c>
      <c r="CW28" s="50" t="str">
        <f t="shared" si="182"/>
        <v/>
      </c>
      <c r="CX28" s="50" t="str">
        <f t="shared" si="182"/>
        <v/>
      </c>
      <c r="CY28" s="50" t="str">
        <f t="shared" si="182"/>
        <v/>
      </c>
      <c r="CZ28" s="50" t="str">
        <f t="shared" si="182"/>
        <v/>
      </c>
      <c r="DA28" s="50" t="str">
        <f t="shared" si="182"/>
        <v/>
      </c>
      <c r="DB28" s="50" t="str">
        <f t="shared" si="182"/>
        <v/>
      </c>
      <c r="DC28" s="50" t="str">
        <f t="shared" si="182"/>
        <v/>
      </c>
      <c r="DD28" s="50" t="str">
        <f t="shared" ref="DD28:DS28" si="183">IF(ISNONTEXT($V28),DC28+$V28,"")</f>
        <v/>
      </c>
      <c r="DE28" s="50" t="str">
        <f t="shared" si="183"/>
        <v/>
      </c>
      <c r="DF28" s="50" t="str">
        <f t="shared" si="183"/>
        <v/>
      </c>
      <c r="DG28" s="50" t="str">
        <f t="shared" si="183"/>
        <v/>
      </c>
      <c r="DH28" s="50" t="str">
        <f t="shared" si="183"/>
        <v/>
      </c>
      <c r="DI28" s="50" t="str">
        <f t="shared" si="183"/>
        <v/>
      </c>
      <c r="DJ28" s="50" t="str">
        <f t="shared" si="183"/>
        <v/>
      </c>
      <c r="DK28" s="50" t="str">
        <f t="shared" si="183"/>
        <v/>
      </c>
      <c r="DL28" s="50" t="str">
        <f t="shared" si="183"/>
        <v/>
      </c>
      <c r="DM28" s="50" t="str">
        <f t="shared" si="183"/>
        <v/>
      </c>
      <c r="DN28" s="50" t="str">
        <f t="shared" si="183"/>
        <v/>
      </c>
      <c r="DO28" s="50" t="str">
        <f t="shared" si="183"/>
        <v/>
      </c>
      <c r="DP28" s="50" t="str">
        <f t="shared" si="183"/>
        <v/>
      </c>
      <c r="DQ28" s="50" t="str">
        <f t="shared" si="183"/>
        <v/>
      </c>
      <c r="DR28" s="50" t="str">
        <f t="shared" si="183"/>
        <v/>
      </c>
      <c r="DS28" s="50" t="str">
        <f t="shared" si="183"/>
        <v/>
      </c>
      <c r="DT28" s="170" t="e">
        <f t="shared" si="6"/>
        <v>#N/A</v>
      </c>
      <c r="DU28" s="170" t="e">
        <f t="shared" si="7"/>
        <v>#N/A</v>
      </c>
      <c r="DV28" s="170" t="e">
        <f t="shared" si="8"/>
        <v>#N/A</v>
      </c>
      <c r="DW28" s="170" t="e">
        <f t="shared" si="9"/>
        <v>#N/A</v>
      </c>
      <c r="DX28" s="170" t="e">
        <f t="shared" si="10"/>
        <v>#N/A</v>
      </c>
      <c r="DY28" s="170" t="e">
        <f t="shared" si="11"/>
        <v>#N/A</v>
      </c>
      <c r="DZ28" s="170" t="e">
        <f t="shared" si="12"/>
        <v>#N/A</v>
      </c>
      <c r="EA28" s="170" t="e">
        <f t="shared" si="13"/>
        <v>#N/A</v>
      </c>
      <c r="EB28" s="170" t="e">
        <f t="shared" si="14"/>
        <v>#N/A</v>
      </c>
      <c r="EC28" s="170" t="e">
        <f t="shared" si="15"/>
        <v>#N/A</v>
      </c>
      <c r="ED28" s="170" t="e">
        <f t="shared" si="16"/>
        <v>#N/A</v>
      </c>
      <c r="EE28" s="170" t="e">
        <f t="shared" si="17"/>
        <v>#N/A</v>
      </c>
      <c r="EF28" s="170" t="e">
        <f t="shared" si="18"/>
        <v>#N/A</v>
      </c>
      <c r="EG28" s="170" t="e">
        <f t="shared" si="19"/>
        <v>#N/A</v>
      </c>
      <c r="EH28" s="170" t="e">
        <f t="shared" si="20"/>
        <v>#N/A</v>
      </c>
      <c r="EI28" s="170" t="e">
        <f t="shared" si="21"/>
        <v>#N/A</v>
      </c>
      <c r="EJ28" s="170" t="e">
        <f t="shared" si="22"/>
        <v>#N/A</v>
      </c>
      <c r="EK28" s="170" t="e">
        <f t="shared" si="23"/>
        <v>#N/A</v>
      </c>
      <c r="EL28" s="170" t="e">
        <f t="shared" si="24"/>
        <v>#N/A</v>
      </c>
      <c r="EM28" s="170" t="e">
        <f t="shared" si="25"/>
        <v>#N/A</v>
      </c>
      <c r="EN28" s="170" t="e">
        <f t="shared" si="26"/>
        <v>#N/A</v>
      </c>
      <c r="EO28" s="170" t="e">
        <f t="shared" si="27"/>
        <v>#N/A</v>
      </c>
      <c r="EP28" s="170" t="e">
        <f t="shared" si="28"/>
        <v>#N/A</v>
      </c>
      <c r="EQ28" s="170" t="e">
        <f t="shared" si="29"/>
        <v>#N/A</v>
      </c>
      <c r="ER28" s="170" t="e">
        <f t="shared" si="30"/>
        <v>#N/A</v>
      </c>
      <c r="ES28" s="170" t="e">
        <f t="shared" si="31"/>
        <v>#N/A</v>
      </c>
      <c r="ET28" s="170" t="e">
        <f t="shared" si="32"/>
        <v>#N/A</v>
      </c>
      <c r="EU28" s="170" t="e">
        <f t="shared" si="33"/>
        <v>#N/A</v>
      </c>
      <c r="EV28" s="170" t="e">
        <f t="shared" si="34"/>
        <v>#N/A</v>
      </c>
      <c r="EW28" s="170" t="e">
        <f t="shared" si="35"/>
        <v>#N/A</v>
      </c>
      <c r="EX28" s="170" t="e">
        <f t="shared" si="36"/>
        <v>#N/A</v>
      </c>
      <c r="EY28" s="170" t="e">
        <f t="shared" si="37"/>
        <v>#N/A</v>
      </c>
      <c r="EZ28" s="170" t="e">
        <f t="shared" si="38"/>
        <v>#N/A</v>
      </c>
      <c r="FA28" s="170" t="e">
        <f t="shared" si="39"/>
        <v>#N/A</v>
      </c>
      <c r="FB28" s="170" t="e">
        <f t="shared" si="40"/>
        <v>#N/A</v>
      </c>
      <c r="FC28" s="170" t="e">
        <f t="shared" si="41"/>
        <v>#N/A</v>
      </c>
      <c r="FD28" s="170" t="e">
        <f t="shared" si="42"/>
        <v>#N/A</v>
      </c>
      <c r="FE28" s="170" t="e">
        <f t="shared" si="43"/>
        <v>#N/A</v>
      </c>
      <c r="FF28" s="170" t="e">
        <f t="shared" si="44"/>
        <v>#N/A</v>
      </c>
      <c r="FG28" s="170" t="e">
        <f t="shared" si="45"/>
        <v>#N/A</v>
      </c>
      <c r="FH28" s="170" t="e">
        <f t="shared" si="46"/>
        <v>#N/A</v>
      </c>
      <c r="FI28" s="170" t="e">
        <f t="shared" si="47"/>
        <v>#N/A</v>
      </c>
      <c r="FJ28" s="170" t="e">
        <f t="shared" si="48"/>
        <v>#N/A</v>
      </c>
      <c r="FK28" s="170" t="e">
        <f t="shared" si="49"/>
        <v>#N/A</v>
      </c>
      <c r="FL28" s="170" t="e">
        <f t="shared" si="50"/>
        <v>#N/A</v>
      </c>
      <c r="FM28" s="170" t="e">
        <f t="shared" si="51"/>
        <v>#N/A</v>
      </c>
      <c r="FN28" s="170" t="e">
        <f t="shared" si="52"/>
        <v>#N/A</v>
      </c>
      <c r="FO28" s="170" t="e">
        <f t="shared" si="53"/>
        <v>#N/A</v>
      </c>
      <c r="FP28" s="170" t="e">
        <f t="shared" si="54"/>
        <v>#N/A</v>
      </c>
      <c r="FQ28" s="170" t="e">
        <f t="shared" si="55"/>
        <v>#N/A</v>
      </c>
      <c r="FR28" s="170" t="e">
        <f t="shared" si="56"/>
        <v>#N/A</v>
      </c>
      <c r="FS28" s="170" t="e">
        <f t="shared" si="57"/>
        <v>#N/A</v>
      </c>
      <c r="FT28" s="170" t="e">
        <f t="shared" si="58"/>
        <v>#N/A</v>
      </c>
      <c r="FU28" s="170" t="e">
        <f t="shared" si="59"/>
        <v>#N/A</v>
      </c>
      <c r="FV28" s="170" t="e">
        <f t="shared" si="60"/>
        <v>#N/A</v>
      </c>
      <c r="FW28" s="170" t="e">
        <f t="shared" si="61"/>
        <v>#N/A</v>
      </c>
      <c r="FX28" s="170" t="e">
        <f t="shared" si="62"/>
        <v>#N/A</v>
      </c>
      <c r="FY28" s="170" t="e">
        <f t="shared" si="63"/>
        <v>#N/A</v>
      </c>
      <c r="FZ28" s="170" t="e">
        <f t="shared" si="64"/>
        <v>#N/A</v>
      </c>
      <c r="GA28" s="170" t="e">
        <f t="shared" si="65"/>
        <v>#N/A</v>
      </c>
      <c r="GB28" s="170" t="e">
        <f t="shared" si="66"/>
        <v>#N/A</v>
      </c>
      <c r="GC28" s="170" t="e">
        <f t="shared" si="67"/>
        <v>#N/A</v>
      </c>
      <c r="GD28" s="170" t="e">
        <f t="shared" si="68"/>
        <v>#N/A</v>
      </c>
      <c r="GE28" s="170" t="e">
        <f t="shared" si="69"/>
        <v>#N/A</v>
      </c>
      <c r="GF28" s="170" t="e">
        <f t="shared" si="70"/>
        <v>#N/A</v>
      </c>
      <c r="GG28" s="170" t="e">
        <f t="shared" si="71"/>
        <v>#N/A</v>
      </c>
      <c r="GH28" s="170" t="e">
        <f t="shared" si="72"/>
        <v>#N/A</v>
      </c>
      <c r="GI28" s="170" t="e">
        <f t="shared" si="73"/>
        <v>#N/A</v>
      </c>
      <c r="GJ28" s="170" t="e">
        <f t="shared" si="74"/>
        <v>#N/A</v>
      </c>
      <c r="GK28" s="170" t="e">
        <f t="shared" si="75"/>
        <v>#N/A</v>
      </c>
      <c r="GL28" s="170" t="e">
        <f t="shared" si="76"/>
        <v>#N/A</v>
      </c>
      <c r="GM28" s="170" t="e">
        <f t="shared" si="77"/>
        <v>#N/A</v>
      </c>
      <c r="GN28" s="170" t="e">
        <f t="shared" si="78"/>
        <v>#N/A</v>
      </c>
      <c r="GO28" s="170" t="e">
        <f t="shared" si="79"/>
        <v>#N/A</v>
      </c>
      <c r="GP28" s="170" t="e">
        <f t="shared" si="80"/>
        <v>#N/A</v>
      </c>
      <c r="GQ28" s="170" t="e">
        <f t="shared" si="81"/>
        <v>#N/A</v>
      </c>
      <c r="GR28" s="170" t="e">
        <f t="shared" si="82"/>
        <v>#N/A</v>
      </c>
      <c r="GS28" s="170" t="e">
        <f t="shared" si="83"/>
        <v>#N/A</v>
      </c>
      <c r="GT28" s="170" t="e">
        <f t="shared" si="84"/>
        <v>#N/A</v>
      </c>
      <c r="GU28" s="170" t="e">
        <f t="shared" si="85"/>
        <v>#N/A</v>
      </c>
      <c r="GV28" s="170" t="e">
        <f t="shared" si="86"/>
        <v>#N/A</v>
      </c>
      <c r="GW28" s="170" t="e">
        <f t="shared" si="87"/>
        <v>#N/A</v>
      </c>
      <c r="GX28" s="170" t="e">
        <f t="shared" si="88"/>
        <v>#N/A</v>
      </c>
      <c r="GY28" s="170" t="e">
        <f t="shared" si="89"/>
        <v>#N/A</v>
      </c>
      <c r="GZ28" s="170" t="e">
        <f t="shared" si="90"/>
        <v>#N/A</v>
      </c>
      <c r="HA28" s="170" t="e">
        <f t="shared" si="91"/>
        <v>#N/A</v>
      </c>
      <c r="HB28" s="170" t="e">
        <f t="shared" si="92"/>
        <v>#N/A</v>
      </c>
      <c r="HC28" s="170" t="e">
        <f t="shared" si="93"/>
        <v>#N/A</v>
      </c>
      <c r="HD28" s="170" t="e">
        <f t="shared" si="94"/>
        <v>#N/A</v>
      </c>
      <c r="HE28" s="170" t="e">
        <f t="shared" si="95"/>
        <v>#N/A</v>
      </c>
      <c r="HF28" s="170" t="e">
        <f t="shared" si="96"/>
        <v>#N/A</v>
      </c>
      <c r="HG28" s="170" t="e">
        <f t="shared" si="97"/>
        <v>#N/A</v>
      </c>
      <c r="HH28" s="170" t="e">
        <f t="shared" si="98"/>
        <v>#N/A</v>
      </c>
      <c r="HI28" s="170" t="e">
        <f t="shared" si="99"/>
        <v>#N/A</v>
      </c>
      <c r="HJ28" s="170" t="e">
        <f t="shared" si="100"/>
        <v>#N/A</v>
      </c>
      <c r="HK28" s="170" t="e">
        <f t="shared" si="101"/>
        <v>#N/A</v>
      </c>
      <c r="HL28" s="170" t="e">
        <f t="shared" si="102"/>
        <v>#N/A</v>
      </c>
      <c r="HM28" s="170" t="e">
        <f t="shared" si="103"/>
        <v>#N/A</v>
      </c>
      <c r="HN28" s="170" t="e">
        <f t="shared" si="104"/>
        <v>#N/A</v>
      </c>
      <c r="HO28" s="170" t="e">
        <f t="shared" si="105"/>
        <v>#N/A</v>
      </c>
      <c r="HP28" s="170" t="e">
        <f t="shared" si="106"/>
        <v>#N/A</v>
      </c>
    </row>
    <row r="29" spans="1:224" hidden="1" x14ac:dyDescent="0.25">
      <c r="A29" s="4">
        <v>26</v>
      </c>
      <c r="B29" s="97" t="str">
        <f t="shared" si="107"/>
        <v/>
      </c>
      <c r="C29" s="96"/>
      <c r="D29" s="97" t="str">
        <f t="shared" si="108"/>
        <v/>
      </c>
      <c r="E29" s="36" t="str">
        <f t="shared" si="0"/>
        <v/>
      </c>
      <c r="F29" s="36" t="str">
        <f t="shared" si="1"/>
        <v/>
      </c>
      <c r="G29" s="74" t="str">
        <f t="shared" si="109"/>
        <v/>
      </c>
      <c r="H29" s="23"/>
      <c r="I29" s="58"/>
      <c r="J29" s="281"/>
      <c r="K29" s="75" t="str">
        <f>IF(AND(B29&gt;0,C29&gt;0,D29&gt;0),IF(ISBLANK(J29),IF(ISBLANK(H29),"",(D29-B29)*VLOOKUP(H29,VLookups!$A$4:$B$13,2,FALSE)),J29),"")</f>
        <v/>
      </c>
      <c r="L29" s="76" t="str">
        <f t="shared" si="2"/>
        <v/>
      </c>
      <c r="M29" s="96"/>
      <c r="N29" s="271"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110"/>
        <v/>
      </c>
      <c r="W29" s="50" t="str">
        <f t="shared" ref="W29:AP29" si="184">IF(ISNONTEXT($V29),X29-$V29,"")</f>
        <v/>
      </c>
      <c r="X29" s="50" t="str">
        <f t="shared" si="184"/>
        <v/>
      </c>
      <c r="Y29" s="50" t="str">
        <f t="shared" si="184"/>
        <v/>
      </c>
      <c r="Z29" s="50" t="str">
        <f t="shared" si="184"/>
        <v/>
      </c>
      <c r="AA29" s="50" t="str">
        <f t="shared" si="184"/>
        <v/>
      </c>
      <c r="AB29" s="50" t="str">
        <f t="shared" si="184"/>
        <v/>
      </c>
      <c r="AC29" s="50" t="str">
        <f t="shared" si="184"/>
        <v/>
      </c>
      <c r="AD29" s="50" t="str">
        <f t="shared" si="184"/>
        <v/>
      </c>
      <c r="AE29" s="50" t="str">
        <f t="shared" si="184"/>
        <v/>
      </c>
      <c r="AF29" s="50" t="str">
        <f t="shared" si="184"/>
        <v/>
      </c>
      <c r="AG29" s="50" t="str">
        <f t="shared" si="184"/>
        <v/>
      </c>
      <c r="AH29" s="50" t="str">
        <f t="shared" si="184"/>
        <v/>
      </c>
      <c r="AI29" s="50" t="str">
        <f t="shared" si="184"/>
        <v/>
      </c>
      <c r="AJ29" s="50" t="str">
        <f t="shared" si="184"/>
        <v/>
      </c>
      <c r="AK29" s="50" t="str">
        <f t="shared" si="184"/>
        <v/>
      </c>
      <c r="AL29" s="50" t="str">
        <f t="shared" si="184"/>
        <v/>
      </c>
      <c r="AM29" s="50" t="str">
        <f t="shared" si="184"/>
        <v/>
      </c>
      <c r="AN29" s="50" t="str">
        <f t="shared" si="184"/>
        <v/>
      </c>
      <c r="AO29" s="50" t="str">
        <f t="shared" si="184"/>
        <v/>
      </c>
      <c r="AP29" s="50" t="str">
        <f t="shared" si="184"/>
        <v/>
      </c>
      <c r="AQ29" s="184" t="str">
        <f t="shared" si="112"/>
        <v/>
      </c>
      <c r="AR29" s="50" t="str">
        <f t="shared" ref="AR29:DC29" si="185">IF(ISNONTEXT($V29),AQ29+$V29,"")</f>
        <v/>
      </c>
      <c r="AS29" s="50" t="str">
        <f t="shared" si="185"/>
        <v/>
      </c>
      <c r="AT29" s="50" t="str">
        <f t="shared" si="185"/>
        <v/>
      </c>
      <c r="AU29" s="50" t="str">
        <f t="shared" si="185"/>
        <v/>
      </c>
      <c r="AV29" s="50" t="str">
        <f t="shared" si="185"/>
        <v/>
      </c>
      <c r="AW29" s="50" t="str">
        <f t="shared" si="185"/>
        <v/>
      </c>
      <c r="AX29" s="50" t="str">
        <f t="shared" si="185"/>
        <v/>
      </c>
      <c r="AY29" s="50" t="str">
        <f t="shared" si="185"/>
        <v/>
      </c>
      <c r="AZ29" s="50" t="str">
        <f t="shared" si="185"/>
        <v/>
      </c>
      <c r="BA29" s="50" t="str">
        <f t="shared" si="185"/>
        <v/>
      </c>
      <c r="BB29" s="50" t="str">
        <f t="shared" si="185"/>
        <v/>
      </c>
      <c r="BC29" s="50" t="str">
        <f t="shared" si="185"/>
        <v/>
      </c>
      <c r="BD29" s="50" t="str">
        <f t="shared" si="185"/>
        <v/>
      </c>
      <c r="BE29" s="50" t="str">
        <f t="shared" si="185"/>
        <v/>
      </c>
      <c r="BF29" s="50" t="str">
        <f t="shared" si="185"/>
        <v/>
      </c>
      <c r="BG29" s="50" t="str">
        <f t="shared" si="185"/>
        <v/>
      </c>
      <c r="BH29" s="50" t="str">
        <f t="shared" si="185"/>
        <v/>
      </c>
      <c r="BI29" s="50" t="str">
        <f t="shared" si="185"/>
        <v/>
      </c>
      <c r="BJ29" s="50" t="str">
        <f t="shared" si="185"/>
        <v/>
      </c>
      <c r="BK29" s="50" t="str">
        <f t="shared" si="185"/>
        <v/>
      </c>
      <c r="BL29" s="50" t="str">
        <f t="shared" si="185"/>
        <v/>
      </c>
      <c r="BM29" s="50" t="str">
        <f t="shared" si="185"/>
        <v/>
      </c>
      <c r="BN29" s="50" t="str">
        <f t="shared" si="185"/>
        <v/>
      </c>
      <c r="BO29" s="50" t="str">
        <f t="shared" si="185"/>
        <v/>
      </c>
      <c r="BP29" s="50" t="str">
        <f t="shared" si="185"/>
        <v/>
      </c>
      <c r="BQ29" s="50" t="str">
        <f t="shared" si="185"/>
        <v/>
      </c>
      <c r="BR29" s="50" t="str">
        <f t="shared" si="185"/>
        <v/>
      </c>
      <c r="BS29" s="50" t="str">
        <f t="shared" si="185"/>
        <v/>
      </c>
      <c r="BT29" s="50" t="str">
        <f t="shared" si="185"/>
        <v/>
      </c>
      <c r="BU29" s="50" t="str">
        <f t="shared" si="185"/>
        <v/>
      </c>
      <c r="BV29" s="50" t="str">
        <f t="shared" si="185"/>
        <v/>
      </c>
      <c r="BW29" s="50" t="str">
        <f t="shared" si="185"/>
        <v/>
      </c>
      <c r="BX29" s="50" t="str">
        <f t="shared" si="185"/>
        <v/>
      </c>
      <c r="BY29" s="50" t="str">
        <f t="shared" si="185"/>
        <v/>
      </c>
      <c r="BZ29" s="50" t="str">
        <f t="shared" si="185"/>
        <v/>
      </c>
      <c r="CA29" s="50" t="str">
        <f t="shared" si="185"/>
        <v/>
      </c>
      <c r="CB29" s="50" t="str">
        <f t="shared" si="185"/>
        <v/>
      </c>
      <c r="CC29" s="50" t="str">
        <f t="shared" si="185"/>
        <v/>
      </c>
      <c r="CD29" s="50" t="str">
        <f t="shared" si="185"/>
        <v/>
      </c>
      <c r="CE29" s="50" t="str">
        <f t="shared" si="185"/>
        <v/>
      </c>
      <c r="CF29" s="50" t="str">
        <f t="shared" si="185"/>
        <v/>
      </c>
      <c r="CG29" s="50" t="str">
        <f t="shared" si="185"/>
        <v/>
      </c>
      <c r="CH29" s="50" t="str">
        <f t="shared" si="185"/>
        <v/>
      </c>
      <c r="CI29" s="50" t="str">
        <f t="shared" si="185"/>
        <v/>
      </c>
      <c r="CJ29" s="50" t="str">
        <f t="shared" si="185"/>
        <v/>
      </c>
      <c r="CK29" s="50" t="str">
        <f t="shared" si="185"/>
        <v/>
      </c>
      <c r="CL29" s="50" t="str">
        <f t="shared" si="185"/>
        <v/>
      </c>
      <c r="CM29" s="50" t="str">
        <f t="shared" si="185"/>
        <v/>
      </c>
      <c r="CN29" s="50" t="str">
        <f t="shared" si="185"/>
        <v/>
      </c>
      <c r="CO29" s="50" t="str">
        <f t="shared" si="185"/>
        <v/>
      </c>
      <c r="CP29" s="50" t="str">
        <f t="shared" si="185"/>
        <v/>
      </c>
      <c r="CQ29" s="50" t="str">
        <f t="shared" si="185"/>
        <v/>
      </c>
      <c r="CR29" s="50" t="str">
        <f t="shared" si="185"/>
        <v/>
      </c>
      <c r="CS29" s="50" t="str">
        <f t="shared" si="185"/>
        <v/>
      </c>
      <c r="CT29" s="50" t="str">
        <f t="shared" si="185"/>
        <v/>
      </c>
      <c r="CU29" s="50" t="str">
        <f t="shared" si="185"/>
        <v/>
      </c>
      <c r="CV29" s="50" t="str">
        <f t="shared" si="185"/>
        <v/>
      </c>
      <c r="CW29" s="50" t="str">
        <f t="shared" si="185"/>
        <v/>
      </c>
      <c r="CX29" s="50" t="str">
        <f t="shared" si="185"/>
        <v/>
      </c>
      <c r="CY29" s="50" t="str">
        <f t="shared" si="185"/>
        <v/>
      </c>
      <c r="CZ29" s="50" t="str">
        <f t="shared" si="185"/>
        <v/>
      </c>
      <c r="DA29" s="50" t="str">
        <f t="shared" si="185"/>
        <v/>
      </c>
      <c r="DB29" s="50" t="str">
        <f t="shared" si="185"/>
        <v/>
      </c>
      <c r="DC29" s="50" t="str">
        <f t="shared" si="185"/>
        <v/>
      </c>
      <c r="DD29" s="50" t="str">
        <f t="shared" ref="DD29:DS29" si="186">IF(ISNONTEXT($V29),DC29+$V29,"")</f>
        <v/>
      </c>
      <c r="DE29" s="50" t="str">
        <f t="shared" si="186"/>
        <v/>
      </c>
      <c r="DF29" s="50" t="str">
        <f t="shared" si="186"/>
        <v/>
      </c>
      <c r="DG29" s="50" t="str">
        <f t="shared" si="186"/>
        <v/>
      </c>
      <c r="DH29" s="50" t="str">
        <f t="shared" si="186"/>
        <v/>
      </c>
      <c r="DI29" s="50" t="str">
        <f t="shared" si="186"/>
        <v/>
      </c>
      <c r="DJ29" s="50" t="str">
        <f t="shared" si="186"/>
        <v/>
      </c>
      <c r="DK29" s="50" t="str">
        <f t="shared" si="186"/>
        <v/>
      </c>
      <c r="DL29" s="50" t="str">
        <f t="shared" si="186"/>
        <v/>
      </c>
      <c r="DM29" s="50" t="str">
        <f t="shared" si="186"/>
        <v/>
      </c>
      <c r="DN29" s="50" t="str">
        <f t="shared" si="186"/>
        <v/>
      </c>
      <c r="DO29" s="50" t="str">
        <f t="shared" si="186"/>
        <v/>
      </c>
      <c r="DP29" s="50" t="str">
        <f t="shared" si="186"/>
        <v/>
      </c>
      <c r="DQ29" s="50" t="str">
        <f t="shared" si="186"/>
        <v/>
      </c>
      <c r="DR29" s="50" t="str">
        <f t="shared" si="186"/>
        <v/>
      </c>
      <c r="DS29" s="50" t="str">
        <f t="shared" si="186"/>
        <v/>
      </c>
      <c r="DT29" s="170" t="e">
        <f t="shared" si="6"/>
        <v>#N/A</v>
      </c>
      <c r="DU29" s="170" t="e">
        <f t="shared" si="7"/>
        <v>#N/A</v>
      </c>
      <c r="DV29" s="170" t="e">
        <f t="shared" si="8"/>
        <v>#N/A</v>
      </c>
      <c r="DW29" s="170" t="e">
        <f t="shared" si="9"/>
        <v>#N/A</v>
      </c>
      <c r="DX29" s="170" t="e">
        <f t="shared" si="10"/>
        <v>#N/A</v>
      </c>
      <c r="DY29" s="170" t="e">
        <f t="shared" si="11"/>
        <v>#N/A</v>
      </c>
      <c r="DZ29" s="170" t="e">
        <f t="shared" si="12"/>
        <v>#N/A</v>
      </c>
      <c r="EA29" s="170" t="e">
        <f t="shared" si="13"/>
        <v>#N/A</v>
      </c>
      <c r="EB29" s="170" t="e">
        <f t="shared" si="14"/>
        <v>#N/A</v>
      </c>
      <c r="EC29" s="170" t="e">
        <f t="shared" si="15"/>
        <v>#N/A</v>
      </c>
      <c r="ED29" s="170" t="e">
        <f t="shared" si="16"/>
        <v>#N/A</v>
      </c>
      <c r="EE29" s="170" t="e">
        <f t="shared" si="17"/>
        <v>#N/A</v>
      </c>
      <c r="EF29" s="170" t="e">
        <f t="shared" si="18"/>
        <v>#N/A</v>
      </c>
      <c r="EG29" s="170" t="e">
        <f t="shared" si="19"/>
        <v>#N/A</v>
      </c>
      <c r="EH29" s="170" t="e">
        <f t="shared" si="20"/>
        <v>#N/A</v>
      </c>
      <c r="EI29" s="170" t="e">
        <f t="shared" si="21"/>
        <v>#N/A</v>
      </c>
      <c r="EJ29" s="170" t="e">
        <f t="shared" si="22"/>
        <v>#N/A</v>
      </c>
      <c r="EK29" s="170" t="e">
        <f t="shared" si="23"/>
        <v>#N/A</v>
      </c>
      <c r="EL29" s="170" t="e">
        <f t="shared" si="24"/>
        <v>#N/A</v>
      </c>
      <c r="EM29" s="170" t="e">
        <f t="shared" si="25"/>
        <v>#N/A</v>
      </c>
      <c r="EN29" s="170" t="e">
        <f t="shared" si="26"/>
        <v>#N/A</v>
      </c>
      <c r="EO29" s="170" t="e">
        <f t="shared" si="27"/>
        <v>#N/A</v>
      </c>
      <c r="EP29" s="170" t="e">
        <f t="shared" si="28"/>
        <v>#N/A</v>
      </c>
      <c r="EQ29" s="170" t="e">
        <f t="shared" si="29"/>
        <v>#N/A</v>
      </c>
      <c r="ER29" s="170" t="e">
        <f t="shared" si="30"/>
        <v>#N/A</v>
      </c>
      <c r="ES29" s="170" t="e">
        <f t="shared" si="31"/>
        <v>#N/A</v>
      </c>
      <c r="ET29" s="170" t="e">
        <f t="shared" si="32"/>
        <v>#N/A</v>
      </c>
      <c r="EU29" s="170" t="e">
        <f t="shared" si="33"/>
        <v>#N/A</v>
      </c>
      <c r="EV29" s="170" t="e">
        <f t="shared" si="34"/>
        <v>#N/A</v>
      </c>
      <c r="EW29" s="170" t="e">
        <f t="shared" si="35"/>
        <v>#N/A</v>
      </c>
      <c r="EX29" s="170" t="e">
        <f t="shared" si="36"/>
        <v>#N/A</v>
      </c>
      <c r="EY29" s="170" t="e">
        <f t="shared" si="37"/>
        <v>#N/A</v>
      </c>
      <c r="EZ29" s="170" t="e">
        <f t="shared" si="38"/>
        <v>#N/A</v>
      </c>
      <c r="FA29" s="170" t="e">
        <f t="shared" si="39"/>
        <v>#N/A</v>
      </c>
      <c r="FB29" s="170" t="e">
        <f t="shared" si="40"/>
        <v>#N/A</v>
      </c>
      <c r="FC29" s="170" t="e">
        <f t="shared" si="41"/>
        <v>#N/A</v>
      </c>
      <c r="FD29" s="170" t="e">
        <f t="shared" si="42"/>
        <v>#N/A</v>
      </c>
      <c r="FE29" s="170" t="e">
        <f t="shared" si="43"/>
        <v>#N/A</v>
      </c>
      <c r="FF29" s="170" t="e">
        <f t="shared" si="44"/>
        <v>#N/A</v>
      </c>
      <c r="FG29" s="170" t="e">
        <f t="shared" si="45"/>
        <v>#N/A</v>
      </c>
      <c r="FH29" s="170" t="e">
        <f t="shared" si="46"/>
        <v>#N/A</v>
      </c>
      <c r="FI29" s="170" t="e">
        <f t="shared" si="47"/>
        <v>#N/A</v>
      </c>
      <c r="FJ29" s="170" t="e">
        <f t="shared" si="48"/>
        <v>#N/A</v>
      </c>
      <c r="FK29" s="170" t="e">
        <f t="shared" si="49"/>
        <v>#N/A</v>
      </c>
      <c r="FL29" s="170" t="e">
        <f t="shared" si="50"/>
        <v>#N/A</v>
      </c>
      <c r="FM29" s="170" t="e">
        <f t="shared" si="51"/>
        <v>#N/A</v>
      </c>
      <c r="FN29" s="170" t="e">
        <f t="shared" si="52"/>
        <v>#N/A</v>
      </c>
      <c r="FO29" s="170" t="e">
        <f t="shared" si="53"/>
        <v>#N/A</v>
      </c>
      <c r="FP29" s="170" t="e">
        <f t="shared" si="54"/>
        <v>#N/A</v>
      </c>
      <c r="FQ29" s="170" t="e">
        <f t="shared" si="55"/>
        <v>#N/A</v>
      </c>
      <c r="FR29" s="170" t="e">
        <f t="shared" si="56"/>
        <v>#N/A</v>
      </c>
      <c r="FS29" s="170" t="e">
        <f t="shared" si="57"/>
        <v>#N/A</v>
      </c>
      <c r="FT29" s="170" t="e">
        <f t="shared" si="58"/>
        <v>#N/A</v>
      </c>
      <c r="FU29" s="170" t="e">
        <f t="shared" si="59"/>
        <v>#N/A</v>
      </c>
      <c r="FV29" s="170" t="e">
        <f t="shared" si="60"/>
        <v>#N/A</v>
      </c>
      <c r="FW29" s="170" t="e">
        <f t="shared" si="61"/>
        <v>#N/A</v>
      </c>
      <c r="FX29" s="170" t="e">
        <f t="shared" si="62"/>
        <v>#N/A</v>
      </c>
      <c r="FY29" s="170" t="e">
        <f t="shared" si="63"/>
        <v>#N/A</v>
      </c>
      <c r="FZ29" s="170" t="e">
        <f t="shared" si="64"/>
        <v>#N/A</v>
      </c>
      <c r="GA29" s="170" t="e">
        <f t="shared" si="65"/>
        <v>#N/A</v>
      </c>
      <c r="GB29" s="170" t="e">
        <f t="shared" si="66"/>
        <v>#N/A</v>
      </c>
      <c r="GC29" s="170" t="e">
        <f t="shared" si="67"/>
        <v>#N/A</v>
      </c>
      <c r="GD29" s="170" t="e">
        <f t="shared" si="68"/>
        <v>#N/A</v>
      </c>
      <c r="GE29" s="170" t="e">
        <f t="shared" si="69"/>
        <v>#N/A</v>
      </c>
      <c r="GF29" s="170" t="e">
        <f t="shared" si="70"/>
        <v>#N/A</v>
      </c>
      <c r="GG29" s="170" t="e">
        <f t="shared" si="71"/>
        <v>#N/A</v>
      </c>
      <c r="GH29" s="170" t="e">
        <f t="shared" si="72"/>
        <v>#N/A</v>
      </c>
      <c r="GI29" s="170" t="e">
        <f t="shared" si="73"/>
        <v>#N/A</v>
      </c>
      <c r="GJ29" s="170" t="e">
        <f t="shared" si="74"/>
        <v>#N/A</v>
      </c>
      <c r="GK29" s="170" t="e">
        <f t="shared" si="75"/>
        <v>#N/A</v>
      </c>
      <c r="GL29" s="170" t="e">
        <f t="shared" si="76"/>
        <v>#N/A</v>
      </c>
      <c r="GM29" s="170" t="e">
        <f t="shared" si="77"/>
        <v>#N/A</v>
      </c>
      <c r="GN29" s="170" t="e">
        <f t="shared" si="78"/>
        <v>#N/A</v>
      </c>
      <c r="GO29" s="170" t="e">
        <f t="shared" si="79"/>
        <v>#N/A</v>
      </c>
      <c r="GP29" s="170" t="e">
        <f t="shared" si="80"/>
        <v>#N/A</v>
      </c>
      <c r="GQ29" s="170" t="e">
        <f t="shared" si="81"/>
        <v>#N/A</v>
      </c>
      <c r="GR29" s="170" t="e">
        <f t="shared" si="82"/>
        <v>#N/A</v>
      </c>
      <c r="GS29" s="170" t="e">
        <f t="shared" si="83"/>
        <v>#N/A</v>
      </c>
      <c r="GT29" s="170" t="e">
        <f t="shared" si="84"/>
        <v>#N/A</v>
      </c>
      <c r="GU29" s="170" t="e">
        <f t="shared" si="85"/>
        <v>#N/A</v>
      </c>
      <c r="GV29" s="170" t="e">
        <f t="shared" si="86"/>
        <v>#N/A</v>
      </c>
      <c r="GW29" s="170" t="e">
        <f t="shared" si="87"/>
        <v>#N/A</v>
      </c>
      <c r="GX29" s="170" t="e">
        <f t="shared" si="88"/>
        <v>#N/A</v>
      </c>
      <c r="GY29" s="170" t="e">
        <f t="shared" si="89"/>
        <v>#N/A</v>
      </c>
      <c r="GZ29" s="170" t="e">
        <f t="shared" si="90"/>
        <v>#N/A</v>
      </c>
      <c r="HA29" s="170" t="e">
        <f t="shared" si="91"/>
        <v>#N/A</v>
      </c>
      <c r="HB29" s="170" t="e">
        <f t="shared" si="92"/>
        <v>#N/A</v>
      </c>
      <c r="HC29" s="170" t="e">
        <f t="shared" si="93"/>
        <v>#N/A</v>
      </c>
      <c r="HD29" s="170" t="e">
        <f t="shared" si="94"/>
        <v>#N/A</v>
      </c>
      <c r="HE29" s="170" t="e">
        <f t="shared" si="95"/>
        <v>#N/A</v>
      </c>
      <c r="HF29" s="170" t="e">
        <f t="shared" si="96"/>
        <v>#N/A</v>
      </c>
      <c r="HG29" s="170" t="e">
        <f t="shared" si="97"/>
        <v>#N/A</v>
      </c>
      <c r="HH29" s="170" t="e">
        <f t="shared" si="98"/>
        <v>#N/A</v>
      </c>
      <c r="HI29" s="170" t="e">
        <f t="shared" si="99"/>
        <v>#N/A</v>
      </c>
      <c r="HJ29" s="170" t="e">
        <f t="shared" si="100"/>
        <v>#N/A</v>
      </c>
      <c r="HK29" s="170" t="e">
        <f t="shared" si="101"/>
        <v>#N/A</v>
      </c>
      <c r="HL29" s="170" t="e">
        <f t="shared" si="102"/>
        <v>#N/A</v>
      </c>
      <c r="HM29" s="170" t="e">
        <f t="shared" si="103"/>
        <v>#N/A</v>
      </c>
      <c r="HN29" s="170" t="e">
        <f t="shared" si="104"/>
        <v>#N/A</v>
      </c>
      <c r="HO29" s="170" t="e">
        <f t="shared" si="105"/>
        <v>#N/A</v>
      </c>
      <c r="HP29" s="170" t="e">
        <f t="shared" si="106"/>
        <v>#N/A</v>
      </c>
    </row>
    <row r="30" spans="1:224" hidden="1" x14ac:dyDescent="0.25">
      <c r="A30" s="4">
        <v>27</v>
      </c>
      <c r="B30" s="97" t="str">
        <f t="shared" si="107"/>
        <v/>
      </c>
      <c r="C30" s="96"/>
      <c r="D30" s="97" t="str">
        <f t="shared" si="108"/>
        <v/>
      </c>
      <c r="E30" s="36" t="str">
        <f t="shared" si="0"/>
        <v/>
      </c>
      <c r="F30" s="36" t="str">
        <f t="shared" si="1"/>
        <v/>
      </c>
      <c r="G30" s="74" t="str">
        <f t="shared" si="109"/>
        <v/>
      </c>
      <c r="H30" s="23"/>
      <c r="I30" s="58"/>
      <c r="J30" s="281"/>
      <c r="K30" s="75" t="str">
        <f>IF(AND(B30&gt;0,C30&gt;0,D30&gt;0),IF(ISBLANK(J30),IF(ISBLANK(H30),"",(D30-B30)*VLOOKUP(H30,VLookups!$A$4:$B$13,2,FALSE)),J30),"")</f>
        <v/>
      </c>
      <c r="L30" s="76" t="str">
        <f t="shared" si="2"/>
        <v/>
      </c>
      <c r="M30" s="96"/>
      <c r="N30" s="271"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110"/>
        <v/>
      </c>
      <c r="W30" s="50" t="str">
        <f t="shared" ref="W30:AP30" si="187">IF(ISNONTEXT($V30),X30-$V30,"")</f>
        <v/>
      </c>
      <c r="X30" s="50" t="str">
        <f t="shared" si="187"/>
        <v/>
      </c>
      <c r="Y30" s="50" t="str">
        <f t="shared" si="187"/>
        <v/>
      </c>
      <c r="Z30" s="50" t="str">
        <f t="shared" si="187"/>
        <v/>
      </c>
      <c r="AA30" s="50" t="str">
        <f t="shared" si="187"/>
        <v/>
      </c>
      <c r="AB30" s="50" t="str">
        <f t="shared" si="187"/>
        <v/>
      </c>
      <c r="AC30" s="50" t="str">
        <f t="shared" si="187"/>
        <v/>
      </c>
      <c r="AD30" s="50" t="str">
        <f t="shared" si="187"/>
        <v/>
      </c>
      <c r="AE30" s="50" t="str">
        <f t="shared" si="187"/>
        <v/>
      </c>
      <c r="AF30" s="50" t="str">
        <f t="shared" si="187"/>
        <v/>
      </c>
      <c r="AG30" s="50" t="str">
        <f t="shared" si="187"/>
        <v/>
      </c>
      <c r="AH30" s="50" t="str">
        <f t="shared" si="187"/>
        <v/>
      </c>
      <c r="AI30" s="50" t="str">
        <f t="shared" si="187"/>
        <v/>
      </c>
      <c r="AJ30" s="50" t="str">
        <f t="shared" si="187"/>
        <v/>
      </c>
      <c r="AK30" s="50" t="str">
        <f t="shared" si="187"/>
        <v/>
      </c>
      <c r="AL30" s="50" t="str">
        <f t="shared" si="187"/>
        <v/>
      </c>
      <c r="AM30" s="50" t="str">
        <f t="shared" si="187"/>
        <v/>
      </c>
      <c r="AN30" s="50" t="str">
        <f t="shared" si="187"/>
        <v/>
      </c>
      <c r="AO30" s="50" t="str">
        <f t="shared" si="187"/>
        <v/>
      </c>
      <c r="AP30" s="50" t="str">
        <f t="shared" si="187"/>
        <v/>
      </c>
      <c r="AQ30" s="184" t="str">
        <f t="shared" si="112"/>
        <v/>
      </c>
      <c r="AR30" s="50" t="str">
        <f t="shared" ref="AR30:DC30" si="188">IF(ISNONTEXT($V30),AQ30+$V30,"")</f>
        <v/>
      </c>
      <c r="AS30" s="50" t="str">
        <f t="shared" si="188"/>
        <v/>
      </c>
      <c r="AT30" s="50" t="str">
        <f t="shared" si="188"/>
        <v/>
      </c>
      <c r="AU30" s="50" t="str">
        <f t="shared" si="188"/>
        <v/>
      </c>
      <c r="AV30" s="50" t="str">
        <f t="shared" si="188"/>
        <v/>
      </c>
      <c r="AW30" s="50" t="str">
        <f t="shared" si="188"/>
        <v/>
      </c>
      <c r="AX30" s="50" t="str">
        <f t="shared" si="188"/>
        <v/>
      </c>
      <c r="AY30" s="50" t="str">
        <f t="shared" si="188"/>
        <v/>
      </c>
      <c r="AZ30" s="50" t="str">
        <f t="shared" si="188"/>
        <v/>
      </c>
      <c r="BA30" s="50" t="str">
        <f t="shared" si="188"/>
        <v/>
      </c>
      <c r="BB30" s="50" t="str">
        <f t="shared" si="188"/>
        <v/>
      </c>
      <c r="BC30" s="50" t="str">
        <f t="shared" si="188"/>
        <v/>
      </c>
      <c r="BD30" s="50" t="str">
        <f t="shared" si="188"/>
        <v/>
      </c>
      <c r="BE30" s="50" t="str">
        <f t="shared" si="188"/>
        <v/>
      </c>
      <c r="BF30" s="50" t="str">
        <f t="shared" si="188"/>
        <v/>
      </c>
      <c r="BG30" s="50" t="str">
        <f t="shared" si="188"/>
        <v/>
      </c>
      <c r="BH30" s="50" t="str">
        <f t="shared" si="188"/>
        <v/>
      </c>
      <c r="BI30" s="50" t="str">
        <f t="shared" si="188"/>
        <v/>
      </c>
      <c r="BJ30" s="50" t="str">
        <f t="shared" si="188"/>
        <v/>
      </c>
      <c r="BK30" s="50" t="str">
        <f t="shared" si="188"/>
        <v/>
      </c>
      <c r="BL30" s="50" t="str">
        <f t="shared" si="188"/>
        <v/>
      </c>
      <c r="BM30" s="50" t="str">
        <f t="shared" si="188"/>
        <v/>
      </c>
      <c r="BN30" s="50" t="str">
        <f t="shared" si="188"/>
        <v/>
      </c>
      <c r="BO30" s="50" t="str">
        <f t="shared" si="188"/>
        <v/>
      </c>
      <c r="BP30" s="50" t="str">
        <f t="shared" si="188"/>
        <v/>
      </c>
      <c r="BQ30" s="50" t="str">
        <f t="shared" si="188"/>
        <v/>
      </c>
      <c r="BR30" s="50" t="str">
        <f t="shared" si="188"/>
        <v/>
      </c>
      <c r="BS30" s="50" t="str">
        <f t="shared" si="188"/>
        <v/>
      </c>
      <c r="BT30" s="50" t="str">
        <f t="shared" si="188"/>
        <v/>
      </c>
      <c r="BU30" s="50" t="str">
        <f t="shared" si="188"/>
        <v/>
      </c>
      <c r="BV30" s="50" t="str">
        <f t="shared" si="188"/>
        <v/>
      </c>
      <c r="BW30" s="50" t="str">
        <f t="shared" si="188"/>
        <v/>
      </c>
      <c r="BX30" s="50" t="str">
        <f t="shared" si="188"/>
        <v/>
      </c>
      <c r="BY30" s="50" t="str">
        <f t="shared" si="188"/>
        <v/>
      </c>
      <c r="BZ30" s="50" t="str">
        <f t="shared" si="188"/>
        <v/>
      </c>
      <c r="CA30" s="50" t="str">
        <f t="shared" si="188"/>
        <v/>
      </c>
      <c r="CB30" s="50" t="str">
        <f t="shared" si="188"/>
        <v/>
      </c>
      <c r="CC30" s="50" t="str">
        <f t="shared" si="188"/>
        <v/>
      </c>
      <c r="CD30" s="50" t="str">
        <f t="shared" si="188"/>
        <v/>
      </c>
      <c r="CE30" s="50" t="str">
        <f t="shared" si="188"/>
        <v/>
      </c>
      <c r="CF30" s="50" t="str">
        <f t="shared" si="188"/>
        <v/>
      </c>
      <c r="CG30" s="50" t="str">
        <f t="shared" si="188"/>
        <v/>
      </c>
      <c r="CH30" s="50" t="str">
        <f t="shared" si="188"/>
        <v/>
      </c>
      <c r="CI30" s="50" t="str">
        <f t="shared" si="188"/>
        <v/>
      </c>
      <c r="CJ30" s="50" t="str">
        <f t="shared" si="188"/>
        <v/>
      </c>
      <c r="CK30" s="50" t="str">
        <f t="shared" si="188"/>
        <v/>
      </c>
      <c r="CL30" s="50" t="str">
        <f t="shared" si="188"/>
        <v/>
      </c>
      <c r="CM30" s="50" t="str">
        <f t="shared" si="188"/>
        <v/>
      </c>
      <c r="CN30" s="50" t="str">
        <f t="shared" si="188"/>
        <v/>
      </c>
      <c r="CO30" s="50" t="str">
        <f t="shared" si="188"/>
        <v/>
      </c>
      <c r="CP30" s="50" t="str">
        <f t="shared" si="188"/>
        <v/>
      </c>
      <c r="CQ30" s="50" t="str">
        <f t="shared" si="188"/>
        <v/>
      </c>
      <c r="CR30" s="50" t="str">
        <f t="shared" si="188"/>
        <v/>
      </c>
      <c r="CS30" s="50" t="str">
        <f t="shared" si="188"/>
        <v/>
      </c>
      <c r="CT30" s="50" t="str">
        <f t="shared" si="188"/>
        <v/>
      </c>
      <c r="CU30" s="50" t="str">
        <f t="shared" si="188"/>
        <v/>
      </c>
      <c r="CV30" s="50" t="str">
        <f t="shared" si="188"/>
        <v/>
      </c>
      <c r="CW30" s="50" t="str">
        <f t="shared" si="188"/>
        <v/>
      </c>
      <c r="CX30" s="50" t="str">
        <f t="shared" si="188"/>
        <v/>
      </c>
      <c r="CY30" s="50" t="str">
        <f t="shared" si="188"/>
        <v/>
      </c>
      <c r="CZ30" s="50" t="str">
        <f t="shared" si="188"/>
        <v/>
      </c>
      <c r="DA30" s="50" t="str">
        <f t="shared" si="188"/>
        <v/>
      </c>
      <c r="DB30" s="50" t="str">
        <f t="shared" si="188"/>
        <v/>
      </c>
      <c r="DC30" s="50" t="str">
        <f t="shared" si="188"/>
        <v/>
      </c>
      <c r="DD30" s="50" t="str">
        <f t="shared" ref="DD30:DS30" si="189">IF(ISNONTEXT($V30),DC30+$V30,"")</f>
        <v/>
      </c>
      <c r="DE30" s="50" t="str">
        <f t="shared" si="189"/>
        <v/>
      </c>
      <c r="DF30" s="50" t="str">
        <f t="shared" si="189"/>
        <v/>
      </c>
      <c r="DG30" s="50" t="str">
        <f t="shared" si="189"/>
        <v/>
      </c>
      <c r="DH30" s="50" t="str">
        <f t="shared" si="189"/>
        <v/>
      </c>
      <c r="DI30" s="50" t="str">
        <f t="shared" si="189"/>
        <v/>
      </c>
      <c r="DJ30" s="50" t="str">
        <f t="shared" si="189"/>
        <v/>
      </c>
      <c r="DK30" s="50" t="str">
        <f t="shared" si="189"/>
        <v/>
      </c>
      <c r="DL30" s="50" t="str">
        <f t="shared" si="189"/>
        <v/>
      </c>
      <c r="DM30" s="50" t="str">
        <f t="shared" si="189"/>
        <v/>
      </c>
      <c r="DN30" s="50" t="str">
        <f t="shared" si="189"/>
        <v/>
      </c>
      <c r="DO30" s="50" t="str">
        <f t="shared" si="189"/>
        <v/>
      </c>
      <c r="DP30" s="50" t="str">
        <f t="shared" si="189"/>
        <v/>
      </c>
      <c r="DQ30" s="50" t="str">
        <f t="shared" si="189"/>
        <v/>
      </c>
      <c r="DR30" s="50" t="str">
        <f t="shared" si="189"/>
        <v/>
      </c>
      <c r="DS30" s="50" t="str">
        <f t="shared" si="189"/>
        <v/>
      </c>
      <c r="DT30" s="170" t="e">
        <f t="shared" si="6"/>
        <v>#N/A</v>
      </c>
      <c r="DU30" s="170" t="e">
        <f t="shared" si="7"/>
        <v>#N/A</v>
      </c>
      <c r="DV30" s="170" t="e">
        <f t="shared" si="8"/>
        <v>#N/A</v>
      </c>
      <c r="DW30" s="170" t="e">
        <f t="shared" si="9"/>
        <v>#N/A</v>
      </c>
      <c r="DX30" s="170" t="e">
        <f t="shared" si="10"/>
        <v>#N/A</v>
      </c>
      <c r="DY30" s="170" t="e">
        <f t="shared" si="11"/>
        <v>#N/A</v>
      </c>
      <c r="DZ30" s="170" t="e">
        <f t="shared" si="12"/>
        <v>#N/A</v>
      </c>
      <c r="EA30" s="170" t="e">
        <f t="shared" si="13"/>
        <v>#N/A</v>
      </c>
      <c r="EB30" s="170" t="e">
        <f t="shared" si="14"/>
        <v>#N/A</v>
      </c>
      <c r="EC30" s="170" t="e">
        <f t="shared" si="15"/>
        <v>#N/A</v>
      </c>
      <c r="ED30" s="170" t="e">
        <f t="shared" si="16"/>
        <v>#N/A</v>
      </c>
      <c r="EE30" s="170" t="e">
        <f t="shared" si="17"/>
        <v>#N/A</v>
      </c>
      <c r="EF30" s="170" t="e">
        <f t="shared" si="18"/>
        <v>#N/A</v>
      </c>
      <c r="EG30" s="170" t="e">
        <f t="shared" si="19"/>
        <v>#N/A</v>
      </c>
      <c r="EH30" s="170" t="e">
        <f t="shared" si="20"/>
        <v>#N/A</v>
      </c>
      <c r="EI30" s="170" t="e">
        <f t="shared" si="21"/>
        <v>#N/A</v>
      </c>
      <c r="EJ30" s="170" t="e">
        <f t="shared" si="22"/>
        <v>#N/A</v>
      </c>
      <c r="EK30" s="170" t="e">
        <f t="shared" si="23"/>
        <v>#N/A</v>
      </c>
      <c r="EL30" s="170" t="e">
        <f t="shared" si="24"/>
        <v>#N/A</v>
      </c>
      <c r="EM30" s="170" t="e">
        <f t="shared" si="25"/>
        <v>#N/A</v>
      </c>
      <c r="EN30" s="170" t="e">
        <f t="shared" si="26"/>
        <v>#N/A</v>
      </c>
      <c r="EO30" s="170" t="e">
        <f t="shared" si="27"/>
        <v>#N/A</v>
      </c>
      <c r="EP30" s="170" t="e">
        <f t="shared" si="28"/>
        <v>#N/A</v>
      </c>
      <c r="EQ30" s="170" t="e">
        <f t="shared" si="29"/>
        <v>#N/A</v>
      </c>
      <c r="ER30" s="170" t="e">
        <f t="shared" si="30"/>
        <v>#N/A</v>
      </c>
      <c r="ES30" s="170" t="e">
        <f t="shared" si="31"/>
        <v>#N/A</v>
      </c>
      <c r="ET30" s="170" t="e">
        <f t="shared" si="32"/>
        <v>#N/A</v>
      </c>
      <c r="EU30" s="170" t="e">
        <f t="shared" si="33"/>
        <v>#N/A</v>
      </c>
      <c r="EV30" s="170" t="e">
        <f t="shared" si="34"/>
        <v>#N/A</v>
      </c>
      <c r="EW30" s="170" t="e">
        <f t="shared" si="35"/>
        <v>#N/A</v>
      </c>
      <c r="EX30" s="170" t="e">
        <f t="shared" si="36"/>
        <v>#N/A</v>
      </c>
      <c r="EY30" s="170" t="e">
        <f t="shared" si="37"/>
        <v>#N/A</v>
      </c>
      <c r="EZ30" s="170" t="e">
        <f t="shared" si="38"/>
        <v>#N/A</v>
      </c>
      <c r="FA30" s="170" t="e">
        <f t="shared" si="39"/>
        <v>#N/A</v>
      </c>
      <c r="FB30" s="170" t="e">
        <f t="shared" si="40"/>
        <v>#N/A</v>
      </c>
      <c r="FC30" s="170" t="e">
        <f t="shared" si="41"/>
        <v>#N/A</v>
      </c>
      <c r="FD30" s="170" t="e">
        <f t="shared" si="42"/>
        <v>#N/A</v>
      </c>
      <c r="FE30" s="170" t="e">
        <f t="shared" si="43"/>
        <v>#N/A</v>
      </c>
      <c r="FF30" s="170" t="e">
        <f t="shared" si="44"/>
        <v>#N/A</v>
      </c>
      <c r="FG30" s="170" t="e">
        <f t="shared" si="45"/>
        <v>#N/A</v>
      </c>
      <c r="FH30" s="170" t="e">
        <f t="shared" si="46"/>
        <v>#N/A</v>
      </c>
      <c r="FI30" s="170" t="e">
        <f t="shared" si="47"/>
        <v>#N/A</v>
      </c>
      <c r="FJ30" s="170" t="e">
        <f t="shared" si="48"/>
        <v>#N/A</v>
      </c>
      <c r="FK30" s="170" t="e">
        <f t="shared" si="49"/>
        <v>#N/A</v>
      </c>
      <c r="FL30" s="170" t="e">
        <f t="shared" si="50"/>
        <v>#N/A</v>
      </c>
      <c r="FM30" s="170" t="e">
        <f t="shared" si="51"/>
        <v>#N/A</v>
      </c>
      <c r="FN30" s="170" t="e">
        <f t="shared" si="52"/>
        <v>#N/A</v>
      </c>
      <c r="FO30" s="170" t="e">
        <f t="shared" si="53"/>
        <v>#N/A</v>
      </c>
      <c r="FP30" s="170" t="e">
        <f t="shared" si="54"/>
        <v>#N/A</v>
      </c>
      <c r="FQ30" s="170" t="e">
        <f t="shared" si="55"/>
        <v>#N/A</v>
      </c>
      <c r="FR30" s="170" t="e">
        <f t="shared" si="56"/>
        <v>#N/A</v>
      </c>
      <c r="FS30" s="170" t="e">
        <f t="shared" si="57"/>
        <v>#N/A</v>
      </c>
      <c r="FT30" s="170" t="e">
        <f t="shared" si="58"/>
        <v>#N/A</v>
      </c>
      <c r="FU30" s="170" t="e">
        <f t="shared" si="59"/>
        <v>#N/A</v>
      </c>
      <c r="FV30" s="170" t="e">
        <f t="shared" si="60"/>
        <v>#N/A</v>
      </c>
      <c r="FW30" s="170" t="e">
        <f t="shared" si="61"/>
        <v>#N/A</v>
      </c>
      <c r="FX30" s="170" t="e">
        <f t="shared" si="62"/>
        <v>#N/A</v>
      </c>
      <c r="FY30" s="170" t="e">
        <f t="shared" si="63"/>
        <v>#N/A</v>
      </c>
      <c r="FZ30" s="170" t="e">
        <f t="shared" si="64"/>
        <v>#N/A</v>
      </c>
      <c r="GA30" s="170" t="e">
        <f t="shared" si="65"/>
        <v>#N/A</v>
      </c>
      <c r="GB30" s="170" t="e">
        <f t="shared" si="66"/>
        <v>#N/A</v>
      </c>
      <c r="GC30" s="170" t="e">
        <f t="shared" si="67"/>
        <v>#N/A</v>
      </c>
      <c r="GD30" s="170" t="e">
        <f t="shared" si="68"/>
        <v>#N/A</v>
      </c>
      <c r="GE30" s="170" t="e">
        <f t="shared" si="69"/>
        <v>#N/A</v>
      </c>
      <c r="GF30" s="170" t="e">
        <f t="shared" si="70"/>
        <v>#N/A</v>
      </c>
      <c r="GG30" s="170" t="e">
        <f t="shared" si="71"/>
        <v>#N/A</v>
      </c>
      <c r="GH30" s="170" t="e">
        <f t="shared" si="72"/>
        <v>#N/A</v>
      </c>
      <c r="GI30" s="170" t="e">
        <f t="shared" si="73"/>
        <v>#N/A</v>
      </c>
      <c r="GJ30" s="170" t="e">
        <f t="shared" si="74"/>
        <v>#N/A</v>
      </c>
      <c r="GK30" s="170" t="e">
        <f t="shared" si="75"/>
        <v>#N/A</v>
      </c>
      <c r="GL30" s="170" t="e">
        <f t="shared" si="76"/>
        <v>#N/A</v>
      </c>
      <c r="GM30" s="170" t="e">
        <f t="shared" si="77"/>
        <v>#N/A</v>
      </c>
      <c r="GN30" s="170" t="e">
        <f t="shared" si="78"/>
        <v>#N/A</v>
      </c>
      <c r="GO30" s="170" t="e">
        <f t="shared" si="79"/>
        <v>#N/A</v>
      </c>
      <c r="GP30" s="170" t="e">
        <f t="shared" si="80"/>
        <v>#N/A</v>
      </c>
      <c r="GQ30" s="170" t="e">
        <f t="shared" si="81"/>
        <v>#N/A</v>
      </c>
      <c r="GR30" s="170" t="e">
        <f t="shared" si="82"/>
        <v>#N/A</v>
      </c>
      <c r="GS30" s="170" t="e">
        <f t="shared" si="83"/>
        <v>#N/A</v>
      </c>
      <c r="GT30" s="170" t="e">
        <f t="shared" si="84"/>
        <v>#N/A</v>
      </c>
      <c r="GU30" s="170" t="e">
        <f t="shared" si="85"/>
        <v>#N/A</v>
      </c>
      <c r="GV30" s="170" t="e">
        <f t="shared" si="86"/>
        <v>#N/A</v>
      </c>
      <c r="GW30" s="170" t="e">
        <f t="shared" si="87"/>
        <v>#N/A</v>
      </c>
      <c r="GX30" s="170" t="e">
        <f t="shared" si="88"/>
        <v>#N/A</v>
      </c>
      <c r="GY30" s="170" t="e">
        <f t="shared" si="89"/>
        <v>#N/A</v>
      </c>
      <c r="GZ30" s="170" t="e">
        <f t="shared" si="90"/>
        <v>#N/A</v>
      </c>
      <c r="HA30" s="170" t="e">
        <f t="shared" si="91"/>
        <v>#N/A</v>
      </c>
      <c r="HB30" s="170" t="e">
        <f t="shared" si="92"/>
        <v>#N/A</v>
      </c>
      <c r="HC30" s="170" t="e">
        <f t="shared" si="93"/>
        <v>#N/A</v>
      </c>
      <c r="HD30" s="170" t="e">
        <f t="shared" si="94"/>
        <v>#N/A</v>
      </c>
      <c r="HE30" s="170" t="e">
        <f t="shared" si="95"/>
        <v>#N/A</v>
      </c>
      <c r="HF30" s="170" t="e">
        <f t="shared" si="96"/>
        <v>#N/A</v>
      </c>
      <c r="HG30" s="170" t="e">
        <f t="shared" si="97"/>
        <v>#N/A</v>
      </c>
      <c r="HH30" s="170" t="e">
        <f t="shared" si="98"/>
        <v>#N/A</v>
      </c>
      <c r="HI30" s="170" t="e">
        <f t="shared" si="99"/>
        <v>#N/A</v>
      </c>
      <c r="HJ30" s="170" t="e">
        <f t="shared" si="100"/>
        <v>#N/A</v>
      </c>
      <c r="HK30" s="170" t="e">
        <f t="shared" si="101"/>
        <v>#N/A</v>
      </c>
      <c r="HL30" s="170" t="e">
        <f t="shared" si="102"/>
        <v>#N/A</v>
      </c>
      <c r="HM30" s="170" t="e">
        <f t="shared" si="103"/>
        <v>#N/A</v>
      </c>
      <c r="HN30" s="170" t="e">
        <f t="shared" si="104"/>
        <v>#N/A</v>
      </c>
      <c r="HO30" s="170" t="e">
        <f t="shared" si="105"/>
        <v>#N/A</v>
      </c>
      <c r="HP30" s="170" t="e">
        <f t="shared" si="106"/>
        <v>#N/A</v>
      </c>
    </row>
    <row r="31" spans="1:224" hidden="1" x14ac:dyDescent="0.25">
      <c r="A31" s="4">
        <v>28</v>
      </c>
      <c r="B31" s="97" t="str">
        <f t="shared" si="107"/>
        <v/>
      </c>
      <c r="C31" s="96"/>
      <c r="D31" s="97" t="str">
        <f t="shared" si="108"/>
        <v/>
      </c>
      <c r="E31" s="36" t="str">
        <f t="shared" si="0"/>
        <v/>
      </c>
      <c r="F31" s="36" t="str">
        <f t="shared" si="1"/>
        <v/>
      </c>
      <c r="G31" s="74" t="str">
        <f t="shared" si="109"/>
        <v/>
      </c>
      <c r="H31" s="23"/>
      <c r="I31" s="58"/>
      <c r="J31" s="281"/>
      <c r="K31" s="75" t="str">
        <f>IF(AND(B31&gt;0,C31&gt;0,D31&gt;0),IF(ISBLANK(J31),IF(ISBLANK(H31),"",(D31-B31)*VLOOKUP(H31,VLookups!$A$4:$B$13,2,FALSE)),J31),"")</f>
        <v/>
      </c>
      <c r="L31" s="76" t="str">
        <f t="shared" si="2"/>
        <v/>
      </c>
      <c r="M31" s="96"/>
      <c r="N31" s="271"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110"/>
        <v/>
      </c>
      <c r="W31" s="50" t="str">
        <f t="shared" ref="W31:AP31" si="190">IF(ISNONTEXT($V31),X31-$V31,"")</f>
        <v/>
      </c>
      <c r="X31" s="50" t="str">
        <f t="shared" si="190"/>
        <v/>
      </c>
      <c r="Y31" s="50" t="str">
        <f t="shared" si="190"/>
        <v/>
      </c>
      <c r="Z31" s="50" t="str">
        <f t="shared" si="190"/>
        <v/>
      </c>
      <c r="AA31" s="50" t="str">
        <f t="shared" si="190"/>
        <v/>
      </c>
      <c r="AB31" s="50" t="str">
        <f t="shared" si="190"/>
        <v/>
      </c>
      <c r="AC31" s="50" t="str">
        <f t="shared" si="190"/>
        <v/>
      </c>
      <c r="AD31" s="50" t="str">
        <f t="shared" si="190"/>
        <v/>
      </c>
      <c r="AE31" s="50" t="str">
        <f t="shared" si="190"/>
        <v/>
      </c>
      <c r="AF31" s="50" t="str">
        <f t="shared" si="190"/>
        <v/>
      </c>
      <c r="AG31" s="50" t="str">
        <f t="shared" si="190"/>
        <v/>
      </c>
      <c r="AH31" s="50" t="str">
        <f t="shared" si="190"/>
        <v/>
      </c>
      <c r="AI31" s="50" t="str">
        <f t="shared" si="190"/>
        <v/>
      </c>
      <c r="AJ31" s="50" t="str">
        <f t="shared" si="190"/>
        <v/>
      </c>
      <c r="AK31" s="50" t="str">
        <f t="shared" si="190"/>
        <v/>
      </c>
      <c r="AL31" s="50" t="str">
        <f t="shared" si="190"/>
        <v/>
      </c>
      <c r="AM31" s="50" t="str">
        <f t="shared" si="190"/>
        <v/>
      </c>
      <c r="AN31" s="50" t="str">
        <f t="shared" si="190"/>
        <v/>
      </c>
      <c r="AO31" s="50" t="str">
        <f t="shared" si="190"/>
        <v/>
      </c>
      <c r="AP31" s="50" t="str">
        <f t="shared" si="190"/>
        <v/>
      </c>
      <c r="AQ31" s="184" t="str">
        <f t="shared" si="112"/>
        <v/>
      </c>
      <c r="AR31" s="50" t="str">
        <f t="shared" ref="AR31:DC31" si="191">IF(ISNONTEXT($V31),AQ31+$V31,"")</f>
        <v/>
      </c>
      <c r="AS31" s="50" t="str">
        <f t="shared" si="191"/>
        <v/>
      </c>
      <c r="AT31" s="50" t="str">
        <f t="shared" si="191"/>
        <v/>
      </c>
      <c r="AU31" s="50" t="str">
        <f t="shared" si="191"/>
        <v/>
      </c>
      <c r="AV31" s="50" t="str">
        <f t="shared" si="191"/>
        <v/>
      </c>
      <c r="AW31" s="50" t="str">
        <f t="shared" si="191"/>
        <v/>
      </c>
      <c r="AX31" s="50" t="str">
        <f t="shared" si="191"/>
        <v/>
      </c>
      <c r="AY31" s="50" t="str">
        <f t="shared" si="191"/>
        <v/>
      </c>
      <c r="AZ31" s="50" t="str">
        <f t="shared" si="191"/>
        <v/>
      </c>
      <c r="BA31" s="50" t="str">
        <f t="shared" si="191"/>
        <v/>
      </c>
      <c r="BB31" s="50" t="str">
        <f t="shared" si="191"/>
        <v/>
      </c>
      <c r="BC31" s="50" t="str">
        <f t="shared" si="191"/>
        <v/>
      </c>
      <c r="BD31" s="50" t="str">
        <f t="shared" si="191"/>
        <v/>
      </c>
      <c r="BE31" s="50" t="str">
        <f t="shared" si="191"/>
        <v/>
      </c>
      <c r="BF31" s="50" t="str">
        <f t="shared" si="191"/>
        <v/>
      </c>
      <c r="BG31" s="50" t="str">
        <f t="shared" si="191"/>
        <v/>
      </c>
      <c r="BH31" s="50" t="str">
        <f t="shared" si="191"/>
        <v/>
      </c>
      <c r="BI31" s="50" t="str">
        <f t="shared" si="191"/>
        <v/>
      </c>
      <c r="BJ31" s="50" t="str">
        <f t="shared" si="191"/>
        <v/>
      </c>
      <c r="BK31" s="50" t="str">
        <f t="shared" si="191"/>
        <v/>
      </c>
      <c r="BL31" s="50" t="str">
        <f t="shared" si="191"/>
        <v/>
      </c>
      <c r="BM31" s="50" t="str">
        <f t="shared" si="191"/>
        <v/>
      </c>
      <c r="BN31" s="50" t="str">
        <f t="shared" si="191"/>
        <v/>
      </c>
      <c r="BO31" s="50" t="str">
        <f t="shared" si="191"/>
        <v/>
      </c>
      <c r="BP31" s="50" t="str">
        <f t="shared" si="191"/>
        <v/>
      </c>
      <c r="BQ31" s="50" t="str">
        <f t="shared" si="191"/>
        <v/>
      </c>
      <c r="BR31" s="50" t="str">
        <f t="shared" si="191"/>
        <v/>
      </c>
      <c r="BS31" s="50" t="str">
        <f t="shared" si="191"/>
        <v/>
      </c>
      <c r="BT31" s="50" t="str">
        <f t="shared" si="191"/>
        <v/>
      </c>
      <c r="BU31" s="50" t="str">
        <f t="shared" si="191"/>
        <v/>
      </c>
      <c r="BV31" s="50" t="str">
        <f t="shared" si="191"/>
        <v/>
      </c>
      <c r="BW31" s="50" t="str">
        <f t="shared" si="191"/>
        <v/>
      </c>
      <c r="BX31" s="50" t="str">
        <f t="shared" si="191"/>
        <v/>
      </c>
      <c r="BY31" s="50" t="str">
        <f t="shared" si="191"/>
        <v/>
      </c>
      <c r="BZ31" s="50" t="str">
        <f t="shared" si="191"/>
        <v/>
      </c>
      <c r="CA31" s="50" t="str">
        <f t="shared" si="191"/>
        <v/>
      </c>
      <c r="CB31" s="50" t="str">
        <f t="shared" si="191"/>
        <v/>
      </c>
      <c r="CC31" s="50" t="str">
        <f t="shared" si="191"/>
        <v/>
      </c>
      <c r="CD31" s="50" t="str">
        <f t="shared" si="191"/>
        <v/>
      </c>
      <c r="CE31" s="50" t="str">
        <f t="shared" si="191"/>
        <v/>
      </c>
      <c r="CF31" s="50" t="str">
        <f t="shared" si="191"/>
        <v/>
      </c>
      <c r="CG31" s="50" t="str">
        <f t="shared" si="191"/>
        <v/>
      </c>
      <c r="CH31" s="50" t="str">
        <f t="shared" si="191"/>
        <v/>
      </c>
      <c r="CI31" s="50" t="str">
        <f t="shared" si="191"/>
        <v/>
      </c>
      <c r="CJ31" s="50" t="str">
        <f t="shared" si="191"/>
        <v/>
      </c>
      <c r="CK31" s="50" t="str">
        <f t="shared" si="191"/>
        <v/>
      </c>
      <c r="CL31" s="50" t="str">
        <f t="shared" si="191"/>
        <v/>
      </c>
      <c r="CM31" s="50" t="str">
        <f t="shared" si="191"/>
        <v/>
      </c>
      <c r="CN31" s="50" t="str">
        <f t="shared" si="191"/>
        <v/>
      </c>
      <c r="CO31" s="50" t="str">
        <f t="shared" si="191"/>
        <v/>
      </c>
      <c r="CP31" s="50" t="str">
        <f t="shared" si="191"/>
        <v/>
      </c>
      <c r="CQ31" s="50" t="str">
        <f t="shared" si="191"/>
        <v/>
      </c>
      <c r="CR31" s="50" t="str">
        <f t="shared" si="191"/>
        <v/>
      </c>
      <c r="CS31" s="50" t="str">
        <f t="shared" si="191"/>
        <v/>
      </c>
      <c r="CT31" s="50" t="str">
        <f t="shared" si="191"/>
        <v/>
      </c>
      <c r="CU31" s="50" t="str">
        <f t="shared" si="191"/>
        <v/>
      </c>
      <c r="CV31" s="50" t="str">
        <f t="shared" si="191"/>
        <v/>
      </c>
      <c r="CW31" s="50" t="str">
        <f t="shared" si="191"/>
        <v/>
      </c>
      <c r="CX31" s="50" t="str">
        <f t="shared" si="191"/>
        <v/>
      </c>
      <c r="CY31" s="50" t="str">
        <f t="shared" si="191"/>
        <v/>
      </c>
      <c r="CZ31" s="50" t="str">
        <f t="shared" si="191"/>
        <v/>
      </c>
      <c r="DA31" s="50" t="str">
        <f t="shared" si="191"/>
        <v/>
      </c>
      <c r="DB31" s="50" t="str">
        <f t="shared" si="191"/>
        <v/>
      </c>
      <c r="DC31" s="50" t="str">
        <f t="shared" si="191"/>
        <v/>
      </c>
      <c r="DD31" s="50" t="str">
        <f t="shared" ref="DD31:DS31" si="192">IF(ISNONTEXT($V31),DC31+$V31,"")</f>
        <v/>
      </c>
      <c r="DE31" s="50" t="str">
        <f t="shared" si="192"/>
        <v/>
      </c>
      <c r="DF31" s="50" t="str">
        <f t="shared" si="192"/>
        <v/>
      </c>
      <c r="DG31" s="50" t="str">
        <f t="shared" si="192"/>
        <v/>
      </c>
      <c r="DH31" s="50" t="str">
        <f t="shared" si="192"/>
        <v/>
      </c>
      <c r="DI31" s="50" t="str">
        <f t="shared" si="192"/>
        <v/>
      </c>
      <c r="DJ31" s="50" t="str">
        <f t="shared" si="192"/>
        <v/>
      </c>
      <c r="DK31" s="50" t="str">
        <f t="shared" si="192"/>
        <v/>
      </c>
      <c r="DL31" s="50" t="str">
        <f t="shared" si="192"/>
        <v/>
      </c>
      <c r="DM31" s="50" t="str">
        <f t="shared" si="192"/>
        <v/>
      </c>
      <c r="DN31" s="50" t="str">
        <f t="shared" si="192"/>
        <v/>
      </c>
      <c r="DO31" s="50" t="str">
        <f t="shared" si="192"/>
        <v/>
      </c>
      <c r="DP31" s="50" t="str">
        <f t="shared" si="192"/>
        <v/>
      </c>
      <c r="DQ31" s="50" t="str">
        <f t="shared" si="192"/>
        <v/>
      </c>
      <c r="DR31" s="50" t="str">
        <f t="shared" si="192"/>
        <v/>
      </c>
      <c r="DS31" s="50" t="str">
        <f t="shared" si="192"/>
        <v/>
      </c>
      <c r="DT31" s="170" t="e">
        <f t="shared" si="6"/>
        <v>#N/A</v>
      </c>
      <c r="DU31" s="170" t="e">
        <f t="shared" si="7"/>
        <v>#N/A</v>
      </c>
      <c r="DV31" s="170" t="e">
        <f t="shared" si="8"/>
        <v>#N/A</v>
      </c>
      <c r="DW31" s="170" t="e">
        <f t="shared" si="9"/>
        <v>#N/A</v>
      </c>
      <c r="DX31" s="170" t="e">
        <f t="shared" si="10"/>
        <v>#N/A</v>
      </c>
      <c r="DY31" s="170" t="e">
        <f t="shared" si="11"/>
        <v>#N/A</v>
      </c>
      <c r="DZ31" s="170" t="e">
        <f t="shared" si="12"/>
        <v>#N/A</v>
      </c>
      <c r="EA31" s="170" t="e">
        <f t="shared" si="13"/>
        <v>#N/A</v>
      </c>
      <c r="EB31" s="170" t="e">
        <f t="shared" si="14"/>
        <v>#N/A</v>
      </c>
      <c r="EC31" s="170" t="e">
        <f t="shared" si="15"/>
        <v>#N/A</v>
      </c>
      <c r="ED31" s="170" t="e">
        <f t="shared" si="16"/>
        <v>#N/A</v>
      </c>
      <c r="EE31" s="170" t="e">
        <f t="shared" si="17"/>
        <v>#N/A</v>
      </c>
      <c r="EF31" s="170" t="e">
        <f t="shared" si="18"/>
        <v>#N/A</v>
      </c>
      <c r="EG31" s="170" t="e">
        <f t="shared" si="19"/>
        <v>#N/A</v>
      </c>
      <c r="EH31" s="170" t="e">
        <f t="shared" si="20"/>
        <v>#N/A</v>
      </c>
      <c r="EI31" s="170" t="e">
        <f t="shared" si="21"/>
        <v>#N/A</v>
      </c>
      <c r="EJ31" s="170" t="e">
        <f t="shared" si="22"/>
        <v>#N/A</v>
      </c>
      <c r="EK31" s="170" t="e">
        <f t="shared" si="23"/>
        <v>#N/A</v>
      </c>
      <c r="EL31" s="170" t="e">
        <f t="shared" si="24"/>
        <v>#N/A</v>
      </c>
      <c r="EM31" s="170" t="e">
        <f t="shared" si="25"/>
        <v>#N/A</v>
      </c>
      <c r="EN31" s="170" t="e">
        <f t="shared" si="26"/>
        <v>#N/A</v>
      </c>
      <c r="EO31" s="170" t="e">
        <f t="shared" si="27"/>
        <v>#N/A</v>
      </c>
      <c r="EP31" s="170" t="e">
        <f t="shared" si="28"/>
        <v>#N/A</v>
      </c>
      <c r="EQ31" s="170" t="e">
        <f t="shared" si="29"/>
        <v>#N/A</v>
      </c>
      <c r="ER31" s="170" t="e">
        <f t="shared" si="30"/>
        <v>#N/A</v>
      </c>
      <c r="ES31" s="170" t="e">
        <f t="shared" si="31"/>
        <v>#N/A</v>
      </c>
      <c r="ET31" s="170" t="e">
        <f t="shared" si="32"/>
        <v>#N/A</v>
      </c>
      <c r="EU31" s="170" t="e">
        <f t="shared" si="33"/>
        <v>#N/A</v>
      </c>
      <c r="EV31" s="170" t="e">
        <f t="shared" si="34"/>
        <v>#N/A</v>
      </c>
      <c r="EW31" s="170" t="e">
        <f t="shared" si="35"/>
        <v>#N/A</v>
      </c>
      <c r="EX31" s="170" t="e">
        <f t="shared" si="36"/>
        <v>#N/A</v>
      </c>
      <c r="EY31" s="170" t="e">
        <f t="shared" si="37"/>
        <v>#N/A</v>
      </c>
      <c r="EZ31" s="170" t="e">
        <f t="shared" si="38"/>
        <v>#N/A</v>
      </c>
      <c r="FA31" s="170" t="e">
        <f t="shared" si="39"/>
        <v>#N/A</v>
      </c>
      <c r="FB31" s="170" t="e">
        <f t="shared" si="40"/>
        <v>#N/A</v>
      </c>
      <c r="FC31" s="170" t="e">
        <f t="shared" si="41"/>
        <v>#N/A</v>
      </c>
      <c r="FD31" s="170" t="e">
        <f t="shared" si="42"/>
        <v>#N/A</v>
      </c>
      <c r="FE31" s="170" t="e">
        <f t="shared" si="43"/>
        <v>#N/A</v>
      </c>
      <c r="FF31" s="170" t="e">
        <f t="shared" si="44"/>
        <v>#N/A</v>
      </c>
      <c r="FG31" s="170" t="e">
        <f t="shared" si="45"/>
        <v>#N/A</v>
      </c>
      <c r="FH31" s="170" t="e">
        <f t="shared" si="46"/>
        <v>#N/A</v>
      </c>
      <c r="FI31" s="170" t="e">
        <f t="shared" si="47"/>
        <v>#N/A</v>
      </c>
      <c r="FJ31" s="170" t="e">
        <f t="shared" si="48"/>
        <v>#N/A</v>
      </c>
      <c r="FK31" s="170" t="e">
        <f t="shared" si="49"/>
        <v>#N/A</v>
      </c>
      <c r="FL31" s="170" t="e">
        <f t="shared" si="50"/>
        <v>#N/A</v>
      </c>
      <c r="FM31" s="170" t="e">
        <f t="shared" si="51"/>
        <v>#N/A</v>
      </c>
      <c r="FN31" s="170" t="e">
        <f t="shared" si="52"/>
        <v>#N/A</v>
      </c>
      <c r="FO31" s="170" t="e">
        <f t="shared" si="53"/>
        <v>#N/A</v>
      </c>
      <c r="FP31" s="170" t="e">
        <f t="shared" si="54"/>
        <v>#N/A</v>
      </c>
      <c r="FQ31" s="170" t="e">
        <f t="shared" si="55"/>
        <v>#N/A</v>
      </c>
      <c r="FR31" s="170" t="e">
        <f t="shared" si="56"/>
        <v>#N/A</v>
      </c>
      <c r="FS31" s="170" t="e">
        <f t="shared" si="57"/>
        <v>#N/A</v>
      </c>
      <c r="FT31" s="170" t="e">
        <f t="shared" si="58"/>
        <v>#N/A</v>
      </c>
      <c r="FU31" s="170" t="e">
        <f t="shared" si="59"/>
        <v>#N/A</v>
      </c>
      <c r="FV31" s="170" t="e">
        <f t="shared" si="60"/>
        <v>#N/A</v>
      </c>
      <c r="FW31" s="170" t="e">
        <f t="shared" si="61"/>
        <v>#N/A</v>
      </c>
      <c r="FX31" s="170" t="e">
        <f t="shared" si="62"/>
        <v>#N/A</v>
      </c>
      <c r="FY31" s="170" t="e">
        <f t="shared" si="63"/>
        <v>#N/A</v>
      </c>
      <c r="FZ31" s="170" t="e">
        <f t="shared" si="64"/>
        <v>#N/A</v>
      </c>
      <c r="GA31" s="170" t="e">
        <f t="shared" si="65"/>
        <v>#N/A</v>
      </c>
      <c r="GB31" s="170" t="e">
        <f t="shared" si="66"/>
        <v>#N/A</v>
      </c>
      <c r="GC31" s="170" t="e">
        <f t="shared" si="67"/>
        <v>#N/A</v>
      </c>
      <c r="GD31" s="170" t="e">
        <f t="shared" si="68"/>
        <v>#N/A</v>
      </c>
      <c r="GE31" s="170" t="e">
        <f t="shared" si="69"/>
        <v>#N/A</v>
      </c>
      <c r="GF31" s="170" t="e">
        <f t="shared" si="70"/>
        <v>#N/A</v>
      </c>
      <c r="GG31" s="170" t="e">
        <f t="shared" si="71"/>
        <v>#N/A</v>
      </c>
      <c r="GH31" s="170" t="e">
        <f t="shared" si="72"/>
        <v>#N/A</v>
      </c>
      <c r="GI31" s="170" t="e">
        <f t="shared" si="73"/>
        <v>#N/A</v>
      </c>
      <c r="GJ31" s="170" t="e">
        <f t="shared" si="74"/>
        <v>#N/A</v>
      </c>
      <c r="GK31" s="170" t="e">
        <f t="shared" si="75"/>
        <v>#N/A</v>
      </c>
      <c r="GL31" s="170" t="e">
        <f t="shared" si="76"/>
        <v>#N/A</v>
      </c>
      <c r="GM31" s="170" t="e">
        <f t="shared" si="77"/>
        <v>#N/A</v>
      </c>
      <c r="GN31" s="170" t="e">
        <f t="shared" si="78"/>
        <v>#N/A</v>
      </c>
      <c r="GO31" s="170" t="e">
        <f t="shared" si="79"/>
        <v>#N/A</v>
      </c>
      <c r="GP31" s="170" t="e">
        <f t="shared" si="80"/>
        <v>#N/A</v>
      </c>
      <c r="GQ31" s="170" t="e">
        <f t="shared" si="81"/>
        <v>#N/A</v>
      </c>
      <c r="GR31" s="170" t="e">
        <f t="shared" si="82"/>
        <v>#N/A</v>
      </c>
      <c r="GS31" s="170" t="e">
        <f t="shared" si="83"/>
        <v>#N/A</v>
      </c>
      <c r="GT31" s="170" t="e">
        <f t="shared" si="84"/>
        <v>#N/A</v>
      </c>
      <c r="GU31" s="170" t="e">
        <f t="shared" si="85"/>
        <v>#N/A</v>
      </c>
      <c r="GV31" s="170" t="e">
        <f t="shared" si="86"/>
        <v>#N/A</v>
      </c>
      <c r="GW31" s="170" t="e">
        <f t="shared" si="87"/>
        <v>#N/A</v>
      </c>
      <c r="GX31" s="170" t="e">
        <f t="shared" si="88"/>
        <v>#N/A</v>
      </c>
      <c r="GY31" s="170" t="e">
        <f t="shared" si="89"/>
        <v>#N/A</v>
      </c>
      <c r="GZ31" s="170" t="e">
        <f t="shared" si="90"/>
        <v>#N/A</v>
      </c>
      <c r="HA31" s="170" t="e">
        <f t="shared" si="91"/>
        <v>#N/A</v>
      </c>
      <c r="HB31" s="170" t="e">
        <f t="shared" si="92"/>
        <v>#N/A</v>
      </c>
      <c r="HC31" s="170" t="e">
        <f t="shared" si="93"/>
        <v>#N/A</v>
      </c>
      <c r="HD31" s="170" t="e">
        <f t="shared" si="94"/>
        <v>#N/A</v>
      </c>
      <c r="HE31" s="170" t="e">
        <f t="shared" si="95"/>
        <v>#N/A</v>
      </c>
      <c r="HF31" s="170" t="e">
        <f t="shared" si="96"/>
        <v>#N/A</v>
      </c>
      <c r="HG31" s="170" t="e">
        <f t="shared" si="97"/>
        <v>#N/A</v>
      </c>
      <c r="HH31" s="170" t="e">
        <f t="shared" si="98"/>
        <v>#N/A</v>
      </c>
      <c r="HI31" s="170" t="e">
        <f t="shared" si="99"/>
        <v>#N/A</v>
      </c>
      <c r="HJ31" s="170" t="e">
        <f t="shared" si="100"/>
        <v>#N/A</v>
      </c>
      <c r="HK31" s="170" t="e">
        <f t="shared" si="101"/>
        <v>#N/A</v>
      </c>
      <c r="HL31" s="170" t="e">
        <f t="shared" si="102"/>
        <v>#N/A</v>
      </c>
      <c r="HM31" s="170" t="e">
        <f t="shared" si="103"/>
        <v>#N/A</v>
      </c>
      <c r="HN31" s="170" t="e">
        <f t="shared" si="104"/>
        <v>#N/A</v>
      </c>
      <c r="HO31" s="170" t="e">
        <f t="shared" si="105"/>
        <v>#N/A</v>
      </c>
      <c r="HP31" s="170" t="e">
        <f t="shared" si="106"/>
        <v>#N/A</v>
      </c>
    </row>
    <row r="32" spans="1:224" hidden="1" x14ac:dyDescent="0.25">
      <c r="A32" s="4">
        <v>29</v>
      </c>
      <c r="B32" s="97" t="str">
        <f t="shared" si="107"/>
        <v/>
      </c>
      <c r="C32" s="96"/>
      <c r="D32" s="97" t="str">
        <f t="shared" si="108"/>
        <v/>
      </c>
      <c r="E32" s="36" t="str">
        <f t="shared" si="0"/>
        <v/>
      </c>
      <c r="F32" s="36" t="str">
        <f t="shared" si="1"/>
        <v/>
      </c>
      <c r="G32" s="74" t="str">
        <f t="shared" si="109"/>
        <v/>
      </c>
      <c r="H32" s="23"/>
      <c r="I32" s="58"/>
      <c r="J32" s="281"/>
      <c r="K32" s="75" t="str">
        <f>IF(AND(B32&gt;0,C32&gt;0,D32&gt;0),IF(ISBLANK(J32),IF(ISBLANK(H32),"",(D32-B32)*VLOOKUP(H32,VLookups!$A$4:$B$13,2,FALSE)),J32),"")</f>
        <v/>
      </c>
      <c r="L32" s="76" t="str">
        <f t="shared" si="2"/>
        <v/>
      </c>
      <c r="M32" s="96"/>
      <c r="N32" s="271"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110"/>
        <v/>
      </c>
      <c r="W32" s="50" t="str">
        <f t="shared" ref="W32:AP32" si="193">IF(ISNONTEXT($V32),X32-$V32,"")</f>
        <v/>
      </c>
      <c r="X32" s="50" t="str">
        <f t="shared" si="193"/>
        <v/>
      </c>
      <c r="Y32" s="50" t="str">
        <f t="shared" si="193"/>
        <v/>
      </c>
      <c r="Z32" s="50" t="str">
        <f t="shared" si="193"/>
        <v/>
      </c>
      <c r="AA32" s="50" t="str">
        <f t="shared" si="193"/>
        <v/>
      </c>
      <c r="AB32" s="50" t="str">
        <f t="shared" si="193"/>
        <v/>
      </c>
      <c r="AC32" s="50" t="str">
        <f t="shared" si="193"/>
        <v/>
      </c>
      <c r="AD32" s="50" t="str">
        <f t="shared" si="193"/>
        <v/>
      </c>
      <c r="AE32" s="50" t="str">
        <f t="shared" si="193"/>
        <v/>
      </c>
      <c r="AF32" s="50" t="str">
        <f t="shared" si="193"/>
        <v/>
      </c>
      <c r="AG32" s="50" t="str">
        <f t="shared" si="193"/>
        <v/>
      </c>
      <c r="AH32" s="50" t="str">
        <f t="shared" si="193"/>
        <v/>
      </c>
      <c r="AI32" s="50" t="str">
        <f t="shared" si="193"/>
        <v/>
      </c>
      <c r="AJ32" s="50" t="str">
        <f t="shared" si="193"/>
        <v/>
      </c>
      <c r="AK32" s="50" t="str">
        <f t="shared" si="193"/>
        <v/>
      </c>
      <c r="AL32" s="50" t="str">
        <f t="shared" si="193"/>
        <v/>
      </c>
      <c r="AM32" s="50" t="str">
        <f t="shared" si="193"/>
        <v/>
      </c>
      <c r="AN32" s="50" t="str">
        <f t="shared" si="193"/>
        <v/>
      </c>
      <c r="AO32" s="50" t="str">
        <f t="shared" si="193"/>
        <v/>
      </c>
      <c r="AP32" s="50" t="str">
        <f t="shared" si="193"/>
        <v/>
      </c>
      <c r="AQ32" s="184" t="str">
        <f t="shared" si="112"/>
        <v/>
      </c>
      <c r="AR32" s="50" t="str">
        <f t="shared" ref="AR32:DC32" si="194">IF(ISNONTEXT($V32),AQ32+$V32,"")</f>
        <v/>
      </c>
      <c r="AS32" s="50" t="str">
        <f t="shared" si="194"/>
        <v/>
      </c>
      <c r="AT32" s="50" t="str">
        <f t="shared" si="194"/>
        <v/>
      </c>
      <c r="AU32" s="50" t="str">
        <f t="shared" si="194"/>
        <v/>
      </c>
      <c r="AV32" s="50" t="str">
        <f t="shared" si="194"/>
        <v/>
      </c>
      <c r="AW32" s="50" t="str">
        <f t="shared" si="194"/>
        <v/>
      </c>
      <c r="AX32" s="50" t="str">
        <f t="shared" si="194"/>
        <v/>
      </c>
      <c r="AY32" s="50" t="str">
        <f t="shared" si="194"/>
        <v/>
      </c>
      <c r="AZ32" s="50" t="str">
        <f t="shared" si="194"/>
        <v/>
      </c>
      <c r="BA32" s="50" t="str">
        <f t="shared" si="194"/>
        <v/>
      </c>
      <c r="BB32" s="50" t="str">
        <f t="shared" si="194"/>
        <v/>
      </c>
      <c r="BC32" s="50" t="str">
        <f t="shared" si="194"/>
        <v/>
      </c>
      <c r="BD32" s="50" t="str">
        <f t="shared" si="194"/>
        <v/>
      </c>
      <c r="BE32" s="50" t="str">
        <f t="shared" si="194"/>
        <v/>
      </c>
      <c r="BF32" s="50" t="str">
        <f t="shared" si="194"/>
        <v/>
      </c>
      <c r="BG32" s="50" t="str">
        <f t="shared" si="194"/>
        <v/>
      </c>
      <c r="BH32" s="50" t="str">
        <f t="shared" si="194"/>
        <v/>
      </c>
      <c r="BI32" s="50" t="str">
        <f t="shared" si="194"/>
        <v/>
      </c>
      <c r="BJ32" s="50" t="str">
        <f t="shared" si="194"/>
        <v/>
      </c>
      <c r="BK32" s="50" t="str">
        <f t="shared" si="194"/>
        <v/>
      </c>
      <c r="BL32" s="50" t="str">
        <f t="shared" si="194"/>
        <v/>
      </c>
      <c r="BM32" s="50" t="str">
        <f t="shared" si="194"/>
        <v/>
      </c>
      <c r="BN32" s="50" t="str">
        <f t="shared" si="194"/>
        <v/>
      </c>
      <c r="BO32" s="50" t="str">
        <f t="shared" si="194"/>
        <v/>
      </c>
      <c r="BP32" s="50" t="str">
        <f t="shared" si="194"/>
        <v/>
      </c>
      <c r="BQ32" s="50" t="str">
        <f t="shared" si="194"/>
        <v/>
      </c>
      <c r="BR32" s="50" t="str">
        <f t="shared" si="194"/>
        <v/>
      </c>
      <c r="BS32" s="50" t="str">
        <f t="shared" si="194"/>
        <v/>
      </c>
      <c r="BT32" s="50" t="str">
        <f t="shared" si="194"/>
        <v/>
      </c>
      <c r="BU32" s="50" t="str">
        <f t="shared" si="194"/>
        <v/>
      </c>
      <c r="BV32" s="50" t="str">
        <f t="shared" si="194"/>
        <v/>
      </c>
      <c r="BW32" s="50" t="str">
        <f t="shared" si="194"/>
        <v/>
      </c>
      <c r="BX32" s="50" t="str">
        <f t="shared" si="194"/>
        <v/>
      </c>
      <c r="BY32" s="50" t="str">
        <f t="shared" si="194"/>
        <v/>
      </c>
      <c r="BZ32" s="50" t="str">
        <f t="shared" si="194"/>
        <v/>
      </c>
      <c r="CA32" s="50" t="str">
        <f t="shared" si="194"/>
        <v/>
      </c>
      <c r="CB32" s="50" t="str">
        <f t="shared" si="194"/>
        <v/>
      </c>
      <c r="CC32" s="50" t="str">
        <f t="shared" si="194"/>
        <v/>
      </c>
      <c r="CD32" s="50" t="str">
        <f t="shared" si="194"/>
        <v/>
      </c>
      <c r="CE32" s="50" t="str">
        <f t="shared" si="194"/>
        <v/>
      </c>
      <c r="CF32" s="50" t="str">
        <f t="shared" si="194"/>
        <v/>
      </c>
      <c r="CG32" s="50" t="str">
        <f t="shared" si="194"/>
        <v/>
      </c>
      <c r="CH32" s="50" t="str">
        <f t="shared" si="194"/>
        <v/>
      </c>
      <c r="CI32" s="50" t="str">
        <f t="shared" si="194"/>
        <v/>
      </c>
      <c r="CJ32" s="50" t="str">
        <f t="shared" si="194"/>
        <v/>
      </c>
      <c r="CK32" s="50" t="str">
        <f t="shared" si="194"/>
        <v/>
      </c>
      <c r="CL32" s="50" t="str">
        <f t="shared" si="194"/>
        <v/>
      </c>
      <c r="CM32" s="50" t="str">
        <f t="shared" si="194"/>
        <v/>
      </c>
      <c r="CN32" s="50" t="str">
        <f t="shared" si="194"/>
        <v/>
      </c>
      <c r="CO32" s="50" t="str">
        <f t="shared" si="194"/>
        <v/>
      </c>
      <c r="CP32" s="50" t="str">
        <f t="shared" si="194"/>
        <v/>
      </c>
      <c r="CQ32" s="50" t="str">
        <f t="shared" si="194"/>
        <v/>
      </c>
      <c r="CR32" s="50" t="str">
        <f t="shared" si="194"/>
        <v/>
      </c>
      <c r="CS32" s="50" t="str">
        <f t="shared" si="194"/>
        <v/>
      </c>
      <c r="CT32" s="50" t="str">
        <f t="shared" si="194"/>
        <v/>
      </c>
      <c r="CU32" s="50" t="str">
        <f t="shared" si="194"/>
        <v/>
      </c>
      <c r="CV32" s="50" t="str">
        <f t="shared" si="194"/>
        <v/>
      </c>
      <c r="CW32" s="50" t="str">
        <f t="shared" si="194"/>
        <v/>
      </c>
      <c r="CX32" s="50" t="str">
        <f t="shared" si="194"/>
        <v/>
      </c>
      <c r="CY32" s="50" t="str">
        <f t="shared" si="194"/>
        <v/>
      </c>
      <c r="CZ32" s="50" t="str">
        <f t="shared" si="194"/>
        <v/>
      </c>
      <c r="DA32" s="50" t="str">
        <f t="shared" si="194"/>
        <v/>
      </c>
      <c r="DB32" s="50" t="str">
        <f t="shared" si="194"/>
        <v/>
      </c>
      <c r="DC32" s="50" t="str">
        <f t="shared" si="194"/>
        <v/>
      </c>
      <c r="DD32" s="50" t="str">
        <f t="shared" ref="DD32:DS32" si="195">IF(ISNONTEXT($V32),DC32+$V32,"")</f>
        <v/>
      </c>
      <c r="DE32" s="50" t="str">
        <f t="shared" si="195"/>
        <v/>
      </c>
      <c r="DF32" s="50" t="str">
        <f t="shared" si="195"/>
        <v/>
      </c>
      <c r="DG32" s="50" t="str">
        <f t="shared" si="195"/>
        <v/>
      </c>
      <c r="DH32" s="50" t="str">
        <f t="shared" si="195"/>
        <v/>
      </c>
      <c r="DI32" s="50" t="str">
        <f t="shared" si="195"/>
        <v/>
      </c>
      <c r="DJ32" s="50" t="str">
        <f t="shared" si="195"/>
        <v/>
      </c>
      <c r="DK32" s="50" t="str">
        <f t="shared" si="195"/>
        <v/>
      </c>
      <c r="DL32" s="50" t="str">
        <f t="shared" si="195"/>
        <v/>
      </c>
      <c r="DM32" s="50" t="str">
        <f t="shared" si="195"/>
        <v/>
      </c>
      <c r="DN32" s="50" t="str">
        <f t="shared" si="195"/>
        <v/>
      </c>
      <c r="DO32" s="50" t="str">
        <f t="shared" si="195"/>
        <v/>
      </c>
      <c r="DP32" s="50" t="str">
        <f t="shared" si="195"/>
        <v/>
      </c>
      <c r="DQ32" s="50" t="str">
        <f t="shared" si="195"/>
        <v/>
      </c>
      <c r="DR32" s="50" t="str">
        <f t="shared" si="195"/>
        <v/>
      </c>
      <c r="DS32" s="50" t="str">
        <f t="shared" si="195"/>
        <v/>
      </c>
      <c r="DT32" s="170" t="e">
        <f t="shared" si="6"/>
        <v>#N/A</v>
      </c>
      <c r="DU32" s="170" t="e">
        <f t="shared" si="7"/>
        <v>#N/A</v>
      </c>
      <c r="DV32" s="170" t="e">
        <f t="shared" si="8"/>
        <v>#N/A</v>
      </c>
      <c r="DW32" s="170" t="e">
        <f t="shared" si="9"/>
        <v>#N/A</v>
      </c>
      <c r="DX32" s="170" t="e">
        <f t="shared" si="10"/>
        <v>#N/A</v>
      </c>
      <c r="DY32" s="170" t="e">
        <f t="shared" si="11"/>
        <v>#N/A</v>
      </c>
      <c r="DZ32" s="170" t="e">
        <f t="shared" si="12"/>
        <v>#N/A</v>
      </c>
      <c r="EA32" s="170" t="e">
        <f t="shared" si="13"/>
        <v>#N/A</v>
      </c>
      <c r="EB32" s="170" t="e">
        <f t="shared" si="14"/>
        <v>#N/A</v>
      </c>
      <c r="EC32" s="170" t="e">
        <f t="shared" si="15"/>
        <v>#N/A</v>
      </c>
      <c r="ED32" s="170" t="e">
        <f t="shared" si="16"/>
        <v>#N/A</v>
      </c>
      <c r="EE32" s="170" t="e">
        <f t="shared" si="17"/>
        <v>#N/A</v>
      </c>
      <c r="EF32" s="170" t="e">
        <f t="shared" si="18"/>
        <v>#N/A</v>
      </c>
      <c r="EG32" s="170" t="e">
        <f t="shared" si="19"/>
        <v>#N/A</v>
      </c>
      <c r="EH32" s="170" t="e">
        <f t="shared" si="20"/>
        <v>#N/A</v>
      </c>
      <c r="EI32" s="170" t="e">
        <f t="shared" si="21"/>
        <v>#N/A</v>
      </c>
      <c r="EJ32" s="170" t="e">
        <f t="shared" si="22"/>
        <v>#N/A</v>
      </c>
      <c r="EK32" s="170" t="e">
        <f t="shared" si="23"/>
        <v>#N/A</v>
      </c>
      <c r="EL32" s="170" t="e">
        <f t="shared" si="24"/>
        <v>#N/A</v>
      </c>
      <c r="EM32" s="170" t="e">
        <f t="shared" si="25"/>
        <v>#N/A</v>
      </c>
      <c r="EN32" s="170" t="e">
        <f t="shared" si="26"/>
        <v>#N/A</v>
      </c>
      <c r="EO32" s="170" t="e">
        <f t="shared" si="27"/>
        <v>#N/A</v>
      </c>
      <c r="EP32" s="170" t="e">
        <f t="shared" si="28"/>
        <v>#N/A</v>
      </c>
      <c r="EQ32" s="170" t="e">
        <f t="shared" si="29"/>
        <v>#N/A</v>
      </c>
      <c r="ER32" s="170" t="e">
        <f t="shared" si="30"/>
        <v>#N/A</v>
      </c>
      <c r="ES32" s="170" t="e">
        <f t="shared" si="31"/>
        <v>#N/A</v>
      </c>
      <c r="ET32" s="170" t="e">
        <f t="shared" si="32"/>
        <v>#N/A</v>
      </c>
      <c r="EU32" s="170" t="e">
        <f t="shared" si="33"/>
        <v>#N/A</v>
      </c>
      <c r="EV32" s="170" t="e">
        <f t="shared" si="34"/>
        <v>#N/A</v>
      </c>
      <c r="EW32" s="170" t="e">
        <f t="shared" si="35"/>
        <v>#N/A</v>
      </c>
      <c r="EX32" s="170" t="e">
        <f t="shared" si="36"/>
        <v>#N/A</v>
      </c>
      <c r="EY32" s="170" t="e">
        <f t="shared" si="37"/>
        <v>#N/A</v>
      </c>
      <c r="EZ32" s="170" t="e">
        <f t="shared" si="38"/>
        <v>#N/A</v>
      </c>
      <c r="FA32" s="170" t="e">
        <f t="shared" si="39"/>
        <v>#N/A</v>
      </c>
      <c r="FB32" s="170" t="e">
        <f t="shared" si="40"/>
        <v>#N/A</v>
      </c>
      <c r="FC32" s="170" t="e">
        <f t="shared" si="41"/>
        <v>#N/A</v>
      </c>
      <c r="FD32" s="170" t="e">
        <f t="shared" si="42"/>
        <v>#N/A</v>
      </c>
      <c r="FE32" s="170" t="e">
        <f t="shared" si="43"/>
        <v>#N/A</v>
      </c>
      <c r="FF32" s="170" t="e">
        <f t="shared" si="44"/>
        <v>#N/A</v>
      </c>
      <c r="FG32" s="170" t="e">
        <f t="shared" si="45"/>
        <v>#N/A</v>
      </c>
      <c r="FH32" s="170" t="e">
        <f t="shared" si="46"/>
        <v>#N/A</v>
      </c>
      <c r="FI32" s="170" t="e">
        <f t="shared" si="47"/>
        <v>#N/A</v>
      </c>
      <c r="FJ32" s="170" t="e">
        <f t="shared" si="48"/>
        <v>#N/A</v>
      </c>
      <c r="FK32" s="170" t="e">
        <f t="shared" si="49"/>
        <v>#N/A</v>
      </c>
      <c r="FL32" s="170" t="e">
        <f t="shared" si="50"/>
        <v>#N/A</v>
      </c>
      <c r="FM32" s="170" t="e">
        <f t="shared" si="51"/>
        <v>#N/A</v>
      </c>
      <c r="FN32" s="170" t="e">
        <f t="shared" si="52"/>
        <v>#N/A</v>
      </c>
      <c r="FO32" s="170" t="e">
        <f t="shared" si="53"/>
        <v>#N/A</v>
      </c>
      <c r="FP32" s="170" t="e">
        <f t="shared" si="54"/>
        <v>#N/A</v>
      </c>
      <c r="FQ32" s="170" t="e">
        <f t="shared" si="55"/>
        <v>#N/A</v>
      </c>
      <c r="FR32" s="170" t="e">
        <f t="shared" si="56"/>
        <v>#N/A</v>
      </c>
      <c r="FS32" s="170" t="e">
        <f t="shared" si="57"/>
        <v>#N/A</v>
      </c>
      <c r="FT32" s="170" t="e">
        <f t="shared" si="58"/>
        <v>#N/A</v>
      </c>
      <c r="FU32" s="170" t="e">
        <f t="shared" si="59"/>
        <v>#N/A</v>
      </c>
      <c r="FV32" s="170" t="e">
        <f t="shared" si="60"/>
        <v>#N/A</v>
      </c>
      <c r="FW32" s="170" t="e">
        <f t="shared" si="61"/>
        <v>#N/A</v>
      </c>
      <c r="FX32" s="170" t="e">
        <f t="shared" si="62"/>
        <v>#N/A</v>
      </c>
      <c r="FY32" s="170" t="e">
        <f t="shared" si="63"/>
        <v>#N/A</v>
      </c>
      <c r="FZ32" s="170" t="e">
        <f t="shared" si="64"/>
        <v>#N/A</v>
      </c>
      <c r="GA32" s="170" t="e">
        <f t="shared" si="65"/>
        <v>#N/A</v>
      </c>
      <c r="GB32" s="170" t="e">
        <f t="shared" si="66"/>
        <v>#N/A</v>
      </c>
      <c r="GC32" s="170" t="e">
        <f t="shared" si="67"/>
        <v>#N/A</v>
      </c>
      <c r="GD32" s="170" t="e">
        <f t="shared" si="68"/>
        <v>#N/A</v>
      </c>
      <c r="GE32" s="170" t="e">
        <f t="shared" si="69"/>
        <v>#N/A</v>
      </c>
      <c r="GF32" s="170" t="e">
        <f t="shared" si="70"/>
        <v>#N/A</v>
      </c>
      <c r="GG32" s="170" t="e">
        <f t="shared" si="71"/>
        <v>#N/A</v>
      </c>
      <c r="GH32" s="170" t="e">
        <f t="shared" si="72"/>
        <v>#N/A</v>
      </c>
      <c r="GI32" s="170" t="e">
        <f t="shared" si="73"/>
        <v>#N/A</v>
      </c>
      <c r="GJ32" s="170" t="e">
        <f t="shared" si="74"/>
        <v>#N/A</v>
      </c>
      <c r="GK32" s="170" t="e">
        <f t="shared" si="75"/>
        <v>#N/A</v>
      </c>
      <c r="GL32" s="170" t="e">
        <f t="shared" si="76"/>
        <v>#N/A</v>
      </c>
      <c r="GM32" s="170" t="e">
        <f t="shared" si="77"/>
        <v>#N/A</v>
      </c>
      <c r="GN32" s="170" t="e">
        <f t="shared" si="78"/>
        <v>#N/A</v>
      </c>
      <c r="GO32" s="170" t="e">
        <f t="shared" si="79"/>
        <v>#N/A</v>
      </c>
      <c r="GP32" s="170" t="e">
        <f t="shared" si="80"/>
        <v>#N/A</v>
      </c>
      <c r="GQ32" s="170" t="e">
        <f t="shared" si="81"/>
        <v>#N/A</v>
      </c>
      <c r="GR32" s="170" t="e">
        <f t="shared" si="82"/>
        <v>#N/A</v>
      </c>
      <c r="GS32" s="170" t="e">
        <f t="shared" si="83"/>
        <v>#N/A</v>
      </c>
      <c r="GT32" s="170" t="e">
        <f t="shared" si="84"/>
        <v>#N/A</v>
      </c>
      <c r="GU32" s="170" t="e">
        <f t="shared" si="85"/>
        <v>#N/A</v>
      </c>
      <c r="GV32" s="170" t="e">
        <f t="shared" si="86"/>
        <v>#N/A</v>
      </c>
      <c r="GW32" s="170" t="e">
        <f t="shared" si="87"/>
        <v>#N/A</v>
      </c>
      <c r="GX32" s="170" t="e">
        <f t="shared" si="88"/>
        <v>#N/A</v>
      </c>
      <c r="GY32" s="170" t="e">
        <f t="shared" si="89"/>
        <v>#N/A</v>
      </c>
      <c r="GZ32" s="170" t="e">
        <f t="shared" si="90"/>
        <v>#N/A</v>
      </c>
      <c r="HA32" s="170" t="e">
        <f t="shared" si="91"/>
        <v>#N/A</v>
      </c>
      <c r="HB32" s="170" t="e">
        <f t="shared" si="92"/>
        <v>#N/A</v>
      </c>
      <c r="HC32" s="170" t="e">
        <f t="shared" si="93"/>
        <v>#N/A</v>
      </c>
      <c r="HD32" s="170" t="e">
        <f t="shared" si="94"/>
        <v>#N/A</v>
      </c>
      <c r="HE32" s="170" t="e">
        <f t="shared" si="95"/>
        <v>#N/A</v>
      </c>
      <c r="HF32" s="170" t="e">
        <f t="shared" si="96"/>
        <v>#N/A</v>
      </c>
      <c r="HG32" s="170" t="e">
        <f t="shared" si="97"/>
        <v>#N/A</v>
      </c>
      <c r="HH32" s="170" t="e">
        <f t="shared" si="98"/>
        <v>#N/A</v>
      </c>
      <c r="HI32" s="170" t="e">
        <f t="shared" si="99"/>
        <v>#N/A</v>
      </c>
      <c r="HJ32" s="170" t="e">
        <f t="shared" si="100"/>
        <v>#N/A</v>
      </c>
      <c r="HK32" s="170" t="e">
        <f t="shared" si="101"/>
        <v>#N/A</v>
      </c>
      <c r="HL32" s="170" t="e">
        <f t="shared" si="102"/>
        <v>#N/A</v>
      </c>
      <c r="HM32" s="170" t="e">
        <f t="shared" si="103"/>
        <v>#N/A</v>
      </c>
      <c r="HN32" s="170" t="e">
        <f t="shared" si="104"/>
        <v>#N/A</v>
      </c>
      <c r="HO32" s="170" t="e">
        <f t="shared" si="105"/>
        <v>#N/A</v>
      </c>
      <c r="HP32" s="170" t="e">
        <f t="shared" si="106"/>
        <v>#N/A</v>
      </c>
    </row>
    <row r="33" spans="1:224" hidden="1" x14ac:dyDescent="0.25">
      <c r="A33" s="4">
        <v>30</v>
      </c>
      <c r="B33" s="97" t="str">
        <f t="shared" si="107"/>
        <v/>
      </c>
      <c r="C33" s="96"/>
      <c r="D33" s="97" t="str">
        <f t="shared" si="108"/>
        <v/>
      </c>
      <c r="E33" s="36" t="str">
        <f t="shared" si="0"/>
        <v/>
      </c>
      <c r="F33" s="36" t="str">
        <f t="shared" si="1"/>
        <v/>
      </c>
      <c r="G33" s="74" t="str">
        <f t="shared" si="109"/>
        <v/>
      </c>
      <c r="H33" s="23"/>
      <c r="I33" s="58"/>
      <c r="J33" s="281"/>
      <c r="K33" s="75" t="str">
        <f>IF(AND(B33&gt;0,C33&gt;0,D33&gt;0),IF(ISBLANK(J33),IF(ISBLANK(H33),"",(D33-B33)*VLOOKUP(H33,VLookups!$A$4:$B$13,2,FALSE)),J33),"")</f>
        <v/>
      </c>
      <c r="L33" s="76" t="str">
        <f t="shared" si="2"/>
        <v/>
      </c>
      <c r="M33" s="96"/>
      <c r="N33" s="271"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110"/>
        <v/>
      </c>
      <c r="W33" s="50" t="str">
        <f t="shared" ref="W33:AP33" si="196">IF(ISNONTEXT($V33),X33-$V33,"")</f>
        <v/>
      </c>
      <c r="X33" s="50" t="str">
        <f t="shared" si="196"/>
        <v/>
      </c>
      <c r="Y33" s="50" t="str">
        <f t="shared" si="196"/>
        <v/>
      </c>
      <c r="Z33" s="50" t="str">
        <f t="shared" si="196"/>
        <v/>
      </c>
      <c r="AA33" s="50" t="str">
        <f t="shared" si="196"/>
        <v/>
      </c>
      <c r="AB33" s="50" t="str">
        <f t="shared" si="196"/>
        <v/>
      </c>
      <c r="AC33" s="50" t="str">
        <f t="shared" si="196"/>
        <v/>
      </c>
      <c r="AD33" s="50" t="str">
        <f t="shared" si="196"/>
        <v/>
      </c>
      <c r="AE33" s="50" t="str">
        <f t="shared" si="196"/>
        <v/>
      </c>
      <c r="AF33" s="50" t="str">
        <f t="shared" si="196"/>
        <v/>
      </c>
      <c r="AG33" s="50" t="str">
        <f t="shared" si="196"/>
        <v/>
      </c>
      <c r="AH33" s="50" t="str">
        <f t="shared" si="196"/>
        <v/>
      </c>
      <c r="AI33" s="50" t="str">
        <f t="shared" si="196"/>
        <v/>
      </c>
      <c r="AJ33" s="50" t="str">
        <f t="shared" si="196"/>
        <v/>
      </c>
      <c r="AK33" s="50" t="str">
        <f t="shared" si="196"/>
        <v/>
      </c>
      <c r="AL33" s="50" t="str">
        <f t="shared" si="196"/>
        <v/>
      </c>
      <c r="AM33" s="50" t="str">
        <f t="shared" si="196"/>
        <v/>
      </c>
      <c r="AN33" s="50" t="str">
        <f t="shared" si="196"/>
        <v/>
      </c>
      <c r="AO33" s="50" t="str">
        <f t="shared" si="196"/>
        <v/>
      </c>
      <c r="AP33" s="50" t="str">
        <f t="shared" si="196"/>
        <v/>
      </c>
      <c r="AQ33" s="184" t="str">
        <f t="shared" si="112"/>
        <v/>
      </c>
      <c r="AR33" s="50" t="str">
        <f t="shared" ref="AR33:DC33" si="197">IF(ISNONTEXT($V33),AQ33+$V33,"")</f>
        <v/>
      </c>
      <c r="AS33" s="50" t="str">
        <f t="shared" si="197"/>
        <v/>
      </c>
      <c r="AT33" s="50" t="str">
        <f t="shared" si="197"/>
        <v/>
      </c>
      <c r="AU33" s="50" t="str">
        <f t="shared" si="197"/>
        <v/>
      </c>
      <c r="AV33" s="50" t="str">
        <f t="shared" si="197"/>
        <v/>
      </c>
      <c r="AW33" s="50" t="str">
        <f t="shared" si="197"/>
        <v/>
      </c>
      <c r="AX33" s="50" t="str">
        <f t="shared" si="197"/>
        <v/>
      </c>
      <c r="AY33" s="50" t="str">
        <f t="shared" si="197"/>
        <v/>
      </c>
      <c r="AZ33" s="50" t="str">
        <f t="shared" si="197"/>
        <v/>
      </c>
      <c r="BA33" s="50" t="str">
        <f t="shared" si="197"/>
        <v/>
      </c>
      <c r="BB33" s="50" t="str">
        <f t="shared" si="197"/>
        <v/>
      </c>
      <c r="BC33" s="50" t="str">
        <f t="shared" si="197"/>
        <v/>
      </c>
      <c r="BD33" s="50" t="str">
        <f t="shared" si="197"/>
        <v/>
      </c>
      <c r="BE33" s="50" t="str">
        <f t="shared" si="197"/>
        <v/>
      </c>
      <c r="BF33" s="50" t="str">
        <f t="shared" si="197"/>
        <v/>
      </c>
      <c r="BG33" s="50" t="str">
        <f t="shared" si="197"/>
        <v/>
      </c>
      <c r="BH33" s="50" t="str">
        <f t="shared" si="197"/>
        <v/>
      </c>
      <c r="BI33" s="50" t="str">
        <f t="shared" si="197"/>
        <v/>
      </c>
      <c r="BJ33" s="50" t="str">
        <f t="shared" si="197"/>
        <v/>
      </c>
      <c r="BK33" s="50" t="str">
        <f t="shared" si="197"/>
        <v/>
      </c>
      <c r="BL33" s="50" t="str">
        <f t="shared" si="197"/>
        <v/>
      </c>
      <c r="BM33" s="50" t="str">
        <f t="shared" si="197"/>
        <v/>
      </c>
      <c r="BN33" s="50" t="str">
        <f t="shared" si="197"/>
        <v/>
      </c>
      <c r="BO33" s="50" t="str">
        <f t="shared" si="197"/>
        <v/>
      </c>
      <c r="BP33" s="50" t="str">
        <f t="shared" si="197"/>
        <v/>
      </c>
      <c r="BQ33" s="50" t="str">
        <f t="shared" si="197"/>
        <v/>
      </c>
      <c r="BR33" s="50" t="str">
        <f t="shared" si="197"/>
        <v/>
      </c>
      <c r="BS33" s="50" t="str">
        <f t="shared" si="197"/>
        <v/>
      </c>
      <c r="BT33" s="50" t="str">
        <f t="shared" si="197"/>
        <v/>
      </c>
      <c r="BU33" s="50" t="str">
        <f t="shared" si="197"/>
        <v/>
      </c>
      <c r="BV33" s="50" t="str">
        <f t="shared" si="197"/>
        <v/>
      </c>
      <c r="BW33" s="50" t="str">
        <f t="shared" si="197"/>
        <v/>
      </c>
      <c r="BX33" s="50" t="str">
        <f t="shared" si="197"/>
        <v/>
      </c>
      <c r="BY33" s="50" t="str">
        <f t="shared" si="197"/>
        <v/>
      </c>
      <c r="BZ33" s="50" t="str">
        <f t="shared" si="197"/>
        <v/>
      </c>
      <c r="CA33" s="50" t="str">
        <f t="shared" si="197"/>
        <v/>
      </c>
      <c r="CB33" s="50" t="str">
        <f t="shared" si="197"/>
        <v/>
      </c>
      <c r="CC33" s="50" t="str">
        <f t="shared" si="197"/>
        <v/>
      </c>
      <c r="CD33" s="50" t="str">
        <f t="shared" si="197"/>
        <v/>
      </c>
      <c r="CE33" s="50" t="str">
        <f t="shared" si="197"/>
        <v/>
      </c>
      <c r="CF33" s="50" t="str">
        <f t="shared" si="197"/>
        <v/>
      </c>
      <c r="CG33" s="50" t="str">
        <f t="shared" si="197"/>
        <v/>
      </c>
      <c r="CH33" s="50" t="str">
        <f t="shared" si="197"/>
        <v/>
      </c>
      <c r="CI33" s="50" t="str">
        <f t="shared" si="197"/>
        <v/>
      </c>
      <c r="CJ33" s="50" t="str">
        <f t="shared" si="197"/>
        <v/>
      </c>
      <c r="CK33" s="50" t="str">
        <f t="shared" si="197"/>
        <v/>
      </c>
      <c r="CL33" s="50" t="str">
        <f t="shared" si="197"/>
        <v/>
      </c>
      <c r="CM33" s="50" t="str">
        <f t="shared" si="197"/>
        <v/>
      </c>
      <c r="CN33" s="50" t="str">
        <f t="shared" si="197"/>
        <v/>
      </c>
      <c r="CO33" s="50" t="str">
        <f t="shared" si="197"/>
        <v/>
      </c>
      <c r="CP33" s="50" t="str">
        <f t="shared" si="197"/>
        <v/>
      </c>
      <c r="CQ33" s="50" t="str">
        <f t="shared" si="197"/>
        <v/>
      </c>
      <c r="CR33" s="50" t="str">
        <f t="shared" si="197"/>
        <v/>
      </c>
      <c r="CS33" s="50" t="str">
        <f t="shared" si="197"/>
        <v/>
      </c>
      <c r="CT33" s="50" t="str">
        <f t="shared" si="197"/>
        <v/>
      </c>
      <c r="CU33" s="50" t="str">
        <f t="shared" si="197"/>
        <v/>
      </c>
      <c r="CV33" s="50" t="str">
        <f t="shared" si="197"/>
        <v/>
      </c>
      <c r="CW33" s="50" t="str">
        <f t="shared" si="197"/>
        <v/>
      </c>
      <c r="CX33" s="50" t="str">
        <f t="shared" si="197"/>
        <v/>
      </c>
      <c r="CY33" s="50" t="str">
        <f t="shared" si="197"/>
        <v/>
      </c>
      <c r="CZ33" s="50" t="str">
        <f t="shared" si="197"/>
        <v/>
      </c>
      <c r="DA33" s="50" t="str">
        <f t="shared" si="197"/>
        <v/>
      </c>
      <c r="DB33" s="50" t="str">
        <f t="shared" si="197"/>
        <v/>
      </c>
      <c r="DC33" s="50" t="str">
        <f t="shared" si="197"/>
        <v/>
      </c>
      <c r="DD33" s="50" t="str">
        <f t="shared" ref="DD33:DS33" si="198">IF(ISNONTEXT($V33),DC33+$V33,"")</f>
        <v/>
      </c>
      <c r="DE33" s="50" t="str">
        <f t="shared" si="198"/>
        <v/>
      </c>
      <c r="DF33" s="50" t="str">
        <f t="shared" si="198"/>
        <v/>
      </c>
      <c r="DG33" s="50" t="str">
        <f t="shared" si="198"/>
        <v/>
      </c>
      <c r="DH33" s="50" t="str">
        <f t="shared" si="198"/>
        <v/>
      </c>
      <c r="DI33" s="50" t="str">
        <f t="shared" si="198"/>
        <v/>
      </c>
      <c r="DJ33" s="50" t="str">
        <f t="shared" si="198"/>
        <v/>
      </c>
      <c r="DK33" s="50" t="str">
        <f t="shared" si="198"/>
        <v/>
      </c>
      <c r="DL33" s="50" t="str">
        <f t="shared" si="198"/>
        <v/>
      </c>
      <c r="DM33" s="50" t="str">
        <f t="shared" si="198"/>
        <v/>
      </c>
      <c r="DN33" s="50" t="str">
        <f t="shared" si="198"/>
        <v/>
      </c>
      <c r="DO33" s="50" t="str">
        <f t="shared" si="198"/>
        <v/>
      </c>
      <c r="DP33" s="50" t="str">
        <f t="shared" si="198"/>
        <v/>
      </c>
      <c r="DQ33" s="50" t="str">
        <f t="shared" si="198"/>
        <v/>
      </c>
      <c r="DR33" s="50" t="str">
        <f t="shared" si="198"/>
        <v/>
      </c>
      <c r="DS33" s="50" t="str">
        <f t="shared" si="198"/>
        <v/>
      </c>
      <c r="DT33" s="170" t="e">
        <f t="shared" si="6"/>
        <v>#N/A</v>
      </c>
      <c r="DU33" s="170" t="e">
        <f t="shared" si="7"/>
        <v>#N/A</v>
      </c>
      <c r="DV33" s="170" t="e">
        <f t="shared" si="8"/>
        <v>#N/A</v>
      </c>
      <c r="DW33" s="170" t="e">
        <f t="shared" si="9"/>
        <v>#N/A</v>
      </c>
      <c r="DX33" s="170" t="e">
        <f t="shared" si="10"/>
        <v>#N/A</v>
      </c>
      <c r="DY33" s="170" t="e">
        <f t="shared" si="11"/>
        <v>#N/A</v>
      </c>
      <c r="DZ33" s="170" t="e">
        <f t="shared" si="12"/>
        <v>#N/A</v>
      </c>
      <c r="EA33" s="170" t="e">
        <f t="shared" si="13"/>
        <v>#N/A</v>
      </c>
      <c r="EB33" s="170" t="e">
        <f t="shared" si="14"/>
        <v>#N/A</v>
      </c>
      <c r="EC33" s="170" t="e">
        <f t="shared" si="15"/>
        <v>#N/A</v>
      </c>
      <c r="ED33" s="170" t="e">
        <f t="shared" si="16"/>
        <v>#N/A</v>
      </c>
      <c r="EE33" s="170" t="e">
        <f t="shared" si="17"/>
        <v>#N/A</v>
      </c>
      <c r="EF33" s="170" t="e">
        <f t="shared" si="18"/>
        <v>#N/A</v>
      </c>
      <c r="EG33" s="170" t="e">
        <f t="shared" si="19"/>
        <v>#N/A</v>
      </c>
      <c r="EH33" s="170" t="e">
        <f t="shared" si="20"/>
        <v>#N/A</v>
      </c>
      <c r="EI33" s="170" t="e">
        <f t="shared" si="21"/>
        <v>#N/A</v>
      </c>
      <c r="EJ33" s="170" t="e">
        <f t="shared" si="22"/>
        <v>#N/A</v>
      </c>
      <c r="EK33" s="170" t="e">
        <f t="shared" si="23"/>
        <v>#N/A</v>
      </c>
      <c r="EL33" s="170" t="e">
        <f t="shared" si="24"/>
        <v>#N/A</v>
      </c>
      <c r="EM33" s="170" t="e">
        <f t="shared" si="25"/>
        <v>#N/A</v>
      </c>
      <c r="EN33" s="170" t="e">
        <f t="shared" si="26"/>
        <v>#N/A</v>
      </c>
      <c r="EO33" s="170" t="e">
        <f t="shared" si="27"/>
        <v>#N/A</v>
      </c>
      <c r="EP33" s="170" t="e">
        <f t="shared" si="28"/>
        <v>#N/A</v>
      </c>
      <c r="EQ33" s="170" t="e">
        <f t="shared" si="29"/>
        <v>#N/A</v>
      </c>
      <c r="ER33" s="170" t="e">
        <f t="shared" si="30"/>
        <v>#N/A</v>
      </c>
      <c r="ES33" s="170" t="e">
        <f t="shared" si="31"/>
        <v>#N/A</v>
      </c>
      <c r="ET33" s="170" t="e">
        <f t="shared" si="32"/>
        <v>#N/A</v>
      </c>
      <c r="EU33" s="170" t="e">
        <f t="shared" si="33"/>
        <v>#N/A</v>
      </c>
      <c r="EV33" s="170" t="e">
        <f t="shared" si="34"/>
        <v>#N/A</v>
      </c>
      <c r="EW33" s="170" t="e">
        <f t="shared" si="35"/>
        <v>#N/A</v>
      </c>
      <c r="EX33" s="170" t="e">
        <f t="shared" si="36"/>
        <v>#N/A</v>
      </c>
      <c r="EY33" s="170" t="e">
        <f t="shared" si="37"/>
        <v>#N/A</v>
      </c>
      <c r="EZ33" s="170" t="e">
        <f t="shared" si="38"/>
        <v>#N/A</v>
      </c>
      <c r="FA33" s="170" t="e">
        <f t="shared" si="39"/>
        <v>#N/A</v>
      </c>
      <c r="FB33" s="170" t="e">
        <f t="shared" si="40"/>
        <v>#N/A</v>
      </c>
      <c r="FC33" s="170" t="e">
        <f t="shared" si="41"/>
        <v>#N/A</v>
      </c>
      <c r="FD33" s="170" t="e">
        <f t="shared" si="42"/>
        <v>#N/A</v>
      </c>
      <c r="FE33" s="170" t="e">
        <f t="shared" si="43"/>
        <v>#N/A</v>
      </c>
      <c r="FF33" s="170" t="e">
        <f t="shared" si="44"/>
        <v>#N/A</v>
      </c>
      <c r="FG33" s="170" t="e">
        <f t="shared" si="45"/>
        <v>#N/A</v>
      </c>
      <c r="FH33" s="170" t="e">
        <f t="shared" si="46"/>
        <v>#N/A</v>
      </c>
      <c r="FI33" s="170" t="e">
        <f t="shared" si="47"/>
        <v>#N/A</v>
      </c>
      <c r="FJ33" s="170" t="e">
        <f t="shared" si="48"/>
        <v>#N/A</v>
      </c>
      <c r="FK33" s="170" t="e">
        <f t="shared" si="49"/>
        <v>#N/A</v>
      </c>
      <c r="FL33" s="170" t="e">
        <f t="shared" si="50"/>
        <v>#N/A</v>
      </c>
      <c r="FM33" s="170" t="e">
        <f t="shared" si="51"/>
        <v>#N/A</v>
      </c>
      <c r="FN33" s="170" t="e">
        <f t="shared" si="52"/>
        <v>#N/A</v>
      </c>
      <c r="FO33" s="170" t="e">
        <f t="shared" si="53"/>
        <v>#N/A</v>
      </c>
      <c r="FP33" s="170" t="e">
        <f t="shared" si="54"/>
        <v>#N/A</v>
      </c>
      <c r="FQ33" s="170" t="e">
        <f t="shared" si="55"/>
        <v>#N/A</v>
      </c>
      <c r="FR33" s="170" t="e">
        <f t="shared" si="56"/>
        <v>#N/A</v>
      </c>
      <c r="FS33" s="170" t="e">
        <f t="shared" si="57"/>
        <v>#N/A</v>
      </c>
      <c r="FT33" s="170" t="e">
        <f t="shared" si="58"/>
        <v>#N/A</v>
      </c>
      <c r="FU33" s="170" t="e">
        <f t="shared" si="59"/>
        <v>#N/A</v>
      </c>
      <c r="FV33" s="170" t="e">
        <f t="shared" si="60"/>
        <v>#N/A</v>
      </c>
      <c r="FW33" s="170" t="e">
        <f t="shared" si="61"/>
        <v>#N/A</v>
      </c>
      <c r="FX33" s="170" t="e">
        <f t="shared" si="62"/>
        <v>#N/A</v>
      </c>
      <c r="FY33" s="170" t="e">
        <f t="shared" si="63"/>
        <v>#N/A</v>
      </c>
      <c r="FZ33" s="170" t="e">
        <f t="shared" si="64"/>
        <v>#N/A</v>
      </c>
      <c r="GA33" s="170" t="e">
        <f t="shared" si="65"/>
        <v>#N/A</v>
      </c>
      <c r="GB33" s="170" t="e">
        <f t="shared" si="66"/>
        <v>#N/A</v>
      </c>
      <c r="GC33" s="170" t="e">
        <f t="shared" si="67"/>
        <v>#N/A</v>
      </c>
      <c r="GD33" s="170" t="e">
        <f t="shared" si="68"/>
        <v>#N/A</v>
      </c>
      <c r="GE33" s="170" t="e">
        <f t="shared" si="69"/>
        <v>#N/A</v>
      </c>
      <c r="GF33" s="170" t="e">
        <f t="shared" si="70"/>
        <v>#N/A</v>
      </c>
      <c r="GG33" s="170" t="e">
        <f t="shared" si="71"/>
        <v>#N/A</v>
      </c>
      <c r="GH33" s="170" t="e">
        <f t="shared" si="72"/>
        <v>#N/A</v>
      </c>
      <c r="GI33" s="170" t="e">
        <f t="shared" si="73"/>
        <v>#N/A</v>
      </c>
      <c r="GJ33" s="170" t="e">
        <f t="shared" si="74"/>
        <v>#N/A</v>
      </c>
      <c r="GK33" s="170" t="e">
        <f t="shared" si="75"/>
        <v>#N/A</v>
      </c>
      <c r="GL33" s="170" t="e">
        <f t="shared" si="76"/>
        <v>#N/A</v>
      </c>
      <c r="GM33" s="170" t="e">
        <f t="shared" si="77"/>
        <v>#N/A</v>
      </c>
      <c r="GN33" s="170" t="e">
        <f t="shared" si="78"/>
        <v>#N/A</v>
      </c>
      <c r="GO33" s="170" t="e">
        <f t="shared" si="79"/>
        <v>#N/A</v>
      </c>
      <c r="GP33" s="170" t="e">
        <f t="shared" si="80"/>
        <v>#N/A</v>
      </c>
      <c r="GQ33" s="170" t="e">
        <f t="shared" si="81"/>
        <v>#N/A</v>
      </c>
      <c r="GR33" s="170" t="e">
        <f t="shared" si="82"/>
        <v>#N/A</v>
      </c>
      <c r="GS33" s="170" t="e">
        <f t="shared" si="83"/>
        <v>#N/A</v>
      </c>
      <c r="GT33" s="170" t="e">
        <f t="shared" si="84"/>
        <v>#N/A</v>
      </c>
      <c r="GU33" s="170" t="e">
        <f t="shared" si="85"/>
        <v>#N/A</v>
      </c>
      <c r="GV33" s="170" t="e">
        <f t="shared" si="86"/>
        <v>#N/A</v>
      </c>
      <c r="GW33" s="170" t="e">
        <f t="shared" si="87"/>
        <v>#N/A</v>
      </c>
      <c r="GX33" s="170" t="e">
        <f t="shared" si="88"/>
        <v>#N/A</v>
      </c>
      <c r="GY33" s="170" t="e">
        <f t="shared" si="89"/>
        <v>#N/A</v>
      </c>
      <c r="GZ33" s="170" t="e">
        <f t="shared" si="90"/>
        <v>#N/A</v>
      </c>
      <c r="HA33" s="170" t="e">
        <f t="shared" si="91"/>
        <v>#N/A</v>
      </c>
      <c r="HB33" s="170" t="e">
        <f t="shared" si="92"/>
        <v>#N/A</v>
      </c>
      <c r="HC33" s="170" t="e">
        <f t="shared" si="93"/>
        <v>#N/A</v>
      </c>
      <c r="HD33" s="170" t="e">
        <f t="shared" si="94"/>
        <v>#N/A</v>
      </c>
      <c r="HE33" s="170" t="e">
        <f t="shared" si="95"/>
        <v>#N/A</v>
      </c>
      <c r="HF33" s="170" t="e">
        <f t="shared" si="96"/>
        <v>#N/A</v>
      </c>
      <c r="HG33" s="170" t="e">
        <f t="shared" si="97"/>
        <v>#N/A</v>
      </c>
      <c r="HH33" s="170" t="e">
        <f t="shared" si="98"/>
        <v>#N/A</v>
      </c>
      <c r="HI33" s="170" t="e">
        <f t="shared" si="99"/>
        <v>#N/A</v>
      </c>
      <c r="HJ33" s="170" t="e">
        <f t="shared" si="100"/>
        <v>#N/A</v>
      </c>
      <c r="HK33" s="170" t="e">
        <f t="shared" si="101"/>
        <v>#N/A</v>
      </c>
      <c r="HL33" s="170" t="e">
        <f t="shared" si="102"/>
        <v>#N/A</v>
      </c>
      <c r="HM33" s="170" t="e">
        <f t="shared" si="103"/>
        <v>#N/A</v>
      </c>
      <c r="HN33" s="170" t="e">
        <f t="shared" si="104"/>
        <v>#N/A</v>
      </c>
      <c r="HO33" s="170" t="e">
        <f t="shared" si="105"/>
        <v>#N/A</v>
      </c>
      <c r="HP33" s="170" t="e">
        <f t="shared" si="106"/>
        <v>#N/A</v>
      </c>
    </row>
    <row r="34" spans="1:224" hidden="1" x14ac:dyDescent="0.25">
      <c r="A34" s="4">
        <v>31</v>
      </c>
      <c r="B34" s="97" t="str">
        <f t="shared" si="107"/>
        <v/>
      </c>
      <c r="C34" s="96"/>
      <c r="D34" s="97" t="str">
        <f t="shared" si="108"/>
        <v/>
      </c>
      <c r="E34" s="36" t="str">
        <f t="shared" si="0"/>
        <v/>
      </c>
      <c r="F34" s="36" t="str">
        <f t="shared" si="1"/>
        <v/>
      </c>
      <c r="G34" s="74" t="str">
        <f t="shared" si="109"/>
        <v/>
      </c>
      <c r="H34" s="23"/>
      <c r="I34" s="58"/>
      <c r="J34" s="281"/>
      <c r="K34" s="75" t="str">
        <f>IF(AND(B34&gt;0,C34&gt;0,D34&gt;0),IF(ISBLANK(J34),IF(ISBLANK(H34),"",(D34-B34)*VLOOKUP(H34,VLookups!$A$4:$B$13,2,FALSE)),J34),"")</f>
        <v/>
      </c>
      <c r="L34" s="76" t="str">
        <f t="shared" si="2"/>
        <v/>
      </c>
      <c r="M34" s="96"/>
      <c r="N34" s="271"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110"/>
        <v/>
      </c>
      <c r="W34" s="50" t="str">
        <f t="shared" ref="W34:AP34" si="199">IF(ISNONTEXT($V34),X34-$V34,"")</f>
        <v/>
      </c>
      <c r="X34" s="50" t="str">
        <f t="shared" si="199"/>
        <v/>
      </c>
      <c r="Y34" s="50" t="str">
        <f t="shared" si="199"/>
        <v/>
      </c>
      <c r="Z34" s="50" t="str">
        <f t="shared" si="199"/>
        <v/>
      </c>
      <c r="AA34" s="50" t="str">
        <f t="shared" si="199"/>
        <v/>
      </c>
      <c r="AB34" s="50" t="str">
        <f t="shared" si="199"/>
        <v/>
      </c>
      <c r="AC34" s="50" t="str">
        <f t="shared" si="199"/>
        <v/>
      </c>
      <c r="AD34" s="50" t="str">
        <f t="shared" si="199"/>
        <v/>
      </c>
      <c r="AE34" s="50" t="str">
        <f t="shared" si="199"/>
        <v/>
      </c>
      <c r="AF34" s="50" t="str">
        <f t="shared" si="199"/>
        <v/>
      </c>
      <c r="AG34" s="50" t="str">
        <f t="shared" si="199"/>
        <v/>
      </c>
      <c r="AH34" s="50" t="str">
        <f t="shared" si="199"/>
        <v/>
      </c>
      <c r="AI34" s="50" t="str">
        <f t="shared" si="199"/>
        <v/>
      </c>
      <c r="AJ34" s="50" t="str">
        <f t="shared" si="199"/>
        <v/>
      </c>
      <c r="AK34" s="50" t="str">
        <f t="shared" si="199"/>
        <v/>
      </c>
      <c r="AL34" s="50" t="str">
        <f t="shared" si="199"/>
        <v/>
      </c>
      <c r="AM34" s="50" t="str">
        <f t="shared" si="199"/>
        <v/>
      </c>
      <c r="AN34" s="50" t="str">
        <f t="shared" si="199"/>
        <v/>
      </c>
      <c r="AO34" s="50" t="str">
        <f t="shared" si="199"/>
        <v/>
      </c>
      <c r="AP34" s="50" t="str">
        <f t="shared" si="199"/>
        <v/>
      </c>
      <c r="AQ34" s="184" t="str">
        <f t="shared" si="112"/>
        <v/>
      </c>
      <c r="AR34" s="50" t="str">
        <f t="shared" ref="AR34:DC34" si="200">IF(ISNONTEXT($V34),AQ34+$V34,"")</f>
        <v/>
      </c>
      <c r="AS34" s="50" t="str">
        <f t="shared" si="200"/>
        <v/>
      </c>
      <c r="AT34" s="50" t="str">
        <f t="shared" si="200"/>
        <v/>
      </c>
      <c r="AU34" s="50" t="str">
        <f t="shared" si="200"/>
        <v/>
      </c>
      <c r="AV34" s="50" t="str">
        <f t="shared" si="200"/>
        <v/>
      </c>
      <c r="AW34" s="50" t="str">
        <f t="shared" si="200"/>
        <v/>
      </c>
      <c r="AX34" s="50" t="str">
        <f t="shared" si="200"/>
        <v/>
      </c>
      <c r="AY34" s="50" t="str">
        <f t="shared" si="200"/>
        <v/>
      </c>
      <c r="AZ34" s="50" t="str">
        <f t="shared" si="200"/>
        <v/>
      </c>
      <c r="BA34" s="50" t="str">
        <f t="shared" si="200"/>
        <v/>
      </c>
      <c r="BB34" s="50" t="str">
        <f t="shared" si="200"/>
        <v/>
      </c>
      <c r="BC34" s="50" t="str">
        <f t="shared" si="200"/>
        <v/>
      </c>
      <c r="BD34" s="50" t="str">
        <f t="shared" si="200"/>
        <v/>
      </c>
      <c r="BE34" s="50" t="str">
        <f t="shared" si="200"/>
        <v/>
      </c>
      <c r="BF34" s="50" t="str">
        <f t="shared" si="200"/>
        <v/>
      </c>
      <c r="BG34" s="50" t="str">
        <f t="shared" si="200"/>
        <v/>
      </c>
      <c r="BH34" s="50" t="str">
        <f t="shared" si="200"/>
        <v/>
      </c>
      <c r="BI34" s="50" t="str">
        <f t="shared" si="200"/>
        <v/>
      </c>
      <c r="BJ34" s="50" t="str">
        <f t="shared" si="200"/>
        <v/>
      </c>
      <c r="BK34" s="50" t="str">
        <f t="shared" si="200"/>
        <v/>
      </c>
      <c r="BL34" s="50" t="str">
        <f t="shared" si="200"/>
        <v/>
      </c>
      <c r="BM34" s="50" t="str">
        <f t="shared" si="200"/>
        <v/>
      </c>
      <c r="BN34" s="50" t="str">
        <f t="shared" si="200"/>
        <v/>
      </c>
      <c r="BO34" s="50" t="str">
        <f t="shared" si="200"/>
        <v/>
      </c>
      <c r="BP34" s="50" t="str">
        <f t="shared" si="200"/>
        <v/>
      </c>
      <c r="BQ34" s="50" t="str">
        <f t="shared" si="200"/>
        <v/>
      </c>
      <c r="BR34" s="50" t="str">
        <f t="shared" si="200"/>
        <v/>
      </c>
      <c r="BS34" s="50" t="str">
        <f t="shared" si="200"/>
        <v/>
      </c>
      <c r="BT34" s="50" t="str">
        <f t="shared" si="200"/>
        <v/>
      </c>
      <c r="BU34" s="50" t="str">
        <f t="shared" si="200"/>
        <v/>
      </c>
      <c r="BV34" s="50" t="str">
        <f t="shared" si="200"/>
        <v/>
      </c>
      <c r="BW34" s="50" t="str">
        <f t="shared" si="200"/>
        <v/>
      </c>
      <c r="BX34" s="50" t="str">
        <f t="shared" si="200"/>
        <v/>
      </c>
      <c r="BY34" s="50" t="str">
        <f t="shared" si="200"/>
        <v/>
      </c>
      <c r="BZ34" s="50" t="str">
        <f t="shared" si="200"/>
        <v/>
      </c>
      <c r="CA34" s="50" t="str">
        <f t="shared" si="200"/>
        <v/>
      </c>
      <c r="CB34" s="50" t="str">
        <f t="shared" si="200"/>
        <v/>
      </c>
      <c r="CC34" s="50" t="str">
        <f t="shared" si="200"/>
        <v/>
      </c>
      <c r="CD34" s="50" t="str">
        <f t="shared" si="200"/>
        <v/>
      </c>
      <c r="CE34" s="50" t="str">
        <f t="shared" si="200"/>
        <v/>
      </c>
      <c r="CF34" s="50" t="str">
        <f t="shared" si="200"/>
        <v/>
      </c>
      <c r="CG34" s="50" t="str">
        <f t="shared" si="200"/>
        <v/>
      </c>
      <c r="CH34" s="50" t="str">
        <f t="shared" si="200"/>
        <v/>
      </c>
      <c r="CI34" s="50" t="str">
        <f t="shared" si="200"/>
        <v/>
      </c>
      <c r="CJ34" s="50" t="str">
        <f t="shared" si="200"/>
        <v/>
      </c>
      <c r="CK34" s="50" t="str">
        <f t="shared" si="200"/>
        <v/>
      </c>
      <c r="CL34" s="50" t="str">
        <f t="shared" si="200"/>
        <v/>
      </c>
      <c r="CM34" s="50" t="str">
        <f t="shared" si="200"/>
        <v/>
      </c>
      <c r="CN34" s="50" t="str">
        <f t="shared" si="200"/>
        <v/>
      </c>
      <c r="CO34" s="50" t="str">
        <f t="shared" si="200"/>
        <v/>
      </c>
      <c r="CP34" s="50" t="str">
        <f t="shared" si="200"/>
        <v/>
      </c>
      <c r="CQ34" s="50" t="str">
        <f t="shared" si="200"/>
        <v/>
      </c>
      <c r="CR34" s="50" t="str">
        <f t="shared" si="200"/>
        <v/>
      </c>
      <c r="CS34" s="50" t="str">
        <f t="shared" si="200"/>
        <v/>
      </c>
      <c r="CT34" s="50" t="str">
        <f t="shared" si="200"/>
        <v/>
      </c>
      <c r="CU34" s="50" t="str">
        <f t="shared" si="200"/>
        <v/>
      </c>
      <c r="CV34" s="50" t="str">
        <f t="shared" si="200"/>
        <v/>
      </c>
      <c r="CW34" s="50" t="str">
        <f t="shared" si="200"/>
        <v/>
      </c>
      <c r="CX34" s="50" t="str">
        <f t="shared" si="200"/>
        <v/>
      </c>
      <c r="CY34" s="50" t="str">
        <f t="shared" si="200"/>
        <v/>
      </c>
      <c r="CZ34" s="50" t="str">
        <f t="shared" si="200"/>
        <v/>
      </c>
      <c r="DA34" s="50" t="str">
        <f t="shared" si="200"/>
        <v/>
      </c>
      <c r="DB34" s="50" t="str">
        <f t="shared" si="200"/>
        <v/>
      </c>
      <c r="DC34" s="50" t="str">
        <f t="shared" si="200"/>
        <v/>
      </c>
      <c r="DD34" s="50" t="str">
        <f t="shared" ref="DD34:DS34" si="201">IF(ISNONTEXT($V34),DC34+$V34,"")</f>
        <v/>
      </c>
      <c r="DE34" s="50" t="str">
        <f t="shared" si="201"/>
        <v/>
      </c>
      <c r="DF34" s="50" t="str">
        <f t="shared" si="201"/>
        <v/>
      </c>
      <c r="DG34" s="50" t="str">
        <f t="shared" si="201"/>
        <v/>
      </c>
      <c r="DH34" s="50" t="str">
        <f t="shared" si="201"/>
        <v/>
      </c>
      <c r="DI34" s="50" t="str">
        <f t="shared" si="201"/>
        <v/>
      </c>
      <c r="DJ34" s="50" t="str">
        <f t="shared" si="201"/>
        <v/>
      </c>
      <c r="DK34" s="50" t="str">
        <f t="shared" si="201"/>
        <v/>
      </c>
      <c r="DL34" s="50" t="str">
        <f t="shared" si="201"/>
        <v/>
      </c>
      <c r="DM34" s="50" t="str">
        <f t="shared" si="201"/>
        <v/>
      </c>
      <c r="DN34" s="50" t="str">
        <f t="shared" si="201"/>
        <v/>
      </c>
      <c r="DO34" s="50" t="str">
        <f t="shared" si="201"/>
        <v/>
      </c>
      <c r="DP34" s="50" t="str">
        <f t="shared" si="201"/>
        <v/>
      </c>
      <c r="DQ34" s="50" t="str">
        <f t="shared" si="201"/>
        <v/>
      </c>
      <c r="DR34" s="50" t="str">
        <f t="shared" si="201"/>
        <v/>
      </c>
      <c r="DS34" s="50" t="str">
        <f t="shared" si="201"/>
        <v/>
      </c>
      <c r="DT34" s="170" t="e">
        <f t="shared" si="6"/>
        <v>#N/A</v>
      </c>
      <c r="DU34" s="170" t="e">
        <f t="shared" si="7"/>
        <v>#N/A</v>
      </c>
      <c r="DV34" s="170" t="e">
        <f t="shared" si="8"/>
        <v>#N/A</v>
      </c>
      <c r="DW34" s="170" t="e">
        <f t="shared" si="9"/>
        <v>#N/A</v>
      </c>
      <c r="DX34" s="170" t="e">
        <f t="shared" si="10"/>
        <v>#N/A</v>
      </c>
      <c r="DY34" s="170" t="e">
        <f t="shared" si="11"/>
        <v>#N/A</v>
      </c>
      <c r="DZ34" s="170" t="e">
        <f t="shared" si="12"/>
        <v>#N/A</v>
      </c>
      <c r="EA34" s="170" t="e">
        <f t="shared" si="13"/>
        <v>#N/A</v>
      </c>
      <c r="EB34" s="170" t="e">
        <f t="shared" si="14"/>
        <v>#N/A</v>
      </c>
      <c r="EC34" s="170" t="e">
        <f t="shared" si="15"/>
        <v>#N/A</v>
      </c>
      <c r="ED34" s="170" t="e">
        <f t="shared" si="16"/>
        <v>#N/A</v>
      </c>
      <c r="EE34" s="170" t="e">
        <f t="shared" si="17"/>
        <v>#N/A</v>
      </c>
      <c r="EF34" s="170" t="e">
        <f t="shared" si="18"/>
        <v>#N/A</v>
      </c>
      <c r="EG34" s="170" t="e">
        <f t="shared" si="19"/>
        <v>#N/A</v>
      </c>
      <c r="EH34" s="170" t="e">
        <f t="shared" si="20"/>
        <v>#N/A</v>
      </c>
      <c r="EI34" s="170" t="e">
        <f t="shared" si="21"/>
        <v>#N/A</v>
      </c>
      <c r="EJ34" s="170" t="e">
        <f t="shared" si="22"/>
        <v>#N/A</v>
      </c>
      <c r="EK34" s="170" t="e">
        <f t="shared" si="23"/>
        <v>#N/A</v>
      </c>
      <c r="EL34" s="170" t="e">
        <f t="shared" si="24"/>
        <v>#N/A</v>
      </c>
      <c r="EM34" s="170" t="e">
        <f t="shared" si="25"/>
        <v>#N/A</v>
      </c>
      <c r="EN34" s="170" t="e">
        <f t="shared" si="26"/>
        <v>#N/A</v>
      </c>
      <c r="EO34" s="170" t="e">
        <f t="shared" si="27"/>
        <v>#N/A</v>
      </c>
      <c r="EP34" s="170" t="e">
        <f t="shared" si="28"/>
        <v>#N/A</v>
      </c>
      <c r="EQ34" s="170" t="e">
        <f t="shared" si="29"/>
        <v>#N/A</v>
      </c>
      <c r="ER34" s="170" t="e">
        <f t="shared" si="30"/>
        <v>#N/A</v>
      </c>
      <c r="ES34" s="170" t="e">
        <f t="shared" si="31"/>
        <v>#N/A</v>
      </c>
      <c r="ET34" s="170" t="e">
        <f t="shared" si="32"/>
        <v>#N/A</v>
      </c>
      <c r="EU34" s="170" t="e">
        <f t="shared" si="33"/>
        <v>#N/A</v>
      </c>
      <c r="EV34" s="170" t="e">
        <f t="shared" si="34"/>
        <v>#N/A</v>
      </c>
      <c r="EW34" s="170" t="e">
        <f t="shared" si="35"/>
        <v>#N/A</v>
      </c>
      <c r="EX34" s="170" t="e">
        <f t="shared" si="36"/>
        <v>#N/A</v>
      </c>
      <c r="EY34" s="170" t="e">
        <f t="shared" si="37"/>
        <v>#N/A</v>
      </c>
      <c r="EZ34" s="170" t="e">
        <f t="shared" si="38"/>
        <v>#N/A</v>
      </c>
      <c r="FA34" s="170" t="e">
        <f t="shared" si="39"/>
        <v>#N/A</v>
      </c>
      <c r="FB34" s="170" t="e">
        <f t="shared" si="40"/>
        <v>#N/A</v>
      </c>
      <c r="FC34" s="170" t="e">
        <f t="shared" si="41"/>
        <v>#N/A</v>
      </c>
      <c r="FD34" s="170" t="e">
        <f t="shared" si="42"/>
        <v>#N/A</v>
      </c>
      <c r="FE34" s="170" t="e">
        <f t="shared" si="43"/>
        <v>#N/A</v>
      </c>
      <c r="FF34" s="170" t="e">
        <f t="shared" si="44"/>
        <v>#N/A</v>
      </c>
      <c r="FG34" s="170" t="e">
        <f t="shared" si="45"/>
        <v>#N/A</v>
      </c>
      <c r="FH34" s="170" t="e">
        <f t="shared" si="46"/>
        <v>#N/A</v>
      </c>
      <c r="FI34" s="170" t="e">
        <f t="shared" si="47"/>
        <v>#N/A</v>
      </c>
      <c r="FJ34" s="170" t="e">
        <f t="shared" si="48"/>
        <v>#N/A</v>
      </c>
      <c r="FK34" s="170" t="e">
        <f t="shared" si="49"/>
        <v>#N/A</v>
      </c>
      <c r="FL34" s="170" t="e">
        <f t="shared" si="50"/>
        <v>#N/A</v>
      </c>
      <c r="FM34" s="170" t="e">
        <f t="shared" si="51"/>
        <v>#N/A</v>
      </c>
      <c r="FN34" s="170" t="e">
        <f t="shared" si="52"/>
        <v>#N/A</v>
      </c>
      <c r="FO34" s="170" t="e">
        <f t="shared" si="53"/>
        <v>#N/A</v>
      </c>
      <c r="FP34" s="170" t="e">
        <f t="shared" si="54"/>
        <v>#N/A</v>
      </c>
      <c r="FQ34" s="170" t="e">
        <f t="shared" si="55"/>
        <v>#N/A</v>
      </c>
      <c r="FR34" s="170" t="e">
        <f t="shared" si="56"/>
        <v>#N/A</v>
      </c>
      <c r="FS34" s="170" t="e">
        <f t="shared" si="57"/>
        <v>#N/A</v>
      </c>
      <c r="FT34" s="170" t="e">
        <f t="shared" si="58"/>
        <v>#N/A</v>
      </c>
      <c r="FU34" s="170" t="e">
        <f t="shared" si="59"/>
        <v>#N/A</v>
      </c>
      <c r="FV34" s="170" t="e">
        <f t="shared" si="60"/>
        <v>#N/A</v>
      </c>
      <c r="FW34" s="170" t="e">
        <f t="shared" si="61"/>
        <v>#N/A</v>
      </c>
      <c r="FX34" s="170" t="e">
        <f t="shared" si="62"/>
        <v>#N/A</v>
      </c>
      <c r="FY34" s="170" t="e">
        <f t="shared" si="63"/>
        <v>#N/A</v>
      </c>
      <c r="FZ34" s="170" t="e">
        <f t="shared" si="64"/>
        <v>#N/A</v>
      </c>
      <c r="GA34" s="170" t="e">
        <f t="shared" si="65"/>
        <v>#N/A</v>
      </c>
      <c r="GB34" s="170" t="e">
        <f t="shared" si="66"/>
        <v>#N/A</v>
      </c>
      <c r="GC34" s="170" t="e">
        <f t="shared" si="67"/>
        <v>#N/A</v>
      </c>
      <c r="GD34" s="170" t="e">
        <f t="shared" si="68"/>
        <v>#N/A</v>
      </c>
      <c r="GE34" s="170" t="e">
        <f t="shared" si="69"/>
        <v>#N/A</v>
      </c>
      <c r="GF34" s="170" t="e">
        <f t="shared" si="70"/>
        <v>#N/A</v>
      </c>
      <c r="GG34" s="170" t="e">
        <f t="shared" si="71"/>
        <v>#N/A</v>
      </c>
      <c r="GH34" s="170" t="e">
        <f t="shared" si="72"/>
        <v>#N/A</v>
      </c>
      <c r="GI34" s="170" t="e">
        <f t="shared" si="73"/>
        <v>#N/A</v>
      </c>
      <c r="GJ34" s="170" t="e">
        <f t="shared" si="74"/>
        <v>#N/A</v>
      </c>
      <c r="GK34" s="170" t="e">
        <f t="shared" si="75"/>
        <v>#N/A</v>
      </c>
      <c r="GL34" s="170" t="e">
        <f t="shared" si="76"/>
        <v>#N/A</v>
      </c>
      <c r="GM34" s="170" t="e">
        <f t="shared" si="77"/>
        <v>#N/A</v>
      </c>
      <c r="GN34" s="170" t="e">
        <f t="shared" si="78"/>
        <v>#N/A</v>
      </c>
      <c r="GO34" s="170" t="e">
        <f t="shared" si="79"/>
        <v>#N/A</v>
      </c>
      <c r="GP34" s="170" t="e">
        <f t="shared" si="80"/>
        <v>#N/A</v>
      </c>
      <c r="GQ34" s="170" t="e">
        <f t="shared" si="81"/>
        <v>#N/A</v>
      </c>
      <c r="GR34" s="170" t="e">
        <f t="shared" si="82"/>
        <v>#N/A</v>
      </c>
      <c r="GS34" s="170" t="e">
        <f t="shared" si="83"/>
        <v>#N/A</v>
      </c>
      <c r="GT34" s="170" t="e">
        <f t="shared" si="84"/>
        <v>#N/A</v>
      </c>
      <c r="GU34" s="170" t="e">
        <f t="shared" si="85"/>
        <v>#N/A</v>
      </c>
      <c r="GV34" s="170" t="e">
        <f t="shared" si="86"/>
        <v>#N/A</v>
      </c>
      <c r="GW34" s="170" t="e">
        <f t="shared" si="87"/>
        <v>#N/A</v>
      </c>
      <c r="GX34" s="170" t="e">
        <f t="shared" si="88"/>
        <v>#N/A</v>
      </c>
      <c r="GY34" s="170" t="e">
        <f t="shared" si="89"/>
        <v>#N/A</v>
      </c>
      <c r="GZ34" s="170" t="e">
        <f t="shared" si="90"/>
        <v>#N/A</v>
      </c>
      <c r="HA34" s="170" t="e">
        <f t="shared" si="91"/>
        <v>#N/A</v>
      </c>
      <c r="HB34" s="170" t="e">
        <f t="shared" si="92"/>
        <v>#N/A</v>
      </c>
      <c r="HC34" s="170" t="e">
        <f t="shared" si="93"/>
        <v>#N/A</v>
      </c>
      <c r="HD34" s="170" t="e">
        <f t="shared" si="94"/>
        <v>#N/A</v>
      </c>
      <c r="HE34" s="170" t="e">
        <f t="shared" si="95"/>
        <v>#N/A</v>
      </c>
      <c r="HF34" s="170" t="e">
        <f t="shared" si="96"/>
        <v>#N/A</v>
      </c>
      <c r="HG34" s="170" t="e">
        <f t="shared" si="97"/>
        <v>#N/A</v>
      </c>
      <c r="HH34" s="170" t="e">
        <f t="shared" si="98"/>
        <v>#N/A</v>
      </c>
      <c r="HI34" s="170" t="e">
        <f t="shared" si="99"/>
        <v>#N/A</v>
      </c>
      <c r="HJ34" s="170" t="e">
        <f t="shared" si="100"/>
        <v>#N/A</v>
      </c>
      <c r="HK34" s="170" t="e">
        <f t="shared" si="101"/>
        <v>#N/A</v>
      </c>
      <c r="HL34" s="170" t="e">
        <f t="shared" si="102"/>
        <v>#N/A</v>
      </c>
      <c r="HM34" s="170" t="e">
        <f t="shared" si="103"/>
        <v>#N/A</v>
      </c>
      <c r="HN34" s="170" t="e">
        <f t="shared" si="104"/>
        <v>#N/A</v>
      </c>
      <c r="HO34" s="170" t="e">
        <f t="shared" si="105"/>
        <v>#N/A</v>
      </c>
      <c r="HP34" s="170" t="e">
        <f t="shared" si="106"/>
        <v>#N/A</v>
      </c>
    </row>
    <row r="35" spans="1:224" hidden="1" x14ac:dyDescent="0.25">
      <c r="A35" s="4">
        <v>32</v>
      </c>
      <c r="B35" s="97" t="str">
        <f t="shared" si="107"/>
        <v/>
      </c>
      <c r="C35" s="96"/>
      <c r="D35" s="97" t="str">
        <f t="shared" si="108"/>
        <v/>
      </c>
      <c r="E35" s="36" t="str">
        <f t="shared" si="0"/>
        <v/>
      </c>
      <c r="F35" s="36" t="str">
        <f t="shared" si="1"/>
        <v/>
      </c>
      <c r="G35" s="74" t="str">
        <f t="shared" si="109"/>
        <v/>
      </c>
      <c r="H35" s="23"/>
      <c r="I35" s="58"/>
      <c r="J35" s="281"/>
      <c r="K35" s="75" t="str">
        <f>IF(AND(B35&gt;0,C35&gt;0,D35&gt;0),IF(ISBLANK(J35),IF(ISBLANK(H35),"",(D35-B35)*VLOOKUP(H35,VLookups!$A$4:$B$13,2,FALSE)),J35),"")</f>
        <v/>
      </c>
      <c r="L35" s="76" t="str">
        <f t="shared" si="2"/>
        <v/>
      </c>
      <c r="M35" s="96"/>
      <c r="N35" s="271"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110"/>
        <v/>
      </c>
      <c r="W35" s="50" t="str">
        <f t="shared" ref="W35:AP35" si="202">IF(ISNONTEXT($V35),X35-$V35,"")</f>
        <v/>
      </c>
      <c r="X35" s="50" t="str">
        <f t="shared" si="202"/>
        <v/>
      </c>
      <c r="Y35" s="50" t="str">
        <f t="shared" si="202"/>
        <v/>
      </c>
      <c r="Z35" s="50" t="str">
        <f t="shared" si="202"/>
        <v/>
      </c>
      <c r="AA35" s="50" t="str">
        <f t="shared" si="202"/>
        <v/>
      </c>
      <c r="AB35" s="50" t="str">
        <f t="shared" si="202"/>
        <v/>
      </c>
      <c r="AC35" s="50" t="str">
        <f t="shared" si="202"/>
        <v/>
      </c>
      <c r="AD35" s="50" t="str">
        <f t="shared" si="202"/>
        <v/>
      </c>
      <c r="AE35" s="50" t="str">
        <f t="shared" si="202"/>
        <v/>
      </c>
      <c r="AF35" s="50" t="str">
        <f t="shared" si="202"/>
        <v/>
      </c>
      <c r="AG35" s="50" t="str">
        <f t="shared" si="202"/>
        <v/>
      </c>
      <c r="AH35" s="50" t="str">
        <f t="shared" si="202"/>
        <v/>
      </c>
      <c r="AI35" s="50" t="str">
        <f t="shared" si="202"/>
        <v/>
      </c>
      <c r="AJ35" s="50" t="str">
        <f t="shared" si="202"/>
        <v/>
      </c>
      <c r="AK35" s="50" t="str">
        <f t="shared" si="202"/>
        <v/>
      </c>
      <c r="AL35" s="50" t="str">
        <f t="shared" si="202"/>
        <v/>
      </c>
      <c r="AM35" s="50" t="str">
        <f t="shared" si="202"/>
        <v/>
      </c>
      <c r="AN35" s="50" t="str">
        <f t="shared" si="202"/>
        <v/>
      </c>
      <c r="AO35" s="50" t="str">
        <f t="shared" si="202"/>
        <v/>
      </c>
      <c r="AP35" s="50" t="str">
        <f t="shared" si="202"/>
        <v/>
      </c>
      <c r="AQ35" s="184" t="str">
        <f t="shared" si="112"/>
        <v/>
      </c>
      <c r="AR35" s="50" t="str">
        <f t="shared" ref="AR35:DC35" si="203">IF(ISNONTEXT($V35),AQ35+$V35,"")</f>
        <v/>
      </c>
      <c r="AS35" s="50" t="str">
        <f t="shared" si="203"/>
        <v/>
      </c>
      <c r="AT35" s="50" t="str">
        <f t="shared" si="203"/>
        <v/>
      </c>
      <c r="AU35" s="50" t="str">
        <f t="shared" si="203"/>
        <v/>
      </c>
      <c r="AV35" s="50" t="str">
        <f t="shared" si="203"/>
        <v/>
      </c>
      <c r="AW35" s="50" t="str">
        <f t="shared" si="203"/>
        <v/>
      </c>
      <c r="AX35" s="50" t="str">
        <f t="shared" si="203"/>
        <v/>
      </c>
      <c r="AY35" s="50" t="str">
        <f t="shared" si="203"/>
        <v/>
      </c>
      <c r="AZ35" s="50" t="str">
        <f t="shared" si="203"/>
        <v/>
      </c>
      <c r="BA35" s="50" t="str">
        <f t="shared" si="203"/>
        <v/>
      </c>
      <c r="BB35" s="50" t="str">
        <f t="shared" si="203"/>
        <v/>
      </c>
      <c r="BC35" s="50" t="str">
        <f t="shared" si="203"/>
        <v/>
      </c>
      <c r="BD35" s="50" t="str">
        <f t="shared" si="203"/>
        <v/>
      </c>
      <c r="BE35" s="50" t="str">
        <f t="shared" si="203"/>
        <v/>
      </c>
      <c r="BF35" s="50" t="str">
        <f t="shared" si="203"/>
        <v/>
      </c>
      <c r="BG35" s="50" t="str">
        <f t="shared" si="203"/>
        <v/>
      </c>
      <c r="BH35" s="50" t="str">
        <f t="shared" si="203"/>
        <v/>
      </c>
      <c r="BI35" s="50" t="str">
        <f t="shared" si="203"/>
        <v/>
      </c>
      <c r="BJ35" s="50" t="str">
        <f t="shared" si="203"/>
        <v/>
      </c>
      <c r="BK35" s="50" t="str">
        <f t="shared" si="203"/>
        <v/>
      </c>
      <c r="BL35" s="50" t="str">
        <f t="shared" si="203"/>
        <v/>
      </c>
      <c r="BM35" s="50" t="str">
        <f t="shared" si="203"/>
        <v/>
      </c>
      <c r="BN35" s="50" t="str">
        <f t="shared" si="203"/>
        <v/>
      </c>
      <c r="BO35" s="50" t="str">
        <f t="shared" si="203"/>
        <v/>
      </c>
      <c r="BP35" s="50" t="str">
        <f t="shared" si="203"/>
        <v/>
      </c>
      <c r="BQ35" s="50" t="str">
        <f t="shared" si="203"/>
        <v/>
      </c>
      <c r="BR35" s="50" t="str">
        <f t="shared" si="203"/>
        <v/>
      </c>
      <c r="BS35" s="50" t="str">
        <f t="shared" si="203"/>
        <v/>
      </c>
      <c r="BT35" s="50" t="str">
        <f t="shared" si="203"/>
        <v/>
      </c>
      <c r="BU35" s="50" t="str">
        <f t="shared" si="203"/>
        <v/>
      </c>
      <c r="BV35" s="50" t="str">
        <f t="shared" si="203"/>
        <v/>
      </c>
      <c r="BW35" s="50" t="str">
        <f t="shared" si="203"/>
        <v/>
      </c>
      <c r="BX35" s="50" t="str">
        <f t="shared" si="203"/>
        <v/>
      </c>
      <c r="BY35" s="50" t="str">
        <f t="shared" si="203"/>
        <v/>
      </c>
      <c r="BZ35" s="50" t="str">
        <f t="shared" si="203"/>
        <v/>
      </c>
      <c r="CA35" s="50" t="str">
        <f t="shared" si="203"/>
        <v/>
      </c>
      <c r="CB35" s="50" t="str">
        <f t="shared" si="203"/>
        <v/>
      </c>
      <c r="CC35" s="50" t="str">
        <f t="shared" si="203"/>
        <v/>
      </c>
      <c r="CD35" s="50" t="str">
        <f t="shared" si="203"/>
        <v/>
      </c>
      <c r="CE35" s="50" t="str">
        <f t="shared" si="203"/>
        <v/>
      </c>
      <c r="CF35" s="50" t="str">
        <f t="shared" si="203"/>
        <v/>
      </c>
      <c r="CG35" s="50" t="str">
        <f t="shared" si="203"/>
        <v/>
      </c>
      <c r="CH35" s="50" t="str">
        <f t="shared" si="203"/>
        <v/>
      </c>
      <c r="CI35" s="50" t="str">
        <f t="shared" si="203"/>
        <v/>
      </c>
      <c r="CJ35" s="50" t="str">
        <f t="shared" si="203"/>
        <v/>
      </c>
      <c r="CK35" s="50" t="str">
        <f t="shared" si="203"/>
        <v/>
      </c>
      <c r="CL35" s="50" t="str">
        <f t="shared" si="203"/>
        <v/>
      </c>
      <c r="CM35" s="50" t="str">
        <f t="shared" si="203"/>
        <v/>
      </c>
      <c r="CN35" s="50" t="str">
        <f t="shared" si="203"/>
        <v/>
      </c>
      <c r="CO35" s="50" t="str">
        <f t="shared" si="203"/>
        <v/>
      </c>
      <c r="CP35" s="50" t="str">
        <f t="shared" si="203"/>
        <v/>
      </c>
      <c r="CQ35" s="50" t="str">
        <f t="shared" si="203"/>
        <v/>
      </c>
      <c r="CR35" s="50" t="str">
        <f t="shared" si="203"/>
        <v/>
      </c>
      <c r="CS35" s="50" t="str">
        <f t="shared" si="203"/>
        <v/>
      </c>
      <c r="CT35" s="50" t="str">
        <f t="shared" si="203"/>
        <v/>
      </c>
      <c r="CU35" s="50" t="str">
        <f t="shared" si="203"/>
        <v/>
      </c>
      <c r="CV35" s="50" t="str">
        <f t="shared" si="203"/>
        <v/>
      </c>
      <c r="CW35" s="50" t="str">
        <f t="shared" si="203"/>
        <v/>
      </c>
      <c r="CX35" s="50" t="str">
        <f t="shared" si="203"/>
        <v/>
      </c>
      <c r="CY35" s="50" t="str">
        <f t="shared" si="203"/>
        <v/>
      </c>
      <c r="CZ35" s="50" t="str">
        <f t="shared" si="203"/>
        <v/>
      </c>
      <c r="DA35" s="50" t="str">
        <f t="shared" si="203"/>
        <v/>
      </c>
      <c r="DB35" s="50" t="str">
        <f t="shared" si="203"/>
        <v/>
      </c>
      <c r="DC35" s="50" t="str">
        <f t="shared" si="203"/>
        <v/>
      </c>
      <c r="DD35" s="50" t="str">
        <f t="shared" ref="DD35:DS35" si="204">IF(ISNONTEXT($V35),DC35+$V35,"")</f>
        <v/>
      </c>
      <c r="DE35" s="50" t="str">
        <f t="shared" si="204"/>
        <v/>
      </c>
      <c r="DF35" s="50" t="str">
        <f t="shared" si="204"/>
        <v/>
      </c>
      <c r="DG35" s="50" t="str">
        <f t="shared" si="204"/>
        <v/>
      </c>
      <c r="DH35" s="50" t="str">
        <f t="shared" si="204"/>
        <v/>
      </c>
      <c r="DI35" s="50" t="str">
        <f t="shared" si="204"/>
        <v/>
      </c>
      <c r="DJ35" s="50" t="str">
        <f t="shared" si="204"/>
        <v/>
      </c>
      <c r="DK35" s="50" t="str">
        <f t="shared" si="204"/>
        <v/>
      </c>
      <c r="DL35" s="50" t="str">
        <f t="shared" si="204"/>
        <v/>
      </c>
      <c r="DM35" s="50" t="str">
        <f t="shared" si="204"/>
        <v/>
      </c>
      <c r="DN35" s="50" t="str">
        <f t="shared" si="204"/>
        <v/>
      </c>
      <c r="DO35" s="50" t="str">
        <f t="shared" si="204"/>
        <v/>
      </c>
      <c r="DP35" s="50" t="str">
        <f t="shared" si="204"/>
        <v/>
      </c>
      <c r="DQ35" s="50" t="str">
        <f t="shared" si="204"/>
        <v/>
      </c>
      <c r="DR35" s="50" t="str">
        <f t="shared" si="204"/>
        <v/>
      </c>
      <c r="DS35" s="50" t="str">
        <f t="shared" si="204"/>
        <v/>
      </c>
      <c r="DT35" s="170" t="e">
        <f t="shared" si="6"/>
        <v>#N/A</v>
      </c>
      <c r="DU35" s="170" t="e">
        <f t="shared" si="7"/>
        <v>#N/A</v>
      </c>
      <c r="DV35" s="170" t="e">
        <f t="shared" si="8"/>
        <v>#N/A</v>
      </c>
      <c r="DW35" s="170" t="e">
        <f t="shared" si="9"/>
        <v>#N/A</v>
      </c>
      <c r="DX35" s="170" t="e">
        <f t="shared" si="10"/>
        <v>#N/A</v>
      </c>
      <c r="DY35" s="170" t="e">
        <f t="shared" si="11"/>
        <v>#N/A</v>
      </c>
      <c r="DZ35" s="170" t="e">
        <f t="shared" si="12"/>
        <v>#N/A</v>
      </c>
      <c r="EA35" s="170" t="e">
        <f t="shared" si="13"/>
        <v>#N/A</v>
      </c>
      <c r="EB35" s="170" t="e">
        <f t="shared" si="14"/>
        <v>#N/A</v>
      </c>
      <c r="EC35" s="170" t="e">
        <f t="shared" si="15"/>
        <v>#N/A</v>
      </c>
      <c r="ED35" s="170" t="e">
        <f t="shared" si="16"/>
        <v>#N/A</v>
      </c>
      <c r="EE35" s="170" t="e">
        <f t="shared" si="17"/>
        <v>#N/A</v>
      </c>
      <c r="EF35" s="170" t="e">
        <f t="shared" si="18"/>
        <v>#N/A</v>
      </c>
      <c r="EG35" s="170" t="e">
        <f t="shared" si="19"/>
        <v>#N/A</v>
      </c>
      <c r="EH35" s="170" t="e">
        <f t="shared" si="20"/>
        <v>#N/A</v>
      </c>
      <c r="EI35" s="170" t="e">
        <f t="shared" si="21"/>
        <v>#N/A</v>
      </c>
      <c r="EJ35" s="170" t="e">
        <f t="shared" si="22"/>
        <v>#N/A</v>
      </c>
      <c r="EK35" s="170" t="e">
        <f t="shared" si="23"/>
        <v>#N/A</v>
      </c>
      <c r="EL35" s="170" t="e">
        <f t="shared" si="24"/>
        <v>#N/A</v>
      </c>
      <c r="EM35" s="170" t="e">
        <f t="shared" si="25"/>
        <v>#N/A</v>
      </c>
      <c r="EN35" s="170" t="e">
        <f t="shared" si="26"/>
        <v>#N/A</v>
      </c>
      <c r="EO35" s="170" t="e">
        <f t="shared" si="27"/>
        <v>#N/A</v>
      </c>
      <c r="EP35" s="170" t="e">
        <f t="shared" si="28"/>
        <v>#N/A</v>
      </c>
      <c r="EQ35" s="170" t="e">
        <f t="shared" si="29"/>
        <v>#N/A</v>
      </c>
      <c r="ER35" s="170" t="e">
        <f t="shared" si="30"/>
        <v>#N/A</v>
      </c>
      <c r="ES35" s="170" t="e">
        <f t="shared" si="31"/>
        <v>#N/A</v>
      </c>
      <c r="ET35" s="170" t="e">
        <f t="shared" si="32"/>
        <v>#N/A</v>
      </c>
      <c r="EU35" s="170" t="e">
        <f t="shared" si="33"/>
        <v>#N/A</v>
      </c>
      <c r="EV35" s="170" t="e">
        <f t="shared" si="34"/>
        <v>#N/A</v>
      </c>
      <c r="EW35" s="170" t="e">
        <f t="shared" si="35"/>
        <v>#N/A</v>
      </c>
      <c r="EX35" s="170" t="e">
        <f t="shared" si="36"/>
        <v>#N/A</v>
      </c>
      <c r="EY35" s="170" t="e">
        <f t="shared" si="37"/>
        <v>#N/A</v>
      </c>
      <c r="EZ35" s="170" t="e">
        <f t="shared" si="38"/>
        <v>#N/A</v>
      </c>
      <c r="FA35" s="170" t="e">
        <f t="shared" si="39"/>
        <v>#N/A</v>
      </c>
      <c r="FB35" s="170" t="e">
        <f t="shared" si="40"/>
        <v>#N/A</v>
      </c>
      <c r="FC35" s="170" t="e">
        <f t="shared" si="41"/>
        <v>#N/A</v>
      </c>
      <c r="FD35" s="170" t="e">
        <f t="shared" si="42"/>
        <v>#N/A</v>
      </c>
      <c r="FE35" s="170" t="e">
        <f t="shared" si="43"/>
        <v>#N/A</v>
      </c>
      <c r="FF35" s="170" t="e">
        <f t="shared" si="44"/>
        <v>#N/A</v>
      </c>
      <c r="FG35" s="170" t="e">
        <f t="shared" si="45"/>
        <v>#N/A</v>
      </c>
      <c r="FH35" s="170" t="e">
        <f t="shared" si="46"/>
        <v>#N/A</v>
      </c>
      <c r="FI35" s="170" t="e">
        <f t="shared" si="47"/>
        <v>#N/A</v>
      </c>
      <c r="FJ35" s="170" t="e">
        <f t="shared" si="48"/>
        <v>#N/A</v>
      </c>
      <c r="FK35" s="170" t="e">
        <f t="shared" si="49"/>
        <v>#N/A</v>
      </c>
      <c r="FL35" s="170" t="e">
        <f t="shared" si="50"/>
        <v>#N/A</v>
      </c>
      <c r="FM35" s="170" t="e">
        <f t="shared" si="51"/>
        <v>#N/A</v>
      </c>
      <c r="FN35" s="170" t="e">
        <f t="shared" si="52"/>
        <v>#N/A</v>
      </c>
      <c r="FO35" s="170" t="e">
        <f t="shared" si="53"/>
        <v>#N/A</v>
      </c>
      <c r="FP35" s="170" t="e">
        <f t="shared" si="54"/>
        <v>#N/A</v>
      </c>
      <c r="FQ35" s="170" t="e">
        <f t="shared" si="55"/>
        <v>#N/A</v>
      </c>
      <c r="FR35" s="170" t="e">
        <f t="shared" si="56"/>
        <v>#N/A</v>
      </c>
      <c r="FS35" s="170" t="e">
        <f t="shared" si="57"/>
        <v>#N/A</v>
      </c>
      <c r="FT35" s="170" t="e">
        <f t="shared" si="58"/>
        <v>#N/A</v>
      </c>
      <c r="FU35" s="170" t="e">
        <f t="shared" si="59"/>
        <v>#N/A</v>
      </c>
      <c r="FV35" s="170" t="e">
        <f t="shared" si="60"/>
        <v>#N/A</v>
      </c>
      <c r="FW35" s="170" t="e">
        <f t="shared" si="61"/>
        <v>#N/A</v>
      </c>
      <c r="FX35" s="170" t="e">
        <f t="shared" si="62"/>
        <v>#N/A</v>
      </c>
      <c r="FY35" s="170" t="e">
        <f t="shared" si="63"/>
        <v>#N/A</v>
      </c>
      <c r="FZ35" s="170" t="e">
        <f t="shared" si="64"/>
        <v>#N/A</v>
      </c>
      <c r="GA35" s="170" t="e">
        <f t="shared" si="65"/>
        <v>#N/A</v>
      </c>
      <c r="GB35" s="170" t="e">
        <f t="shared" si="66"/>
        <v>#N/A</v>
      </c>
      <c r="GC35" s="170" t="e">
        <f t="shared" si="67"/>
        <v>#N/A</v>
      </c>
      <c r="GD35" s="170" t="e">
        <f t="shared" si="68"/>
        <v>#N/A</v>
      </c>
      <c r="GE35" s="170" t="e">
        <f t="shared" si="69"/>
        <v>#N/A</v>
      </c>
      <c r="GF35" s="170" t="e">
        <f t="shared" si="70"/>
        <v>#N/A</v>
      </c>
      <c r="GG35" s="170" t="e">
        <f t="shared" si="71"/>
        <v>#N/A</v>
      </c>
      <c r="GH35" s="170" t="e">
        <f t="shared" si="72"/>
        <v>#N/A</v>
      </c>
      <c r="GI35" s="170" t="e">
        <f t="shared" si="73"/>
        <v>#N/A</v>
      </c>
      <c r="GJ35" s="170" t="e">
        <f t="shared" si="74"/>
        <v>#N/A</v>
      </c>
      <c r="GK35" s="170" t="e">
        <f t="shared" si="75"/>
        <v>#N/A</v>
      </c>
      <c r="GL35" s="170" t="e">
        <f t="shared" si="76"/>
        <v>#N/A</v>
      </c>
      <c r="GM35" s="170" t="e">
        <f t="shared" si="77"/>
        <v>#N/A</v>
      </c>
      <c r="GN35" s="170" t="e">
        <f t="shared" si="78"/>
        <v>#N/A</v>
      </c>
      <c r="GO35" s="170" t="e">
        <f t="shared" si="79"/>
        <v>#N/A</v>
      </c>
      <c r="GP35" s="170" t="e">
        <f t="shared" si="80"/>
        <v>#N/A</v>
      </c>
      <c r="GQ35" s="170" t="e">
        <f t="shared" si="81"/>
        <v>#N/A</v>
      </c>
      <c r="GR35" s="170" t="e">
        <f t="shared" si="82"/>
        <v>#N/A</v>
      </c>
      <c r="GS35" s="170" t="e">
        <f t="shared" si="83"/>
        <v>#N/A</v>
      </c>
      <c r="GT35" s="170" t="e">
        <f t="shared" si="84"/>
        <v>#N/A</v>
      </c>
      <c r="GU35" s="170" t="e">
        <f t="shared" si="85"/>
        <v>#N/A</v>
      </c>
      <c r="GV35" s="170" t="e">
        <f t="shared" si="86"/>
        <v>#N/A</v>
      </c>
      <c r="GW35" s="170" t="e">
        <f t="shared" si="87"/>
        <v>#N/A</v>
      </c>
      <c r="GX35" s="170" t="e">
        <f t="shared" si="88"/>
        <v>#N/A</v>
      </c>
      <c r="GY35" s="170" t="e">
        <f t="shared" si="89"/>
        <v>#N/A</v>
      </c>
      <c r="GZ35" s="170" t="e">
        <f t="shared" si="90"/>
        <v>#N/A</v>
      </c>
      <c r="HA35" s="170" t="e">
        <f t="shared" si="91"/>
        <v>#N/A</v>
      </c>
      <c r="HB35" s="170" t="e">
        <f t="shared" si="92"/>
        <v>#N/A</v>
      </c>
      <c r="HC35" s="170" t="e">
        <f t="shared" si="93"/>
        <v>#N/A</v>
      </c>
      <c r="HD35" s="170" t="e">
        <f t="shared" si="94"/>
        <v>#N/A</v>
      </c>
      <c r="HE35" s="170" t="e">
        <f t="shared" si="95"/>
        <v>#N/A</v>
      </c>
      <c r="HF35" s="170" t="e">
        <f t="shared" si="96"/>
        <v>#N/A</v>
      </c>
      <c r="HG35" s="170" t="e">
        <f t="shared" si="97"/>
        <v>#N/A</v>
      </c>
      <c r="HH35" s="170" t="e">
        <f t="shared" si="98"/>
        <v>#N/A</v>
      </c>
      <c r="HI35" s="170" t="e">
        <f t="shared" si="99"/>
        <v>#N/A</v>
      </c>
      <c r="HJ35" s="170" t="e">
        <f t="shared" si="100"/>
        <v>#N/A</v>
      </c>
      <c r="HK35" s="170" t="e">
        <f t="shared" si="101"/>
        <v>#N/A</v>
      </c>
      <c r="HL35" s="170" t="e">
        <f t="shared" si="102"/>
        <v>#N/A</v>
      </c>
      <c r="HM35" s="170" t="e">
        <f t="shared" si="103"/>
        <v>#N/A</v>
      </c>
      <c r="HN35" s="170" t="e">
        <f t="shared" si="104"/>
        <v>#N/A</v>
      </c>
      <c r="HO35" s="170" t="e">
        <f t="shared" si="105"/>
        <v>#N/A</v>
      </c>
      <c r="HP35" s="170" t="e">
        <f t="shared" si="106"/>
        <v>#N/A</v>
      </c>
    </row>
    <row r="36" spans="1:224" hidden="1" x14ac:dyDescent="0.25">
      <c r="A36" s="4">
        <v>33</v>
      </c>
      <c r="B36" s="97" t="str">
        <f t="shared" si="107"/>
        <v/>
      </c>
      <c r="C36" s="96"/>
      <c r="D36" s="97" t="str">
        <f t="shared" si="108"/>
        <v/>
      </c>
      <c r="E36" s="36" t="str">
        <f t="shared" si="0"/>
        <v/>
      </c>
      <c r="F36" s="36" t="str">
        <f t="shared" si="1"/>
        <v/>
      </c>
      <c r="G36" s="74" t="str">
        <f t="shared" si="109"/>
        <v/>
      </c>
      <c r="H36" s="23"/>
      <c r="I36" s="58"/>
      <c r="J36" s="281"/>
      <c r="K36" s="75" t="str">
        <f>IF(AND(B36&gt;0,C36&gt;0,D36&gt;0),IF(ISBLANK(J36),IF(ISBLANK(H36),"",(D36-B36)*VLOOKUP(H36,VLookups!$A$4:$B$13,2,FALSE)),J36),"")</f>
        <v/>
      </c>
      <c r="L36" s="76" t="str">
        <f t="shared" ref="L36:L67" si="205">IF(K36="","",K36^2)</f>
        <v/>
      </c>
      <c r="M36" s="96"/>
      <c r="N36" s="271"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si="110"/>
        <v/>
      </c>
      <c r="W36" s="50" t="str">
        <f t="shared" ref="W36:AP36" si="206">IF(ISNONTEXT($V36),X36-$V36,"")</f>
        <v/>
      </c>
      <c r="X36" s="50" t="str">
        <f t="shared" si="206"/>
        <v/>
      </c>
      <c r="Y36" s="50" t="str">
        <f t="shared" si="206"/>
        <v/>
      </c>
      <c r="Z36" s="50" t="str">
        <f t="shared" si="206"/>
        <v/>
      </c>
      <c r="AA36" s="50" t="str">
        <f t="shared" si="206"/>
        <v/>
      </c>
      <c r="AB36" s="50" t="str">
        <f t="shared" si="206"/>
        <v/>
      </c>
      <c r="AC36" s="50" t="str">
        <f t="shared" si="206"/>
        <v/>
      </c>
      <c r="AD36" s="50" t="str">
        <f t="shared" si="206"/>
        <v/>
      </c>
      <c r="AE36" s="50" t="str">
        <f t="shared" si="206"/>
        <v/>
      </c>
      <c r="AF36" s="50" t="str">
        <f t="shared" si="206"/>
        <v/>
      </c>
      <c r="AG36" s="50" t="str">
        <f t="shared" si="206"/>
        <v/>
      </c>
      <c r="AH36" s="50" t="str">
        <f t="shared" si="206"/>
        <v/>
      </c>
      <c r="AI36" s="50" t="str">
        <f t="shared" si="206"/>
        <v/>
      </c>
      <c r="AJ36" s="50" t="str">
        <f t="shared" si="206"/>
        <v/>
      </c>
      <c r="AK36" s="50" t="str">
        <f t="shared" si="206"/>
        <v/>
      </c>
      <c r="AL36" s="50" t="str">
        <f t="shared" si="206"/>
        <v/>
      </c>
      <c r="AM36" s="50" t="str">
        <f t="shared" si="206"/>
        <v/>
      </c>
      <c r="AN36" s="50" t="str">
        <f t="shared" si="206"/>
        <v/>
      </c>
      <c r="AO36" s="50" t="str">
        <f t="shared" si="206"/>
        <v/>
      </c>
      <c r="AP36" s="50" t="str">
        <f t="shared" si="206"/>
        <v/>
      </c>
      <c r="AQ36" s="184" t="str">
        <f t="shared" si="112"/>
        <v/>
      </c>
      <c r="AR36" s="50" t="str">
        <f t="shared" ref="AR36:DC36" si="207">IF(ISNONTEXT($V36),AQ36+$V36,"")</f>
        <v/>
      </c>
      <c r="AS36" s="50" t="str">
        <f t="shared" si="207"/>
        <v/>
      </c>
      <c r="AT36" s="50" t="str">
        <f t="shared" si="207"/>
        <v/>
      </c>
      <c r="AU36" s="50" t="str">
        <f t="shared" si="207"/>
        <v/>
      </c>
      <c r="AV36" s="50" t="str">
        <f t="shared" si="207"/>
        <v/>
      </c>
      <c r="AW36" s="50" t="str">
        <f t="shared" si="207"/>
        <v/>
      </c>
      <c r="AX36" s="50" t="str">
        <f t="shared" si="207"/>
        <v/>
      </c>
      <c r="AY36" s="50" t="str">
        <f t="shared" si="207"/>
        <v/>
      </c>
      <c r="AZ36" s="50" t="str">
        <f t="shared" si="207"/>
        <v/>
      </c>
      <c r="BA36" s="50" t="str">
        <f t="shared" si="207"/>
        <v/>
      </c>
      <c r="BB36" s="50" t="str">
        <f t="shared" si="207"/>
        <v/>
      </c>
      <c r="BC36" s="50" t="str">
        <f t="shared" si="207"/>
        <v/>
      </c>
      <c r="BD36" s="50" t="str">
        <f t="shared" si="207"/>
        <v/>
      </c>
      <c r="BE36" s="50" t="str">
        <f t="shared" si="207"/>
        <v/>
      </c>
      <c r="BF36" s="50" t="str">
        <f t="shared" si="207"/>
        <v/>
      </c>
      <c r="BG36" s="50" t="str">
        <f t="shared" si="207"/>
        <v/>
      </c>
      <c r="BH36" s="50" t="str">
        <f t="shared" si="207"/>
        <v/>
      </c>
      <c r="BI36" s="50" t="str">
        <f t="shared" si="207"/>
        <v/>
      </c>
      <c r="BJ36" s="50" t="str">
        <f t="shared" si="207"/>
        <v/>
      </c>
      <c r="BK36" s="50" t="str">
        <f t="shared" si="207"/>
        <v/>
      </c>
      <c r="BL36" s="50" t="str">
        <f t="shared" si="207"/>
        <v/>
      </c>
      <c r="BM36" s="50" t="str">
        <f t="shared" si="207"/>
        <v/>
      </c>
      <c r="BN36" s="50" t="str">
        <f t="shared" si="207"/>
        <v/>
      </c>
      <c r="BO36" s="50" t="str">
        <f t="shared" si="207"/>
        <v/>
      </c>
      <c r="BP36" s="50" t="str">
        <f t="shared" si="207"/>
        <v/>
      </c>
      <c r="BQ36" s="50" t="str">
        <f t="shared" si="207"/>
        <v/>
      </c>
      <c r="BR36" s="50" t="str">
        <f t="shared" si="207"/>
        <v/>
      </c>
      <c r="BS36" s="50" t="str">
        <f t="shared" si="207"/>
        <v/>
      </c>
      <c r="BT36" s="50" t="str">
        <f t="shared" si="207"/>
        <v/>
      </c>
      <c r="BU36" s="50" t="str">
        <f t="shared" si="207"/>
        <v/>
      </c>
      <c r="BV36" s="50" t="str">
        <f t="shared" si="207"/>
        <v/>
      </c>
      <c r="BW36" s="50" t="str">
        <f t="shared" si="207"/>
        <v/>
      </c>
      <c r="BX36" s="50" t="str">
        <f t="shared" si="207"/>
        <v/>
      </c>
      <c r="BY36" s="50" t="str">
        <f t="shared" si="207"/>
        <v/>
      </c>
      <c r="BZ36" s="50" t="str">
        <f t="shared" si="207"/>
        <v/>
      </c>
      <c r="CA36" s="50" t="str">
        <f t="shared" si="207"/>
        <v/>
      </c>
      <c r="CB36" s="50" t="str">
        <f t="shared" si="207"/>
        <v/>
      </c>
      <c r="CC36" s="50" t="str">
        <f t="shared" si="207"/>
        <v/>
      </c>
      <c r="CD36" s="50" t="str">
        <f t="shared" si="207"/>
        <v/>
      </c>
      <c r="CE36" s="50" t="str">
        <f t="shared" si="207"/>
        <v/>
      </c>
      <c r="CF36" s="50" t="str">
        <f t="shared" si="207"/>
        <v/>
      </c>
      <c r="CG36" s="50" t="str">
        <f t="shared" si="207"/>
        <v/>
      </c>
      <c r="CH36" s="50" t="str">
        <f t="shared" si="207"/>
        <v/>
      </c>
      <c r="CI36" s="50" t="str">
        <f t="shared" si="207"/>
        <v/>
      </c>
      <c r="CJ36" s="50" t="str">
        <f t="shared" si="207"/>
        <v/>
      </c>
      <c r="CK36" s="50" t="str">
        <f t="shared" si="207"/>
        <v/>
      </c>
      <c r="CL36" s="50" t="str">
        <f t="shared" si="207"/>
        <v/>
      </c>
      <c r="CM36" s="50" t="str">
        <f t="shared" si="207"/>
        <v/>
      </c>
      <c r="CN36" s="50" t="str">
        <f t="shared" si="207"/>
        <v/>
      </c>
      <c r="CO36" s="50" t="str">
        <f t="shared" si="207"/>
        <v/>
      </c>
      <c r="CP36" s="50" t="str">
        <f t="shared" si="207"/>
        <v/>
      </c>
      <c r="CQ36" s="50" t="str">
        <f t="shared" si="207"/>
        <v/>
      </c>
      <c r="CR36" s="50" t="str">
        <f t="shared" si="207"/>
        <v/>
      </c>
      <c r="CS36" s="50" t="str">
        <f t="shared" si="207"/>
        <v/>
      </c>
      <c r="CT36" s="50" t="str">
        <f t="shared" si="207"/>
        <v/>
      </c>
      <c r="CU36" s="50" t="str">
        <f t="shared" si="207"/>
        <v/>
      </c>
      <c r="CV36" s="50" t="str">
        <f t="shared" si="207"/>
        <v/>
      </c>
      <c r="CW36" s="50" t="str">
        <f t="shared" si="207"/>
        <v/>
      </c>
      <c r="CX36" s="50" t="str">
        <f t="shared" si="207"/>
        <v/>
      </c>
      <c r="CY36" s="50" t="str">
        <f t="shared" si="207"/>
        <v/>
      </c>
      <c r="CZ36" s="50" t="str">
        <f t="shared" si="207"/>
        <v/>
      </c>
      <c r="DA36" s="50" t="str">
        <f t="shared" si="207"/>
        <v/>
      </c>
      <c r="DB36" s="50" t="str">
        <f t="shared" si="207"/>
        <v/>
      </c>
      <c r="DC36" s="50" t="str">
        <f t="shared" si="207"/>
        <v/>
      </c>
      <c r="DD36" s="50" t="str">
        <f t="shared" ref="DD36:DS36" si="208">IF(ISNONTEXT($V36),DC36+$V36,"")</f>
        <v/>
      </c>
      <c r="DE36" s="50" t="str">
        <f t="shared" si="208"/>
        <v/>
      </c>
      <c r="DF36" s="50" t="str">
        <f t="shared" si="208"/>
        <v/>
      </c>
      <c r="DG36" s="50" t="str">
        <f t="shared" si="208"/>
        <v/>
      </c>
      <c r="DH36" s="50" t="str">
        <f t="shared" si="208"/>
        <v/>
      </c>
      <c r="DI36" s="50" t="str">
        <f t="shared" si="208"/>
        <v/>
      </c>
      <c r="DJ36" s="50" t="str">
        <f t="shared" si="208"/>
        <v/>
      </c>
      <c r="DK36" s="50" t="str">
        <f t="shared" si="208"/>
        <v/>
      </c>
      <c r="DL36" s="50" t="str">
        <f t="shared" si="208"/>
        <v/>
      </c>
      <c r="DM36" s="50" t="str">
        <f t="shared" si="208"/>
        <v/>
      </c>
      <c r="DN36" s="50" t="str">
        <f t="shared" si="208"/>
        <v/>
      </c>
      <c r="DO36" s="50" t="str">
        <f t="shared" si="208"/>
        <v/>
      </c>
      <c r="DP36" s="50" t="str">
        <f t="shared" si="208"/>
        <v/>
      </c>
      <c r="DQ36" s="50" t="str">
        <f t="shared" si="208"/>
        <v/>
      </c>
      <c r="DR36" s="50" t="str">
        <f t="shared" si="208"/>
        <v/>
      </c>
      <c r="DS36" s="50" t="str">
        <f t="shared" si="208"/>
        <v/>
      </c>
      <c r="DT36" s="170" t="e">
        <f t="shared" ref="DT36:DT67" si="209">IF(ISNONTEXT($K36),_xlfn.NORM.DIST(W36,$G36,$K36,FALSE),NA())</f>
        <v>#N/A</v>
      </c>
      <c r="DU36" s="170" t="e">
        <f t="shared" ref="DU36:DU67" si="210">IF(ISNONTEXT($K36),_xlfn.NORM.DIST(X36,$G36,$K36,FALSE),NA())</f>
        <v>#N/A</v>
      </c>
      <c r="DV36" s="170" t="e">
        <f t="shared" ref="DV36:DV67" si="211">IF(ISNONTEXT($K36),_xlfn.NORM.DIST(Y36,$G36,$K36,FALSE),NA())</f>
        <v>#N/A</v>
      </c>
      <c r="DW36" s="170" t="e">
        <f t="shared" ref="DW36:DW67" si="212">IF(ISNONTEXT($K36),_xlfn.NORM.DIST(Z36,$G36,$K36,FALSE),NA())</f>
        <v>#N/A</v>
      </c>
      <c r="DX36" s="170" t="e">
        <f t="shared" ref="DX36:DX67" si="213">IF(ISNONTEXT($K36),_xlfn.NORM.DIST(AA36,$G36,$K36,FALSE),NA())</f>
        <v>#N/A</v>
      </c>
      <c r="DY36" s="170" t="e">
        <f t="shared" ref="DY36:DY67" si="214">IF(ISNONTEXT($K36),_xlfn.NORM.DIST(AB36,$G36,$K36,FALSE),NA())</f>
        <v>#N/A</v>
      </c>
      <c r="DZ36" s="170" t="e">
        <f t="shared" ref="DZ36:DZ67" si="215">IF(ISNONTEXT($K36),_xlfn.NORM.DIST(AC36,$G36,$K36,FALSE),NA())</f>
        <v>#N/A</v>
      </c>
      <c r="EA36" s="170" t="e">
        <f t="shared" ref="EA36:EA67" si="216">IF(ISNONTEXT($K36),_xlfn.NORM.DIST(AD36,$G36,$K36,FALSE),NA())</f>
        <v>#N/A</v>
      </c>
      <c r="EB36" s="170" t="e">
        <f t="shared" ref="EB36:EB67" si="217">IF(ISNONTEXT($K36),_xlfn.NORM.DIST(AE36,$G36,$K36,FALSE),NA())</f>
        <v>#N/A</v>
      </c>
      <c r="EC36" s="170" t="e">
        <f t="shared" ref="EC36:EC67" si="218">IF(ISNONTEXT($K36),_xlfn.NORM.DIST(AF36,$G36,$K36,FALSE),NA())</f>
        <v>#N/A</v>
      </c>
      <c r="ED36" s="170" t="e">
        <f t="shared" ref="ED36:ED67" si="219">IF(ISNONTEXT($K36),_xlfn.NORM.DIST(AG36,$G36,$K36,FALSE),NA())</f>
        <v>#N/A</v>
      </c>
      <c r="EE36" s="170" t="e">
        <f t="shared" ref="EE36:EE67" si="220">IF(ISNONTEXT($K36),_xlfn.NORM.DIST(AH36,$G36,$K36,FALSE),NA())</f>
        <v>#N/A</v>
      </c>
      <c r="EF36" s="170" t="e">
        <f t="shared" ref="EF36:EF67" si="221">IF(ISNONTEXT($K36),_xlfn.NORM.DIST(AI36,$G36,$K36,FALSE),NA())</f>
        <v>#N/A</v>
      </c>
      <c r="EG36" s="170" t="e">
        <f t="shared" ref="EG36:EG67" si="222">IF(ISNONTEXT($K36),_xlfn.NORM.DIST(AJ36,$G36,$K36,FALSE),NA())</f>
        <v>#N/A</v>
      </c>
      <c r="EH36" s="170" t="e">
        <f t="shared" ref="EH36:EH67" si="223">IF(ISNONTEXT($K36),_xlfn.NORM.DIST(AK36,$G36,$K36,FALSE),NA())</f>
        <v>#N/A</v>
      </c>
      <c r="EI36" s="170" t="e">
        <f t="shared" ref="EI36:EI67" si="224">IF(ISNONTEXT($K36),_xlfn.NORM.DIST(AL36,$G36,$K36,FALSE),NA())</f>
        <v>#N/A</v>
      </c>
      <c r="EJ36" s="170" t="e">
        <f t="shared" ref="EJ36:EJ67" si="225">IF(ISNONTEXT($K36),_xlfn.NORM.DIST(AM36,$G36,$K36,FALSE),NA())</f>
        <v>#N/A</v>
      </c>
      <c r="EK36" s="170" t="e">
        <f t="shared" ref="EK36:EK67" si="226">IF(ISNONTEXT($K36),_xlfn.NORM.DIST(AN36,$G36,$K36,FALSE),NA())</f>
        <v>#N/A</v>
      </c>
      <c r="EL36" s="170" t="e">
        <f t="shared" ref="EL36:EL67" si="227">IF(ISNONTEXT($K36),_xlfn.NORM.DIST(AO36,$G36,$K36,FALSE),NA())</f>
        <v>#N/A</v>
      </c>
      <c r="EM36" s="170" t="e">
        <f t="shared" ref="EM36:EM67" si="228">IF(ISNONTEXT($K36),_xlfn.NORM.DIST(AP36,$G36,$K36,FALSE),NA())</f>
        <v>#N/A</v>
      </c>
      <c r="EN36" s="170" t="e">
        <f t="shared" ref="EN36:EN67" si="229">IF(ISNONTEXT($K36),_xlfn.NORM.DIST(AQ36,$G36,$K36,FALSE),NA())</f>
        <v>#N/A</v>
      </c>
      <c r="EO36" s="170" t="e">
        <f t="shared" ref="EO36:EO67" si="230">IF(ISNONTEXT($K36),_xlfn.NORM.DIST(AR36,$G36,$K36,FALSE),NA())</f>
        <v>#N/A</v>
      </c>
      <c r="EP36" s="170" t="e">
        <f t="shared" ref="EP36:EP67" si="231">IF(ISNONTEXT($K36),_xlfn.NORM.DIST(AS36,$G36,$K36,FALSE),NA())</f>
        <v>#N/A</v>
      </c>
      <c r="EQ36" s="170" t="e">
        <f t="shared" ref="EQ36:EQ67" si="232">IF(ISNONTEXT($K36),_xlfn.NORM.DIST(AT36,$G36,$K36,FALSE),NA())</f>
        <v>#N/A</v>
      </c>
      <c r="ER36" s="170" t="e">
        <f t="shared" ref="ER36:ER67" si="233">IF(ISNONTEXT($K36),_xlfn.NORM.DIST(AU36,$G36,$K36,FALSE),NA())</f>
        <v>#N/A</v>
      </c>
      <c r="ES36" s="170" t="e">
        <f t="shared" ref="ES36:ES67" si="234">IF(ISNONTEXT($K36),_xlfn.NORM.DIST(AV36,$G36,$K36,FALSE),NA())</f>
        <v>#N/A</v>
      </c>
      <c r="ET36" s="170" t="e">
        <f t="shared" ref="ET36:ET67" si="235">IF(ISNONTEXT($K36),_xlfn.NORM.DIST(AW36,$G36,$K36,FALSE),NA())</f>
        <v>#N/A</v>
      </c>
      <c r="EU36" s="170" t="e">
        <f t="shared" ref="EU36:EU67" si="236">IF(ISNONTEXT($K36),_xlfn.NORM.DIST(AX36,$G36,$K36,FALSE),NA())</f>
        <v>#N/A</v>
      </c>
      <c r="EV36" s="170" t="e">
        <f t="shared" ref="EV36:EV67" si="237">IF(ISNONTEXT($K36),_xlfn.NORM.DIST(AY36,$G36,$K36,FALSE),NA())</f>
        <v>#N/A</v>
      </c>
      <c r="EW36" s="170" t="e">
        <f t="shared" ref="EW36:EW67" si="238">IF(ISNONTEXT($K36),_xlfn.NORM.DIST(AZ36,$G36,$K36,FALSE),NA())</f>
        <v>#N/A</v>
      </c>
      <c r="EX36" s="170" t="e">
        <f t="shared" ref="EX36:EX67" si="239">IF(ISNONTEXT($K36),_xlfn.NORM.DIST(BA36,$G36,$K36,FALSE),NA())</f>
        <v>#N/A</v>
      </c>
      <c r="EY36" s="170" t="e">
        <f t="shared" ref="EY36:EY67" si="240">IF(ISNONTEXT($K36),_xlfn.NORM.DIST(BB36,$G36,$K36,FALSE),NA())</f>
        <v>#N/A</v>
      </c>
      <c r="EZ36" s="170" t="e">
        <f t="shared" ref="EZ36:EZ67" si="241">IF(ISNONTEXT($K36),_xlfn.NORM.DIST(BC36,$G36,$K36,FALSE),NA())</f>
        <v>#N/A</v>
      </c>
      <c r="FA36" s="170" t="e">
        <f t="shared" ref="FA36:FA67" si="242">IF(ISNONTEXT($K36),_xlfn.NORM.DIST(BD36,$G36,$K36,FALSE),NA())</f>
        <v>#N/A</v>
      </c>
      <c r="FB36" s="170" t="e">
        <f t="shared" ref="FB36:FB67" si="243">IF(ISNONTEXT($K36),_xlfn.NORM.DIST(BE36,$G36,$K36,FALSE),NA())</f>
        <v>#N/A</v>
      </c>
      <c r="FC36" s="170" t="e">
        <f t="shared" ref="FC36:FC67" si="244">IF(ISNONTEXT($K36),_xlfn.NORM.DIST(BF36,$G36,$K36,FALSE),NA())</f>
        <v>#N/A</v>
      </c>
      <c r="FD36" s="170" t="e">
        <f t="shared" ref="FD36:FD67" si="245">IF(ISNONTEXT($K36),_xlfn.NORM.DIST(BG36,$G36,$K36,FALSE),NA())</f>
        <v>#N/A</v>
      </c>
      <c r="FE36" s="170" t="e">
        <f t="shared" ref="FE36:FE67" si="246">IF(ISNONTEXT($K36),_xlfn.NORM.DIST(BH36,$G36,$K36,FALSE),NA())</f>
        <v>#N/A</v>
      </c>
      <c r="FF36" s="170" t="e">
        <f t="shared" ref="FF36:FF67" si="247">IF(ISNONTEXT($K36),_xlfn.NORM.DIST(BI36,$G36,$K36,FALSE),NA())</f>
        <v>#N/A</v>
      </c>
      <c r="FG36" s="170" t="e">
        <f t="shared" ref="FG36:FG67" si="248">IF(ISNONTEXT($K36),_xlfn.NORM.DIST(BJ36,$G36,$K36,FALSE),NA())</f>
        <v>#N/A</v>
      </c>
      <c r="FH36" s="170" t="e">
        <f t="shared" ref="FH36:FH67" si="249">IF(ISNONTEXT($K36),_xlfn.NORM.DIST(BK36,$G36,$K36,FALSE),NA())</f>
        <v>#N/A</v>
      </c>
      <c r="FI36" s="170" t="e">
        <f t="shared" ref="FI36:FI67" si="250">IF(ISNONTEXT($K36),_xlfn.NORM.DIST(BL36,$G36,$K36,FALSE),NA())</f>
        <v>#N/A</v>
      </c>
      <c r="FJ36" s="170" t="e">
        <f t="shared" ref="FJ36:FJ67" si="251">IF(ISNONTEXT($K36),_xlfn.NORM.DIST(BM36,$G36,$K36,FALSE),NA())</f>
        <v>#N/A</v>
      </c>
      <c r="FK36" s="170" t="e">
        <f t="shared" ref="FK36:FK67" si="252">IF(ISNONTEXT($K36),_xlfn.NORM.DIST(BN36,$G36,$K36,FALSE),NA())</f>
        <v>#N/A</v>
      </c>
      <c r="FL36" s="170" t="e">
        <f t="shared" ref="FL36:FL67" si="253">IF(ISNONTEXT($K36),_xlfn.NORM.DIST(BO36,$G36,$K36,FALSE),NA())</f>
        <v>#N/A</v>
      </c>
      <c r="FM36" s="170" t="e">
        <f t="shared" ref="FM36:FM67" si="254">IF(ISNONTEXT($K36),_xlfn.NORM.DIST(BP36,$G36,$K36,FALSE),NA())</f>
        <v>#N/A</v>
      </c>
      <c r="FN36" s="170" t="e">
        <f t="shared" ref="FN36:FN67" si="255">IF(ISNONTEXT($K36),_xlfn.NORM.DIST(BQ36,$G36,$K36,FALSE),NA())</f>
        <v>#N/A</v>
      </c>
      <c r="FO36" s="170" t="e">
        <f t="shared" ref="FO36:FO67" si="256">IF(ISNONTEXT($K36),_xlfn.NORM.DIST(BR36,$G36,$K36,FALSE),NA())</f>
        <v>#N/A</v>
      </c>
      <c r="FP36" s="170" t="e">
        <f t="shared" ref="FP36:FP67" si="257">IF(ISNONTEXT($K36),_xlfn.NORM.DIST(BS36,$G36,$K36,FALSE),NA())</f>
        <v>#N/A</v>
      </c>
      <c r="FQ36" s="170" t="e">
        <f t="shared" ref="FQ36:FQ67" si="258">IF(ISNONTEXT($K36),_xlfn.NORM.DIST(BT36,$G36,$K36,FALSE),NA())</f>
        <v>#N/A</v>
      </c>
      <c r="FR36" s="170" t="e">
        <f t="shared" ref="FR36:FR67" si="259">IF(ISNONTEXT($K36),_xlfn.NORM.DIST(BU36,$G36,$K36,FALSE),NA())</f>
        <v>#N/A</v>
      </c>
      <c r="FS36" s="170" t="e">
        <f t="shared" ref="FS36:FS67" si="260">IF(ISNONTEXT($K36),_xlfn.NORM.DIST(BV36,$G36,$K36,FALSE),NA())</f>
        <v>#N/A</v>
      </c>
      <c r="FT36" s="170" t="e">
        <f t="shared" ref="FT36:FT67" si="261">IF(ISNONTEXT($K36),_xlfn.NORM.DIST(BW36,$G36,$K36,FALSE),NA())</f>
        <v>#N/A</v>
      </c>
      <c r="FU36" s="170" t="e">
        <f t="shared" ref="FU36:FU67" si="262">IF(ISNONTEXT($K36),_xlfn.NORM.DIST(BX36,$G36,$K36,FALSE),NA())</f>
        <v>#N/A</v>
      </c>
      <c r="FV36" s="170" t="e">
        <f t="shared" ref="FV36:FV67" si="263">IF(ISNONTEXT($K36),_xlfn.NORM.DIST(BY36,$G36,$K36,FALSE),NA())</f>
        <v>#N/A</v>
      </c>
      <c r="FW36" s="170" t="e">
        <f t="shared" ref="FW36:FW67" si="264">IF(ISNONTEXT($K36),_xlfn.NORM.DIST(BZ36,$G36,$K36,FALSE),NA())</f>
        <v>#N/A</v>
      </c>
      <c r="FX36" s="170" t="e">
        <f t="shared" ref="FX36:FX67" si="265">IF(ISNONTEXT($K36),_xlfn.NORM.DIST(CA36,$G36,$K36,FALSE),NA())</f>
        <v>#N/A</v>
      </c>
      <c r="FY36" s="170" t="e">
        <f t="shared" ref="FY36:FY67" si="266">IF(ISNONTEXT($K36),_xlfn.NORM.DIST(CB36,$G36,$K36,FALSE),NA())</f>
        <v>#N/A</v>
      </c>
      <c r="FZ36" s="170" t="e">
        <f t="shared" ref="FZ36:FZ67" si="267">IF(ISNONTEXT($K36),_xlfn.NORM.DIST(CC36,$G36,$K36,FALSE),NA())</f>
        <v>#N/A</v>
      </c>
      <c r="GA36" s="170" t="e">
        <f t="shared" ref="GA36:GA67" si="268">IF(ISNONTEXT($K36),_xlfn.NORM.DIST(CD36,$G36,$K36,FALSE),NA())</f>
        <v>#N/A</v>
      </c>
      <c r="GB36" s="170" t="e">
        <f t="shared" ref="GB36:GB67" si="269">IF(ISNONTEXT($K36),_xlfn.NORM.DIST(CE36,$G36,$K36,FALSE),NA())</f>
        <v>#N/A</v>
      </c>
      <c r="GC36" s="170" t="e">
        <f t="shared" ref="GC36:GC67" si="270">IF(ISNONTEXT($K36),_xlfn.NORM.DIST(CF36,$G36,$K36,FALSE),NA())</f>
        <v>#N/A</v>
      </c>
      <c r="GD36" s="170" t="e">
        <f t="shared" ref="GD36:GD67" si="271">IF(ISNONTEXT($K36),_xlfn.NORM.DIST(CG36,$G36,$K36,FALSE),NA())</f>
        <v>#N/A</v>
      </c>
      <c r="GE36" s="170" t="e">
        <f t="shared" ref="GE36:GE67" si="272">IF(ISNONTEXT($K36),_xlfn.NORM.DIST(CH36,$G36,$K36,FALSE),NA())</f>
        <v>#N/A</v>
      </c>
      <c r="GF36" s="170" t="e">
        <f t="shared" ref="GF36:GF67" si="273">IF(ISNONTEXT($K36),_xlfn.NORM.DIST(CI36,$G36,$K36,FALSE),NA())</f>
        <v>#N/A</v>
      </c>
      <c r="GG36" s="170" t="e">
        <f t="shared" ref="GG36:GG67" si="274">IF(ISNONTEXT($K36),_xlfn.NORM.DIST(CJ36,$G36,$K36,FALSE),NA())</f>
        <v>#N/A</v>
      </c>
      <c r="GH36" s="170" t="e">
        <f t="shared" ref="GH36:GH67" si="275">IF(ISNONTEXT($K36),_xlfn.NORM.DIST(CK36,$G36,$K36,FALSE),NA())</f>
        <v>#N/A</v>
      </c>
      <c r="GI36" s="170" t="e">
        <f t="shared" ref="GI36:GI67" si="276">IF(ISNONTEXT($K36),_xlfn.NORM.DIST(CL36,$G36,$K36,FALSE),NA())</f>
        <v>#N/A</v>
      </c>
      <c r="GJ36" s="170" t="e">
        <f t="shared" ref="GJ36:GJ67" si="277">IF(ISNONTEXT($K36),_xlfn.NORM.DIST(CM36,$G36,$K36,FALSE),NA())</f>
        <v>#N/A</v>
      </c>
      <c r="GK36" s="170" t="e">
        <f t="shared" ref="GK36:GK67" si="278">IF(ISNONTEXT($K36),_xlfn.NORM.DIST(CN36,$G36,$K36,FALSE),NA())</f>
        <v>#N/A</v>
      </c>
      <c r="GL36" s="170" t="e">
        <f t="shared" ref="GL36:GL67" si="279">IF(ISNONTEXT($K36),_xlfn.NORM.DIST(CO36,$G36,$K36,FALSE),NA())</f>
        <v>#N/A</v>
      </c>
      <c r="GM36" s="170" t="e">
        <f t="shared" ref="GM36:GM67" si="280">IF(ISNONTEXT($K36),_xlfn.NORM.DIST(CP36,$G36,$K36,FALSE),NA())</f>
        <v>#N/A</v>
      </c>
      <c r="GN36" s="170" t="e">
        <f t="shared" ref="GN36:GN67" si="281">IF(ISNONTEXT($K36),_xlfn.NORM.DIST(CQ36,$G36,$K36,FALSE),NA())</f>
        <v>#N/A</v>
      </c>
      <c r="GO36" s="170" t="e">
        <f t="shared" ref="GO36:GO67" si="282">IF(ISNONTEXT($K36),_xlfn.NORM.DIST(CR36,$G36,$K36,FALSE),NA())</f>
        <v>#N/A</v>
      </c>
      <c r="GP36" s="170" t="e">
        <f t="shared" ref="GP36:GP67" si="283">IF(ISNONTEXT($K36),_xlfn.NORM.DIST(CS36,$G36,$K36,FALSE),NA())</f>
        <v>#N/A</v>
      </c>
      <c r="GQ36" s="170" t="e">
        <f t="shared" ref="GQ36:GQ67" si="284">IF(ISNONTEXT($K36),_xlfn.NORM.DIST(CT36,$G36,$K36,FALSE),NA())</f>
        <v>#N/A</v>
      </c>
      <c r="GR36" s="170" t="e">
        <f t="shared" ref="GR36:GR67" si="285">IF(ISNONTEXT($K36),_xlfn.NORM.DIST(CU36,$G36,$K36,FALSE),NA())</f>
        <v>#N/A</v>
      </c>
      <c r="GS36" s="170" t="e">
        <f t="shared" ref="GS36:GS67" si="286">IF(ISNONTEXT($K36),_xlfn.NORM.DIST(CV36,$G36,$K36,FALSE),NA())</f>
        <v>#N/A</v>
      </c>
      <c r="GT36" s="170" t="e">
        <f t="shared" ref="GT36:GT67" si="287">IF(ISNONTEXT($K36),_xlfn.NORM.DIST(CW36,$G36,$K36,FALSE),NA())</f>
        <v>#N/A</v>
      </c>
      <c r="GU36" s="170" t="e">
        <f t="shared" ref="GU36:GU67" si="288">IF(ISNONTEXT($K36),_xlfn.NORM.DIST(CX36,$G36,$K36,FALSE),NA())</f>
        <v>#N/A</v>
      </c>
      <c r="GV36" s="170" t="e">
        <f t="shared" ref="GV36:GV67" si="289">IF(ISNONTEXT($K36),_xlfn.NORM.DIST(CY36,$G36,$K36,FALSE),NA())</f>
        <v>#N/A</v>
      </c>
      <c r="GW36" s="170" t="e">
        <f t="shared" ref="GW36:GW67" si="290">IF(ISNONTEXT($K36),_xlfn.NORM.DIST(CZ36,$G36,$K36,FALSE),NA())</f>
        <v>#N/A</v>
      </c>
      <c r="GX36" s="170" t="e">
        <f t="shared" ref="GX36:GX67" si="291">IF(ISNONTEXT($K36),_xlfn.NORM.DIST(DA36,$G36,$K36,FALSE),NA())</f>
        <v>#N/A</v>
      </c>
      <c r="GY36" s="170" t="e">
        <f t="shared" ref="GY36:GY67" si="292">IF(ISNONTEXT($K36),_xlfn.NORM.DIST(DB36,$G36,$K36,FALSE),NA())</f>
        <v>#N/A</v>
      </c>
      <c r="GZ36" s="170" t="e">
        <f t="shared" ref="GZ36:GZ67" si="293">IF(ISNONTEXT($K36),_xlfn.NORM.DIST(DC36,$G36,$K36,FALSE),NA())</f>
        <v>#N/A</v>
      </c>
      <c r="HA36" s="170" t="e">
        <f t="shared" ref="HA36:HA67" si="294">IF(ISNONTEXT($K36),_xlfn.NORM.DIST(DD36,$G36,$K36,FALSE),NA())</f>
        <v>#N/A</v>
      </c>
      <c r="HB36" s="170" t="e">
        <f t="shared" ref="HB36:HB67" si="295">IF(ISNONTEXT($K36),_xlfn.NORM.DIST(DE36,$G36,$K36,FALSE),NA())</f>
        <v>#N/A</v>
      </c>
      <c r="HC36" s="170" t="e">
        <f t="shared" ref="HC36:HC67" si="296">IF(ISNONTEXT($K36),_xlfn.NORM.DIST(DF36,$G36,$K36,FALSE),NA())</f>
        <v>#N/A</v>
      </c>
      <c r="HD36" s="170" t="e">
        <f t="shared" ref="HD36:HD67" si="297">IF(ISNONTEXT($K36),_xlfn.NORM.DIST(DG36,$G36,$K36,FALSE),NA())</f>
        <v>#N/A</v>
      </c>
      <c r="HE36" s="170" t="e">
        <f t="shared" ref="HE36:HE67" si="298">IF(ISNONTEXT($K36),_xlfn.NORM.DIST(DH36,$G36,$K36,FALSE),NA())</f>
        <v>#N/A</v>
      </c>
      <c r="HF36" s="170" t="e">
        <f t="shared" ref="HF36:HF67" si="299">IF(ISNONTEXT($K36),_xlfn.NORM.DIST(DI36,$G36,$K36,FALSE),NA())</f>
        <v>#N/A</v>
      </c>
      <c r="HG36" s="170" t="e">
        <f t="shared" ref="HG36:HG67" si="300">IF(ISNONTEXT($K36),_xlfn.NORM.DIST(DJ36,$G36,$K36,FALSE),NA())</f>
        <v>#N/A</v>
      </c>
      <c r="HH36" s="170" t="e">
        <f t="shared" ref="HH36:HH67" si="301">IF(ISNONTEXT($K36),_xlfn.NORM.DIST(DK36,$G36,$K36,FALSE),NA())</f>
        <v>#N/A</v>
      </c>
      <c r="HI36" s="170" t="e">
        <f t="shared" ref="HI36:HI67" si="302">IF(ISNONTEXT($K36),_xlfn.NORM.DIST(DL36,$G36,$K36,FALSE),NA())</f>
        <v>#N/A</v>
      </c>
      <c r="HJ36" s="170" t="e">
        <f t="shared" ref="HJ36:HJ67" si="303">IF(ISNONTEXT($K36),_xlfn.NORM.DIST(DM36,$G36,$K36,FALSE),NA())</f>
        <v>#N/A</v>
      </c>
      <c r="HK36" s="170" t="e">
        <f t="shared" ref="HK36:HK67" si="304">IF(ISNONTEXT($K36),_xlfn.NORM.DIST(DN36,$G36,$K36,FALSE),NA())</f>
        <v>#N/A</v>
      </c>
      <c r="HL36" s="170" t="e">
        <f t="shared" ref="HL36:HL67" si="305">IF(ISNONTEXT($K36),_xlfn.NORM.DIST(DO36,$G36,$K36,FALSE),NA())</f>
        <v>#N/A</v>
      </c>
      <c r="HM36" s="170" t="e">
        <f t="shared" ref="HM36:HM67" si="306">IF(ISNONTEXT($K36),_xlfn.NORM.DIST(DP36,$G36,$K36,FALSE),NA())</f>
        <v>#N/A</v>
      </c>
      <c r="HN36" s="170" t="e">
        <f t="shared" ref="HN36:HN67" si="307">IF(ISNONTEXT($K36),_xlfn.NORM.DIST(DQ36,$G36,$K36,FALSE),NA())</f>
        <v>#N/A</v>
      </c>
      <c r="HO36" s="170" t="e">
        <f t="shared" ref="HO36:HO67" si="308">IF(ISNONTEXT($K36),_xlfn.NORM.DIST(DR36,$G36,$K36,FALSE),NA())</f>
        <v>#N/A</v>
      </c>
      <c r="HP36" s="170" t="e">
        <f t="shared" ref="HP36:HP67" si="309">IF(ISNONTEXT($K36),_xlfn.NORM.DIST(DS36,$G36,$K36,FALSE),NA())</f>
        <v>#N/A</v>
      </c>
    </row>
    <row r="37" spans="1:224" hidden="1" x14ac:dyDescent="0.25">
      <c r="A37" s="4">
        <v>34</v>
      </c>
      <c r="B37" s="97" t="str">
        <f t="shared" si="107"/>
        <v/>
      </c>
      <c r="C37" s="96"/>
      <c r="D37" s="97" t="str">
        <f t="shared" si="108"/>
        <v/>
      </c>
      <c r="E37" s="36" t="str">
        <f t="shared" si="0"/>
        <v/>
      </c>
      <c r="F37" s="36" t="str">
        <f t="shared" si="1"/>
        <v/>
      </c>
      <c r="G37" s="74" t="str">
        <f t="shared" si="109"/>
        <v/>
      </c>
      <c r="H37" s="23"/>
      <c r="I37" s="58"/>
      <c r="J37" s="281"/>
      <c r="K37" s="75" t="str">
        <f>IF(AND(B37&gt;0,C37&gt;0,D37&gt;0),IF(ISBLANK(J37),IF(ISBLANK(H37),"",(D37-B37)*VLOOKUP(H37,VLookups!$A$4:$B$13,2,FALSE)),J37),"")</f>
        <v/>
      </c>
      <c r="L37" s="76" t="str">
        <f t="shared" si="205"/>
        <v/>
      </c>
      <c r="M37" s="96"/>
      <c r="N37" s="271"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110"/>
        <v/>
      </c>
      <c r="W37" s="50" t="str">
        <f t="shared" ref="W37:AP37" si="310">IF(ISNONTEXT($V37),X37-$V37,"")</f>
        <v/>
      </c>
      <c r="X37" s="50" t="str">
        <f t="shared" si="310"/>
        <v/>
      </c>
      <c r="Y37" s="50" t="str">
        <f t="shared" si="310"/>
        <v/>
      </c>
      <c r="Z37" s="50" t="str">
        <f t="shared" si="310"/>
        <v/>
      </c>
      <c r="AA37" s="50" t="str">
        <f t="shared" si="310"/>
        <v/>
      </c>
      <c r="AB37" s="50" t="str">
        <f t="shared" si="310"/>
        <v/>
      </c>
      <c r="AC37" s="50" t="str">
        <f t="shared" si="310"/>
        <v/>
      </c>
      <c r="AD37" s="50" t="str">
        <f t="shared" si="310"/>
        <v/>
      </c>
      <c r="AE37" s="50" t="str">
        <f t="shared" si="310"/>
        <v/>
      </c>
      <c r="AF37" s="50" t="str">
        <f t="shared" si="310"/>
        <v/>
      </c>
      <c r="AG37" s="50" t="str">
        <f t="shared" si="310"/>
        <v/>
      </c>
      <c r="AH37" s="50" t="str">
        <f t="shared" si="310"/>
        <v/>
      </c>
      <c r="AI37" s="50" t="str">
        <f t="shared" si="310"/>
        <v/>
      </c>
      <c r="AJ37" s="50" t="str">
        <f t="shared" si="310"/>
        <v/>
      </c>
      <c r="AK37" s="50" t="str">
        <f t="shared" si="310"/>
        <v/>
      </c>
      <c r="AL37" s="50" t="str">
        <f t="shared" si="310"/>
        <v/>
      </c>
      <c r="AM37" s="50" t="str">
        <f t="shared" si="310"/>
        <v/>
      </c>
      <c r="AN37" s="50" t="str">
        <f t="shared" si="310"/>
        <v/>
      </c>
      <c r="AO37" s="50" t="str">
        <f t="shared" si="310"/>
        <v/>
      </c>
      <c r="AP37" s="50" t="str">
        <f t="shared" si="310"/>
        <v/>
      </c>
      <c r="AQ37" s="184" t="str">
        <f t="shared" si="112"/>
        <v/>
      </c>
      <c r="AR37" s="50" t="str">
        <f t="shared" ref="AR37:DC37" si="311">IF(ISNONTEXT($V37),AQ37+$V37,"")</f>
        <v/>
      </c>
      <c r="AS37" s="50" t="str">
        <f t="shared" si="311"/>
        <v/>
      </c>
      <c r="AT37" s="50" t="str">
        <f t="shared" si="311"/>
        <v/>
      </c>
      <c r="AU37" s="50" t="str">
        <f t="shared" si="311"/>
        <v/>
      </c>
      <c r="AV37" s="50" t="str">
        <f t="shared" si="311"/>
        <v/>
      </c>
      <c r="AW37" s="50" t="str">
        <f t="shared" si="311"/>
        <v/>
      </c>
      <c r="AX37" s="50" t="str">
        <f t="shared" si="311"/>
        <v/>
      </c>
      <c r="AY37" s="50" t="str">
        <f t="shared" si="311"/>
        <v/>
      </c>
      <c r="AZ37" s="50" t="str">
        <f t="shared" si="311"/>
        <v/>
      </c>
      <c r="BA37" s="50" t="str">
        <f t="shared" si="311"/>
        <v/>
      </c>
      <c r="BB37" s="50" t="str">
        <f t="shared" si="311"/>
        <v/>
      </c>
      <c r="BC37" s="50" t="str">
        <f t="shared" si="311"/>
        <v/>
      </c>
      <c r="BD37" s="50" t="str">
        <f t="shared" si="311"/>
        <v/>
      </c>
      <c r="BE37" s="50" t="str">
        <f t="shared" si="311"/>
        <v/>
      </c>
      <c r="BF37" s="50" t="str">
        <f t="shared" si="311"/>
        <v/>
      </c>
      <c r="BG37" s="50" t="str">
        <f t="shared" si="311"/>
        <v/>
      </c>
      <c r="BH37" s="50" t="str">
        <f t="shared" si="311"/>
        <v/>
      </c>
      <c r="BI37" s="50" t="str">
        <f t="shared" si="311"/>
        <v/>
      </c>
      <c r="BJ37" s="50" t="str">
        <f t="shared" si="311"/>
        <v/>
      </c>
      <c r="BK37" s="50" t="str">
        <f t="shared" si="311"/>
        <v/>
      </c>
      <c r="BL37" s="50" t="str">
        <f t="shared" si="311"/>
        <v/>
      </c>
      <c r="BM37" s="50" t="str">
        <f t="shared" si="311"/>
        <v/>
      </c>
      <c r="BN37" s="50" t="str">
        <f t="shared" si="311"/>
        <v/>
      </c>
      <c r="BO37" s="50" t="str">
        <f t="shared" si="311"/>
        <v/>
      </c>
      <c r="BP37" s="50" t="str">
        <f t="shared" si="311"/>
        <v/>
      </c>
      <c r="BQ37" s="50" t="str">
        <f t="shared" si="311"/>
        <v/>
      </c>
      <c r="BR37" s="50" t="str">
        <f t="shared" si="311"/>
        <v/>
      </c>
      <c r="BS37" s="50" t="str">
        <f t="shared" si="311"/>
        <v/>
      </c>
      <c r="BT37" s="50" t="str">
        <f t="shared" si="311"/>
        <v/>
      </c>
      <c r="BU37" s="50" t="str">
        <f t="shared" si="311"/>
        <v/>
      </c>
      <c r="BV37" s="50" t="str">
        <f t="shared" si="311"/>
        <v/>
      </c>
      <c r="BW37" s="50" t="str">
        <f t="shared" si="311"/>
        <v/>
      </c>
      <c r="BX37" s="50" t="str">
        <f t="shared" si="311"/>
        <v/>
      </c>
      <c r="BY37" s="50" t="str">
        <f t="shared" si="311"/>
        <v/>
      </c>
      <c r="BZ37" s="50" t="str">
        <f t="shared" si="311"/>
        <v/>
      </c>
      <c r="CA37" s="50" t="str">
        <f t="shared" si="311"/>
        <v/>
      </c>
      <c r="CB37" s="50" t="str">
        <f t="shared" si="311"/>
        <v/>
      </c>
      <c r="CC37" s="50" t="str">
        <f t="shared" si="311"/>
        <v/>
      </c>
      <c r="CD37" s="50" t="str">
        <f t="shared" si="311"/>
        <v/>
      </c>
      <c r="CE37" s="50" t="str">
        <f t="shared" si="311"/>
        <v/>
      </c>
      <c r="CF37" s="50" t="str">
        <f t="shared" si="311"/>
        <v/>
      </c>
      <c r="CG37" s="50" t="str">
        <f t="shared" si="311"/>
        <v/>
      </c>
      <c r="CH37" s="50" t="str">
        <f t="shared" si="311"/>
        <v/>
      </c>
      <c r="CI37" s="50" t="str">
        <f t="shared" si="311"/>
        <v/>
      </c>
      <c r="CJ37" s="50" t="str">
        <f t="shared" si="311"/>
        <v/>
      </c>
      <c r="CK37" s="50" t="str">
        <f t="shared" si="311"/>
        <v/>
      </c>
      <c r="CL37" s="50" t="str">
        <f t="shared" si="311"/>
        <v/>
      </c>
      <c r="CM37" s="50" t="str">
        <f t="shared" si="311"/>
        <v/>
      </c>
      <c r="CN37" s="50" t="str">
        <f t="shared" si="311"/>
        <v/>
      </c>
      <c r="CO37" s="50" t="str">
        <f t="shared" si="311"/>
        <v/>
      </c>
      <c r="CP37" s="50" t="str">
        <f t="shared" si="311"/>
        <v/>
      </c>
      <c r="CQ37" s="50" t="str">
        <f t="shared" si="311"/>
        <v/>
      </c>
      <c r="CR37" s="50" t="str">
        <f t="shared" si="311"/>
        <v/>
      </c>
      <c r="CS37" s="50" t="str">
        <f t="shared" si="311"/>
        <v/>
      </c>
      <c r="CT37" s="50" t="str">
        <f t="shared" si="311"/>
        <v/>
      </c>
      <c r="CU37" s="50" t="str">
        <f t="shared" si="311"/>
        <v/>
      </c>
      <c r="CV37" s="50" t="str">
        <f t="shared" si="311"/>
        <v/>
      </c>
      <c r="CW37" s="50" t="str">
        <f t="shared" si="311"/>
        <v/>
      </c>
      <c r="CX37" s="50" t="str">
        <f t="shared" si="311"/>
        <v/>
      </c>
      <c r="CY37" s="50" t="str">
        <f t="shared" si="311"/>
        <v/>
      </c>
      <c r="CZ37" s="50" t="str">
        <f t="shared" si="311"/>
        <v/>
      </c>
      <c r="DA37" s="50" t="str">
        <f t="shared" si="311"/>
        <v/>
      </c>
      <c r="DB37" s="50" t="str">
        <f t="shared" si="311"/>
        <v/>
      </c>
      <c r="DC37" s="50" t="str">
        <f t="shared" si="311"/>
        <v/>
      </c>
      <c r="DD37" s="50" t="str">
        <f t="shared" ref="DD37:DS37" si="312">IF(ISNONTEXT($V37),DC37+$V37,"")</f>
        <v/>
      </c>
      <c r="DE37" s="50" t="str">
        <f t="shared" si="312"/>
        <v/>
      </c>
      <c r="DF37" s="50" t="str">
        <f t="shared" si="312"/>
        <v/>
      </c>
      <c r="DG37" s="50" t="str">
        <f t="shared" si="312"/>
        <v/>
      </c>
      <c r="DH37" s="50" t="str">
        <f t="shared" si="312"/>
        <v/>
      </c>
      <c r="DI37" s="50" t="str">
        <f t="shared" si="312"/>
        <v/>
      </c>
      <c r="DJ37" s="50" t="str">
        <f t="shared" si="312"/>
        <v/>
      </c>
      <c r="DK37" s="50" t="str">
        <f t="shared" si="312"/>
        <v/>
      </c>
      <c r="DL37" s="50" t="str">
        <f t="shared" si="312"/>
        <v/>
      </c>
      <c r="DM37" s="50" t="str">
        <f t="shared" si="312"/>
        <v/>
      </c>
      <c r="DN37" s="50" t="str">
        <f t="shared" si="312"/>
        <v/>
      </c>
      <c r="DO37" s="50" t="str">
        <f t="shared" si="312"/>
        <v/>
      </c>
      <c r="DP37" s="50" t="str">
        <f t="shared" si="312"/>
        <v/>
      </c>
      <c r="DQ37" s="50" t="str">
        <f t="shared" si="312"/>
        <v/>
      </c>
      <c r="DR37" s="50" t="str">
        <f t="shared" si="312"/>
        <v/>
      </c>
      <c r="DS37" s="50" t="str">
        <f t="shared" si="312"/>
        <v/>
      </c>
      <c r="DT37" s="170" t="e">
        <f t="shared" si="209"/>
        <v>#N/A</v>
      </c>
      <c r="DU37" s="170" t="e">
        <f t="shared" si="210"/>
        <v>#N/A</v>
      </c>
      <c r="DV37" s="170" t="e">
        <f t="shared" si="211"/>
        <v>#N/A</v>
      </c>
      <c r="DW37" s="170" t="e">
        <f t="shared" si="212"/>
        <v>#N/A</v>
      </c>
      <c r="DX37" s="170" t="e">
        <f t="shared" si="213"/>
        <v>#N/A</v>
      </c>
      <c r="DY37" s="170" t="e">
        <f t="shared" si="214"/>
        <v>#N/A</v>
      </c>
      <c r="DZ37" s="170" t="e">
        <f t="shared" si="215"/>
        <v>#N/A</v>
      </c>
      <c r="EA37" s="170" t="e">
        <f t="shared" si="216"/>
        <v>#N/A</v>
      </c>
      <c r="EB37" s="170" t="e">
        <f t="shared" si="217"/>
        <v>#N/A</v>
      </c>
      <c r="EC37" s="170" t="e">
        <f t="shared" si="218"/>
        <v>#N/A</v>
      </c>
      <c r="ED37" s="170" t="e">
        <f t="shared" si="219"/>
        <v>#N/A</v>
      </c>
      <c r="EE37" s="170" t="e">
        <f t="shared" si="220"/>
        <v>#N/A</v>
      </c>
      <c r="EF37" s="170" t="e">
        <f t="shared" si="221"/>
        <v>#N/A</v>
      </c>
      <c r="EG37" s="170" t="e">
        <f t="shared" si="222"/>
        <v>#N/A</v>
      </c>
      <c r="EH37" s="170" t="e">
        <f t="shared" si="223"/>
        <v>#N/A</v>
      </c>
      <c r="EI37" s="170" t="e">
        <f t="shared" si="224"/>
        <v>#N/A</v>
      </c>
      <c r="EJ37" s="170" t="e">
        <f t="shared" si="225"/>
        <v>#N/A</v>
      </c>
      <c r="EK37" s="170" t="e">
        <f t="shared" si="226"/>
        <v>#N/A</v>
      </c>
      <c r="EL37" s="170" t="e">
        <f t="shared" si="227"/>
        <v>#N/A</v>
      </c>
      <c r="EM37" s="170" t="e">
        <f t="shared" si="228"/>
        <v>#N/A</v>
      </c>
      <c r="EN37" s="170" t="e">
        <f t="shared" si="229"/>
        <v>#N/A</v>
      </c>
      <c r="EO37" s="170" t="e">
        <f t="shared" si="230"/>
        <v>#N/A</v>
      </c>
      <c r="EP37" s="170" t="e">
        <f t="shared" si="231"/>
        <v>#N/A</v>
      </c>
      <c r="EQ37" s="170" t="e">
        <f t="shared" si="232"/>
        <v>#N/A</v>
      </c>
      <c r="ER37" s="170" t="e">
        <f t="shared" si="233"/>
        <v>#N/A</v>
      </c>
      <c r="ES37" s="170" t="e">
        <f t="shared" si="234"/>
        <v>#N/A</v>
      </c>
      <c r="ET37" s="170" t="e">
        <f t="shared" si="235"/>
        <v>#N/A</v>
      </c>
      <c r="EU37" s="170" t="e">
        <f t="shared" si="236"/>
        <v>#N/A</v>
      </c>
      <c r="EV37" s="170" t="e">
        <f t="shared" si="237"/>
        <v>#N/A</v>
      </c>
      <c r="EW37" s="170" t="e">
        <f t="shared" si="238"/>
        <v>#N/A</v>
      </c>
      <c r="EX37" s="170" t="e">
        <f t="shared" si="239"/>
        <v>#N/A</v>
      </c>
      <c r="EY37" s="170" t="e">
        <f t="shared" si="240"/>
        <v>#N/A</v>
      </c>
      <c r="EZ37" s="170" t="e">
        <f t="shared" si="241"/>
        <v>#N/A</v>
      </c>
      <c r="FA37" s="170" t="e">
        <f t="shared" si="242"/>
        <v>#N/A</v>
      </c>
      <c r="FB37" s="170" t="e">
        <f t="shared" si="243"/>
        <v>#N/A</v>
      </c>
      <c r="FC37" s="170" t="e">
        <f t="shared" si="244"/>
        <v>#N/A</v>
      </c>
      <c r="FD37" s="170" t="e">
        <f t="shared" si="245"/>
        <v>#N/A</v>
      </c>
      <c r="FE37" s="170" t="e">
        <f t="shared" si="246"/>
        <v>#N/A</v>
      </c>
      <c r="FF37" s="170" t="e">
        <f t="shared" si="247"/>
        <v>#N/A</v>
      </c>
      <c r="FG37" s="170" t="e">
        <f t="shared" si="248"/>
        <v>#N/A</v>
      </c>
      <c r="FH37" s="170" t="e">
        <f t="shared" si="249"/>
        <v>#N/A</v>
      </c>
      <c r="FI37" s="170" t="e">
        <f t="shared" si="250"/>
        <v>#N/A</v>
      </c>
      <c r="FJ37" s="170" t="e">
        <f t="shared" si="251"/>
        <v>#N/A</v>
      </c>
      <c r="FK37" s="170" t="e">
        <f t="shared" si="252"/>
        <v>#N/A</v>
      </c>
      <c r="FL37" s="170" t="e">
        <f t="shared" si="253"/>
        <v>#N/A</v>
      </c>
      <c r="FM37" s="170" t="e">
        <f t="shared" si="254"/>
        <v>#N/A</v>
      </c>
      <c r="FN37" s="170" t="e">
        <f t="shared" si="255"/>
        <v>#N/A</v>
      </c>
      <c r="FO37" s="170" t="e">
        <f t="shared" si="256"/>
        <v>#N/A</v>
      </c>
      <c r="FP37" s="170" t="e">
        <f t="shared" si="257"/>
        <v>#N/A</v>
      </c>
      <c r="FQ37" s="170" t="e">
        <f t="shared" si="258"/>
        <v>#N/A</v>
      </c>
      <c r="FR37" s="170" t="e">
        <f t="shared" si="259"/>
        <v>#N/A</v>
      </c>
      <c r="FS37" s="170" t="e">
        <f t="shared" si="260"/>
        <v>#N/A</v>
      </c>
      <c r="FT37" s="170" t="e">
        <f t="shared" si="261"/>
        <v>#N/A</v>
      </c>
      <c r="FU37" s="170" t="e">
        <f t="shared" si="262"/>
        <v>#N/A</v>
      </c>
      <c r="FV37" s="170" t="e">
        <f t="shared" si="263"/>
        <v>#N/A</v>
      </c>
      <c r="FW37" s="170" t="e">
        <f t="shared" si="264"/>
        <v>#N/A</v>
      </c>
      <c r="FX37" s="170" t="e">
        <f t="shared" si="265"/>
        <v>#N/A</v>
      </c>
      <c r="FY37" s="170" t="e">
        <f t="shared" si="266"/>
        <v>#N/A</v>
      </c>
      <c r="FZ37" s="170" t="e">
        <f t="shared" si="267"/>
        <v>#N/A</v>
      </c>
      <c r="GA37" s="170" t="e">
        <f t="shared" si="268"/>
        <v>#N/A</v>
      </c>
      <c r="GB37" s="170" t="e">
        <f t="shared" si="269"/>
        <v>#N/A</v>
      </c>
      <c r="GC37" s="170" t="e">
        <f t="shared" si="270"/>
        <v>#N/A</v>
      </c>
      <c r="GD37" s="170" t="e">
        <f t="shared" si="271"/>
        <v>#N/A</v>
      </c>
      <c r="GE37" s="170" t="e">
        <f t="shared" si="272"/>
        <v>#N/A</v>
      </c>
      <c r="GF37" s="170" t="e">
        <f t="shared" si="273"/>
        <v>#N/A</v>
      </c>
      <c r="GG37" s="170" t="e">
        <f t="shared" si="274"/>
        <v>#N/A</v>
      </c>
      <c r="GH37" s="170" t="e">
        <f t="shared" si="275"/>
        <v>#N/A</v>
      </c>
      <c r="GI37" s="170" t="e">
        <f t="shared" si="276"/>
        <v>#N/A</v>
      </c>
      <c r="GJ37" s="170" t="e">
        <f t="shared" si="277"/>
        <v>#N/A</v>
      </c>
      <c r="GK37" s="170" t="e">
        <f t="shared" si="278"/>
        <v>#N/A</v>
      </c>
      <c r="GL37" s="170" t="e">
        <f t="shared" si="279"/>
        <v>#N/A</v>
      </c>
      <c r="GM37" s="170" t="e">
        <f t="shared" si="280"/>
        <v>#N/A</v>
      </c>
      <c r="GN37" s="170" t="e">
        <f t="shared" si="281"/>
        <v>#N/A</v>
      </c>
      <c r="GO37" s="170" t="e">
        <f t="shared" si="282"/>
        <v>#N/A</v>
      </c>
      <c r="GP37" s="170" t="e">
        <f t="shared" si="283"/>
        <v>#N/A</v>
      </c>
      <c r="GQ37" s="170" t="e">
        <f t="shared" si="284"/>
        <v>#N/A</v>
      </c>
      <c r="GR37" s="170" t="e">
        <f t="shared" si="285"/>
        <v>#N/A</v>
      </c>
      <c r="GS37" s="170" t="e">
        <f t="shared" si="286"/>
        <v>#N/A</v>
      </c>
      <c r="GT37" s="170" t="e">
        <f t="shared" si="287"/>
        <v>#N/A</v>
      </c>
      <c r="GU37" s="170" t="e">
        <f t="shared" si="288"/>
        <v>#N/A</v>
      </c>
      <c r="GV37" s="170" t="e">
        <f t="shared" si="289"/>
        <v>#N/A</v>
      </c>
      <c r="GW37" s="170" t="e">
        <f t="shared" si="290"/>
        <v>#N/A</v>
      </c>
      <c r="GX37" s="170" t="e">
        <f t="shared" si="291"/>
        <v>#N/A</v>
      </c>
      <c r="GY37" s="170" t="e">
        <f t="shared" si="292"/>
        <v>#N/A</v>
      </c>
      <c r="GZ37" s="170" t="e">
        <f t="shared" si="293"/>
        <v>#N/A</v>
      </c>
      <c r="HA37" s="170" t="e">
        <f t="shared" si="294"/>
        <v>#N/A</v>
      </c>
      <c r="HB37" s="170" t="e">
        <f t="shared" si="295"/>
        <v>#N/A</v>
      </c>
      <c r="HC37" s="170" t="e">
        <f t="shared" si="296"/>
        <v>#N/A</v>
      </c>
      <c r="HD37" s="170" t="e">
        <f t="shared" si="297"/>
        <v>#N/A</v>
      </c>
      <c r="HE37" s="170" t="e">
        <f t="shared" si="298"/>
        <v>#N/A</v>
      </c>
      <c r="HF37" s="170" t="e">
        <f t="shared" si="299"/>
        <v>#N/A</v>
      </c>
      <c r="HG37" s="170" t="e">
        <f t="shared" si="300"/>
        <v>#N/A</v>
      </c>
      <c r="HH37" s="170" t="e">
        <f t="shared" si="301"/>
        <v>#N/A</v>
      </c>
      <c r="HI37" s="170" t="e">
        <f t="shared" si="302"/>
        <v>#N/A</v>
      </c>
      <c r="HJ37" s="170" t="e">
        <f t="shared" si="303"/>
        <v>#N/A</v>
      </c>
      <c r="HK37" s="170" t="e">
        <f t="shared" si="304"/>
        <v>#N/A</v>
      </c>
      <c r="HL37" s="170" t="e">
        <f t="shared" si="305"/>
        <v>#N/A</v>
      </c>
      <c r="HM37" s="170" t="e">
        <f t="shared" si="306"/>
        <v>#N/A</v>
      </c>
      <c r="HN37" s="170" t="e">
        <f t="shared" si="307"/>
        <v>#N/A</v>
      </c>
      <c r="HO37" s="170" t="e">
        <f t="shared" si="308"/>
        <v>#N/A</v>
      </c>
      <c r="HP37" s="170" t="e">
        <f t="shared" si="309"/>
        <v>#N/A</v>
      </c>
    </row>
    <row r="38" spans="1:224" hidden="1" x14ac:dyDescent="0.25">
      <c r="A38" s="4">
        <v>35</v>
      </c>
      <c r="B38" s="97" t="str">
        <f t="shared" si="107"/>
        <v/>
      </c>
      <c r="C38" s="96"/>
      <c r="D38" s="97" t="str">
        <f t="shared" si="108"/>
        <v/>
      </c>
      <c r="E38" s="36" t="str">
        <f t="shared" si="0"/>
        <v/>
      </c>
      <c r="F38" s="36" t="str">
        <f t="shared" si="1"/>
        <v/>
      </c>
      <c r="G38" s="74" t="str">
        <f t="shared" si="109"/>
        <v/>
      </c>
      <c r="H38" s="23"/>
      <c r="I38" s="58"/>
      <c r="J38" s="281"/>
      <c r="K38" s="75" t="str">
        <f>IF(AND(B38&gt;0,C38&gt;0,D38&gt;0),IF(ISBLANK(J38),IF(ISBLANK(H38),"",(D38-B38)*VLOOKUP(H38,VLookups!$A$4:$B$13,2,FALSE)),J38),"")</f>
        <v/>
      </c>
      <c r="L38" s="76" t="str">
        <f t="shared" si="205"/>
        <v/>
      </c>
      <c r="M38" s="96"/>
      <c r="N38" s="271"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110"/>
        <v/>
      </c>
      <c r="W38" s="50" t="str">
        <f t="shared" ref="W38:AP38" si="313">IF(ISNONTEXT($V38),X38-$V38,"")</f>
        <v/>
      </c>
      <c r="X38" s="50" t="str">
        <f t="shared" si="313"/>
        <v/>
      </c>
      <c r="Y38" s="50" t="str">
        <f t="shared" si="313"/>
        <v/>
      </c>
      <c r="Z38" s="50" t="str">
        <f t="shared" si="313"/>
        <v/>
      </c>
      <c r="AA38" s="50" t="str">
        <f t="shared" si="313"/>
        <v/>
      </c>
      <c r="AB38" s="50" t="str">
        <f t="shared" si="313"/>
        <v/>
      </c>
      <c r="AC38" s="50" t="str">
        <f t="shared" si="313"/>
        <v/>
      </c>
      <c r="AD38" s="50" t="str">
        <f t="shared" si="313"/>
        <v/>
      </c>
      <c r="AE38" s="50" t="str">
        <f t="shared" si="313"/>
        <v/>
      </c>
      <c r="AF38" s="50" t="str">
        <f t="shared" si="313"/>
        <v/>
      </c>
      <c r="AG38" s="50" t="str">
        <f t="shared" si="313"/>
        <v/>
      </c>
      <c r="AH38" s="50" t="str">
        <f t="shared" si="313"/>
        <v/>
      </c>
      <c r="AI38" s="50" t="str">
        <f t="shared" si="313"/>
        <v/>
      </c>
      <c r="AJ38" s="50" t="str">
        <f t="shared" si="313"/>
        <v/>
      </c>
      <c r="AK38" s="50" t="str">
        <f t="shared" si="313"/>
        <v/>
      </c>
      <c r="AL38" s="50" t="str">
        <f t="shared" si="313"/>
        <v/>
      </c>
      <c r="AM38" s="50" t="str">
        <f t="shared" si="313"/>
        <v/>
      </c>
      <c r="AN38" s="50" t="str">
        <f t="shared" si="313"/>
        <v/>
      </c>
      <c r="AO38" s="50" t="str">
        <f t="shared" si="313"/>
        <v/>
      </c>
      <c r="AP38" s="50" t="str">
        <f t="shared" si="313"/>
        <v/>
      </c>
      <c r="AQ38" s="184" t="str">
        <f t="shared" si="112"/>
        <v/>
      </c>
      <c r="AR38" s="50" t="str">
        <f t="shared" ref="AR38:DC38" si="314">IF(ISNONTEXT($V38),AQ38+$V38,"")</f>
        <v/>
      </c>
      <c r="AS38" s="50" t="str">
        <f t="shared" si="314"/>
        <v/>
      </c>
      <c r="AT38" s="50" t="str">
        <f t="shared" si="314"/>
        <v/>
      </c>
      <c r="AU38" s="50" t="str">
        <f t="shared" si="314"/>
        <v/>
      </c>
      <c r="AV38" s="50" t="str">
        <f t="shared" si="314"/>
        <v/>
      </c>
      <c r="AW38" s="50" t="str">
        <f t="shared" si="314"/>
        <v/>
      </c>
      <c r="AX38" s="50" t="str">
        <f t="shared" si="314"/>
        <v/>
      </c>
      <c r="AY38" s="50" t="str">
        <f t="shared" si="314"/>
        <v/>
      </c>
      <c r="AZ38" s="50" t="str">
        <f t="shared" si="314"/>
        <v/>
      </c>
      <c r="BA38" s="50" t="str">
        <f t="shared" si="314"/>
        <v/>
      </c>
      <c r="BB38" s="50" t="str">
        <f t="shared" si="314"/>
        <v/>
      </c>
      <c r="BC38" s="50" t="str">
        <f t="shared" si="314"/>
        <v/>
      </c>
      <c r="BD38" s="50" t="str">
        <f t="shared" si="314"/>
        <v/>
      </c>
      <c r="BE38" s="50" t="str">
        <f t="shared" si="314"/>
        <v/>
      </c>
      <c r="BF38" s="50" t="str">
        <f t="shared" si="314"/>
        <v/>
      </c>
      <c r="BG38" s="50" t="str">
        <f t="shared" si="314"/>
        <v/>
      </c>
      <c r="BH38" s="50" t="str">
        <f t="shared" si="314"/>
        <v/>
      </c>
      <c r="BI38" s="50" t="str">
        <f t="shared" si="314"/>
        <v/>
      </c>
      <c r="BJ38" s="50" t="str">
        <f t="shared" si="314"/>
        <v/>
      </c>
      <c r="BK38" s="50" t="str">
        <f t="shared" si="314"/>
        <v/>
      </c>
      <c r="BL38" s="50" t="str">
        <f t="shared" si="314"/>
        <v/>
      </c>
      <c r="BM38" s="50" t="str">
        <f t="shared" si="314"/>
        <v/>
      </c>
      <c r="BN38" s="50" t="str">
        <f t="shared" si="314"/>
        <v/>
      </c>
      <c r="BO38" s="50" t="str">
        <f t="shared" si="314"/>
        <v/>
      </c>
      <c r="BP38" s="50" t="str">
        <f t="shared" si="314"/>
        <v/>
      </c>
      <c r="BQ38" s="50" t="str">
        <f t="shared" si="314"/>
        <v/>
      </c>
      <c r="BR38" s="50" t="str">
        <f t="shared" si="314"/>
        <v/>
      </c>
      <c r="BS38" s="50" t="str">
        <f t="shared" si="314"/>
        <v/>
      </c>
      <c r="BT38" s="50" t="str">
        <f t="shared" si="314"/>
        <v/>
      </c>
      <c r="BU38" s="50" t="str">
        <f t="shared" si="314"/>
        <v/>
      </c>
      <c r="BV38" s="50" t="str">
        <f t="shared" si="314"/>
        <v/>
      </c>
      <c r="BW38" s="50" t="str">
        <f t="shared" si="314"/>
        <v/>
      </c>
      <c r="BX38" s="50" t="str">
        <f t="shared" si="314"/>
        <v/>
      </c>
      <c r="BY38" s="50" t="str">
        <f t="shared" si="314"/>
        <v/>
      </c>
      <c r="BZ38" s="50" t="str">
        <f t="shared" si="314"/>
        <v/>
      </c>
      <c r="CA38" s="50" t="str">
        <f t="shared" si="314"/>
        <v/>
      </c>
      <c r="CB38" s="50" t="str">
        <f t="shared" si="314"/>
        <v/>
      </c>
      <c r="CC38" s="50" t="str">
        <f t="shared" si="314"/>
        <v/>
      </c>
      <c r="CD38" s="50" t="str">
        <f t="shared" si="314"/>
        <v/>
      </c>
      <c r="CE38" s="50" t="str">
        <f t="shared" si="314"/>
        <v/>
      </c>
      <c r="CF38" s="50" t="str">
        <f t="shared" si="314"/>
        <v/>
      </c>
      <c r="CG38" s="50" t="str">
        <f t="shared" si="314"/>
        <v/>
      </c>
      <c r="CH38" s="50" t="str">
        <f t="shared" si="314"/>
        <v/>
      </c>
      <c r="CI38" s="50" t="str">
        <f t="shared" si="314"/>
        <v/>
      </c>
      <c r="CJ38" s="50" t="str">
        <f t="shared" si="314"/>
        <v/>
      </c>
      <c r="CK38" s="50" t="str">
        <f t="shared" si="314"/>
        <v/>
      </c>
      <c r="CL38" s="50" t="str">
        <f t="shared" si="314"/>
        <v/>
      </c>
      <c r="CM38" s="50" t="str">
        <f t="shared" si="314"/>
        <v/>
      </c>
      <c r="CN38" s="50" t="str">
        <f t="shared" si="314"/>
        <v/>
      </c>
      <c r="CO38" s="50" t="str">
        <f t="shared" si="314"/>
        <v/>
      </c>
      <c r="CP38" s="50" t="str">
        <f t="shared" si="314"/>
        <v/>
      </c>
      <c r="CQ38" s="50" t="str">
        <f t="shared" si="314"/>
        <v/>
      </c>
      <c r="CR38" s="50" t="str">
        <f t="shared" si="314"/>
        <v/>
      </c>
      <c r="CS38" s="50" t="str">
        <f t="shared" si="314"/>
        <v/>
      </c>
      <c r="CT38" s="50" t="str">
        <f t="shared" si="314"/>
        <v/>
      </c>
      <c r="CU38" s="50" t="str">
        <f t="shared" si="314"/>
        <v/>
      </c>
      <c r="CV38" s="50" t="str">
        <f t="shared" si="314"/>
        <v/>
      </c>
      <c r="CW38" s="50" t="str">
        <f t="shared" si="314"/>
        <v/>
      </c>
      <c r="CX38" s="50" t="str">
        <f t="shared" si="314"/>
        <v/>
      </c>
      <c r="CY38" s="50" t="str">
        <f t="shared" si="314"/>
        <v/>
      </c>
      <c r="CZ38" s="50" t="str">
        <f t="shared" si="314"/>
        <v/>
      </c>
      <c r="DA38" s="50" t="str">
        <f t="shared" si="314"/>
        <v/>
      </c>
      <c r="DB38" s="50" t="str">
        <f t="shared" si="314"/>
        <v/>
      </c>
      <c r="DC38" s="50" t="str">
        <f t="shared" si="314"/>
        <v/>
      </c>
      <c r="DD38" s="50" t="str">
        <f t="shared" ref="DD38:DS38" si="315">IF(ISNONTEXT($V38),DC38+$V38,"")</f>
        <v/>
      </c>
      <c r="DE38" s="50" t="str">
        <f t="shared" si="315"/>
        <v/>
      </c>
      <c r="DF38" s="50" t="str">
        <f t="shared" si="315"/>
        <v/>
      </c>
      <c r="DG38" s="50" t="str">
        <f t="shared" si="315"/>
        <v/>
      </c>
      <c r="DH38" s="50" t="str">
        <f t="shared" si="315"/>
        <v/>
      </c>
      <c r="DI38" s="50" t="str">
        <f t="shared" si="315"/>
        <v/>
      </c>
      <c r="DJ38" s="50" t="str">
        <f t="shared" si="315"/>
        <v/>
      </c>
      <c r="DK38" s="50" t="str">
        <f t="shared" si="315"/>
        <v/>
      </c>
      <c r="DL38" s="50" t="str">
        <f t="shared" si="315"/>
        <v/>
      </c>
      <c r="DM38" s="50" t="str">
        <f t="shared" si="315"/>
        <v/>
      </c>
      <c r="DN38" s="50" t="str">
        <f t="shared" si="315"/>
        <v/>
      </c>
      <c r="DO38" s="50" t="str">
        <f t="shared" si="315"/>
        <v/>
      </c>
      <c r="DP38" s="50" t="str">
        <f t="shared" si="315"/>
        <v/>
      </c>
      <c r="DQ38" s="50" t="str">
        <f t="shared" si="315"/>
        <v/>
      </c>
      <c r="DR38" s="50" t="str">
        <f t="shared" si="315"/>
        <v/>
      </c>
      <c r="DS38" s="50" t="str">
        <f t="shared" si="315"/>
        <v/>
      </c>
      <c r="DT38" s="170" t="e">
        <f t="shared" si="209"/>
        <v>#N/A</v>
      </c>
      <c r="DU38" s="170" t="e">
        <f t="shared" si="210"/>
        <v>#N/A</v>
      </c>
      <c r="DV38" s="170" t="e">
        <f t="shared" si="211"/>
        <v>#N/A</v>
      </c>
      <c r="DW38" s="170" t="e">
        <f t="shared" si="212"/>
        <v>#N/A</v>
      </c>
      <c r="DX38" s="170" t="e">
        <f t="shared" si="213"/>
        <v>#N/A</v>
      </c>
      <c r="DY38" s="170" t="e">
        <f t="shared" si="214"/>
        <v>#N/A</v>
      </c>
      <c r="DZ38" s="170" t="e">
        <f t="shared" si="215"/>
        <v>#N/A</v>
      </c>
      <c r="EA38" s="170" t="e">
        <f t="shared" si="216"/>
        <v>#N/A</v>
      </c>
      <c r="EB38" s="170" t="e">
        <f t="shared" si="217"/>
        <v>#N/A</v>
      </c>
      <c r="EC38" s="170" t="e">
        <f t="shared" si="218"/>
        <v>#N/A</v>
      </c>
      <c r="ED38" s="170" t="e">
        <f t="shared" si="219"/>
        <v>#N/A</v>
      </c>
      <c r="EE38" s="170" t="e">
        <f t="shared" si="220"/>
        <v>#N/A</v>
      </c>
      <c r="EF38" s="170" t="e">
        <f t="shared" si="221"/>
        <v>#N/A</v>
      </c>
      <c r="EG38" s="170" t="e">
        <f t="shared" si="222"/>
        <v>#N/A</v>
      </c>
      <c r="EH38" s="170" t="e">
        <f t="shared" si="223"/>
        <v>#N/A</v>
      </c>
      <c r="EI38" s="170" t="e">
        <f t="shared" si="224"/>
        <v>#N/A</v>
      </c>
      <c r="EJ38" s="170" t="e">
        <f t="shared" si="225"/>
        <v>#N/A</v>
      </c>
      <c r="EK38" s="170" t="e">
        <f t="shared" si="226"/>
        <v>#N/A</v>
      </c>
      <c r="EL38" s="170" t="e">
        <f t="shared" si="227"/>
        <v>#N/A</v>
      </c>
      <c r="EM38" s="170" t="e">
        <f t="shared" si="228"/>
        <v>#N/A</v>
      </c>
      <c r="EN38" s="170" t="e">
        <f t="shared" si="229"/>
        <v>#N/A</v>
      </c>
      <c r="EO38" s="170" t="e">
        <f t="shared" si="230"/>
        <v>#N/A</v>
      </c>
      <c r="EP38" s="170" t="e">
        <f t="shared" si="231"/>
        <v>#N/A</v>
      </c>
      <c r="EQ38" s="170" t="e">
        <f t="shared" si="232"/>
        <v>#N/A</v>
      </c>
      <c r="ER38" s="170" t="e">
        <f t="shared" si="233"/>
        <v>#N/A</v>
      </c>
      <c r="ES38" s="170" t="e">
        <f t="shared" si="234"/>
        <v>#N/A</v>
      </c>
      <c r="ET38" s="170" t="e">
        <f t="shared" si="235"/>
        <v>#N/A</v>
      </c>
      <c r="EU38" s="170" t="e">
        <f t="shared" si="236"/>
        <v>#N/A</v>
      </c>
      <c r="EV38" s="170" t="e">
        <f t="shared" si="237"/>
        <v>#N/A</v>
      </c>
      <c r="EW38" s="170" t="e">
        <f t="shared" si="238"/>
        <v>#N/A</v>
      </c>
      <c r="EX38" s="170" t="e">
        <f t="shared" si="239"/>
        <v>#N/A</v>
      </c>
      <c r="EY38" s="170" t="e">
        <f t="shared" si="240"/>
        <v>#N/A</v>
      </c>
      <c r="EZ38" s="170" t="e">
        <f t="shared" si="241"/>
        <v>#N/A</v>
      </c>
      <c r="FA38" s="170" t="e">
        <f t="shared" si="242"/>
        <v>#N/A</v>
      </c>
      <c r="FB38" s="170" t="e">
        <f t="shared" si="243"/>
        <v>#N/A</v>
      </c>
      <c r="FC38" s="170" t="e">
        <f t="shared" si="244"/>
        <v>#N/A</v>
      </c>
      <c r="FD38" s="170" t="e">
        <f t="shared" si="245"/>
        <v>#N/A</v>
      </c>
      <c r="FE38" s="170" t="e">
        <f t="shared" si="246"/>
        <v>#N/A</v>
      </c>
      <c r="FF38" s="170" t="e">
        <f t="shared" si="247"/>
        <v>#N/A</v>
      </c>
      <c r="FG38" s="170" t="e">
        <f t="shared" si="248"/>
        <v>#N/A</v>
      </c>
      <c r="FH38" s="170" t="e">
        <f t="shared" si="249"/>
        <v>#N/A</v>
      </c>
      <c r="FI38" s="170" t="e">
        <f t="shared" si="250"/>
        <v>#N/A</v>
      </c>
      <c r="FJ38" s="170" t="e">
        <f t="shared" si="251"/>
        <v>#N/A</v>
      </c>
      <c r="FK38" s="170" t="e">
        <f t="shared" si="252"/>
        <v>#N/A</v>
      </c>
      <c r="FL38" s="170" t="e">
        <f t="shared" si="253"/>
        <v>#N/A</v>
      </c>
      <c r="FM38" s="170" t="e">
        <f t="shared" si="254"/>
        <v>#N/A</v>
      </c>
      <c r="FN38" s="170" t="e">
        <f t="shared" si="255"/>
        <v>#N/A</v>
      </c>
      <c r="FO38" s="170" t="e">
        <f t="shared" si="256"/>
        <v>#N/A</v>
      </c>
      <c r="FP38" s="170" t="e">
        <f t="shared" si="257"/>
        <v>#N/A</v>
      </c>
      <c r="FQ38" s="170" t="e">
        <f t="shared" si="258"/>
        <v>#N/A</v>
      </c>
      <c r="FR38" s="170" t="e">
        <f t="shared" si="259"/>
        <v>#N/A</v>
      </c>
      <c r="FS38" s="170" t="e">
        <f t="shared" si="260"/>
        <v>#N/A</v>
      </c>
      <c r="FT38" s="170" t="e">
        <f t="shared" si="261"/>
        <v>#N/A</v>
      </c>
      <c r="FU38" s="170" t="e">
        <f t="shared" si="262"/>
        <v>#N/A</v>
      </c>
      <c r="FV38" s="170" t="e">
        <f t="shared" si="263"/>
        <v>#N/A</v>
      </c>
      <c r="FW38" s="170" t="e">
        <f t="shared" si="264"/>
        <v>#N/A</v>
      </c>
      <c r="FX38" s="170" t="e">
        <f t="shared" si="265"/>
        <v>#N/A</v>
      </c>
      <c r="FY38" s="170" t="e">
        <f t="shared" si="266"/>
        <v>#N/A</v>
      </c>
      <c r="FZ38" s="170" t="e">
        <f t="shared" si="267"/>
        <v>#N/A</v>
      </c>
      <c r="GA38" s="170" t="e">
        <f t="shared" si="268"/>
        <v>#N/A</v>
      </c>
      <c r="GB38" s="170" t="e">
        <f t="shared" si="269"/>
        <v>#N/A</v>
      </c>
      <c r="GC38" s="170" t="e">
        <f t="shared" si="270"/>
        <v>#N/A</v>
      </c>
      <c r="GD38" s="170" t="e">
        <f t="shared" si="271"/>
        <v>#N/A</v>
      </c>
      <c r="GE38" s="170" t="e">
        <f t="shared" si="272"/>
        <v>#N/A</v>
      </c>
      <c r="GF38" s="170" t="e">
        <f t="shared" si="273"/>
        <v>#N/A</v>
      </c>
      <c r="GG38" s="170" t="e">
        <f t="shared" si="274"/>
        <v>#N/A</v>
      </c>
      <c r="GH38" s="170" t="e">
        <f t="shared" si="275"/>
        <v>#N/A</v>
      </c>
      <c r="GI38" s="170" t="e">
        <f t="shared" si="276"/>
        <v>#N/A</v>
      </c>
      <c r="GJ38" s="170" t="e">
        <f t="shared" si="277"/>
        <v>#N/A</v>
      </c>
      <c r="GK38" s="170" t="e">
        <f t="shared" si="278"/>
        <v>#N/A</v>
      </c>
      <c r="GL38" s="170" t="e">
        <f t="shared" si="279"/>
        <v>#N/A</v>
      </c>
      <c r="GM38" s="170" t="e">
        <f t="shared" si="280"/>
        <v>#N/A</v>
      </c>
      <c r="GN38" s="170" t="e">
        <f t="shared" si="281"/>
        <v>#N/A</v>
      </c>
      <c r="GO38" s="170" t="e">
        <f t="shared" si="282"/>
        <v>#N/A</v>
      </c>
      <c r="GP38" s="170" t="e">
        <f t="shared" si="283"/>
        <v>#N/A</v>
      </c>
      <c r="GQ38" s="170" t="e">
        <f t="shared" si="284"/>
        <v>#N/A</v>
      </c>
      <c r="GR38" s="170" t="e">
        <f t="shared" si="285"/>
        <v>#N/A</v>
      </c>
      <c r="GS38" s="170" t="e">
        <f t="shared" si="286"/>
        <v>#N/A</v>
      </c>
      <c r="GT38" s="170" t="e">
        <f t="shared" si="287"/>
        <v>#N/A</v>
      </c>
      <c r="GU38" s="170" t="e">
        <f t="shared" si="288"/>
        <v>#N/A</v>
      </c>
      <c r="GV38" s="170" t="e">
        <f t="shared" si="289"/>
        <v>#N/A</v>
      </c>
      <c r="GW38" s="170" t="e">
        <f t="shared" si="290"/>
        <v>#N/A</v>
      </c>
      <c r="GX38" s="170" t="e">
        <f t="shared" si="291"/>
        <v>#N/A</v>
      </c>
      <c r="GY38" s="170" t="e">
        <f t="shared" si="292"/>
        <v>#N/A</v>
      </c>
      <c r="GZ38" s="170" t="e">
        <f t="shared" si="293"/>
        <v>#N/A</v>
      </c>
      <c r="HA38" s="170" t="e">
        <f t="shared" si="294"/>
        <v>#N/A</v>
      </c>
      <c r="HB38" s="170" t="e">
        <f t="shared" si="295"/>
        <v>#N/A</v>
      </c>
      <c r="HC38" s="170" t="e">
        <f t="shared" si="296"/>
        <v>#N/A</v>
      </c>
      <c r="HD38" s="170" t="e">
        <f t="shared" si="297"/>
        <v>#N/A</v>
      </c>
      <c r="HE38" s="170" t="e">
        <f t="shared" si="298"/>
        <v>#N/A</v>
      </c>
      <c r="HF38" s="170" t="e">
        <f t="shared" si="299"/>
        <v>#N/A</v>
      </c>
      <c r="HG38" s="170" t="e">
        <f t="shared" si="300"/>
        <v>#N/A</v>
      </c>
      <c r="HH38" s="170" t="e">
        <f t="shared" si="301"/>
        <v>#N/A</v>
      </c>
      <c r="HI38" s="170" t="e">
        <f t="shared" si="302"/>
        <v>#N/A</v>
      </c>
      <c r="HJ38" s="170" t="e">
        <f t="shared" si="303"/>
        <v>#N/A</v>
      </c>
      <c r="HK38" s="170" t="e">
        <f t="shared" si="304"/>
        <v>#N/A</v>
      </c>
      <c r="HL38" s="170" t="e">
        <f t="shared" si="305"/>
        <v>#N/A</v>
      </c>
      <c r="HM38" s="170" t="e">
        <f t="shared" si="306"/>
        <v>#N/A</v>
      </c>
      <c r="HN38" s="170" t="e">
        <f t="shared" si="307"/>
        <v>#N/A</v>
      </c>
      <c r="HO38" s="170" t="e">
        <f t="shared" si="308"/>
        <v>#N/A</v>
      </c>
      <c r="HP38" s="170" t="e">
        <f t="shared" si="309"/>
        <v>#N/A</v>
      </c>
    </row>
    <row r="39" spans="1:224" hidden="1" x14ac:dyDescent="0.25">
      <c r="A39" s="4">
        <v>36</v>
      </c>
      <c r="B39" s="97" t="str">
        <f t="shared" si="107"/>
        <v/>
      </c>
      <c r="C39" s="96"/>
      <c r="D39" s="97" t="str">
        <f t="shared" si="108"/>
        <v/>
      </c>
      <c r="E39" s="36" t="str">
        <f t="shared" si="0"/>
        <v/>
      </c>
      <c r="F39" s="36" t="str">
        <f t="shared" si="1"/>
        <v/>
      </c>
      <c r="G39" s="74" t="str">
        <f t="shared" si="109"/>
        <v/>
      </c>
      <c r="H39" s="23"/>
      <c r="I39" s="58"/>
      <c r="J39" s="281"/>
      <c r="K39" s="75" t="str">
        <f>IF(AND(B39&gt;0,C39&gt;0,D39&gt;0),IF(ISBLANK(J39),IF(ISBLANK(H39),"",(D39-B39)*VLOOKUP(H39,VLookups!$A$4:$B$13,2,FALSE)),J39),"")</f>
        <v/>
      </c>
      <c r="L39" s="76" t="str">
        <f t="shared" si="205"/>
        <v/>
      </c>
      <c r="M39" s="96"/>
      <c r="N39" s="271"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110"/>
        <v/>
      </c>
      <c r="W39" s="50" t="str">
        <f t="shared" ref="W39:AP39" si="316">IF(ISNONTEXT($V39),X39-$V39,"")</f>
        <v/>
      </c>
      <c r="X39" s="50" t="str">
        <f t="shared" si="316"/>
        <v/>
      </c>
      <c r="Y39" s="50" t="str">
        <f t="shared" si="316"/>
        <v/>
      </c>
      <c r="Z39" s="50" t="str">
        <f t="shared" si="316"/>
        <v/>
      </c>
      <c r="AA39" s="50" t="str">
        <f t="shared" si="316"/>
        <v/>
      </c>
      <c r="AB39" s="50" t="str">
        <f t="shared" si="316"/>
        <v/>
      </c>
      <c r="AC39" s="50" t="str">
        <f t="shared" si="316"/>
        <v/>
      </c>
      <c r="AD39" s="50" t="str">
        <f t="shared" si="316"/>
        <v/>
      </c>
      <c r="AE39" s="50" t="str">
        <f t="shared" si="316"/>
        <v/>
      </c>
      <c r="AF39" s="50" t="str">
        <f t="shared" si="316"/>
        <v/>
      </c>
      <c r="AG39" s="50" t="str">
        <f t="shared" si="316"/>
        <v/>
      </c>
      <c r="AH39" s="50" t="str">
        <f t="shared" si="316"/>
        <v/>
      </c>
      <c r="AI39" s="50" t="str">
        <f t="shared" si="316"/>
        <v/>
      </c>
      <c r="AJ39" s="50" t="str">
        <f t="shared" si="316"/>
        <v/>
      </c>
      <c r="AK39" s="50" t="str">
        <f t="shared" si="316"/>
        <v/>
      </c>
      <c r="AL39" s="50" t="str">
        <f t="shared" si="316"/>
        <v/>
      </c>
      <c r="AM39" s="50" t="str">
        <f t="shared" si="316"/>
        <v/>
      </c>
      <c r="AN39" s="50" t="str">
        <f t="shared" si="316"/>
        <v/>
      </c>
      <c r="AO39" s="50" t="str">
        <f t="shared" si="316"/>
        <v/>
      </c>
      <c r="AP39" s="50" t="str">
        <f t="shared" si="316"/>
        <v/>
      </c>
      <c r="AQ39" s="184" t="str">
        <f t="shared" si="112"/>
        <v/>
      </c>
      <c r="AR39" s="50" t="str">
        <f t="shared" ref="AR39:DC39" si="317">IF(ISNONTEXT($V39),AQ39+$V39,"")</f>
        <v/>
      </c>
      <c r="AS39" s="50" t="str">
        <f t="shared" si="317"/>
        <v/>
      </c>
      <c r="AT39" s="50" t="str">
        <f t="shared" si="317"/>
        <v/>
      </c>
      <c r="AU39" s="50" t="str">
        <f t="shared" si="317"/>
        <v/>
      </c>
      <c r="AV39" s="50" t="str">
        <f t="shared" si="317"/>
        <v/>
      </c>
      <c r="AW39" s="50" t="str">
        <f t="shared" si="317"/>
        <v/>
      </c>
      <c r="AX39" s="50" t="str">
        <f t="shared" si="317"/>
        <v/>
      </c>
      <c r="AY39" s="50" t="str">
        <f t="shared" si="317"/>
        <v/>
      </c>
      <c r="AZ39" s="50" t="str">
        <f t="shared" si="317"/>
        <v/>
      </c>
      <c r="BA39" s="50" t="str">
        <f t="shared" si="317"/>
        <v/>
      </c>
      <c r="BB39" s="50" t="str">
        <f t="shared" si="317"/>
        <v/>
      </c>
      <c r="BC39" s="50" t="str">
        <f t="shared" si="317"/>
        <v/>
      </c>
      <c r="BD39" s="50" t="str">
        <f t="shared" si="317"/>
        <v/>
      </c>
      <c r="BE39" s="50" t="str">
        <f t="shared" si="317"/>
        <v/>
      </c>
      <c r="BF39" s="50" t="str">
        <f t="shared" si="317"/>
        <v/>
      </c>
      <c r="BG39" s="50" t="str">
        <f t="shared" si="317"/>
        <v/>
      </c>
      <c r="BH39" s="50" t="str">
        <f t="shared" si="317"/>
        <v/>
      </c>
      <c r="BI39" s="50" t="str">
        <f t="shared" si="317"/>
        <v/>
      </c>
      <c r="BJ39" s="50" t="str">
        <f t="shared" si="317"/>
        <v/>
      </c>
      <c r="BK39" s="50" t="str">
        <f t="shared" si="317"/>
        <v/>
      </c>
      <c r="BL39" s="50" t="str">
        <f t="shared" si="317"/>
        <v/>
      </c>
      <c r="BM39" s="50" t="str">
        <f t="shared" si="317"/>
        <v/>
      </c>
      <c r="BN39" s="50" t="str">
        <f t="shared" si="317"/>
        <v/>
      </c>
      <c r="BO39" s="50" t="str">
        <f t="shared" si="317"/>
        <v/>
      </c>
      <c r="BP39" s="50" t="str">
        <f t="shared" si="317"/>
        <v/>
      </c>
      <c r="BQ39" s="50" t="str">
        <f t="shared" si="317"/>
        <v/>
      </c>
      <c r="BR39" s="50" t="str">
        <f t="shared" si="317"/>
        <v/>
      </c>
      <c r="BS39" s="50" t="str">
        <f t="shared" si="317"/>
        <v/>
      </c>
      <c r="BT39" s="50" t="str">
        <f t="shared" si="317"/>
        <v/>
      </c>
      <c r="BU39" s="50" t="str">
        <f t="shared" si="317"/>
        <v/>
      </c>
      <c r="BV39" s="50" t="str">
        <f t="shared" si="317"/>
        <v/>
      </c>
      <c r="BW39" s="50" t="str">
        <f t="shared" si="317"/>
        <v/>
      </c>
      <c r="BX39" s="50" t="str">
        <f t="shared" si="317"/>
        <v/>
      </c>
      <c r="BY39" s="50" t="str">
        <f t="shared" si="317"/>
        <v/>
      </c>
      <c r="BZ39" s="50" t="str">
        <f t="shared" si="317"/>
        <v/>
      </c>
      <c r="CA39" s="50" t="str">
        <f t="shared" si="317"/>
        <v/>
      </c>
      <c r="CB39" s="50" t="str">
        <f t="shared" si="317"/>
        <v/>
      </c>
      <c r="CC39" s="50" t="str">
        <f t="shared" si="317"/>
        <v/>
      </c>
      <c r="CD39" s="50" t="str">
        <f t="shared" si="317"/>
        <v/>
      </c>
      <c r="CE39" s="50" t="str">
        <f t="shared" si="317"/>
        <v/>
      </c>
      <c r="CF39" s="50" t="str">
        <f t="shared" si="317"/>
        <v/>
      </c>
      <c r="CG39" s="50" t="str">
        <f t="shared" si="317"/>
        <v/>
      </c>
      <c r="CH39" s="50" t="str">
        <f t="shared" si="317"/>
        <v/>
      </c>
      <c r="CI39" s="50" t="str">
        <f t="shared" si="317"/>
        <v/>
      </c>
      <c r="CJ39" s="50" t="str">
        <f t="shared" si="317"/>
        <v/>
      </c>
      <c r="CK39" s="50" t="str">
        <f t="shared" si="317"/>
        <v/>
      </c>
      <c r="CL39" s="50" t="str">
        <f t="shared" si="317"/>
        <v/>
      </c>
      <c r="CM39" s="50" t="str">
        <f t="shared" si="317"/>
        <v/>
      </c>
      <c r="CN39" s="50" t="str">
        <f t="shared" si="317"/>
        <v/>
      </c>
      <c r="CO39" s="50" t="str">
        <f t="shared" si="317"/>
        <v/>
      </c>
      <c r="CP39" s="50" t="str">
        <f t="shared" si="317"/>
        <v/>
      </c>
      <c r="CQ39" s="50" t="str">
        <f t="shared" si="317"/>
        <v/>
      </c>
      <c r="CR39" s="50" t="str">
        <f t="shared" si="317"/>
        <v/>
      </c>
      <c r="CS39" s="50" t="str">
        <f t="shared" si="317"/>
        <v/>
      </c>
      <c r="CT39" s="50" t="str">
        <f t="shared" si="317"/>
        <v/>
      </c>
      <c r="CU39" s="50" t="str">
        <f t="shared" si="317"/>
        <v/>
      </c>
      <c r="CV39" s="50" t="str">
        <f t="shared" si="317"/>
        <v/>
      </c>
      <c r="CW39" s="50" t="str">
        <f t="shared" si="317"/>
        <v/>
      </c>
      <c r="CX39" s="50" t="str">
        <f t="shared" si="317"/>
        <v/>
      </c>
      <c r="CY39" s="50" t="str">
        <f t="shared" si="317"/>
        <v/>
      </c>
      <c r="CZ39" s="50" t="str">
        <f t="shared" si="317"/>
        <v/>
      </c>
      <c r="DA39" s="50" t="str">
        <f t="shared" si="317"/>
        <v/>
      </c>
      <c r="DB39" s="50" t="str">
        <f t="shared" si="317"/>
        <v/>
      </c>
      <c r="DC39" s="50" t="str">
        <f t="shared" si="317"/>
        <v/>
      </c>
      <c r="DD39" s="50" t="str">
        <f t="shared" ref="DD39:DS39" si="318">IF(ISNONTEXT($V39),DC39+$V39,"")</f>
        <v/>
      </c>
      <c r="DE39" s="50" t="str">
        <f t="shared" si="318"/>
        <v/>
      </c>
      <c r="DF39" s="50" t="str">
        <f t="shared" si="318"/>
        <v/>
      </c>
      <c r="DG39" s="50" t="str">
        <f t="shared" si="318"/>
        <v/>
      </c>
      <c r="DH39" s="50" t="str">
        <f t="shared" si="318"/>
        <v/>
      </c>
      <c r="DI39" s="50" t="str">
        <f t="shared" si="318"/>
        <v/>
      </c>
      <c r="DJ39" s="50" t="str">
        <f t="shared" si="318"/>
        <v/>
      </c>
      <c r="DK39" s="50" t="str">
        <f t="shared" si="318"/>
        <v/>
      </c>
      <c r="DL39" s="50" t="str">
        <f t="shared" si="318"/>
        <v/>
      </c>
      <c r="DM39" s="50" t="str">
        <f t="shared" si="318"/>
        <v/>
      </c>
      <c r="DN39" s="50" t="str">
        <f t="shared" si="318"/>
        <v/>
      </c>
      <c r="DO39" s="50" t="str">
        <f t="shared" si="318"/>
        <v/>
      </c>
      <c r="DP39" s="50" t="str">
        <f t="shared" si="318"/>
        <v/>
      </c>
      <c r="DQ39" s="50" t="str">
        <f t="shared" si="318"/>
        <v/>
      </c>
      <c r="DR39" s="50" t="str">
        <f t="shared" si="318"/>
        <v/>
      </c>
      <c r="DS39" s="50" t="str">
        <f t="shared" si="318"/>
        <v/>
      </c>
      <c r="DT39" s="170" t="e">
        <f t="shared" si="209"/>
        <v>#N/A</v>
      </c>
      <c r="DU39" s="170" t="e">
        <f t="shared" si="210"/>
        <v>#N/A</v>
      </c>
      <c r="DV39" s="170" t="e">
        <f t="shared" si="211"/>
        <v>#N/A</v>
      </c>
      <c r="DW39" s="170" t="e">
        <f t="shared" si="212"/>
        <v>#N/A</v>
      </c>
      <c r="DX39" s="170" t="e">
        <f t="shared" si="213"/>
        <v>#N/A</v>
      </c>
      <c r="DY39" s="170" t="e">
        <f t="shared" si="214"/>
        <v>#N/A</v>
      </c>
      <c r="DZ39" s="170" t="e">
        <f t="shared" si="215"/>
        <v>#N/A</v>
      </c>
      <c r="EA39" s="170" t="e">
        <f t="shared" si="216"/>
        <v>#N/A</v>
      </c>
      <c r="EB39" s="170" t="e">
        <f t="shared" si="217"/>
        <v>#N/A</v>
      </c>
      <c r="EC39" s="170" t="e">
        <f t="shared" si="218"/>
        <v>#N/A</v>
      </c>
      <c r="ED39" s="170" t="e">
        <f t="shared" si="219"/>
        <v>#N/A</v>
      </c>
      <c r="EE39" s="170" t="e">
        <f t="shared" si="220"/>
        <v>#N/A</v>
      </c>
      <c r="EF39" s="170" t="e">
        <f t="shared" si="221"/>
        <v>#N/A</v>
      </c>
      <c r="EG39" s="170" t="e">
        <f t="shared" si="222"/>
        <v>#N/A</v>
      </c>
      <c r="EH39" s="170" t="e">
        <f t="shared" si="223"/>
        <v>#N/A</v>
      </c>
      <c r="EI39" s="170" t="e">
        <f t="shared" si="224"/>
        <v>#N/A</v>
      </c>
      <c r="EJ39" s="170" t="e">
        <f t="shared" si="225"/>
        <v>#N/A</v>
      </c>
      <c r="EK39" s="170" t="e">
        <f t="shared" si="226"/>
        <v>#N/A</v>
      </c>
      <c r="EL39" s="170" t="e">
        <f t="shared" si="227"/>
        <v>#N/A</v>
      </c>
      <c r="EM39" s="170" t="e">
        <f t="shared" si="228"/>
        <v>#N/A</v>
      </c>
      <c r="EN39" s="170" t="e">
        <f t="shared" si="229"/>
        <v>#N/A</v>
      </c>
      <c r="EO39" s="170" t="e">
        <f t="shared" si="230"/>
        <v>#N/A</v>
      </c>
      <c r="EP39" s="170" t="e">
        <f t="shared" si="231"/>
        <v>#N/A</v>
      </c>
      <c r="EQ39" s="170" t="e">
        <f t="shared" si="232"/>
        <v>#N/A</v>
      </c>
      <c r="ER39" s="170" t="e">
        <f t="shared" si="233"/>
        <v>#N/A</v>
      </c>
      <c r="ES39" s="170" t="e">
        <f t="shared" si="234"/>
        <v>#N/A</v>
      </c>
      <c r="ET39" s="170" t="e">
        <f t="shared" si="235"/>
        <v>#N/A</v>
      </c>
      <c r="EU39" s="170" t="e">
        <f t="shared" si="236"/>
        <v>#N/A</v>
      </c>
      <c r="EV39" s="170" t="e">
        <f t="shared" si="237"/>
        <v>#N/A</v>
      </c>
      <c r="EW39" s="170" t="e">
        <f t="shared" si="238"/>
        <v>#N/A</v>
      </c>
      <c r="EX39" s="170" t="e">
        <f t="shared" si="239"/>
        <v>#N/A</v>
      </c>
      <c r="EY39" s="170" t="e">
        <f t="shared" si="240"/>
        <v>#N/A</v>
      </c>
      <c r="EZ39" s="170" t="e">
        <f t="shared" si="241"/>
        <v>#N/A</v>
      </c>
      <c r="FA39" s="170" t="e">
        <f t="shared" si="242"/>
        <v>#N/A</v>
      </c>
      <c r="FB39" s="170" t="e">
        <f t="shared" si="243"/>
        <v>#N/A</v>
      </c>
      <c r="FC39" s="170" t="e">
        <f t="shared" si="244"/>
        <v>#N/A</v>
      </c>
      <c r="FD39" s="170" t="e">
        <f t="shared" si="245"/>
        <v>#N/A</v>
      </c>
      <c r="FE39" s="170" t="e">
        <f t="shared" si="246"/>
        <v>#N/A</v>
      </c>
      <c r="FF39" s="170" t="e">
        <f t="shared" si="247"/>
        <v>#N/A</v>
      </c>
      <c r="FG39" s="170" t="e">
        <f t="shared" si="248"/>
        <v>#N/A</v>
      </c>
      <c r="FH39" s="170" t="e">
        <f t="shared" si="249"/>
        <v>#N/A</v>
      </c>
      <c r="FI39" s="170" t="e">
        <f t="shared" si="250"/>
        <v>#N/A</v>
      </c>
      <c r="FJ39" s="170" t="e">
        <f t="shared" si="251"/>
        <v>#N/A</v>
      </c>
      <c r="FK39" s="170" t="e">
        <f t="shared" si="252"/>
        <v>#N/A</v>
      </c>
      <c r="FL39" s="170" t="e">
        <f t="shared" si="253"/>
        <v>#N/A</v>
      </c>
      <c r="FM39" s="170" t="e">
        <f t="shared" si="254"/>
        <v>#N/A</v>
      </c>
      <c r="FN39" s="170" t="e">
        <f t="shared" si="255"/>
        <v>#N/A</v>
      </c>
      <c r="FO39" s="170" t="e">
        <f t="shared" si="256"/>
        <v>#N/A</v>
      </c>
      <c r="FP39" s="170" t="e">
        <f t="shared" si="257"/>
        <v>#N/A</v>
      </c>
      <c r="FQ39" s="170" t="e">
        <f t="shared" si="258"/>
        <v>#N/A</v>
      </c>
      <c r="FR39" s="170" t="e">
        <f t="shared" si="259"/>
        <v>#N/A</v>
      </c>
      <c r="FS39" s="170" t="e">
        <f t="shared" si="260"/>
        <v>#N/A</v>
      </c>
      <c r="FT39" s="170" t="e">
        <f t="shared" si="261"/>
        <v>#N/A</v>
      </c>
      <c r="FU39" s="170" t="e">
        <f t="shared" si="262"/>
        <v>#N/A</v>
      </c>
      <c r="FV39" s="170" t="e">
        <f t="shared" si="263"/>
        <v>#N/A</v>
      </c>
      <c r="FW39" s="170" t="e">
        <f t="shared" si="264"/>
        <v>#N/A</v>
      </c>
      <c r="FX39" s="170" t="e">
        <f t="shared" si="265"/>
        <v>#N/A</v>
      </c>
      <c r="FY39" s="170" t="e">
        <f t="shared" si="266"/>
        <v>#N/A</v>
      </c>
      <c r="FZ39" s="170" t="e">
        <f t="shared" si="267"/>
        <v>#N/A</v>
      </c>
      <c r="GA39" s="170" t="e">
        <f t="shared" si="268"/>
        <v>#N/A</v>
      </c>
      <c r="GB39" s="170" t="e">
        <f t="shared" si="269"/>
        <v>#N/A</v>
      </c>
      <c r="GC39" s="170" t="e">
        <f t="shared" si="270"/>
        <v>#N/A</v>
      </c>
      <c r="GD39" s="170" t="e">
        <f t="shared" si="271"/>
        <v>#N/A</v>
      </c>
      <c r="GE39" s="170" t="e">
        <f t="shared" si="272"/>
        <v>#N/A</v>
      </c>
      <c r="GF39" s="170" t="e">
        <f t="shared" si="273"/>
        <v>#N/A</v>
      </c>
      <c r="GG39" s="170" t="e">
        <f t="shared" si="274"/>
        <v>#N/A</v>
      </c>
      <c r="GH39" s="170" t="e">
        <f t="shared" si="275"/>
        <v>#N/A</v>
      </c>
      <c r="GI39" s="170" t="e">
        <f t="shared" si="276"/>
        <v>#N/A</v>
      </c>
      <c r="GJ39" s="170" t="e">
        <f t="shared" si="277"/>
        <v>#N/A</v>
      </c>
      <c r="GK39" s="170" t="e">
        <f t="shared" si="278"/>
        <v>#N/A</v>
      </c>
      <c r="GL39" s="170" t="e">
        <f t="shared" si="279"/>
        <v>#N/A</v>
      </c>
      <c r="GM39" s="170" t="e">
        <f t="shared" si="280"/>
        <v>#N/A</v>
      </c>
      <c r="GN39" s="170" t="e">
        <f t="shared" si="281"/>
        <v>#N/A</v>
      </c>
      <c r="GO39" s="170" t="e">
        <f t="shared" si="282"/>
        <v>#N/A</v>
      </c>
      <c r="GP39" s="170" t="e">
        <f t="shared" si="283"/>
        <v>#N/A</v>
      </c>
      <c r="GQ39" s="170" t="e">
        <f t="shared" si="284"/>
        <v>#N/A</v>
      </c>
      <c r="GR39" s="170" t="e">
        <f t="shared" si="285"/>
        <v>#N/A</v>
      </c>
      <c r="GS39" s="170" t="e">
        <f t="shared" si="286"/>
        <v>#N/A</v>
      </c>
      <c r="GT39" s="170" t="e">
        <f t="shared" si="287"/>
        <v>#N/A</v>
      </c>
      <c r="GU39" s="170" t="e">
        <f t="shared" si="288"/>
        <v>#N/A</v>
      </c>
      <c r="GV39" s="170" t="e">
        <f t="shared" si="289"/>
        <v>#N/A</v>
      </c>
      <c r="GW39" s="170" t="e">
        <f t="shared" si="290"/>
        <v>#N/A</v>
      </c>
      <c r="GX39" s="170" t="e">
        <f t="shared" si="291"/>
        <v>#N/A</v>
      </c>
      <c r="GY39" s="170" t="e">
        <f t="shared" si="292"/>
        <v>#N/A</v>
      </c>
      <c r="GZ39" s="170" t="e">
        <f t="shared" si="293"/>
        <v>#N/A</v>
      </c>
      <c r="HA39" s="170" t="e">
        <f t="shared" si="294"/>
        <v>#N/A</v>
      </c>
      <c r="HB39" s="170" t="e">
        <f t="shared" si="295"/>
        <v>#N/A</v>
      </c>
      <c r="HC39" s="170" t="e">
        <f t="shared" si="296"/>
        <v>#N/A</v>
      </c>
      <c r="HD39" s="170" t="e">
        <f t="shared" si="297"/>
        <v>#N/A</v>
      </c>
      <c r="HE39" s="170" t="e">
        <f t="shared" si="298"/>
        <v>#N/A</v>
      </c>
      <c r="HF39" s="170" t="e">
        <f t="shared" si="299"/>
        <v>#N/A</v>
      </c>
      <c r="HG39" s="170" t="e">
        <f t="shared" si="300"/>
        <v>#N/A</v>
      </c>
      <c r="HH39" s="170" t="e">
        <f t="shared" si="301"/>
        <v>#N/A</v>
      </c>
      <c r="HI39" s="170" t="e">
        <f t="shared" si="302"/>
        <v>#N/A</v>
      </c>
      <c r="HJ39" s="170" t="e">
        <f t="shared" si="303"/>
        <v>#N/A</v>
      </c>
      <c r="HK39" s="170" t="e">
        <f t="shared" si="304"/>
        <v>#N/A</v>
      </c>
      <c r="HL39" s="170" t="e">
        <f t="shared" si="305"/>
        <v>#N/A</v>
      </c>
      <c r="HM39" s="170" t="e">
        <f t="shared" si="306"/>
        <v>#N/A</v>
      </c>
      <c r="HN39" s="170" t="e">
        <f t="shared" si="307"/>
        <v>#N/A</v>
      </c>
      <c r="HO39" s="170" t="e">
        <f t="shared" si="308"/>
        <v>#N/A</v>
      </c>
      <c r="HP39" s="170" t="e">
        <f t="shared" si="309"/>
        <v>#N/A</v>
      </c>
    </row>
    <row r="40" spans="1:224" hidden="1" x14ac:dyDescent="0.25">
      <c r="A40" s="4">
        <v>37</v>
      </c>
      <c r="B40" s="97" t="str">
        <f t="shared" si="107"/>
        <v/>
      </c>
      <c r="C40" s="96"/>
      <c r="D40" s="97" t="str">
        <f t="shared" si="108"/>
        <v/>
      </c>
      <c r="E40" s="36" t="str">
        <f t="shared" si="0"/>
        <v/>
      </c>
      <c r="F40" s="36" t="str">
        <f t="shared" si="1"/>
        <v/>
      </c>
      <c r="G40" s="74" t="str">
        <f t="shared" si="109"/>
        <v/>
      </c>
      <c r="H40" s="23"/>
      <c r="I40" s="58"/>
      <c r="J40" s="281"/>
      <c r="K40" s="75" t="str">
        <f>IF(AND(B40&gt;0,C40&gt;0,D40&gt;0),IF(ISBLANK(J40),IF(ISBLANK(H40),"",(D40-B40)*VLOOKUP(H40,VLookups!$A$4:$B$13,2,FALSE)),J40),"")</f>
        <v/>
      </c>
      <c r="L40" s="76" t="str">
        <f t="shared" si="205"/>
        <v/>
      </c>
      <c r="M40" s="96"/>
      <c r="N40" s="271"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110"/>
        <v/>
      </c>
      <c r="W40" s="50" t="str">
        <f t="shared" ref="W40:AP40" si="319">IF(ISNONTEXT($V40),X40-$V40,"")</f>
        <v/>
      </c>
      <c r="X40" s="50" t="str">
        <f t="shared" si="319"/>
        <v/>
      </c>
      <c r="Y40" s="50" t="str">
        <f t="shared" si="319"/>
        <v/>
      </c>
      <c r="Z40" s="50" t="str">
        <f t="shared" si="319"/>
        <v/>
      </c>
      <c r="AA40" s="50" t="str">
        <f t="shared" si="319"/>
        <v/>
      </c>
      <c r="AB40" s="50" t="str">
        <f t="shared" si="319"/>
        <v/>
      </c>
      <c r="AC40" s="50" t="str">
        <f t="shared" si="319"/>
        <v/>
      </c>
      <c r="AD40" s="50" t="str">
        <f t="shared" si="319"/>
        <v/>
      </c>
      <c r="AE40" s="50" t="str">
        <f t="shared" si="319"/>
        <v/>
      </c>
      <c r="AF40" s="50" t="str">
        <f t="shared" si="319"/>
        <v/>
      </c>
      <c r="AG40" s="50" t="str">
        <f t="shared" si="319"/>
        <v/>
      </c>
      <c r="AH40" s="50" t="str">
        <f t="shared" si="319"/>
        <v/>
      </c>
      <c r="AI40" s="50" t="str">
        <f t="shared" si="319"/>
        <v/>
      </c>
      <c r="AJ40" s="50" t="str">
        <f t="shared" si="319"/>
        <v/>
      </c>
      <c r="AK40" s="50" t="str">
        <f t="shared" si="319"/>
        <v/>
      </c>
      <c r="AL40" s="50" t="str">
        <f t="shared" si="319"/>
        <v/>
      </c>
      <c r="AM40" s="50" t="str">
        <f t="shared" si="319"/>
        <v/>
      </c>
      <c r="AN40" s="50" t="str">
        <f t="shared" si="319"/>
        <v/>
      </c>
      <c r="AO40" s="50" t="str">
        <f t="shared" si="319"/>
        <v/>
      </c>
      <c r="AP40" s="50" t="str">
        <f t="shared" si="319"/>
        <v/>
      </c>
      <c r="AQ40" s="184" t="str">
        <f t="shared" si="112"/>
        <v/>
      </c>
      <c r="AR40" s="50" t="str">
        <f t="shared" ref="AR40:DC40" si="320">IF(ISNONTEXT($V40),AQ40+$V40,"")</f>
        <v/>
      </c>
      <c r="AS40" s="50" t="str">
        <f t="shared" si="320"/>
        <v/>
      </c>
      <c r="AT40" s="50" t="str">
        <f t="shared" si="320"/>
        <v/>
      </c>
      <c r="AU40" s="50" t="str">
        <f t="shared" si="320"/>
        <v/>
      </c>
      <c r="AV40" s="50" t="str">
        <f t="shared" si="320"/>
        <v/>
      </c>
      <c r="AW40" s="50" t="str">
        <f t="shared" si="320"/>
        <v/>
      </c>
      <c r="AX40" s="50" t="str">
        <f t="shared" si="320"/>
        <v/>
      </c>
      <c r="AY40" s="50" t="str">
        <f t="shared" si="320"/>
        <v/>
      </c>
      <c r="AZ40" s="50" t="str">
        <f t="shared" si="320"/>
        <v/>
      </c>
      <c r="BA40" s="50" t="str">
        <f t="shared" si="320"/>
        <v/>
      </c>
      <c r="BB40" s="50" t="str">
        <f t="shared" si="320"/>
        <v/>
      </c>
      <c r="BC40" s="50" t="str">
        <f t="shared" si="320"/>
        <v/>
      </c>
      <c r="BD40" s="50" t="str">
        <f t="shared" si="320"/>
        <v/>
      </c>
      <c r="BE40" s="50" t="str">
        <f t="shared" si="320"/>
        <v/>
      </c>
      <c r="BF40" s="50" t="str">
        <f t="shared" si="320"/>
        <v/>
      </c>
      <c r="BG40" s="50" t="str">
        <f t="shared" si="320"/>
        <v/>
      </c>
      <c r="BH40" s="50" t="str">
        <f t="shared" si="320"/>
        <v/>
      </c>
      <c r="BI40" s="50" t="str">
        <f t="shared" si="320"/>
        <v/>
      </c>
      <c r="BJ40" s="50" t="str">
        <f t="shared" si="320"/>
        <v/>
      </c>
      <c r="BK40" s="50" t="str">
        <f t="shared" si="320"/>
        <v/>
      </c>
      <c r="BL40" s="50" t="str">
        <f t="shared" si="320"/>
        <v/>
      </c>
      <c r="BM40" s="50" t="str">
        <f t="shared" si="320"/>
        <v/>
      </c>
      <c r="BN40" s="50" t="str">
        <f t="shared" si="320"/>
        <v/>
      </c>
      <c r="BO40" s="50" t="str">
        <f t="shared" si="320"/>
        <v/>
      </c>
      <c r="BP40" s="50" t="str">
        <f t="shared" si="320"/>
        <v/>
      </c>
      <c r="BQ40" s="50" t="str">
        <f t="shared" si="320"/>
        <v/>
      </c>
      <c r="BR40" s="50" t="str">
        <f t="shared" si="320"/>
        <v/>
      </c>
      <c r="BS40" s="50" t="str">
        <f t="shared" si="320"/>
        <v/>
      </c>
      <c r="BT40" s="50" t="str">
        <f t="shared" si="320"/>
        <v/>
      </c>
      <c r="BU40" s="50" t="str">
        <f t="shared" si="320"/>
        <v/>
      </c>
      <c r="BV40" s="50" t="str">
        <f t="shared" si="320"/>
        <v/>
      </c>
      <c r="BW40" s="50" t="str">
        <f t="shared" si="320"/>
        <v/>
      </c>
      <c r="BX40" s="50" t="str">
        <f t="shared" si="320"/>
        <v/>
      </c>
      <c r="BY40" s="50" t="str">
        <f t="shared" si="320"/>
        <v/>
      </c>
      <c r="BZ40" s="50" t="str">
        <f t="shared" si="320"/>
        <v/>
      </c>
      <c r="CA40" s="50" t="str">
        <f t="shared" si="320"/>
        <v/>
      </c>
      <c r="CB40" s="50" t="str">
        <f t="shared" si="320"/>
        <v/>
      </c>
      <c r="CC40" s="50" t="str">
        <f t="shared" si="320"/>
        <v/>
      </c>
      <c r="CD40" s="50" t="str">
        <f t="shared" si="320"/>
        <v/>
      </c>
      <c r="CE40" s="50" t="str">
        <f t="shared" si="320"/>
        <v/>
      </c>
      <c r="CF40" s="50" t="str">
        <f t="shared" si="320"/>
        <v/>
      </c>
      <c r="CG40" s="50" t="str">
        <f t="shared" si="320"/>
        <v/>
      </c>
      <c r="CH40" s="50" t="str">
        <f t="shared" si="320"/>
        <v/>
      </c>
      <c r="CI40" s="50" t="str">
        <f t="shared" si="320"/>
        <v/>
      </c>
      <c r="CJ40" s="50" t="str">
        <f t="shared" si="320"/>
        <v/>
      </c>
      <c r="CK40" s="50" t="str">
        <f t="shared" si="320"/>
        <v/>
      </c>
      <c r="CL40" s="50" t="str">
        <f t="shared" si="320"/>
        <v/>
      </c>
      <c r="CM40" s="50" t="str">
        <f t="shared" si="320"/>
        <v/>
      </c>
      <c r="CN40" s="50" t="str">
        <f t="shared" si="320"/>
        <v/>
      </c>
      <c r="CO40" s="50" t="str">
        <f t="shared" si="320"/>
        <v/>
      </c>
      <c r="CP40" s="50" t="str">
        <f t="shared" si="320"/>
        <v/>
      </c>
      <c r="CQ40" s="50" t="str">
        <f t="shared" si="320"/>
        <v/>
      </c>
      <c r="CR40" s="50" t="str">
        <f t="shared" si="320"/>
        <v/>
      </c>
      <c r="CS40" s="50" t="str">
        <f t="shared" si="320"/>
        <v/>
      </c>
      <c r="CT40" s="50" t="str">
        <f t="shared" si="320"/>
        <v/>
      </c>
      <c r="CU40" s="50" t="str">
        <f t="shared" si="320"/>
        <v/>
      </c>
      <c r="CV40" s="50" t="str">
        <f t="shared" si="320"/>
        <v/>
      </c>
      <c r="CW40" s="50" t="str">
        <f t="shared" si="320"/>
        <v/>
      </c>
      <c r="CX40" s="50" t="str">
        <f t="shared" si="320"/>
        <v/>
      </c>
      <c r="CY40" s="50" t="str">
        <f t="shared" si="320"/>
        <v/>
      </c>
      <c r="CZ40" s="50" t="str">
        <f t="shared" si="320"/>
        <v/>
      </c>
      <c r="DA40" s="50" t="str">
        <f t="shared" si="320"/>
        <v/>
      </c>
      <c r="DB40" s="50" t="str">
        <f t="shared" si="320"/>
        <v/>
      </c>
      <c r="DC40" s="50" t="str">
        <f t="shared" si="320"/>
        <v/>
      </c>
      <c r="DD40" s="50" t="str">
        <f t="shared" ref="DD40:DS40" si="321">IF(ISNONTEXT($V40),DC40+$V40,"")</f>
        <v/>
      </c>
      <c r="DE40" s="50" t="str">
        <f t="shared" si="321"/>
        <v/>
      </c>
      <c r="DF40" s="50" t="str">
        <f t="shared" si="321"/>
        <v/>
      </c>
      <c r="DG40" s="50" t="str">
        <f t="shared" si="321"/>
        <v/>
      </c>
      <c r="DH40" s="50" t="str">
        <f t="shared" si="321"/>
        <v/>
      </c>
      <c r="DI40" s="50" t="str">
        <f t="shared" si="321"/>
        <v/>
      </c>
      <c r="DJ40" s="50" t="str">
        <f t="shared" si="321"/>
        <v/>
      </c>
      <c r="DK40" s="50" t="str">
        <f t="shared" si="321"/>
        <v/>
      </c>
      <c r="DL40" s="50" t="str">
        <f t="shared" si="321"/>
        <v/>
      </c>
      <c r="DM40" s="50" t="str">
        <f t="shared" si="321"/>
        <v/>
      </c>
      <c r="DN40" s="50" t="str">
        <f t="shared" si="321"/>
        <v/>
      </c>
      <c r="DO40" s="50" t="str">
        <f t="shared" si="321"/>
        <v/>
      </c>
      <c r="DP40" s="50" t="str">
        <f t="shared" si="321"/>
        <v/>
      </c>
      <c r="DQ40" s="50" t="str">
        <f t="shared" si="321"/>
        <v/>
      </c>
      <c r="DR40" s="50" t="str">
        <f t="shared" si="321"/>
        <v/>
      </c>
      <c r="DS40" s="50" t="str">
        <f t="shared" si="321"/>
        <v/>
      </c>
      <c r="DT40" s="170" t="e">
        <f t="shared" si="209"/>
        <v>#N/A</v>
      </c>
      <c r="DU40" s="170" t="e">
        <f t="shared" si="210"/>
        <v>#N/A</v>
      </c>
      <c r="DV40" s="170" t="e">
        <f t="shared" si="211"/>
        <v>#N/A</v>
      </c>
      <c r="DW40" s="170" t="e">
        <f t="shared" si="212"/>
        <v>#N/A</v>
      </c>
      <c r="DX40" s="170" t="e">
        <f t="shared" si="213"/>
        <v>#N/A</v>
      </c>
      <c r="DY40" s="170" t="e">
        <f t="shared" si="214"/>
        <v>#N/A</v>
      </c>
      <c r="DZ40" s="170" t="e">
        <f t="shared" si="215"/>
        <v>#N/A</v>
      </c>
      <c r="EA40" s="170" t="e">
        <f t="shared" si="216"/>
        <v>#N/A</v>
      </c>
      <c r="EB40" s="170" t="e">
        <f t="shared" si="217"/>
        <v>#N/A</v>
      </c>
      <c r="EC40" s="170" t="e">
        <f t="shared" si="218"/>
        <v>#N/A</v>
      </c>
      <c r="ED40" s="170" t="e">
        <f t="shared" si="219"/>
        <v>#N/A</v>
      </c>
      <c r="EE40" s="170" t="e">
        <f t="shared" si="220"/>
        <v>#N/A</v>
      </c>
      <c r="EF40" s="170" t="e">
        <f t="shared" si="221"/>
        <v>#N/A</v>
      </c>
      <c r="EG40" s="170" t="e">
        <f t="shared" si="222"/>
        <v>#N/A</v>
      </c>
      <c r="EH40" s="170" t="e">
        <f t="shared" si="223"/>
        <v>#N/A</v>
      </c>
      <c r="EI40" s="170" t="e">
        <f t="shared" si="224"/>
        <v>#N/A</v>
      </c>
      <c r="EJ40" s="170" t="e">
        <f t="shared" si="225"/>
        <v>#N/A</v>
      </c>
      <c r="EK40" s="170" t="e">
        <f t="shared" si="226"/>
        <v>#N/A</v>
      </c>
      <c r="EL40" s="170" t="e">
        <f t="shared" si="227"/>
        <v>#N/A</v>
      </c>
      <c r="EM40" s="170" t="e">
        <f t="shared" si="228"/>
        <v>#N/A</v>
      </c>
      <c r="EN40" s="170" t="e">
        <f t="shared" si="229"/>
        <v>#N/A</v>
      </c>
      <c r="EO40" s="170" t="e">
        <f t="shared" si="230"/>
        <v>#N/A</v>
      </c>
      <c r="EP40" s="170" t="e">
        <f t="shared" si="231"/>
        <v>#N/A</v>
      </c>
      <c r="EQ40" s="170" t="e">
        <f t="shared" si="232"/>
        <v>#N/A</v>
      </c>
      <c r="ER40" s="170" t="e">
        <f t="shared" si="233"/>
        <v>#N/A</v>
      </c>
      <c r="ES40" s="170" t="e">
        <f t="shared" si="234"/>
        <v>#N/A</v>
      </c>
      <c r="ET40" s="170" t="e">
        <f t="shared" si="235"/>
        <v>#N/A</v>
      </c>
      <c r="EU40" s="170" t="e">
        <f t="shared" si="236"/>
        <v>#N/A</v>
      </c>
      <c r="EV40" s="170" t="e">
        <f t="shared" si="237"/>
        <v>#N/A</v>
      </c>
      <c r="EW40" s="170" t="e">
        <f t="shared" si="238"/>
        <v>#N/A</v>
      </c>
      <c r="EX40" s="170" t="e">
        <f t="shared" si="239"/>
        <v>#N/A</v>
      </c>
      <c r="EY40" s="170" t="e">
        <f t="shared" si="240"/>
        <v>#N/A</v>
      </c>
      <c r="EZ40" s="170" t="e">
        <f t="shared" si="241"/>
        <v>#N/A</v>
      </c>
      <c r="FA40" s="170" t="e">
        <f t="shared" si="242"/>
        <v>#N/A</v>
      </c>
      <c r="FB40" s="170" t="e">
        <f t="shared" si="243"/>
        <v>#N/A</v>
      </c>
      <c r="FC40" s="170" t="e">
        <f t="shared" si="244"/>
        <v>#N/A</v>
      </c>
      <c r="FD40" s="170" t="e">
        <f t="shared" si="245"/>
        <v>#N/A</v>
      </c>
      <c r="FE40" s="170" t="e">
        <f t="shared" si="246"/>
        <v>#N/A</v>
      </c>
      <c r="FF40" s="170" t="e">
        <f t="shared" si="247"/>
        <v>#N/A</v>
      </c>
      <c r="FG40" s="170" t="e">
        <f t="shared" si="248"/>
        <v>#N/A</v>
      </c>
      <c r="FH40" s="170" t="e">
        <f t="shared" si="249"/>
        <v>#N/A</v>
      </c>
      <c r="FI40" s="170" t="e">
        <f t="shared" si="250"/>
        <v>#N/A</v>
      </c>
      <c r="FJ40" s="170" t="e">
        <f t="shared" si="251"/>
        <v>#N/A</v>
      </c>
      <c r="FK40" s="170" t="e">
        <f t="shared" si="252"/>
        <v>#N/A</v>
      </c>
      <c r="FL40" s="170" t="e">
        <f t="shared" si="253"/>
        <v>#N/A</v>
      </c>
      <c r="FM40" s="170" t="e">
        <f t="shared" si="254"/>
        <v>#N/A</v>
      </c>
      <c r="FN40" s="170" t="e">
        <f t="shared" si="255"/>
        <v>#N/A</v>
      </c>
      <c r="FO40" s="170" t="e">
        <f t="shared" si="256"/>
        <v>#N/A</v>
      </c>
      <c r="FP40" s="170" t="e">
        <f t="shared" si="257"/>
        <v>#N/A</v>
      </c>
      <c r="FQ40" s="170" t="e">
        <f t="shared" si="258"/>
        <v>#N/A</v>
      </c>
      <c r="FR40" s="170" t="e">
        <f t="shared" si="259"/>
        <v>#N/A</v>
      </c>
      <c r="FS40" s="170" t="e">
        <f t="shared" si="260"/>
        <v>#N/A</v>
      </c>
      <c r="FT40" s="170" t="e">
        <f t="shared" si="261"/>
        <v>#N/A</v>
      </c>
      <c r="FU40" s="170" t="e">
        <f t="shared" si="262"/>
        <v>#N/A</v>
      </c>
      <c r="FV40" s="170" t="e">
        <f t="shared" si="263"/>
        <v>#N/A</v>
      </c>
      <c r="FW40" s="170" t="e">
        <f t="shared" si="264"/>
        <v>#N/A</v>
      </c>
      <c r="FX40" s="170" t="e">
        <f t="shared" si="265"/>
        <v>#N/A</v>
      </c>
      <c r="FY40" s="170" t="e">
        <f t="shared" si="266"/>
        <v>#N/A</v>
      </c>
      <c r="FZ40" s="170" t="e">
        <f t="shared" si="267"/>
        <v>#N/A</v>
      </c>
      <c r="GA40" s="170" t="e">
        <f t="shared" si="268"/>
        <v>#N/A</v>
      </c>
      <c r="GB40" s="170" t="e">
        <f t="shared" si="269"/>
        <v>#N/A</v>
      </c>
      <c r="GC40" s="170" t="e">
        <f t="shared" si="270"/>
        <v>#N/A</v>
      </c>
      <c r="GD40" s="170" t="e">
        <f t="shared" si="271"/>
        <v>#N/A</v>
      </c>
      <c r="GE40" s="170" t="e">
        <f t="shared" si="272"/>
        <v>#N/A</v>
      </c>
      <c r="GF40" s="170" t="e">
        <f t="shared" si="273"/>
        <v>#N/A</v>
      </c>
      <c r="GG40" s="170" t="e">
        <f t="shared" si="274"/>
        <v>#N/A</v>
      </c>
      <c r="GH40" s="170" t="e">
        <f t="shared" si="275"/>
        <v>#N/A</v>
      </c>
      <c r="GI40" s="170" t="e">
        <f t="shared" si="276"/>
        <v>#N/A</v>
      </c>
      <c r="GJ40" s="170" t="e">
        <f t="shared" si="277"/>
        <v>#N/A</v>
      </c>
      <c r="GK40" s="170" t="e">
        <f t="shared" si="278"/>
        <v>#N/A</v>
      </c>
      <c r="GL40" s="170" t="e">
        <f t="shared" si="279"/>
        <v>#N/A</v>
      </c>
      <c r="GM40" s="170" t="e">
        <f t="shared" si="280"/>
        <v>#N/A</v>
      </c>
      <c r="GN40" s="170" t="e">
        <f t="shared" si="281"/>
        <v>#N/A</v>
      </c>
      <c r="GO40" s="170" t="e">
        <f t="shared" si="282"/>
        <v>#N/A</v>
      </c>
      <c r="GP40" s="170" t="e">
        <f t="shared" si="283"/>
        <v>#N/A</v>
      </c>
      <c r="GQ40" s="170" t="e">
        <f t="shared" si="284"/>
        <v>#N/A</v>
      </c>
      <c r="GR40" s="170" t="e">
        <f t="shared" si="285"/>
        <v>#N/A</v>
      </c>
      <c r="GS40" s="170" t="e">
        <f t="shared" si="286"/>
        <v>#N/A</v>
      </c>
      <c r="GT40" s="170" t="e">
        <f t="shared" si="287"/>
        <v>#N/A</v>
      </c>
      <c r="GU40" s="170" t="e">
        <f t="shared" si="288"/>
        <v>#N/A</v>
      </c>
      <c r="GV40" s="170" t="e">
        <f t="shared" si="289"/>
        <v>#N/A</v>
      </c>
      <c r="GW40" s="170" t="e">
        <f t="shared" si="290"/>
        <v>#N/A</v>
      </c>
      <c r="GX40" s="170" t="e">
        <f t="shared" si="291"/>
        <v>#N/A</v>
      </c>
      <c r="GY40" s="170" t="e">
        <f t="shared" si="292"/>
        <v>#N/A</v>
      </c>
      <c r="GZ40" s="170" t="e">
        <f t="shared" si="293"/>
        <v>#N/A</v>
      </c>
      <c r="HA40" s="170" t="e">
        <f t="shared" si="294"/>
        <v>#N/A</v>
      </c>
      <c r="HB40" s="170" t="e">
        <f t="shared" si="295"/>
        <v>#N/A</v>
      </c>
      <c r="HC40" s="170" t="e">
        <f t="shared" si="296"/>
        <v>#N/A</v>
      </c>
      <c r="HD40" s="170" t="e">
        <f t="shared" si="297"/>
        <v>#N/A</v>
      </c>
      <c r="HE40" s="170" t="e">
        <f t="shared" si="298"/>
        <v>#N/A</v>
      </c>
      <c r="HF40" s="170" t="e">
        <f t="shared" si="299"/>
        <v>#N/A</v>
      </c>
      <c r="HG40" s="170" t="e">
        <f t="shared" si="300"/>
        <v>#N/A</v>
      </c>
      <c r="HH40" s="170" t="e">
        <f t="shared" si="301"/>
        <v>#N/A</v>
      </c>
      <c r="HI40" s="170" t="e">
        <f t="shared" si="302"/>
        <v>#N/A</v>
      </c>
      <c r="HJ40" s="170" t="e">
        <f t="shared" si="303"/>
        <v>#N/A</v>
      </c>
      <c r="HK40" s="170" t="e">
        <f t="shared" si="304"/>
        <v>#N/A</v>
      </c>
      <c r="HL40" s="170" t="e">
        <f t="shared" si="305"/>
        <v>#N/A</v>
      </c>
      <c r="HM40" s="170" t="e">
        <f t="shared" si="306"/>
        <v>#N/A</v>
      </c>
      <c r="HN40" s="170" t="e">
        <f t="shared" si="307"/>
        <v>#N/A</v>
      </c>
      <c r="HO40" s="170" t="e">
        <f t="shared" si="308"/>
        <v>#N/A</v>
      </c>
      <c r="HP40" s="170" t="e">
        <f t="shared" si="309"/>
        <v>#N/A</v>
      </c>
    </row>
    <row r="41" spans="1:224" hidden="1" x14ac:dyDescent="0.25">
      <c r="A41" s="4">
        <v>38</v>
      </c>
      <c r="B41" s="97" t="str">
        <f t="shared" si="107"/>
        <v/>
      </c>
      <c r="C41" s="96"/>
      <c r="D41" s="97" t="str">
        <f t="shared" si="108"/>
        <v/>
      </c>
      <c r="E41" s="36" t="str">
        <f t="shared" si="0"/>
        <v/>
      </c>
      <c r="F41" s="36" t="str">
        <f t="shared" si="1"/>
        <v/>
      </c>
      <c r="G41" s="74" t="str">
        <f t="shared" si="109"/>
        <v/>
      </c>
      <c r="H41" s="23"/>
      <c r="I41" s="58"/>
      <c r="J41" s="281"/>
      <c r="K41" s="75" t="str">
        <f>IF(AND(B41&gt;0,C41&gt;0,D41&gt;0),IF(ISBLANK(J41),IF(ISBLANK(H41),"",(D41-B41)*VLOOKUP(H41,VLookups!$A$4:$B$13,2,FALSE)),J41),"")</f>
        <v/>
      </c>
      <c r="L41" s="76" t="str">
        <f t="shared" si="205"/>
        <v/>
      </c>
      <c r="M41" s="96"/>
      <c r="N41" s="271"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110"/>
        <v/>
      </c>
      <c r="W41" s="50" t="str">
        <f t="shared" ref="W41:AP41" si="322">IF(ISNONTEXT($V41),X41-$V41,"")</f>
        <v/>
      </c>
      <c r="X41" s="50" t="str">
        <f t="shared" si="322"/>
        <v/>
      </c>
      <c r="Y41" s="50" t="str">
        <f t="shared" si="322"/>
        <v/>
      </c>
      <c r="Z41" s="50" t="str">
        <f t="shared" si="322"/>
        <v/>
      </c>
      <c r="AA41" s="50" t="str">
        <f t="shared" si="322"/>
        <v/>
      </c>
      <c r="AB41" s="50" t="str">
        <f t="shared" si="322"/>
        <v/>
      </c>
      <c r="AC41" s="50" t="str">
        <f t="shared" si="322"/>
        <v/>
      </c>
      <c r="AD41" s="50" t="str">
        <f t="shared" si="322"/>
        <v/>
      </c>
      <c r="AE41" s="50" t="str">
        <f t="shared" si="322"/>
        <v/>
      </c>
      <c r="AF41" s="50" t="str">
        <f t="shared" si="322"/>
        <v/>
      </c>
      <c r="AG41" s="50" t="str">
        <f t="shared" si="322"/>
        <v/>
      </c>
      <c r="AH41" s="50" t="str">
        <f t="shared" si="322"/>
        <v/>
      </c>
      <c r="AI41" s="50" t="str">
        <f t="shared" si="322"/>
        <v/>
      </c>
      <c r="AJ41" s="50" t="str">
        <f t="shared" si="322"/>
        <v/>
      </c>
      <c r="AK41" s="50" t="str">
        <f t="shared" si="322"/>
        <v/>
      </c>
      <c r="AL41" s="50" t="str">
        <f t="shared" si="322"/>
        <v/>
      </c>
      <c r="AM41" s="50" t="str">
        <f t="shared" si="322"/>
        <v/>
      </c>
      <c r="AN41" s="50" t="str">
        <f t="shared" si="322"/>
        <v/>
      </c>
      <c r="AO41" s="50" t="str">
        <f t="shared" si="322"/>
        <v/>
      </c>
      <c r="AP41" s="50" t="str">
        <f t="shared" si="322"/>
        <v/>
      </c>
      <c r="AQ41" s="184" t="str">
        <f t="shared" si="112"/>
        <v/>
      </c>
      <c r="AR41" s="50" t="str">
        <f t="shared" ref="AR41:DC41" si="323">IF(ISNONTEXT($V41),AQ41+$V41,"")</f>
        <v/>
      </c>
      <c r="AS41" s="50" t="str">
        <f t="shared" si="323"/>
        <v/>
      </c>
      <c r="AT41" s="50" t="str">
        <f t="shared" si="323"/>
        <v/>
      </c>
      <c r="AU41" s="50" t="str">
        <f t="shared" si="323"/>
        <v/>
      </c>
      <c r="AV41" s="50" t="str">
        <f t="shared" si="323"/>
        <v/>
      </c>
      <c r="AW41" s="50" t="str">
        <f t="shared" si="323"/>
        <v/>
      </c>
      <c r="AX41" s="50" t="str">
        <f t="shared" si="323"/>
        <v/>
      </c>
      <c r="AY41" s="50" t="str">
        <f t="shared" si="323"/>
        <v/>
      </c>
      <c r="AZ41" s="50" t="str">
        <f t="shared" si="323"/>
        <v/>
      </c>
      <c r="BA41" s="50" t="str">
        <f t="shared" si="323"/>
        <v/>
      </c>
      <c r="BB41" s="50" t="str">
        <f t="shared" si="323"/>
        <v/>
      </c>
      <c r="BC41" s="50" t="str">
        <f t="shared" si="323"/>
        <v/>
      </c>
      <c r="BD41" s="50" t="str">
        <f t="shared" si="323"/>
        <v/>
      </c>
      <c r="BE41" s="50" t="str">
        <f t="shared" si="323"/>
        <v/>
      </c>
      <c r="BF41" s="50" t="str">
        <f t="shared" si="323"/>
        <v/>
      </c>
      <c r="BG41" s="50" t="str">
        <f t="shared" si="323"/>
        <v/>
      </c>
      <c r="BH41" s="50" t="str">
        <f t="shared" si="323"/>
        <v/>
      </c>
      <c r="BI41" s="50" t="str">
        <f t="shared" si="323"/>
        <v/>
      </c>
      <c r="BJ41" s="50" t="str">
        <f t="shared" si="323"/>
        <v/>
      </c>
      <c r="BK41" s="50" t="str">
        <f t="shared" si="323"/>
        <v/>
      </c>
      <c r="BL41" s="50" t="str">
        <f t="shared" si="323"/>
        <v/>
      </c>
      <c r="BM41" s="50" t="str">
        <f t="shared" si="323"/>
        <v/>
      </c>
      <c r="BN41" s="50" t="str">
        <f t="shared" si="323"/>
        <v/>
      </c>
      <c r="BO41" s="50" t="str">
        <f t="shared" si="323"/>
        <v/>
      </c>
      <c r="BP41" s="50" t="str">
        <f t="shared" si="323"/>
        <v/>
      </c>
      <c r="BQ41" s="50" t="str">
        <f t="shared" si="323"/>
        <v/>
      </c>
      <c r="BR41" s="50" t="str">
        <f t="shared" si="323"/>
        <v/>
      </c>
      <c r="BS41" s="50" t="str">
        <f t="shared" si="323"/>
        <v/>
      </c>
      <c r="BT41" s="50" t="str">
        <f t="shared" si="323"/>
        <v/>
      </c>
      <c r="BU41" s="50" t="str">
        <f t="shared" si="323"/>
        <v/>
      </c>
      <c r="BV41" s="50" t="str">
        <f t="shared" si="323"/>
        <v/>
      </c>
      <c r="BW41" s="50" t="str">
        <f t="shared" si="323"/>
        <v/>
      </c>
      <c r="BX41" s="50" t="str">
        <f t="shared" si="323"/>
        <v/>
      </c>
      <c r="BY41" s="50" t="str">
        <f t="shared" si="323"/>
        <v/>
      </c>
      <c r="BZ41" s="50" t="str">
        <f t="shared" si="323"/>
        <v/>
      </c>
      <c r="CA41" s="50" t="str">
        <f t="shared" si="323"/>
        <v/>
      </c>
      <c r="CB41" s="50" t="str">
        <f t="shared" si="323"/>
        <v/>
      </c>
      <c r="CC41" s="50" t="str">
        <f t="shared" si="323"/>
        <v/>
      </c>
      <c r="CD41" s="50" t="str">
        <f t="shared" si="323"/>
        <v/>
      </c>
      <c r="CE41" s="50" t="str">
        <f t="shared" si="323"/>
        <v/>
      </c>
      <c r="CF41" s="50" t="str">
        <f t="shared" si="323"/>
        <v/>
      </c>
      <c r="CG41" s="50" t="str">
        <f t="shared" si="323"/>
        <v/>
      </c>
      <c r="CH41" s="50" t="str">
        <f t="shared" si="323"/>
        <v/>
      </c>
      <c r="CI41" s="50" t="str">
        <f t="shared" si="323"/>
        <v/>
      </c>
      <c r="CJ41" s="50" t="str">
        <f t="shared" si="323"/>
        <v/>
      </c>
      <c r="CK41" s="50" t="str">
        <f t="shared" si="323"/>
        <v/>
      </c>
      <c r="CL41" s="50" t="str">
        <f t="shared" si="323"/>
        <v/>
      </c>
      <c r="CM41" s="50" t="str">
        <f t="shared" si="323"/>
        <v/>
      </c>
      <c r="CN41" s="50" t="str">
        <f t="shared" si="323"/>
        <v/>
      </c>
      <c r="CO41" s="50" t="str">
        <f t="shared" si="323"/>
        <v/>
      </c>
      <c r="CP41" s="50" t="str">
        <f t="shared" si="323"/>
        <v/>
      </c>
      <c r="CQ41" s="50" t="str">
        <f t="shared" si="323"/>
        <v/>
      </c>
      <c r="CR41" s="50" t="str">
        <f t="shared" si="323"/>
        <v/>
      </c>
      <c r="CS41" s="50" t="str">
        <f t="shared" si="323"/>
        <v/>
      </c>
      <c r="CT41" s="50" t="str">
        <f t="shared" si="323"/>
        <v/>
      </c>
      <c r="CU41" s="50" t="str">
        <f t="shared" si="323"/>
        <v/>
      </c>
      <c r="CV41" s="50" t="str">
        <f t="shared" si="323"/>
        <v/>
      </c>
      <c r="CW41" s="50" t="str">
        <f t="shared" si="323"/>
        <v/>
      </c>
      <c r="CX41" s="50" t="str">
        <f t="shared" si="323"/>
        <v/>
      </c>
      <c r="CY41" s="50" t="str">
        <f t="shared" si="323"/>
        <v/>
      </c>
      <c r="CZ41" s="50" t="str">
        <f t="shared" si="323"/>
        <v/>
      </c>
      <c r="DA41" s="50" t="str">
        <f t="shared" si="323"/>
        <v/>
      </c>
      <c r="DB41" s="50" t="str">
        <f t="shared" si="323"/>
        <v/>
      </c>
      <c r="DC41" s="50" t="str">
        <f t="shared" si="323"/>
        <v/>
      </c>
      <c r="DD41" s="50" t="str">
        <f t="shared" ref="DD41:DS41" si="324">IF(ISNONTEXT($V41),DC41+$V41,"")</f>
        <v/>
      </c>
      <c r="DE41" s="50" t="str">
        <f t="shared" si="324"/>
        <v/>
      </c>
      <c r="DF41" s="50" t="str">
        <f t="shared" si="324"/>
        <v/>
      </c>
      <c r="DG41" s="50" t="str">
        <f t="shared" si="324"/>
        <v/>
      </c>
      <c r="DH41" s="50" t="str">
        <f t="shared" si="324"/>
        <v/>
      </c>
      <c r="DI41" s="50" t="str">
        <f t="shared" si="324"/>
        <v/>
      </c>
      <c r="DJ41" s="50" t="str">
        <f t="shared" si="324"/>
        <v/>
      </c>
      <c r="DK41" s="50" t="str">
        <f t="shared" si="324"/>
        <v/>
      </c>
      <c r="DL41" s="50" t="str">
        <f t="shared" si="324"/>
        <v/>
      </c>
      <c r="DM41" s="50" t="str">
        <f t="shared" si="324"/>
        <v/>
      </c>
      <c r="DN41" s="50" t="str">
        <f t="shared" si="324"/>
        <v/>
      </c>
      <c r="DO41" s="50" t="str">
        <f t="shared" si="324"/>
        <v/>
      </c>
      <c r="DP41" s="50" t="str">
        <f t="shared" si="324"/>
        <v/>
      </c>
      <c r="DQ41" s="50" t="str">
        <f t="shared" si="324"/>
        <v/>
      </c>
      <c r="DR41" s="50" t="str">
        <f t="shared" si="324"/>
        <v/>
      </c>
      <c r="DS41" s="50" t="str">
        <f t="shared" si="324"/>
        <v/>
      </c>
      <c r="DT41" s="170" t="e">
        <f t="shared" si="209"/>
        <v>#N/A</v>
      </c>
      <c r="DU41" s="170" t="e">
        <f t="shared" si="210"/>
        <v>#N/A</v>
      </c>
      <c r="DV41" s="170" t="e">
        <f t="shared" si="211"/>
        <v>#N/A</v>
      </c>
      <c r="DW41" s="170" t="e">
        <f t="shared" si="212"/>
        <v>#N/A</v>
      </c>
      <c r="DX41" s="170" t="e">
        <f t="shared" si="213"/>
        <v>#N/A</v>
      </c>
      <c r="DY41" s="170" t="e">
        <f t="shared" si="214"/>
        <v>#N/A</v>
      </c>
      <c r="DZ41" s="170" t="e">
        <f t="shared" si="215"/>
        <v>#N/A</v>
      </c>
      <c r="EA41" s="170" t="e">
        <f t="shared" si="216"/>
        <v>#N/A</v>
      </c>
      <c r="EB41" s="170" t="e">
        <f t="shared" si="217"/>
        <v>#N/A</v>
      </c>
      <c r="EC41" s="170" t="e">
        <f t="shared" si="218"/>
        <v>#N/A</v>
      </c>
      <c r="ED41" s="170" t="e">
        <f t="shared" si="219"/>
        <v>#N/A</v>
      </c>
      <c r="EE41" s="170" t="e">
        <f t="shared" si="220"/>
        <v>#N/A</v>
      </c>
      <c r="EF41" s="170" t="e">
        <f t="shared" si="221"/>
        <v>#N/A</v>
      </c>
      <c r="EG41" s="170" t="e">
        <f t="shared" si="222"/>
        <v>#N/A</v>
      </c>
      <c r="EH41" s="170" t="e">
        <f t="shared" si="223"/>
        <v>#N/A</v>
      </c>
      <c r="EI41" s="170" t="e">
        <f t="shared" si="224"/>
        <v>#N/A</v>
      </c>
      <c r="EJ41" s="170" t="e">
        <f t="shared" si="225"/>
        <v>#N/A</v>
      </c>
      <c r="EK41" s="170" t="e">
        <f t="shared" si="226"/>
        <v>#N/A</v>
      </c>
      <c r="EL41" s="170" t="e">
        <f t="shared" si="227"/>
        <v>#N/A</v>
      </c>
      <c r="EM41" s="170" t="e">
        <f t="shared" si="228"/>
        <v>#N/A</v>
      </c>
      <c r="EN41" s="170" t="e">
        <f t="shared" si="229"/>
        <v>#N/A</v>
      </c>
      <c r="EO41" s="170" t="e">
        <f t="shared" si="230"/>
        <v>#N/A</v>
      </c>
      <c r="EP41" s="170" t="e">
        <f t="shared" si="231"/>
        <v>#N/A</v>
      </c>
      <c r="EQ41" s="170" t="e">
        <f t="shared" si="232"/>
        <v>#N/A</v>
      </c>
      <c r="ER41" s="170" t="e">
        <f t="shared" si="233"/>
        <v>#N/A</v>
      </c>
      <c r="ES41" s="170" t="e">
        <f t="shared" si="234"/>
        <v>#N/A</v>
      </c>
      <c r="ET41" s="170" t="e">
        <f t="shared" si="235"/>
        <v>#N/A</v>
      </c>
      <c r="EU41" s="170" t="e">
        <f t="shared" si="236"/>
        <v>#N/A</v>
      </c>
      <c r="EV41" s="170" t="e">
        <f t="shared" si="237"/>
        <v>#N/A</v>
      </c>
      <c r="EW41" s="170" t="e">
        <f t="shared" si="238"/>
        <v>#N/A</v>
      </c>
      <c r="EX41" s="170" t="e">
        <f t="shared" si="239"/>
        <v>#N/A</v>
      </c>
      <c r="EY41" s="170" t="e">
        <f t="shared" si="240"/>
        <v>#N/A</v>
      </c>
      <c r="EZ41" s="170" t="e">
        <f t="shared" si="241"/>
        <v>#N/A</v>
      </c>
      <c r="FA41" s="170" t="e">
        <f t="shared" si="242"/>
        <v>#N/A</v>
      </c>
      <c r="FB41" s="170" t="e">
        <f t="shared" si="243"/>
        <v>#N/A</v>
      </c>
      <c r="FC41" s="170" t="e">
        <f t="shared" si="244"/>
        <v>#N/A</v>
      </c>
      <c r="FD41" s="170" t="e">
        <f t="shared" si="245"/>
        <v>#N/A</v>
      </c>
      <c r="FE41" s="170" t="e">
        <f t="shared" si="246"/>
        <v>#N/A</v>
      </c>
      <c r="FF41" s="170" t="e">
        <f t="shared" si="247"/>
        <v>#N/A</v>
      </c>
      <c r="FG41" s="170" t="e">
        <f t="shared" si="248"/>
        <v>#N/A</v>
      </c>
      <c r="FH41" s="170" t="e">
        <f t="shared" si="249"/>
        <v>#N/A</v>
      </c>
      <c r="FI41" s="170" t="e">
        <f t="shared" si="250"/>
        <v>#N/A</v>
      </c>
      <c r="FJ41" s="170" t="e">
        <f t="shared" si="251"/>
        <v>#N/A</v>
      </c>
      <c r="FK41" s="170" t="e">
        <f t="shared" si="252"/>
        <v>#N/A</v>
      </c>
      <c r="FL41" s="170" t="e">
        <f t="shared" si="253"/>
        <v>#N/A</v>
      </c>
      <c r="FM41" s="170" t="e">
        <f t="shared" si="254"/>
        <v>#N/A</v>
      </c>
      <c r="FN41" s="170" t="e">
        <f t="shared" si="255"/>
        <v>#N/A</v>
      </c>
      <c r="FO41" s="170" t="e">
        <f t="shared" si="256"/>
        <v>#N/A</v>
      </c>
      <c r="FP41" s="170" t="e">
        <f t="shared" si="257"/>
        <v>#N/A</v>
      </c>
      <c r="FQ41" s="170" t="e">
        <f t="shared" si="258"/>
        <v>#N/A</v>
      </c>
      <c r="FR41" s="170" t="e">
        <f t="shared" si="259"/>
        <v>#N/A</v>
      </c>
      <c r="FS41" s="170" t="e">
        <f t="shared" si="260"/>
        <v>#N/A</v>
      </c>
      <c r="FT41" s="170" t="e">
        <f t="shared" si="261"/>
        <v>#N/A</v>
      </c>
      <c r="FU41" s="170" t="e">
        <f t="shared" si="262"/>
        <v>#N/A</v>
      </c>
      <c r="FV41" s="170" t="e">
        <f t="shared" si="263"/>
        <v>#N/A</v>
      </c>
      <c r="FW41" s="170" t="e">
        <f t="shared" si="264"/>
        <v>#N/A</v>
      </c>
      <c r="FX41" s="170" t="e">
        <f t="shared" si="265"/>
        <v>#N/A</v>
      </c>
      <c r="FY41" s="170" t="e">
        <f t="shared" si="266"/>
        <v>#N/A</v>
      </c>
      <c r="FZ41" s="170" t="e">
        <f t="shared" si="267"/>
        <v>#N/A</v>
      </c>
      <c r="GA41" s="170" t="e">
        <f t="shared" si="268"/>
        <v>#N/A</v>
      </c>
      <c r="GB41" s="170" t="e">
        <f t="shared" si="269"/>
        <v>#N/A</v>
      </c>
      <c r="GC41" s="170" t="e">
        <f t="shared" si="270"/>
        <v>#N/A</v>
      </c>
      <c r="GD41" s="170" t="e">
        <f t="shared" si="271"/>
        <v>#N/A</v>
      </c>
      <c r="GE41" s="170" t="e">
        <f t="shared" si="272"/>
        <v>#N/A</v>
      </c>
      <c r="GF41" s="170" t="e">
        <f t="shared" si="273"/>
        <v>#N/A</v>
      </c>
      <c r="GG41" s="170" t="e">
        <f t="shared" si="274"/>
        <v>#N/A</v>
      </c>
      <c r="GH41" s="170" t="e">
        <f t="shared" si="275"/>
        <v>#N/A</v>
      </c>
      <c r="GI41" s="170" t="e">
        <f t="shared" si="276"/>
        <v>#N/A</v>
      </c>
      <c r="GJ41" s="170" t="e">
        <f t="shared" si="277"/>
        <v>#N/A</v>
      </c>
      <c r="GK41" s="170" t="e">
        <f t="shared" si="278"/>
        <v>#N/A</v>
      </c>
      <c r="GL41" s="170" t="e">
        <f t="shared" si="279"/>
        <v>#N/A</v>
      </c>
      <c r="GM41" s="170" t="e">
        <f t="shared" si="280"/>
        <v>#N/A</v>
      </c>
      <c r="GN41" s="170" t="e">
        <f t="shared" si="281"/>
        <v>#N/A</v>
      </c>
      <c r="GO41" s="170" t="e">
        <f t="shared" si="282"/>
        <v>#N/A</v>
      </c>
      <c r="GP41" s="170" t="e">
        <f t="shared" si="283"/>
        <v>#N/A</v>
      </c>
      <c r="GQ41" s="170" t="e">
        <f t="shared" si="284"/>
        <v>#N/A</v>
      </c>
      <c r="GR41" s="170" t="e">
        <f t="shared" si="285"/>
        <v>#N/A</v>
      </c>
      <c r="GS41" s="170" t="e">
        <f t="shared" si="286"/>
        <v>#N/A</v>
      </c>
      <c r="GT41" s="170" t="e">
        <f t="shared" si="287"/>
        <v>#N/A</v>
      </c>
      <c r="GU41" s="170" t="e">
        <f t="shared" si="288"/>
        <v>#N/A</v>
      </c>
      <c r="GV41" s="170" t="e">
        <f t="shared" si="289"/>
        <v>#N/A</v>
      </c>
      <c r="GW41" s="170" t="e">
        <f t="shared" si="290"/>
        <v>#N/A</v>
      </c>
      <c r="GX41" s="170" t="e">
        <f t="shared" si="291"/>
        <v>#N/A</v>
      </c>
      <c r="GY41" s="170" t="e">
        <f t="shared" si="292"/>
        <v>#N/A</v>
      </c>
      <c r="GZ41" s="170" t="e">
        <f t="shared" si="293"/>
        <v>#N/A</v>
      </c>
      <c r="HA41" s="170" t="e">
        <f t="shared" si="294"/>
        <v>#N/A</v>
      </c>
      <c r="HB41" s="170" t="e">
        <f t="shared" si="295"/>
        <v>#N/A</v>
      </c>
      <c r="HC41" s="170" t="e">
        <f t="shared" si="296"/>
        <v>#N/A</v>
      </c>
      <c r="HD41" s="170" t="e">
        <f t="shared" si="297"/>
        <v>#N/A</v>
      </c>
      <c r="HE41" s="170" t="e">
        <f t="shared" si="298"/>
        <v>#N/A</v>
      </c>
      <c r="HF41" s="170" t="e">
        <f t="shared" si="299"/>
        <v>#N/A</v>
      </c>
      <c r="HG41" s="170" t="e">
        <f t="shared" si="300"/>
        <v>#N/A</v>
      </c>
      <c r="HH41" s="170" t="e">
        <f t="shared" si="301"/>
        <v>#N/A</v>
      </c>
      <c r="HI41" s="170" t="e">
        <f t="shared" si="302"/>
        <v>#N/A</v>
      </c>
      <c r="HJ41" s="170" t="e">
        <f t="shared" si="303"/>
        <v>#N/A</v>
      </c>
      <c r="HK41" s="170" t="e">
        <f t="shared" si="304"/>
        <v>#N/A</v>
      </c>
      <c r="HL41" s="170" t="e">
        <f t="shared" si="305"/>
        <v>#N/A</v>
      </c>
      <c r="HM41" s="170" t="e">
        <f t="shared" si="306"/>
        <v>#N/A</v>
      </c>
      <c r="HN41" s="170" t="e">
        <f t="shared" si="307"/>
        <v>#N/A</v>
      </c>
      <c r="HO41" s="170" t="e">
        <f t="shared" si="308"/>
        <v>#N/A</v>
      </c>
      <c r="HP41" s="170" t="e">
        <f t="shared" si="309"/>
        <v>#N/A</v>
      </c>
    </row>
    <row r="42" spans="1:224" hidden="1" x14ac:dyDescent="0.25">
      <c r="A42" s="4">
        <v>39</v>
      </c>
      <c r="B42" s="97" t="str">
        <f t="shared" si="107"/>
        <v/>
      </c>
      <c r="C42" s="96"/>
      <c r="D42" s="97" t="str">
        <f t="shared" si="108"/>
        <v/>
      </c>
      <c r="E42" s="36" t="str">
        <f t="shared" si="0"/>
        <v/>
      </c>
      <c r="F42" s="36" t="str">
        <f t="shared" si="1"/>
        <v/>
      </c>
      <c r="G42" s="74" t="str">
        <f t="shared" si="109"/>
        <v/>
      </c>
      <c r="H42" s="23"/>
      <c r="I42" s="58"/>
      <c r="J42" s="281"/>
      <c r="K42" s="75" t="str">
        <f>IF(AND(B42&gt;0,C42&gt;0,D42&gt;0),IF(ISBLANK(J42),IF(ISBLANK(H42),"",(D42-B42)*VLOOKUP(H42,VLookups!$A$4:$B$13,2,FALSE)),J42),"")</f>
        <v/>
      </c>
      <c r="L42" s="76" t="str">
        <f t="shared" si="205"/>
        <v/>
      </c>
      <c r="M42" s="96"/>
      <c r="N42" s="271"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110"/>
        <v/>
      </c>
      <c r="W42" s="50" t="str">
        <f t="shared" ref="W42:AP42" si="325">IF(ISNONTEXT($V42),X42-$V42,"")</f>
        <v/>
      </c>
      <c r="X42" s="50" t="str">
        <f t="shared" si="325"/>
        <v/>
      </c>
      <c r="Y42" s="50" t="str">
        <f t="shared" si="325"/>
        <v/>
      </c>
      <c r="Z42" s="50" t="str">
        <f t="shared" si="325"/>
        <v/>
      </c>
      <c r="AA42" s="50" t="str">
        <f t="shared" si="325"/>
        <v/>
      </c>
      <c r="AB42" s="50" t="str">
        <f t="shared" si="325"/>
        <v/>
      </c>
      <c r="AC42" s="50" t="str">
        <f t="shared" si="325"/>
        <v/>
      </c>
      <c r="AD42" s="50" t="str">
        <f t="shared" si="325"/>
        <v/>
      </c>
      <c r="AE42" s="50" t="str">
        <f t="shared" si="325"/>
        <v/>
      </c>
      <c r="AF42" s="50" t="str">
        <f t="shared" si="325"/>
        <v/>
      </c>
      <c r="AG42" s="50" t="str">
        <f t="shared" si="325"/>
        <v/>
      </c>
      <c r="AH42" s="50" t="str">
        <f t="shared" si="325"/>
        <v/>
      </c>
      <c r="AI42" s="50" t="str">
        <f t="shared" si="325"/>
        <v/>
      </c>
      <c r="AJ42" s="50" t="str">
        <f t="shared" si="325"/>
        <v/>
      </c>
      <c r="AK42" s="50" t="str">
        <f t="shared" si="325"/>
        <v/>
      </c>
      <c r="AL42" s="50" t="str">
        <f t="shared" si="325"/>
        <v/>
      </c>
      <c r="AM42" s="50" t="str">
        <f t="shared" si="325"/>
        <v/>
      </c>
      <c r="AN42" s="50" t="str">
        <f t="shared" si="325"/>
        <v/>
      </c>
      <c r="AO42" s="50" t="str">
        <f t="shared" si="325"/>
        <v/>
      </c>
      <c r="AP42" s="50" t="str">
        <f t="shared" si="325"/>
        <v/>
      </c>
      <c r="AQ42" s="184" t="str">
        <f t="shared" si="112"/>
        <v/>
      </c>
      <c r="AR42" s="50" t="str">
        <f t="shared" ref="AR42:DC42" si="326">IF(ISNONTEXT($V42),AQ42+$V42,"")</f>
        <v/>
      </c>
      <c r="AS42" s="50" t="str">
        <f t="shared" si="326"/>
        <v/>
      </c>
      <c r="AT42" s="50" t="str">
        <f t="shared" si="326"/>
        <v/>
      </c>
      <c r="AU42" s="50" t="str">
        <f t="shared" si="326"/>
        <v/>
      </c>
      <c r="AV42" s="50" t="str">
        <f t="shared" si="326"/>
        <v/>
      </c>
      <c r="AW42" s="50" t="str">
        <f t="shared" si="326"/>
        <v/>
      </c>
      <c r="AX42" s="50" t="str">
        <f t="shared" si="326"/>
        <v/>
      </c>
      <c r="AY42" s="50" t="str">
        <f t="shared" si="326"/>
        <v/>
      </c>
      <c r="AZ42" s="50" t="str">
        <f t="shared" si="326"/>
        <v/>
      </c>
      <c r="BA42" s="50" t="str">
        <f t="shared" si="326"/>
        <v/>
      </c>
      <c r="BB42" s="50" t="str">
        <f t="shared" si="326"/>
        <v/>
      </c>
      <c r="BC42" s="50" t="str">
        <f t="shared" si="326"/>
        <v/>
      </c>
      <c r="BD42" s="50" t="str">
        <f t="shared" si="326"/>
        <v/>
      </c>
      <c r="BE42" s="50" t="str">
        <f t="shared" si="326"/>
        <v/>
      </c>
      <c r="BF42" s="50" t="str">
        <f t="shared" si="326"/>
        <v/>
      </c>
      <c r="BG42" s="50" t="str">
        <f t="shared" si="326"/>
        <v/>
      </c>
      <c r="BH42" s="50" t="str">
        <f t="shared" si="326"/>
        <v/>
      </c>
      <c r="BI42" s="50" t="str">
        <f t="shared" si="326"/>
        <v/>
      </c>
      <c r="BJ42" s="50" t="str">
        <f t="shared" si="326"/>
        <v/>
      </c>
      <c r="BK42" s="50" t="str">
        <f t="shared" si="326"/>
        <v/>
      </c>
      <c r="BL42" s="50" t="str">
        <f t="shared" si="326"/>
        <v/>
      </c>
      <c r="BM42" s="50" t="str">
        <f t="shared" si="326"/>
        <v/>
      </c>
      <c r="BN42" s="50" t="str">
        <f t="shared" si="326"/>
        <v/>
      </c>
      <c r="BO42" s="50" t="str">
        <f t="shared" si="326"/>
        <v/>
      </c>
      <c r="BP42" s="50" t="str">
        <f t="shared" si="326"/>
        <v/>
      </c>
      <c r="BQ42" s="50" t="str">
        <f t="shared" si="326"/>
        <v/>
      </c>
      <c r="BR42" s="50" t="str">
        <f t="shared" si="326"/>
        <v/>
      </c>
      <c r="BS42" s="50" t="str">
        <f t="shared" si="326"/>
        <v/>
      </c>
      <c r="BT42" s="50" t="str">
        <f t="shared" si="326"/>
        <v/>
      </c>
      <c r="BU42" s="50" t="str">
        <f t="shared" si="326"/>
        <v/>
      </c>
      <c r="BV42" s="50" t="str">
        <f t="shared" si="326"/>
        <v/>
      </c>
      <c r="BW42" s="50" t="str">
        <f t="shared" si="326"/>
        <v/>
      </c>
      <c r="BX42" s="50" t="str">
        <f t="shared" si="326"/>
        <v/>
      </c>
      <c r="BY42" s="50" t="str">
        <f t="shared" si="326"/>
        <v/>
      </c>
      <c r="BZ42" s="50" t="str">
        <f t="shared" si="326"/>
        <v/>
      </c>
      <c r="CA42" s="50" t="str">
        <f t="shared" si="326"/>
        <v/>
      </c>
      <c r="CB42" s="50" t="str">
        <f t="shared" si="326"/>
        <v/>
      </c>
      <c r="CC42" s="50" t="str">
        <f t="shared" si="326"/>
        <v/>
      </c>
      <c r="CD42" s="50" t="str">
        <f t="shared" si="326"/>
        <v/>
      </c>
      <c r="CE42" s="50" t="str">
        <f t="shared" si="326"/>
        <v/>
      </c>
      <c r="CF42" s="50" t="str">
        <f t="shared" si="326"/>
        <v/>
      </c>
      <c r="CG42" s="50" t="str">
        <f t="shared" si="326"/>
        <v/>
      </c>
      <c r="CH42" s="50" t="str">
        <f t="shared" si="326"/>
        <v/>
      </c>
      <c r="CI42" s="50" t="str">
        <f t="shared" si="326"/>
        <v/>
      </c>
      <c r="CJ42" s="50" t="str">
        <f t="shared" si="326"/>
        <v/>
      </c>
      <c r="CK42" s="50" t="str">
        <f t="shared" si="326"/>
        <v/>
      </c>
      <c r="CL42" s="50" t="str">
        <f t="shared" si="326"/>
        <v/>
      </c>
      <c r="CM42" s="50" t="str">
        <f t="shared" si="326"/>
        <v/>
      </c>
      <c r="CN42" s="50" t="str">
        <f t="shared" si="326"/>
        <v/>
      </c>
      <c r="CO42" s="50" t="str">
        <f t="shared" si="326"/>
        <v/>
      </c>
      <c r="CP42" s="50" t="str">
        <f t="shared" si="326"/>
        <v/>
      </c>
      <c r="CQ42" s="50" t="str">
        <f t="shared" si="326"/>
        <v/>
      </c>
      <c r="CR42" s="50" t="str">
        <f t="shared" si="326"/>
        <v/>
      </c>
      <c r="CS42" s="50" t="str">
        <f t="shared" si="326"/>
        <v/>
      </c>
      <c r="CT42" s="50" t="str">
        <f t="shared" si="326"/>
        <v/>
      </c>
      <c r="CU42" s="50" t="str">
        <f t="shared" si="326"/>
        <v/>
      </c>
      <c r="CV42" s="50" t="str">
        <f t="shared" si="326"/>
        <v/>
      </c>
      <c r="CW42" s="50" t="str">
        <f t="shared" si="326"/>
        <v/>
      </c>
      <c r="CX42" s="50" t="str">
        <f t="shared" si="326"/>
        <v/>
      </c>
      <c r="CY42" s="50" t="str">
        <f t="shared" si="326"/>
        <v/>
      </c>
      <c r="CZ42" s="50" t="str">
        <f t="shared" si="326"/>
        <v/>
      </c>
      <c r="DA42" s="50" t="str">
        <f t="shared" si="326"/>
        <v/>
      </c>
      <c r="DB42" s="50" t="str">
        <f t="shared" si="326"/>
        <v/>
      </c>
      <c r="DC42" s="50" t="str">
        <f t="shared" si="326"/>
        <v/>
      </c>
      <c r="DD42" s="50" t="str">
        <f t="shared" ref="DD42:DS42" si="327">IF(ISNONTEXT($V42),DC42+$V42,"")</f>
        <v/>
      </c>
      <c r="DE42" s="50" t="str">
        <f t="shared" si="327"/>
        <v/>
      </c>
      <c r="DF42" s="50" t="str">
        <f t="shared" si="327"/>
        <v/>
      </c>
      <c r="DG42" s="50" t="str">
        <f t="shared" si="327"/>
        <v/>
      </c>
      <c r="DH42" s="50" t="str">
        <f t="shared" si="327"/>
        <v/>
      </c>
      <c r="DI42" s="50" t="str">
        <f t="shared" si="327"/>
        <v/>
      </c>
      <c r="DJ42" s="50" t="str">
        <f t="shared" si="327"/>
        <v/>
      </c>
      <c r="DK42" s="50" t="str">
        <f t="shared" si="327"/>
        <v/>
      </c>
      <c r="DL42" s="50" t="str">
        <f t="shared" si="327"/>
        <v/>
      </c>
      <c r="DM42" s="50" t="str">
        <f t="shared" si="327"/>
        <v/>
      </c>
      <c r="DN42" s="50" t="str">
        <f t="shared" si="327"/>
        <v/>
      </c>
      <c r="DO42" s="50" t="str">
        <f t="shared" si="327"/>
        <v/>
      </c>
      <c r="DP42" s="50" t="str">
        <f t="shared" si="327"/>
        <v/>
      </c>
      <c r="DQ42" s="50" t="str">
        <f t="shared" si="327"/>
        <v/>
      </c>
      <c r="DR42" s="50" t="str">
        <f t="shared" si="327"/>
        <v/>
      </c>
      <c r="DS42" s="50" t="str">
        <f t="shared" si="327"/>
        <v/>
      </c>
      <c r="DT42" s="170" t="e">
        <f t="shared" si="209"/>
        <v>#N/A</v>
      </c>
      <c r="DU42" s="170" t="e">
        <f t="shared" si="210"/>
        <v>#N/A</v>
      </c>
      <c r="DV42" s="170" t="e">
        <f t="shared" si="211"/>
        <v>#N/A</v>
      </c>
      <c r="DW42" s="170" t="e">
        <f t="shared" si="212"/>
        <v>#N/A</v>
      </c>
      <c r="DX42" s="170" t="e">
        <f t="shared" si="213"/>
        <v>#N/A</v>
      </c>
      <c r="DY42" s="170" t="e">
        <f t="shared" si="214"/>
        <v>#N/A</v>
      </c>
      <c r="DZ42" s="170" t="e">
        <f t="shared" si="215"/>
        <v>#N/A</v>
      </c>
      <c r="EA42" s="170" t="e">
        <f t="shared" si="216"/>
        <v>#N/A</v>
      </c>
      <c r="EB42" s="170" t="e">
        <f t="shared" si="217"/>
        <v>#N/A</v>
      </c>
      <c r="EC42" s="170" t="e">
        <f t="shared" si="218"/>
        <v>#N/A</v>
      </c>
      <c r="ED42" s="170" t="e">
        <f t="shared" si="219"/>
        <v>#N/A</v>
      </c>
      <c r="EE42" s="170" t="e">
        <f t="shared" si="220"/>
        <v>#N/A</v>
      </c>
      <c r="EF42" s="170" t="e">
        <f t="shared" si="221"/>
        <v>#N/A</v>
      </c>
      <c r="EG42" s="170" t="e">
        <f t="shared" si="222"/>
        <v>#N/A</v>
      </c>
      <c r="EH42" s="170" t="e">
        <f t="shared" si="223"/>
        <v>#N/A</v>
      </c>
      <c r="EI42" s="170" t="e">
        <f t="shared" si="224"/>
        <v>#N/A</v>
      </c>
      <c r="EJ42" s="170" t="e">
        <f t="shared" si="225"/>
        <v>#N/A</v>
      </c>
      <c r="EK42" s="170" t="e">
        <f t="shared" si="226"/>
        <v>#N/A</v>
      </c>
      <c r="EL42" s="170" t="e">
        <f t="shared" si="227"/>
        <v>#N/A</v>
      </c>
      <c r="EM42" s="170" t="e">
        <f t="shared" si="228"/>
        <v>#N/A</v>
      </c>
      <c r="EN42" s="170" t="e">
        <f t="shared" si="229"/>
        <v>#N/A</v>
      </c>
      <c r="EO42" s="170" t="e">
        <f t="shared" si="230"/>
        <v>#N/A</v>
      </c>
      <c r="EP42" s="170" t="e">
        <f t="shared" si="231"/>
        <v>#N/A</v>
      </c>
      <c r="EQ42" s="170" t="e">
        <f t="shared" si="232"/>
        <v>#N/A</v>
      </c>
      <c r="ER42" s="170" t="e">
        <f t="shared" si="233"/>
        <v>#N/A</v>
      </c>
      <c r="ES42" s="170" t="e">
        <f t="shared" si="234"/>
        <v>#N/A</v>
      </c>
      <c r="ET42" s="170" t="e">
        <f t="shared" si="235"/>
        <v>#N/A</v>
      </c>
      <c r="EU42" s="170" t="e">
        <f t="shared" si="236"/>
        <v>#N/A</v>
      </c>
      <c r="EV42" s="170" t="e">
        <f t="shared" si="237"/>
        <v>#N/A</v>
      </c>
      <c r="EW42" s="170" t="e">
        <f t="shared" si="238"/>
        <v>#N/A</v>
      </c>
      <c r="EX42" s="170" t="e">
        <f t="shared" si="239"/>
        <v>#N/A</v>
      </c>
      <c r="EY42" s="170" t="e">
        <f t="shared" si="240"/>
        <v>#N/A</v>
      </c>
      <c r="EZ42" s="170" t="e">
        <f t="shared" si="241"/>
        <v>#N/A</v>
      </c>
      <c r="FA42" s="170" t="e">
        <f t="shared" si="242"/>
        <v>#N/A</v>
      </c>
      <c r="FB42" s="170" t="e">
        <f t="shared" si="243"/>
        <v>#N/A</v>
      </c>
      <c r="FC42" s="170" t="e">
        <f t="shared" si="244"/>
        <v>#N/A</v>
      </c>
      <c r="FD42" s="170" t="e">
        <f t="shared" si="245"/>
        <v>#N/A</v>
      </c>
      <c r="FE42" s="170" t="e">
        <f t="shared" si="246"/>
        <v>#N/A</v>
      </c>
      <c r="FF42" s="170" t="e">
        <f t="shared" si="247"/>
        <v>#N/A</v>
      </c>
      <c r="FG42" s="170" t="e">
        <f t="shared" si="248"/>
        <v>#N/A</v>
      </c>
      <c r="FH42" s="170" t="e">
        <f t="shared" si="249"/>
        <v>#N/A</v>
      </c>
      <c r="FI42" s="170" t="e">
        <f t="shared" si="250"/>
        <v>#N/A</v>
      </c>
      <c r="FJ42" s="170" t="e">
        <f t="shared" si="251"/>
        <v>#N/A</v>
      </c>
      <c r="FK42" s="170" t="e">
        <f t="shared" si="252"/>
        <v>#N/A</v>
      </c>
      <c r="FL42" s="170" t="e">
        <f t="shared" si="253"/>
        <v>#N/A</v>
      </c>
      <c r="FM42" s="170" t="e">
        <f t="shared" si="254"/>
        <v>#N/A</v>
      </c>
      <c r="FN42" s="170" t="e">
        <f t="shared" si="255"/>
        <v>#N/A</v>
      </c>
      <c r="FO42" s="170" t="e">
        <f t="shared" si="256"/>
        <v>#N/A</v>
      </c>
      <c r="FP42" s="170" t="e">
        <f t="shared" si="257"/>
        <v>#N/A</v>
      </c>
      <c r="FQ42" s="170" t="e">
        <f t="shared" si="258"/>
        <v>#N/A</v>
      </c>
      <c r="FR42" s="170" t="e">
        <f t="shared" si="259"/>
        <v>#N/A</v>
      </c>
      <c r="FS42" s="170" t="e">
        <f t="shared" si="260"/>
        <v>#N/A</v>
      </c>
      <c r="FT42" s="170" t="e">
        <f t="shared" si="261"/>
        <v>#N/A</v>
      </c>
      <c r="FU42" s="170" t="e">
        <f t="shared" si="262"/>
        <v>#N/A</v>
      </c>
      <c r="FV42" s="170" t="e">
        <f t="shared" si="263"/>
        <v>#N/A</v>
      </c>
      <c r="FW42" s="170" t="e">
        <f t="shared" si="264"/>
        <v>#N/A</v>
      </c>
      <c r="FX42" s="170" t="e">
        <f t="shared" si="265"/>
        <v>#N/A</v>
      </c>
      <c r="FY42" s="170" t="e">
        <f t="shared" si="266"/>
        <v>#N/A</v>
      </c>
      <c r="FZ42" s="170" t="e">
        <f t="shared" si="267"/>
        <v>#N/A</v>
      </c>
      <c r="GA42" s="170" t="e">
        <f t="shared" si="268"/>
        <v>#N/A</v>
      </c>
      <c r="GB42" s="170" t="e">
        <f t="shared" si="269"/>
        <v>#N/A</v>
      </c>
      <c r="GC42" s="170" t="e">
        <f t="shared" si="270"/>
        <v>#N/A</v>
      </c>
      <c r="GD42" s="170" t="e">
        <f t="shared" si="271"/>
        <v>#N/A</v>
      </c>
      <c r="GE42" s="170" t="e">
        <f t="shared" si="272"/>
        <v>#N/A</v>
      </c>
      <c r="GF42" s="170" t="e">
        <f t="shared" si="273"/>
        <v>#N/A</v>
      </c>
      <c r="GG42" s="170" t="e">
        <f t="shared" si="274"/>
        <v>#N/A</v>
      </c>
      <c r="GH42" s="170" t="e">
        <f t="shared" si="275"/>
        <v>#N/A</v>
      </c>
      <c r="GI42" s="170" t="e">
        <f t="shared" si="276"/>
        <v>#N/A</v>
      </c>
      <c r="GJ42" s="170" t="e">
        <f t="shared" si="277"/>
        <v>#N/A</v>
      </c>
      <c r="GK42" s="170" t="e">
        <f t="shared" si="278"/>
        <v>#N/A</v>
      </c>
      <c r="GL42" s="170" t="e">
        <f t="shared" si="279"/>
        <v>#N/A</v>
      </c>
      <c r="GM42" s="170" t="e">
        <f t="shared" si="280"/>
        <v>#N/A</v>
      </c>
      <c r="GN42" s="170" t="e">
        <f t="shared" si="281"/>
        <v>#N/A</v>
      </c>
      <c r="GO42" s="170" t="e">
        <f t="shared" si="282"/>
        <v>#N/A</v>
      </c>
      <c r="GP42" s="170" t="e">
        <f t="shared" si="283"/>
        <v>#N/A</v>
      </c>
      <c r="GQ42" s="170" t="e">
        <f t="shared" si="284"/>
        <v>#N/A</v>
      </c>
      <c r="GR42" s="170" t="e">
        <f t="shared" si="285"/>
        <v>#N/A</v>
      </c>
      <c r="GS42" s="170" t="e">
        <f t="shared" si="286"/>
        <v>#N/A</v>
      </c>
      <c r="GT42" s="170" t="e">
        <f t="shared" si="287"/>
        <v>#N/A</v>
      </c>
      <c r="GU42" s="170" t="e">
        <f t="shared" si="288"/>
        <v>#N/A</v>
      </c>
      <c r="GV42" s="170" t="e">
        <f t="shared" si="289"/>
        <v>#N/A</v>
      </c>
      <c r="GW42" s="170" t="e">
        <f t="shared" si="290"/>
        <v>#N/A</v>
      </c>
      <c r="GX42" s="170" t="e">
        <f t="shared" si="291"/>
        <v>#N/A</v>
      </c>
      <c r="GY42" s="170" t="e">
        <f t="shared" si="292"/>
        <v>#N/A</v>
      </c>
      <c r="GZ42" s="170" t="e">
        <f t="shared" si="293"/>
        <v>#N/A</v>
      </c>
      <c r="HA42" s="170" t="e">
        <f t="shared" si="294"/>
        <v>#N/A</v>
      </c>
      <c r="HB42" s="170" t="e">
        <f t="shared" si="295"/>
        <v>#N/A</v>
      </c>
      <c r="HC42" s="170" t="e">
        <f t="shared" si="296"/>
        <v>#N/A</v>
      </c>
      <c r="HD42" s="170" t="e">
        <f t="shared" si="297"/>
        <v>#N/A</v>
      </c>
      <c r="HE42" s="170" t="e">
        <f t="shared" si="298"/>
        <v>#N/A</v>
      </c>
      <c r="HF42" s="170" t="e">
        <f t="shared" si="299"/>
        <v>#N/A</v>
      </c>
      <c r="HG42" s="170" t="e">
        <f t="shared" si="300"/>
        <v>#N/A</v>
      </c>
      <c r="HH42" s="170" t="e">
        <f t="shared" si="301"/>
        <v>#N/A</v>
      </c>
      <c r="HI42" s="170" t="e">
        <f t="shared" si="302"/>
        <v>#N/A</v>
      </c>
      <c r="HJ42" s="170" t="e">
        <f t="shared" si="303"/>
        <v>#N/A</v>
      </c>
      <c r="HK42" s="170" t="e">
        <f t="shared" si="304"/>
        <v>#N/A</v>
      </c>
      <c r="HL42" s="170" t="e">
        <f t="shared" si="305"/>
        <v>#N/A</v>
      </c>
      <c r="HM42" s="170" t="e">
        <f t="shared" si="306"/>
        <v>#N/A</v>
      </c>
      <c r="HN42" s="170" t="e">
        <f t="shared" si="307"/>
        <v>#N/A</v>
      </c>
      <c r="HO42" s="170" t="e">
        <f t="shared" si="308"/>
        <v>#N/A</v>
      </c>
      <c r="HP42" s="170" t="e">
        <f t="shared" si="309"/>
        <v>#N/A</v>
      </c>
    </row>
    <row r="43" spans="1:224" hidden="1" x14ac:dyDescent="0.25">
      <c r="A43" s="4">
        <v>40</v>
      </c>
      <c r="B43" s="97" t="str">
        <f t="shared" si="107"/>
        <v/>
      </c>
      <c r="C43" s="96"/>
      <c r="D43" s="97" t="str">
        <f t="shared" si="108"/>
        <v/>
      </c>
      <c r="E43" s="36" t="str">
        <f t="shared" si="0"/>
        <v/>
      </c>
      <c r="F43" s="36" t="str">
        <f t="shared" si="1"/>
        <v/>
      </c>
      <c r="G43" s="74" t="str">
        <f t="shared" si="109"/>
        <v/>
      </c>
      <c r="H43" s="23"/>
      <c r="I43" s="58"/>
      <c r="J43" s="281"/>
      <c r="K43" s="75" t="str">
        <f>IF(AND(B43&gt;0,C43&gt;0,D43&gt;0),IF(ISBLANK(J43),IF(ISBLANK(H43),"",(D43-B43)*VLOOKUP(H43,VLookups!$A$4:$B$13,2,FALSE)),J43),"")</f>
        <v/>
      </c>
      <c r="L43" s="76" t="str">
        <f t="shared" si="205"/>
        <v/>
      </c>
      <c r="M43" s="96"/>
      <c r="N43" s="271"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110"/>
        <v/>
      </c>
      <c r="W43" s="50" t="str">
        <f t="shared" ref="W43:AP43" si="328">IF(ISNONTEXT($V43),X43-$V43,"")</f>
        <v/>
      </c>
      <c r="X43" s="50" t="str">
        <f t="shared" si="328"/>
        <v/>
      </c>
      <c r="Y43" s="50" t="str">
        <f t="shared" si="328"/>
        <v/>
      </c>
      <c r="Z43" s="50" t="str">
        <f t="shared" si="328"/>
        <v/>
      </c>
      <c r="AA43" s="50" t="str">
        <f t="shared" si="328"/>
        <v/>
      </c>
      <c r="AB43" s="50" t="str">
        <f t="shared" si="328"/>
        <v/>
      </c>
      <c r="AC43" s="50" t="str">
        <f t="shared" si="328"/>
        <v/>
      </c>
      <c r="AD43" s="50" t="str">
        <f t="shared" si="328"/>
        <v/>
      </c>
      <c r="AE43" s="50" t="str">
        <f t="shared" si="328"/>
        <v/>
      </c>
      <c r="AF43" s="50" t="str">
        <f t="shared" si="328"/>
        <v/>
      </c>
      <c r="AG43" s="50" t="str">
        <f t="shared" si="328"/>
        <v/>
      </c>
      <c r="AH43" s="50" t="str">
        <f t="shared" si="328"/>
        <v/>
      </c>
      <c r="AI43" s="50" t="str">
        <f t="shared" si="328"/>
        <v/>
      </c>
      <c r="AJ43" s="50" t="str">
        <f t="shared" si="328"/>
        <v/>
      </c>
      <c r="AK43" s="50" t="str">
        <f t="shared" si="328"/>
        <v/>
      </c>
      <c r="AL43" s="50" t="str">
        <f t="shared" si="328"/>
        <v/>
      </c>
      <c r="AM43" s="50" t="str">
        <f t="shared" si="328"/>
        <v/>
      </c>
      <c r="AN43" s="50" t="str">
        <f t="shared" si="328"/>
        <v/>
      </c>
      <c r="AO43" s="50" t="str">
        <f t="shared" si="328"/>
        <v/>
      </c>
      <c r="AP43" s="50" t="str">
        <f t="shared" si="328"/>
        <v/>
      </c>
      <c r="AQ43" s="184" t="str">
        <f t="shared" si="112"/>
        <v/>
      </c>
      <c r="AR43" s="50" t="str">
        <f t="shared" ref="AR43:DC43" si="329">IF(ISNONTEXT($V43),AQ43+$V43,"")</f>
        <v/>
      </c>
      <c r="AS43" s="50" t="str">
        <f t="shared" si="329"/>
        <v/>
      </c>
      <c r="AT43" s="50" t="str">
        <f t="shared" si="329"/>
        <v/>
      </c>
      <c r="AU43" s="50" t="str">
        <f t="shared" si="329"/>
        <v/>
      </c>
      <c r="AV43" s="50" t="str">
        <f t="shared" si="329"/>
        <v/>
      </c>
      <c r="AW43" s="50" t="str">
        <f t="shared" si="329"/>
        <v/>
      </c>
      <c r="AX43" s="50" t="str">
        <f t="shared" si="329"/>
        <v/>
      </c>
      <c r="AY43" s="50" t="str">
        <f t="shared" si="329"/>
        <v/>
      </c>
      <c r="AZ43" s="50" t="str">
        <f t="shared" si="329"/>
        <v/>
      </c>
      <c r="BA43" s="50" t="str">
        <f t="shared" si="329"/>
        <v/>
      </c>
      <c r="BB43" s="50" t="str">
        <f t="shared" si="329"/>
        <v/>
      </c>
      <c r="BC43" s="50" t="str">
        <f t="shared" si="329"/>
        <v/>
      </c>
      <c r="BD43" s="50" t="str">
        <f t="shared" si="329"/>
        <v/>
      </c>
      <c r="BE43" s="50" t="str">
        <f t="shared" si="329"/>
        <v/>
      </c>
      <c r="BF43" s="50" t="str">
        <f t="shared" si="329"/>
        <v/>
      </c>
      <c r="BG43" s="50" t="str">
        <f t="shared" si="329"/>
        <v/>
      </c>
      <c r="BH43" s="50" t="str">
        <f t="shared" si="329"/>
        <v/>
      </c>
      <c r="BI43" s="50" t="str">
        <f t="shared" si="329"/>
        <v/>
      </c>
      <c r="BJ43" s="50" t="str">
        <f t="shared" si="329"/>
        <v/>
      </c>
      <c r="BK43" s="50" t="str">
        <f t="shared" si="329"/>
        <v/>
      </c>
      <c r="BL43" s="50" t="str">
        <f t="shared" si="329"/>
        <v/>
      </c>
      <c r="BM43" s="50" t="str">
        <f t="shared" si="329"/>
        <v/>
      </c>
      <c r="BN43" s="50" t="str">
        <f t="shared" si="329"/>
        <v/>
      </c>
      <c r="BO43" s="50" t="str">
        <f t="shared" si="329"/>
        <v/>
      </c>
      <c r="BP43" s="50" t="str">
        <f t="shared" si="329"/>
        <v/>
      </c>
      <c r="BQ43" s="50" t="str">
        <f t="shared" si="329"/>
        <v/>
      </c>
      <c r="BR43" s="50" t="str">
        <f t="shared" si="329"/>
        <v/>
      </c>
      <c r="BS43" s="50" t="str">
        <f t="shared" si="329"/>
        <v/>
      </c>
      <c r="BT43" s="50" t="str">
        <f t="shared" si="329"/>
        <v/>
      </c>
      <c r="BU43" s="50" t="str">
        <f t="shared" si="329"/>
        <v/>
      </c>
      <c r="BV43" s="50" t="str">
        <f t="shared" si="329"/>
        <v/>
      </c>
      <c r="BW43" s="50" t="str">
        <f t="shared" si="329"/>
        <v/>
      </c>
      <c r="BX43" s="50" t="str">
        <f t="shared" si="329"/>
        <v/>
      </c>
      <c r="BY43" s="50" t="str">
        <f t="shared" si="329"/>
        <v/>
      </c>
      <c r="BZ43" s="50" t="str">
        <f t="shared" si="329"/>
        <v/>
      </c>
      <c r="CA43" s="50" t="str">
        <f t="shared" si="329"/>
        <v/>
      </c>
      <c r="CB43" s="50" t="str">
        <f t="shared" si="329"/>
        <v/>
      </c>
      <c r="CC43" s="50" t="str">
        <f t="shared" si="329"/>
        <v/>
      </c>
      <c r="CD43" s="50" t="str">
        <f t="shared" si="329"/>
        <v/>
      </c>
      <c r="CE43" s="50" t="str">
        <f t="shared" si="329"/>
        <v/>
      </c>
      <c r="CF43" s="50" t="str">
        <f t="shared" si="329"/>
        <v/>
      </c>
      <c r="CG43" s="50" t="str">
        <f t="shared" si="329"/>
        <v/>
      </c>
      <c r="CH43" s="50" t="str">
        <f t="shared" si="329"/>
        <v/>
      </c>
      <c r="CI43" s="50" t="str">
        <f t="shared" si="329"/>
        <v/>
      </c>
      <c r="CJ43" s="50" t="str">
        <f t="shared" si="329"/>
        <v/>
      </c>
      <c r="CK43" s="50" t="str">
        <f t="shared" si="329"/>
        <v/>
      </c>
      <c r="CL43" s="50" t="str">
        <f t="shared" si="329"/>
        <v/>
      </c>
      <c r="CM43" s="50" t="str">
        <f t="shared" si="329"/>
        <v/>
      </c>
      <c r="CN43" s="50" t="str">
        <f t="shared" si="329"/>
        <v/>
      </c>
      <c r="CO43" s="50" t="str">
        <f t="shared" si="329"/>
        <v/>
      </c>
      <c r="CP43" s="50" t="str">
        <f t="shared" si="329"/>
        <v/>
      </c>
      <c r="CQ43" s="50" t="str">
        <f t="shared" si="329"/>
        <v/>
      </c>
      <c r="CR43" s="50" t="str">
        <f t="shared" si="329"/>
        <v/>
      </c>
      <c r="CS43" s="50" t="str">
        <f t="shared" si="329"/>
        <v/>
      </c>
      <c r="CT43" s="50" t="str">
        <f t="shared" si="329"/>
        <v/>
      </c>
      <c r="CU43" s="50" t="str">
        <f t="shared" si="329"/>
        <v/>
      </c>
      <c r="CV43" s="50" t="str">
        <f t="shared" si="329"/>
        <v/>
      </c>
      <c r="CW43" s="50" t="str">
        <f t="shared" si="329"/>
        <v/>
      </c>
      <c r="CX43" s="50" t="str">
        <f t="shared" si="329"/>
        <v/>
      </c>
      <c r="CY43" s="50" t="str">
        <f t="shared" si="329"/>
        <v/>
      </c>
      <c r="CZ43" s="50" t="str">
        <f t="shared" si="329"/>
        <v/>
      </c>
      <c r="DA43" s="50" t="str">
        <f t="shared" si="329"/>
        <v/>
      </c>
      <c r="DB43" s="50" t="str">
        <f t="shared" si="329"/>
        <v/>
      </c>
      <c r="DC43" s="50" t="str">
        <f t="shared" si="329"/>
        <v/>
      </c>
      <c r="DD43" s="50" t="str">
        <f t="shared" ref="DD43:DS43" si="330">IF(ISNONTEXT($V43),DC43+$V43,"")</f>
        <v/>
      </c>
      <c r="DE43" s="50" t="str">
        <f t="shared" si="330"/>
        <v/>
      </c>
      <c r="DF43" s="50" t="str">
        <f t="shared" si="330"/>
        <v/>
      </c>
      <c r="DG43" s="50" t="str">
        <f t="shared" si="330"/>
        <v/>
      </c>
      <c r="DH43" s="50" t="str">
        <f t="shared" si="330"/>
        <v/>
      </c>
      <c r="DI43" s="50" t="str">
        <f t="shared" si="330"/>
        <v/>
      </c>
      <c r="DJ43" s="50" t="str">
        <f t="shared" si="330"/>
        <v/>
      </c>
      <c r="DK43" s="50" t="str">
        <f t="shared" si="330"/>
        <v/>
      </c>
      <c r="DL43" s="50" t="str">
        <f t="shared" si="330"/>
        <v/>
      </c>
      <c r="DM43" s="50" t="str">
        <f t="shared" si="330"/>
        <v/>
      </c>
      <c r="DN43" s="50" t="str">
        <f t="shared" si="330"/>
        <v/>
      </c>
      <c r="DO43" s="50" t="str">
        <f t="shared" si="330"/>
        <v/>
      </c>
      <c r="DP43" s="50" t="str">
        <f t="shared" si="330"/>
        <v/>
      </c>
      <c r="DQ43" s="50" t="str">
        <f t="shared" si="330"/>
        <v/>
      </c>
      <c r="DR43" s="50" t="str">
        <f t="shared" si="330"/>
        <v/>
      </c>
      <c r="DS43" s="50" t="str">
        <f t="shared" si="330"/>
        <v/>
      </c>
      <c r="DT43" s="170" t="e">
        <f t="shared" si="209"/>
        <v>#N/A</v>
      </c>
      <c r="DU43" s="170" t="e">
        <f t="shared" si="210"/>
        <v>#N/A</v>
      </c>
      <c r="DV43" s="170" t="e">
        <f t="shared" si="211"/>
        <v>#N/A</v>
      </c>
      <c r="DW43" s="170" t="e">
        <f t="shared" si="212"/>
        <v>#N/A</v>
      </c>
      <c r="DX43" s="170" t="e">
        <f t="shared" si="213"/>
        <v>#N/A</v>
      </c>
      <c r="DY43" s="170" t="e">
        <f t="shared" si="214"/>
        <v>#N/A</v>
      </c>
      <c r="DZ43" s="170" t="e">
        <f t="shared" si="215"/>
        <v>#N/A</v>
      </c>
      <c r="EA43" s="170" t="e">
        <f t="shared" si="216"/>
        <v>#N/A</v>
      </c>
      <c r="EB43" s="170" t="e">
        <f t="shared" si="217"/>
        <v>#N/A</v>
      </c>
      <c r="EC43" s="170" t="e">
        <f t="shared" si="218"/>
        <v>#N/A</v>
      </c>
      <c r="ED43" s="170" t="e">
        <f t="shared" si="219"/>
        <v>#N/A</v>
      </c>
      <c r="EE43" s="170" t="e">
        <f t="shared" si="220"/>
        <v>#N/A</v>
      </c>
      <c r="EF43" s="170" t="e">
        <f t="shared" si="221"/>
        <v>#N/A</v>
      </c>
      <c r="EG43" s="170" t="e">
        <f t="shared" si="222"/>
        <v>#N/A</v>
      </c>
      <c r="EH43" s="170" t="e">
        <f t="shared" si="223"/>
        <v>#N/A</v>
      </c>
      <c r="EI43" s="170" t="e">
        <f t="shared" si="224"/>
        <v>#N/A</v>
      </c>
      <c r="EJ43" s="170" t="e">
        <f t="shared" si="225"/>
        <v>#N/A</v>
      </c>
      <c r="EK43" s="170" t="e">
        <f t="shared" si="226"/>
        <v>#N/A</v>
      </c>
      <c r="EL43" s="170" t="e">
        <f t="shared" si="227"/>
        <v>#N/A</v>
      </c>
      <c r="EM43" s="170" t="e">
        <f t="shared" si="228"/>
        <v>#N/A</v>
      </c>
      <c r="EN43" s="170" t="e">
        <f t="shared" si="229"/>
        <v>#N/A</v>
      </c>
      <c r="EO43" s="170" t="e">
        <f t="shared" si="230"/>
        <v>#N/A</v>
      </c>
      <c r="EP43" s="170" t="e">
        <f t="shared" si="231"/>
        <v>#N/A</v>
      </c>
      <c r="EQ43" s="170" t="e">
        <f t="shared" si="232"/>
        <v>#N/A</v>
      </c>
      <c r="ER43" s="170" t="e">
        <f t="shared" si="233"/>
        <v>#N/A</v>
      </c>
      <c r="ES43" s="170" t="e">
        <f t="shared" si="234"/>
        <v>#N/A</v>
      </c>
      <c r="ET43" s="170" t="e">
        <f t="shared" si="235"/>
        <v>#N/A</v>
      </c>
      <c r="EU43" s="170" t="e">
        <f t="shared" si="236"/>
        <v>#N/A</v>
      </c>
      <c r="EV43" s="170" t="e">
        <f t="shared" si="237"/>
        <v>#N/A</v>
      </c>
      <c r="EW43" s="170" t="e">
        <f t="shared" si="238"/>
        <v>#N/A</v>
      </c>
      <c r="EX43" s="170" t="e">
        <f t="shared" si="239"/>
        <v>#N/A</v>
      </c>
      <c r="EY43" s="170" t="e">
        <f t="shared" si="240"/>
        <v>#N/A</v>
      </c>
      <c r="EZ43" s="170" t="e">
        <f t="shared" si="241"/>
        <v>#N/A</v>
      </c>
      <c r="FA43" s="170" t="e">
        <f t="shared" si="242"/>
        <v>#N/A</v>
      </c>
      <c r="FB43" s="170" t="e">
        <f t="shared" si="243"/>
        <v>#N/A</v>
      </c>
      <c r="FC43" s="170" t="e">
        <f t="shared" si="244"/>
        <v>#N/A</v>
      </c>
      <c r="FD43" s="170" t="e">
        <f t="shared" si="245"/>
        <v>#N/A</v>
      </c>
      <c r="FE43" s="170" t="e">
        <f t="shared" si="246"/>
        <v>#N/A</v>
      </c>
      <c r="FF43" s="170" t="e">
        <f t="shared" si="247"/>
        <v>#N/A</v>
      </c>
      <c r="FG43" s="170" t="e">
        <f t="shared" si="248"/>
        <v>#N/A</v>
      </c>
      <c r="FH43" s="170" t="e">
        <f t="shared" si="249"/>
        <v>#N/A</v>
      </c>
      <c r="FI43" s="170" t="e">
        <f t="shared" si="250"/>
        <v>#N/A</v>
      </c>
      <c r="FJ43" s="170" t="e">
        <f t="shared" si="251"/>
        <v>#N/A</v>
      </c>
      <c r="FK43" s="170" t="e">
        <f t="shared" si="252"/>
        <v>#N/A</v>
      </c>
      <c r="FL43" s="170" t="e">
        <f t="shared" si="253"/>
        <v>#N/A</v>
      </c>
      <c r="FM43" s="170" t="e">
        <f t="shared" si="254"/>
        <v>#N/A</v>
      </c>
      <c r="FN43" s="170" t="e">
        <f t="shared" si="255"/>
        <v>#N/A</v>
      </c>
      <c r="FO43" s="170" t="e">
        <f t="shared" si="256"/>
        <v>#N/A</v>
      </c>
      <c r="FP43" s="170" t="e">
        <f t="shared" si="257"/>
        <v>#N/A</v>
      </c>
      <c r="FQ43" s="170" t="e">
        <f t="shared" si="258"/>
        <v>#N/A</v>
      </c>
      <c r="FR43" s="170" t="e">
        <f t="shared" si="259"/>
        <v>#N/A</v>
      </c>
      <c r="FS43" s="170" t="e">
        <f t="shared" si="260"/>
        <v>#N/A</v>
      </c>
      <c r="FT43" s="170" t="e">
        <f t="shared" si="261"/>
        <v>#N/A</v>
      </c>
      <c r="FU43" s="170" t="e">
        <f t="shared" si="262"/>
        <v>#N/A</v>
      </c>
      <c r="FV43" s="170" t="e">
        <f t="shared" si="263"/>
        <v>#N/A</v>
      </c>
      <c r="FW43" s="170" t="e">
        <f t="shared" si="264"/>
        <v>#N/A</v>
      </c>
      <c r="FX43" s="170" t="e">
        <f t="shared" si="265"/>
        <v>#N/A</v>
      </c>
      <c r="FY43" s="170" t="e">
        <f t="shared" si="266"/>
        <v>#N/A</v>
      </c>
      <c r="FZ43" s="170" t="e">
        <f t="shared" si="267"/>
        <v>#N/A</v>
      </c>
      <c r="GA43" s="170" t="e">
        <f t="shared" si="268"/>
        <v>#N/A</v>
      </c>
      <c r="GB43" s="170" t="e">
        <f t="shared" si="269"/>
        <v>#N/A</v>
      </c>
      <c r="GC43" s="170" t="e">
        <f t="shared" si="270"/>
        <v>#N/A</v>
      </c>
      <c r="GD43" s="170" t="e">
        <f t="shared" si="271"/>
        <v>#N/A</v>
      </c>
      <c r="GE43" s="170" t="e">
        <f t="shared" si="272"/>
        <v>#N/A</v>
      </c>
      <c r="GF43" s="170" t="e">
        <f t="shared" si="273"/>
        <v>#N/A</v>
      </c>
      <c r="GG43" s="170" t="e">
        <f t="shared" si="274"/>
        <v>#N/A</v>
      </c>
      <c r="GH43" s="170" t="e">
        <f t="shared" si="275"/>
        <v>#N/A</v>
      </c>
      <c r="GI43" s="170" t="e">
        <f t="shared" si="276"/>
        <v>#N/A</v>
      </c>
      <c r="GJ43" s="170" t="e">
        <f t="shared" si="277"/>
        <v>#N/A</v>
      </c>
      <c r="GK43" s="170" t="e">
        <f t="shared" si="278"/>
        <v>#N/A</v>
      </c>
      <c r="GL43" s="170" t="e">
        <f t="shared" si="279"/>
        <v>#N/A</v>
      </c>
      <c r="GM43" s="170" t="e">
        <f t="shared" si="280"/>
        <v>#N/A</v>
      </c>
      <c r="GN43" s="170" t="e">
        <f t="shared" si="281"/>
        <v>#N/A</v>
      </c>
      <c r="GO43" s="170" t="e">
        <f t="shared" si="282"/>
        <v>#N/A</v>
      </c>
      <c r="GP43" s="170" t="e">
        <f t="shared" si="283"/>
        <v>#N/A</v>
      </c>
      <c r="GQ43" s="170" t="e">
        <f t="shared" si="284"/>
        <v>#N/A</v>
      </c>
      <c r="GR43" s="170" t="e">
        <f t="shared" si="285"/>
        <v>#N/A</v>
      </c>
      <c r="GS43" s="170" t="e">
        <f t="shared" si="286"/>
        <v>#N/A</v>
      </c>
      <c r="GT43" s="170" t="e">
        <f t="shared" si="287"/>
        <v>#N/A</v>
      </c>
      <c r="GU43" s="170" t="e">
        <f t="shared" si="288"/>
        <v>#N/A</v>
      </c>
      <c r="GV43" s="170" t="e">
        <f t="shared" si="289"/>
        <v>#N/A</v>
      </c>
      <c r="GW43" s="170" t="e">
        <f t="shared" si="290"/>
        <v>#N/A</v>
      </c>
      <c r="GX43" s="170" t="e">
        <f t="shared" si="291"/>
        <v>#N/A</v>
      </c>
      <c r="GY43" s="170" t="e">
        <f t="shared" si="292"/>
        <v>#N/A</v>
      </c>
      <c r="GZ43" s="170" t="e">
        <f t="shared" si="293"/>
        <v>#N/A</v>
      </c>
      <c r="HA43" s="170" t="e">
        <f t="shared" si="294"/>
        <v>#N/A</v>
      </c>
      <c r="HB43" s="170" t="e">
        <f t="shared" si="295"/>
        <v>#N/A</v>
      </c>
      <c r="HC43" s="170" t="e">
        <f t="shared" si="296"/>
        <v>#N/A</v>
      </c>
      <c r="HD43" s="170" t="e">
        <f t="shared" si="297"/>
        <v>#N/A</v>
      </c>
      <c r="HE43" s="170" t="e">
        <f t="shared" si="298"/>
        <v>#N/A</v>
      </c>
      <c r="HF43" s="170" t="e">
        <f t="shared" si="299"/>
        <v>#N/A</v>
      </c>
      <c r="HG43" s="170" t="e">
        <f t="shared" si="300"/>
        <v>#N/A</v>
      </c>
      <c r="HH43" s="170" t="e">
        <f t="shared" si="301"/>
        <v>#N/A</v>
      </c>
      <c r="HI43" s="170" t="e">
        <f t="shared" si="302"/>
        <v>#N/A</v>
      </c>
      <c r="HJ43" s="170" t="e">
        <f t="shared" si="303"/>
        <v>#N/A</v>
      </c>
      <c r="HK43" s="170" t="e">
        <f t="shared" si="304"/>
        <v>#N/A</v>
      </c>
      <c r="HL43" s="170" t="e">
        <f t="shared" si="305"/>
        <v>#N/A</v>
      </c>
      <c r="HM43" s="170" t="e">
        <f t="shared" si="306"/>
        <v>#N/A</v>
      </c>
      <c r="HN43" s="170" t="e">
        <f t="shared" si="307"/>
        <v>#N/A</v>
      </c>
      <c r="HO43" s="170" t="e">
        <f t="shared" si="308"/>
        <v>#N/A</v>
      </c>
      <c r="HP43" s="170" t="e">
        <f t="shared" si="309"/>
        <v>#N/A</v>
      </c>
    </row>
    <row r="44" spans="1:224" hidden="1" x14ac:dyDescent="0.25">
      <c r="A44" s="4">
        <v>41</v>
      </c>
      <c r="B44" s="97" t="str">
        <f t="shared" si="107"/>
        <v/>
      </c>
      <c r="C44" s="96"/>
      <c r="D44" s="97" t="str">
        <f t="shared" si="108"/>
        <v/>
      </c>
      <c r="E44" s="36" t="str">
        <f t="shared" si="0"/>
        <v/>
      </c>
      <c r="F44" s="36" t="str">
        <f t="shared" si="1"/>
        <v/>
      </c>
      <c r="G44" s="74" t="str">
        <f t="shared" si="109"/>
        <v/>
      </c>
      <c r="H44" s="23"/>
      <c r="I44" s="58"/>
      <c r="J44" s="281"/>
      <c r="K44" s="75" t="str">
        <f>IF(AND(B44&gt;0,C44&gt;0,D44&gt;0),IF(ISBLANK(J44),IF(ISBLANK(H44),"",(D44-B44)*VLOOKUP(H44,VLookups!$A$4:$B$13,2,FALSE)),J44),"")</f>
        <v/>
      </c>
      <c r="L44" s="76" t="str">
        <f t="shared" si="205"/>
        <v/>
      </c>
      <c r="M44" s="96"/>
      <c r="N44" s="271"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110"/>
        <v/>
      </c>
      <c r="W44" s="50" t="str">
        <f t="shared" ref="W44:AP44" si="331">IF(ISNONTEXT($V44),X44-$V44,"")</f>
        <v/>
      </c>
      <c r="X44" s="50" t="str">
        <f t="shared" si="331"/>
        <v/>
      </c>
      <c r="Y44" s="50" t="str">
        <f t="shared" si="331"/>
        <v/>
      </c>
      <c r="Z44" s="50" t="str">
        <f t="shared" si="331"/>
        <v/>
      </c>
      <c r="AA44" s="50" t="str">
        <f t="shared" si="331"/>
        <v/>
      </c>
      <c r="AB44" s="50" t="str">
        <f t="shared" si="331"/>
        <v/>
      </c>
      <c r="AC44" s="50" t="str">
        <f t="shared" si="331"/>
        <v/>
      </c>
      <c r="AD44" s="50" t="str">
        <f t="shared" si="331"/>
        <v/>
      </c>
      <c r="AE44" s="50" t="str">
        <f t="shared" si="331"/>
        <v/>
      </c>
      <c r="AF44" s="50" t="str">
        <f t="shared" si="331"/>
        <v/>
      </c>
      <c r="AG44" s="50" t="str">
        <f t="shared" si="331"/>
        <v/>
      </c>
      <c r="AH44" s="50" t="str">
        <f t="shared" si="331"/>
        <v/>
      </c>
      <c r="AI44" s="50" t="str">
        <f t="shared" si="331"/>
        <v/>
      </c>
      <c r="AJ44" s="50" t="str">
        <f t="shared" si="331"/>
        <v/>
      </c>
      <c r="AK44" s="50" t="str">
        <f t="shared" si="331"/>
        <v/>
      </c>
      <c r="AL44" s="50" t="str">
        <f t="shared" si="331"/>
        <v/>
      </c>
      <c r="AM44" s="50" t="str">
        <f t="shared" si="331"/>
        <v/>
      </c>
      <c r="AN44" s="50" t="str">
        <f t="shared" si="331"/>
        <v/>
      </c>
      <c r="AO44" s="50" t="str">
        <f t="shared" si="331"/>
        <v/>
      </c>
      <c r="AP44" s="50" t="str">
        <f t="shared" si="331"/>
        <v/>
      </c>
      <c r="AQ44" s="184" t="str">
        <f t="shared" si="112"/>
        <v/>
      </c>
      <c r="AR44" s="50" t="str">
        <f t="shared" ref="AR44:DC44" si="332">IF(ISNONTEXT($V44),AQ44+$V44,"")</f>
        <v/>
      </c>
      <c r="AS44" s="50" t="str">
        <f t="shared" si="332"/>
        <v/>
      </c>
      <c r="AT44" s="50" t="str">
        <f t="shared" si="332"/>
        <v/>
      </c>
      <c r="AU44" s="50" t="str">
        <f t="shared" si="332"/>
        <v/>
      </c>
      <c r="AV44" s="50" t="str">
        <f t="shared" si="332"/>
        <v/>
      </c>
      <c r="AW44" s="50" t="str">
        <f t="shared" si="332"/>
        <v/>
      </c>
      <c r="AX44" s="50" t="str">
        <f t="shared" si="332"/>
        <v/>
      </c>
      <c r="AY44" s="50" t="str">
        <f t="shared" si="332"/>
        <v/>
      </c>
      <c r="AZ44" s="50" t="str">
        <f t="shared" si="332"/>
        <v/>
      </c>
      <c r="BA44" s="50" t="str">
        <f t="shared" si="332"/>
        <v/>
      </c>
      <c r="BB44" s="50" t="str">
        <f t="shared" si="332"/>
        <v/>
      </c>
      <c r="BC44" s="50" t="str">
        <f t="shared" si="332"/>
        <v/>
      </c>
      <c r="BD44" s="50" t="str">
        <f t="shared" si="332"/>
        <v/>
      </c>
      <c r="BE44" s="50" t="str">
        <f t="shared" si="332"/>
        <v/>
      </c>
      <c r="BF44" s="50" t="str">
        <f t="shared" si="332"/>
        <v/>
      </c>
      <c r="BG44" s="50" t="str">
        <f t="shared" si="332"/>
        <v/>
      </c>
      <c r="BH44" s="50" t="str">
        <f t="shared" si="332"/>
        <v/>
      </c>
      <c r="BI44" s="50" t="str">
        <f t="shared" si="332"/>
        <v/>
      </c>
      <c r="BJ44" s="50" t="str">
        <f t="shared" si="332"/>
        <v/>
      </c>
      <c r="BK44" s="50" t="str">
        <f t="shared" si="332"/>
        <v/>
      </c>
      <c r="BL44" s="50" t="str">
        <f t="shared" si="332"/>
        <v/>
      </c>
      <c r="BM44" s="50" t="str">
        <f t="shared" si="332"/>
        <v/>
      </c>
      <c r="BN44" s="50" t="str">
        <f t="shared" si="332"/>
        <v/>
      </c>
      <c r="BO44" s="50" t="str">
        <f t="shared" si="332"/>
        <v/>
      </c>
      <c r="BP44" s="50" t="str">
        <f t="shared" si="332"/>
        <v/>
      </c>
      <c r="BQ44" s="50" t="str">
        <f t="shared" si="332"/>
        <v/>
      </c>
      <c r="BR44" s="50" t="str">
        <f t="shared" si="332"/>
        <v/>
      </c>
      <c r="BS44" s="50" t="str">
        <f t="shared" si="332"/>
        <v/>
      </c>
      <c r="BT44" s="50" t="str">
        <f t="shared" si="332"/>
        <v/>
      </c>
      <c r="BU44" s="50" t="str">
        <f t="shared" si="332"/>
        <v/>
      </c>
      <c r="BV44" s="50" t="str">
        <f t="shared" si="332"/>
        <v/>
      </c>
      <c r="BW44" s="50" t="str">
        <f t="shared" si="332"/>
        <v/>
      </c>
      <c r="BX44" s="50" t="str">
        <f t="shared" si="332"/>
        <v/>
      </c>
      <c r="BY44" s="50" t="str">
        <f t="shared" si="332"/>
        <v/>
      </c>
      <c r="BZ44" s="50" t="str">
        <f t="shared" si="332"/>
        <v/>
      </c>
      <c r="CA44" s="50" t="str">
        <f t="shared" si="332"/>
        <v/>
      </c>
      <c r="CB44" s="50" t="str">
        <f t="shared" si="332"/>
        <v/>
      </c>
      <c r="CC44" s="50" t="str">
        <f t="shared" si="332"/>
        <v/>
      </c>
      <c r="CD44" s="50" t="str">
        <f t="shared" si="332"/>
        <v/>
      </c>
      <c r="CE44" s="50" t="str">
        <f t="shared" si="332"/>
        <v/>
      </c>
      <c r="CF44" s="50" t="str">
        <f t="shared" si="332"/>
        <v/>
      </c>
      <c r="CG44" s="50" t="str">
        <f t="shared" si="332"/>
        <v/>
      </c>
      <c r="CH44" s="50" t="str">
        <f t="shared" si="332"/>
        <v/>
      </c>
      <c r="CI44" s="50" t="str">
        <f t="shared" si="332"/>
        <v/>
      </c>
      <c r="CJ44" s="50" t="str">
        <f t="shared" si="332"/>
        <v/>
      </c>
      <c r="CK44" s="50" t="str">
        <f t="shared" si="332"/>
        <v/>
      </c>
      <c r="CL44" s="50" t="str">
        <f t="shared" si="332"/>
        <v/>
      </c>
      <c r="CM44" s="50" t="str">
        <f t="shared" si="332"/>
        <v/>
      </c>
      <c r="CN44" s="50" t="str">
        <f t="shared" si="332"/>
        <v/>
      </c>
      <c r="CO44" s="50" t="str">
        <f t="shared" si="332"/>
        <v/>
      </c>
      <c r="CP44" s="50" t="str">
        <f t="shared" si="332"/>
        <v/>
      </c>
      <c r="CQ44" s="50" t="str">
        <f t="shared" si="332"/>
        <v/>
      </c>
      <c r="CR44" s="50" t="str">
        <f t="shared" si="332"/>
        <v/>
      </c>
      <c r="CS44" s="50" t="str">
        <f t="shared" si="332"/>
        <v/>
      </c>
      <c r="CT44" s="50" t="str">
        <f t="shared" si="332"/>
        <v/>
      </c>
      <c r="CU44" s="50" t="str">
        <f t="shared" si="332"/>
        <v/>
      </c>
      <c r="CV44" s="50" t="str">
        <f t="shared" si="332"/>
        <v/>
      </c>
      <c r="CW44" s="50" t="str">
        <f t="shared" si="332"/>
        <v/>
      </c>
      <c r="CX44" s="50" t="str">
        <f t="shared" si="332"/>
        <v/>
      </c>
      <c r="CY44" s="50" t="str">
        <f t="shared" si="332"/>
        <v/>
      </c>
      <c r="CZ44" s="50" t="str">
        <f t="shared" si="332"/>
        <v/>
      </c>
      <c r="DA44" s="50" t="str">
        <f t="shared" si="332"/>
        <v/>
      </c>
      <c r="DB44" s="50" t="str">
        <f t="shared" si="332"/>
        <v/>
      </c>
      <c r="DC44" s="50" t="str">
        <f t="shared" si="332"/>
        <v/>
      </c>
      <c r="DD44" s="50" t="str">
        <f t="shared" ref="DD44:DS44" si="333">IF(ISNONTEXT($V44),DC44+$V44,"")</f>
        <v/>
      </c>
      <c r="DE44" s="50" t="str">
        <f t="shared" si="333"/>
        <v/>
      </c>
      <c r="DF44" s="50" t="str">
        <f t="shared" si="333"/>
        <v/>
      </c>
      <c r="DG44" s="50" t="str">
        <f t="shared" si="333"/>
        <v/>
      </c>
      <c r="DH44" s="50" t="str">
        <f t="shared" si="333"/>
        <v/>
      </c>
      <c r="DI44" s="50" t="str">
        <f t="shared" si="333"/>
        <v/>
      </c>
      <c r="DJ44" s="50" t="str">
        <f t="shared" si="333"/>
        <v/>
      </c>
      <c r="DK44" s="50" t="str">
        <f t="shared" si="333"/>
        <v/>
      </c>
      <c r="DL44" s="50" t="str">
        <f t="shared" si="333"/>
        <v/>
      </c>
      <c r="DM44" s="50" t="str">
        <f t="shared" si="333"/>
        <v/>
      </c>
      <c r="DN44" s="50" t="str">
        <f t="shared" si="333"/>
        <v/>
      </c>
      <c r="DO44" s="50" t="str">
        <f t="shared" si="333"/>
        <v/>
      </c>
      <c r="DP44" s="50" t="str">
        <f t="shared" si="333"/>
        <v/>
      </c>
      <c r="DQ44" s="50" t="str">
        <f t="shared" si="333"/>
        <v/>
      </c>
      <c r="DR44" s="50" t="str">
        <f t="shared" si="333"/>
        <v/>
      </c>
      <c r="DS44" s="50" t="str">
        <f t="shared" si="333"/>
        <v/>
      </c>
      <c r="DT44" s="170" t="e">
        <f t="shared" si="209"/>
        <v>#N/A</v>
      </c>
      <c r="DU44" s="170" t="e">
        <f t="shared" si="210"/>
        <v>#N/A</v>
      </c>
      <c r="DV44" s="170" t="e">
        <f t="shared" si="211"/>
        <v>#N/A</v>
      </c>
      <c r="DW44" s="170" t="e">
        <f t="shared" si="212"/>
        <v>#N/A</v>
      </c>
      <c r="DX44" s="170" t="e">
        <f t="shared" si="213"/>
        <v>#N/A</v>
      </c>
      <c r="DY44" s="170" t="e">
        <f t="shared" si="214"/>
        <v>#N/A</v>
      </c>
      <c r="DZ44" s="170" t="e">
        <f t="shared" si="215"/>
        <v>#N/A</v>
      </c>
      <c r="EA44" s="170" t="e">
        <f t="shared" si="216"/>
        <v>#N/A</v>
      </c>
      <c r="EB44" s="170" t="e">
        <f t="shared" si="217"/>
        <v>#N/A</v>
      </c>
      <c r="EC44" s="170" t="e">
        <f t="shared" si="218"/>
        <v>#N/A</v>
      </c>
      <c r="ED44" s="170" t="e">
        <f t="shared" si="219"/>
        <v>#N/A</v>
      </c>
      <c r="EE44" s="170" t="e">
        <f t="shared" si="220"/>
        <v>#N/A</v>
      </c>
      <c r="EF44" s="170" t="e">
        <f t="shared" si="221"/>
        <v>#N/A</v>
      </c>
      <c r="EG44" s="170" t="e">
        <f t="shared" si="222"/>
        <v>#N/A</v>
      </c>
      <c r="EH44" s="170" t="e">
        <f t="shared" si="223"/>
        <v>#N/A</v>
      </c>
      <c r="EI44" s="170" t="e">
        <f t="shared" si="224"/>
        <v>#N/A</v>
      </c>
      <c r="EJ44" s="170" t="e">
        <f t="shared" si="225"/>
        <v>#N/A</v>
      </c>
      <c r="EK44" s="170" t="e">
        <f t="shared" si="226"/>
        <v>#N/A</v>
      </c>
      <c r="EL44" s="170" t="e">
        <f t="shared" si="227"/>
        <v>#N/A</v>
      </c>
      <c r="EM44" s="170" t="e">
        <f t="shared" si="228"/>
        <v>#N/A</v>
      </c>
      <c r="EN44" s="170" t="e">
        <f t="shared" si="229"/>
        <v>#N/A</v>
      </c>
      <c r="EO44" s="170" t="e">
        <f t="shared" si="230"/>
        <v>#N/A</v>
      </c>
      <c r="EP44" s="170" t="e">
        <f t="shared" si="231"/>
        <v>#N/A</v>
      </c>
      <c r="EQ44" s="170" t="e">
        <f t="shared" si="232"/>
        <v>#N/A</v>
      </c>
      <c r="ER44" s="170" t="e">
        <f t="shared" si="233"/>
        <v>#N/A</v>
      </c>
      <c r="ES44" s="170" t="e">
        <f t="shared" si="234"/>
        <v>#N/A</v>
      </c>
      <c r="ET44" s="170" t="e">
        <f t="shared" si="235"/>
        <v>#N/A</v>
      </c>
      <c r="EU44" s="170" t="e">
        <f t="shared" si="236"/>
        <v>#N/A</v>
      </c>
      <c r="EV44" s="170" t="e">
        <f t="shared" si="237"/>
        <v>#N/A</v>
      </c>
      <c r="EW44" s="170" t="e">
        <f t="shared" si="238"/>
        <v>#N/A</v>
      </c>
      <c r="EX44" s="170" t="e">
        <f t="shared" si="239"/>
        <v>#N/A</v>
      </c>
      <c r="EY44" s="170" t="e">
        <f t="shared" si="240"/>
        <v>#N/A</v>
      </c>
      <c r="EZ44" s="170" t="e">
        <f t="shared" si="241"/>
        <v>#N/A</v>
      </c>
      <c r="FA44" s="170" t="e">
        <f t="shared" si="242"/>
        <v>#N/A</v>
      </c>
      <c r="FB44" s="170" t="e">
        <f t="shared" si="243"/>
        <v>#N/A</v>
      </c>
      <c r="FC44" s="170" t="e">
        <f t="shared" si="244"/>
        <v>#N/A</v>
      </c>
      <c r="FD44" s="170" t="e">
        <f t="shared" si="245"/>
        <v>#N/A</v>
      </c>
      <c r="FE44" s="170" t="e">
        <f t="shared" si="246"/>
        <v>#N/A</v>
      </c>
      <c r="FF44" s="170" t="e">
        <f t="shared" si="247"/>
        <v>#N/A</v>
      </c>
      <c r="FG44" s="170" t="e">
        <f t="shared" si="248"/>
        <v>#N/A</v>
      </c>
      <c r="FH44" s="170" t="e">
        <f t="shared" si="249"/>
        <v>#N/A</v>
      </c>
      <c r="FI44" s="170" t="e">
        <f t="shared" si="250"/>
        <v>#N/A</v>
      </c>
      <c r="FJ44" s="170" t="e">
        <f t="shared" si="251"/>
        <v>#N/A</v>
      </c>
      <c r="FK44" s="170" t="e">
        <f t="shared" si="252"/>
        <v>#N/A</v>
      </c>
      <c r="FL44" s="170" t="e">
        <f t="shared" si="253"/>
        <v>#N/A</v>
      </c>
      <c r="FM44" s="170" t="e">
        <f t="shared" si="254"/>
        <v>#N/A</v>
      </c>
      <c r="FN44" s="170" t="e">
        <f t="shared" si="255"/>
        <v>#N/A</v>
      </c>
      <c r="FO44" s="170" t="e">
        <f t="shared" si="256"/>
        <v>#N/A</v>
      </c>
      <c r="FP44" s="170" t="e">
        <f t="shared" si="257"/>
        <v>#N/A</v>
      </c>
      <c r="FQ44" s="170" t="e">
        <f t="shared" si="258"/>
        <v>#N/A</v>
      </c>
      <c r="FR44" s="170" t="e">
        <f t="shared" si="259"/>
        <v>#N/A</v>
      </c>
      <c r="FS44" s="170" t="e">
        <f t="shared" si="260"/>
        <v>#N/A</v>
      </c>
      <c r="FT44" s="170" t="e">
        <f t="shared" si="261"/>
        <v>#N/A</v>
      </c>
      <c r="FU44" s="170" t="e">
        <f t="shared" si="262"/>
        <v>#N/A</v>
      </c>
      <c r="FV44" s="170" t="e">
        <f t="shared" si="263"/>
        <v>#N/A</v>
      </c>
      <c r="FW44" s="170" t="e">
        <f t="shared" si="264"/>
        <v>#N/A</v>
      </c>
      <c r="FX44" s="170" t="e">
        <f t="shared" si="265"/>
        <v>#N/A</v>
      </c>
      <c r="FY44" s="170" t="e">
        <f t="shared" si="266"/>
        <v>#N/A</v>
      </c>
      <c r="FZ44" s="170" t="e">
        <f t="shared" si="267"/>
        <v>#N/A</v>
      </c>
      <c r="GA44" s="170" t="e">
        <f t="shared" si="268"/>
        <v>#N/A</v>
      </c>
      <c r="GB44" s="170" t="e">
        <f t="shared" si="269"/>
        <v>#N/A</v>
      </c>
      <c r="GC44" s="170" t="e">
        <f t="shared" si="270"/>
        <v>#N/A</v>
      </c>
      <c r="GD44" s="170" t="e">
        <f t="shared" si="271"/>
        <v>#N/A</v>
      </c>
      <c r="GE44" s="170" t="e">
        <f t="shared" si="272"/>
        <v>#N/A</v>
      </c>
      <c r="GF44" s="170" t="e">
        <f t="shared" si="273"/>
        <v>#N/A</v>
      </c>
      <c r="GG44" s="170" t="e">
        <f t="shared" si="274"/>
        <v>#N/A</v>
      </c>
      <c r="GH44" s="170" t="e">
        <f t="shared" si="275"/>
        <v>#N/A</v>
      </c>
      <c r="GI44" s="170" t="e">
        <f t="shared" si="276"/>
        <v>#N/A</v>
      </c>
      <c r="GJ44" s="170" t="e">
        <f t="shared" si="277"/>
        <v>#N/A</v>
      </c>
      <c r="GK44" s="170" t="e">
        <f t="shared" si="278"/>
        <v>#N/A</v>
      </c>
      <c r="GL44" s="170" t="e">
        <f t="shared" si="279"/>
        <v>#N/A</v>
      </c>
      <c r="GM44" s="170" t="e">
        <f t="shared" si="280"/>
        <v>#N/A</v>
      </c>
      <c r="GN44" s="170" t="e">
        <f t="shared" si="281"/>
        <v>#N/A</v>
      </c>
      <c r="GO44" s="170" t="e">
        <f t="shared" si="282"/>
        <v>#N/A</v>
      </c>
      <c r="GP44" s="170" t="e">
        <f t="shared" si="283"/>
        <v>#N/A</v>
      </c>
      <c r="GQ44" s="170" t="e">
        <f t="shared" si="284"/>
        <v>#N/A</v>
      </c>
      <c r="GR44" s="170" t="e">
        <f t="shared" si="285"/>
        <v>#N/A</v>
      </c>
      <c r="GS44" s="170" t="e">
        <f t="shared" si="286"/>
        <v>#N/A</v>
      </c>
      <c r="GT44" s="170" t="e">
        <f t="shared" si="287"/>
        <v>#N/A</v>
      </c>
      <c r="GU44" s="170" t="e">
        <f t="shared" si="288"/>
        <v>#N/A</v>
      </c>
      <c r="GV44" s="170" t="e">
        <f t="shared" si="289"/>
        <v>#N/A</v>
      </c>
      <c r="GW44" s="170" t="e">
        <f t="shared" si="290"/>
        <v>#N/A</v>
      </c>
      <c r="GX44" s="170" t="e">
        <f t="shared" si="291"/>
        <v>#N/A</v>
      </c>
      <c r="GY44" s="170" t="e">
        <f t="shared" si="292"/>
        <v>#N/A</v>
      </c>
      <c r="GZ44" s="170" t="e">
        <f t="shared" si="293"/>
        <v>#N/A</v>
      </c>
      <c r="HA44" s="170" t="e">
        <f t="shared" si="294"/>
        <v>#N/A</v>
      </c>
      <c r="HB44" s="170" t="e">
        <f t="shared" si="295"/>
        <v>#N/A</v>
      </c>
      <c r="HC44" s="170" t="e">
        <f t="shared" si="296"/>
        <v>#N/A</v>
      </c>
      <c r="HD44" s="170" t="e">
        <f t="shared" si="297"/>
        <v>#N/A</v>
      </c>
      <c r="HE44" s="170" t="e">
        <f t="shared" si="298"/>
        <v>#N/A</v>
      </c>
      <c r="HF44" s="170" t="e">
        <f t="shared" si="299"/>
        <v>#N/A</v>
      </c>
      <c r="HG44" s="170" t="e">
        <f t="shared" si="300"/>
        <v>#N/A</v>
      </c>
      <c r="HH44" s="170" t="e">
        <f t="shared" si="301"/>
        <v>#N/A</v>
      </c>
      <c r="HI44" s="170" t="e">
        <f t="shared" si="302"/>
        <v>#N/A</v>
      </c>
      <c r="HJ44" s="170" t="e">
        <f t="shared" si="303"/>
        <v>#N/A</v>
      </c>
      <c r="HK44" s="170" t="e">
        <f t="shared" si="304"/>
        <v>#N/A</v>
      </c>
      <c r="HL44" s="170" t="e">
        <f t="shared" si="305"/>
        <v>#N/A</v>
      </c>
      <c r="HM44" s="170" t="e">
        <f t="shared" si="306"/>
        <v>#N/A</v>
      </c>
      <c r="HN44" s="170" t="e">
        <f t="shared" si="307"/>
        <v>#N/A</v>
      </c>
      <c r="HO44" s="170" t="e">
        <f t="shared" si="308"/>
        <v>#N/A</v>
      </c>
      <c r="HP44" s="170" t="e">
        <f t="shared" si="309"/>
        <v>#N/A</v>
      </c>
    </row>
    <row r="45" spans="1:224" hidden="1" x14ac:dyDescent="0.25">
      <c r="A45" s="4">
        <v>42</v>
      </c>
      <c r="B45" s="97" t="str">
        <f t="shared" si="107"/>
        <v/>
      </c>
      <c r="C45" s="96"/>
      <c r="D45" s="97" t="str">
        <f t="shared" si="108"/>
        <v/>
      </c>
      <c r="E45" s="36" t="str">
        <f t="shared" si="0"/>
        <v/>
      </c>
      <c r="F45" s="36" t="str">
        <f t="shared" si="1"/>
        <v/>
      </c>
      <c r="G45" s="74" t="str">
        <f t="shared" si="109"/>
        <v/>
      </c>
      <c r="H45" s="23"/>
      <c r="I45" s="58"/>
      <c r="J45" s="281"/>
      <c r="K45" s="75" t="str">
        <f>IF(AND(B45&gt;0,C45&gt;0,D45&gt;0),IF(ISBLANK(J45),IF(ISBLANK(H45),"",(D45-B45)*VLOOKUP(H45,VLookups!$A$4:$B$13,2,FALSE)),J45),"")</f>
        <v/>
      </c>
      <c r="L45" s="76" t="str">
        <f t="shared" si="205"/>
        <v/>
      </c>
      <c r="M45" s="96"/>
      <c r="N45" s="271"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110"/>
        <v/>
      </c>
      <c r="W45" s="50" t="str">
        <f t="shared" ref="W45:AP45" si="334">IF(ISNONTEXT($V45),X45-$V45,"")</f>
        <v/>
      </c>
      <c r="X45" s="50" t="str">
        <f t="shared" si="334"/>
        <v/>
      </c>
      <c r="Y45" s="50" t="str">
        <f t="shared" si="334"/>
        <v/>
      </c>
      <c r="Z45" s="50" t="str">
        <f t="shared" si="334"/>
        <v/>
      </c>
      <c r="AA45" s="50" t="str">
        <f t="shared" si="334"/>
        <v/>
      </c>
      <c r="AB45" s="50" t="str">
        <f t="shared" si="334"/>
        <v/>
      </c>
      <c r="AC45" s="50" t="str">
        <f t="shared" si="334"/>
        <v/>
      </c>
      <c r="AD45" s="50" t="str">
        <f t="shared" si="334"/>
        <v/>
      </c>
      <c r="AE45" s="50" t="str">
        <f t="shared" si="334"/>
        <v/>
      </c>
      <c r="AF45" s="50" t="str">
        <f t="shared" si="334"/>
        <v/>
      </c>
      <c r="AG45" s="50" t="str">
        <f t="shared" si="334"/>
        <v/>
      </c>
      <c r="AH45" s="50" t="str">
        <f t="shared" si="334"/>
        <v/>
      </c>
      <c r="AI45" s="50" t="str">
        <f t="shared" si="334"/>
        <v/>
      </c>
      <c r="AJ45" s="50" t="str">
        <f t="shared" si="334"/>
        <v/>
      </c>
      <c r="AK45" s="50" t="str">
        <f t="shared" si="334"/>
        <v/>
      </c>
      <c r="AL45" s="50" t="str">
        <f t="shared" si="334"/>
        <v/>
      </c>
      <c r="AM45" s="50" t="str">
        <f t="shared" si="334"/>
        <v/>
      </c>
      <c r="AN45" s="50" t="str">
        <f t="shared" si="334"/>
        <v/>
      </c>
      <c r="AO45" s="50" t="str">
        <f t="shared" si="334"/>
        <v/>
      </c>
      <c r="AP45" s="50" t="str">
        <f t="shared" si="334"/>
        <v/>
      </c>
      <c r="AQ45" s="184" t="str">
        <f t="shared" si="112"/>
        <v/>
      </c>
      <c r="AR45" s="50" t="str">
        <f t="shared" ref="AR45:DC45" si="335">IF(ISNONTEXT($V45),AQ45+$V45,"")</f>
        <v/>
      </c>
      <c r="AS45" s="50" t="str">
        <f t="shared" si="335"/>
        <v/>
      </c>
      <c r="AT45" s="50" t="str">
        <f t="shared" si="335"/>
        <v/>
      </c>
      <c r="AU45" s="50" t="str">
        <f t="shared" si="335"/>
        <v/>
      </c>
      <c r="AV45" s="50" t="str">
        <f t="shared" si="335"/>
        <v/>
      </c>
      <c r="AW45" s="50" t="str">
        <f t="shared" si="335"/>
        <v/>
      </c>
      <c r="AX45" s="50" t="str">
        <f t="shared" si="335"/>
        <v/>
      </c>
      <c r="AY45" s="50" t="str">
        <f t="shared" si="335"/>
        <v/>
      </c>
      <c r="AZ45" s="50" t="str">
        <f t="shared" si="335"/>
        <v/>
      </c>
      <c r="BA45" s="50" t="str">
        <f t="shared" si="335"/>
        <v/>
      </c>
      <c r="BB45" s="50" t="str">
        <f t="shared" si="335"/>
        <v/>
      </c>
      <c r="BC45" s="50" t="str">
        <f t="shared" si="335"/>
        <v/>
      </c>
      <c r="BD45" s="50" t="str">
        <f t="shared" si="335"/>
        <v/>
      </c>
      <c r="BE45" s="50" t="str">
        <f t="shared" si="335"/>
        <v/>
      </c>
      <c r="BF45" s="50" t="str">
        <f t="shared" si="335"/>
        <v/>
      </c>
      <c r="BG45" s="50" t="str">
        <f t="shared" si="335"/>
        <v/>
      </c>
      <c r="BH45" s="50" t="str">
        <f t="shared" si="335"/>
        <v/>
      </c>
      <c r="BI45" s="50" t="str">
        <f t="shared" si="335"/>
        <v/>
      </c>
      <c r="BJ45" s="50" t="str">
        <f t="shared" si="335"/>
        <v/>
      </c>
      <c r="BK45" s="50" t="str">
        <f t="shared" si="335"/>
        <v/>
      </c>
      <c r="BL45" s="50" t="str">
        <f t="shared" si="335"/>
        <v/>
      </c>
      <c r="BM45" s="50" t="str">
        <f t="shared" si="335"/>
        <v/>
      </c>
      <c r="BN45" s="50" t="str">
        <f t="shared" si="335"/>
        <v/>
      </c>
      <c r="BO45" s="50" t="str">
        <f t="shared" si="335"/>
        <v/>
      </c>
      <c r="BP45" s="50" t="str">
        <f t="shared" si="335"/>
        <v/>
      </c>
      <c r="BQ45" s="50" t="str">
        <f t="shared" si="335"/>
        <v/>
      </c>
      <c r="BR45" s="50" t="str">
        <f t="shared" si="335"/>
        <v/>
      </c>
      <c r="BS45" s="50" t="str">
        <f t="shared" si="335"/>
        <v/>
      </c>
      <c r="BT45" s="50" t="str">
        <f t="shared" si="335"/>
        <v/>
      </c>
      <c r="BU45" s="50" t="str">
        <f t="shared" si="335"/>
        <v/>
      </c>
      <c r="BV45" s="50" t="str">
        <f t="shared" si="335"/>
        <v/>
      </c>
      <c r="BW45" s="50" t="str">
        <f t="shared" si="335"/>
        <v/>
      </c>
      <c r="BX45" s="50" t="str">
        <f t="shared" si="335"/>
        <v/>
      </c>
      <c r="BY45" s="50" t="str">
        <f t="shared" si="335"/>
        <v/>
      </c>
      <c r="BZ45" s="50" t="str">
        <f t="shared" si="335"/>
        <v/>
      </c>
      <c r="CA45" s="50" t="str">
        <f t="shared" si="335"/>
        <v/>
      </c>
      <c r="CB45" s="50" t="str">
        <f t="shared" si="335"/>
        <v/>
      </c>
      <c r="CC45" s="50" t="str">
        <f t="shared" si="335"/>
        <v/>
      </c>
      <c r="CD45" s="50" t="str">
        <f t="shared" si="335"/>
        <v/>
      </c>
      <c r="CE45" s="50" t="str">
        <f t="shared" si="335"/>
        <v/>
      </c>
      <c r="CF45" s="50" t="str">
        <f t="shared" si="335"/>
        <v/>
      </c>
      <c r="CG45" s="50" t="str">
        <f t="shared" si="335"/>
        <v/>
      </c>
      <c r="CH45" s="50" t="str">
        <f t="shared" si="335"/>
        <v/>
      </c>
      <c r="CI45" s="50" t="str">
        <f t="shared" si="335"/>
        <v/>
      </c>
      <c r="CJ45" s="50" t="str">
        <f t="shared" si="335"/>
        <v/>
      </c>
      <c r="CK45" s="50" t="str">
        <f t="shared" si="335"/>
        <v/>
      </c>
      <c r="CL45" s="50" t="str">
        <f t="shared" si="335"/>
        <v/>
      </c>
      <c r="CM45" s="50" t="str">
        <f t="shared" si="335"/>
        <v/>
      </c>
      <c r="CN45" s="50" t="str">
        <f t="shared" si="335"/>
        <v/>
      </c>
      <c r="CO45" s="50" t="str">
        <f t="shared" si="335"/>
        <v/>
      </c>
      <c r="CP45" s="50" t="str">
        <f t="shared" si="335"/>
        <v/>
      </c>
      <c r="CQ45" s="50" t="str">
        <f t="shared" si="335"/>
        <v/>
      </c>
      <c r="CR45" s="50" t="str">
        <f t="shared" si="335"/>
        <v/>
      </c>
      <c r="CS45" s="50" t="str">
        <f t="shared" si="335"/>
        <v/>
      </c>
      <c r="CT45" s="50" t="str">
        <f t="shared" si="335"/>
        <v/>
      </c>
      <c r="CU45" s="50" t="str">
        <f t="shared" si="335"/>
        <v/>
      </c>
      <c r="CV45" s="50" t="str">
        <f t="shared" si="335"/>
        <v/>
      </c>
      <c r="CW45" s="50" t="str">
        <f t="shared" si="335"/>
        <v/>
      </c>
      <c r="CX45" s="50" t="str">
        <f t="shared" si="335"/>
        <v/>
      </c>
      <c r="CY45" s="50" t="str">
        <f t="shared" si="335"/>
        <v/>
      </c>
      <c r="CZ45" s="50" t="str">
        <f t="shared" si="335"/>
        <v/>
      </c>
      <c r="DA45" s="50" t="str">
        <f t="shared" si="335"/>
        <v/>
      </c>
      <c r="DB45" s="50" t="str">
        <f t="shared" si="335"/>
        <v/>
      </c>
      <c r="DC45" s="50" t="str">
        <f t="shared" si="335"/>
        <v/>
      </c>
      <c r="DD45" s="50" t="str">
        <f t="shared" ref="DD45:DS45" si="336">IF(ISNONTEXT($V45),DC45+$V45,"")</f>
        <v/>
      </c>
      <c r="DE45" s="50" t="str">
        <f t="shared" si="336"/>
        <v/>
      </c>
      <c r="DF45" s="50" t="str">
        <f t="shared" si="336"/>
        <v/>
      </c>
      <c r="DG45" s="50" t="str">
        <f t="shared" si="336"/>
        <v/>
      </c>
      <c r="DH45" s="50" t="str">
        <f t="shared" si="336"/>
        <v/>
      </c>
      <c r="DI45" s="50" t="str">
        <f t="shared" si="336"/>
        <v/>
      </c>
      <c r="DJ45" s="50" t="str">
        <f t="shared" si="336"/>
        <v/>
      </c>
      <c r="DK45" s="50" t="str">
        <f t="shared" si="336"/>
        <v/>
      </c>
      <c r="DL45" s="50" t="str">
        <f t="shared" si="336"/>
        <v/>
      </c>
      <c r="DM45" s="50" t="str">
        <f t="shared" si="336"/>
        <v/>
      </c>
      <c r="DN45" s="50" t="str">
        <f t="shared" si="336"/>
        <v/>
      </c>
      <c r="DO45" s="50" t="str">
        <f t="shared" si="336"/>
        <v/>
      </c>
      <c r="DP45" s="50" t="str">
        <f t="shared" si="336"/>
        <v/>
      </c>
      <c r="DQ45" s="50" t="str">
        <f t="shared" si="336"/>
        <v/>
      </c>
      <c r="DR45" s="50" t="str">
        <f t="shared" si="336"/>
        <v/>
      </c>
      <c r="DS45" s="50" t="str">
        <f t="shared" si="336"/>
        <v/>
      </c>
      <c r="DT45" s="170" t="e">
        <f t="shared" si="209"/>
        <v>#N/A</v>
      </c>
      <c r="DU45" s="170" t="e">
        <f t="shared" si="210"/>
        <v>#N/A</v>
      </c>
      <c r="DV45" s="170" t="e">
        <f t="shared" si="211"/>
        <v>#N/A</v>
      </c>
      <c r="DW45" s="170" t="e">
        <f t="shared" si="212"/>
        <v>#N/A</v>
      </c>
      <c r="DX45" s="170" t="e">
        <f t="shared" si="213"/>
        <v>#N/A</v>
      </c>
      <c r="DY45" s="170" t="e">
        <f t="shared" si="214"/>
        <v>#N/A</v>
      </c>
      <c r="DZ45" s="170" t="e">
        <f t="shared" si="215"/>
        <v>#N/A</v>
      </c>
      <c r="EA45" s="170" t="e">
        <f t="shared" si="216"/>
        <v>#N/A</v>
      </c>
      <c r="EB45" s="170" t="e">
        <f t="shared" si="217"/>
        <v>#N/A</v>
      </c>
      <c r="EC45" s="170" t="e">
        <f t="shared" si="218"/>
        <v>#N/A</v>
      </c>
      <c r="ED45" s="170" t="e">
        <f t="shared" si="219"/>
        <v>#N/A</v>
      </c>
      <c r="EE45" s="170" t="e">
        <f t="shared" si="220"/>
        <v>#N/A</v>
      </c>
      <c r="EF45" s="170" t="e">
        <f t="shared" si="221"/>
        <v>#N/A</v>
      </c>
      <c r="EG45" s="170" t="e">
        <f t="shared" si="222"/>
        <v>#N/A</v>
      </c>
      <c r="EH45" s="170" t="e">
        <f t="shared" si="223"/>
        <v>#N/A</v>
      </c>
      <c r="EI45" s="170" t="e">
        <f t="shared" si="224"/>
        <v>#N/A</v>
      </c>
      <c r="EJ45" s="170" t="e">
        <f t="shared" si="225"/>
        <v>#N/A</v>
      </c>
      <c r="EK45" s="170" t="e">
        <f t="shared" si="226"/>
        <v>#N/A</v>
      </c>
      <c r="EL45" s="170" t="e">
        <f t="shared" si="227"/>
        <v>#N/A</v>
      </c>
      <c r="EM45" s="170" t="e">
        <f t="shared" si="228"/>
        <v>#N/A</v>
      </c>
      <c r="EN45" s="170" t="e">
        <f t="shared" si="229"/>
        <v>#N/A</v>
      </c>
      <c r="EO45" s="170" t="e">
        <f t="shared" si="230"/>
        <v>#N/A</v>
      </c>
      <c r="EP45" s="170" t="e">
        <f t="shared" si="231"/>
        <v>#N/A</v>
      </c>
      <c r="EQ45" s="170" t="e">
        <f t="shared" si="232"/>
        <v>#N/A</v>
      </c>
      <c r="ER45" s="170" t="e">
        <f t="shared" si="233"/>
        <v>#N/A</v>
      </c>
      <c r="ES45" s="170" t="e">
        <f t="shared" si="234"/>
        <v>#N/A</v>
      </c>
      <c r="ET45" s="170" t="e">
        <f t="shared" si="235"/>
        <v>#N/A</v>
      </c>
      <c r="EU45" s="170" t="e">
        <f t="shared" si="236"/>
        <v>#N/A</v>
      </c>
      <c r="EV45" s="170" t="e">
        <f t="shared" si="237"/>
        <v>#N/A</v>
      </c>
      <c r="EW45" s="170" t="e">
        <f t="shared" si="238"/>
        <v>#N/A</v>
      </c>
      <c r="EX45" s="170" t="e">
        <f t="shared" si="239"/>
        <v>#N/A</v>
      </c>
      <c r="EY45" s="170" t="e">
        <f t="shared" si="240"/>
        <v>#N/A</v>
      </c>
      <c r="EZ45" s="170" t="e">
        <f t="shared" si="241"/>
        <v>#N/A</v>
      </c>
      <c r="FA45" s="170" t="e">
        <f t="shared" si="242"/>
        <v>#N/A</v>
      </c>
      <c r="FB45" s="170" t="e">
        <f t="shared" si="243"/>
        <v>#N/A</v>
      </c>
      <c r="FC45" s="170" t="e">
        <f t="shared" si="244"/>
        <v>#N/A</v>
      </c>
      <c r="FD45" s="170" t="e">
        <f t="shared" si="245"/>
        <v>#N/A</v>
      </c>
      <c r="FE45" s="170" t="e">
        <f t="shared" si="246"/>
        <v>#N/A</v>
      </c>
      <c r="FF45" s="170" t="e">
        <f t="shared" si="247"/>
        <v>#N/A</v>
      </c>
      <c r="FG45" s="170" t="e">
        <f t="shared" si="248"/>
        <v>#N/A</v>
      </c>
      <c r="FH45" s="170" t="e">
        <f t="shared" si="249"/>
        <v>#N/A</v>
      </c>
      <c r="FI45" s="170" t="e">
        <f t="shared" si="250"/>
        <v>#N/A</v>
      </c>
      <c r="FJ45" s="170" t="e">
        <f t="shared" si="251"/>
        <v>#N/A</v>
      </c>
      <c r="FK45" s="170" t="e">
        <f t="shared" si="252"/>
        <v>#N/A</v>
      </c>
      <c r="FL45" s="170" t="e">
        <f t="shared" si="253"/>
        <v>#N/A</v>
      </c>
      <c r="FM45" s="170" t="e">
        <f t="shared" si="254"/>
        <v>#N/A</v>
      </c>
      <c r="FN45" s="170" t="e">
        <f t="shared" si="255"/>
        <v>#N/A</v>
      </c>
      <c r="FO45" s="170" t="e">
        <f t="shared" si="256"/>
        <v>#N/A</v>
      </c>
      <c r="FP45" s="170" t="e">
        <f t="shared" si="257"/>
        <v>#N/A</v>
      </c>
      <c r="FQ45" s="170" t="e">
        <f t="shared" si="258"/>
        <v>#N/A</v>
      </c>
      <c r="FR45" s="170" t="e">
        <f t="shared" si="259"/>
        <v>#N/A</v>
      </c>
      <c r="FS45" s="170" t="e">
        <f t="shared" si="260"/>
        <v>#N/A</v>
      </c>
      <c r="FT45" s="170" t="e">
        <f t="shared" si="261"/>
        <v>#N/A</v>
      </c>
      <c r="FU45" s="170" t="e">
        <f t="shared" si="262"/>
        <v>#N/A</v>
      </c>
      <c r="FV45" s="170" t="e">
        <f t="shared" si="263"/>
        <v>#N/A</v>
      </c>
      <c r="FW45" s="170" t="e">
        <f t="shared" si="264"/>
        <v>#N/A</v>
      </c>
      <c r="FX45" s="170" t="e">
        <f t="shared" si="265"/>
        <v>#N/A</v>
      </c>
      <c r="FY45" s="170" t="e">
        <f t="shared" si="266"/>
        <v>#N/A</v>
      </c>
      <c r="FZ45" s="170" t="e">
        <f t="shared" si="267"/>
        <v>#N/A</v>
      </c>
      <c r="GA45" s="170" t="e">
        <f t="shared" si="268"/>
        <v>#N/A</v>
      </c>
      <c r="GB45" s="170" t="e">
        <f t="shared" si="269"/>
        <v>#N/A</v>
      </c>
      <c r="GC45" s="170" t="e">
        <f t="shared" si="270"/>
        <v>#N/A</v>
      </c>
      <c r="GD45" s="170" t="e">
        <f t="shared" si="271"/>
        <v>#N/A</v>
      </c>
      <c r="GE45" s="170" t="e">
        <f t="shared" si="272"/>
        <v>#N/A</v>
      </c>
      <c r="GF45" s="170" t="e">
        <f t="shared" si="273"/>
        <v>#N/A</v>
      </c>
      <c r="GG45" s="170" t="e">
        <f t="shared" si="274"/>
        <v>#N/A</v>
      </c>
      <c r="GH45" s="170" t="e">
        <f t="shared" si="275"/>
        <v>#N/A</v>
      </c>
      <c r="GI45" s="170" t="e">
        <f t="shared" si="276"/>
        <v>#N/A</v>
      </c>
      <c r="GJ45" s="170" t="e">
        <f t="shared" si="277"/>
        <v>#N/A</v>
      </c>
      <c r="GK45" s="170" t="e">
        <f t="shared" si="278"/>
        <v>#N/A</v>
      </c>
      <c r="GL45" s="170" t="e">
        <f t="shared" si="279"/>
        <v>#N/A</v>
      </c>
      <c r="GM45" s="170" t="e">
        <f t="shared" si="280"/>
        <v>#N/A</v>
      </c>
      <c r="GN45" s="170" t="e">
        <f t="shared" si="281"/>
        <v>#N/A</v>
      </c>
      <c r="GO45" s="170" t="e">
        <f t="shared" si="282"/>
        <v>#N/A</v>
      </c>
      <c r="GP45" s="170" t="e">
        <f t="shared" si="283"/>
        <v>#N/A</v>
      </c>
      <c r="GQ45" s="170" t="e">
        <f t="shared" si="284"/>
        <v>#N/A</v>
      </c>
      <c r="GR45" s="170" t="e">
        <f t="shared" si="285"/>
        <v>#N/A</v>
      </c>
      <c r="GS45" s="170" t="e">
        <f t="shared" si="286"/>
        <v>#N/A</v>
      </c>
      <c r="GT45" s="170" t="e">
        <f t="shared" si="287"/>
        <v>#N/A</v>
      </c>
      <c r="GU45" s="170" t="e">
        <f t="shared" si="288"/>
        <v>#N/A</v>
      </c>
      <c r="GV45" s="170" t="e">
        <f t="shared" si="289"/>
        <v>#N/A</v>
      </c>
      <c r="GW45" s="170" t="e">
        <f t="shared" si="290"/>
        <v>#N/A</v>
      </c>
      <c r="GX45" s="170" t="e">
        <f t="shared" si="291"/>
        <v>#N/A</v>
      </c>
      <c r="GY45" s="170" t="e">
        <f t="shared" si="292"/>
        <v>#N/A</v>
      </c>
      <c r="GZ45" s="170" t="e">
        <f t="shared" si="293"/>
        <v>#N/A</v>
      </c>
      <c r="HA45" s="170" t="e">
        <f t="shared" si="294"/>
        <v>#N/A</v>
      </c>
      <c r="HB45" s="170" t="e">
        <f t="shared" si="295"/>
        <v>#N/A</v>
      </c>
      <c r="HC45" s="170" t="e">
        <f t="shared" si="296"/>
        <v>#N/A</v>
      </c>
      <c r="HD45" s="170" t="e">
        <f t="shared" si="297"/>
        <v>#N/A</v>
      </c>
      <c r="HE45" s="170" t="e">
        <f t="shared" si="298"/>
        <v>#N/A</v>
      </c>
      <c r="HF45" s="170" t="e">
        <f t="shared" si="299"/>
        <v>#N/A</v>
      </c>
      <c r="HG45" s="170" t="e">
        <f t="shared" si="300"/>
        <v>#N/A</v>
      </c>
      <c r="HH45" s="170" t="e">
        <f t="shared" si="301"/>
        <v>#N/A</v>
      </c>
      <c r="HI45" s="170" t="e">
        <f t="shared" si="302"/>
        <v>#N/A</v>
      </c>
      <c r="HJ45" s="170" t="e">
        <f t="shared" si="303"/>
        <v>#N/A</v>
      </c>
      <c r="HK45" s="170" t="e">
        <f t="shared" si="304"/>
        <v>#N/A</v>
      </c>
      <c r="HL45" s="170" t="e">
        <f t="shared" si="305"/>
        <v>#N/A</v>
      </c>
      <c r="HM45" s="170" t="e">
        <f t="shared" si="306"/>
        <v>#N/A</v>
      </c>
      <c r="HN45" s="170" t="e">
        <f t="shared" si="307"/>
        <v>#N/A</v>
      </c>
      <c r="HO45" s="170" t="e">
        <f t="shared" si="308"/>
        <v>#N/A</v>
      </c>
      <c r="HP45" s="170" t="e">
        <f t="shared" si="309"/>
        <v>#N/A</v>
      </c>
    </row>
    <row r="46" spans="1:224" hidden="1" x14ac:dyDescent="0.25">
      <c r="A46" s="4">
        <v>43</v>
      </c>
      <c r="B46" s="97" t="str">
        <f t="shared" si="107"/>
        <v/>
      </c>
      <c r="C46" s="96"/>
      <c r="D46" s="97" t="str">
        <f t="shared" si="108"/>
        <v/>
      </c>
      <c r="E46" s="36" t="str">
        <f t="shared" si="0"/>
        <v/>
      </c>
      <c r="F46" s="36" t="str">
        <f t="shared" si="1"/>
        <v/>
      </c>
      <c r="G46" s="74" t="str">
        <f t="shared" si="109"/>
        <v/>
      </c>
      <c r="H46" s="23"/>
      <c r="I46" s="58"/>
      <c r="J46" s="281"/>
      <c r="K46" s="75" t="str">
        <f>IF(AND(B46&gt;0,C46&gt;0,D46&gt;0),IF(ISBLANK(J46),IF(ISBLANK(H46),"",(D46-B46)*VLOOKUP(H46,VLookups!$A$4:$B$13,2,FALSE)),J46),"")</f>
        <v/>
      </c>
      <c r="L46" s="76" t="str">
        <f t="shared" si="205"/>
        <v/>
      </c>
      <c r="M46" s="96"/>
      <c r="N46" s="271"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110"/>
        <v/>
      </c>
      <c r="W46" s="50" t="str">
        <f t="shared" ref="W46:AP46" si="337">IF(ISNONTEXT($V46),X46-$V46,"")</f>
        <v/>
      </c>
      <c r="X46" s="50" t="str">
        <f t="shared" si="337"/>
        <v/>
      </c>
      <c r="Y46" s="50" t="str">
        <f t="shared" si="337"/>
        <v/>
      </c>
      <c r="Z46" s="50" t="str">
        <f t="shared" si="337"/>
        <v/>
      </c>
      <c r="AA46" s="50" t="str">
        <f t="shared" si="337"/>
        <v/>
      </c>
      <c r="AB46" s="50" t="str">
        <f t="shared" si="337"/>
        <v/>
      </c>
      <c r="AC46" s="50" t="str">
        <f t="shared" si="337"/>
        <v/>
      </c>
      <c r="AD46" s="50" t="str">
        <f t="shared" si="337"/>
        <v/>
      </c>
      <c r="AE46" s="50" t="str">
        <f t="shared" si="337"/>
        <v/>
      </c>
      <c r="AF46" s="50" t="str">
        <f t="shared" si="337"/>
        <v/>
      </c>
      <c r="AG46" s="50" t="str">
        <f t="shared" si="337"/>
        <v/>
      </c>
      <c r="AH46" s="50" t="str">
        <f t="shared" si="337"/>
        <v/>
      </c>
      <c r="AI46" s="50" t="str">
        <f t="shared" si="337"/>
        <v/>
      </c>
      <c r="AJ46" s="50" t="str">
        <f t="shared" si="337"/>
        <v/>
      </c>
      <c r="AK46" s="50" t="str">
        <f t="shared" si="337"/>
        <v/>
      </c>
      <c r="AL46" s="50" t="str">
        <f t="shared" si="337"/>
        <v/>
      </c>
      <c r="AM46" s="50" t="str">
        <f t="shared" si="337"/>
        <v/>
      </c>
      <c r="AN46" s="50" t="str">
        <f t="shared" si="337"/>
        <v/>
      </c>
      <c r="AO46" s="50" t="str">
        <f t="shared" si="337"/>
        <v/>
      </c>
      <c r="AP46" s="50" t="str">
        <f t="shared" si="337"/>
        <v/>
      </c>
      <c r="AQ46" s="184" t="str">
        <f t="shared" si="112"/>
        <v/>
      </c>
      <c r="AR46" s="50" t="str">
        <f t="shared" ref="AR46:DC46" si="338">IF(ISNONTEXT($V46),AQ46+$V46,"")</f>
        <v/>
      </c>
      <c r="AS46" s="50" t="str">
        <f t="shared" si="338"/>
        <v/>
      </c>
      <c r="AT46" s="50" t="str">
        <f t="shared" si="338"/>
        <v/>
      </c>
      <c r="AU46" s="50" t="str">
        <f t="shared" si="338"/>
        <v/>
      </c>
      <c r="AV46" s="50" t="str">
        <f t="shared" si="338"/>
        <v/>
      </c>
      <c r="AW46" s="50" t="str">
        <f t="shared" si="338"/>
        <v/>
      </c>
      <c r="AX46" s="50" t="str">
        <f t="shared" si="338"/>
        <v/>
      </c>
      <c r="AY46" s="50" t="str">
        <f t="shared" si="338"/>
        <v/>
      </c>
      <c r="AZ46" s="50" t="str">
        <f t="shared" si="338"/>
        <v/>
      </c>
      <c r="BA46" s="50" t="str">
        <f t="shared" si="338"/>
        <v/>
      </c>
      <c r="BB46" s="50" t="str">
        <f t="shared" si="338"/>
        <v/>
      </c>
      <c r="BC46" s="50" t="str">
        <f t="shared" si="338"/>
        <v/>
      </c>
      <c r="BD46" s="50" t="str">
        <f t="shared" si="338"/>
        <v/>
      </c>
      <c r="BE46" s="50" t="str">
        <f t="shared" si="338"/>
        <v/>
      </c>
      <c r="BF46" s="50" t="str">
        <f t="shared" si="338"/>
        <v/>
      </c>
      <c r="BG46" s="50" t="str">
        <f t="shared" si="338"/>
        <v/>
      </c>
      <c r="BH46" s="50" t="str">
        <f t="shared" si="338"/>
        <v/>
      </c>
      <c r="BI46" s="50" t="str">
        <f t="shared" si="338"/>
        <v/>
      </c>
      <c r="BJ46" s="50" t="str">
        <f t="shared" si="338"/>
        <v/>
      </c>
      <c r="BK46" s="50" t="str">
        <f t="shared" si="338"/>
        <v/>
      </c>
      <c r="BL46" s="50" t="str">
        <f t="shared" si="338"/>
        <v/>
      </c>
      <c r="BM46" s="50" t="str">
        <f t="shared" si="338"/>
        <v/>
      </c>
      <c r="BN46" s="50" t="str">
        <f t="shared" si="338"/>
        <v/>
      </c>
      <c r="BO46" s="50" t="str">
        <f t="shared" si="338"/>
        <v/>
      </c>
      <c r="BP46" s="50" t="str">
        <f t="shared" si="338"/>
        <v/>
      </c>
      <c r="BQ46" s="50" t="str">
        <f t="shared" si="338"/>
        <v/>
      </c>
      <c r="BR46" s="50" t="str">
        <f t="shared" si="338"/>
        <v/>
      </c>
      <c r="BS46" s="50" t="str">
        <f t="shared" si="338"/>
        <v/>
      </c>
      <c r="BT46" s="50" t="str">
        <f t="shared" si="338"/>
        <v/>
      </c>
      <c r="BU46" s="50" t="str">
        <f t="shared" si="338"/>
        <v/>
      </c>
      <c r="BV46" s="50" t="str">
        <f t="shared" si="338"/>
        <v/>
      </c>
      <c r="BW46" s="50" t="str">
        <f t="shared" si="338"/>
        <v/>
      </c>
      <c r="BX46" s="50" t="str">
        <f t="shared" si="338"/>
        <v/>
      </c>
      <c r="BY46" s="50" t="str">
        <f t="shared" si="338"/>
        <v/>
      </c>
      <c r="BZ46" s="50" t="str">
        <f t="shared" si="338"/>
        <v/>
      </c>
      <c r="CA46" s="50" t="str">
        <f t="shared" si="338"/>
        <v/>
      </c>
      <c r="CB46" s="50" t="str">
        <f t="shared" si="338"/>
        <v/>
      </c>
      <c r="CC46" s="50" t="str">
        <f t="shared" si="338"/>
        <v/>
      </c>
      <c r="CD46" s="50" t="str">
        <f t="shared" si="338"/>
        <v/>
      </c>
      <c r="CE46" s="50" t="str">
        <f t="shared" si="338"/>
        <v/>
      </c>
      <c r="CF46" s="50" t="str">
        <f t="shared" si="338"/>
        <v/>
      </c>
      <c r="CG46" s="50" t="str">
        <f t="shared" si="338"/>
        <v/>
      </c>
      <c r="CH46" s="50" t="str">
        <f t="shared" si="338"/>
        <v/>
      </c>
      <c r="CI46" s="50" t="str">
        <f t="shared" si="338"/>
        <v/>
      </c>
      <c r="CJ46" s="50" t="str">
        <f t="shared" si="338"/>
        <v/>
      </c>
      <c r="CK46" s="50" t="str">
        <f t="shared" si="338"/>
        <v/>
      </c>
      <c r="CL46" s="50" t="str">
        <f t="shared" si="338"/>
        <v/>
      </c>
      <c r="CM46" s="50" t="str">
        <f t="shared" si="338"/>
        <v/>
      </c>
      <c r="CN46" s="50" t="str">
        <f t="shared" si="338"/>
        <v/>
      </c>
      <c r="CO46" s="50" t="str">
        <f t="shared" si="338"/>
        <v/>
      </c>
      <c r="CP46" s="50" t="str">
        <f t="shared" si="338"/>
        <v/>
      </c>
      <c r="CQ46" s="50" t="str">
        <f t="shared" si="338"/>
        <v/>
      </c>
      <c r="CR46" s="50" t="str">
        <f t="shared" si="338"/>
        <v/>
      </c>
      <c r="CS46" s="50" t="str">
        <f t="shared" si="338"/>
        <v/>
      </c>
      <c r="CT46" s="50" t="str">
        <f t="shared" si="338"/>
        <v/>
      </c>
      <c r="CU46" s="50" t="str">
        <f t="shared" si="338"/>
        <v/>
      </c>
      <c r="CV46" s="50" t="str">
        <f t="shared" si="338"/>
        <v/>
      </c>
      <c r="CW46" s="50" t="str">
        <f t="shared" si="338"/>
        <v/>
      </c>
      <c r="CX46" s="50" t="str">
        <f t="shared" si="338"/>
        <v/>
      </c>
      <c r="CY46" s="50" t="str">
        <f t="shared" si="338"/>
        <v/>
      </c>
      <c r="CZ46" s="50" t="str">
        <f t="shared" si="338"/>
        <v/>
      </c>
      <c r="DA46" s="50" t="str">
        <f t="shared" si="338"/>
        <v/>
      </c>
      <c r="DB46" s="50" t="str">
        <f t="shared" si="338"/>
        <v/>
      </c>
      <c r="DC46" s="50" t="str">
        <f t="shared" si="338"/>
        <v/>
      </c>
      <c r="DD46" s="50" t="str">
        <f t="shared" ref="DD46:DS46" si="339">IF(ISNONTEXT($V46),DC46+$V46,"")</f>
        <v/>
      </c>
      <c r="DE46" s="50" t="str">
        <f t="shared" si="339"/>
        <v/>
      </c>
      <c r="DF46" s="50" t="str">
        <f t="shared" si="339"/>
        <v/>
      </c>
      <c r="DG46" s="50" t="str">
        <f t="shared" si="339"/>
        <v/>
      </c>
      <c r="DH46" s="50" t="str">
        <f t="shared" si="339"/>
        <v/>
      </c>
      <c r="DI46" s="50" t="str">
        <f t="shared" si="339"/>
        <v/>
      </c>
      <c r="DJ46" s="50" t="str">
        <f t="shared" si="339"/>
        <v/>
      </c>
      <c r="DK46" s="50" t="str">
        <f t="shared" si="339"/>
        <v/>
      </c>
      <c r="DL46" s="50" t="str">
        <f t="shared" si="339"/>
        <v/>
      </c>
      <c r="DM46" s="50" t="str">
        <f t="shared" si="339"/>
        <v/>
      </c>
      <c r="DN46" s="50" t="str">
        <f t="shared" si="339"/>
        <v/>
      </c>
      <c r="DO46" s="50" t="str">
        <f t="shared" si="339"/>
        <v/>
      </c>
      <c r="DP46" s="50" t="str">
        <f t="shared" si="339"/>
        <v/>
      </c>
      <c r="DQ46" s="50" t="str">
        <f t="shared" si="339"/>
        <v/>
      </c>
      <c r="DR46" s="50" t="str">
        <f t="shared" si="339"/>
        <v/>
      </c>
      <c r="DS46" s="50" t="str">
        <f t="shared" si="339"/>
        <v/>
      </c>
      <c r="DT46" s="170" t="e">
        <f t="shared" si="209"/>
        <v>#N/A</v>
      </c>
      <c r="DU46" s="170" t="e">
        <f t="shared" si="210"/>
        <v>#N/A</v>
      </c>
      <c r="DV46" s="170" t="e">
        <f t="shared" si="211"/>
        <v>#N/A</v>
      </c>
      <c r="DW46" s="170" t="e">
        <f t="shared" si="212"/>
        <v>#N/A</v>
      </c>
      <c r="DX46" s="170" t="e">
        <f t="shared" si="213"/>
        <v>#N/A</v>
      </c>
      <c r="DY46" s="170" t="e">
        <f t="shared" si="214"/>
        <v>#N/A</v>
      </c>
      <c r="DZ46" s="170" t="e">
        <f t="shared" si="215"/>
        <v>#N/A</v>
      </c>
      <c r="EA46" s="170" t="e">
        <f t="shared" si="216"/>
        <v>#N/A</v>
      </c>
      <c r="EB46" s="170" t="e">
        <f t="shared" si="217"/>
        <v>#N/A</v>
      </c>
      <c r="EC46" s="170" t="e">
        <f t="shared" si="218"/>
        <v>#N/A</v>
      </c>
      <c r="ED46" s="170" t="e">
        <f t="shared" si="219"/>
        <v>#N/A</v>
      </c>
      <c r="EE46" s="170" t="e">
        <f t="shared" si="220"/>
        <v>#N/A</v>
      </c>
      <c r="EF46" s="170" t="e">
        <f t="shared" si="221"/>
        <v>#N/A</v>
      </c>
      <c r="EG46" s="170" t="e">
        <f t="shared" si="222"/>
        <v>#N/A</v>
      </c>
      <c r="EH46" s="170" t="e">
        <f t="shared" si="223"/>
        <v>#N/A</v>
      </c>
      <c r="EI46" s="170" t="e">
        <f t="shared" si="224"/>
        <v>#N/A</v>
      </c>
      <c r="EJ46" s="170" t="e">
        <f t="shared" si="225"/>
        <v>#N/A</v>
      </c>
      <c r="EK46" s="170" t="e">
        <f t="shared" si="226"/>
        <v>#N/A</v>
      </c>
      <c r="EL46" s="170" t="e">
        <f t="shared" si="227"/>
        <v>#N/A</v>
      </c>
      <c r="EM46" s="170" t="e">
        <f t="shared" si="228"/>
        <v>#N/A</v>
      </c>
      <c r="EN46" s="170" t="e">
        <f t="shared" si="229"/>
        <v>#N/A</v>
      </c>
      <c r="EO46" s="170" t="e">
        <f t="shared" si="230"/>
        <v>#N/A</v>
      </c>
      <c r="EP46" s="170" t="e">
        <f t="shared" si="231"/>
        <v>#N/A</v>
      </c>
      <c r="EQ46" s="170" t="e">
        <f t="shared" si="232"/>
        <v>#N/A</v>
      </c>
      <c r="ER46" s="170" t="e">
        <f t="shared" si="233"/>
        <v>#N/A</v>
      </c>
      <c r="ES46" s="170" t="e">
        <f t="shared" si="234"/>
        <v>#N/A</v>
      </c>
      <c r="ET46" s="170" t="e">
        <f t="shared" si="235"/>
        <v>#N/A</v>
      </c>
      <c r="EU46" s="170" t="e">
        <f t="shared" si="236"/>
        <v>#N/A</v>
      </c>
      <c r="EV46" s="170" t="e">
        <f t="shared" si="237"/>
        <v>#N/A</v>
      </c>
      <c r="EW46" s="170" t="e">
        <f t="shared" si="238"/>
        <v>#N/A</v>
      </c>
      <c r="EX46" s="170" t="e">
        <f t="shared" si="239"/>
        <v>#N/A</v>
      </c>
      <c r="EY46" s="170" t="e">
        <f t="shared" si="240"/>
        <v>#N/A</v>
      </c>
      <c r="EZ46" s="170" t="e">
        <f t="shared" si="241"/>
        <v>#N/A</v>
      </c>
      <c r="FA46" s="170" t="e">
        <f t="shared" si="242"/>
        <v>#N/A</v>
      </c>
      <c r="FB46" s="170" t="e">
        <f t="shared" si="243"/>
        <v>#N/A</v>
      </c>
      <c r="FC46" s="170" t="e">
        <f t="shared" si="244"/>
        <v>#N/A</v>
      </c>
      <c r="FD46" s="170" t="e">
        <f t="shared" si="245"/>
        <v>#N/A</v>
      </c>
      <c r="FE46" s="170" t="e">
        <f t="shared" si="246"/>
        <v>#N/A</v>
      </c>
      <c r="FF46" s="170" t="e">
        <f t="shared" si="247"/>
        <v>#N/A</v>
      </c>
      <c r="FG46" s="170" t="e">
        <f t="shared" si="248"/>
        <v>#N/A</v>
      </c>
      <c r="FH46" s="170" t="e">
        <f t="shared" si="249"/>
        <v>#N/A</v>
      </c>
      <c r="FI46" s="170" t="e">
        <f t="shared" si="250"/>
        <v>#N/A</v>
      </c>
      <c r="FJ46" s="170" t="e">
        <f t="shared" si="251"/>
        <v>#N/A</v>
      </c>
      <c r="FK46" s="170" t="e">
        <f t="shared" si="252"/>
        <v>#N/A</v>
      </c>
      <c r="FL46" s="170" t="e">
        <f t="shared" si="253"/>
        <v>#N/A</v>
      </c>
      <c r="FM46" s="170" t="e">
        <f t="shared" si="254"/>
        <v>#N/A</v>
      </c>
      <c r="FN46" s="170" t="e">
        <f t="shared" si="255"/>
        <v>#N/A</v>
      </c>
      <c r="FO46" s="170" t="e">
        <f t="shared" si="256"/>
        <v>#N/A</v>
      </c>
      <c r="FP46" s="170" t="e">
        <f t="shared" si="257"/>
        <v>#N/A</v>
      </c>
      <c r="FQ46" s="170" t="e">
        <f t="shared" si="258"/>
        <v>#N/A</v>
      </c>
      <c r="FR46" s="170" t="e">
        <f t="shared" si="259"/>
        <v>#N/A</v>
      </c>
      <c r="FS46" s="170" t="e">
        <f t="shared" si="260"/>
        <v>#N/A</v>
      </c>
      <c r="FT46" s="170" t="e">
        <f t="shared" si="261"/>
        <v>#N/A</v>
      </c>
      <c r="FU46" s="170" t="e">
        <f t="shared" si="262"/>
        <v>#N/A</v>
      </c>
      <c r="FV46" s="170" t="e">
        <f t="shared" si="263"/>
        <v>#N/A</v>
      </c>
      <c r="FW46" s="170" t="e">
        <f t="shared" si="264"/>
        <v>#N/A</v>
      </c>
      <c r="FX46" s="170" t="e">
        <f t="shared" si="265"/>
        <v>#N/A</v>
      </c>
      <c r="FY46" s="170" t="e">
        <f t="shared" si="266"/>
        <v>#N/A</v>
      </c>
      <c r="FZ46" s="170" t="e">
        <f t="shared" si="267"/>
        <v>#N/A</v>
      </c>
      <c r="GA46" s="170" t="e">
        <f t="shared" si="268"/>
        <v>#N/A</v>
      </c>
      <c r="GB46" s="170" t="e">
        <f t="shared" si="269"/>
        <v>#N/A</v>
      </c>
      <c r="GC46" s="170" t="e">
        <f t="shared" si="270"/>
        <v>#N/A</v>
      </c>
      <c r="GD46" s="170" t="e">
        <f t="shared" si="271"/>
        <v>#N/A</v>
      </c>
      <c r="GE46" s="170" t="e">
        <f t="shared" si="272"/>
        <v>#N/A</v>
      </c>
      <c r="GF46" s="170" t="e">
        <f t="shared" si="273"/>
        <v>#N/A</v>
      </c>
      <c r="GG46" s="170" t="e">
        <f t="shared" si="274"/>
        <v>#N/A</v>
      </c>
      <c r="GH46" s="170" t="e">
        <f t="shared" si="275"/>
        <v>#N/A</v>
      </c>
      <c r="GI46" s="170" t="e">
        <f t="shared" si="276"/>
        <v>#N/A</v>
      </c>
      <c r="GJ46" s="170" t="e">
        <f t="shared" si="277"/>
        <v>#N/A</v>
      </c>
      <c r="GK46" s="170" t="e">
        <f t="shared" si="278"/>
        <v>#N/A</v>
      </c>
      <c r="GL46" s="170" t="e">
        <f t="shared" si="279"/>
        <v>#N/A</v>
      </c>
      <c r="GM46" s="170" t="e">
        <f t="shared" si="280"/>
        <v>#N/A</v>
      </c>
      <c r="GN46" s="170" t="e">
        <f t="shared" si="281"/>
        <v>#N/A</v>
      </c>
      <c r="GO46" s="170" t="e">
        <f t="shared" si="282"/>
        <v>#N/A</v>
      </c>
      <c r="GP46" s="170" t="e">
        <f t="shared" si="283"/>
        <v>#N/A</v>
      </c>
      <c r="GQ46" s="170" t="e">
        <f t="shared" si="284"/>
        <v>#N/A</v>
      </c>
      <c r="GR46" s="170" t="e">
        <f t="shared" si="285"/>
        <v>#N/A</v>
      </c>
      <c r="GS46" s="170" t="e">
        <f t="shared" si="286"/>
        <v>#N/A</v>
      </c>
      <c r="GT46" s="170" t="e">
        <f t="shared" si="287"/>
        <v>#N/A</v>
      </c>
      <c r="GU46" s="170" t="e">
        <f t="shared" si="288"/>
        <v>#N/A</v>
      </c>
      <c r="GV46" s="170" t="e">
        <f t="shared" si="289"/>
        <v>#N/A</v>
      </c>
      <c r="GW46" s="170" t="e">
        <f t="shared" si="290"/>
        <v>#N/A</v>
      </c>
      <c r="GX46" s="170" t="e">
        <f t="shared" si="291"/>
        <v>#N/A</v>
      </c>
      <c r="GY46" s="170" t="e">
        <f t="shared" si="292"/>
        <v>#N/A</v>
      </c>
      <c r="GZ46" s="170" t="e">
        <f t="shared" si="293"/>
        <v>#N/A</v>
      </c>
      <c r="HA46" s="170" t="e">
        <f t="shared" si="294"/>
        <v>#N/A</v>
      </c>
      <c r="HB46" s="170" t="e">
        <f t="shared" si="295"/>
        <v>#N/A</v>
      </c>
      <c r="HC46" s="170" t="e">
        <f t="shared" si="296"/>
        <v>#N/A</v>
      </c>
      <c r="HD46" s="170" t="e">
        <f t="shared" si="297"/>
        <v>#N/A</v>
      </c>
      <c r="HE46" s="170" t="e">
        <f t="shared" si="298"/>
        <v>#N/A</v>
      </c>
      <c r="HF46" s="170" t="e">
        <f t="shared" si="299"/>
        <v>#N/A</v>
      </c>
      <c r="HG46" s="170" t="e">
        <f t="shared" si="300"/>
        <v>#N/A</v>
      </c>
      <c r="HH46" s="170" t="e">
        <f t="shared" si="301"/>
        <v>#N/A</v>
      </c>
      <c r="HI46" s="170" t="e">
        <f t="shared" si="302"/>
        <v>#N/A</v>
      </c>
      <c r="HJ46" s="170" t="e">
        <f t="shared" si="303"/>
        <v>#N/A</v>
      </c>
      <c r="HK46" s="170" t="e">
        <f t="shared" si="304"/>
        <v>#N/A</v>
      </c>
      <c r="HL46" s="170" t="e">
        <f t="shared" si="305"/>
        <v>#N/A</v>
      </c>
      <c r="HM46" s="170" t="e">
        <f t="shared" si="306"/>
        <v>#N/A</v>
      </c>
      <c r="HN46" s="170" t="e">
        <f t="shared" si="307"/>
        <v>#N/A</v>
      </c>
      <c r="HO46" s="170" t="e">
        <f t="shared" si="308"/>
        <v>#N/A</v>
      </c>
      <c r="HP46" s="170" t="e">
        <f t="shared" si="309"/>
        <v>#N/A</v>
      </c>
    </row>
    <row r="47" spans="1:224" hidden="1" x14ac:dyDescent="0.25">
      <c r="A47" s="4">
        <v>44</v>
      </c>
      <c r="B47" s="97" t="str">
        <f t="shared" si="107"/>
        <v/>
      </c>
      <c r="C47" s="96"/>
      <c r="D47" s="97" t="str">
        <f t="shared" si="108"/>
        <v/>
      </c>
      <c r="E47" s="36" t="str">
        <f t="shared" si="0"/>
        <v/>
      </c>
      <c r="F47" s="36" t="str">
        <f t="shared" si="1"/>
        <v/>
      </c>
      <c r="G47" s="74" t="str">
        <f t="shared" si="109"/>
        <v/>
      </c>
      <c r="H47" s="23"/>
      <c r="I47" s="58"/>
      <c r="J47" s="281"/>
      <c r="K47" s="75" t="str">
        <f>IF(AND(B47&gt;0,C47&gt;0,D47&gt;0),IF(ISBLANK(J47),IF(ISBLANK(H47),"",(D47-B47)*VLOOKUP(H47,VLookups!$A$4:$B$13,2,FALSE)),J47),"")</f>
        <v/>
      </c>
      <c r="L47" s="76" t="str">
        <f t="shared" si="205"/>
        <v/>
      </c>
      <c r="M47" s="96"/>
      <c r="N47" s="271"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110"/>
        <v/>
      </c>
      <c r="W47" s="50" t="str">
        <f t="shared" ref="W47:AP47" si="340">IF(ISNONTEXT($V47),X47-$V47,"")</f>
        <v/>
      </c>
      <c r="X47" s="50" t="str">
        <f t="shared" si="340"/>
        <v/>
      </c>
      <c r="Y47" s="50" t="str">
        <f t="shared" si="340"/>
        <v/>
      </c>
      <c r="Z47" s="50" t="str">
        <f t="shared" si="340"/>
        <v/>
      </c>
      <c r="AA47" s="50" t="str">
        <f t="shared" si="340"/>
        <v/>
      </c>
      <c r="AB47" s="50" t="str">
        <f t="shared" si="340"/>
        <v/>
      </c>
      <c r="AC47" s="50" t="str">
        <f t="shared" si="340"/>
        <v/>
      </c>
      <c r="AD47" s="50" t="str">
        <f t="shared" si="340"/>
        <v/>
      </c>
      <c r="AE47" s="50" t="str">
        <f t="shared" si="340"/>
        <v/>
      </c>
      <c r="AF47" s="50" t="str">
        <f t="shared" si="340"/>
        <v/>
      </c>
      <c r="AG47" s="50" t="str">
        <f t="shared" si="340"/>
        <v/>
      </c>
      <c r="AH47" s="50" t="str">
        <f t="shared" si="340"/>
        <v/>
      </c>
      <c r="AI47" s="50" t="str">
        <f t="shared" si="340"/>
        <v/>
      </c>
      <c r="AJ47" s="50" t="str">
        <f t="shared" si="340"/>
        <v/>
      </c>
      <c r="AK47" s="50" t="str">
        <f t="shared" si="340"/>
        <v/>
      </c>
      <c r="AL47" s="50" t="str">
        <f t="shared" si="340"/>
        <v/>
      </c>
      <c r="AM47" s="50" t="str">
        <f t="shared" si="340"/>
        <v/>
      </c>
      <c r="AN47" s="50" t="str">
        <f t="shared" si="340"/>
        <v/>
      </c>
      <c r="AO47" s="50" t="str">
        <f t="shared" si="340"/>
        <v/>
      </c>
      <c r="AP47" s="50" t="str">
        <f t="shared" si="340"/>
        <v/>
      </c>
      <c r="AQ47" s="184" t="str">
        <f t="shared" si="112"/>
        <v/>
      </c>
      <c r="AR47" s="50" t="str">
        <f t="shared" ref="AR47:DC47" si="341">IF(ISNONTEXT($V47),AQ47+$V47,"")</f>
        <v/>
      </c>
      <c r="AS47" s="50" t="str">
        <f t="shared" si="341"/>
        <v/>
      </c>
      <c r="AT47" s="50" t="str">
        <f t="shared" si="341"/>
        <v/>
      </c>
      <c r="AU47" s="50" t="str">
        <f t="shared" si="341"/>
        <v/>
      </c>
      <c r="AV47" s="50" t="str">
        <f t="shared" si="341"/>
        <v/>
      </c>
      <c r="AW47" s="50" t="str">
        <f t="shared" si="341"/>
        <v/>
      </c>
      <c r="AX47" s="50" t="str">
        <f t="shared" si="341"/>
        <v/>
      </c>
      <c r="AY47" s="50" t="str">
        <f t="shared" si="341"/>
        <v/>
      </c>
      <c r="AZ47" s="50" t="str">
        <f t="shared" si="341"/>
        <v/>
      </c>
      <c r="BA47" s="50" t="str">
        <f t="shared" si="341"/>
        <v/>
      </c>
      <c r="BB47" s="50" t="str">
        <f t="shared" si="341"/>
        <v/>
      </c>
      <c r="BC47" s="50" t="str">
        <f t="shared" si="341"/>
        <v/>
      </c>
      <c r="BD47" s="50" t="str">
        <f t="shared" si="341"/>
        <v/>
      </c>
      <c r="BE47" s="50" t="str">
        <f t="shared" si="341"/>
        <v/>
      </c>
      <c r="BF47" s="50" t="str">
        <f t="shared" si="341"/>
        <v/>
      </c>
      <c r="BG47" s="50" t="str">
        <f t="shared" si="341"/>
        <v/>
      </c>
      <c r="BH47" s="50" t="str">
        <f t="shared" si="341"/>
        <v/>
      </c>
      <c r="BI47" s="50" t="str">
        <f t="shared" si="341"/>
        <v/>
      </c>
      <c r="BJ47" s="50" t="str">
        <f t="shared" si="341"/>
        <v/>
      </c>
      <c r="BK47" s="50" t="str">
        <f t="shared" si="341"/>
        <v/>
      </c>
      <c r="BL47" s="50" t="str">
        <f t="shared" si="341"/>
        <v/>
      </c>
      <c r="BM47" s="50" t="str">
        <f t="shared" si="341"/>
        <v/>
      </c>
      <c r="BN47" s="50" t="str">
        <f t="shared" si="341"/>
        <v/>
      </c>
      <c r="BO47" s="50" t="str">
        <f t="shared" si="341"/>
        <v/>
      </c>
      <c r="BP47" s="50" t="str">
        <f t="shared" si="341"/>
        <v/>
      </c>
      <c r="BQ47" s="50" t="str">
        <f t="shared" si="341"/>
        <v/>
      </c>
      <c r="BR47" s="50" t="str">
        <f t="shared" si="341"/>
        <v/>
      </c>
      <c r="BS47" s="50" t="str">
        <f t="shared" si="341"/>
        <v/>
      </c>
      <c r="BT47" s="50" t="str">
        <f t="shared" si="341"/>
        <v/>
      </c>
      <c r="BU47" s="50" t="str">
        <f t="shared" si="341"/>
        <v/>
      </c>
      <c r="BV47" s="50" t="str">
        <f t="shared" si="341"/>
        <v/>
      </c>
      <c r="BW47" s="50" t="str">
        <f t="shared" si="341"/>
        <v/>
      </c>
      <c r="BX47" s="50" t="str">
        <f t="shared" si="341"/>
        <v/>
      </c>
      <c r="BY47" s="50" t="str">
        <f t="shared" si="341"/>
        <v/>
      </c>
      <c r="BZ47" s="50" t="str">
        <f t="shared" si="341"/>
        <v/>
      </c>
      <c r="CA47" s="50" t="str">
        <f t="shared" si="341"/>
        <v/>
      </c>
      <c r="CB47" s="50" t="str">
        <f t="shared" si="341"/>
        <v/>
      </c>
      <c r="CC47" s="50" t="str">
        <f t="shared" si="341"/>
        <v/>
      </c>
      <c r="CD47" s="50" t="str">
        <f t="shared" si="341"/>
        <v/>
      </c>
      <c r="CE47" s="50" t="str">
        <f t="shared" si="341"/>
        <v/>
      </c>
      <c r="CF47" s="50" t="str">
        <f t="shared" si="341"/>
        <v/>
      </c>
      <c r="CG47" s="50" t="str">
        <f t="shared" si="341"/>
        <v/>
      </c>
      <c r="CH47" s="50" t="str">
        <f t="shared" si="341"/>
        <v/>
      </c>
      <c r="CI47" s="50" t="str">
        <f t="shared" si="341"/>
        <v/>
      </c>
      <c r="CJ47" s="50" t="str">
        <f t="shared" si="341"/>
        <v/>
      </c>
      <c r="CK47" s="50" t="str">
        <f t="shared" si="341"/>
        <v/>
      </c>
      <c r="CL47" s="50" t="str">
        <f t="shared" si="341"/>
        <v/>
      </c>
      <c r="CM47" s="50" t="str">
        <f t="shared" si="341"/>
        <v/>
      </c>
      <c r="CN47" s="50" t="str">
        <f t="shared" si="341"/>
        <v/>
      </c>
      <c r="CO47" s="50" t="str">
        <f t="shared" si="341"/>
        <v/>
      </c>
      <c r="CP47" s="50" t="str">
        <f t="shared" si="341"/>
        <v/>
      </c>
      <c r="CQ47" s="50" t="str">
        <f t="shared" si="341"/>
        <v/>
      </c>
      <c r="CR47" s="50" t="str">
        <f t="shared" si="341"/>
        <v/>
      </c>
      <c r="CS47" s="50" t="str">
        <f t="shared" si="341"/>
        <v/>
      </c>
      <c r="CT47" s="50" t="str">
        <f t="shared" si="341"/>
        <v/>
      </c>
      <c r="CU47" s="50" t="str">
        <f t="shared" si="341"/>
        <v/>
      </c>
      <c r="CV47" s="50" t="str">
        <f t="shared" si="341"/>
        <v/>
      </c>
      <c r="CW47" s="50" t="str">
        <f t="shared" si="341"/>
        <v/>
      </c>
      <c r="CX47" s="50" t="str">
        <f t="shared" si="341"/>
        <v/>
      </c>
      <c r="CY47" s="50" t="str">
        <f t="shared" si="341"/>
        <v/>
      </c>
      <c r="CZ47" s="50" t="str">
        <f t="shared" si="341"/>
        <v/>
      </c>
      <c r="DA47" s="50" t="str">
        <f t="shared" si="341"/>
        <v/>
      </c>
      <c r="DB47" s="50" t="str">
        <f t="shared" si="341"/>
        <v/>
      </c>
      <c r="DC47" s="50" t="str">
        <f t="shared" si="341"/>
        <v/>
      </c>
      <c r="DD47" s="50" t="str">
        <f t="shared" ref="DD47:DS47" si="342">IF(ISNONTEXT($V47),DC47+$V47,"")</f>
        <v/>
      </c>
      <c r="DE47" s="50" t="str">
        <f t="shared" si="342"/>
        <v/>
      </c>
      <c r="DF47" s="50" t="str">
        <f t="shared" si="342"/>
        <v/>
      </c>
      <c r="DG47" s="50" t="str">
        <f t="shared" si="342"/>
        <v/>
      </c>
      <c r="DH47" s="50" t="str">
        <f t="shared" si="342"/>
        <v/>
      </c>
      <c r="DI47" s="50" t="str">
        <f t="shared" si="342"/>
        <v/>
      </c>
      <c r="DJ47" s="50" t="str">
        <f t="shared" si="342"/>
        <v/>
      </c>
      <c r="DK47" s="50" t="str">
        <f t="shared" si="342"/>
        <v/>
      </c>
      <c r="DL47" s="50" t="str">
        <f t="shared" si="342"/>
        <v/>
      </c>
      <c r="DM47" s="50" t="str">
        <f t="shared" si="342"/>
        <v/>
      </c>
      <c r="DN47" s="50" t="str">
        <f t="shared" si="342"/>
        <v/>
      </c>
      <c r="DO47" s="50" t="str">
        <f t="shared" si="342"/>
        <v/>
      </c>
      <c r="DP47" s="50" t="str">
        <f t="shared" si="342"/>
        <v/>
      </c>
      <c r="DQ47" s="50" t="str">
        <f t="shared" si="342"/>
        <v/>
      </c>
      <c r="DR47" s="50" t="str">
        <f t="shared" si="342"/>
        <v/>
      </c>
      <c r="DS47" s="50" t="str">
        <f t="shared" si="342"/>
        <v/>
      </c>
      <c r="DT47" s="170" t="e">
        <f t="shared" si="209"/>
        <v>#N/A</v>
      </c>
      <c r="DU47" s="170" t="e">
        <f t="shared" si="210"/>
        <v>#N/A</v>
      </c>
      <c r="DV47" s="170" t="e">
        <f t="shared" si="211"/>
        <v>#N/A</v>
      </c>
      <c r="DW47" s="170" t="e">
        <f t="shared" si="212"/>
        <v>#N/A</v>
      </c>
      <c r="DX47" s="170" t="e">
        <f t="shared" si="213"/>
        <v>#N/A</v>
      </c>
      <c r="DY47" s="170" t="e">
        <f t="shared" si="214"/>
        <v>#N/A</v>
      </c>
      <c r="DZ47" s="170" t="e">
        <f t="shared" si="215"/>
        <v>#N/A</v>
      </c>
      <c r="EA47" s="170" t="e">
        <f t="shared" si="216"/>
        <v>#N/A</v>
      </c>
      <c r="EB47" s="170" t="e">
        <f t="shared" si="217"/>
        <v>#N/A</v>
      </c>
      <c r="EC47" s="170" t="e">
        <f t="shared" si="218"/>
        <v>#N/A</v>
      </c>
      <c r="ED47" s="170" t="e">
        <f t="shared" si="219"/>
        <v>#N/A</v>
      </c>
      <c r="EE47" s="170" t="e">
        <f t="shared" si="220"/>
        <v>#N/A</v>
      </c>
      <c r="EF47" s="170" t="e">
        <f t="shared" si="221"/>
        <v>#N/A</v>
      </c>
      <c r="EG47" s="170" t="e">
        <f t="shared" si="222"/>
        <v>#N/A</v>
      </c>
      <c r="EH47" s="170" t="e">
        <f t="shared" si="223"/>
        <v>#N/A</v>
      </c>
      <c r="EI47" s="170" t="e">
        <f t="shared" si="224"/>
        <v>#N/A</v>
      </c>
      <c r="EJ47" s="170" t="e">
        <f t="shared" si="225"/>
        <v>#N/A</v>
      </c>
      <c r="EK47" s="170" t="e">
        <f t="shared" si="226"/>
        <v>#N/A</v>
      </c>
      <c r="EL47" s="170" t="e">
        <f t="shared" si="227"/>
        <v>#N/A</v>
      </c>
      <c r="EM47" s="170" t="e">
        <f t="shared" si="228"/>
        <v>#N/A</v>
      </c>
      <c r="EN47" s="170" t="e">
        <f t="shared" si="229"/>
        <v>#N/A</v>
      </c>
      <c r="EO47" s="170" t="e">
        <f t="shared" si="230"/>
        <v>#N/A</v>
      </c>
      <c r="EP47" s="170" t="e">
        <f t="shared" si="231"/>
        <v>#N/A</v>
      </c>
      <c r="EQ47" s="170" t="e">
        <f t="shared" si="232"/>
        <v>#N/A</v>
      </c>
      <c r="ER47" s="170" t="e">
        <f t="shared" si="233"/>
        <v>#N/A</v>
      </c>
      <c r="ES47" s="170" t="e">
        <f t="shared" si="234"/>
        <v>#N/A</v>
      </c>
      <c r="ET47" s="170" t="e">
        <f t="shared" si="235"/>
        <v>#N/A</v>
      </c>
      <c r="EU47" s="170" t="e">
        <f t="shared" si="236"/>
        <v>#N/A</v>
      </c>
      <c r="EV47" s="170" t="e">
        <f t="shared" si="237"/>
        <v>#N/A</v>
      </c>
      <c r="EW47" s="170" t="e">
        <f t="shared" si="238"/>
        <v>#N/A</v>
      </c>
      <c r="EX47" s="170" t="e">
        <f t="shared" si="239"/>
        <v>#N/A</v>
      </c>
      <c r="EY47" s="170" t="e">
        <f t="shared" si="240"/>
        <v>#N/A</v>
      </c>
      <c r="EZ47" s="170" t="e">
        <f t="shared" si="241"/>
        <v>#N/A</v>
      </c>
      <c r="FA47" s="170" t="e">
        <f t="shared" si="242"/>
        <v>#N/A</v>
      </c>
      <c r="FB47" s="170" t="e">
        <f t="shared" si="243"/>
        <v>#N/A</v>
      </c>
      <c r="FC47" s="170" t="e">
        <f t="shared" si="244"/>
        <v>#N/A</v>
      </c>
      <c r="FD47" s="170" t="e">
        <f t="shared" si="245"/>
        <v>#N/A</v>
      </c>
      <c r="FE47" s="170" t="e">
        <f t="shared" si="246"/>
        <v>#N/A</v>
      </c>
      <c r="FF47" s="170" t="e">
        <f t="shared" si="247"/>
        <v>#N/A</v>
      </c>
      <c r="FG47" s="170" t="e">
        <f t="shared" si="248"/>
        <v>#N/A</v>
      </c>
      <c r="FH47" s="170" t="e">
        <f t="shared" si="249"/>
        <v>#N/A</v>
      </c>
      <c r="FI47" s="170" t="e">
        <f t="shared" si="250"/>
        <v>#N/A</v>
      </c>
      <c r="FJ47" s="170" t="e">
        <f t="shared" si="251"/>
        <v>#N/A</v>
      </c>
      <c r="FK47" s="170" t="e">
        <f t="shared" si="252"/>
        <v>#N/A</v>
      </c>
      <c r="FL47" s="170" t="e">
        <f t="shared" si="253"/>
        <v>#N/A</v>
      </c>
      <c r="FM47" s="170" t="e">
        <f t="shared" si="254"/>
        <v>#N/A</v>
      </c>
      <c r="FN47" s="170" t="e">
        <f t="shared" si="255"/>
        <v>#N/A</v>
      </c>
      <c r="FO47" s="170" t="e">
        <f t="shared" si="256"/>
        <v>#N/A</v>
      </c>
      <c r="FP47" s="170" t="e">
        <f t="shared" si="257"/>
        <v>#N/A</v>
      </c>
      <c r="FQ47" s="170" t="e">
        <f t="shared" si="258"/>
        <v>#N/A</v>
      </c>
      <c r="FR47" s="170" t="e">
        <f t="shared" si="259"/>
        <v>#N/A</v>
      </c>
      <c r="FS47" s="170" t="e">
        <f t="shared" si="260"/>
        <v>#N/A</v>
      </c>
      <c r="FT47" s="170" t="e">
        <f t="shared" si="261"/>
        <v>#N/A</v>
      </c>
      <c r="FU47" s="170" t="e">
        <f t="shared" si="262"/>
        <v>#N/A</v>
      </c>
      <c r="FV47" s="170" t="e">
        <f t="shared" si="263"/>
        <v>#N/A</v>
      </c>
      <c r="FW47" s="170" t="e">
        <f t="shared" si="264"/>
        <v>#N/A</v>
      </c>
      <c r="FX47" s="170" t="e">
        <f t="shared" si="265"/>
        <v>#N/A</v>
      </c>
      <c r="FY47" s="170" t="e">
        <f t="shared" si="266"/>
        <v>#N/A</v>
      </c>
      <c r="FZ47" s="170" t="e">
        <f t="shared" si="267"/>
        <v>#N/A</v>
      </c>
      <c r="GA47" s="170" t="e">
        <f t="shared" si="268"/>
        <v>#N/A</v>
      </c>
      <c r="GB47" s="170" t="e">
        <f t="shared" si="269"/>
        <v>#N/A</v>
      </c>
      <c r="GC47" s="170" t="e">
        <f t="shared" si="270"/>
        <v>#N/A</v>
      </c>
      <c r="GD47" s="170" t="e">
        <f t="shared" si="271"/>
        <v>#N/A</v>
      </c>
      <c r="GE47" s="170" t="e">
        <f t="shared" si="272"/>
        <v>#N/A</v>
      </c>
      <c r="GF47" s="170" t="e">
        <f t="shared" si="273"/>
        <v>#N/A</v>
      </c>
      <c r="GG47" s="170" t="e">
        <f t="shared" si="274"/>
        <v>#N/A</v>
      </c>
      <c r="GH47" s="170" t="e">
        <f t="shared" si="275"/>
        <v>#N/A</v>
      </c>
      <c r="GI47" s="170" t="e">
        <f t="shared" si="276"/>
        <v>#N/A</v>
      </c>
      <c r="GJ47" s="170" t="e">
        <f t="shared" si="277"/>
        <v>#N/A</v>
      </c>
      <c r="GK47" s="170" t="e">
        <f t="shared" si="278"/>
        <v>#N/A</v>
      </c>
      <c r="GL47" s="170" t="e">
        <f t="shared" si="279"/>
        <v>#N/A</v>
      </c>
      <c r="GM47" s="170" t="e">
        <f t="shared" si="280"/>
        <v>#N/A</v>
      </c>
      <c r="GN47" s="170" t="e">
        <f t="shared" si="281"/>
        <v>#N/A</v>
      </c>
      <c r="GO47" s="170" t="e">
        <f t="shared" si="282"/>
        <v>#N/A</v>
      </c>
      <c r="GP47" s="170" t="e">
        <f t="shared" si="283"/>
        <v>#N/A</v>
      </c>
      <c r="GQ47" s="170" t="e">
        <f t="shared" si="284"/>
        <v>#N/A</v>
      </c>
      <c r="GR47" s="170" t="e">
        <f t="shared" si="285"/>
        <v>#N/A</v>
      </c>
      <c r="GS47" s="170" t="e">
        <f t="shared" si="286"/>
        <v>#N/A</v>
      </c>
      <c r="GT47" s="170" t="e">
        <f t="shared" si="287"/>
        <v>#N/A</v>
      </c>
      <c r="GU47" s="170" t="e">
        <f t="shared" si="288"/>
        <v>#N/A</v>
      </c>
      <c r="GV47" s="170" t="e">
        <f t="shared" si="289"/>
        <v>#N/A</v>
      </c>
      <c r="GW47" s="170" t="e">
        <f t="shared" si="290"/>
        <v>#N/A</v>
      </c>
      <c r="GX47" s="170" t="e">
        <f t="shared" si="291"/>
        <v>#N/A</v>
      </c>
      <c r="GY47" s="170" t="e">
        <f t="shared" si="292"/>
        <v>#N/A</v>
      </c>
      <c r="GZ47" s="170" t="e">
        <f t="shared" si="293"/>
        <v>#N/A</v>
      </c>
      <c r="HA47" s="170" t="e">
        <f t="shared" si="294"/>
        <v>#N/A</v>
      </c>
      <c r="HB47" s="170" t="e">
        <f t="shared" si="295"/>
        <v>#N/A</v>
      </c>
      <c r="HC47" s="170" t="e">
        <f t="shared" si="296"/>
        <v>#N/A</v>
      </c>
      <c r="HD47" s="170" t="e">
        <f t="shared" si="297"/>
        <v>#N/A</v>
      </c>
      <c r="HE47" s="170" t="e">
        <f t="shared" si="298"/>
        <v>#N/A</v>
      </c>
      <c r="HF47" s="170" t="e">
        <f t="shared" si="299"/>
        <v>#N/A</v>
      </c>
      <c r="HG47" s="170" t="e">
        <f t="shared" si="300"/>
        <v>#N/A</v>
      </c>
      <c r="HH47" s="170" t="e">
        <f t="shared" si="301"/>
        <v>#N/A</v>
      </c>
      <c r="HI47" s="170" t="e">
        <f t="shared" si="302"/>
        <v>#N/A</v>
      </c>
      <c r="HJ47" s="170" t="e">
        <f t="shared" si="303"/>
        <v>#N/A</v>
      </c>
      <c r="HK47" s="170" t="e">
        <f t="shared" si="304"/>
        <v>#N/A</v>
      </c>
      <c r="HL47" s="170" t="e">
        <f t="shared" si="305"/>
        <v>#N/A</v>
      </c>
      <c r="HM47" s="170" t="e">
        <f t="shared" si="306"/>
        <v>#N/A</v>
      </c>
      <c r="HN47" s="170" t="e">
        <f t="shared" si="307"/>
        <v>#N/A</v>
      </c>
      <c r="HO47" s="170" t="e">
        <f t="shared" si="308"/>
        <v>#N/A</v>
      </c>
      <c r="HP47" s="170" t="e">
        <f t="shared" si="309"/>
        <v>#N/A</v>
      </c>
    </row>
    <row r="48" spans="1:224" hidden="1" x14ac:dyDescent="0.25">
      <c r="A48" s="4">
        <v>45</v>
      </c>
      <c r="B48" s="97" t="str">
        <f t="shared" si="107"/>
        <v/>
      </c>
      <c r="C48" s="96"/>
      <c r="D48" s="97" t="str">
        <f t="shared" si="108"/>
        <v/>
      </c>
      <c r="E48" s="36" t="str">
        <f t="shared" si="0"/>
        <v/>
      </c>
      <c r="F48" s="36" t="str">
        <f t="shared" si="1"/>
        <v/>
      </c>
      <c r="G48" s="74" t="str">
        <f t="shared" si="109"/>
        <v/>
      </c>
      <c r="H48" s="23"/>
      <c r="I48" s="58"/>
      <c r="J48" s="281"/>
      <c r="K48" s="75" t="str">
        <f>IF(AND(B48&gt;0,C48&gt;0,D48&gt;0),IF(ISBLANK(J48),IF(ISBLANK(H48),"",(D48-B48)*VLOOKUP(H48,VLookups!$A$4:$B$13,2,FALSE)),J48),"")</f>
        <v/>
      </c>
      <c r="L48" s="76" t="str">
        <f t="shared" si="205"/>
        <v/>
      </c>
      <c r="M48" s="96"/>
      <c r="N48" s="271"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110"/>
        <v/>
      </c>
      <c r="W48" s="50" t="str">
        <f t="shared" ref="W48:AP48" si="343">IF(ISNONTEXT($V48),X48-$V48,"")</f>
        <v/>
      </c>
      <c r="X48" s="50" t="str">
        <f t="shared" si="343"/>
        <v/>
      </c>
      <c r="Y48" s="50" t="str">
        <f t="shared" si="343"/>
        <v/>
      </c>
      <c r="Z48" s="50" t="str">
        <f t="shared" si="343"/>
        <v/>
      </c>
      <c r="AA48" s="50" t="str">
        <f t="shared" si="343"/>
        <v/>
      </c>
      <c r="AB48" s="50" t="str">
        <f t="shared" si="343"/>
        <v/>
      </c>
      <c r="AC48" s="50" t="str">
        <f t="shared" si="343"/>
        <v/>
      </c>
      <c r="AD48" s="50" t="str">
        <f t="shared" si="343"/>
        <v/>
      </c>
      <c r="AE48" s="50" t="str">
        <f t="shared" si="343"/>
        <v/>
      </c>
      <c r="AF48" s="50" t="str">
        <f t="shared" si="343"/>
        <v/>
      </c>
      <c r="AG48" s="50" t="str">
        <f t="shared" si="343"/>
        <v/>
      </c>
      <c r="AH48" s="50" t="str">
        <f t="shared" si="343"/>
        <v/>
      </c>
      <c r="AI48" s="50" t="str">
        <f t="shared" si="343"/>
        <v/>
      </c>
      <c r="AJ48" s="50" t="str">
        <f t="shared" si="343"/>
        <v/>
      </c>
      <c r="AK48" s="50" t="str">
        <f t="shared" si="343"/>
        <v/>
      </c>
      <c r="AL48" s="50" t="str">
        <f t="shared" si="343"/>
        <v/>
      </c>
      <c r="AM48" s="50" t="str">
        <f t="shared" si="343"/>
        <v/>
      </c>
      <c r="AN48" s="50" t="str">
        <f t="shared" si="343"/>
        <v/>
      </c>
      <c r="AO48" s="50" t="str">
        <f t="shared" si="343"/>
        <v/>
      </c>
      <c r="AP48" s="50" t="str">
        <f t="shared" si="343"/>
        <v/>
      </c>
      <c r="AQ48" s="184" t="str">
        <f t="shared" si="112"/>
        <v/>
      </c>
      <c r="AR48" s="50" t="str">
        <f t="shared" ref="AR48:DC48" si="344">IF(ISNONTEXT($V48),AQ48+$V48,"")</f>
        <v/>
      </c>
      <c r="AS48" s="50" t="str">
        <f t="shared" si="344"/>
        <v/>
      </c>
      <c r="AT48" s="50" t="str">
        <f t="shared" si="344"/>
        <v/>
      </c>
      <c r="AU48" s="50" t="str">
        <f t="shared" si="344"/>
        <v/>
      </c>
      <c r="AV48" s="50" t="str">
        <f t="shared" si="344"/>
        <v/>
      </c>
      <c r="AW48" s="50" t="str">
        <f t="shared" si="344"/>
        <v/>
      </c>
      <c r="AX48" s="50" t="str">
        <f t="shared" si="344"/>
        <v/>
      </c>
      <c r="AY48" s="50" t="str">
        <f t="shared" si="344"/>
        <v/>
      </c>
      <c r="AZ48" s="50" t="str">
        <f t="shared" si="344"/>
        <v/>
      </c>
      <c r="BA48" s="50" t="str">
        <f t="shared" si="344"/>
        <v/>
      </c>
      <c r="BB48" s="50" t="str">
        <f t="shared" si="344"/>
        <v/>
      </c>
      <c r="BC48" s="50" t="str">
        <f t="shared" si="344"/>
        <v/>
      </c>
      <c r="BD48" s="50" t="str">
        <f t="shared" si="344"/>
        <v/>
      </c>
      <c r="BE48" s="50" t="str">
        <f t="shared" si="344"/>
        <v/>
      </c>
      <c r="BF48" s="50" t="str">
        <f t="shared" si="344"/>
        <v/>
      </c>
      <c r="BG48" s="50" t="str">
        <f t="shared" si="344"/>
        <v/>
      </c>
      <c r="BH48" s="50" t="str">
        <f t="shared" si="344"/>
        <v/>
      </c>
      <c r="BI48" s="50" t="str">
        <f t="shared" si="344"/>
        <v/>
      </c>
      <c r="BJ48" s="50" t="str">
        <f t="shared" si="344"/>
        <v/>
      </c>
      <c r="BK48" s="50" t="str">
        <f t="shared" si="344"/>
        <v/>
      </c>
      <c r="BL48" s="50" t="str">
        <f t="shared" si="344"/>
        <v/>
      </c>
      <c r="BM48" s="50" t="str">
        <f t="shared" si="344"/>
        <v/>
      </c>
      <c r="BN48" s="50" t="str">
        <f t="shared" si="344"/>
        <v/>
      </c>
      <c r="BO48" s="50" t="str">
        <f t="shared" si="344"/>
        <v/>
      </c>
      <c r="BP48" s="50" t="str">
        <f t="shared" si="344"/>
        <v/>
      </c>
      <c r="BQ48" s="50" t="str">
        <f t="shared" si="344"/>
        <v/>
      </c>
      <c r="BR48" s="50" t="str">
        <f t="shared" si="344"/>
        <v/>
      </c>
      <c r="BS48" s="50" t="str">
        <f t="shared" si="344"/>
        <v/>
      </c>
      <c r="BT48" s="50" t="str">
        <f t="shared" si="344"/>
        <v/>
      </c>
      <c r="BU48" s="50" t="str">
        <f t="shared" si="344"/>
        <v/>
      </c>
      <c r="BV48" s="50" t="str">
        <f t="shared" si="344"/>
        <v/>
      </c>
      <c r="BW48" s="50" t="str">
        <f t="shared" si="344"/>
        <v/>
      </c>
      <c r="BX48" s="50" t="str">
        <f t="shared" si="344"/>
        <v/>
      </c>
      <c r="BY48" s="50" t="str">
        <f t="shared" si="344"/>
        <v/>
      </c>
      <c r="BZ48" s="50" t="str">
        <f t="shared" si="344"/>
        <v/>
      </c>
      <c r="CA48" s="50" t="str">
        <f t="shared" si="344"/>
        <v/>
      </c>
      <c r="CB48" s="50" t="str">
        <f t="shared" si="344"/>
        <v/>
      </c>
      <c r="CC48" s="50" t="str">
        <f t="shared" si="344"/>
        <v/>
      </c>
      <c r="CD48" s="50" t="str">
        <f t="shared" si="344"/>
        <v/>
      </c>
      <c r="CE48" s="50" t="str">
        <f t="shared" si="344"/>
        <v/>
      </c>
      <c r="CF48" s="50" t="str">
        <f t="shared" si="344"/>
        <v/>
      </c>
      <c r="CG48" s="50" t="str">
        <f t="shared" si="344"/>
        <v/>
      </c>
      <c r="CH48" s="50" t="str">
        <f t="shared" si="344"/>
        <v/>
      </c>
      <c r="CI48" s="50" t="str">
        <f t="shared" si="344"/>
        <v/>
      </c>
      <c r="CJ48" s="50" t="str">
        <f t="shared" si="344"/>
        <v/>
      </c>
      <c r="CK48" s="50" t="str">
        <f t="shared" si="344"/>
        <v/>
      </c>
      <c r="CL48" s="50" t="str">
        <f t="shared" si="344"/>
        <v/>
      </c>
      <c r="CM48" s="50" t="str">
        <f t="shared" si="344"/>
        <v/>
      </c>
      <c r="CN48" s="50" t="str">
        <f t="shared" si="344"/>
        <v/>
      </c>
      <c r="CO48" s="50" t="str">
        <f t="shared" si="344"/>
        <v/>
      </c>
      <c r="CP48" s="50" t="str">
        <f t="shared" si="344"/>
        <v/>
      </c>
      <c r="CQ48" s="50" t="str">
        <f t="shared" si="344"/>
        <v/>
      </c>
      <c r="CR48" s="50" t="str">
        <f t="shared" si="344"/>
        <v/>
      </c>
      <c r="CS48" s="50" t="str">
        <f t="shared" si="344"/>
        <v/>
      </c>
      <c r="CT48" s="50" t="str">
        <f t="shared" si="344"/>
        <v/>
      </c>
      <c r="CU48" s="50" t="str">
        <f t="shared" si="344"/>
        <v/>
      </c>
      <c r="CV48" s="50" t="str">
        <f t="shared" si="344"/>
        <v/>
      </c>
      <c r="CW48" s="50" t="str">
        <f t="shared" si="344"/>
        <v/>
      </c>
      <c r="CX48" s="50" t="str">
        <f t="shared" si="344"/>
        <v/>
      </c>
      <c r="CY48" s="50" t="str">
        <f t="shared" si="344"/>
        <v/>
      </c>
      <c r="CZ48" s="50" t="str">
        <f t="shared" si="344"/>
        <v/>
      </c>
      <c r="DA48" s="50" t="str">
        <f t="shared" si="344"/>
        <v/>
      </c>
      <c r="DB48" s="50" t="str">
        <f t="shared" si="344"/>
        <v/>
      </c>
      <c r="DC48" s="50" t="str">
        <f t="shared" si="344"/>
        <v/>
      </c>
      <c r="DD48" s="50" t="str">
        <f t="shared" ref="DD48:DS48" si="345">IF(ISNONTEXT($V48),DC48+$V48,"")</f>
        <v/>
      </c>
      <c r="DE48" s="50" t="str">
        <f t="shared" si="345"/>
        <v/>
      </c>
      <c r="DF48" s="50" t="str">
        <f t="shared" si="345"/>
        <v/>
      </c>
      <c r="DG48" s="50" t="str">
        <f t="shared" si="345"/>
        <v/>
      </c>
      <c r="DH48" s="50" t="str">
        <f t="shared" si="345"/>
        <v/>
      </c>
      <c r="DI48" s="50" t="str">
        <f t="shared" si="345"/>
        <v/>
      </c>
      <c r="DJ48" s="50" t="str">
        <f t="shared" si="345"/>
        <v/>
      </c>
      <c r="DK48" s="50" t="str">
        <f t="shared" si="345"/>
        <v/>
      </c>
      <c r="DL48" s="50" t="str">
        <f t="shared" si="345"/>
        <v/>
      </c>
      <c r="DM48" s="50" t="str">
        <f t="shared" si="345"/>
        <v/>
      </c>
      <c r="DN48" s="50" t="str">
        <f t="shared" si="345"/>
        <v/>
      </c>
      <c r="DO48" s="50" t="str">
        <f t="shared" si="345"/>
        <v/>
      </c>
      <c r="DP48" s="50" t="str">
        <f t="shared" si="345"/>
        <v/>
      </c>
      <c r="DQ48" s="50" t="str">
        <f t="shared" si="345"/>
        <v/>
      </c>
      <c r="DR48" s="50" t="str">
        <f t="shared" si="345"/>
        <v/>
      </c>
      <c r="DS48" s="50" t="str">
        <f t="shared" si="345"/>
        <v/>
      </c>
      <c r="DT48" s="170" t="e">
        <f t="shared" si="209"/>
        <v>#N/A</v>
      </c>
      <c r="DU48" s="170" t="e">
        <f t="shared" si="210"/>
        <v>#N/A</v>
      </c>
      <c r="DV48" s="170" t="e">
        <f t="shared" si="211"/>
        <v>#N/A</v>
      </c>
      <c r="DW48" s="170" t="e">
        <f t="shared" si="212"/>
        <v>#N/A</v>
      </c>
      <c r="DX48" s="170" t="e">
        <f t="shared" si="213"/>
        <v>#N/A</v>
      </c>
      <c r="DY48" s="170" t="e">
        <f t="shared" si="214"/>
        <v>#N/A</v>
      </c>
      <c r="DZ48" s="170" t="e">
        <f t="shared" si="215"/>
        <v>#N/A</v>
      </c>
      <c r="EA48" s="170" t="e">
        <f t="shared" si="216"/>
        <v>#N/A</v>
      </c>
      <c r="EB48" s="170" t="e">
        <f t="shared" si="217"/>
        <v>#N/A</v>
      </c>
      <c r="EC48" s="170" t="e">
        <f t="shared" si="218"/>
        <v>#N/A</v>
      </c>
      <c r="ED48" s="170" t="e">
        <f t="shared" si="219"/>
        <v>#N/A</v>
      </c>
      <c r="EE48" s="170" t="e">
        <f t="shared" si="220"/>
        <v>#N/A</v>
      </c>
      <c r="EF48" s="170" t="e">
        <f t="shared" si="221"/>
        <v>#N/A</v>
      </c>
      <c r="EG48" s="170" t="e">
        <f t="shared" si="222"/>
        <v>#N/A</v>
      </c>
      <c r="EH48" s="170" t="e">
        <f t="shared" si="223"/>
        <v>#N/A</v>
      </c>
      <c r="EI48" s="170" t="e">
        <f t="shared" si="224"/>
        <v>#N/A</v>
      </c>
      <c r="EJ48" s="170" t="e">
        <f t="shared" si="225"/>
        <v>#N/A</v>
      </c>
      <c r="EK48" s="170" t="e">
        <f t="shared" si="226"/>
        <v>#N/A</v>
      </c>
      <c r="EL48" s="170" t="e">
        <f t="shared" si="227"/>
        <v>#N/A</v>
      </c>
      <c r="EM48" s="170" t="e">
        <f t="shared" si="228"/>
        <v>#N/A</v>
      </c>
      <c r="EN48" s="170" t="e">
        <f t="shared" si="229"/>
        <v>#N/A</v>
      </c>
      <c r="EO48" s="170" t="e">
        <f t="shared" si="230"/>
        <v>#N/A</v>
      </c>
      <c r="EP48" s="170" t="e">
        <f t="shared" si="231"/>
        <v>#N/A</v>
      </c>
      <c r="EQ48" s="170" t="e">
        <f t="shared" si="232"/>
        <v>#N/A</v>
      </c>
      <c r="ER48" s="170" t="e">
        <f t="shared" si="233"/>
        <v>#N/A</v>
      </c>
      <c r="ES48" s="170" t="e">
        <f t="shared" si="234"/>
        <v>#N/A</v>
      </c>
      <c r="ET48" s="170" t="e">
        <f t="shared" si="235"/>
        <v>#N/A</v>
      </c>
      <c r="EU48" s="170" t="e">
        <f t="shared" si="236"/>
        <v>#N/A</v>
      </c>
      <c r="EV48" s="170" t="e">
        <f t="shared" si="237"/>
        <v>#N/A</v>
      </c>
      <c r="EW48" s="170" t="e">
        <f t="shared" si="238"/>
        <v>#N/A</v>
      </c>
      <c r="EX48" s="170" t="e">
        <f t="shared" si="239"/>
        <v>#N/A</v>
      </c>
      <c r="EY48" s="170" t="e">
        <f t="shared" si="240"/>
        <v>#N/A</v>
      </c>
      <c r="EZ48" s="170" t="e">
        <f t="shared" si="241"/>
        <v>#N/A</v>
      </c>
      <c r="FA48" s="170" t="e">
        <f t="shared" si="242"/>
        <v>#N/A</v>
      </c>
      <c r="FB48" s="170" t="e">
        <f t="shared" si="243"/>
        <v>#N/A</v>
      </c>
      <c r="FC48" s="170" t="e">
        <f t="shared" si="244"/>
        <v>#N/A</v>
      </c>
      <c r="FD48" s="170" t="e">
        <f t="shared" si="245"/>
        <v>#N/A</v>
      </c>
      <c r="FE48" s="170" t="e">
        <f t="shared" si="246"/>
        <v>#N/A</v>
      </c>
      <c r="FF48" s="170" t="e">
        <f t="shared" si="247"/>
        <v>#N/A</v>
      </c>
      <c r="FG48" s="170" t="e">
        <f t="shared" si="248"/>
        <v>#N/A</v>
      </c>
      <c r="FH48" s="170" t="e">
        <f t="shared" si="249"/>
        <v>#N/A</v>
      </c>
      <c r="FI48" s="170" t="e">
        <f t="shared" si="250"/>
        <v>#N/A</v>
      </c>
      <c r="FJ48" s="170" t="e">
        <f t="shared" si="251"/>
        <v>#N/A</v>
      </c>
      <c r="FK48" s="170" t="e">
        <f t="shared" si="252"/>
        <v>#N/A</v>
      </c>
      <c r="FL48" s="170" t="e">
        <f t="shared" si="253"/>
        <v>#N/A</v>
      </c>
      <c r="FM48" s="170" t="e">
        <f t="shared" si="254"/>
        <v>#N/A</v>
      </c>
      <c r="FN48" s="170" t="e">
        <f t="shared" si="255"/>
        <v>#N/A</v>
      </c>
      <c r="FO48" s="170" t="e">
        <f t="shared" si="256"/>
        <v>#N/A</v>
      </c>
      <c r="FP48" s="170" t="e">
        <f t="shared" si="257"/>
        <v>#N/A</v>
      </c>
      <c r="FQ48" s="170" t="e">
        <f t="shared" si="258"/>
        <v>#N/A</v>
      </c>
      <c r="FR48" s="170" t="e">
        <f t="shared" si="259"/>
        <v>#N/A</v>
      </c>
      <c r="FS48" s="170" t="e">
        <f t="shared" si="260"/>
        <v>#N/A</v>
      </c>
      <c r="FT48" s="170" t="e">
        <f t="shared" si="261"/>
        <v>#N/A</v>
      </c>
      <c r="FU48" s="170" t="e">
        <f t="shared" si="262"/>
        <v>#N/A</v>
      </c>
      <c r="FV48" s="170" t="e">
        <f t="shared" si="263"/>
        <v>#N/A</v>
      </c>
      <c r="FW48" s="170" t="e">
        <f t="shared" si="264"/>
        <v>#N/A</v>
      </c>
      <c r="FX48" s="170" t="e">
        <f t="shared" si="265"/>
        <v>#N/A</v>
      </c>
      <c r="FY48" s="170" t="e">
        <f t="shared" si="266"/>
        <v>#N/A</v>
      </c>
      <c r="FZ48" s="170" t="e">
        <f t="shared" si="267"/>
        <v>#N/A</v>
      </c>
      <c r="GA48" s="170" t="e">
        <f t="shared" si="268"/>
        <v>#N/A</v>
      </c>
      <c r="GB48" s="170" t="e">
        <f t="shared" si="269"/>
        <v>#N/A</v>
      </c>
      <c r="GC48" s="170" t="e">
        <f t="shared" si="270"/>
        <v>#N/A</v>
      </c>
      <c r="GD48" s="170" t="e">
        <f t="shared" si="271"/>
        <v>#N/A</v>
      </c>
      <c r="GE48" s="170" t="e">
        <f t="shared" si="272"/>
        <v>#N/A</v>
      </c>
      <c r="GF48" s="170" t="e">
        <f t="shared" si="273"/>
        <v>#N/A</v>
      </c>
      <c r="GG48" s="170" t="e">
        <f t="shared" si="274"/>
        <v>#N/A</v>
      </c>
      <c r="GH48" s="170" t="e">
        <f t="shared" si="275"/>
        <v>#N/A</v>
      </c>
      <c r="GI48" s="170" t="e">
        <f t="shared" si="276"/>
        <v>#N/A</v>
      </c>
      <c r="GJ48" s="170" t="e">
        <f t="shared" si="277"/>
        <v>#N/A</v>
      </c>
      <c r="GK48" s="170" t="e">
        <f t="shared" si="278"/>
        <v>#N/A</v>
      </c>
      <c r="GL48" s="170" t="e">
        <f t="shared" si="279"/>
        <v>#N/A</v>
      </c>
      <c r="GM48" s="170" t="e">
        <f t="shared" si="280"/>
        <v>#N/A</v>
      </c>
      <c r="GN48" s="170" t="e">
        <f t="shared" si="281"/>
        <v>#N/A</v>
      </c>
      <c r="GO48" s="170" t="e">
        <f t="shared" si="282"/>
        <v>#N/A</v>
      </c>
      <c r="GP48" s="170" t="e">
        <f t="shared" si="283"/>
        <v>#N/A</v>
      </c>
      <c r="GQ48" s="170" t="e">
        <f t="shared" si="284"/>
        <v>#N/A</v>
      </c>
      <c r="GR48" s="170" t="e">
        <f t="shared" si="285"/>
        <v>#N/A</v>
      </c>
      <c r="GS48" s="170" t="e">
        <f t="shared" si="286"/>
        <v>#N/A</v>
      </c>
      <c r="GT48" s="170" t="e">
        <f t="shared" si="287"/>
        <v>#N/A</v>
      </c>
      <c r="GU48" s="170" t="e">
        <f t="shared" si="288"/>
        <v>#N/A</v>
      </c>
      <c r="GV48" s="170" t="e">
        <f t="shared" si="289"/>
        <v>#N/A</v>
      </c>
      <c r="GW48" s="170" t="e">
        <f t="shared" si="290"/>
        <v>#N/A</v>
      </c>
      <c r="GX48" s="170" t="e">
        <f t="shared" si="291"/>
        <v>#N/A</v>
      </c>
      <c r="GY48" s="170" t="e">
        <f t="shared" si="292"/>
        <v>#N/A</v>
      </c>
      <c r="GZ48" s="170" t="e">
        <f t="shared" si="293"/>
        <v>#N/A</v>
      </c>
      <c r="HA48" s="170" t="e">
        <f t="shared" si="294"/>
        <v>#N/A</v>
      </c>
      <c r="HB48" s="170" t="e">
        <f t="shared" si="295"/>
        <v>#N/A</v>
      </c>
      <c r="HC48" s="170" t="e">
        <f t="shared" si="296"/>
        <v>#N/A</v>
      </c>
      <c r="HD48" s="170" t="e">
        <f t="shared" si="297"/>
        <v>#N/A</v>
      </c>
      <c r="HE48" s="170" t="e">
        <f t="shared" si="298"/>
        <v>#N/A</v>
      </c>
      <c r="HF48" s="170" t="e">
        <f t="shared" si="299"/>
        <v>#N/A</v>
      </c>
      <c r="HG48" s="170" t="e">
        <f t="shared" si="300"/>
        <v>#N/A</v>
      </c>
      <c r="HH48" s="170" t="e">
        <f t="shared" si="301"/>
        <v>#N/A</v>
      </c>
      <c r="HI48" s="170" t="e">
        <f t="shared" si="302"/>
        <v>#N/A</v>
      </c>
      <c r="HJ48" s="170" t="e">
        <f t="shared" si="303"/>
        <v>#N/A</v>
      </c>
      <c r="HK48" s="170" t="e">
        <f t="shared" si="304"/>
        <v>#N/A</v>
      </c>
      <c r="HL48" s="170" t="e">
        <f t="shared" si="305"/>
        <v>#N/A</v>
      </c>
      <c r="HM48" s="170" t="e">
        <f t="shared" si="306"/>
        <v>#N/A</v>
      </c>
      <c r="HN48" s="170" t="e">
        <f t="shared" si="307"/>
        <v>#N/A</v>
      </c>
      <c r="HO48" s="170" t="e">
        <f t="shared" si="308"/>
        <v>#N/A</v>
      </c>
      <c r="HP48" s="170" t="e">
        <f t="shared" si="309"/>
        <v>#N/A</v>
      </c>
    </row>
    <row r="49" spans="1:224" hidden="1" x14ac:dyDescent="0.25">
      <c r="A49" s="4">
        <v>46</v>
      </c>
      <c r="B49" s="97" t="str">
        <f t="shared" si="107"/>
        <v/>
      </c>
      <c r="C49" s="96"/>
      <c r="D49" s="97" t="str">
        <f t="shared" si="108"/>
        <v/>
      </c>
      <c r="E49" s="36" t="str">
        <f t="shared" si="0"/>
        <v/>
      </c>
      <c r="F49" s="36" t="str">
        <f t="shared" si="1"/>
        <v/>
      </c>
      <c r="G49" s="74" t="str">
        <f t="shared" si="109"/>
        <v/>
      </c>
      <c r="H49" s="23"/>
      <c r="I49" s="58"/>
      <c r="J49" s="281"/>
      <c r="K49" s="75" t="str">
        <f>IF(AND(B49&gt;0,C49&gt;0,D49&gt;0),IF(ISBLANK(J49),IF(ISBLANK(H49),"",(D49-B49)*VLOOKUP(H49,VLookups!$A$4:$B$13,2,FALSE)),J49),"")</f>
        <v/>
      </c>
      <c r="L49" s="76" t="str">
        <f t="shared" si="205"/>
        <v/>
      </c>
      <c r="M49" s="96"/>
      <c r="N49" s="271"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110"/>
        <v/>
      </c>
      <c r="W49" s="50" t="str">
        <f t="shared" ref="W49:AP49" si="346">IF(ISNONTEXT($V49),X49-$V49,"")</f>
        <v/>
      </c>
      <c r="X49" s="50" t="str">
        <f t="shared" si="346"/>
        <v/>
      </c>
      <c r="Y49" s="50" t="str">
        <f t="shared" si="346"/>
        <v/>
      </c>
      <c r="Z49" s="50" t="str">
        <f t="shared" si="346"/>
        <v/>
      </c>
      <c r="AA49" s="50" t="str">
        <f t="shared" si="346"/>
        <v/>
      </c>
      <c r="AB49" s="50" t="str">
        <f t="shared" si="346"/>
        <v/>
      </c>
      <c r="AC49" s="50" t="str">
        <f t="shared" si="346"/>
        <v/>
      </c>
      <c r="AD49" s="50" t="str">
        <f t="shared" si="346"/>
        <v/>
      </c>
      <c r="AE49" s="50" t="str">
        <f t="shared" si="346"/>
        <v/>
      </c>
      <c r="AF49" s="50" t="str">
        <f t="shared" si="346"/>
        <v/>
      </c>
      <c r="AG49" s="50" t="str">
        <f t="shared" si="346"/>
        <v/>
      </c>
      <c r="AH49" s="50" t="str">
        <f t="shared" si="346"/>
        <v/>
      </c>
      <c r="AI49" s="50" t="str">
        <f t="shared" si="346"/>
        <v/>
      </c>
      <c r="AJ49" s="50" t="str">
        <f t="shared" si="346"/>
        <v/>
      </c>
      <c r="AK49" s="50" t="str">
        <f t="shared" si="346"/>
        <v/>
      </c>
      <c r="AL49" s="50" t="str">
        <f t="shared" si="346"/>
        <v/>
      </c>
      <c r="AM49" s="50" t="str">
        <f t="shared" si="346"/>
        <v/>
      </c>
      <c r="AN49" s="50" t="str">
        <f t="shared" si="346"/>
        <v/>
      </c>
      <c r="AO49" s="50" t="str">
        <f t="shared" si="346"/>
        <v/>
      </c>
      <c r="AP49" s="50" t="str">
        <f t="shared" si="346"/>
        <v/>
      </c>
      <c r="AQ49" s="184" t="str">
        <f t="shared" si="112"/>
        <v/>
      </c>
      <c r="AR49" s="50" t="str">
        <f t="shared" ref="AR49:DC49" si="347">IF(ISNONTEXT($V49),AQ49+$V49,"")</f>
        <v/>
      </c>
      <c r="AS49" s="50" t="str">
        <f t="shared" si="347"/>
        <v/>
      </c>
      <c r="AT49" s="50" t="str">
        <f t="shared" si="347"/>
        <v/>
      </c>
      <c r="AU49" s="50" t="str">
        <f t="shared" si="347"/>
        <v/>
      </c>
      <c r="AV49" s="50" t="str">
        <f t="shared" si="347"/>
        <v/>
      </c>
      <c r="AW49" s="50" t="str">
        <f t="shared" si="347"/>
        <v/>
      </c>
      <c r="AX49" s="50" t="str">
        <f t="shared" si="347"/>
        <v/>
      </c>
      <c r="AY49" s="50" t="str">
        <f t="shared" si="347"/>
        <v/>
      </c>
      <c r="AZ49" s="50" t="str">
        <f t="shared" si="347"/>
        <v/>
      </c>
      <c r="BA49" s="50" t="str">
        <f t="shared" si="347"/>
        <v/>
      </c>
      <c r="BB49" s="50" t="str">
        <f t="shared" si="347"/>
        <v/>
      </c>
      <c r="BC49" s="50" t="str">
        <f t="shared" si="347"/>
        <v/>
      </c>
      <c r="BD49" s="50" t="str">
        <f t="shared" si="347"/>
        <v/>
      </c>
      <c r="BE49" s="50" t="str">
        <f t="shared" si="347"/>
        <v/>
      </c>
      <c r="BF49" s="50" t="str">
        <f t="shared" si="347"/>
        <v/>
      </c>
      <c r="BG49" s="50" t="str">
        <f t="shared" si="347"/>
        <v/>
      </c>
      <c r="BH49" s="50" t="str">
        <f t="shared" si="347"/>
        <v/>
      </c>
      <c r="BI49" s="50" t="str">
        <f t="shared" si="347"/>
        <v/>
      </c>
      <c r="BJ49" s="50" t="str">
        <f t="shared" si="347"/>
        <v/>
      </c>
      <c r="BK49" s="50" t="str">
        <f t="shared" si="347"/>
        <v/>
      </c>
      <c r="BL49" s="50" t="str">
        <f t="shared" si="347"/>
        <v/>
      </c>
      <c r="BM49" s="50" t="str">
        <f t="shared" si="347"/>
        <v/>
      </c>
      <c r="BN49" s="50" t="str">
        <f t="shared" si="347"/>
        <v/>
      </c>
      <c r="BO49" s="50" t="str">
        <f t="shared" si="347"/>
        <v/>
      </c>
      <c r="BP49" s="50" t="str">
        <f t="shared" si="347"/>
        <v/>
      </c>
      <c r="BQ49" s="50" t="str">
        <f t="shared" si="347"/>
        <v/>
      </c>
      <c r="BR49" s="50" t="str">
        <f t="shared" si="347"/>
        <v/>
      </c>
      <c r="BS49" s="50" t="str">
        <f t="shared" si="347"/>
        <v/>
      </c>
      <c r="BT49" s="50" t="str">
        <f t="shared" si="347"/>
        <v/>
      </c>
      <c r="BU49" s="50" t="str">
        <f t="shared" si="347"/>
        <v/>
      </c>
      <c r="BV49" s="50" t="str">
        <f t="shared" si="347"/>
        <v/>
      </c>
      <c r="BW49" s="50" t="str">
        <f t="shared" si="347"/>
        <v/>
      </c>
      <c r="BX49" s="50" t="str">
        <f t="shared" si="347"/>
        <v/>
      </c>
      <c r="BY49" s="50" t="str">
        <f t="shared" si="347"/>
        <v/>
      </c>
      <c r="BZ49" s="50" t="str">
        <f t="shared" si="347"/>
        <v/>
      </c>
      <c r="CA49" s="50" t="str">
        <f t="shared" si="347"/>
        <v/>
      </c>
      <c r="CB49" s="50" t="str">
        <f t="shared" si="347"/>
        <v/>
      </c>
      <c r="CC49" s="50" t="str">
        <f t="shared" si="347"/>
        <v/>
      </c>
      <c r="CD49" s="50" t="str">
        <f t="shared" si="347"/>
        <v/>
      </c>
      <c r="CE49" s="50" t="str">
        <f t="shared" si="347"/>
        <v/>
      </c>
      <c r="CF49" s="50" t="str">
        <f t="shared" si="347"/>
        <v/>
      </c>
      <c r="CG49" s="50" t="str">
        <f t="shared" si="347"/>
        <v/>
      </c>
      <c r="CH49" s="50" t="str">
        <f t="shared" si="347"/>
        <v/>
      </c>
      <c r="CI49" s="50" t="str">
        <f t="shared" si="347"/>
        <v/>
      </c>
      <c r="CJ49" s="50" t="str">
        <f t="shared" si="347"/>
        <v/>
      </c>
      <c r="CK49" s="50" t="str">
        <f t="shared" si="347"/>
        <v/>
      </c>
      <c r="CL49" s="50" t="str">
        <f t="shared" si="347"/>
        <v/>
      </c>
      <c r="CM49" s="50" t="str">
        <f t="shared" si="347"/>
        <v/>
      </c>
      <c r="CN49" s="50" t="str">
        <f t="shared" si="347"/>
        <v/>
      </c>
      <c r="CO49" s="50" t="str">
        <f t="shared" si="347"/>
        <v/>
      </c>
      <c r="CP49" s="50" t="str">
        <f t="shared" si="347"/>
        <v/>
      </c>
      <c r="CQ49" s="50" t="str">
        <f t="shared" si="347"/>
        <v/>
      </c>
      <c r="CR49" s="50" t="str">
        <f t="shared" si="347"/>
        <v/>
      </c>
      <c r="CS49" s="50" t="str">
        <f t="shared" si="347"/>
        <v/>
      </c>
      <c r="CT49" s="50" t="str">
        <f t="shared" si="347"/>
        <v/>
      </c>
      <c r="CU49" s="50" t="str">
        <f t="shared" si="347"/>
        <v/>
      </c>
      <c r="CV49" s="50" t="str">
        <f t="shared" si="347"/>
        <v/>
      </c>
      <c r="CW49" s="50" t="str">
        <f t="shared" si="347"/>
        <v/>
      </c>
      <c r="CX49" s="50" t="str">
        <f t="shared" si="347"/>
        <v/>
      </c>
      <c r="CY49" s="50" t="str">
        <f t="shared" si="347"/>
        <v/>
      </c>
      <c r="CZ49" s="50" t="str">
        <f t="shared" si="347"/>
        <v/>
      </c>
      <c r="DA49" s="50" t="str">
        <f t="shared" si="347"/>
        <v/>
      </c>
      <c r="DB49" s="50" t="str">
        <f t="shared" si="347"/>
        <v/>
      </c>
      <c r="DC49" s="50" t="str">
        <f t="shared" si="347"/>
        <v/>
      </c>
      <c r="DD49" s="50" t="str">
        <f t="shared" ref="DD49:DS49" si="348">IF(ISNONTEXT($V49),DC49+$V49,"")</f>
        <v/>
      </c>
      <c r="DE49" s="50" t="str">
        <f t="shared" si="348"/>
        <v/>
      </c>
      <c r="DF49" s="50" t="str">
        <f t="shared" si="348"/>
        <v/>
      </c>
      <c r="DG49" s="50" t="str">
        <f t="shared" si="348"/>
        <v/>
      </c>
      <c r="DH49" s="50" t="str">
        <f t="shared" si="348"/>
        <v/>
      </c>
      <c r="DI49" s="50" t="str">
        <f t="shared" si="348"/>
        <v/>
      </c>
      <c r="DJ49" s="50" t="str">
        <f t="shared" si="348"/>
        <v/>
      </c>
      <c r="DK49" s="50" t="str">
        <f t="shared" si="348"/>
        <v/>
      </c>
      <c r="DL49" s="50" t="str">
        <f t="shared" si="348"/>
        <v/>
      </c>
      <c r="DM49" s="50" t="str">
        <f t="shared" si="348"/>
        <v/>
      </c>
      <c r="DN49" s="50" t="str">
        <f t="shared" si="348"/>
        <v/>
      </c>
      <c r="DO49" s="50" t="str">
        <f t="shared" si="348"/>
        <v/>
      </c>
      <c r="DP49" s="50" t="str">
        <f t="shared" si="348"/>
        <v/>
      </c>
      <c r="DQ49" s="50" t="str">
        <f t="shared" si="348"/>
        <v/>
      </c>
      <c r="DR49" s="50" t="str">
        <f t="shared" si="348"/>
        <v/>
      </c>
      <c r="DS49" s="50" t="str">
        <f t="shared" si="348"/>
        <v/>
      </c>
      <c r="DT49" s="170" t="e">
        <f t="shared" si="209"/>
        <v>#N/A</v>
      </c>
      <c r="DU49" s="170" t="e">
        <f t="shared" si="210"/>
        <v>#N/A</v>
      </c>
      <c r="DV49" s="170" t="e">
        <f t="shared" si="211"/>
        <v>#N/A</v>
      </c>
      <c r="DW49" s="170" t="e">
        <f t="shared" si="212"/>
        <v>#N/A</v>
      </c>
      <c r="DX49" s="170" t="e">
        <f t="shared" si="213"/>
        <v>#N/A</v>
      </c>
      <c r="DY49" s="170" t="e">
        <f t="shared" si="214"/>
        <v>#N/A</v>
      </c>
      <c r="DZ49" s="170" t="e">
        <f t="shared" si="215"/>
        <v>#N/A</v>
      </c>
      <c r="EA49" s="170" t="e">
        <f t="shared" si="216"/>
        <v>#N/A</v>
      </c>
      <c r="EB49" s="170" t="e">
        <f t="shared" si="217"/>
        <v>#N/A</v>
      </c>
      <c r="EC49" s="170" t="e">
        <f t="shared" si="218"/>
        <v>#N/A</v>
      </c>
      <c r="ED49" s="170" t="e">
        <f t="shared" si="219"/>
        <v>#N/A</v>
      </c>
      <c r="EE49" s="170" t="e">
        <f t="shared" si="220"/>
        <v>#N/A</v>
      </c>
      <c r="EF49" s="170" t="e">
        <f t="shared" si="221"/>
        <v>#N/A</v>
      </c>
      <c r="EG49" s="170" t="e">
        <f t="shared" si="222"/>
        <v>#N/A</v>
      </c>
      <c r="EH49" s="170" t="e">
        <f t="shared" si="223"/>
        <v>#N/A</v>
      </c>
      <c r="EI49" s="170" t="e">
        <f t="shared" si="224"/>
        <v>#N/A</v>
      </c>
      <c r="EJ49" s="170" t="e">
        <f t="shared" si="225"/>
        <v>#N/A</v>
      </c>
      <c r="EK49" s="170" t="e">
        <f t="shared" si="226"/>
        <v>#N/A</v>
      </c>
      <c r="EL49" s="170" t="e">
        <f t="shared" si="227"/>
        <v>#N/A</v>
      </c>
      <c r="EM49" s="170" t="e">
        <f t="shared" si="228"/>
        <v>#N/A</v>
      </c>
      <c r="EN49" s="170" t="e">
        <f t="shared" si="229"/>
        <v>#N/A</v>
      </c>
      <c r="EO49" s="170" t="e">
        <f t="shared" si="230"/>
        <v>#N/A</v>
      </c>
      <c r="EP49" s="170" t="e">
        <f t="shared" si="231"/>
        <v>#N/A</v>
      </c>
      <c r="EQ49" s="170" t="e">
        <f t="shared" si="232"/>
        <v>#N/A</v>
      </c>
      <c r="ER49" s="170" t="e">
        <f t="shared" si="233"/>
        <v>#N/A</v>
      </c>
      <c r="ES49" s="170" t="e">
        <f t="shared" si="234"/>
        <v>#N/A</v>
      </c>
      <c r="ET49" s="170" t="e">
        <f t="shared" si="235"/>
        <v>#N/A</v>
      </c>
      <c r="EU49" s="170" t="e">
        <f t="shared" si="236"/>
        <v>#N/A</v>
      </c>
      <c r="EV49" s="170" t="e">
        <f t="shared" si="237"/>
        <v>#N/A</v>
      </c>
      <c r="EW49" s="170" t="e">
        <f t="shared" si="238"/>
        <v>#N/A</v>
      </c>
      <c r="EX49" s="170" t="e">
        <f t="shared" si="239"/>
        <v>#N/A</v>
      </c>
      <c r="EY49" s="170" t="e">
        <f t="shared" si="240"/>
        <v>#N/A</v>
      </c>
      <c r="EZ49" s="170" t="e">
        <f t="shared" si="241"/>
        <v>#N/A</v>
      </c>
      <c r="FA49" s="170" t="e">
        <f t="shared" si="242"/>
        <v>#N/A</v>
      </c>
      <c r="FB49" s="170" t="e">
        <f t="shared" si="243"/>
        <v>#N/A</v>
      </c>
      <c r="FC49" s="170" t="e">
        <f t="shared" si="244"/>
        <v>#N/A</v>
      </c>
      <c r="FD49" s="170" t="e">
        <f t="shared" si="245"/>
        <v>#N/A</v>
      </c>
      <c r="FE49" s="170" t="e">
        <f t="shared" si="246"/>
        <v>#N/A</v>
      </c>
      <c r="FF49" s="170" t="e">
        <f t="shared" si="247"/>
        <v>#N/A</v>
      </c>
      <c r="FG49" s="170" t="e">
        <f t="shared" si="248"/>
        <v>#N/A</v>
      </c>
      <c r="FH49" s="170" t="e">
        <f t="shared" si="249"/>
        <v>#N/A</v>
      </c>
      <c r="FI49" s="170" t="e">
        <f t="shared" si="250"/>
        <v>#N/A</v>
      </c>
      <c r="FJ49" s="170" t="e">
        <f t="shared" si="251"/>
        <v>#N/A</v>
      </c>
      <c r="FK49" s="170" t="e">
        <f t="shared" si="252"/>
        <v>#N/A</v>
      </c>
      <c r="FL49" s="170" t="e">
        <f t="shared" si="253"/>
        <v>#N/A</v>
      </c>
      <c r="FM49" s="170" t="e">
        <f t="shared" si="254"/>
        <v>#N/A</v>
      </c>
      <c r="FN49" s="170" t="e">
        <f t="shared" si="255"/>
        <v>#N/A</v>
      </c>
      <c r="FO49" s="170" t="e">
        <f t="shared" si="256"/>
        <v>#N/A</v>
      </c>
      <c r="FP49" s="170" t="e">
        <f t="shared" si="257"/>
        <v>#N/A</v>
      </c>
      <c r="FQ49" s="170" t="e">
        <f t="shared" si="258"/>
        <v>#N/A</v>
      </c>
      <c r="FR49" s="170" t="e">
        <f t="shared" si="259"/>
        <v>#N/A</v>
      </c>
      <c r="FS49" s="170" t="e">
        <f t="shared" si="260"/>
        <v>#N/A</v>
      </c>
      <c r="FT49" s="170" t="e">
        <f t="shared" si="261"/>
        <v>#N/A</v>
      </c>
      <c r="FU49" s="170" t="e">
        <f t="shared" si="262"/>
        <v>#N/A</v>
      </c>
      <c r="FV49" s="170" t="e">
        <f t="shared" si="263"/>
        <v>#N/A</v>
      </c>
      <c r="FW49" s="170" t="e">
        <f t="shared" si="264"/>
        <v>#N/A</v>
      </c>
      <c r="FX49" s="170" t="e">
        <f t="shared" si="265"/>
        <v>#N/A</v>
      </c>
      <c r="FY49" s="170" t="e">
        <f t="shared" si="266"/>
        <v>#N/A</v>
      </c>
      <c r="FZ49" s="170" t="e">
        <f t="shared" si="267"/>
        <v>#N/A</v>
      </c>
      <c r="GA49" s="170" t="e">
        <f t="shared" si="268"/>
        <v>#N/A</v>
      </c>
      <c r="GB49" s="170" t="e">
        <f t="shared" si="269"/>
        <v>#N/A</v>
      </c>
      <c r="GC49" s="170" t="e">
        <f t="shared" si="270"/>
        <v>#N/A</v>
      </c>
      <c r="GD49" s="170" t="e">
        <f t="shared" si="271"/>
        <v>#N/A</v>
      </c>
      <c r="GE49" s="170" t="e">
        <f t="shared" si="272"/>
        <v>#N/A</v>
      </c>
      <c r="GF49" s="170" t="e">
        <f t="shared" si="273"/>
        <v>#N/A</v>
      </c>
      <c r="GG49" s="170" t="e">
        <f t="shared" si="274"/>
        <v>#N/A</v>
      </c>
      <c r="GH49" s="170" t="e">
        <f t="shared" si="275"/>
        <v>#N/A</v>
      </c>
      <c r="GI49" s="170" t="e">
        <f t="shared" si="276"/>
        <v>#N/A</v>
      </c>
      <c r="GJ49" s="170" t="e">
        <f t="shared" si="277"/>
        <v>#N/A</v>
      </c>
      <c r="GK49" s="170" t="e">
        <f t="shared" si="278"/>
        <v>#N/A</v>
      </c>
      <c r="GL49" s="170" t="e">
        <f t="shared" si="279"/>
        <v>#N/A</v>
      </c>
      <c r="GM49" s="170" t="e">
        <f t="shared" si="280"/>
        <v>#N/A</v>
      </c>
      <c r="GN49" s="170" t="e">
        <f t="shared" si="281"/>
        <v>#N/A</v>
      </c>
      <c r="GO49" s="170" t="e">
        <f t="shared" si="282"/>
        <v>#N/A</v>
      </c>
      <c r="GP49" s="170" t="e">
        <f t="shared" si="283"/>
        <v>#N/A</v>
      </c>
      <c r="GQ49" s="170" t="e">
        <f t="shared" si="284"/>
        <v>#N/A</v>
      </c>
      <c r="GR49" s="170" t="e">
        <f t="shared" si="285"/>
        <v>#N/A</v>
      </c>
      <c r="GS49" s="170" t="e">
        <f t="shared" si="286"/>
        <v>#N/A</v>
      </c>
      <c r="GT49" s="170" t="e">
        <f t="shared" si="287"/>
        <v>#N/A</v>
      </c>
      <c r="GU49" s="170" t="e">
        <f t="shared" si="288"/>
        <v>#N/A</v>
      </c>
      <c r="GV49" s="170" t="e">
        <f t="shared" si="289"/>
        <v>#N/A</v>
      </c>
      <c r="GW49" s="170" t="e">
        <f t="shared" si="290"/>
        <v>#N/A</v>
      </c>
      <c r="GX49" s="170" t="e">
        <f t="shared" si="291"/>
        <v>#N/A</v>
      </c>
      <c r="GY49" s="170" t="e">
        <f t="shared" si="292"/>
        <v>#N/A</v>
      </c>
      <c r="GZ49" s="170" t="e">
        <f t="shared" si="293"/>
        <v>#N/A</v>
      </c>
      <c r="HA49" s="170" t="e">
        <f t="shared" si="294"/>
        <v>#N/A</v>
      </c>
      <c r="HB49" s="170" t="e">
        <f t="shared" si="295"/>
        <v>#N/A</v>
      </c>
      <c r="HC49" s="170" t="e">
        <f t="shared" si="296"/>
        <v>#N/A</v>
      </c>
      <c r="HD49" s="170" t="e">
        <f t="shared" si="297"/>
        <v>#N/A</v>
      </c>
      <c r="HE49" s="170" t="e">
        <f t="shared" si="298"/>
        <v>#N/A</v>
      </c>
      <c r="HF49" s="170" t="e">
        <f t="shared" si="299"/>
        <v>#N/A</v>
      </c>
      <c r="HG49" s="170" t="e">
        <f t="shared" si="300"/>
        <v>#N/A</v>
      </c>
      <c r="HH49" s="170" t="e">
        <f t="shared" si="301"/>
        <v>#N/A</v>
      </c>
      <c r="HI49" s="170" t="e">
        <f t="shared" si="302"/>
        <v>#N/A</v>
      </c>
      <c r="HJ49" s="170" t="e">
        <f t="shared" si="303"/>
        <v>#N/A</v>
      </c>
      <c r="HK49" s="170" t="e">
        <f t="shared" si="304"/>
        <v>#N/A</v>
      </c>
      <c r="HL49" s="170" t="e">
        <f t="shared" si="305"/>
        <v>#N/A</v>
      </c>
      <c r="HM49" s="170" t="e">
        <f t="shared" si="306"/>
        <v>#N/A</v>
      </c>
      <c r="HN49" s="170" t="e">
        <f t="shared" si="307"/>
        <v>#N/A</v>
      </c>
      <c r="HO49" s="170" t="e">
        <f t="shared" si="308"/>
        <v>#N/A</v>
      </c>
      <c r="HP49" s="170" t="e">
        <f t="shared" si="309"/>
        <v>#N/A</v>
      </c>
    </row>
    <row r="50" spans="1:224" hidden="1" x14ac:dyDescent="0.25">
      <c r="A50" s="4">
        <v>47</v>
      </c>
      <c r="B50" s="97" t="str">
        <f t="shared" si="107"/>
        <v/>
      </c>
      <c r="C50" s="96"/>
      <c r="D50" s="97" t="str">
        <f t="shared" si="108"/>
        <v/>
      </c>
      <c r="E50" s="36" t="str">
        <f t="shared" si="0"/>
        <v/>
      </c>
      <c r="F50" s="36" t="str">
        <f t="shared" si="1"/>
        <v/>
      </c>
      <c r="G50" s="74" t="str">
        <f t="shared" si="109"/>
        <v/>
      </c>
      <c r="H50" s="23"/>
      <c r="I50" s="58"/>
      <c r="J50" s="281"/>
      <c r="K50" s="75" t="str">
        <f>IF(AND(B50&gt;0,C50&gt;0,D50&gt;0),IF(ISBLANK(J50),IF(ISBLANK(H50),"",(D50-B50)*VLOOKUP(H50,VLookups!$A$4:$B$13,2,FALSE)),J50),"")</f>
        <v/>
      </c>
      <c r="L50" s="76" t="str">
        <f t="shared" si="205"/>
        <v/>
      </c>
      <c r="M50" s="96"/>
      <c r="N50" s="271"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110"/>
        <v/>
      </c>
      <c r="W50" s="50" t="str">
        <f t="shared" ref="W50:AP50" si="349">IF(ISNONTEXT($V50),X50-$V50,"")</f>
        <v/>
      </c>
      <c r="X50" s="50" t="str">
        <f t="shared" si="349"/>
        <v/>
      </c>
      <c r="Y50" s="50" t="str">
        <f t="shared" si="349"/>
        <v/>
      </c>
      <c r="Z50" s="50" t="str">
        <f t="shared" si="349"/>
        <v/>
      </c>
      <c r="AA50" s="50" t="str">
        <f t="shared" si="349"/>
        <v/>
      </c>
      <c r="AB50" s="50" t="str">
        <f t="shared" si="349"/>
        <v/>
      </c>
      <c r="AC50" s="50" t="str">
        <f t="shared" si="349"/>
        <v/>
      </c>
      <c r="AD50" s="50" t="str">
        <f t="shared" si="349"/>
        <v/>
      </c>
      <c r="AE50" s="50" t="str">
        <f t="shared" si="349"/>
        <v/>
      </c>
      <c r="AF50" s="50" t="str">
        <f t="shared" si="349"/>
        <v/>
      </c>
      <c r="AG50" s="50" t="str">
        <f t="shared" si="349"/>
        <v/>
      </c>
      <c r="AH50" s="50" t="str">
        <f t="shared" si="349"/>
        <v/>
      </c>
      <c r="AI50" s="50" t="str">
        <f t="shared" si="349"/>
        <v/>
      </c>
      <c r="AJ50" s="50" t="str">
        <f t="shared" si="349"/>
        <v/>
      </c>
      <c r="AK50" s="50" t="str">
        <f t="shared" si="349"/>
        <v/>
      </c>
      <c r="AL50" s="50" t="str">
        <f t="shared" si="349"/>
        <v/>
      </c>
      <c r="AM50" s="50" t="str">
        <f t="shared" si="349"/>
        <v/>
      </c>
      <c r="AN50" s="50" t="str">
        <f t="shared" si="349"/>
        <v/>
      </c>
      <c r="AO50" s="50" t="str">
        <f t="shared" si="349"/>
        <v/>
      </c>
      <c r="AP50" s="50" t="str">
        <f t="shared" si="349"/>
        <v/>
      </c>
      <c r="AQ50" s="184" t="str">
        <f t="shared" si="112"/>
        <v/>
      </c>
      <c r="AR50" s="50" t="str">
        <f t="shared" ref="AR50:DC50" si="350">IF(ISNONTEXT($V50),AQ50+$V50,"")</f>
        <v/>
      </c>
      <c r="AS50" s="50" t="str">
        <f t="shared" si="350"/>
        <v/>
      </c>
      <c r="AT50" s="50" t="str">
        <f t="shared" si="350"/>
        <v/>
      </c>
      <c r="AU50" s="50" t="str">
        <f t="shared" si="350"/>
        <v/>
      </c>
      <c r="AV50" s="50" t="str">
        <f t="shared" si="350"/>
        <v/>
      </c>
      <c r="AW50" s="50" t="str">
        <f t="shared" si="350"/>
        <v/>
      </c>
      <c r="AX50" s="50" t="str">
        <f t="shared" si="350"/>
        <v/>
      </c>
      <c r="AY50" s="50" t="str">
        <f t="shared" si="350"/>
        <v/>
      </c>
      <c r="AZ50" s="50" t="str">
        <f t="shared" si="350"/>
        <v/>
      </c>
      <c r="BA50" s="50" t="str">
        <f t="shared" si="350"/>
        <v/>
      </c>
      <c r="BB50" s="50" t="str">
        <f t="shared" si="350"/>
        <v/>
      </c>
      <c r="BC50" s="50" t="str">
        <f t="shared" si="350"/>
        <v/>
      </c>
      <c r="BD50" s="50" t="str">
        <f t="shared" si="350"/>
        <v/>
      </c>
      <c r="BE50" s="50" t="str">
        <f t="shared" si="350"/>
        <v/>
      </c>
      <c r="BF50" s="50" t="str">
        <f t="shared" si="350"/>
        <v/>
      </c>
      <c r="BG50" s="50" t="str">
        <f t="shared" si="350"/>
        <v/>
      </c>
      <c r="BH50" s="50" t="str">
        <f t="shared" si="350"/>
        <v/>
      </c>
      <c r="BI50" s="50" t="str">
        <f t="shared" si="350"/>
        <v/>
      </c>
      <c r="BJ50" s="50" t="str">
        <f t="shared" si="350"/>
        <v/>
      </c>
      <c r="BK50" s="50" t="str">
        <f t="shared" si="350"/>
        <v/>
      </c>
      <c r="BL50" s="50" t="str">
        <f t="shared" si="350"/>
        <v/>
      </c>
      <c r="BM50" s="50" t="str">
        <f t="shared" si="350"/>
        <v/>
      </c>
      <c r="BN50" s="50" t="str">
        <f t="shared" si="350"/>
        <v/>
      </c>
      <c r="BO50" s="50" t="str">
        <f t="shared" si="350"/>
        <v/>
      </c>
      <c r="BP50" s="50" t="str">
        <f t="shared" si="350"/>
        <v/>
      </c>
      <c r="BQ50" s="50" t="str">
        <f t="shared" si="350"/>
        <v/>
      </c>
      <c r="BR50" s="50" t="str">
        <f t="shared" si="350"/>
        <v/>
      </c>
      <c r="BS50" s="50" t="str">
        <f t="shared" si="350"/>
        <v/>
      </c>
      <c r="BT50" s="50" t="str">
        <f t="shared" si="350"/>
        <v/>
      </c>
      <c r="BU50" s="50" t="str">
        <f t="shared" si="350"/>
        <v/>
      </c>
      <c r="BV50" s="50" t="str">
        <f t="shared" si="350"/>
        <v/>
      </c>
      <c r="BW50" s="50" t="str">
        <f t="shared" si="350"/>
        <v/>
      </c>
      <c r="BX50" s="50" t="str">
        <f t="shared" si="350"/>
        <v/>
      </c>
      <c r="BY50" s="50" t="str">
        <f t="shared" si="350"/>
        <v/>
      </c>
      <c r="BZ50" s="50" t="str">
        <f t="shared" si="350"/>
        <v/>
      </c>
      <c r="CA50" s="50" t="str">
        <f t="shared" si="350"/>
        <v/>
      </c>
      <c r="CB50" s="50" t="str">
        <f t="shared" si="350"/>
        <v/>
      </c>
      <c r="CC50" s="50" t="str">
        <f t="shared" si="350"/>
        <v/>
      </c>
      <c r="CD50" s="50" t="str">
        <f t="shared" si="350"/>
        <v/>
      </c>
      <c r="CE50" s="50" t="str">
        <f t="shared" si="350"/>
        <v/>
      </c>
      <c r="CF50" s="50" t="str">
        <f t="shared" si="350"/>
        <v/>
      </c>
      <c r="CG50" s="50" t="str">
        <f t="shared" si="350"/>
        <v/>
      </c>
      <c r="CH50" s="50" t="str">
        <f t="shared" si="350"/>
        <v/>
      </c>
      <c r="CI50" s="50" t="str">
        <f t="shared" si="350"/>
        <v/>
      </c>
      <c r="CJ50" s="50" t="str">
        <f t="shared" si="350"/>
        <v/>
      </c>
      <c r="CK50" s="50" t="str">
        <f t="shared" si="350"/>
        <v/>
      </c>
      <c r="CL50" s="50" t="str">
        <f t="shared" si="350"/>
        <v/>
      </c>
      <c r="CM50" s="50" t="str">
        <f t="shared" si="350"/>
        <v/>
      </c>
      <c r="CN50" s="50" t="str">
        <f t="shared" si="350"/>
        <v/>
      </c>
      <c r="CO50" s="50" t="str">
        <f t="shared" si="350"/>
        <v/>
      </c>
      <c r="CP50" s="50" t="str">
        <f t="shared" si="350"/>
        <v/>
      </c>
      <c r="CQ50" s="50" t="str">
        <f t="shared" si="350"/>
        <v/>
      </c>
      <c r="CR50" s="50" t="str">
        <f t="shared" si="350"/>
        <v/>
      </c>
      <c r="CS50" s="50" t="str">
        <f t="shared" si="350"/>
        <v/>
      </c>
      <c r="CT50" s="50" t="str">
        <f t="shared" si="350"/>
        <v/>
      </c>
      <c r="CU50" s="50" t="str">
        <f t="shared" si="350"/>
        <v/>
      </c>
      <c r="CV50" s="50" t="str">
        <f t="shared" si="350"/>
        <v/>
      </c>
      <c r="CW50" s="50" t="str">
        <f t="shared" si="350"/>
        <v/>
      </c>
      <c r="CX50" s="50" t="str">
        <f t="shared" si="350"/>
        <v/>
      </c>
      <c r="CY50" s="50" t="str">
        <f t="shared" si="350"/>
        <v/>
      </c>
      <c r="CZ50" s="50" t="str">
        <f t="shared" si="350"/>
        <v/>
      </c>
      <c r="DA50" s="50" t="str">
        <f t="shared" si="350"/>
        <v/>
      </c>
      <c r="DB50" s="50" t="str">
        <f t="shared" si="350"/>
        <v/>
      </c>
      <c r="DC50" s="50" t="str">
        <f t="shared" si="350"/>
        <v/>
      </c>
      <c r="DD50" s="50" t="str">
        <f t="shared" ref="DD50:DS50" si="351">IF(ISNONTEXT($V50),DC50+$V50,"")</f>
        <v/>
      </c>
      <c r="DE50" s="50" t="str">
        <f t="shared" si="351"/>
        <v/>
      </c>
      <c r="DF50" s="50" t="str">
        <f t="shared" si="351"/>
        <v/>
      </c>
      <c r="DG50" s="50" t="str">
        <f t="shared" si="351"/>
        <v/>
      </c>
      <c r="DH50" s="50" t="str">
        <f t="shared" si="351"/>
        <v/>
      </c>
      <c r="DI50" s="50" t="str">
        <f t="shared" si="351"/>
        <v/>
      </c>
      <c r="DJ50" s="50" t="str">
        <f t="shared" si="351"/>
        <v/>
      </c>
      <c r="DK50" s="50" t="str">
        <f t="shared" si="351"/>
        <v/>
      </c>
      <c r="DL50" s="50" t="str">
        <f t="shared" si="351"/>
        <v/>
      </c>
      <c r="DM50" s="50" t="str">
        <f t="shared" si="351"/>
        <v/>
      </c>
      <c r="DN50" s="50" t="str">
        <f t="shared" si="351"/>
        <v/>
      </c>
      <c r="DO50" s="50" t="str">
        <f t="shared" si="351"/>
        <v/>
      </c>
      <c r="DP50" s="50" t="str">
        <f t="shared" si="351"/>
        <v/>
      </c>
      <c r="DQ50" s="50" t="str">
        <f t="shared" si="351"/>
        <v/>
      </c>
      <c r="DR50" s="50" t="str">
        <f t="shared" si="351"/>
        <v/>
      </c>
      <c r="DS50" s="50" t="str">
        <f t="shared" si="351"/>
        <v/>
      </c>
      <c r="DT50" s="170" t="e">
        <f t="shared" si="209"/>
        <v>#N/A</v>
      </c>
      <c r="DU50" s="170" t="e">
        <f t="shared" si="210"/>
        <v>#N/A</v>
      </c>
      <c r="DV50" s="170" t="e">
        <f t="shared" si="211"/>
        <v>#N/A</v>
      </c>
      <c r="DW50" s="170" t="e">
        <f t="shared" si="212"/>
        <v>#N/A</v>
      </c>
      <c r="DX50" s="170" t="e">
        <f t="shared" si="213"/>
        <v>#N/A</v>
      </c>
      <c r="DY50" s="170" t="e">
        <f t="shared" si="214"/>
        <v>#N/A</v>
      </c>
      <c r="DZ50" s="170" t="e">
        <f t="shared" si="215"/>
        <v>#N/A</v>
      </c>
      <c r="EA50" s="170" t="e">
        <f t="shared" si="216"/>
        <v>#N/A</v>
      </c>
      <c r="EB50" s="170" t="e">
        <f t="shared" si="217"/>
        <v>#N/A</v>
      </c>
      <c r="EC50" s="170" t="e">
        <f t="shared" si="218"/>
        <v>#N/A</v>
      </c>
      <c r="ED50" s="170" t="e">
        <f t="shared" si="219"/>
        <v>#N/A</v>
      </c>
      <c r="EE50" s="170" t="e">
        <f t="shared" si="220"/>
        <v>#N/A</v>
      </c>
      <c r="EF50" s="170" t="e">
        <f t="shared" si="221"/>
        <v>#N/A</v>
      </c>
      <c r="EG50" s="170" t="e">
        <f t="shared" si="222"/>
        <v>#N/A</v>
      </c>
      <c r="EH50" s="170" t="e">
        <f t="shared" si="223"/>
        <v>#N/A</v>
      </c>
      <c r="EI50" s="170" t="e">
        <f t="shared" si="224"/>
        <v>#N/A</v>
      </c>
      <c r="EJ50" s="170" t="e">
        <f t="shared" si="225"/>
        <v>#N/A</v>
      </c>
      <c r="EK50" s="170" t="e">
        <f t="shared" si="226"/>
        <v>#N/A</v>
      </c>
      <c r="EL50" s="170" t="e">
        <f t="shared" si="227"/>
        <v>#N/A</v>
      </c>
      <c r="EM50" s="170" t="e">
        <f t="shared" si="228"/>
        <v>#N/A</v>
      </c>
      <c r="EN50" s="170" t="e">
        <f t="shared" si="229"/>
        <v>#N/A</v>
      </c>
      <c r="EO50" s="170" t="e">
        <f t="shared" si="230"/>
        <v>#N/A</v>
      </c>
      <c r="EP50" s="170" t="e">
        <f t="shared" si="231"/>
        <v>#N/A</v>
      </c>
      <c r="EQ50" s="170" t="e">
        <f t="shared" si="232"/>
        <v>#N/A</v>
      </c>
      <c r="ER50" s="170" t="e">
        <f t="shared" si="233"/>
        <v>#N/A</v>
      </c>
      <c r="ES50" s="170" t="e">
        <f t="shared" si="234"/>
        <v>#N/A</v>
      </c>
      <c r="ET50" s="170" t="e">
        <f t="shared" si="235"/>
        <v>#N/A</v>
      </c>
      <c r="EU50" s="170" t="e">
        <f t="shared" si="236"/>
        <v>#N/A</v>
      </c>
      <c r="EV50" s="170" t="e">
        <f t="shared" si="237"/>
        <v>#N/A</v>
      </c>
      <c r="EW50" s="170" t="e">
        <f t="shared" si="238"/>
        <v>#N/A</v>
      </c>
      <c r="EX50" s="170" t="e">
        <f t="shared" si="239"/>
        <v>#N/A</v>
      </c>
      <c r="EY50" s="170" t="e">
        <f t="shared" si="240"/>
        <v>#N/A</v>
      </c>
      <c r="EZ50" s="170" t="e">
        <f t="shared" si="241"/>
        <v>#N/A</v>
      </c>
      <c r="FA50" s="170" t="e">
        <f t="shared" si="242"/>
        <v>#N/A</v>
      </c>
      <c r="FB50" s="170" t="e">
        <f t="shared" si="243"/>
        <v>#N/A</v>
      </c>
      <c r="FC50" s="170" t="e">
        <f t="shared" si="244"/>
        <v>#N/A</v>
      </c>
      <c r="FD50" s="170" t="e">
        <f t="shared" si="245"/>
        <v>#N/A</v>
      </c>
      <c r="FE50" s="170" t="e">
        <f t="shared" si="246"/>
        <v>#N/A</v>
      </c>
      <c r="FF50" s="170" t="e">
        <f t="shared" si="247"/>
        <v>#N/A</v>
      </c>
      <c r="FG50" s="170" t="e">
        <f t="shared" si="248"/>
        <v>#N/A</v>
      </c>
      <c r="FH50" s="170" t="e">
        <f t="shared" si="249"/>
        <v>#N/A</v>
      </c>
      <c r="FI50" s="170" t="e">
        <f t="shared" si="250"/>
        <v>#N/A</v>
      </c>
      <c r="FJ50" s="170" t="e">
        <f t="shared" si="251"/>
        <v>#N/A</v>
      </c>
      <c r="FK50" s="170" t="e">
        <f t="shared" si="252"/>
        <v>#N/A</v>
      </c>
      <c r="FL50" s="170" t="e">
        <f t="shared" si="253"/>
        <v>#N/A</v>
      </c>
      <c r="FM50" s="170" t="e">
        <f t="shared" si="254"/>
        <v>#N/A</v>
      </c>
      <c r="FN50" s="170" t="e">
        <f t="shared" si="255"/>
        <v>#N/A</v>
      </c>
      <c r="FO50" s="170" t="e">
        <f t="shared" si="256"/>
        <v>#N/A</v>
      </c>
      <c r="FP50" s="170" t="e">
        <f t="shared" si="257"/>
        <v>#N/A</v>
      </c>
      <c r="FQ50" s="170" t="e">
        <f t="shared" si="258"/>
        <v>#N/A</v>
      </c>
      <c r="FR50" s="170" t="e">
        <f t="shared" si="259"/>
        <v>#N/A</v>
      </c>
      <c r="FS50" s="170" t="e">
        <f t="shared" si="260"/>
        <v>#N/A</v>
      </c>
      <c r="FT50" s="170" t="e">
        <f t="shared" si="261"/>
        <v>#N/A</v>
      </c>
      <c r="FU50" s="170" t="e">
        <f t="shared" si="262"/>
        <v>#N/A</v>
      </c>
      <c r="FV50" s="170" t="e">
        <f t="shared" si="263"/>
        <v>#N/A</v>
      </c>
      <c r="FW50" s="170" t="e">
        <f t="shared" si="264"/>
        <v>#N/A</v>
      </c>
      <c r="FX50" s="170" t="e">
        <f t="shared" si="265"/>
        <v>#N/A</v>
      </c>
      <c r="FY50" s="170" t="e">
        <f t="shared" si="266"/>
        <v>#N/A</v>
      </c>
      <c r="FZ50" s="170" t="e">
        <f t="shared" si="267"/>
        <v>#N/A</v>
      </c>
      <c r="GA50" s="170" t="e">
        <f t="shared" si="268"/>
        <v>#N/A</v>
      </c>
      <c r="GB50" s="170" t="e">
        <f t="shared" si="269"/>
        <v>#N/A</v>
      </c>
      <c r="GC50" s="170" t="e">
        <f t="shared" si="270"/>
        <v>#N/A</v>
      </c>
      <c r="GD50" s="170" t="e">
        <f t="shared" si="271"/>
        <v>#N/A</v>
      </c>
      <c r="GE50" s="170" t="e">
        <f t="shared" si="272"/>
        <v>#N/A</v>
      </c>
      <c r="GF50" s="170" t="e">
        <f t="shared" si="273"/>
        <v>#N/A</v>
      </c>
      <c r="GG50" s="170" t="e">
        <f t="shared" si="274"/>
        <v>#N/A</v>
      </c>
      <c r="GH50" s="170" t="e">
        <f t="shared" si="275"/>
        <v>#N/A</v>
      </c>
      <c r="GI50" s="170" t="e">
        <f t="shared" si="276"/>
        <v>#N/A</v>
      </c>
      <c r="GJ50" s="170" t="e">
        <f t="shared" si="277"/>
        <v>#N/A</v>
      </c>
      <c r="GK50" s="170" t="e">
        <f t="shared" si="278"/>
        <v>#N/A</v>
      </c>
      <c r="GL50" s="170" t="e">
        <f t="shared" si="279"/>
        <v>#N/A</v>
      </c>
      <c r="GM50" s="170" t="e">
        <f t="shared" si="280"/>
        <v>#N/A</v>
      </c>
      <c r="GN50" s="170" t="e">
        <f t="shared" si="281"/>
        <v>#N/A</v>
      </c>
      <c r="GO50" s="170" t="e">
        <f t="shared" si="282"/>
        <v>#N/A</v>
      </c>
      <c r="GP50" s="170" t="e">
        <f t="shared" si="283"/>
        <v>#N/A</v>
      </c>
      <c r="GQ50" s="170" t="e">
        <f t="shared" si="284"/>
        <v>#N/A</v>
      </c>
      <c r="GR50" s="170" t="e">
        <f t="shared" si="285"/>
        <v>#N/A</v>
      </c>
      <c r="GS50" s="170" t="e">
        <f t="shared" si="286"/>
        <v>#N/A</v>
      </c>
      <c r="GT50" s="170" t="e">
        <f t="shared" si="287"/>
        <v>#N/A</v>
      </c>
      <c r="GU50" s="170" t="e">
        <f t="shared" si="288"/>
        <v>#N/A</v>
      </c>
      <c r="GV50" s="170" t="e">
        <f t="shared" si="289"/>
        <v>#N/A</v>
      </c>
      <c r="GW50" s="170" t="e">
        <f t="shared" si="290"/>
        <v>#N/A</v>
      </c>
      <c r="GX50" s="170" t="e">
        <f t="shared" si="291"/>
        <v>#N/A</v>
      </c>
      <c r="GY50" s="170" t="e">
        <f t="shared" si="292"/>
        <v>#N/A</v>
      </c>
      <c r="GZ50" s="170" t="e">
        <f t="shared" si="293"/>
        <v>#N/A</v>
      </c>
      <c r="HA50" s="170" t="e">
        <f t="shared" si="294"/>
        <v>#N/A</v>
      </c>
      <c r="HB50" s="170" t="e">
        <f t="shared" si="295"/>
        <v>#N/A</v>
      </c>
      <c r="HC50" s="170" t="e">
        <f t="shared" si="296"/>
        <v>#N/A</v>
      </c>
      <c r="HD50" s="170" t="e">
        <f t="shared" si="297"/>
        <v>#N/A</v>
      </c>
      <c r="HE50" s="170" t="e">
        <f t="shared" si="298"/>
        <v>#N/A</v>
      </c>
      <c r="HF50" s="170" t="e">
        <f t="shared" si="299"/>
        <v>#N/A</v>
      </c>
      <c r="HG50" s="170" t="e">
        <f t="shared" si="300"/>
        <v>#N/A</v>
      </c>
      <c r="HH50" s="170" t="e">
        <f t="shared" si="301"/>
        <v>#N/A</v>
      </c>
      <c r="HI50" s="170" t="e">
        <f t="shared" si="302"/>
        <v>#N/A</v>
      </c>
      <c r="HJ50" s="170" t="e">
        <f t="shared" si="303"/>
        <v>#N/A</v>
      </c>
      <c r="HK50" s="170" t="e">
        <f t="shared" si="304"/>
        <v>#N/A</v>
      </c>
      <c r="HL50" s="170" t="e">
        <f t="shared" si="305"/>
        <v>#N/A</v>
      </c>
      <c r="HM50" s="170" t="e">
        <f t="shared" si="306"/>
        <v>#N/A</v>
      </c>
      <c r="HN50" s="170" t="e">
        <f t="shared" si="307"/>
        <v>#N/A</v>
      </c>
      <c r="HO50" s="170" t="e">
        <f t="shared" si="308"/>
        <v>#N/A</v>
      </c>
      <c r="HP50" s="170" t="e">
        <f t="shared" si="309"/>
        <v>#N/A</v>
      </c>
    </row>
    <row r="51" spans="1:224" hidden="1" x14ac:dyDescent="0.25">
      <c r="A51" s="4">
        <v>48</v>
      </c>
      <c r="B51" s="97" t="str">
        <f t="shared" si="107"/>
        <v/>
      </c>
      <c r="C51" s="96"/>
      <c r="D51" s="97" t="str">
        <f t="shared" si="108"/>
        <v/>
      </c>
      <c r="E51" s="36" t="str">
        <f t="shared" si="0"/>
        <v/>
      </c>
      <c r="F51" s="36" t="str">
        <f t="shared" si="1"/>
        <v/>
      </c>
      <c r="G51" s="74" t="str">
        <f t="shared" si="109"/>
        <v/>
      </c>
      <c r="H51" s="23"/>
      <c r="I51" s="58"/>
      <c r="J51" s="281"/>
      <c r="K51" s="75" t="str">
        <f>IF(AND(B51&gt;0,C51&gt;0,D51&gt;0),IF(ISBLANK(J51),IF(ISBLANK(H51),"",(D51-B51)*VLOOKUP(H51,VLookups!$A$4:$B$13,2,FALSE)),J51),"")</f>
        <v/>
      </c>
      <c r="L51" s="76" t="str">
        <f t="shared" si="205"/>
        <v/>
      </c>
      <c r="M51" s="96"/>
      <c r="N51" s="271"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110"/>
        <v/>
      </c>
      <c r="W51" s="50" t="str">
        <f t="shared" ref="W51:AP51" si="352">IF(ISNONTEXT($V51),X51-$V51,"")</f>
        <v/>
      </c>
      <c r="X51" s="50" t="str">
        <f t="shared" si="352"/>
        <v/>
      </c>
      <c r="Y51" s="50" t="str">
        <f t="shared" si="352"/>
        <v/>
      </c>
      <c r="Z51" s="50" t="str">
        <f t="shared" si="352"/>
        <v/>
      </c>
      <c r="AA51" s="50" t="str">
        <f t="shared" si="352"/>
        <v/>
      </c>
      <c r="AB51" s="50" t="str">
        <f t="shared" si="352"/>
        <v/>
      </c>
      <c r="AC51" s="50" t="str">
        <f t="shared" si="352"/>
        <v/>
      </c>
      <c r="AD51" s="50" t="str">
        <f t="shared" si="352"/>
        <v/>
      </c>
      <c r="AE51" s="50" t="str">
        <f t="shared" si="352"/>
        <v/>
      </c>
      <c r="AF51" s="50" t="str">
        <f t="shared" si="352"/>
        <v/>
      </c>
      <c r="AG51" s="50" t="str">
        <f t="shared" si="352"/>
        <v/>
      </c>
      <c r="AH51" s="50" t="str">
        <f t="shared" si="352"/>
        <v/>
      </c>
      <c r="AI51" s="50" t="str">
        <f t="shared" si="352"/>
        <v/>
      </c>
      <c r="AJ51" s="50" t="str">
        <f t="shared" si="352"/>
        <v/>
      </c>
      <c r="AK51" s="50" t="str">
        <f t="shared" si="352"/>
        <v/>
      </c>
      <c r="AL51" s="50" t="str">
        <f t="shared" si="352"/>
        <v/>
      </c>
      <c r="AM51" s="50" t="str">
        <f t="shared" si="352"/>
        <v/>
      </c>
      <c r="AN51" s="50" t="str">
        <f t="shared" si="352"/>
        <v/>
      </c>
      <c r="AO51" s="50" t="str">
        <f t="shared" si="352"/>
        <v/>
      </c>
      <c r="AP51" s="50" t="str">
        <f t="shared" si="352"/>
        <v/>
      </c>
      <c r="AQ51" s="184" t="str">
        <f t="shared" si="112"/>
        <v/>
      </c>
      <c r="AR51" s="50" t="str">
        <f t="shared" ref="AR51:DC51" si="353">IF(ISNONTEXT($V51),AQ51+$V51,"")</f>
        <v/>
      </c>
      <c r="AS51" s="50" t="str">
        <f t="shared" si="353"/>
        <v/>
      </c>
      <c r="AT51" s="50" t="str">
        <f t="shared" si="353"/>
        <v/>
      </c>
      <c r="AU51" s="50" t="str">
        <f t="shared" si="353"/>
        <v/>
      </c>
      <c r="AV51" s="50" t="str">
        <f t="shared" si="353"/>
        <v/>
      </c>
      <c r="AW51" s="50" t="str">
        <f t="shared" si="353"/>
        <v/>
      </c>
      <c r="AX51" s="50" t="str">
        <f t="shared" si="353"/>
        <v/>
      </c>
      <c r="AY51" s="50" t="str">
        <f t="shared" si="353"/>
        <v/>
      </c>
      <c r="AZ51" s="50" t="str">
        <f t="shared" si="353"/>
        <v/>
      </c>
      <c r="BA51" s="50" t="str">
        <f t="shared" si="353"/>
        <v/>
      </c>
      <c r="BB51" s="50" t="str">
        <f t="shared" si="353"/>
        <v/>
      </c>
      <c r="BC51" s="50" t="str">
        <f t="shared" si="353"/>
        <v/>
      </c>
      <c r="BD51" s="50" t="str">
        <f t="shared" si="353"/>
        <v/>
      </c>
      <c r="BE51" s="50" t="str">
        <f t="shared" si="353"/>
        <v/>
      </c>
      <c r="BF51" s="50" t="str">
        <f t="shared" si="353"/>
        <v/>
      </c>
      <c r="BG51" s="50" t="str">
        <f t="shared" si="353"/>
        <v/>
      </c>
      <c r="BH51" s="50" t="str">
        <f t="shared" si="353"/>
        <v/>
      </c>
      <c r="BI51" s="50" t="str">
        <f t="shared" si="353"/>
        <v/>
      </c>
      <c r="BJ51" s="50" t="str">
        <f t="shared" si="353"/>
        <v/>
      </c>
      <c r="BK51" s="50" t="str">
        <f t="shared" si="353"/>
        <v/>
      </c>
      <c r="BL51" s="50" t="str">
        <f t="shared" si="353"/>
        <v/>
      </c>
      <c r="BM51" s="50" t="str">
        <f t="shared" si="353"/>
        <v/>
      </c>
      <c r="BN51" s="50" t="str">
        <f t="shared" si="353"/>
        <v/>
      </c>
      <c r="BO51" s="50" t="str">
        <f t="shared" si="353"/>
        <v/>
      </c>
      <c r="BP51" s="50" t="str">
        <f t="shared" si="353"/>
        <v/>
      </c>
      <c r="BQ51" s="50" t="str">
        <f t="shared" si="353"/>
        <v/>
      </c>
      <c r="BR51" s="50" t="str">
        <f t="shared" si="353"/>
        <v/>
      </c>
      <c r="BS51" s="50" t="str">
        <f t="shared" si="353"/>
        <v/>
      </c>
      <c r="BT51" s="50" t="str">
        <f t="shared" si="353"/>
        <v/>
      </c>
      <c r="BU51" s="50" t="str">
        <f t="shared" si="353"/>
        <v/>
      </c>
      <c r="BV51" s="50" t="str">
        <f t="shared" si="353"/>
        <v/>
      </c>
      <c r="BW51" s="50" t="str">
        <f t="shared" si="353"/>
        <v/>
      </c>
      <c r="BX51" s="50" t="str">
        <f t="shared" si="353"/>
        <v/>
      </c>
      <c r="BY51" s="50" t="str">
        <f t="shared" si="353"/>
        <v/>
      </c>
      <c r="BZ51" s="50" t="str">
        <f t="shared" si="353"/>
        <v/>
      </c>
      <c r="CA51" s="50" t="str">
        <f t="shared" si="353"/>
        <v/>
      </c>
      <c r="CB51" s="50" t="str">
        <f t="shared" si="353"/>
        <v/>
      </c>
      <c r="CC51" s="50" t="str">
        <f t="shared" si="353"/>
        <v/>
      </c>
      <c r="CD51" s="50" t="str">
        <f t="shared" si="353"/>
        <v/>
      </c>
      <c r="CE51" s="50" t="str">
        <f t="shared" si="353"/>
        <v/>
      </c>
      <c r="CF51" s="50" t="str">
        <f t="shared" si="353"/>
        <v/>
      </c>
      <c r="CG51" s="50" t="str">
        <f t="shared" si="353"/>
        <v/>
      </c>
      <c r="CH51" s="50" t="str">
        <f t="shared" si="353"/>
        <v/>
      </c>
      <c r="CI51" s="50" t="str">
        <f t="shared" si="353"/>
        <v/>
      </c>
      <c r="CJ51" s="50" t="str">
        <f t="shared" si="353"/>
        <v/>
      </c>
      <c r="CK51" s="50" t="str">
        <f t="shared" si="353"/>
        <v/>
      </c>
      <c r="CL51" s="50" t="str">
        <f t="shared" si="353"/>
        <v/>
      </c>
      <c r="CM51" s="50" t="str">
        <f t="shared" si="353"/>
        <v/>
      </c>
      <c r="CN51" s="50" t="str">
        <f t="shared" si="353"/>
        <v/>
      </c>
      <c r="CO51" s="50" t="str">
        <f t="shared" si="353"/>
        <v/>
      </c>
      <c r="CP51" s="50" t="str">
        <f t="shared" si="353"/>
        <v/>
      </c>
      <c r="CQ51" s="50" t="str">
        <f t="shared" si="353"/>
        <v/>
      </c>
      <c r="CR51" s="50" t="str">
        <f t="shared" si="353"/>
        <v/>
      </c>
      <c r="CS51" s="50" t="str">
        <f t="shared" si="353"/>
        <v/>
      </c>
      <c r="CT51" s="50" t="str">
        <f t="shared" si="353"/>
        <v/>
      </c>
      <c r="CU51" s="50" t="str">
        <f t="shared" si="353"/>
        <v/>
      </c>
      <c r="CV51" s="50" t="str">
        <f t="shared" si="353"/>
        <v/>
      </c>
      <c r="CW51" s="50" t="str">
        <f t="shared" si="353"/>
        <v/>
      </c>
      <c r="CX51" s="50" t="str">
        <f t="shared" si="353"/>
        <v/>
      </c>
      <c r="CY51" s="50" t="str">
        <f t="shared" si="353"/>
        <v/>
      </c>
      <c r="CZ51" s="50" t="str">
        <f t="shared" si="353"/>
        <v/>
      </c>
      <c r="DA51" s="50" t="str">
        <f t="shared" si="353"/>
        <v/>
      </c>
      <c r="DB51" s="50" t="str">
        <f t="shared" si="353"/>
        <v/>
      </c>
      <c r="DC51" s="50" t="str">
        <f t="shared" si="353"/>
        <v/>
      </c>
      <c r="DD51" s="50" t="str">
        <f t="shared" ref="DD51:DS51" si="354">IF(ISNONTEXT($V51),DC51+$V51,"")</f>
        <v/>
      </c>
      <c r="DE51" s="50" t="str">
        <f t="shared" si="354"/>
        <v/>
      </c>
      <c r="DF51" s="50" t="str">
        <f t="shared" si="354"/>
        <v/>
      </c>
      <c r="DG51" s="50" t="str">
        <f t="shared" si="354"/>
        <v/>
      </c>
      <c r="DH51" s="50" t="str">
        <f t="shared" si="354"/>
        <v/>
      </c>
      <c r="DI51" s="50" t="str">
        <f t="shared" si="354"/>
        <v/>
      </c>
      <c r="DJ51" s="50" t="str">
        <f t="shared" si="354"/>
        <v/>
      </c>
      <c r="DK51" s="50" t="str">
        <f t="shared" si="354"/>
        <v/>
      </c>
      <c r="DL51" s="50" t="str">
        <f t="shared" si="354"/>
        <v/>
      </c>
      <c r="DM51" s="50" t="str">
        <f t="shared" si="354"/>
        <v/>
      </c>
      <c r="DN51" s="50" t="str">
        <f t="shared" si="354"/>
        <v/>
      </c>
      <c r="DO51" s="50" t="str">
        <f t="shared" si="354"/>
        <v/>
      </c>
      <c r="DP51" s="50" t="str">
        <f t="shared" si="354"/>
        <v/>
      </c>
      <c r="DQ51" s="50" t="str">
        <f t="shared" si="354"/>
        <v/>
      </c>
      <c r="DR51" s="50" t="str">
        <f t="shared" si="354"/>
        <v/>
      </c>
      <c r="DS51" s="50" t="str">
        <f t="shared" si="354"/>
        <v/>
      </c>
      <c r="DT51" s="170" t="e">
        <f t="shared" si="209"/>
        <v>#N/A</v>
      </c>
      <c r="DU51" s="170" t="e">
        <f t="shared" si="210"/>
        <v>#N/A</v>
      </c>
      <c r="DV51" s="170" t="e">
        <f t="shared" si="211"/>
        <v>#N/A</v>
      </c>
      <c r="DW51" s="170" t="e">
        <f t="shared" si="212"/>
        <v>#N/A</v>
      </c>
      <c r="DX51" s="170" t="e">
        <f t="shared" si="213"/>
        <v>#N/A</v>
      </c>
      <c r="DY51" s="170" t="e">
        <f t="shared" si="214"/>
        <v>#N/A</v>
      </c>
      <c r="DZ51" s="170" t="e">
        <f t="shared" si="215"/>
        <v>#N/A</v>
      </c>
      <c r="EA51" s="170" t="e">
        <f t="shared" si="216"/>
        <v>#N/A</v>
      </c>
      <c r="EB51" s="170" t="e">
        <f t="shared" si="217"/>
        <v>#N/A</v>
      </c>
      <c r="EC51" s="170" t="e">
        <f t="shared" si="218"/>
        <v>#N/A</v>
      </c>
      <c r="ED51" s="170" t="e">
        <f t="shared" si="219"/>
        <v>#N/A</v>
      </c>
      <c r="EE51" s="170" t="e">
        <f t="shared" si="220"/>
        <v>#N/A</v>
      </c>
      <c r="EF51" s="170" t="e">
        <f t="shared" si="221"/>
        <v>#N/A</v>
      </c>
      <c r="EG51" s="170" t="e">
        <f t="shared" si="222"/>
        <v>#N/A</v>
      </c>
      <c r="EH51" s="170" t="e">
        <f t="shared" si="223"/>
        <v>#N/A</v>
      </c>
      <c r="EI51" s="170" t="e">
        <f t="shared" si="224"/>
        <v>#N/A</v>
      </c>
      <c r="EJ51" s="170" t="e">
        <f t="shared" si="225"/>
        <v>#N/A</v>
      </c>
      <c r="EK51" s="170" t="e">
        <f t="shared" si="226"/>
        <v>#N/A</v>
      </c>
      <c r="EL51" s="170" t="e">
        <f t="shared" si="227"/>
        <v>#N/A</v>
      </c>
      <c r="EM51" s="170" t="e">
        <f t="shared" si="228"/>
        <v>#N/A</v>
      </c>
      <c r="EN51" s="170" t="e">
        <f t="shared" si="229"/>
        <v>#N/A</v>
      </c>
      <c r="EO51" s="170" t="e">
        <f t="shared" si="230"/>
        <v>#N/A</v>
      </c>
      <c r="EP51" s="170" t="e">
        <f t="shared" si="231"/>
        <v>#N/A</v>
      </c>
      <c r="EQ51" s="170" t="e">
        <f t="shared" si="232"/>
        <v>#N/A</v>
      </c>
      <c r="ER51" s="170" t="e">
        <f t="shared" si="233"/>
        <v>#N/A</v>
      </c>
      <c r="ES51" s="170" t="e">
        <f t="shared" si="234"/>
        <v>#N/A</v>
      </c>
      <c r="ET51" s="170" t="e">
        <f t="shared" si="235"/>
        <v>#N/A</v>
      </c>
      <c r="EU51" s="170" t="e">
        <f t="shared" si="236"/>
        <v>#N/A</v>
      </c>
      <c r="EV51" s="170" t="e">
        <f t="shared" si="237"/>
        <v>#N/A</v>
      </c>
      <c r="EW51" s="170" t="e">
        <f t="shared" si="238"/>
        <v>#N/A</v>
      </c>
      <c r="EX51" s="170" t="e">
        <f t="shared" si="239"/>
        <v>#N/A</v>
      </c>
      <c r="EY51" s="170" t="e">
        <f t="shared" si="240"/>
        <v>#N/A</v>
      </c>
      <c r="EZ51" s="170" t="e">
        <f t="shared" si="241"/>
        <v>#N/A</v>
      </c>
      <c r="FA51" s="170" t="e">
        <f t="shared" si="242"/>
        <v>#N/A</v>
      </c>
      <c r="FB51" s="170" t="e">
        <f t="shared" si="243"/>
        <v>#N/A</v>
      </c>
      <c r="FC51" s="170" t="e">
        <f t="shared" si="244"/>
        <v>#N/A</v>
      </c>
      <c r="FD51" s="170" t="e">
        <f t="shared" si="245"/>
        <v>#N/A</v>
      </c>
      <c r="FE51" s="170" t="e">
        <f t="shared" si="246"/>
        <v>#N/A</v>
      </c>
      <c r="FF51" s="170" t="e">
        <f t="shared" si="247"/>
        <v>#N/A</v>
      </c>
      <c r="FG51" s="170" t="e">
        <f t="shared" si="248"/>
        <v>#N/A</v>
      </c>
      <c r="FH51" s="170" t="e">
        <f t="shared" si="249"/>
        <v>#N/A</v>
      </c>
      <c r="FI51" s="170" t="e">
        <f t="shared" si="250"/>
        <v>#N/A</v>
      </c>
      <c r="FJ51" s="170" t="e">
        <f t="shared" si="251"/>
        <v>#N/A</v>
      </c>
      <c r="FK51" s="170" t="e">
        <f t="shared" si="252"/>
        <v>#N/A</v>
      </c>
      <c r="FL51" s="170" t="e">
        <f t="shared" si="253"/>
        <v>#N/A</v>
      </c>
      <c r="FM51" s="170" t="e">
        <f t="shared" si="254"/>
        <v>#N/A</v>
      </c>
      <c r="FN51" s="170" t="e">
        <f t="shared" si="255"/>
        <v>#N/A</v>
      </c>
      <c r="FO51" s="170" t="e">
        <f t="shared" si="256"/>
        <v>#N/A</v>
      </c>
      <c r="FP51" s="170" t="e">
        <f t="shared" si="257"/>
        <v>#N/A</v>
      </c>
      <c r="FQ51" s="170" t="e">
        <f t="shared" si="258"/>
        <v>#N/A</v>
      </c>
      <c r="FR51" s="170" t="e">
        <f t="shared" si="259"/>
        <v>#N/A</v>
      </c>
      <c r="FS51" s="170" t="e">
        <f t="shared" si="260"/>
        <v>#N/A</v>
      </c>
      <c r="FT51" s="170" t="e">
        <f t="shared" si="261"/>
        <v>#N/A</v>
      </c>
      <c r="FU51" s="170" t="e">
        <f t="shared" si="262"/>
        <v>#N/A</v>
      </c>
      <c r="FV51" s="170" t="e">
        <f t="shared" si="263"/>
        <v>#N/A</v>
      </c>
      <c r="FW51" s="170" t="e">
        <f t="shared" si="264"/>
        <v>#N/A</v>
      </c>
      <c r="FX51" s="170" t="e">
        <f t="shared" si="265"/>
        <v>#N/A</v>
      </c>
      <c r="FY51" s="170" t="e">
        <f t="shared" si="266"/>
        <v>#N/A</v>
      </c>
      <c r="FZ51" s="170" t="e">
        <f t="shared" si="267"/>
        <v>#N/A</v>
      </c>
      <c r="GA51" s="170" t="e">
        <f t="shared" si="268"/>
        <v>#N/A</v>
      </c>
      <c r="GB51" s="170" t="e">
        <f t="shared" si="269"/>
        <v>#N/A</v>
      </c>
      <c r="GC51" s="170" t="e">
        <f t="shared" si="270"/>
        <v>#N/A</v>
      </c>
      <c r="GD51" s="170" t="e">
        <f t="shared" si="271"/>
        <v>#N/A</v>
      </c>
      <c r="GE51" s="170" t="e">
        <f t="shared" si="272"/>
        <v>#N/A</v>
      </c>
      <c r="GF51" s="170" t="e">
        <f t="shared" si="273"/>
        <v>#N/A</v>
      </c>
      <c r="GG51" s="170" t="e">
        <f t="shared" si="274"/>
        <v>#N/A</v>
      </c>
      <c r="GH51" s="170" t="e">
        <f t="shared" si="275"/>
        <v>#N/A</v>
      </c>
      <c r="GI51" s="170" t="e">
        <f t="shared" si="276"/>
        <v>#N/A</v>
      </c>
      <c r="GJ51" s="170" t="e">
        <f t="shared" si="277"/>
        <v>#N/A</v>
      </c>
      <c r="GK51" s="170" t="e">
        <f t="shared" si="278"/>
        <v>#N/A</v>
      </c>
      <c r="GL51" s="170" t="e">
        <f t="shared" si="279"/>
        <v>#N/A</v>
      </c>
      <c r="GM51" s="170" t="e">
        <f t="shared" si="280"/>
        <v>#N/A</v>
      </c>
      <c r="GN51" s="170" t="e">
        <f t="shared" si="281"/>
        <v>#N/A</v>
      </c>
      <c r="GO51" s="170" t="e">
        <f t="shared" si="282"/>
        <v>#N/A</v>
      </c>
      <c r="GP51" s="170" t="e">
        <f t="shared" si="283"/>
        <v>#N/A</v>
      </c>
      <c r="GQ51" s="170" t="e">
        <f t="shared" si="284"/>
        <v>#N/A</v>
      </c>
      <c r="GR51" s="170" t="e">
        <f t="shared" si="285"/>
        <v>#N/A</v>
      </c>
      <c r="GS51" s="170" t="e">
        <f t="shared" si="286"/>
        <v>#N/A</v>
      </c>
      <c r="GT51" s="170" t="e">
        <f t="shared" si="287"/>
        <v>#N/A</v>
      </c>
      <c r="GU51" s="170" t="e">
        <f t="shared" si="288"/>
        <v>#N/A</v>
      </c>
      <c r="GV51" s="170" t="e">
        <f t="shared" si="289"/>
        <v>#N/A</v>
      </c>
      <c r="GW51" s="170" t="e">
        <f t="shared" si="290"/>
        <v>#N/A</v>
      </c>
      <c r="GX51" s="170" t="e">
        <f t="shared" si="291"/>
        <v>#N/A</v>
      </c>
      <c r="GY51" s="170" t="e">
        <f t="shared" si="292"/>
        <v>#N/A</v>
      </c>
      <c r="GZ51" s="170" t="e">
        <f t="shared" si="293"/>
        <v>#N/A</v>
      </c>
      <c r="HA51" s="170" t="e">
        <f t="shared" si="294"/>
        <v>#N/A</v>
      </c>
      <c r="HB51" s="170" t="e">
        <f t="shared" si="295"/>
        <v>#N/A</v>
      </c>
      <c r="HC51" s="170" t="e">
        <f t="shared" si="296"/>
        <v>#N/A</v>
      </c>
      <c r="HD51" s="170" t="e">
        <f t="shared" si="297"/>
        <v>#N/A</v>
      </c>
      <c r="HE51" s="170" t="e">
        <f t="shared" si="298"/>
        <v>#N/A</v>
      </c>
      <c r="HF51" s="170" t="e">
        <f t="shared" si="299"/>
        <v>#N/A</v>
      </c>
      <c r="HG51" s="170" t="e">
        <f t="shared" si="300"/>
        <v>#N/A</v>
      </c>
      <c r="HH51" s="170" t="e">
        <f t="shared" si="301"/>
        <v>#N/A</v>
      </c>
      <c r="HI51" s="170" t="e">
        <f t="shared" si="302"/>
        <v>#N/A</v>
      </c>
      <c r="HJ51" s="170" t="e">
        <f t="shared" si="303"/>
        <v>#N/A</v>
      </c>
      <c r="HK51" s="170" t="e">
        <f t="shared" si="304"/>
        <v>#N/A</v>
      </c>
      <c r="HL51" s="170" t="e">
        <f t="shared" si="305"/>
        <v>#N/A</v>
      </c>
      <c r="HM51" s="170" t="e">
        <f t="shared" si="306"/>
        <v>#N/A</v>
      </c>
      <c r="HN51" s="170" t="e">
        <f t="shared" si="307"/>
        <v>#N/A</v>
      </c>
      <c r="HO51" s="170" t="e">
        <f t="shared" si="308"/>
        <v>#N/A</v>
      </c>
      <c r="HP51" s="170" t="e">
        <f t="shared" si="309"/>
        <v>#N/A</v>
      </c>
    </row>
    <row r="52" spans="1:224" hidden="1" x14ac:dyDescent="0.25">
      <c r="A52" s="4">
        <v>49</v>
      </c>
      <c r="B52" s="97" t="str">
        <f t="shared" si="107"/>
        <v/>
      </c>
      <c r="C52" s="96"/>
      <c r="D52" s="97" t="str">
        <f t="shared" si="108"/>
        <v/>
      </c>
      <c r="E52" s="36" t="str">
        <f t="shared" si="0"/>
        <v/>
      </c>
      <c r="F52" s="36" t="str">
        <f t="shared" si="1"/>
        <v/>
      </c>
      <c r="G52" s="74" t="str">
        <f t="shared" si="109"/>
        <v/>
      </c>
      <c r="H52" s="23"/>
      <c r="I52" s="58"/>
      <c r="J52" s="281"/>
      <c r="K52" s="75" t="str">
        <f>IF(AND(B52&gt;0,C52&gt;0,D52&gt;0),IF(ISBLANK(J52),IF(ISBLANK(H52),"",(D52-B52)*VLOOKUP(H52,VLookups!$A$4:$B$13,2,FALSE)),J52),"")</f>
        <v/>
      </c>
      <c r="L52" s="76" t="str">
        <f t="shared" si="205"/>
        <v/>
      </c>
      <c r="M52" s="96"/>
      <c r="N52" s="271"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110"/>
        <v/>
      </c>
      <c r="W52" s="50" t="str">
        <f t="shared" ref="W52:AP52" si="355">IF(ISNONTEXT($V52),X52-$V52,"")</f>
        <v/>
      </c>
      <c r="X52" s="50" t="str">
        <f t="shared" si="355"/>
        <v/>
      </c>
      <c r="Y52" s="50" t="str">
        <f t="shared" si="355"/>
        <v/>
      </c>
      <c r="Z52" s="50" t="str">
        <f t="shared" si="355"/>
        <v/>
      </c>
      <c r="AA52" s="50" t="str">
        <f t="shared" si="355"/>
        <v/>
      </c>
      <c r="AB52" s="50" t="str">
        <f t="shared" si="355"/>
        <v/>
      </c>
      <c r="AC52" s="50" t="str">
        <f t="shared" si="355"/>
        <v/>
      </c>
      <c r="AD52" s="50" t="str">
        <f t="shared" si="355"/>
        <v/>
      </c>
      <c r="AE52" s="50" t="str">
        <f t="shared" si="355"/>
        <v/>
      </c>
      <c r="AF52" s="50" t="str">
        <f t="shared" si="355"/>
        <v/>
      </c>
      <c r="AG52" s="50" t="str">
        <f t="shared" si="355"/>
        <v/>
      </c>
      <c r="AH52" s="50" t="str">
        <f t="shared" si="355"/>
        <v/>
      </c>
      <c r="AI52" s="50" t="str">
        <f t="shared" si="355"/>
        <v/>
      </c>
      <c r="AJ52" s="50" t="str">
        <f t="shared" si="355"/>
        <v/>
      </c>
      <c r="AK52" s="50" t="str">
        <f t="shared" si="355"/>
        <v/>
      </c>
      <c r="AL52" s="50" t="str">
        <f t="shared" si="355"/>
        <v/>
      </c>
      <c r="AM52" s="50" t="str">
        <f t="shared" si="355"/>
        <v/>
      </c>
      <c r="AN52" s="50" t="str">
        <f t="shared" si="355"/>
        <v/>
      </c>
      <c r="AO52" s="50" t="str">
        <f t="shared" si="355"/>
        <v/>
      </c>
      <c r="AP52" s="50" t="str">
        <f t="shared" si="355"/>
        <v/>
      </c>
      <c r="AQ52" s="184" t="str">
        <f t="shared" si="112"/>
        <v/>
      </c>
      <c r="AR52" s="50" t="str">
        <f t="shared" ref="AR52:DC52" si="356">IF(ISNONTEXT($V52),AQ52+$V52,"")</f>
        <v/>
      </c>
      <c r="AS52" s="50" t="str">
        <f t="shared" si="356"/>
        <v/>
      </c>
      <c r="AT52" s="50" t="str">
        <f t="shared" si="356"/>
        <v/>
      </c>
      <c r="AU52" s="50" t="str">
        <f t="shared" si="356"/>
        <v/>
      </c>
      <c r="AV52" s="50" t="str">
        <f t="shared" si="356"/>
        <v/>
      </c>
      <c r="AW52" s="50" t="str">
        <f t="shared" si="356"/>
        <v/>
      </c>
      <c r="AX52" s="50" t="str">
        <f t="shared" si="356"/>
        <v/>
      </c>
      <c r="AY52" s="50" t="str">
        <f t="shared" si="356"/>
        <v/>
      </c>
      <c r="AZ52" s="50" t="str">
        <f t="shared" si="356"/>
        <v/>
      </c>
      <c r="BA52" s="50" t="str">
        <f t="shared" si="356"/>
        <v/>
      </c>
      <c r="BB52" s="50" t="str">
        <f t="shared" si="356"/>
        <v/>
      </c>
      <c r="BC52" s="50" t="str">
        <f t="shared" si="356"/>
        <v/>
      </c>
      <c r="BD52" s="50" t="str">
        <f t="shared" si="356"/>
        <v/>
      </c>
      <c r="BE52" s="50" t="str">
        <f t="shared" si="356"/>
        <v/>
      </c>
      <c r="BF52" s="50" t="str">
        <f t="shared" si="356"/>
        <v/>
      </c>
      <c r="BG52" s="50" t="str">
        <f t="shared" si="356"/>
        <v/>
      </c>
      <c r="BH52" s="50" t="str">
        <f t="shared" si="356"/>
        <v/>
      </c>
      <c r="BI52" s="50" t="str">
        <f t="shared" si="356"/>
        <v/>
      </c>
      <c r="BJ52" s="50" t="str">
        <f t="shared" si="356"/>
        <v/>
      </c>
      <c r="BK52" s="50" t="str">
        <f t="shared" si="356"/>
        <v/>
      </c>
      <c r="BL52" s="50" t="str">
        <f t="shared" si="356"/>
        <v/>
      </c>
      <c r="BM52" s="50" t="str">
        <f t="shared" si="356"/>
        <v/>
      </c>
      <c r="BN52" s="50" t="str">
        <f t="shared" si="356"/>
        <v/>
      </c>
      <c r="BO52" s="50" t="str">
        <f t="shared" si="356"/>
        <v/>
      </c>
      <c r="BP52" s="50" t="str">
        <f t="shared" si="356"/>
        <v/>
      </c>
      <c r="BQ52" s="50" t="str">
        <f t="shared" si="356"/>
        <v/>
      </c>
      <c r="BR52" s="50" t="str">
        <f t="shared" si="356"/>
        <v/>
      </c>
      <c r="BS52" s="50" t="str">
        <f t="shared" si="356"/>
        <v/>
      </c>
      <c r="BT52" s="50" t="str">
        <f t="shared" si="356"/>
        <v/>
      </c>
      <c r="BU52" s="50" t="str">
        <f t="shared" si="356"/>
        <v/>
      </c>
      <c r="BV52" s="50" t="str">
        <f t="shared" si="356"/>
        <v/>
      </c>
      <c r="BW52" s="50" t="str">
        <f t="shared" si="356"/>
        <v/>
      </c>
      <c r="BX52" s="50" t="str">
        <f t="shared" si="356"/>
        <v/>
      </c>
      <c r="BY52" s="50" t="str">
        <f t="shared" si="356"/>
        <v/>
      </c>
      <c r="BZ52" s="50" t="str">
        <f t="shared" si="356"/>
        <v/>
      </c>
      <c r="CA52" s="50" t="str">
        <f t="shared" si="356"/>
        <v/>
      </c>
      <c r="CB52" s="50" t="str">
        <f t="shared" si="356"/>
        <v/>
      </c>
      <c r="CC52" s="50" t="str">
        <f t="shared" si="356"/>
        <v/>
      </c>
      <c r="CD52" s="50" t="str">
        <f t="shared" si="356"/>
        <v/>
      </c>
      <c r="CE52" s="50" t="str">
        <f t="shared" si="356"/>
        <v/>
      </c>
      <c r="CF52" s="50" t="str">
        <f t="shared" si="356"/>
        <v/>
      </c>
      <c r="CG52" s="50" t="str">
        <f t="shared" si="356"/>
        <v/>
      </c>
      <c r="CH52" s="50" t="str">
        <f t="shared" si="356"/>
        <v/>
      </c>
      <c r="CI52" s="50" t="str">
        <f t="shared" si="356"/>
        <v/>
      </c>
      <c r="CJ52" s="50" t="str">
        <f t="shared" si="356"/>
        <v/>
      </c>
      <c r="CK52" s="50" t="str">
        <f t="shared" si="356"/>
        <v/>
      </c>
      <c r="CL52" s="50" t="str">
        <f t="shared" si="356"/>
        <v/>
      </c>
      <c r="CM52" s="50" t="str">
        <f t="shared" si="356"/>
        <v/>
      </c>
      <c r="CN52" s="50" t="str">
        <f t="shared" si="356"/>
        <v/>
      </c>
      <c r="CO52" s="50" t="str">
        <f t="shared" si="356"/>
        <v/>
      </c>
      <c r="CP52" s="50" t="str">
        <f t="shared" si="356"/>
        <v/>
      </c>
      <c r="CQ52" s="50" t="str">
        <f t="shared" si="356"/>
        <v/>
      </c>
      <c r="CR52" s="50" t="str">
        <f t="shared" si="356"/>
        <v/>
      </c>
      <c r="CS52" s="50" t="str">
        <f t="shared" si="356"/>
        <v/>
      </c>
      <c r="CT52" s="50" t="str">
        <f t="shared" si="356"/>
        <v/>
      </c>
      <c r="CU52" s="50" t="str">
        <f t="shared" si="356"/>
        <v/>
      </c>
      <c r="CV52" s="50" t="str">
        <f t="shared" si="356"/>
        <v/>
      </c>
      <c r="CW52" s="50" t="str">
        <f t="shared" si="356"/>
        <v/>
      </c>
      <c r="CX52" s="50" t="str">
        <f t="shared" si="356"/>
        <v/>
      </c>
      <c r="CY52" s="50" t="str">
        <f t="shared" si="356"/>
        <v/>
      </c>
      <c r="CZ52" s="50" t="str">
        <f t="shared" si="356"/>
        <v/>
      </c>
      <c r="DA52" s="50" t="str">
        <f t="shared" si="356"/>
        <v/>
      </c>
      <c r="DB52" s="50" t="str">
        <f t="shared" si="356"/>
        <v/>
      </c>
      <c r="DC52" s="50" t="str">
        <f t="shared" si="356"/>
        <v/>
      </c>
      <c r="DD52" s="50" t="str">
        <f t="shared" ref="DD52:DS52" si="357">IF(ISNONTEXT($V52),DC52+$V52,"")</f>
        <v/>
      </c>
      <c r="DE52" s="50" t="str">
        <f t="shared" si="357"/>
        <v/>
      </c>
      <c r="DF52" s="50" t="str">
        <f t="shared" si="357"/>
        <v/>
      </c>
      <c r="DG52" s="50" t="str">
        <f t="shared" si="357"/>
        <v/>
      </c>
      <c r="DH52" s="50" t="str">
        <f t="shared" si="357"/>
        <v/>
      </c>
      <c r="DI52" s="50" t="str">
        <f t="shared" si="357"/>
        <v/>
      </c>
      <c r="DJ52" s="50" t="str">
        <f t="shared" si="357"/>
        <v/>
      </c>
      <c r="DK52" s="50" t="str">
        <f t="shared" si="357"/>
        <v/>
      </c>
      <c r="DL52" s="50" t="str">
        <f t="shared" si="357"/>
        <v/>
      </c>
      <c r="DM52" s="50" t="str">
        <f t="shared" si="357"/>
        <v/>
      </c>
      <c r="DN52" s="50" t="str">
        <f t="shared" si="357"/>
        <v/>
      </c>
      <c r="DO52" s="50" t="str">
        <f t="shared" si="357"/>
        <v/>
      </c>
      <c r="DP52" s="50" t="str">
        <f t="shared" si="357"/>
        <v/>
      </c>
      <c r="DQ52" s="50" t="str">
        <f t="shared" si="357"/>
        <v/>
      </c>
      <c r="DR52" s="50" t="str">
        <f t="shared" si="357"/>
        <v/>
      </c>
      <c r="DS52" s="50" t="str">
        <f t="shared" si="357"/>
        <v/>
      </c>
      <c r="DT52" s="170" t="e">
        <f t="shared" si="209"/>
        <v>#N/A</v>
      </c>
      <c r="DU52" s="170" t="e">
        <f t="shared" si="210"/>
        <v>#N/A</v>
      </c>
      <c r="DV52" s="170" t="e">
        <f t="shared" si="211"/>
        <v>#N/A</v>
      </c>
      <c r="DW52" s="170" t="e">
        <f t="shared" si="212"/>
        <v>#N/A</v>
      </c>
      <c r="DX52" s="170" t="e">
        <f t="shared" si="213"/>
        <v>#N/A</v>
      </c>
      <c r="DY52" s="170" t="e">
        <f t="shared" si="214"/>
        <v>#N/A</v>
      </c>
      <c r="DZ52" s="170" t="e">
        <f t="shared" si="215"/>
        <v>#N/A</v>
      </c>
      <c r="EA52" s="170" t="e">
        <f t="shared" si="216"/>
        <v>#N/A</v>
      </c>
      <c r="EB52" s="170" t="e">
        <f t="shared" si="217"/>
        <v>#N/A</v>
      </c>
      <c r="EC52" s="170" t="e">
        <f t="shared" si="218"/>
        <v>#N/A</v>
      </c>
      <c r="ED52" s="170" t="e">
        <f t="shared" si="219"/>
        <v>#N/A</v>
      </c>
      <c r="EE52" s="170" t="e">
        <f t="shared" si="220"/>
        <v>#N/A</v>
      </c>
      <c r="EF52" s="170" t="e">
        <f t="shared" si="221"/>
        <v>#N/A</v>
      </c>
      <c r="EG52" s="170" t="e">
        <f t="shared" si="222"/>
        <v>#N/A</v>
      </c>
      <c r="EH52" s="170" t="e">
        <f t="shared" si="223"/>
        <v>#N/A</v>
      </c>
      <c r="EI52" s="170" t="e">
        <f t="shared" si="224"/>
        <v>#N/A</v>
      </c>
      <c r="EJ52" s="170" t="e">
        <f t="shared" si="225"/>
        <v>#N/A</v>
      </c>
      <c r="EK52" s="170" t="e">
        <f t="shared" si="226"/>
        <v>#N/A</v>
      </c>
      <c r="EL52" s="170" t="e">
        <f t="shared" si="227"/>
        <v>#N/A</v>
      </c>
      <c r="EM52" s="170" t="e">
        <f t="shared" si="228"/>
        <v>#N/A</v>
      </c>
      <c r="EN52" s="170" t="e">
        <f t="shared" si="229"/>
        <v>#N/A</v>
      </c>
      <c r="EO52" s="170" t="e">
        <f t="shared" si="230"/>
        <v>#N/A</v>
      </c>
      <c r="EP52" s="170" t="e">
        <f t="shared" si="231"/>
        <v>#N/A</v>
      </c>
      <c r="EQ52" s="170" t="e">
        <f t="shared" si="232"/>
        <v>#N/A</v>
      </c>
      <c r="ER52" s="170" t="e">
        <f t="shared" si="233"/>
        <v>#N/A</v>
      </c>
      <c r="ES52" s="170" t="e">
        <f t="shared" si="234"/>
        <v>#N/A</v>
      </c>
      <c r="ET52" s="170" t="e">
        <f t="shared" si="235"/>
        <v>#N/A</v>
      </c>
      <c r="EU52" s="170" t="e">
        <f t="shared" si="236"/>
        <v>#N/A</v>
      </c>
      <c r="EV52" s="170" t="e">
        <f t="shared" si="237"/>
        <v>#N/A</v>
      </c>
      <c r="EW52" s="170" t="e">
        <f t="shared" si="238"/>
        <v>#N/A</v>
      </c>
      <c r="EX52" s="170" t="e">
        <f t="shared" si="239"/>
        <v>#N/A</v>
      </c>
      <c r="EY52" s="170" t="e">
        <f t="shared" si="240"/>
        <v>#N/A</v>
      </c>
      <c r="EZ52" s="170" t="e">
        <f t="shared" si="241"/>
        <v>#N/A</v>
      </c>
      <c r="FA52" s="170" t="e">
        <f t="shared" si="242"/>
        <v>#N/A</v>
      </c>
      <c r="FB52" s="170" t="e">
        <f t="shared" si="243"/>
        <v>#N/A</v>
      </c>
      <c r="FC52" s="170" t="e">
        <f t="shared" si="244"/>
        <v>#N/A</v>
      </c>
      <c r="FD52" s="170" t="e">
        <f t="shared" si="245"/>
        <v>#N/A</v>
      </c>
      <c r="FE52" s="170" t="e">
        <f t="shared" si="246"/>
        <v>#N/A</v>
      </c>
      <c r="FF52" s="170" t="e">
        <f t="shared" si="247"/>
        <v>#N/A</v>
      </c>
      <c r="FG52" s="170" t="e">
        <f t="shared" si="248"/>
        <v>#N/A</v>
      </c>
      <c r="FH52" s="170" t="e">
        <f t="shared" si="249"/>
        <v>#N/A</v>
      </c>
      <c r="FI52" s="170" t="e">
        <f t="shared" si="250"/>
        <v>#N/A</v>
      </c>
      <c r="FJ52" s="170" t="e">
        <f t="shared" si="251"/>
        <v>#N/A</v>
      </c>
      <c r="FK52" s="170" t="e">
        <f t="shared" si="252"/>
        <v>#N/A</v>
      </c>
      <c r="FL52" s="170" t="e">
        <f t="shared" si="253"/>
        <v>#N/A</v>
      </c>
      <c r="FM52" s="170" t="e">
        <f t="shared" si="254"/>
        <v>#N/A</v>
      </c>
      <c r="FN52" s="170" t="e">
        <f t="shared" si="255"/>
        <v>#N/A</v>
      </c>
      <c r="FO52" s="170" t="e">
        <f t="shared" si="256"/>
        <v>#N/A</v>
      </c>
      <c r="FP52" s="170" t="e">
        <f t="shared" si="257"/>
        <v>#N/A</v>
      </c>
      <c r="FQ52" s="170" t="e">
        <f t="shared" si="258"/>
        <v>#N/A</v>
      </c>
      <c r="FR52" s="170" t="e">
        <f t="shared" si="259"/>
        <v>#N/A</v>
      </c>
      <c r="FS52" s="170" t="e">
        <f t="shared" si="260"/>
        <v>#N/A</v>
      </c>
      <c r="FT52" s="170" t="e">
        <f t="shared" si="261"/>
        <v>#N/A</v>
      </c>
      <c r="FU52" s="170" t="e">
        <f t="shared" si="262"/>
        <v>#N/A</v>
      </c>
      <c r="FV52" s="170" t="e">
        <f t="shared" si="263"/>
        <v>#N/A</v>
      </c>
      <c r="FW52" s="170" t="e">
        <f t="shared" si="264"/>
        <v>#N/A</v>
      </c>
      <c r="FX52" s="170" t="e">
        <f t="shared" si="265"/>
        <v>#N/A</v>
      </c>
      <c r="FY52" s="170" t="e">
        <f t="shared" si="266"/>
        <v>#N/A</v>
      </c>
      <c r="FZ52" s="170" t="e">
        <f t="shared" si="267"/>
        <v>#N/A</v>
      </c>
      <c r="GA52" s="170" t="e">
        <f t="shared" si="268"/>
        <v>#N/A</v>
      </c>
      <c r="GB52" s="170" t="e">
        <f t="shared" si="269"/>
        <v>#N/A</v>
      </c>
      <c r="GC52" s="170" t="e">
        <f t="shared" si="270"/>
        <v>#N/A</v>
      </c>
      <c r="GD52" s="170" t="e">
        <f t="shared" si="271"/>
        <v>#N/A</v>
      </c>
      <c r="GE52" s="170" t="e">
        <f t="shared" si="272"/>
        <v>#N/A</v>
      </c>
      <c r="GF52" s="170" t="e">
        <f t="shared" si="273"/>
        <v>#N/A</v>
      </c>
      <c r="GG52" s="170" t="e">
        <f t="shared" si="274"/>
        <v>#N/A</v>
      </c>
      <c r="GH52" s="170" t="e">
        <f t="shared" si="275"/>
        <v>#N/A</v>
      </c>
      <c r="GI52" s="170" t="e">
        <f t="shared" si="276"/>
        <v>#N/A</v>
      </c>
      <c r="GJ52" s="170" t="e">
        <f t="shared" si="277"/>
        <v>#N/A</v>
      </c>
      <c r="GK52" s="170" t="e">
        <f t="shared" si="278"/>
        <v>#N/A</v>
      </c>
      <c r="GL52" s="170" t="e">
        <f t="shared" si="279"/>
        <v>#N/A</v>
      </c>
      <c r="GM52" s="170" t="e">
        <f t="shared" si="280"/>
        <v>#N/A</v>
      </c>
      <c r="GN52" s="170" t="e">
        <f t="shared" si="281"/>
        <v>#N/A</v>
      </c>
      <c r="GO52" s="170" t="e">
        <f t="shared" si="282"/>
        <v>#N/A</v>
      </c>
      <c r="GP52" s="170" t="e">
        <f t="shared" si="283"/>
        <v>#N/A</v>
      </c>
      <c r="GQ52" s="170" t="e">
        <f t="shared" si="284"/>
        <v>#N/A</v>
      </c>
      <c r="GR52" s="170" t="e">
        <f t="shared" si="285"/>
        <v>#N/A</v>
      </c>
      <c r="GS52" s="170" t="e">
        <f t="shared" si="286"/>
        <v>#N/A</v>
      </c>
      <c r="GT52" s="170" t="e">
        <f t="shared" si="287"/>
        <v>#N/A</v>
      </c>
      <c r="GU52" s="170" t="e">
        <f t="shared" si="288"/>
        <v>#N/A</v>
      </c>
      <c r="GV52" s="170" t="e">
        <f t="shared" si="289"/>
        <v>#N/A</v>
      </c>
      <c r="GW52" s="170" t="e">
        <f t="shared" si="290"/>
        <v>#N/A</v>
      </c>
      <c r="GX52" s="170" t="e">
        <f t="shared" si="291"/>
        <v>#N/A</v>
      </c>
      <c r="GY52" s="170" t="e">
        <f t="shared" si="292"/>
        <v>#N/A</v>
      </c>
      <c r="GZ52" s="170" t="e">
        <f t="shared" si="293"/>
        <v>#N/A</v>
      </c>
      <c r="HA52" s="170" t="e">
        <f t="shared" si="294"/>
        <v>#N/A</v>
      </c>
      <c r="HB52" s="170" t="e">
        <f t="shared" si="295"/>
        <v>#N/A</v>
      </c>
      <c r="HC52" s="170" t="e">
        <f t="shared" si="296"/>
        <v>#N/A</v>
      </c>
      <c r="HD52" s="170" t="e">
        <f t="shared" si="297"/>
        <v>#N/A</v>
      </c>
      <c r="HE52" s="170" t="e">
        <f t="shared" si="298"/>
        <v>#N/A</v>
      </c>
      <c r="HF52" s="170" t="e">
        <f t="shared" si="299"/>
        <v>#N/A</v>
      </c>
      <c r="HG52" s="170" t="e">
        <f t="shared" si="300"/>
        <v>#N/A</v>
      </c>
      <c r="HH52" s="170" t="e">
        <f t="shared" si="301"/>
        <v>#N/A</v>
      </c>
      <c r="HI52" s="170" t="e">
        <f t="shared" si="302"/>
        <v>#N/A</v>
      </c>
      <c r="HJ52" s="170" t="e">
        <f t="shared" si="303"/>
        <v>#N/A</v>
      </c>
      <c r="HK52" s="170" t="e">
        <f t="shared" si="304"/>
        <v>#N/A</v>
      </c>
      <c r="HL52" s="170" t="e">
        <f t="shared" si="305"/>
        <v>#N/A</v>
      </c>
      <c r="HM52" s="170" t="e">
        <f t="shared" si="306"/>
        <v>#N/A</v>
      </c>
      <c r="HN52" s="170" t="e">
        <f t="shared" si="307"/>
        <v>#N/A</v>
      </c>
      <c r="HO52" s="170" t="e">
        <f t="shared" si="308"/>
        <v>#N/A</v>
      </c>
      <c r="HP52" s="170" t="e">
        <f t="shared" si="309"/>
        <v>#N/A</v>
      </c>
    </row>
    <row r="53" spans="1:224" hidden="1" x14ac:dyDescent="0.25">
      <c r="A53" s="4">
        <v>50</v>
      </c>
      <c r="B53" s="97" t="str">
        <f t="shared" si="107"/>
        <v/>
      </c>
      <c r="C53" s="96"/>
      <c r="D53" s="97" t="str">
        <f t="shared" si="108"/>
        <v/>
      </c>
      <c r="E53" s="36" t="str">
        <f t="shared" si="0"/>
        <v/>
      </c>
      <c r="F53" s="36" t="str">
        <f t="shared" si="1"/>
        <v/>
      </c>
      <c r="G53" s="74" t="str">
        <f t="shared" si="109"/>
        <v/>
      </c>
      <c r="H53" s="23"/>
      <c r="I53" s="58"/>
      <c r="J53" s="281"/>
      <c r="K53" s="75" t="str">
        <f>IF(AND(B53&gt;0,C53&gt;0,D53&gt;0),IF(ISBLANK(J53),IF(ISBLANK(H53),"",(D53-B53)*VLOOKUP(H53,VLookups!$A$4:$B$13,2,FALSE)),J53),"")</f>
        <v/>
      </c>
      <c r="L53" s="76" t="str">
        <f t="shared" si="205"/>
        <v/>
      </c>
      <c r="M53" s="96"/>
      <c r="N53" s="271"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110"/>
        <v/>
      </c>
      <c r="W53" s="50" t="str">
        <f t="shared" ref="W53:AP53" si="358">IF(ISNONTEXT($V53),X53-$V53,"")</f>
        <v/>
      </c>
      <c r="X53" s="50" t="str">
        <f t="shared" si="358"/>
        <v/>
      </c>
      <c r="Y53" s="50" t="str">
        <f t="shared" si="358"/>
        <v/>
      </c>
      <c r="Z53" s="50" t="str">
        <f t="shared" si="358"/>
        <v/>
      </c>
      <c r="AA53" s="50" t="str">
        <f t="shared" si="358"/>
        <v/>
      </c>
      <c r="AB53" s="50" t="str">
        <f t="shared" si="358"/>
        <v/>
      </c>
      <c r="AC53" s="50" t="str">
        <f t="shared" si="358"/>
        <v/>
      </c>
      <c r="AD53" s="50" t="str">
        <f t="shared" si="358"/>
        <v/>
      </c>
      <c r="AE53" s="50" t="str">
        <f t="shared" si="358"/>
        <v/>
      </c>
      <c r="AF53" s="50" t="str">
        <f t="shared" si="358"/>
        <v/>
      </c>
      <c r="AG53" s="50" t="str">
        <f t="shared" si="358"/>
        <v/>
      </c>
      <c r="AH53" s="50" t="str">
        <f t="shared" si="358"/>
        <v/>
      </c>
      <c r="AI53" s="50" t="str">
        <f t="shared" si="358"/>
        <v/>
      </c>
      <c r="AJ53" s="50" t="str">
        <f t="shared" si="358"/>
        <v/>
      </c>
      <c r="AK53" s="50" t="str">
        <f t="shared" si="358"/>
        <v/>
      </c>
      <c r="AL53" s="50" t="str">
        <f t="shared" si="358"/>
        <v/>
      </c>
      <c r="AM53" s="50" t="str">
        <f t="shared" si="358"/>
        <v/>
      </c>
      <c r="AN53" s="50" t="str">
        <f t="shared" si="358"/>
        <v/>
      </c>
      <c r="AO53" s="50" t="str">
        <f t="shared" si="358"/>
        <v/>
      </c>
      <c r="AP53" s="50" t="str">
        <f t="shared" si="358"/>
        <v/>
      </c>
      <c r="AQ53" s="184" t="str">
        <f t="shared" si="112"/>
        <v/>
      </c>
      <c r="AR53" s="50" t="str">
        <f t="shared" ref="AR53:DC53" si="359">IF(ISNONTEXT($V53),AQ53+$V53,"")</f>
        <v/>
      </c>
      <c r="AS53" s="50" t="str">
        <f t="shared" si="359"/>
        <v/>
      </c>
      <c r="AT53" s="50" t="str">
        <f t="shared" si="359"/>
        <v/>
      </c>
      <c r="AU53" s="50" t="str">
        <f t="shared" si="359"/>
        <v/>
      </c>
      <c r="AV53" s="50" t="str">
        <f t="shared" si="359"/>
        <v/>
      </c>
      <c r="AW53" s="50" t="str">
        <f t="shared" si="359"/>
        <v/>
      </c>
      <c r="AX53" s="50" t="str">
        <f t="shared" si="359"/>
        <v/>
      </c>
      <c r="AY53" s="50" t="str">
        <f t="shared" si="359"/>
        <v/>
      </c>
      <c r="AZ53" s="50" t="str">
        <f t="shared" si="359"/>
        <v/>
      </c>
      <c r="BA53" s="50" t="str">
        <f t="shared" si="359"/>
        <v/>
      </c>
      <c r="BB53" s="50" t="str">
        <f t="shared" si="359"/>
        <v/>
      </c>
      <c r="BC53" s="50" t="str">
        <f t="shared" si="359"/>
        <v/>
      </c>
      <c r="BD53" s="50" t="str">
        <f t="shared" si="359"/>
        <v/>
      </c>
      <c r="BE53" s="50" t="str">
        <f t="shared" si="359"/>
        <v/>
      </c>
      <c r="BF53" s="50" t="str">
        <f t="shared" si="359"/>
        <v/>
      </c>
      <c r="BG53" s="50" t="str">
        <f t="shared" si="359"/>
        <v/>
      </c>
      <c r="BH53" s="50" t="str">
        <f t="shared" si="359"/>
        <v/>
      </c>
      <c r="BI53" s="50" t="str">
        <f t="shared" si="359"/>
        <v/>
      </c>
      <c r="BJ53" s="50" t="str">
        <f t="shared" si="359"/>
        <v/>
      </c>
      <c r="BK53" s="50" t="str">
        <f t="shared" si="359"/>
        <v/>
      </c>
      <c r="BL53" s="50" t="str">
        <f t="shared" si="359"/>
        <v/>
      </c>
      <c r="BM53" s="50" t="str">
        <f t="shared" si="359"/>
        <v/>
      </c>
      <c r="BN53" s="50" t="str">
        <f t="shared" si="359"/>
        <v/>
      </c>
      <c r="BO53" s="50" t="str">
        <f t="shared" si="359"/>
        <v/>
      </c>
      <c r="BP53" s="50" t="str">
        <f t="shared" si="359"/>
        <v/>
      </c>
      <c r="BQ53" s="50" t="str">
        <f t="shared" si="359"/>
        <v/>
      </c>
      <c r="BR53" s="50" t="str">
        <f t="shared" si="359"/>
        <v/>
      </c>
      <c r="BS53" s="50" t="str">
        <f t="shared" si="359"/>
        <v/>
      </c>
      <c r="BT53" s="50" t="str">
        <f t="shared" si="359"/>
        <v/>
      </c>
      <c r="BU53" s="50" t="str">
        <f t="shared" si="359"/>
        <v/>
      </c>
      <c r="BV53" s="50" t="str">
        <f t="shared" si="359"/>
        <v/>
      </c>
      <c r="BW53" s="50" t="str">
        <f t="shared" si="359"/>
        <v/>
      </c>
      <c r="BX53" s="50" t="str">
        <f t="shared" si="359"/>
        <v/>
      </c>
      <c r="BY53" s="50" t="str">
        <f t="shared" si="359"/>
        <v/>
      </c>
      <c r="BZ53" s="50" t="str">
        <f t="shared" si="359"/>
        <v/>
      </c>
      <c r="CA53" s="50" t="str">
        <f t="shared" si="359"/>
        <v/>
      </c>
      <c r="CB53" s="50" t="str">
        <f t="shared" si="359"/>
        <v/>
      </c>
      <c r="CC53" s="50" t="str">
        <f t="shared" si="359"/>
        <v/>
      </c>
      <c r="CD53" s="50" t="str">
        <f t="shared" si="359"/>
        <v/>
      </c>
      <c r="CE53" s="50" t="str">
        <f t="shared" si="359"/>
        <v/>
      </c>
      <c r="CF53" s="50" t="str">
        <f t="shared" si="359"/>
        <v/>
      </c>
      <c r="CG53" s="50" t="str">
        <f t="shared" si="359"/>
        <v/>
      </c>
      <c r="CH53" s="50" t="str">
        <f t="shared" si="359"/>
        <v/>
      </c>
      <c r="CI53" s="50" t="str">
        <f t="shared" si="359"/>
        <v/>
      </c>
      <c r="CJ53" s="50" t="str">
        <f t="shared" si="359"/>
        <v/>
      </c>
      <c r="CK53" s="50" t="str">
        <f t="shared" si="359"/>
        <v/>
      </c>
      <c r="CL53" s="50" t="str">
        <f t="shared" si="359"/>
        <v/>
      </c>
      <c r="CM53" s="50" t="str">
        <f t="shared" si="359"/>
        <v/>
      </c>
      <c r="CN53" s="50" t="str">
        <f t="shared" si="359"/>
        <v/>
      </c>
      <c r="CO53" s="50" t="str">
        <f t="shared" si="359"/>
        <v/>
      </c>
      <c r="CP53" s="50" t="str">
        <f t="shared" si="359"/>
        <v/>
      </c>
      <c r="CQ53" s="50" t="str">
        <f t="shared" si="359"/>
        <v/>
      </c>
      <c r="CR53" s="50" t="str">
        <f t="shared" si="359"/>
        <v/>
      </c>
      <c r="CS53" s="50" t="str">
        <f t="shared" si="359"/>
        <v/>
      </c>
      <c r="CT53" s="50" t="str">
        <f t="shared" si="359"/>
        <v/>
      </c>
      <c r="CU53" s="50" t="str">
        <f t="shared" si="359"/>
        <v/>
      </c>
      <c r="CV53" s="50" t="str">
        <f t="shared" si="359"/>
        <v/>
      </c>
      <c r="CW53" s="50" t="str">
        <f t="shared" si="359"/>
        <v/>
      </c>
      <c r="CX53" s="50" t="str">
        <f t="shared" si="359"/>
        <v/>
      </c>
      <c r="CY53" s="50" t="str">
        <f t="shared" si="359"/>
        <v/>
      </c>
      <c r="CZ53" s="50" t="str">
        <f t="shared" si="359"/>
        <v/>
      </c>
      <c r="DA53" s="50" t="str">
        <f t="shared" si="359"/>
        <v/>
      </c>
      <c r="DB53" s="50" t="str">
        <f t="shared" si="359"/>
        <v/>
      </c>
      <c r="DC53" s="50" t="str">
        <f t="shared" si="359"/>
        <v/>
      </c>
      <c r="DD53" s="50" t="str">
        <f t="shared" ref="DD53:DS53" si="360">IF(ISNONTEXT($V53),DC53+$V53,"")</f>
        <v/>
      </c>
      <c r="DE53" s="50" t="str">
        <f t="shared" si="360"/>
        <v/>
      </c>
      <c r="DF53" s="50" t="str">
        <f t="shared" si="360"/>
        <v/>
      </c>
      <c r="DG53" s="50" t="str">
        <f t="shared" si="360"/>
        <v/>
      </c>
      <c r="DH53" s="50" t="str">
        <f t="shared" si="360"/>
        <v/>
      </c>
      <c r="DI53" s="50" t="str">
        <f t="shared" si="360"/>
        <v/>
      </c>
      <c r="DJ53" s="50" t="str">
        <f t="shared" si="360"/>
        <v/>
      </c>
      <c r="DK53" s="50" t="str">
        <f t="shared" si="360"/>
        <v/>
      </c>
      <c r="DL53" s="50" t="str">
        <f t="shared" si="360"/>
        <v/>
      </c>
      <c r="DM53" s="50" t="str">
        <f t="shared" si="360"/>
        <v/>
      </c>
      <c r="DN53" s="50" t="str">
        <f t="shared" si="360"/>
        <v/>
      </c>
      <c r="DO53" s="50" t="str">
        <f t="shared" si="360"/>
        <v/>
      </c>
      <c r="DP53" s="50" t="str">
        <f t="shared" si="360"/>
        <v/>
      </c>
      <c r="DQ53" s="50" t="str">
        <f t="shared" si="360"/>
        <v/>
      </c>
      <c r="DR53" s="50" t="str">
        <f t="shared" si="360"/>
        <v/>
      </c>
      <c r="DS53" s="50" t="str">
        <f t="shared" si="360"/>
        <v/>
      </c>
      <c r="DT53" s="170" t="e">
        <f t="shared" si="209"/>
        <v>#N/A</v>
      </c>
      <c r="DU53" s="170" t="e">
        <f t="shared" si="210"/>
        <v>#N/A</v>
      </c>
      <c r="DV53" s="170" t="e">
        <f t="shared" si="211"/>
        <v>#N/A</v>
      </c>
      <c r="DW53" s="170" t="e">
        <f t="shared" si="212"/>
        <v>#N/A</v>
      </c>
      <c r="DX53" s="170" t="e">
        <f t="shared" si="213"/>
        <v>#N/A</v>
      </c>
      <c r="DY53" s="170" t="e">
        <f t="shared" si="214"/>
        <v>#N/A</v>
      </c>
      <c r="DZ53" s="170" t="e">
        <f t="shared" si="215"/>
        <v>#N/A</v>
      </c>
      <c r="EA53" s="170" t="e">
        <f t="shared" si="216"/>
        <v>#N/A</v>
      </c>
      <c r="EB53" s="170" t="e">
        <f t="shared" si="217"/>
        <v>#N/A</v>
      </c>
      <c r="EC53" s="170" t="e">
        <f t="shared" si="218"/>
        <v>#N/A</v>
      </c>
      <c r="ED53" s="170" t="e">
        <f t="shared" si="219"/>
        <v>#N/A</v>
      </c>
      <c r="EE53" s="170" t="e">
        <f t="shared" si="220"/>
        <v>#N/A</v>
      </c>
      <c r="EF53" s="170" t="e">
        <f t="shared" si="221"/>
        <v>#N/A</v>
      </c>
      <c r="EG53" s="170" t="e">
        <f t="shared" si="222"/>
        <v>#N/A</v>
      </c>
      <c r="EH53" s="170" t="e">
        <f t="shared" si="223"/>
        <v>#N/A</v>
      </c>
      <c r="EI53" s="170" t="e">
        <f t="shared" si="224"/>
        <v>#N/A</v>
      </c>
      <c r="EJ53" s="170" t="e">
        <f t="shared" si="225"/>
        <v>#N/A</v>
      </c>
      <c r="EK53" s="170" t="e">
        <f t="shared" si="226"/>
        <v>#N/A</v>
      </c>
      <c r="EL53" s="170" t="e">
        <f t="shared" si="227"/>
        <v>#N/A</v>
      </c>
      <c r="EM53" s="170" t="e">
        <f t="shared" si="228"/>
        <v>#N/A</v>
      </c>
      <c r="EN53" s="170" t="e">
        <f t="shared" si="229"/>
        <v>#N/A</v>
      </c>
      <c r="EO53" s="170" t="e">
        <f t="shared" si="230"/>
        <v>#N/A</v>
      </c>
      <c r="EP53" s="170" t="e">
        <f t="shared" si="231"/>
        <v>#N/A</v>
      </c>
      <c r="EQ53" s="170" t="e">
        <f t="shared" si="232"/>
        <v>#N/A</v>
      </c>
      <c r="ER53" s="170" t="e">
        <f t="shared" si="233"/>
        <v>#N/A</v>
      </c>
      <c r="ES53" s="170" t="e">
        <f t="shared" si="234"/>
        <v>#N/A</v>
      </c>
      <c r="ET53" s="170" t="e">
        <f t="shared" si="235"/>
        <v>#N/A</v>
      </c>
      <c r="EU53" s="170" t="e">
        <f t="shared" si="236"/>
        <v>#N/A</v>
      </c>
      <c r="EV53" s="170" t="e">
        <f t="shared" si="237"/>
        <v>#N/A</v>
      </c>
      <c r="EW53" s="170" t="e">
        <f t="shared" si="238"/>
        <v>#N/A</v>
      </c>
      <c r="EX53" s="170" t="e">
        <f t="shared" si="239"/>
        <v>#N/A</v>
      </c>
      <c r="EY53" s="170" t="e">
        <f t="shared" si="240"/>
        <v>#N/A</v>
      </c>
      <c r="EZ53" s="170" t="e">
        <f t="shared" si="241"/>
        <v>#N/A</v>
      </c>
      <c r="FA53" s="170" t="e">
        <f t="shared" si="242"/>
        <v>#N/A</v>
      </c>
      <c r="FB53" s="170" t="e">
        <f t="shared" si="243"/>
        <v>#N/A</v>
      </c>
      <c r="FC53" s="170" t="e">
        <f t="shared" si="244"/>
        <v>#N/A</v>
      </c>
      <c r="FD53" s="170" t="e">
        <f t="shared" si="245"/>
        <v>#N/A</v>
      </c>
      <c r="FE53" s="170" t="e">
        <f t="shared" si="246"/>
        <v>#N/A</v>
      </c>
      <c r="FF53" s="170" t="e">
        <f t="shared" si="247"/>
        <v>#N/A</v>
      </c>
      <c r="FG53" s="170" t="e">
        <f t="shared" si="248"/>
        <v>#N/A</v>
      </c>
      <c r="FH53" s="170" t="e">
        <f t="shared" si="249"/>
        <v>#N/A</v>
      </c>
      <c r="FI53" s="170" t="e">
        <f t="shared" si="250"/>
        <v>#N/A</v>
      </c>
      <c r="FJ53" s="170" t="e">
        <f t="shared" si="251"/>
        <v>#N/A</v>
      </c>
      <c r="FK53" s="170" t="e">
        <f t="shared" si="252"/>
        <v>#N/A</v>
      </c>
      <c r="FL53" s="170" t="e">
        <f t="shared" si="253"/>
        <v>#N/A</v>
      </c>
      <c r="FM53" s="170" t="e">
        <f t="shared" si="254"/>
        <v>#N/A</v>
      </c>
      <c r="FN53" s="170" t="e">
        <f t="shared" si="255"/>
        <v>#N/A</v>
      </c>
      <c r="FO53" s="170" t="e">
        <f t="shared" si="256"/>
        <v>#N/A</v>
      </c>
      <c r="FP53" s="170" t="e">
        <f t="shared" si="257"/>
        <v>#N/A</v>
      </c>
      <c r="FQ53" s="170" t="e">
        <f t="shared" si="258"/>
        <v>#N/A</v>
      </c>
      <c r="FR53" s="170" t="e">
        <f t="shared" si="259"/>
        <v>#N/A</v>
      </c>
      <c r="FS53" s="170" t="e">
        <f t="shared" si="260"/>
        <v>#N/A</v>
      </c>
      <c r="FT53" s="170" t="e">
        <f t="shared" si="261"/>
        <v>#N/A</v>
      </c>
      <c r="FU53" s="170" t="e">
        <f t="shared" si="262"/>
        <v>#N/A</v>
      </c>
      <c r="FV53" s="170" t="e">
        <f t="shared" si="263"/>
        <v>#N/A</v>
      </c>
      <c r="FW53" s="170" t="e">
        <f t="shared" si="264"/>
        <v>#N/A</v>
      </c>
      <c r="FX53" s="170" t="e">
        <f t="shared" si="265"/>
        <v>#N/A</v>
      </c>
      <c r="FY53" s="170" t="e">
        <f t="shared" si="266"/>
        <v>#N/A</v>
      </c>
      <c r="FZ53" s="170" t="e">
        <f t="shared" si="267"/>
        <v>#N/A</v>
      </c>
      <c r="GA53" s="170" t="e">
        <f t="shared" si="268"/>
        <v>#N/A</v>
      </c>
      <c r="GB53" s="170" t="e">
        <f t="shared" si="269"/>
        <v>#N/A</v>
      </c>
      <c r="GC53" s="170" t="e">
        <f t="shared" si="270"/>
        <v>#N/A</v>
      </c>
      <c r="GD53" s="170" t="e">
        <f t="shared" si="271"/>
        <v>#N/A</v>
      </c>
      <c r="GE53" s="170" t="e">
        <f t="shared" si="272"/>
        <v>#N/A</v>
      </c>
      <c r="GF53" s="170" t="e">
        <f t="shared" si="273"/>
        <v>#N/A</v>
      </c>
      <c r="GG53" s="170" t="e">
        <f t="shared" si="274"/>
        <v>#N/A</v>
      </c>
      <c r="GH53" s="170" t="e">
        <f t="shared" si="275"/>
        <v>#N/A</v>
      </c>
      <c r="GI53" s="170" t="e">
        <f t="shared" si="276"/>
        <v>#N/A</v>
      </c>
      <c r="GJ53" s="170" t="e">
        <f t="shared" si="277"/>
        <v>#N/A</v>
      </c>
      <c r="GK53" s="170" t="e">
        <f t="shared" si="278"/>
        <v>#N/A</v>
      </c>
      <c r="GL53" s="170" t="e">
        <f t="shared" si="279"/>
        <v>#N/A</v>
      </c>
      <c r="GM53" s="170" t="e">
        <f t="shared" si="280"/>
        <v>#N/A</v>
      </c>
      <c r="GN53" s="170" t="e">
        <f t="shared" si="281"/>
        <v>#N/A</v>
      </c>
      <c r="GO53" s="170" t="e">
        <f t="shared" si="282"/>
        <v>#N/A</v>
      </c>
      <c r="GP53" s="170" t="e">
        <f t="shared" si="283"/>
        <v>#N/A</v>
      </c>
      <c r="GQ53" s="170" t="e">
        <f t="shared" si="284"/>
        <v>#N/A</v>
      </c>
      <c r="GR53" s="170" t="e">
        <f t="shared" si="285"/>
        <v>#N/A</v>
      </c>
      <c r="GS53" s="170" t="e">
        <f t="shared" si="286"/>
        <v>#N/A</v>
      </c>
      <c r="GT53" s="170" t="e">
        <f t="shared" si="287"/>
        <v>#N/A</v>
      </c>
      <c r="GU53" s="170" t="e">
        <f t="shared" si="288"/>
        <v>#N/A</v>
      </c>
      <c r="GV53" s="170" t="e">
        <f t="shared" si="289"/>
        <v>#N/A</v>
      </c>
      <c r="GW53" s="170" t="e">
        <f t="shared" si="290"/>
        <v>#N/A</v>
      </c>
      <c r="GX53" s="170" t="e">
        <f t="shared" si="291"/>
        <v>#N/A</v>
      </c>
      <c r="GY53" s="170" t="e">
        <f t="shared" si="292"/>
        <v>#N/A</v>
      </c>
      <c r="GZ53" s="170" t="e">
        <f t="shared" si="293"/>
        <v>#N/A</v>
      </c>
      <c r="HA53" s="170" t="e">
        <f t="shared" si="294"/>
        <v>#N/A</v>
      </c>
      <c r="HB53" s="170" t="e">
        <f t="shared" si="295"/>
        <v>#N/A</v>
      </c>
      <c r="HC53" s="170" t="e">
        <f t="shared" si="296"/>
        <v>#N/A</v>
      </c>
      <c r="HD53" s="170" t="e">
        <f t="shared" si="297"/>
        <v>#N/A</v>
      </c>
      <c r="HE53" s="170" t="e">
        <f t="shared" si="298"/>
        <v>#N/A</v>
      </c>
      <c r="HF53" s="170" t="e">
        <f t="shared" si="299"/>
        <v>#N/A</v>
      </c>
      <c r="HG53" s="170" t="e">
        <f t="shared" si="300"/>
        <v>#N/A</v>
      </c>
      <c r="HH53" s="170" t="e">
        <f t="shared" si="301"/>
        <v>#N/A</v>
      </c>
      <c r="HI53" s="170" t="e">
        <f t="shared" si="302"/>
        <v>#N/A</v>
      </c>
      <c r="HJ53" s="170" t="e">
        <f t="shared" si="303"/>
        <v>#N/A</v>
      </c>
      <c r="HK53" s="170" t="e">
        <f t="shared" si="304"/>
        <v>#N/A</v>
      </c>
      <c r="HL53" s="170" t="e">
        <f t="shared" si="305"/>
        <v>#N/A</v>
      </c>
      <c r="HM53" s="170" t="e">
        <f t="shared" si="306"/>
        <v>#N/A</v>
      </c>
      <c r="HN53" s="170" t="e">
        <f t="shared" si="307"/>
        <v>#N/A</v>
      </c>
      <c r="HO53" s="170" t="e">
        <f t="shared" si="308"/>
        <v>#N/A</v>
      </c>
      <c r="HP53" s="170" t="e">
        <f t="shared" si="309"/>
        <v>#N/A</v>
      </c>
    </row>
    <row r="54" spans="1:224" hidden="1" x14ac:dyDescent="0.25">
      <c r="A54" s="4">
        <v>51</v>
      </c>
      <c r="B54" s="97" t="str">
        <f t="shared" si="107"/>
        <v/>
      </c>
      <c r="C54" s="96"/>
      <c r="D54" s="97" t="str">
        <f t="shared" si="108"/>
        <v/>
      </c>
      <c r="E54" s="36" t="str">
        <f t="shared" si="0"/>
        <v/>
      </c>
      <c r="F54" s="36" t="str">
        <f t="shared" si="1"/>
        <v/>
      </c>
      <c r="G54" s="74" t="str">
        <f t="shared" si="109"/>
        <v/>
      </c>
      <c r="H54" s="23"/>
      <c r="I54" s="58"/>
      <c r="J54" s="281"/>
      <c r="K54" s="75" t="str">
        <f>IF(AND(B54&gt;0,C54&gt;0,D54&gt;0),IF(ISBLANK(J54),IF(ISBLANK(H54),"",(D54-B54)*VLOOKUP(H54,VLookups!$A$4:$B$13,2,FALSE)),J54),"")</f>
        <v/>
      </c>
      <c r="L54" s="76" t="str">
        <f t="shared" si="205"/>
        <v/>
      </c>
      <c r="M54" s="96"/>
      <c r="N54" s="271"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110"/>
        <v/>
      </c>
      <c r="W54" s="50" t="str">
        <f t="shared" ref="W54:AP54" si="361">IF(ISNONTEXT($V54),X54-$V54,"")</f>
        <v/>
      </c>
      <c r="X54" s="50" t="str">
        <f t="shared" si="361"/>
        <v/>
      </c>
      <c r="Y54" s="50" t="str">
        <f t="shared" si="361"/>
        <v/>
      </c>
      <c r="Z54" s="50" t="str">
        <f t="shared" si="361"/>
        <v/>
      </c>
      <c r="AA54" s="50" t="str">
        <f t="shared" si="361"/>
        <v/>
      </c>
      <c r="AB54" s="50" t="str">
        <f t="shared" si="361"/>
        <v/>
      </c>
      <c r="AC54" s="50" t="str">
        <f t="shared" si="361"/>
        <v/>
      </c>
      <c r="AD54" s="50" t="str">
        <f t="shared" si="361"/>
        <v/>
      </c>
      <c r="AE54" s="50" t="str">
        <f t="shared" si="361"/>
        <v/>
      </c>
      <c r="AF54" s="50" t="str">
        <f t="shared" si="361"/>
        <v/>
      </c>
      <c r="AG54" s="50" t="str">
        <f t="shared" si="361"/>
        <v/>
      </c>
      <c r="AH54" s="50" t="str">
        <f t="shared" si="361"/>
        <v/>
      </c>
      <c r="AI54" s="50" t="str">
        <f t="shared" si="361"/>
        <v/>
      </c>
      <c r="AJ54" s="50" t="str">
        <f t="shared" si="361"/>
        <v/>
      </c>
      <c r="AK54" s="50" t="str">
        <f t="shared" si="361"/>
        <v/>
      </c>
      <c r="AL54" s="50" t="str">
        <f t="shared" si="361"/>
        <v/>
      </c>
      <c r="AM54" s="50" t="str">
        <f t="shared" si="361"/>
        <v/>
      </c>
      <c r="AN54" s="50" t="str">
        <f t="shared" si="361"/>
        <v/>
      </c>
      <c r="AO54" s="50" t="str">
        <f t="shared" si="361"/>
        <v/>
      </c>
      <c r="AP54" s="50" t="str">
        <f t="shared" si="361"/>
        <v/>
      </c>
      <c r="AQ54" s="184" t="str">
        <f t="shared" si="112"/>
        <v/>
      </c>
      <c r="AR54" s="50" t="str">
        <f t="shared" ref="AR54:DC54" si="362">IF(ISNONTEXT($V54),AQ54+$V54,"")</f>
        <v/>
      </c>
      <c r="AS54" s="50" t="str">
        <f t="shared" si="362"/>
        <v/>
      </c>
      <c r="AT54" s="50" t="str">
        <f t="shared" si="362"/>
        <v/>
      </c>
      <c r="AU54" s="50" t="str">
        <f t="shared" si="362"/>
        <v/>
      </c>
      <c r="AV54" s="50" t="str">
        <f t="shared" si="362"/>
        <v/>
      </c>
      <c r="AW54" s="50" t="str">
        <f t="shared" si="362"/>
        <v/>
      </c>
      <c r="AX54" s="50" t="str">
        <f t="shared" si="362"/>
        <v/>
      </c>
      <c r="AY54" s="50" t="str">
        <f t="shared" si="362"/>
        <v/>
      </c>
      <c r="AZ54" s="50" t="str">
        <f t="shared" si="362"/>
        <v/>
      </c>
      <c r="BA54" s="50" t="str">
        <f t="shared" si="362"/>
        <v/>
      </c>
      <c r="BB54" s="50" t="str">
        <f t="shared" si="362"/>
        <v/>
      </c>
      <c r="BC54" s="50" t="str">
        <f t="shared" si="362"/>
        <v/>
      </c>
      <c r="BD54" s="50" t="str">
        <f t="shared" si="362"/>
        <v/>
      </c>
      <c r="BE54" s="50" t="str">
        <f t="shared" si="362"/>
        <v/>
      </c>
      <c r="BF54" s="50" t="str">
        <f t="shared" si="362"/>
        <v/>
      </c>
      <c r="BG54" s="50" t="str">
        <f t="shared" si="362"/>
        <v/>
      </c>
      <c r="BH54" s="50" t="str">
        <f t="shared" si="362"/>
        <v/>
      </c>
      <c r="BI54" s="50" t="str">
        <f t="shared" si="362"/>
        <v/>
      </c>
      <c r="BJ54" s="50" t="str">
        <f t="shared" si="362"/>
        <v/>
      </c>
      <c r="BK54" s="50" t="str">
        <f t="shared" si="362"/>
        <v/>
      </c>
      <c r="BL54" s="50" t="str">
        <f t="shared" si="362"/>
        <v/>
      </c>
      <c r="BM54" s="50" t="str">
        <f t="shared" si="362"/>
        <v/>
      </c>
      <c r="BN54" s="50" t="str">
        <f t="shared" si="362"/>
        <v/>
      </c>
      <c r="BO54" s="50" t="str">
        <f t="shared" si="362"/>
        <v/>
      </c>
      <c r="BP54" s="50" t="str">
        <f t="shared" si="362"/>
        <v/>
      </c>
      <c r="BQ54" s="50" t="str">
        <f t="shared" si="362"/>
        <v/>
      </c>
      <c r="BR54" s="50" t="str">
        <f t="shared" si="362"/>
        <v/>
      </c>
      <c r="BS54" s="50" t="str">
        <f t="shared" si="362"/>
        <v/>
      </c>
      <c r="BT54" s="50" t="str">
        <f t="shared" si="362"/>
        <v/>
      </c>
      <c r="BU54" s="50" t="str">
        <f t="shared" si="362"/>
        <v/>
      </c>
      <c r="BV54" s="50" t="str">
        <f t="shared" si="362"/>
        <v/>
      </c>
      <c r="BW54" s="50" t="str">
        <f t="shared" si="362"/>
        <v/>
      </c>
      <c r="BX54" s="50" t="str">
        <f t="shared" si="362"/>
        <v/>
      </c>
      <c r="BY54" s="50" t="str">
        <f t="shared" si="362"/>
        <v/>
      </c>
      <c r="BZ54" s="50" t="str">
        <f t="shared" si="362"/>
        <v/>
      </c>
      <c r="CA54" s="50" t="str">
        <f t="shared" si="362"/>
        <v/>
      </c>
      <c r="CB54" s="50" t="str">
        <f t="shared" si="362"/>
        <v/>
      </c>
      <c r="CC54" s="50" t="str">
        <f t="shared" si="362"/>
        <v/>
      </c>
      <c r="CD54" s="50" t="str">
        <f t="shared" si="362"/>
        <v/>
      </c>
      <c r="CE54" s="50" t="str">
        <f t="shared" si="362"/>
        <v/>
      </c>
      <c r="CF54" s="50" t="str">
        <f t="shared" si="362"/>
        <v/>
      </c>
      <c r="CG54" s="50" t="str">
        <f t="shared" si="362"/>
        <v/>
      </c>
      <c r="CH54" s="50" t="str">
        <f t="shared" si="362"/>
        <v/>
      </c>
      <c r="CI54" s="50" t="str">
        <f t="shared" si="362"/>
        <v/>
      </c>
      <c r="CJ54" s="50" t="str">
        <f t="shared" si="362"/>
        <v/>
      </c>
      <c r="CK54" s="50" t="str">
        <f t="shared" si="362"/>
        <v/>
      </c>
      <c r="CL54" s="50" t="str">
        <f t="shared" si="362"/>
        <v/>
      </c>
      <c r="CM54" s="50" t="str">
        <f t="shared" si="362"/>
        <v/>
      </c>
      <c r="CN54" s="50" t="str">
        <f t="shared" si="362"/>
        <v/>
      </c>
      <c r="CO54" s="50" t="str">
        <f t="shared" si="362"/>
        <v/>
      </c>
      <c r="CP54" s="50" t="str">
        <f t="shared" si="362"/>
        <v/>
      </c>
      <c r="CQ54" s="50" t="str">
        <f t="shared" si="362"/>
        <v/>
      </c>
      <c r="CR54" s="50" t="str">
        <f t="shared" si="362"/>
        <v/>
      </c>
      <c r="CS54" s="50" t="str">
        <f t="shared" si="362"/>
        <v/>
      </c>
      <c r="CT54" s="50" t="str">
        <f t="shared" si="362"/>
        <v/>
      </c>
      <c r="CU54" s="50" t="str">
        <f t="shared" si="362"/>
        <v/>
      </c>
      <c r="CV54" s="50" t="str">
        <f t="shared" si="362"/>
        <v/>
      </c>
      <c r="CW54" s="50" t="str">
        <f t="shared" si="362"/>
        <v/>
      </c>
      <c r="CX54" s="50" t="str">
        <f t="shared" si="362"/>
        <v/>
      </c>
      <c r="CY54" s="50" t="str">
        <f t="shared" si="362"/>
        <v/>
      </c>
      <c r="CZ54" s="50" t="str">
        <f t="shared" si="362"/>
        <v/>
      </c>
      <c r="DA54" s="50" t="str">
        <f t="shared" si="362"/>
        <v/>
      </c>
      <c r="DB54" s="50" t="str">
        <f t="shared" si="362"/>
        <v/>
      </c>
      <c r="DC54" s="50" t="str">
        <f t="shared" si="362"/>
        <v/>
      </c>
      <c r="DD54" s="50" t="str">
        <f t="shared" ref="DD54:DS54" si="363">IF(ISNONTEXT($V54),DC54+$V54,"")</f>
        <v/>
      </c>
      <c r="DE54" s="50" t="str">
        <f t="shared" si="363"/>
        <v/>
      </c>
      <c r="DF54" s="50" t="str">
        <f t="shared" si="363"/>
        <v/>
      </c>
      <c r="DG54" s="50" t="str">
        <f t="shared" si="363"/>
        <v/>
      </c>
      <c r="DH54" s="50" t="str">
        <f t="shared" si="363"/>
        <v/>
      </c>
      <c r="DI54" s="50" t="str">
        <f t="shared" si="363"/>
        <v/>
      </c>
      <c r="DJ54" s="50" t="str">
        <f t="shared" si="363"/>
        <v/>
      </c>
      <c r="DK54" s="50" t="str">
        <f t="shared" si="363"/>
        <v/>
      </c>
      <c r="DL54" s="50" t="str">
        <f t="shared" si="363"/>
        <v/>
      </c>
      <c r="DM54" s="50" t="str">
        <f t="shared" si="363"/>
        <v/>
      </c>
      <c r="DN54" s="50" t="str">
        <f t="shared" si="363"/>
        <v/>
      </c>
      <c r="DO54" s="50" t="str">
        <f t="shared" si="363"/>
        <v/>
      </c>
      <c r="DP54" s="50" t="str">
        <f t="shared" si="363"/>
        <v/>
      </c>
      <c r="DQ54" s="50" t="str">
        <f t="shared" si="363"/>
        <v/>
      </c>
      <c r="DR54" s="50" t="str">
        <f t="shared" si="363"/>
        <v/>
      </c>
      <c r="DS54" s="50" t="str">
        <f t="shared" si="363"/>
        <v/>
      </c>
      <c r="DT54" s="170" t="e">
        <f t="shared" si="209"/>
        <v>#N/A</v>
      </c>
      <c r="DU54" s="170" t="e">
        <f t="shared" si="210"/>
        <v>#N/A</v>
      </c>
      <c r="DV54" s="170" t="e">
        <f t="shared" si="211"/>
        <v>#N/A</v>
      </c>
      <c r="DW54" s="170" t="e">
        <f t="shared" si="212"/>
        <v>#N/A</v>
      </c>
      <c r="DX54" s="170" t="e">
        <f t="shared" si="213"/>
        <v>#N/A</v>
      </c>
      <c r="DY54" s="170" t="e">
        <f t="shared" si="214"/>
        <v>#N/A</v>
      </c>
      <c r="DZ54" s="170" t="e">
        <f t="shared" si="215"/>
        <v>#N/A</v>
      </c>
      <c r="EA54" s="170" t="e">
        <f t="shared" si="216"/>
        <v>#N/A</v>
      </c>
      <c r="EB54" s="170" t="e">
        <f t="shared" si="217"/>
        <v>#N/A</v>
      </c>
      <c r="EC54" s="170" t="e">
        <f t="shared" si="218"/>
        <v>#N/A</v>
      </c>
      <c r="ED54" s="170" t="e">
        <f t="shared" si="219"/>
        <v>#N/A</v>
      </c>
      <c r="EE54" s="170" t="e">
        <f t="shared" si="220"/>
        <v>#N/A</v>
      </c>
      <c r="EF54" s="170" t="e">
        <f t="shared" si="221"/>
        <v>#N/A</v>
      </c>
      <c r="EG54" s="170" t="e">
        <f t="shared" si="222"/>
        <v>#N/A</v>
      </c>
      <c r="EH54" s="170" t="e">
        <f t="shared" si="223"/>
        <v>#N/A</v>
      </c>
      <c r="EI54" s="170" t="e">
        <f t="shared" si="224"/>
        <v>#N/A</v>
      </c>
      <c r="EJ54" s="170" t="e">
        <f t="shared" si="225"/>
        <v>#N/A</v>
      </c>
      <c r="EK54" s="170" t="e">
        <f t="shared" si="226"/>
        <v>#N/A</v>
      </c>
      <c r="EL54" s="170" t="e">
        <f t="shared" si="227"/>
        <v>#N/A</v>
      </c>
      <c r="EM54" s="170" t="e">
        <f t="shared" si="228"/>
        <v>#N/A</v>
      </c>
      <c r="EN54" s="170" t="e">
        <f t="shared" si="229"/>
        <v>#N/A</v>
      </c>
      <c r="EO54" s="170" t="e">
        <f t="shared" si="230"/>
        <v>#N/A</v>
      </c>
      <c r="EP54" s="170" t="e">
        <f t="shared" si="231"/>
        <v>#N/A</v>
      </c>
      <c r="EQ54" s="170" t="e">
        <f t="shared" si="232"/>
        <v>#N/A</v>
      </c>
      <c r="ER54" s="170" t="e">
        <f t="shared" si="233"/>
        <v>#N/A</v>
      </c>
      <c r="ES54" s="170" t="e">
        <f t="shared" si="234"/>
        <v>#N/A</v>
      </c>
      <c r="ET54" s="170" t="e">
        <f t="shared" si="235"/>
        <v>#N/A</v>
      </c>
      <c r="EU54" s="170" t="e">
        <f t="shared" si="236"/>
        <v>#N/A</v>
      </c>
      <c r="EV54" s="170" t="e">
        <f t="shared" si="237"/>
        <v>#N/A</v>
      </c>
      <c r="EW54" s="170" t="e">
        <f t="shared" si="238"/>
        <v>#N/A</v>
      </c>
      <c r="EX54" s="170" t="e">
        <f t="shared" si="239"/>
        <v>#N/A</v>
      </c>
      <c r="EY54" s="170" t="e">
        <f t="shared" si="240"/>
        <v>#N/A</v>
      </c>
      <c r="EZ54" s="170" t="e">
        <f t="shared" si="241"/>
        <v>#N/A</v>
      </c>
      <c r="FA54" s="170" t="e">
        <f t="shared" si="242"/>
        <v>#N/A</v>
      </c>
      <c r="FB54" s="170" t="e">
        <f t="shared" si="243"/>
        <v>#N/A</v>
      </c>
      <c r="FC54" s="170" t="e">
        <f t="shared" si="244"/>
        <v>#N/A</v>
      </c>
      <c r="FD54" s="170" t="e">
        <f t="shared" si="245"/>
        <v>#N/A</v>
      </c>
      <c r="FE54" s="170" t="e">
        <f t="shared" si="246"/>
        <v>#N/A</v>
      </c>
      <c r="FF54" s="170" t="e">
        <f t="shared" si="247"/>
        <v>#N/A</v>
      </c>
      <c r="FG54" s="170" t="e">
        <f t="shared" si="248"/>
        <v>#N/A</v>
      </c>
      <c r="FH54" s="170" t="e">
        <f t="shared" si="249"/>
        <v>#N/A</v>
      </c>
      <c r="FI54" s="170" t="e">
        <f t="shared" si="250"/>
        <v>#N/A</v>
      </c>
      <c r="FJ54" s="170" t="e">
        <f t="shared" si="251"/>
        <v>#N/A</v>
      </c>
      <c r="FK54" s="170" t="e">
        <f t="shared" si="252"/>
        <v>#N/A</v>
      </c>
      <c r="FL54" s="170" t="e">
        <f t="shared" si="253"/>
        <v>#N/A</v>
      </c>
      <c r="FM54" s="170" t="e">
        <f t="shared" si="254"/>
        <v>#N/A</v>
      </c>
      <c r="FN54" s="170" t="e">
        <f t="shared" si="255"/>
        <v>#N/A</v>
      </c>
      <c r="FO54" s="170" t="e">
        <f t="shared" si="256"/>
        <v>#N/A</v>
      </c>
      <c r="FP54" s="170" t="e">
        <f t="shared" si="257"/>
        <v>#N/A</v>
      </c>
      <c r="FQ54" s="170" t="e">
        <f t="shared" si="258"/>
        <v>#N/A</v>
      </c>
      <c r="FR54" s="170" t="e">
        <f t="shared" si="259"/>
        <v>#N/A</v>
      </c>
      <c r="FS54" s="170" t="e">
        <f t="shared" si="260"/>
        <v>#N/A</v>
      </c>
      <c r="FT54" s="170" t="e">
        <f t="shared" si="261"/>
        <v>#N/A</v>
      </c>
      <c r="FU54" s="170" t="e">
        <f t="shared" si="262"/>
        <v>#N/A</v>
      </c>
      <c r="FV54" s="170" t="e">
        <f t="shared" si="263"/>
        <v>#N/A</v>
      </c>
      <c r="FW54" s="170" t="e">
        <f t="shared" si="264"/>
        <v>#N/A</v>
      </c>
      <c r="FX54" s="170" t="e">
        <f t="shared" si="265"/>
        <v>#N/A</v>
      </c>
      <c r="FY54" s="170" t="e">
        <f t="shared" si="266"/>
        <v>#N/A</v>
      </c>
      <c r="FZ54" s="170" t="e">
        <f t="shared" si="267"/>
        <v>#N/A</v>
      </c>
      <c r="GA54" s="170" t="e">
        <f t="shared" si="268"/>
        <v>#N/A</v>
      </c>
      <c r="GB54" s="170" t="e">
        <f t="shared" si="269"/>
        <v>#N/A</v>
      </c>
      <c r="GC54" s="170" t="e">
        <f t="shared" si="270"/>
        <v>#N/A</v>
      </c>
      <c r="GD54" s="170" t="e">
        <f t="shared" si="271"/>
        <v>#N/A</v>
      </c>
      <c r="GE54" s="170" t="e">
        <f t="shared" si="272"/>
        <v>#N/A</v>
      </c>
      <c r="GF54" s="170" t="e">
        <f t="shared" si="273"/>
        <v>#N/A</v>
      </c>
      <c r="GG54" s="170" t="e">
        <f t="shared" si="274"/>
        <v>#N/A</v>
      </c>
      <c r="GH54" s="170" t="e">
        <f t="shared" si="275"/>
        <v>#N/A</v>
      </c>
      <c r="GI54" s="170" t="e">
        <f t="shared" si="276"/>
        <v>#N/A</v>
      </c>
      <c r="GJ54" s="170" t="e">
        <f t="shared" si="277"/>
        <v>#N/A</v>
      </c>
      <c r="GK54" s="170" t="e">
        <f t="shared" si="278"/>
        <v>#N/A</v>
      </c>
      <c r="GL54" s="170" t="e">
        <f t="shared" si="279"/>
        <v>#N/A</v>
      </c>
      <c r="GM54" s="170" t="e">
        <f t="shared" si="280"/>
        <v>#N/A</v>
      </c>
      <c r="GN54" s="170" t="e">
        <f t="shared" si="281"/>
        <v>#N/A</v>
      </c>
      <c r="GO54" s="170" t="e">
        <f t="shared" si="282"/>
        <v>#N/A</v>
      </c>
      <c r="GP54" s="170" t="e">
        <f t="shared" si="283"/>
        <v>#N/A</v>
      </c>
      <c r="GQ54" s="170" t="e">
        <f t="shared" si="284"/>
        <v>#N/A</v>
      </c>
      <c r="GR54" s="170" t="e">
        <f t="shared" si="285"/>
        <v>#N/A</v>
      </c>
      <c r="GS54" s="170" t="e">
        <f t="shared" si="286"/>
        <v>#N/A</v>
      </c>
      <c r="GT54" s="170" t="e">
        <f t="shared" si="287"/>
        <v>#N/A</v>
      </c>
      <c r="GU54" s="170" t="e">
        <f t="shared" si="288"/>
        <v>#N/A</v>
      </c>
      <c r="GV54" s="170" t="e">
        <f t="shared" si="289"/>
        <v>#N/A</v>
      </c>
      <c r="GW54" s="170" t="e">
        <f t="shared" si="290"/>
        <v>#N/A</v>
      </c>
      <c r="GX54" s="170" t="e">
        <f t="shared" si="291"/>
        <v>#N/A</v>
      </c>
      <c r="GY54" s="170" t="e">
        <f t="shared" si="292"/>
        <v>#N/A</v>
      </c>
      <c r="GZ54" s="170" t="e">
        <f t="shared" si="293"/>
        <v>#N/A</v>
      </c>
      <c r="HA54" s="170" t="e">
        <f t="shared" si="294"/>
        <v>#N/A</v>
      </c>
      <c r="HB54" s="170" t="e">
        <f t="shared" si="295"/>
        <v>#N/A</v>
      </c>
      <c r="HC54" s="170" t="e">
        <f t="shared" si="296"/>
        <v>#N/A</v>
      </c>
      <c r="HD54" s="170" t="e">
        <f t="shared" si="297"/>
        <v>#N/A</v>
      </c>
      <c r="HE54" s="170" t="e">
        <f t="shared" si="298"/>
        <v>#N/A</v>
      </c>
      <c r="HF54" s="170" t="e">
        <f t="shared" si="299"/>
        <v>#N/A</v>
      </c>
      <c r="HG54" s="170" t="e">
        <f t="shared" si="300"/>
        <v>#N/A</v>
      </c>
      <c r="HH54" s="170" t="e">
        <f t="shared" si="301"/>
        <v>#N/A</v>
      </c>
      <c r="HI54" s="170" t="e">
        <f t="shared" si="302"/>
        <v>#N/A</v>
      </c>
      <c r="HJ54" s="170" t="e">
        <f t="shared" si="303"/>
        <v>#N/A</v>
      </c>
      <c r="HK54" s="170" t="e">
        <f t="shared" si="304"/>
        <v>#N/A</v>
      </c>
      <c r="HL54" s="170" t="e">
        <f t="shared" si="305"/>
        <v>#N/A</v>
      </c>
      <c r="HM54" s="170" t="e">
        <f t="shared" si="306"/>
        <v>#N/A</v>
      </c>
      <c r="HN54" s="170" t="e">
        <f t="shared" si="307"/>
        <v>#N/A</v>
      </c>
      <c r="HO54" s="170" t="e">
        <f t="shared" si="308"/>
        <v>#N/A</v>
      </c>
      <c r="HP54" s="170" t="e">
        <f t="shared" si="309"/>
        <v>#N/A</v>
      </c>
    </row>
    <row r="55" spans="1:224" hidden="1" x14ac:dyDescent="0.25">
      <c r="A55" s="4">
        <v>52</v>
      </c>
      <c r="B55" s="97" t="str">
        <f t="shared" si="107"/>
        <v/>
      </c>
      <c r="C55" s="96"/>
      <c r="D55" s="97" t="str">
        <f t="shared" si="108"/>
        <v/>
      </c>
      <c r="E55" s="36" t="str">
        <f t="shared" si="0"/>
        <v/>
      </c>
      <c r="F55" s="36" t="str">
        <f t="shared" si="1"/>
        <v/>
      </c>
      <c r="G55" s="74" t="str">
        <f t="shared" si="109"/>
        <v/>
      </c>
      <c r="H55" s="23"/>
      <c r="I55" s="58"/>
      <c r="J55" s="281"/>
      <c r="K55" s="75" t="str">
        <f>IF(AND(B55&gt;0,C55&gt;0,D55&gt;0),IF(ISBLANK(J55),IF(ISBLANK(H55),"",(D55-B55)*VLOOKUP(H55,VLookups!$A$4:$B$13,2,FALSE)),J55),"")</f>
        <v/>
      </c>
      <c r="L55" s="76" t="str">
        <f t="shared" si="205"/>
        <v/>
      </c>
      <c r="M55" s="96"/>
      <c r="N55" s="271"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110"/>
        <v/>
      </c>
      <c r="W55" s="50" t="str">
        <f t="shared" ref="W55:AP55" si="364">IF(ISNONTEXT($V55),X55-$V55,"")</f>
        <v/>
      </c>
      <c r="X55" s="50" t="str">
        <f t="shared" si="364"/>
        <v/>
      </c>
      <c r="Y55" s="50" t="str">
        <f t="shared" si="364"/>
        <v/>
      </c>
      <c r="Z55" s="50" t="str">
        <f t="shared" si="364"/>
        <v/>
      </c>
      <c r="AA55" s="50" t="str">
        <f t="shared" si="364"/>
        <v/>
      </c>
      <c r="AB55" s="50" t="str">
        <f t="shared" si="364"/>
        <v/>
      </c>
      <c r="AC55" s="50" t="str">
        <f t="shared" si="364"/>
        <v/>
      </c>
      <c r="AD55" s="50" t="str">
        <f t="shared" si="364"/>
        <v/>
      </c>
      <c r="AE55" s="50" t="str">
        <f t="shared" si="364"/>
        <v/>
      </c>
      <c r="AF55" s="50" t="str">
        <f t="shared" si="364"/>
        <v/>
      </c>
      <c r="AG55" s="50" t="str">
        <f t="shared" si="364"/>
        <v/>
      </c>
      <c r="AH55" s="50" t="str">
        <f t="shared" si="364"/>
        <v/>
      </c>
      <c r="AI55" s="50" t="str">
        <f t="shared" si="364"/>
        <v/>
      </c>
      <c r="AJ55" s="50" t="str">
        <f t="shared" si="364"/>
        <v/>
      </c>
      <c r="AK55" s="50" t="str">
        <f t="shared" si="364"/>
        <v/>
      </c>
      <c r="AL55" s="50" t="str">
        <f t="shared" si="364"/>
        <v/>
      </c>
      <c r="AM55" s="50" t="str">
        <f t="shared" si="364"/>
        <v/>
      </c>
      <c r="AN55" s="50" t="str">
        <f t="shared" si="364"/>
        <v/>
      </c>
      <c r="AO55" s="50" t="str">
        <f t="shared" si="364"/>
        <v/>
      </c>
      <c r="AP55" s="50" t="str">
        <f t="shared" si="364"/>
        <v/>
      </c>
      <c r="AQ55" s="184" t="str">
        <f t="shared" si="112"/>
        <v/>
      </c>
      <c r="AR55" s="50" t="str">
        <f t="shared" ref="AR55:DC55" si="365">IF(ISNONTEXT($V55),AQ55+$V55,"")</f>
        <v/>
      </c>
      <c r="AS55" s="50" t="str">
        <f t="shared" si="365"/>
        <v/>
      </c>
      <c r="AT55" s="50" t="str">
        <f t="shared" si="365"/>
        <v/>
      </c>
      <c r="AU55" s="50" t="str">
        <f t="shared" si="365"/>
        <v/>
      </c>
      <c r="AV55" s="50" t="str">
        <f t="shared" si="365"/>
        <v/>
      </c>
      <c r="AW55" s="50" t="str">
        <f t="shared" si="365"/>
        <v/>
      </c>
      <c r="AX55" s="50" t="str">
        <f t="shared" si="365"/>
        <v/>
      </c>
      <c r="AY55" s="50" t="str">
        <f t="shared" si="365"/>
        <v/>
      </c>
      <c r="AZ55" s="50" t="str">
        <f t="shared" si="365"/>
        <v/>
      </c>
      <c r="BA55" s="50" t="str">
        <f t="shared" si="365"/>
        <v/>
      </c>
      <c r="BB55" s="50" t="str">
        <f t="shared" si="365"/>
        <v/>
      </c>
      <c r="BC55" s="50" t="str">
        <f t="shared" si="365"/>
        <v/>
      </c>
      <c r="BD55" s="50" t="str">
        <f t="shared" si="365"/>
        <v/>
      </c>
      <c r="BE55" s="50" t="str">
        <f t="shared" si="365"/>
        <v/>
      </c>
      <c r="BF55" s="50" t="str">
        <f t="shared" si="365"/>
        <v/>
      </c>
      <c r="BG55" s="50" t="str">
        <f t="shared" si="365"/>
        <v/>
      </c>
      <c r="BH55" s="50" t="str">
        <f t="shared" si="365"/>
        <v/>
      </c>
      <c r="BI55" s="50" t="str">
        <f t="shared" si="365"/>
        <v/>
      </c>
      <c r="BJ55" s="50" t="str">
        <f t="shared" si="365"/>
        <v/>
      </c>
      <c r="BK55" s="50" t="str">
        <f t="shared" si="365"/>
        <v/>
      </c>
      <c r="BL55" s="50" t="str">
        <f t="shared" si="365"/>
        <v/>
      </c>
      <c r="BM55" s="50" t="str">
        <f t="shared" si="365"/>
        <v/>
      </c>
      <c r="BN55" s="50" t="str">
        <f t="shared" si="365"/>
        <v/>
      </c>
      <c r="BO55" s="50" t="str">
        <f t="shared" si="365"/>
        <v/>
      </c>
      <c r="BP55" s="50" t="str">
        <f t="shared" si="365"/>
        <v/>
      </c>
      <c r="BQ55" s="50" t="str">
        <f t="shared" si="365"/>
        <v/>
      </c>
      <c r="BR55" s="50" t="str">
        <f t="shared" si="365"/>
        <v/>
      </c>
      <c r="BS55" s="50" t="str">
        <f t="shared" si="365"/>
        <v/>
      </c>
      <c r="BT55" s="50" t="str">
        <f t="shared" si="365"/>
        <v/>
      </c>
      <c r="BU55" s="50" t="str">
        <f t="shared" si="365"/>
        <v/>
      </c>
      <c r="BV55" s="50" t="str">
        <f t="shared" si="365"/>
        <v/>
      </c>
      <c r="BW55" s="50" t="str">
        <f t="shared" si="365"/>
        <v/>
      </c>
      <c r="BX55" s="50" t="str">
        <f t="shared" si="365"/>
        <v/>
      </c>
      <c r="BY55" s="50" t="str">
        <f t="shared" si="365"/>
        <v/>
      </c>
      <c r="BZ55" s="50" t="str">
        <f t="shared" si="365"/>
        <v/>
      </c>
      <c r="CA55" s="50" t="str">
        <f t="shared" si="365"/>
        <v/>
      </c>
      <c r="CB55" s="50" t="str">
        <f t="shared" si="365"/>
        <v/>
      </c>
      <c r="CC55" s="50" t="str">
        <f t="shared" si="365"/>
        <v/>
      </c>
      <c r="CD55" s="50" t="str">
        <f t="shared" si="365"/>
        <v/>
      </c>
      <c r="CE55" s="50" t="str">
        <f t="shared" si="365"/>
        <v/>
      </c>
      <c r="CF55" s="50" t="str">
        <f t="shared" si="365"/>
        <v/>
      </c>
      <c r="CG55" s="50" t="str">
        <f t="shared" si="365"/>
        <v/>
      </c>
      <c r="CH55" s="50" t="str">
        <f t="shared" si="365"/>
        <v/>
      </c>
      <c r="CI55" s="50" t="str">
        <f t="shared" si="365"/>
        <v/>
      </c>
      <c r="CJ55" s="50" t="str">
        <f t="shared" si="365"/>
        <v/>
      </c>
      <c r="CK55" s="50" t="str">
        <f t="shared" si="365"/>
        <v/>
      </c>
      <c r="CL55" s="50" t="str">
        <f t="shared" si="365"/>
        <v/>
      </c>
      <c r="CM55" s="50" t="str">
        <f t="shared" si="365"/>
        <v/>
      </c>
      <c r="CN55" s="50" t="str">
        <f t="shared" si="365"/>
        <v/>
      </c>
      <c r="CO55" s="50" t="str">
        <f t="shared" si="365"/>
        <v/>
      </c>
      <c r="CP55" s="50" t="str">
        <f t="shared" si="365"/>
        <v/>
      </c>
      <c r="CQ55" s="50" t="str">
        <f t="shared" si="365"/>
        <v/>
      </c>
      <c r="CR55" s="50" t="str">
        <f t="shared" si="365"/>
        <v/>
      </c>
      <c r="CS55" s="50" t="str">
        <f t="shared" si="365"/>
        <v/>
      </c>
      <c r="CT55" s="50" t="str">
        <f t="shared" si="365"/>
        <v/>
      </c>
      <c r="CU55" s="50" t="str">
        <f t="shared" si="365"/>
        <v/>
      </c>
      <c r="CV55" s="50" t="str">
        <f t="shared" si="365"/>
        <v/>
      </c>
      <c r="CW55" s="50" t="str">
        <f t="shared" si="365"/>
        <v/>
      </c>
      <c r="CX55" s="50" t="str">
        <f t="shared" si="365"/>
        <v/>
      </c>
      <c r="CY55" s="50" t="str">
        <f t="shared" si="365"/>
        <v/>
      </c>
      <c r="CZ55" s="50" t="str">
        <f t="shared" si="365"/>
        <v/>
      </c>
      <c r="DA55" s="50" t="str">
        <f t="shared" si="365"/>
        <v/>
      </c>
      <c r="DB55" s="50" t="str">
        <f t="shared" si="365"/>
        <v/>
      </c>
      <c r="DC55" s="50" t="str">
        <f t="shared" si="365"/>
        <v/>
      </c>
      <c r="DD55" s="50" t="str">
        <f t="shared" ref="DD55:DS55" si="366">IF(ISNONTEXT($V55),DC55+$V55,"")</f>
        <v/>
      </c>
      <c r="DE55" s="50" t="str">
        <f t="shared" si="366"/>
        <v/>
      </c>
      <c r="DF55" s="50" t="str">
        <f t="shared" si="366"/>
        <v/>
      </c>
      <c r="DG55" s="50" t="str">
        <f t="shared" si="366"/>
        <v/>
      </c>
      <c r="DH55" s="50" t="str">
        <f t="shared" si="366"/>
        <v/>
      </c>
      <c r="DI55" s="50" t="str">
        <f t="shared" si="366"/>
        <v/>
      </c>
      <c r="DJ55" s="50" t="str">
        <f t="shared" si="366"/>
        <v/>
      </c>
      <c r="DK55" s="50" t="str">
        <f t="shared" si="366"/>
        <v/>
      </c>
      <c r="DL55" s="50" t="str">
        <f t="shared" si="366"/>
        <v/>
      </c>
      <c r="DM55" s="50" t="str">
        <f t="shared" si="366"/>
        <v/>
      </c>
      <c r="DN55" s="50" t="str">
        <f t="shared" si="366"/>
        <v/>
      </c>
      <c r="DO55" s="50" t="str">
        <f t="shared" si="366"/>
        <v/>
      </c>
      <c r="DP55" s="50" t="str">
        <f t="shared" si="366"/>
        <v/>
      </c>
      <c r="DQ55" s="50" t="str">
        <f t="shared" si="366"/>
        <v/>
      </c>
      <c r="DR55" s="50" t="str">
        <f t="shared" si="366"/>
        <v/>
      </c>
      <c r="DS55" s="50" t="str">
        <f t="shared" si="366"/>
        <v/>
      </c>
      <c r="DT55" s="170" t="e">
        <f t="shared" si="209"/>
        <v>#N/A</v>
      </c>
      <c r="DU55" s="170" t="e">
        <f t="shared" si="210"/>
        <v>#N/A</v>
      </c>
      <c r="DV55" s="170" t="e">
        <f t="shared" si="211"/>
        <v>#N/A</v>
      </c>
      <c r="DW55" s="170" t="e">
        <f t="shared" si="212"/>
        <v>#N/A</v>
      </c>
      <c r="DX55" s="170" t="e">
        <f t="shared" si="213"/>
        <v>#N/A</v>
      </c>
      <c r="DY55" s="170" t="e">
        <f t="shared" si="214"/>
        <v>#N/A</v>
      </c>
      <c r="DZ55" s="170" t="e">
        <f t="shared" si="215"/>
        <v>#N/A</v>
      </c>
      <c r="EA55" s="170" t="e">
        <f t="shared" si="216"/>
        <v>#N/A</v>
      </c>
      <c r="EB55" s="170" t="e">
        <f t="shared" si="217"/>
        <v>#N/A</v>
      </c>
      <c r="EC55" s="170" t="e">
        <f t="shared" si="218"/>
        <v>#N/A</v>
      </c>
      <c r="ED55" s="170" t="e">
        <f t="shared" si="219"/>
        <v>#N/A</v>
      </c>
      <c r="EE55" s="170" t="e">
        <f t="shared" si="220"/>
        <v>#N/A</v>
      </c>
      <c r="EF55" s="170" t="e">
        <f t="shared" si="221"/>
        <v>#N/A</v>
      </c>
      <c r="EG55" s="170" t="e">
        <f t="shared" si="222"/>
        <v>#N/A</v>
      </c>
      <c r="EH55" s="170" t="e">
        <f t="shared" si="223"/>
        <v>#N/A</v>
      </c>
      <c r="EI55" s="170" t="e">
        <f t="shared" si="224"/>
        <v>#N/A</v>
      </c>
      <c r="EJ55" s="170" t="e">
        <f t="shared" si="225"/>
        <v>#N/A</v>
      </c>
      <c r="EK55" s="170" t="e">
        <f t="shared" si="226"/>
        <v>#N/A</v>
      </c>
      <c r="EL55" s="170" t="e">
        <f t="shared" si="227"/>
        <v>#N/A</v>
      </c>
      <c r="EM55" s="170" t="e">
        <f t="shared" si="228"/>
        <v>#N/A</v>
      </c>
      <c r="EN55" s="170" t="e">
        <f t="shared" si="229"/>
        <v>#N/A</v>
      </c>
      <c r="EO55" s="170" t="e">
        <f t="shared" si="230"/>
        <v>#N/A</v>
      </c>
      <c r="EP55" s="170" t="e">
        <f t="shared" si="231"/>
        <v>#N/A</v>
      </c>
      <c r="EQ55" s="170" t="e">
        <f t="shared" si="232"/>
        <v>#N/A</v>
      </c>
      <c r="ER55" s="170" t="e">
        <f t="shared" si="233"/>
        <v>#N/A</v>
      </c>
      <c r="ES55" s="170" t="e">
        <f t="shared" si="234"/>
        <v>#N/A</v>
      </c>
      <c r="ET55" s="170" t="e">
        <f t="shared" si="235"/>
        <v>#N/A</v>
      </c>
      <c r="EU55" s="170" t="e">
        <f t="shared" si="236"/>
        <v>#N/A</v>
      </c>
      <c r="EV55" s="170" t="e">
        <f t="shared" si="237"/>
        <v>#N/A</v>
      </c>
      <c r="EW55" s="170" t="e">
        <f t="shared" si="238"/>
        <v>#N/A</v>
      </c>
      <c r="EX55" s="170" t="e">
        <f t="shared" si="239"/>
        <v>#N/A</v>
      </c>
      <c r="EY55" s="170" t="e">
        <f t="shared" si="240"/>
        <v>#N/A</v>
      </c>
      <c r="EZ55" s="170" t="e">
        <f t="shared" si="241"/>
        <v>#N/A</v>
      </c>
      <c r="FA55" s="170" t="e">
        <f t="shared" si="242"/>
        <v>#N/A</v>
      </c>
      <c r="FB55" s="170" t="e">
        <f t="shared" si="243"/>
        <v>#N/A</v>
      </c>
      <c r="FC55" s="170" t="e">
        <f t="shared" si="244"/>
        <v>#N/A</v>
      </c>
      <c r="FD55" s="170" t="e">
        <f t="shared" si="245"/>
        <v>#N/A</v>
      </c>
      <c r="FE55" s="170" t="e">
        <f t="shared" si="246"/>
        <v>#N/A</v>
      </c>
      <c r="FF55" s="170" t="e">
        <f t="shared" si="247"/>
        <v>#N/A</v>
      </c>
      <c r="FG55" s="170" t="e">
        <f t="shared" si="248"/>
        <v>#N/A</v>
      </c>
      <c r="FH55" s="170" t="e">
        <f t="shared" si="249"/>
        <v>#N/A</v>
      </c>
      <c r="FI55" s="170" t="e">
        <f t="shared" si="250"/>
        <v>#N/A</v>
      </c>
      <c r="FJ55" s="170" t="e">
        <f t="shared" si="251"/>
        <v>#N/A</v>
      </c>
      <c r="FK55" s="170" t="e">
        <f t="shared" si="252"/>
        <v>#N/A</v>
      </c>
      <c r="FL55" s="170" t="e">
        <f t="shared" si="253"/>
        <v>#N/A</v>
      </c>
      <c r="FM55" s="170" t="e">
        <f t="shared" si="254"/>
        <v>#N/A</v>
      </c>
      <c r="FN55" s="170" t="e">
        <f t="shared" si="255"/>
        <v>#N/A</v>
      </c>
      <c r="FO55" s="170" t="e">
        <f t="shared" si="256"/>
        <v>#N/A</v>
      </c>
      <c r="FP55" s="170" t="e">
        <f t="shared" si="257"/>
        <v>#N/A</v>
      </c>
      <c r="FQ55" s="170" t="e">
        <f t="shared" si="258"/>
        <v>#N/A</v>
      </c>
      <c r="FR55" s="170" t="e">
        <f t="shared" si="259"/>
        <v>#N/A</v>
      </c>
      <c r="FS55" s="170" t="e">
        <f t="shared" si="260"/>
        <v>#N/A</v>
      </c>
      <c r="FT55" s="170" t="e">
        <f t="shared" si="261"/>
        <v>#N/A</v>
      </c>
      <c r="FU55" s="170" t="e">
        <f t="shared" si="262"/>
        <v>#N/A</v>
      </c>
      <c r="FV55" s="170" t="e">
        <f t="shared" si="263"/>
        <v>#N/A</v>
      </c>
      <c r="FW55" s="170" t="e">
        <f t="shared" si="264"/>
        <v>#N/A</v>
      </c>
      <c r="FX55" s="170" t="e">
        <f t="shared" si="265"/>
        <v>#N/A</v>
      </c>
      <c r="FY55" s="170" t="e">
        <f t="shared" si="266"/>
        <v>#N/A</v>
      </c>
      <c r="FZ55" s="170" t="e">
        <f t="shared" si="267"/>
        <v>#N/A</v>
      </c>
      <c r="GA55" s="170" t="e">
        <f t="shared" si="268"/>
        <v>#N/A</v>
      </c>
      <c r="GB55" s="170" t="e">
        <f t="shared" si="269"/>
        <v>#N/A</v>
      </c>
      <c r="GC55" s="170" t="e">
        <f t="shared" si="270"/>
        <v>#N/A</v>
      </c>
      <c r="GD55" s="170" t="e">
        <f t="shared" si="271"/>
        <v>#N/A</v>
      </c>
      <c r="GE55" s="170" t="e">
        <f t="shared" si="272"/>
        <v>#N/A</v>
      </c>
      <c r="GF55" s="170" t="e">
        <f t="shared" si="273"/>
        <v>#N/A</v>
      </c>
      <c r="GG55" s="170" t="e">
        <f t="shared" si="274"/>
        <v>#N/A</v>
      </c>
      <c r="GH55" s="170" t="e">
        <f t="shared" si="275"/>
        <v>#N/A</v>
      </c>
      <c r="GI55" s="170" t="e">
        <f t="shared" si="276"/>
        <v>#N/A</v>
      </c>
      <c r="GJ55" s="170" t="e">
        <f t="shared" si="277"/>
        <v>#N/A</v>
      </c>
      <c r="GK55" s="170" t="e">
        <f t="shared" si="278"/>
        <v>#N/A</v>
      </c>
      <c r="GL55" s="170" t="e">
        <f t="shared" si="279"/>
        <v>#N/A</v>
      </c>
      <c r="GM55" s="170" t="e">
        <f t="shared" si="280"/>
        <v>#N/A</v>
      </c>
      <c r="GN55" s="170" t="e">
        <f t="shared" si="281"/>
        <v>#N/A</v>
      </c>
      <c r="GO55" s="170" t="e">
        <f t="shared" si="282"/>
        <v>#N/A</v>
      </c>
      <c r="GP55" s="170" t="e">
        <f t="shared" si="283"/>
        <v>#N/A</v>
      </c>
      <c r="GQ55" s="170" t="e">
        <f t="shared" si="284"/>
        <v>#N/A</v>
      </c>
      <c r="GR55" s="170" t="e">
        <f t="shared" si="285"/>
        <v>#N/A</v>
      </c>
      <c r="GS55" s="170" t="e">
        <f t="shared" si="286"/>
        <v>#N/A</v>
      </c>
      <c r="GT55" s="170" t="e">
        <f t="shared" si="287"/>
        <v>#N/A</v>
      </c>
      <c r="GU55" s="170" t="e">
        <f t="shared" si="288"/>
        <v>#N/A</v>
      </c>
      <c r="GV55" s="170" t="e">
        <f t="shared" si="289"/>
        <v>#N/A</v>
      </c>
      <c r="GW55" s="170" t="e">
        <f t="shared" si="290"/>
        <v>#N/A</v>
      </c>
      <c r="GX55" s="170" t="e">
        <f t="shared" si="291"/>
        <v>#N/A</v>
      </c>
      <c r="GY55" s="170" t="e">
        <f t="shared" si="292"/>
        <v>#N/A</v>
      </c>
      <c r="GZ55" s="170" t="e">
        <f t="shared" si="293"/>
        <v>#N/A</v>
      </c>
      <c r="HA55" s="170" t="e">
        <f t="shared" si="294"/>
        <v>#N/A</v>
      </c>
      <c r="HB55" s="170" t="e">
        <f t="shared" si="295"/>
        <v>#N/A</v>
      </c>
      <c r="HC55" s="170" t="e">
        <f t="shared" si="296"/>
        <v>#N/A</v>
      </c>
      <c r="HD55" s="170" t="e">
        <f t="shared" si="297"/>
        <v>#N/A</v>
      </c>
      <c r="HE55" s="170" t="e">
        <f t="shared" si="298"/>
        <v>#N/A</v>
      </c>
      <c r="HF55" s="170" t="e">
        <f t="shared" si="299"/>
        <v>#N/A</v>
      </c>
      <c r="HG55" s="170" t="e">
        <f t="shared" si="300"/>
        <v>#N/A</v>
      </c>
      <c r="HH55" s="170" t="e">
        <f t="shared" si="301"/>
        <v>#N/A</v>
      </c>
      <c r="HI55" s="170" t="e">
        <f t="shared" si="302"/>
        <v>#N/A</v>
      </c>
      <c r="HJ55" s="170" t="e">
        <f t="shared" si="303"/>
        <v>#N/A</v>
      </c>
      <c r="HK55" s="170" t="e">
        <f t="shared" si="304"/>
        <v>#N/A</v>
      </c>
      <c r="HL55" s="170" t="e">
        <f t="shared" si="305"/>
        <v>#N/A</v>
      </c>
      <c r="HM55" s="170" t="e">
        <f t="shared" si="306"/>
        <v>#N/A</v>
      </c>
      <c r="HN55" s="170" t="e">
        <f t="shared" si="307"/>
        <v>#N/A</v>
      </c>
      <c r="HO55" s="170" t="e">
        <f t="shared" si="308"/>
        <v>#N/A</v>
      </c>
      <c r="HP55" s="170" t="e">
        <f t="shared" si="309"/>
        <v>#N/A</v>
      </c>
    </row>
    <row r="56" spans="1:224" hidden="1" x14ac:dyDescent="0.25">
      <c r="A56" s="4">
        <v>53</v>
      </c>
      <c r="B56" s="97" t="str">
        <f t="shared" si="107"/>
        <v/>
      </c>
      <c r="C56" s="96"/>
      <c r="D56" s="97" t="str">
        <f t="shared" si="108"/>
        <v/>
      </c>
      <c r="E56" s="36" t="str">
        <f t="shared" si="0"/>
        <v/>
      </c>
      <c r="F56" s="36" t="str">
        <f t="shared" si="1"/>
        <v/>
      </c>
      <c r="G56" s="74" t="str">
        <f t="shared" si="109"/>
        <v/>
      </c>
      <c r="H56" s="23"/>
      <c r="I56" s="58"/>
      <c r="J56" s="281"/>
      <c r="K56" s="75" t="str">
        <f>IF(AND(B56&gt;0,C56&gt;0,D56&gt;0),IF(ISBLANK(J56),IF(ISBLANK(H56),"",(D56-B56)*VLOOKUP(H56,VLookups!$A$4:$B$13,2,FALSE)),J56),"")</f>
        <v/>
      </c>
      <c r="L56" s="76" t="str">
        <f t="shared" si="205"/>
        <v/>
      </c>
      <c r="M56" s="96"/>
      <c r="N56" s="271"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110"/>
        <v/>
      </c>
      <c r="W56" s="50" t="str">
        <f t="shared" ref="W56:AP56" si="367">IF(ISNONTEXT($V56),X56-$V56,"")</f>
        <v/>
      </c>
      <c r="X56" s="50" t="str">
        <f t="shared" si="367"/>
        <v/>
      </c>
      <c r="Y56" s="50" t="str">
        <f t="shared" si="367"/>
        <v/>
      </c>
      <c r="Z56" s="50" t="str">
        <f t="shared" si="367"/>
        <v/>
      </c>
      <c r="AA56" s="50" t="str">
        <f t="shared" si="367"/>
        <v/>
      </c>
      <c r="AB56" s="50" t="str">
        <f t="shared" si="367"/>
        <v/>
      </c>
      <c r="AC56" s="50" t="str">
        <f t="shared" si="367"/>
        <v/>
      </c>
      <c r="AD56" s="50" t="str">
        <f t="shared" si="367"/>
        <v/>
      </c>
      <c r="AE56" s="50" t="str">
        <f t="shared" si="367"/>
        <v/>
      </c>
      <c r="AF56" s="50" t="str">
        <f t="shared" si="367"/>
        <v/>
      </c>
      <c r="AG56" s="50" t="str">
        <f t="shared" si="367"/>
        <v/>
      </c>
      <c r="AH56" s="50" t="str">
        <f t="shared" si="367"/>
        <v/>
      </c>
      <c r="AI56" s="50" t="str">
        <f t="shared" si="367"/>
        <v/>
      </c>
      <c r="AJ56" s="50" t="str">
        <f t="shared" si="367"/>
        <v/>
      </c>
      <c r="AK56" s="50" t="str">
        <f t="shared" si="367"/>
        <v/>
      </c>
      <c r="AL56" s="50" t="str">
        <f t="shared" si="367"/>
        <v/>
      </c>
      <c r="AM56" s="50" t="str">
        <f t="shared" si="367"/>
        <v/>
      </c>
      <c r="AN56" s="50" t="str">
        <f t="shared" si="367"/>
        <v/>
      </c>
      <c r="AO56" s="50" t="str">
        <f t="shared" si="367"/>
        <v/>
      </c>
      <c r="AP56" s="50" t="str">
        <f t="shared" si="367"/>
        <v/>
      </c>
      <c r="AQ56" s="184" t="str">
        <f t="shared" si="112"/>
        <v/>
      </c>
      <c r="AR56" s="50" t="str">
        <f t="shared" ref="AR56:DC56" si="368">IF(ISNONTEXT($V56),AQ56+$V56,"")</f>
        <v/>
      </c>
      <c r="AS56" s="50" t="str">
        <f t="shared" si="368"/>
        <v/>
      </c>
      <c r="AT56" s="50" t="str">
        <f t="shared" si="368"/>
        <v/>
      </c>
      <c r="AU56" s="50" t="str">
        <f t="shared" si="368"/>
        <v/>
      </c>
      <c r="AV56" s="50" t="str">
        <f t="shared" si="368"/>
        <v/>
      </c>
      <c r="AW56" s="50" t="str">
        <f t="shared" si="368"/>
        <v/>
      </c>
      <c r="AX56" s="50" t="str">
        <f t="shared" si="368"/>
        <v/>
      </c>
      <c r="AY56" s="50" t="str">
        <f t="shared" si="368"/>
        <v/>
      </c>
      <c r="AZ56" s="50" t="str">
        <f t="shared" si="368"/>
        <v/>
      </c>
      <c r="BA56" s="50" t="str">
        <f t="shared" si="368"/>
        <v/>
      </c>
      <c r="BB56" s="50" t="str">
        <f t="shared" si="368"/>
        <v/>
      </c>
      <c r="BC56" s="50" t="str">
        <f t="shared" si="368"/>
        <v/>
      </c>
      <c r="BD56" s="50" t="str">
        <f t="shared" si="368"/>
        <v/>
      </c>
      <c r="BE56" s="50" t="str">
        <f t="shared" si="368"/>
        <v/>
      </c>
      <c r="BF56" s="50" t="str">
        <f t="shared" si="368"/>
        <v/>
      </c>
      <c r="BG56" s="50" t="str">
        <f t="shared" si="368"/>
        <v/>
      </c>
      <c r="BH56" s="50" t="str">
        <f t="shared" si="368"/>
        <v/>
      </c>
      <c r="BI56" s="50" t="str">
        <f t="shared" si="368"/>
        <v/>
      </c>
      <c r="BJ56" s="50" t="str">
        <f t="shared" si="368"/>
        <v/>
      </c>
      <c r="BK56" s="50" t="str">
        <f t="shared" si="368"/>
        <v/>
      </c>
      <c r="BL56" s="50" t="str">
        <f t="shared" si="368"/>
        <v/>
      </c>
      <c r="BM56" s="50" t="str">
        <f t="shared" si="368"/>
        <v/>
      </c>
      <c r="BN56" s="50" t="str">
        <f t="shared" si="368"/>
        <v/>
      </c>
      <c r="BO56" s="50" t="str">
        <f t="shared" si="368"/>
        <v/>
      </c>
      <c r="BP56" s="50" t="str">
        <f t="shared" si="368"/>
        <v/>
      </c>
      <c r="BQ56" s="50" t="str">
        <f t="shared" si="368"/>
        <v/>
      </c>
      <c r="BR56" s="50" t="str">
        <f t="shared" si="368"/>
        <v/>
      </c>
      <c r="BS56" s="50" t="str">
        <f t="shared" si="368"/>
        <v/>
      </c>
      <c r="BT56" s="50" t="str">
        <f t="shared" si="368"/>
        <v/>
      </c>
      <c r="BU56" s="50" t="str">
        <f t="shared" si="368"/>
        <v/>
      </c>
      <c r="BV56" s="50" t="str">
        <f t="shared" si="368"/>
        <v/>
      </c>
      <c r="BW56" s="50" t="str">
        <f t="shared" si="368"/>
        <v/>
      </c>
      <c r="BX56" s="50" t="str">
        <f t="shared" si="368"/>
        <v/>
      </c>
      <c r="BY56" s="50" t="str">
        <f t="shared" si="368"/>
        <v/>
      </c>
      <c r="BZ56" s="50" t="str">
        <f t="shared" si="368"/>
        <v/>
      </c>
      <c r="CA56" s="50" t="str">
        <f t="shared" si="368"/>
        <v/>
      </c>
      <c r="CB56" s="50" t="str">
        <f t="shared" si="368"/>
        <v/>
      </c>
      <c r="CC56" s="50" t="str">
        <f t="shared" si="368"/>
        <v/>
      </c>
      <c r="CD56" s="50" t="str">
        <f t="shared" si="368"/>
        <v/>
      </c>
      <c r="CE56" s="50" t="str">
        <f t="shared" si="368"/>
        <v/>
      </c>
      <c r="CF56" s="50" t="str">
        <f t="shared" si="368"/>
        <v/>
      </c>
      <c r="CG56" s="50" t="str">
        <f t="shared" si="368"/>
        <v/>
      </c>
      <c r="CH56" s="50" t="str">
        <f t="shared" si="368"/>
        <v/>
      </c>
      <c r="CI56" s="50" t="str">
        <f t="shared" si="368"/>
        <v/>
      </c>
      <c r="CJ56" s="50" t="str">
        <f t="shared" si="368"/>
        <v/>
      </c>
      <c r="CK56" s="50" t="str">
        <f t="shared" si="368"/>
        <v/>
      </c>
      <c r="CL56" s="50" t="str">
        <f t="shared" si="368"/>
        <v/>
      </c>
      <c r="CM56" s="50" t="str">
        <f t="shared" si="368"/>
        <v/>
      </c>
      <c r="CN56" s="50" t="str">
        <f t="shared" si="368"/>
        <v/>
      </c>
      <c r="CO56" s="50" t="str">
        <f t="shared" si="368"/>
        <v/>
      </c>
      <c r="CP56" s="50" t="str">
        <f t="shared" si="368"/>
        <v/>
      </c>
      <c r="CQ56" s="50" t="str">
        <f t="shared" si="368"/>
        <v/>
      </c>
      <c r="CR56" s="50" t="str">
        <f t="shared" si="368"/>
        <v/>
      </c>
      <c r="CS56" s="50" t="str">
        <f t="shared" si="368"/>
        <v/>
      </c>
      <c r="CT56" s="50" t="str">
        <f t="shared" si="368"/>
        <v/>
      </c>
      <c r="CU56" s="50" t="str">
        <f t="shared" si="368"/>
        <v/>
      </c>
      <c r="CV56" s="50" t="str">
        <f t="shared" si="368"/>
        <v/>
      </c>
      <c r="CW56" s="50" t="str">
        <f t="shared" si="368"/>
        <v/>
      </c>
      <c r="CX56" s="50" t="str">
        <f t="shared" si="368"/>
        <v/>
      </c>
      <c r="CY56" s="50" t="str">
        <f t="shared" si="368"/>
        <v/>
      </c>
      <c r="CZ56" s="50" t="str">
        <f t="shared" si="368"/>
        <v/>
      </c>
      <c r="DA56" s="50" t="str">
        <f t="shared" si="368"/>
        <v/>
      </c>
      <c r="DB56" s="50" t="str">
        <f t="shared" si="368"/>
        <v/>
      </c>
      <c r="DC56" s="50" t="str">
        <f t="shared" si="368"/>
        <v/>
      </c>
      <c r="DD56" s="50" t="str">
        <f t="shared" ref="DD56:DS56" si="369">IF(ISNONTEXT($V56),DC56+$V56,"")</f>
        <v/>
      </c>
      <c r="DE56" s="50" t="str">
        <f t="shared" si="369"/>
        <v/>
      </c>
      <c r="DF56" s="50" t="str">
        <f t="shared" si="369"/>
        <v/>
      </c>
      <c r="DG56" s="50" t="str">
        <f t="shared" si="369"/>
        <v/>
      </c>
      <c r="DH56" s="50" t="str">
        <f t="shared" si="369"/>
        <v/>
      </c>
      <c r="DI56" s="50" t="str">
        <f t="shared" si="369"/>
        <v/>
      </c>
      <c r="DJ56" s="50" t="str">
        <f t="shared" si="369"/>
        <v/>
      </c>
      <c r="DK56" s="50" t="str">
        <f t="shared" si="369"/>
        <v/>
      </c>
      <c r="DL56" s="50" t="str">
        <f t="shared" si="369"/>
        <v/>
      </c>
      <c r="DM56" s="50" t="str">
        <f t="shared" si="369"/>
        <v/>
      </c>
      <c r="DN56" s="50" t="str">
        <f t="shared" si="369"/>
        <v/>
      </c>
      <c r="DO56" s="50" t="str">
        <f t="shared" si="369"/>
        <v/>
      </c>
      <c r="DP56" s="50" t="str">
        <f t="shared" si="369"/>
        <v/>
      </c>
      <c r="DQ56" s="50" t="str">
        <f t="shared" si="369"/>
        <v/>
      </c>
      <c r="DR56" s="50" t="str">
        <f t="shared" si="369"/>
        <v/>
      </c>
      <c r="DS56" s="50" t="str">
        <f t="shared" si="369"/>
        <v/>
      </c>
      <c r="DT56" s="170" t="e">
        <f t="shared" si="209"/>
        <v>#N/A</v>
      </c>
      <c r="DU56" s="170" t="e">
        <f t="shared" si="210"/>
        <v>#N/A</v>
      </c>
      <c r="DV56" s="170" t="e">
        <f t="shared" si="211"/>
        <v>#N/A</v>
      </c>
      <c r="DW56" s="170" t="e">
        <f t="shared" si="212"/>
        <v>#N/A</v>
      </c>
      <c r="DX56" s="170" t="e">
        <f t="shared" si="213"/>
        <v>#N/A</v>
      </c>
      <c r="DY56" s="170" t="e">
        <f t="shared" si="214"/>
        <v>#N/A</v>
      </c>
      <c r="DZ56" s="170" t="e">
        <f t="shared" si="215"/>
        <v>#N/A</v>
      </c>
      <c r="EA56" s="170" t="e">
        <f t="shared" si="216"/>
        <v>#N/A</v>
      </c>
      <c r="EB56" s="170" t="e">
        <f t="shared" si="217"/>
        <v>#N/A</v>
      </c>
      <c r="EC56" s="170" t="e">
        <f t="shared" si="218"/>
        <v>#N/A</v>
      </c>
      <c r="ED56" s="170" t="e">
        <f t="shared" si="219"/>
        <v>#N/A</v>
      </c>
      <c r="EE56" s="170" t="e">
        <f t="shared" si="220"/>
        <v>#N/A</v>
      </c>
      <c r="EF56" s="170" t="e">
        <f t="shared" si="221"/>
        <v>#N/A</v>
      </c>
      <c r="EG56" s="170" t="e">
        <f t="shared" si="222"/>
        <v>#N/A</v>
      </c>
      <c r="EH56" s="170" t="e">
        <f t="shared" si="223"/>
        <v>#N/A</v>
      </c>
      <c r="EI56" s="170" t="e">
        <f t="shared" si="224"/>
        <v>#N/A</v>
      </c>
      <c r="EJ56" s="170" t="e">
        <f t="shared" si="225"/>
        <v>#N/A</v>
      </c>
      <c r="EK56" s="170" t="e">
        <f t="shared" si="226"/>
        <v>#N/A</v>
      </c>
      <c r="EL56" s="170" t="e">
        <f t="shared" si="227"/>
        <v>#N/A</v>
      </c>
      <c r="EM56" s="170" t="e">
        <f t="shared" si="228"/>
        <v>#N/A</v>
      </c>
      <c r="EN56" s="170" t="e">
        <f t="shared" si="229"/>
        <v>#N/A</v>
      </c>
      <c r="EO56" s="170" t="e">
        <f t="shared" si="230"/>
        <v>#N/A</v>
      </c>
      <c r="EP56" s="170" t="e">
        <f t="shared" si="231"/>
        <v>#N/A</v>
      </c>
      <c r="EQ56" s="170" t="e">
        <f t="shared" si="232"/>
        <v>#N/A</v>
      </c>
      <c r="ER56" s="170" t="e">
        <f t="shared" si="233"/>
        <v>#N/A</v>
      </c>
      <c r="ES56" s="170" t="e">
        <f t="shared" si="234"/>
        <v>#N/A</v>
      </c>
      <c r="ET56" s="170" t="e">
        <f t="shared" si="235"/>
        <v>#N/A</v>
      </c>
      <c r="EU56" s="170" t="e">
        <f t="shared" si="236"/>
        <v>#N/A</v>
      </c>
      <c r="EV56" s="170" t="e">
        <f t="shared" si="237"/>
        <v>#N/A</v>
      </c>
      <c r="EW56" s="170" t="e">
        <f t="shared" si="238"/>
        <v>#N/A</v>
      </c>
      <c r="EX56" s="170" t="e">
        <f t="shared" si="239"/>
        <v>#N/A</v>
      </c>
      <c r="EY56" s="170" t="e">
        <f t="shared" si="240"/>
        <v>#N/A</v>
      </c>
      <c r="EZ56" s="170" t="e">
        <f t="shared" si="241"/>
        <v>#N/A</v>
      </c>
      <c r="FA56" s="170" t="e">
        <f t="shared" si="242"/>
        <v>#N/A</v>
      </c>
      <c r="FB56" s="170" t="e">
        <f t="shared" si="243"/>
        <v>#N/A</v>
      </c>
      <c r="FC56" s="170" t="e">
        <f t="shared" si="244"/>
        <v>#N/A</v>
      </c>
      <c r="FD56" s="170" t="e">
        <f t="shared" si="245"/>
        <v>#N/A</v>
      </c>
      <c r="FE56" s="170" t="e">
        <f t="shared" si="246"/>
        <v>#N/A</v>
      </c>
      <c r="FF56" s="170" t="e">
        <f t="shared" si="247"/>
        <v>#N/A</v>
      </c>
      <c r="FG56" s="170" t="e">
        <f t="shared" si="248"/>
        <v>#N/A</v>
      </c>
      <c r="FH56" s="170" t="e">
        <f t="shared" si="249"/>
        <v>#N/A</v>
      </c>
      <c r="FI56" s="170" t="e">
        <f t="shared" si="250"/>
        <v>#N/A</v>
      </c>
      <c r="FJ56" s="170" t="e">
        <f t="shared" si="251"/>
        <v>#N/A</v>
      </c>
      <c r="FK56" s="170" t="e">
        <f t="shared" si="252"/>
        <v>#N/A</v>
      </c>
      <c r="FL56" s="170" t="e">
        <f t="shared" si="253"/>
        <v>#N/A</v>
      </c>
      <c r="FM56" s="170" t="e">
        <f t="shared" si="254"/>
        <v>#N/A</v>
      </c>
      <c r="FN56" s="170" t="e">
        <f t="shared" si="255"/>
        <v>#N/A</v>
      </c>
      <c r="FO56" s="170" t="e">
        <f t="shared" si="256"/>
        <v>#N/A</v>
      </c>
      <c r="FP56" s="170" t="e">
        <f t="shared" si="257"/>
        <v>#N/A</v>
      </c>
      <c r="FQ56" s="170" t="e">
        <f t="shared" si="258"/>
        <v>#N/A</v>
      </c>
      <c r="FR56" s="170" t="e">
        <f t="shared" si="259"/>
        <v>#N/A</v>
      </c>
      <c r="FS56" s="170" t="e">
        <f t="shared" si="260"/>
        <v>#N/A</v>
      </c>
      <c r="FT56" s="170" t="e">
        <f t="shared" si="261"/>
        <v>#N/A</v>
      </c>
      <c r="FU56" s="170" t="e">
        <f t="shared" si="262"/>
        <v>#N/A</v>
      </c>
      <c r="FV56" s="170" t="e">
        <f t="shared" si="263"/>
        <v>#N/A</v>
      </c>
      <c r="FW56" s="170" t="e">
        <f t="shared" si="264"/>
        <v>#N/A</v>
      </c>
      <c r="FX56" s="170" t="e">
        <f t="shared" si="265"/>
        <v>#N/A</v>
      </c>
      <c r="FY56" s="170" t="e">
        <f t="shared" si="266"/>
        <v>#N/A</v>
      </c>
      <c r="FZ56" s="170" t="e">
        <f t="shared" si="267"/>
        <v>#N/A</v>
      </c>
      <c r="GA56" s="170" t="e">
        <f t="shared" si="268"/>
        <v>#N/A</v>
      </c>
      <c r="GB56" s="170" t="e">
        <f t="shared" si="269"/>
        <v>#N/A</v>
      </c>
      <c r="GC56" s="170" t="e">
        <f t="shared" si="270"/>
        <v>#N/A</v>
      </c>
      <c r="GD56" s="170" t="e">
        <f t="shared" si="271"/>
        <v>#N/A</v>
      </c>
      <c r="GE56" s="170" t="e">
        <f t="shared" si="272"/>
        <v>#N/A</v>
      </c>
      <c r="GF56" s="170" t="e">
        <f t="shared" si="273"/>
        <v>#N/A</v>
      </c>
      <c r="GG56" s="170" t="e">
        <f t="shared" si="274"/>
        <v>#N/A</v>
      </c>
      <c r="GH56" s="170" t="e">
        <f t="shared" si="275"/>
        <v>#N/A</v>
      </c>
      <c r="GI56" s="170" t="e">
        <f t="shared" si="276"/>
        <v>#N/A</v>
      </c>
      <c r="GJ56" s="170" t="e">
        <f t="shared" si="277"/>
        <v>#N/A</v>
      </c>
      <c r="GK56" s="170" t="e">
        <f t="shared" si="278"/>
        <v>#N/A</v>
      </c>
      <c r="GL56" s="170" t="e">
        <f t="shared" si="279"/>
        <v>#N/A</v>
      </c>
      <c r="GM56" s="170" t="e">
        <f t="shared" si="280"/>
        <v>#N/A</v>
      </c>
      <c r="GN56" s="170" t="e">
        <f t="shared" si="281"/>
        <v>#N/A</v>
      </c>
      <c r="GO56" s="170" t="e">
        <f t="shared" si="282"/>
        <v>#N/A</v>
      </c>
      <c r="GP56" s="170" t="e">
        <f t="shared" si="283"/>
        <v>#N/A</v>
      </c>
      <c r="GQ56" s="170" t="e">
        <f t="shared" si="284"/>
        <v>#N/A</v>
      </c>
      <c r="GR56" s="170" t="e">
        <f t="shared" si="285"/>
        <v>#N/A</v>
      </c>
      <c r="GS56" s="170" t="e">
        <f t="shared" si="286"/>
        <v>#N/A</v>
      </c>
      <c r="GT56" s="170" t="e">
        <f t="shared" si="287"/>
        <v>#N/A</v>
      </c>
      <c r="GU56" s="170" t="e">
        <f t="shared" si="288"/>
        <v>#N/A</v>
      </c>
      <c r="GV56" s="170" t="e">
        <f t="shared" si="289"/>
        <v>#N/A</v>
      </c>
      <c r="GW56" s="170" t="e">
        <f t="shared" si="290"/>
        <v>#N/A</v>
      </c>
      <c r="GX56" s="170" t="e">
        <f t="shared" si="291"/>
        <v>#N/A</v>
      </c>
      <c r="GY56" s="170" t="e">
        <f t="shared" si="292"/>
        <v>#N/A</v>
      </c>
      <c r="GZ56" s="170" t="e">
        <f t="shared" si="293"/>
        <v>#N/A</v>
      </c>
      <c r="HA56" s="170" t="e">
        <f t="shared" si="294"/>
        <v>#N/A</v>
      </c>
      <c r="HB56" s="170" t="e">
        <f t="shared" si="295"/>
        <v>#N/A</v>
      </c>
      <c r="HC56" s="170" t="e">
        <f t="shared" si="296"/>
        <v>#N/A</v>
      </c>
      <c r="HD56" s="170" t="e">
        <f t="shared" si="297"/>
        <v>#N/A</v>
      </c>
      <c r="HE56" s="170" t="e">
        <f t="shared" si="298"/>
        <v>#N/A</v>
      </c>
      <c r="HF56" s="170" t="e">
        <f t="shared" si="299"/>
        <v>#N/A</v>
      </c>
      <c r="HG56" s="170" t="e">
        <f t="shared" si="300"/>
        <v>#N/A</v>
      </c>
      <c r="HH56" s="170" t="e">
        <f t="shared" si="301"/>
        <v>#N/A</v>
      </c>
      <c r="HI56" s="170" t="e">
        <f t="shared" si="302"/>
        <v>#N/A</v>
      </c>
      <c r="HJ56" s="170" t="e">
        <f t="shared" si="303"/>
        <v>#N/A</v>
      </c>
      <c r="HK56" s="170" t="e">
        <f t="shared" si="304"/>
        <v>#N/A</v>
      </c>
      <c r="HL56" s="170" t="e">
        <f t="shared" si="305"/>
        <v>#N/A</v>
      </c>
      <c r="HM56" s="170" t="e">
        <f t="shared" si="306"/>
        <v>#N/A</v>
      </c>
      <c r="HN56" s="170" t="e">
        <f t="shared" si="307"/>
        <v>#N/A</v>
      </c>
      <c r="HO56" s="170" t="e">
        <f t="shared" si="308"/>
        <v>#N/A</v>
      </c>
      <c r="HP56" s="170" t="e">
        <f t="shared" si="309"/>
        <v>#N/A</v>
      </c>
    </row>
    <row r="57" spans="1:224" hidden="1" x14ac:dyDescent="0.25">
      <c r="A57" s="4">
        <v>54</v>
      </c>
      <c r="B57" s="97" t="str">
        <f t="shared" si="107"/>
        <v/>
      </c>
      <c r="C57" s="96"/>
      <c r="D57" s="97" t="str">
        <f t="shared" si="108"/>
        <v/>
      </c>
      <c r="E57" s="36" t="str">
        <f t="shared" si="0"/>
        <v/>
      </c>
      <c r="F57" s="36" t="str">
        <f t="shared" si="1"/>
        <v/>
      </c>
      <c r="G57" s="74" t="str">
        <f t="shared" si="109"/>
        <v/>
      </c>
      <c r="H57" s="23"/>
      <c r="I57" s="58"/>
      <c r="J57" s="281"/>
      <c r="K57" s="75" t="str">
        <f>IF(AND(B57&gt;0,C57&gt;0,D57&gt;0),IF(ISBLANK(J57),IF(ISBLANK(H57),"",(D57-B57)*VLOOKUP(H57,VLookups!$A$4:$B$13,2,FALSE)),J57),"")</f>
        <v/>
      </c>
      <c r="L57" s="76" t="str">
        <f t="shared" si="205"/>
        <v/>
      </c>
      <c r="M57" s="96"/>
      <c r="N57" s="271"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110"/>
        <v/>
      </c>
      <c r="W57" s="50" t="str">
        <f t="shared" ref="W57:AP57" si="370">IF(ISNONTEXT($V57),X57-$V57,"")</f>
        <v/>
      </c>
      <c r="X57" s="50" t="str">
        <f t="shared" si="370"/>
        <v/>
      </c>
      <c r="Y57" s="50" t="str">
        <f t="shared" si="370"/>
        <v/>
      </c>
      <c r="Z57" s="50" t="str">
        <f t="shared" si="370"/>
        <v/>
      </c>
      <c r="AA57" s="50" t="str">
        <f t="shared" si="370"/>
        <v/>
      </c>
      <c r="AB57" s="50" t="str">
        <f t="shared" si="370"/>
        <v/>
      </c>
      <c r="AC57" s="50" t="str">
        <f t="shared" si="370"/>
        <v/>
      </c>
      <c r="AD57" s="50" t="str">
        <f t="shared" si="370"/>
        <v/>
      </c>
      <c r="AE57" s="50" t="str">
        <f t="shared" si="370"/>
        <v/>
      </c>
      <c r="AF57" s="50" t="str">
        <f t="shared" si="370"/>
        <v/>
      </c>
      <c r="AG57" s="50" t="str">
        <f t="shared" si="370"/>
        <v/>
      </c>
      <c r="AH57" s="50" t="str">
        <f t="shared" si="370"/>
        <v/>
      </c>
      <c r="AI57" s="50" t="str">
        <f t="shared" si="370"/>
        <v/>
      </c>
      <c r="AJ57" s="50" t="str">
        <f t="shared" si="370"/>
        <v/>
      </c>
      <c r="AK57" s="50" t="str">
        <f t="shared" si="370"/>
        <v/>
      </c>
      <c r="AL57" s="50" t="str">
        <f t="shared" si="370"/>
        <v/>
      </c>
      <c r="AM57" s="50" t="str">
        <f t="shared" si="370"/>
        <v/>
      </c>
      <c r="AN57" s="50" t="str">
        <f t="shared" si="370"/>
        <v/>
      </c>
      <c r="AO57" s="50" t="str">
        <f t="shared" si="370"/>
        <v/>
      </c>
      <c r="AP57" s="50" t="str">
        <f t="shared" si="370"/>
        <v/>
      </c>
      <c r="AQ57" s="184" t="str">
        <f t="shared" si="112"/>
        <v/>
      </c>
      <c r="AR57" s="50" t="str">
        <f t="shared" ref="AR57:DC57" si="371">IF(ISNONTEXT($V57),AQ57+$V57,"")</f>
        <v/>
      </c>
      <c r="AS57" s="50" t="str">
        <f t="shared" si="371"/>
        <v/>
      </c>
      <c r="AT57" s="50" t="str">
        <f t="shared" si="371"/>
        <v/>
      </c>
      <c r="AU57" s="50" t="str">
        <f t="shared" si="371"/>
        <v/>
      </c>
      <c r="AV57" s="50" t="str">
        <f t="shared" si="371"/>
        <v/>
      </c>
      <c r="AW57" s="50" t="str">
        <f t="shared" si="371"/>
        <v/>
      </c>
      <c r="AX57" s="50" t="str">
        <f t="shared" si="371"/>
        <v/>
      </c>
      <c r="AY57" s="50" t="str">
        <f t="shared" si="371"/>
        <v/>
      </c>
      <c r="AZ57" s="50" t="str">
        <f t="shared" si="371"/>
        <v/>
      </c>
      <c r="BA57" s="50" t="str">
        <f t="shared" si="371"/>
        <v/>
      </c>
      <c r="BB57" s="50" t="str">
        <f t="shared" si="371"/>
        <v/>
      </c>
      <c r="BC57" s="50" t="str">
        <f t="shared" si="371"/>
        <v/>
      </c>
      <c r="BD57" s="50" t="str">
        <f t="shared" si="371"/>
        <v/>
      </c>
      <c r="BE57" s="50" t="str">
        <f t="shared" si="371"/>
        <v/>
      </c>
      <c r="BF57" s="50" t="str">
        <f t="shared" si="371"/>
        <v/>
      </c>
      <c r="BG57" s="50" t="str">
        <f t="shared" si="371"/>
        <v/>
      </c>
      <c r="BH57" s="50" t="str">
        <f t="shared" si="371"/>
        <v/>
      </c>
      <c r="BI57" s="50" t="str">
        <f t="shared" si="371"/>
        <v/>
      </c>
      <c r="BJ57" s="50" t="str">
        <f t="shared" si="371"/>
        <v/>
      </c>
      <c r="BK57" s="50" t="str">
        <f t="shared" si="371"/>
        <v/>
      </c>
      <c r="BL57" s="50" t="str">
        <f t="shared" si="371"/>
        <v/>
      </c>
      <c r="BM57" s="50" t="str">
        <f t="shared" si="371"/>
        <v/>
      </c>
      <c r="BN57" s="50" t="str">
        <f t="shared" si="371"/>
        <v/>
      </c>
      <c r="BO57" s="50" t="str">
        <f t="shared" si="371"/>
        <v/>
      </c>
      <c r="BP57" s="50" t="str">
        <f t="shared" si="371"/>
        <v/>
      </c>
      <c r="BQ57" s="50" t="str">
        <f t="shared" si="371"/>
        <v/>
      </c>
      <c r="BR57" s="50" t="str">
        <f t="shared" si="371"/>
        <v/>
      </c>
      <c r="BS57" s="50" t="str">
        <f t="shared" si="371"/>
        <v/>
      </c>
      <c r="BT57" s="50" t="str">
        <f t="shared" si="371"/>
        <v/>
      </c>
      <c r="BU57" s="50" t="str">
        <f t="shared" si="371"/>
        <v/>
      </c>
      <c r="BV57" s="50" t="str">
        <f t="shared" si="371"/>
        <v/>
      </c>
      <c r="BW57" s="50" t="str">
        <f t="shared" si="371"/>
        <v/>
      </c>
      <c r="BX57" s="50" t="str">
        <f t="shared" si="371"/>
        <v/>
      </c>
      <c r="BY57" s="50" t="str">
        <f t="shared" si="371"/>
        <v/>
      </c>
      <c r="BZ57" s="50" t="str">
        <f t="shared" si="371"/>
        <v/>
      </c>
      <c r="CA57" s="50" t="str">
        <f t="shared" si="371"/>
        <v/>
      </c>
      <c r="CB57" s="50" t="str">
        <f t="shared" si="371"/>
        <v/>
      </c>
      <c r="CC57" s="50" t="str">
        <f t="shared" si="371"/>
        <v/>
      </c>
      <c r="CD57" s="50" t="str">
        <f t="shared" si="371"/>
        <v/>
      </c>
      <c r="CE57" s="50" t="str">
        <f t="shared" si="371"/>
        <v/>
      </c>
      <c r="CF57" s="50" t="str">
        <f t="shared" si="371"/>
        <v/>
      </c>
      <c r="CG57" s="50" t="str">
        <f t="shared" si="371"/>
        <v/>
      </c>
      <c r="CH57" s="50" t="str">
        <f t="shared" si="371"/>
        <v/>
      </c>
      <c r="CI57" s="50" t="str">
        <f t="shared" si="371"/>
        <v/>
      </c>
      <c r="CJ57" s="50" t="str">
        <f t="shared" si="371"/>
        <v/>
      </c>
      <c r="CK57" s="50" t="str">
        <f t="shared" si="371"/>
        <v/>
      </c>
      <c r="CL57" s="50" t="str">
        <f t="shared" si="371"/>
        <v/>
      </c>
      <c r="CM57" s="50" t="str">
        <f t="shared" si="371"/>
        <v/>
      </c>
      <c r="CN57" s="50" t="str">
        <f t="shared" si="371"/>
        <v/>
      </c>
      <c r="CO57" s="50" t="str">
        <f t="shared" si="371"/>
        <v/>
      </c>
      <c r="CP57" s="50" t="str">
        <f t="shared" si="371"/>
        <v/>
      </c>
      <c r="CQ57" s="50" t="str">
        <f t="shared" si="371"/>
        <v/>
      </c>
      <c r="CR57" s="50" t="str">
        <f t="shared" si="371"/>
        <v/>
      </c>
      <c r="CS57" s="50" t="str">
        <f t="shared" si="371"/>
        <v/>
      </c>
      <c r="CT57" s="50" t="str">
        <f t="shared" si="371"/>
        <v/>
      </c>
      <c r="CU57" s="50" t="str">
        <f t="shared" si="371"/>
        <v/>
      </c>
      <c r="CV57" s="50" t="str">
        <f t="shared" si="371"/>
        <v/>
      </c>
      <c r="CW57" s="50" t="str">
        <f t="shared" si="371"/>
        <v/>
      </c>
      <c r="CX57" s="50" t="str">
        <f t="shared" si="371"/>
        <v/>
      </c>
      <c r="CY57" s="50" t="str">
        <f t="shared" si="371"/>
        <v/>
      </c>
      <c r="CZ57" s="50" t="str">
        <f t="shared" si="371"/>
        <v/>
      </c>
      <c r="DA57" s="50" t="str">
        <f t="shared" si="371"/>
        <v/>
      </c>
      <c r="DB57" s="50" t="str">
        <f t="shared" si="371"/>
        <v/>
      </c>
      <c r="DC57" s="50" t="str">
        <f t="shared" si="371"/>
        <v/>
      </c>
      <c r="DD57" s="50" t="str">
        <f t="shared" ref="DD57:DS57" si="372">IF(ISNONTEXT($V57),DC57+$V57,"")</f>
        <v/>
      </c>
      <c r="DE57" s="50" t="str">
        <f t="shared" si="372"/>
        <v/>
      </c>
      <c r="DF57" s="50" t="str">
        <f t="shared" si="372"/>
        <v/>
      </c>
      <c r="DG57" s="50" t="str">
        <f t="shared" si="372"/>
        <v/>
      </c>
      <c r="DH57" s="50" t="str">
        <f t="shared" si="372"/>
        <v/>
      </c>
      <c r="DI57" s="50" t="str">
        <f t="shared" si="372"/>
        <v/>
      </c>
      <c r="DJ57" s="50" t="str">
        <f t="shared" si="372"/>
        <v/>
      </c>
      <c r="DK57" s="50" t="str">
        <f t="shared" si="372"/>
        <v/>
      </c>
      <c r="DL57" s="50" t="str">
        <f t="shared" si="372"/>
        <v/>
      </c>
      <c r="DM57" s="50" t="str">
        <f t="shared" si="372"/>
        <v/>
      </c>
      <c r="DN57" s="50" t="str">
        <f t="shared" si="372"/>
        <v/>
      </c>
      <c r="DO57" s="50" t="str">
        <f t="shared" si="372"/>
        <v/>
      </c>
      <c r="DP57" s="50" t="str">
        <f t="shared" si="372"/>
        <v/>
      </c>
      <c r="DQ57" s="50" t="str">
        <f t="shared" si="372"/>
        <v/>
      </c>
      <c r="DR57" s="50" t="str">
        <f t="shared" si="372"/>
        <v/>
      </c>
      <c r="DS57" s="50" t="str">
        <f t="shared" si="372"/>
        <v/>
      </c>
      <c r="DT57" s="170" t="e">
        <f t="shared" si="209"/>
        <v>#N/A</v>
      </c>
      <c r="DU57" s="170" t="e">
        <f t="shared" si="210"/>
        <v>#N/A</v>
      </c>
      <c r="DV57" s="170" t="e">
        <f t="shared" si="211"/>
        <v>#N/A</v>
      </c>
      <c r="DW57" s="170" t="e">
        <f t="shared" si="212"/>
        <v>#N/A</v>
      </c>
      <c r="DX57" s="170" t="e">
        <f t="shared" si="213"/>
        <v>#N/A</v>
      </c>
      <c r="DY57" s="170" t="e">
        <f t="shared" si="214"/>
        <v>#N/A</v>
      </c>
      <c r="DZ57" s="170" t="e">
        <f t="shared" si="215"/>
        <v>#N/A</v>
      </c>
      <c r="EA57" s="170" t="e">
        <f t="shared" si="216"/>
        <v>#N/A</v>
      </c>
      <c r="EB57" s="170" t="e">
        <f t="shared" si="217"/>
        <v>#N/A</v>
      </c>
      <c r="EC57" s="170" t="e">
        <f t="shared" si="218"/>
        <v>#N/A</v>
      </c>
      <c r="ED57" s="170" t="e">
        <f t="shared" si="219"/>
        <v>#N/A</v>
      </c>
      <c r="EE57" s="170" t="e">
        <f t="shared" si="220"/>
        <v>#N/A</v>
      </c>
      <c r="EF57" s="170" t="e">
        <f t="shared" si="221"/>
        <v>#N/A</v>
      </c>
      <c r="EG57" s="170" t="e">
        <f t="shared" si="222"/>
        <v>#N/A</v>
      </c>
      <c r="EH57" s="170" t="e">
        <f t="shared" si="223"/>
        <v>#N/A</v>
      </c>
      <c r="EI57" s="170" t="e">
        <f t="shared" si="224"/>
        <v>#N/A</v>
      </c>
      <c r="EJ57" s="170" t="e">
        <f t="shared" si="225"/>
        <v>#N/A</v>
      </c>
      <c r="EK57" s="170" t="e">
        <f t="shared" si="226"/>
        <v>#N/A</v>
      </c>
      <c r="EL57" s="170" t="e">
        <f t="shared" si="227"/>
        <v>#N/A</v>
      </c>
      <c r="EM57" s="170" t="e">
        <f t="shared" si="228"/>
        <v>#N/A</v>
      </c>
      <c r="EN57" s="170" t="e">
        <f t="shared" si="229"/>
        <v>#N/A</v>
      </c>
      <c r="EO57" s="170" t="e">
        <f t="shared" si="230"/>
        <v>#N/A</v>
      </c>
      <c r="EP57" s="170" t="e">
        <f t="shared" si="231"/>
        <v>#N/A</v>
      </c>
      <c r="EQ57" s="170" t="e">
        <f t="shared" si="232"/>
        <v>#N/A</v>
      </c>
      <c r="ER57" s="170" t="e">
        <f t="shared" si="233"/>
        <v>#N/A</v>
      </c>
      <c r="ES57" s="170" t="e">
        <f t="shared" si="234"/>
        <v>#N/A</v>
      </c>
      <c r="ET57" s="170" t="e">
        <f t="shared" si="235"/>
        <v>#N/A</v>
      </c>
      <c r="EU57" s="170" t="e">
        <f t="shared" si="236"/>
        <v>#N/A</v>
      </c>
      <c r="EV57" s="170" t="e">
        <f t="shared" si="237"/>
        <v>#N/A</v>
      </c>
      <c r="EW57" s="170" t="e">
        <f t="shared" si="238"/>
        <v>#N/A</v>
      </c>
      <c r="EX57" s="170" t="e">
        <f t="shared" si="239"/>
        <v>#N/A</v>
      </c>
      <c r="EY57" s="170" t="e">
        <f t="shared" si="240"/>
        <v>#N/A</v>
      </c>
      <c r="EZ57" s="170" t="e">
        <f t="shared" si="241"/>
        <v>#N/A</v>
      </c>
      <c r="FA57" s="170" t="e">
        <f t="shared" si="242"/>
        <v>#N/A</v>
      </c>
      <c r="FB57" s="170" t="e">
        <f t="shared" si="243"/>
        <v>#N/A</v>
      </c>
      <c r="FC57" s="170" t="e">
        <f t="shared" si="244"/>
        <v>#N/A</v>
      </c>
      <c r="FD57" s="170" t="e">
        <f t="shared" si="245"/>
        <v>#N/A</v>
      </c>
      <c r="FE57" s="170" t="e">
        <f t="shared" si="246"/>
        <v>#N/A</v>
      </c>
      <c r="FF57" s="170" t="e">
        <f t="shared" si="247"/>
        <v>#N/A</v>
      </c>
      <c r="FG57" s="170" t="e">
        <f t="shared" si="248"/>
        <v>#N/A</v>
      </c>
      <c r="FH57" s="170" t="e">
        <f t="shared" si="249"/>
        <v>#N/A</v>
      </c>
      <c r="FI57" s="170" t="e">
        <f t="shared" si="250"/>
        <v>#N/A</v>
      </c>
      <c r="FJ57" s="170" t="e">
        <f t="shared" si="251"/>
        <v>#N/A</v>
      </c>
      <c r="FK57" s="170" t="e">
        <f t="shared" si="252"/>
        <v>#N/A</v>
      </c>
      <c r="FL57" s="170" t="e">
        <f t="shared" si="253"/>
        <v>#N/A</v>
      </c>
      <c r="FM57" s="170" t="e">
        <f t="shared" si="254"/>
        <v>#N/A</v>
      </c>
      <c r="FN57" s="170" t="e">
        <f t="shared" si="255"/>
        <v>#N/A</v>
      </c>
      <c r="FO57" s="170" t="e">
        <f t="shared" si="256"/>
        <v>#N/A</v>
      </c>
      <c r="FP57" s="170" t="e">
        <f t="shared" si="257"/>
        <v>#N/A</v>
      </c>
      <c r="FQ57" s="170" t="e">
        <f t="shared" si="258"/>
        <v>#N/A</v>
      </c>
      <c r="FR57" s="170" t="e">
        <f t="shared" si="259"/>
        <v>#N/A</v>
      </c>
      <c r="FS57" s="170" t="e">
        <f t="shared" si="260"/>
        <v>#N/A</v>
      </c>
      <c r="FT57" s="170" t="e">
        <f t="shared" si="261"/>
        <v>#N/A</v>
      </c>
      <c r="FU57" s="170" t="e">
        <f t="shared" si="262"/>
        <v>#N/A</v>
      </c>
      <c r="FV57" s="170" t="e">
        <f t="shared" si="263"/>
        <v>#N/A</v>
      </c>
      <c r="FW57" s="170" t="e">
        <f t="shared" si="264"/>
        <v>#N/A</v>
      </c>
      <c r="FX57" s="170" t="e">
        <f t="shared" si="265"/>
        <v>#N/A</v>
      </c>
      <c r="FY57" s="170" t="e">
        <f t="shared" si="266"/>
        <v>#N/A</v>
      </c>
      <c r="FZ57" s="170" t="e">
        <f t="shared" si="267"/>
        <v>#N/A</v>
      </c>
      <c r="GA57" s="170" t="e">
        <f t="shared" si="268"/>
        <v>#N/A</v>
      </c>
      <c r="GB57" s="170" t="e">
        <f t="shared" si="269"/>
        <v>#N/A</v>
      </c>
      <c r="GC57" s="170" t="e">
        <f t="shared" si="270"/>
        <v>#N/A</v>
      </c>
      <c r="GD57" s="170" t="e">
        <f t="shared" si="271"/>
        <v>#N/A</v>
      </c>
      <c r="GE57" s="170" t="e">
        <f t="shared" si="272"/>
        <v>#N/A</v>
      </c>
      <c r="GF57" s="170" t="e">
        <f t="shared" si="273"/>
        <v>#N/A</v>
      </c>
      <c r="GG57" s="170" t="e">
        <f t="shared" si="274"/>
        <v>#N/A</v>
      </c>
      <c r="GH57" s="170" t="e">
        <f t="shared" si="275"/>
        <v>#N/A</v>
      </c>
      <c r="GI57" s="170" t="e">
        <f t="shared" si="276"/>
        <v>#N/A</v>
      </c>
      <c r="GJ57" s="170" t="e">
        <f t="shared" si="277"/>
        <v>#N/A</v>
      </c>
      <c r="GK57" s="170" t="e">
        <f t="shared" si="278"/>
        <v>#N/A</v>
      </c>
      <c r="GL57" s="170" t="e">
        <f t="shared" si="279"/>
        <v>#N/A</v>
      </c>
      <c r="GM57" s="170" t="e">
        <f t="shared" si="280"/>
        <v>#N/A</v>
      </c>
      <c r="GN57" s="170" t="e">
        <f t="shared" si="281"/>
        <v>#N/A</v>
      </c>
      <c r="GO57" s="170" t="e">
        <f t="shared" si="282"/>
        <v>#N/A</v>
      </c>
      <c r="GP57" s="170" t="e">
        <f t="shared" si="283"/>
        <v>#N/A</v>
      </c>
      <c r="GQ57" s="170" t="e">
        <f t="shared" si="284"/>
        <v>#N/A</v>
      </c>
      <c r="GR57" s="170" t="e">
        <f t="shared" si="285"/>
        <v>#N/A</v>
      </c>
      <c r="GS57" s="170" t="e">
        <f t="shared" si="286"/>
        <v>#N/A</v>
      </c>
      <c r="GT57" s="170" t="e">
        <f t="shared" si="287"/>
        <v>#N/A</v>
      </c>
      <c r="GU57" s="170" t="e">
        <f t="shared" si="288"/>
        <v>#N/A</v>
      </c>
      <c r="GV57" s="170" t="e">
        <f t="shared" si="289"/>
        <v>#N/A</v>
      </c>
      <c r="GW57" s="170" t="e">
        <f t="shared" si="290"/>
        <v>#N/A</v>
      </c>
      <c r="GX57" s="170" t="e">
        <f t="shared" si="291"/>
        <v>#N/A</v>
      </c>
      <c r="GY57" s="170" t="e">
        <f t="shared" si="292"/>
        <v>#N/A</v>
      </c>
      <c r="GZ57" s="170" t="e">
        <f t="shared" si="293"/>
        <v>#N/A</v>
      </c>
      <c r="HA57" s="170" t="e">
        <f t="shared" si="294"/>
        <v>#N/A</v>
      </c>
      <c r="HB57" s="170" t="e">
        <f t="shared" si="295"/>
        <v>#N/A</v>
      </c>
      <c r="HC57" s="170" t="e">
        <f t="shared" si="296"/>
        <v>#N/A</v>
      </c>
      <c r="HD57" s="170" t="e">
        <f t="shared" si="297"/>
        <v>#N/A</v>
      </c>
      <c r="HE57" s="170" t="e">
        <f t="shared" si="298"/>
        <v>#N/A</v>
      </c>
      <c r="HF57" s="170" t="e">
        <f t="shared" si="299"/>
        <v>#N/A</v>
      </c>
      <c r="HG57" s="170" t="e">
        <f t="shared" si="300"/>
        <v>#N/A</v>
      </c>
      <c r="HH57" s="170" t="e">
        <f t="shared" si="301"/>
        <v>#N/A</v>
      </c>
      <c r="HI57" s="170" t="e">
        <f t="shared" si="302"/>
        <v>#N/A</v>
      </c>
      <c r="HJ57" s="170" t="e">
        <f t="shared" si="303"/>
        <v>#N/A</v>
      </c>
      <c r="HK57" s="170" t="e">
        <f t="shared" si="304"/>
        <v>#N/A</v>
      </c>
      <c r="HL57" s="170" t="e">
        <f t="shared" si="305"/>
        <v>#N/A</v>
      </c>
      <c r="HM57" s="170" t="e">
        <f t="shared" si="306"/>
        <v>#N/A</v>
      </c>
      <c r="HN57" s="170" t="e">
        <f t="shared" si="307"/>
        <v>#N/A</v>
      </c>
      <c r="HO57" s="170" t="e">
        <f t="shared" si="308"/>
        <v>#N/A</v>
      </c>
      <c r="HP57" s="170" t="e">
        <f t="shared" si="309"/>
        <v>#N/A</v>
      </c>
    </row>
    <row r="58" spans="1:224" hidden="1" x14ac:dyDescent="0.25">
      <c r="A58" s="4">
        <v>55</v>
      </c>
      <c r="B58" s="97" t="str">
        <f t="shared" si="107"/>
        <v/>
      </c>
      <c r="C58" s="96"/>
      <c r="D58" s="97" t="str">
        <f t="shared" si="108"/>
        <v/>
      </c>
      <c r="E58" s="36" t="str">
        <f t="shared" si="0"/>
        <v/>
      </c>
      <c r="F58" s="36" t="str">
        <f t="shared" si="1"/>
        <v/>
      </c>
      <c r="G58" s="74" t="str">
        <f t="shared" si="109"/>
        <v/>
      </c>
      <c r="H58" s="23"/>
      <c r="I58" s="58"/>
      <c r="J58" s="281"/>
      <c r="K58" s="75" t="str">
        <f>IF(AND(B58&gt;0,C58&gt;0,D58&gt;0),IF(ISBLANK(J58),IF(ISBLANK(H58),"",(D58-B58)*VLOOKUP(H58,VLookups!$A$4:$B$13,2,FALSE)),J58),"")</f>
        <v/>
      </c>
      <c r="L58" s="76" t="str">
        <f t="shared" si="205"/>
        <v/>
      </c>
      <c r="M58" s="96"/>
      <c r="N58" s="271"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110"/>
        <v/>
      </c>
      <c r="W58" s="50" t="str">
        <f t="shared" ref="W58:AP58" si="373">IF(ISNONTEXT($V58),X58-$V58,"")</f>
        <v/>
      </c>
      <c r="X58" s="50" t="str">
        <f t="shared" si="373"/>
        <v/>
      </c>
      <c r="Y58" s="50" t="str">
        <f t="shared" si="373"/>
        <v/>
      </c>
      <c r="Z58" s="50" t="str">
        <f t="shared" si="373"/>
        <v/>
      </c>
      <c r="AA58" s="50" t="str">
        <f t="shared" si="373"/>
        <v/>
      </c>
      <c r="AB58" s="50" t="str">
        <f t="shared" si="373"/>
        <v/>
      </c>
      <c r="AC58" s="50" t="str">
        <f t="shared" si="373"/>
        <v/>
      </c>
      <c r="AD58" s="50" t="str">
        <f t="shared" si="373"/>
        <v/>
      </c>
      <c r="AE58" s="50" t="str">
        <f t="shared" si="373"/>
        <v/>
      </c>
      <c r="AF58" s="50" t="str">
        <f t="shared" si="373"/>
        <v/>
      </c>
      <c r="AG58" s="50" t="str">
        <f t="shared" si="373"/>
        <v/>
      </c>
      <c r="AH58" s="50" t="str">
        <f t="shared" si="373"/>
        <v/>
      </c>
      <c r="AI58" s="50" t="str">
        <f t="shared" si="373"/>
        <v/>
      </c>
      <c r="AJ58" s="50" t="str">
        <f t="shared" si="373"/>
        <v/>
      </c>
      <c r="AK58" s="50" t="str">
        <f t="shared" si="373"/>
        <v/>
      </c>
      <c r="AL58" s="50" t="str">
        <f t="shared" si="373"/>
        <v/>
      </c>
      <c r="AM58" s="50" t="str">
        <f t="shared" si="373"/>
        <v/>
      </c>
      <c r="AN58" s="50" t="str">
        <f t="shared" si="373"/>
        <v/>
      </c>
      <c r="AO58" s="50" t="str">
        <f t="shared" si="373"/>
        <v/>
      </c>
      <c r="AP58" s="50" t="str">
        <f t="shared" si="373"/>
        <v/>
      </c>
      <c r="AQ58" s="184" t="str">
        <f t="shared" si="112"/>
        <v/>
      </c>
      <c r="AR58" s="50" t="str">
        <f t="shared" ref="AR58:DC58" si="374">IF(ISNONTEXT($V58),AQ58+$V58,"")</f>
        <v/>
      </c>
      <c r="AS58" s="50" t="str">
        <f t="shared" si="374"/>
        <v/>
      </c>
      <c r="AT58" s="50" t="str">
        <f t="shared" si="374"/>
        <v/>
      </c>
      <c r="AU58" s="50" t="str">
        <f t="shared" si="374"/>
        <v/>
      </c>
      <c r="AV58" s="50" t="str">
        <f t="shared" si="374"/>
        <v/>
      </c>
      <c r="AW58" s="50" t="str">
        <f t="shared" si="374"/>
        <v/>
      </c>
      <c r="AX58" s="50" t="str">
        <f t="shared" si="374"/>
        <v/>
      </c>
      <c r="AY58" s="50" t="str">
        <f t="shared" si="374"/>
        <v/>
      </c>
      <c r="AZ58" s="50" t="str">
        <f t="shared" si="374"/>
        <v/>
      </c>
      <c r="BA58" s="50" t="str">
        <f t="shared" si="374"/>
        <v/>
      </c>
      <c r="BB58" s="50" t="str">
        <f t="shared" si="374"/>
        <v/>
      </c>
      <c r="BC58" s="50" t="str">
        <f t="shared" si="374"/>
        <v/>
      </c>
      <c r="BD58" s="50" t="str">
        <f t="shared" si="374"/>
        <v/>
      </c>
      <c r="BE58" s="50" t="str">
        <f t="shared" si="374"/>
        <v/>
      </c>
      <c r="BF58" s="50" t="str">
        <f t="shared" si="374"/>
        <v/>
      </c>
      <c r="BG58" s="50" t="str">
        <f t="shared" si="374"/>
        <v/>
      </c>
      <c r="BH58" s="50" t="str">
        <f t="shared" si="374"/>
        <v/>
      </c>
      <c r="BI58" s="50" t="str">
        <f t="shared" si="374"/>
        <v/>
      </c>
      <c r="BJ58" s="50" t="str">
        <f t="shared" si="374"/>
        <v/>
      </c>
      <c r="BK58" s="50" t="str">
        <f t="shared" si="374"/>
        <v/>
      </c>
      <c r="BL58" s="50" t="str">
        <f t="shared" si="374"/>
        <v/>
      </c>
      <c r="BM58" s="50" t="str">
        <f t="shared" si="374"/>
        <v/>
      </c>
      <c r="BN58" s="50" t="str">
        <f t="shared" si="374"/>
        <v/>
      </c>
      <c r="BO58" s="50" t="str">
        <f t="shared" si="374"/>
        <v/>
      </c>
      <c r="BP58" s="50" t="str">
        <f t="shared" si="374"/>
        <v/>
      </c>
      <c r="BQ58" s="50" t="str">
        <f t="shared" si="374"/>
        <v/>
      </c>
      <c r="BR58" s="50" t="str">
        <f t="shared" si="374"/>
        <v/>
      </c>
      <c r="BS58" s="50" t="str">
        <f t="shared" si="374"/>
        <v/>
      </c>
      <c r="BT58" s="50" t="str">
        <f t="shared" si="374"/>
        <v/>
      </c>
      <c r="BU58" s="50" t="str">
        <f t="shared" si="374"/>
        <v/>
      </c>
      <c r="BV58" s="50" t="str">
        <f t="shared" si="374"/>
        <v/>
      </c>
      <c r="BW58" s="50" t="str">
        <f t="shared" si="374"/>
        <v/>
      </c>
      <c r="BX58" s="50" t="str">
        <f t="shared" si="374"/>
        <v/>
      </c>
      <c r="BY58" s="50" t="str">
        <f t="shared" si="374"/>
        <v/>
      </c>
      <c r="BZ58" s="50" t="str">
        <f t="shared" si="374"/>
        <v/>
      </c>
      <c r="CA58" s="50" t="str">
        <f t="shared" si="374"/>
        <v/>
      </c>
      <c r="CB58" s="50" t="str">
        <f t="shared" si="374"/>
        <v/>
      </c>
      <c r="CC58" s="50" t="str">
        <f t="shared" si="374"/>
        <v/>
      </c>
      <c r="CD58" s="50" t="str">
        <f t="shared" si="374"/>
        <v/>
      </c>
      <c r="CE58" s="50" t="str">
        <f t="shared" si="374"/>
        <v/>
      </c>
      <c r="CF58" s="50" t="str">
        <f t="shared" si="374"/>
        <v/>
      </c>
      <c r="CG58" s="50" t="str">
        <f t="shared" si="374"/>
        <v/>
      </c>
      <c r="CH58" s="50" t="str">
        <f t="shared" si="374"/>
        <v/>
      </c>
      <c r="CI58" s="50" t="str">
        <f t="shared" si="374"/>
        <v/>
      </c>
      <c r="CJ58" s="50" t="str">
        <f t="shared" si="374"/>
        <v/>
      </c>
      <c r="CK58" s="50" t="str">
        <f t="shared" si="374"/>
        <v/>
      </c>
      <c r="CL58" s="50" t="str">
        <f t="shared" si="374"/>
        <v/>
      </c>
      <c r="CM58" s="50" t="str">
        <f t="shared" si="374"/>
        <v/>
      </c>
      <c r="CN58" s="50" t="str">
        <f t="shared" si="374"/>
        <v/>
      </c>
      <c r="CO58" s="50" t="str">
        <f t="shared" si="374"/>
        <v/>
      </c>
      <c r="CP58" s="50" t="str">
        <f t="shared" si="374"/>
        <v/>
      </c>
      <c r="CQ58" s="50" t="str">
        <f t="shared" si="374"/>
        <v/>
      </c>
      <c r="CR58" s="50" t="str">
        <f t="shared" si="374"/>
        <v/>
      </c>
      <c r="CS58" s="50" t="str">
        <f t="shared" si="374"/>
        <v/>
      </c>
      <c r="CT58" s="50" t="str">
        <f t="shared" si="374"/>
        <v/>
      </c>
      <c r="CU58" s="50" t="str">
        <f t="shared" si="374"/>
        <v/>
      </c>
      <c r="CV58" s="50" t="str">
        <f t="shared" si="374"/>
        <v/>
      </c>
      <c r="CW58" s="50" t="str">
        <f t="shared" si="374"/>
        <v/>
      </c>
      <c r="CX58" s="50" t="str">
        <f t="shared" si="374"/>
        <v/>
      </c>
      <c r="CY58" s="50" t="str">
        <f t="shared" si="374"/>
        <v/>
      </c>
      <c r="CZ58" s="50" t="str">
        <f t="shared" si="374"/>
        <v/>
      </c>
      <c r="DA58" s="50" t="str">
        <f t="shared" si="374"/>
        <v/>
      </c>
      <c r="DB58" s="50" t="str">
        <f t="shared" si="374"/>
        <v/>
      </c>
      <c r="DC58" s="50" t="str">
        <f t="shared" si="374"/>
        <v/>
      </c>
      <c r="DD58" s="50" t="str">
        <f t="shared" ref="DD58:DS58" si="375">IF(ISNONTEXT($V58),DC58+$V58,"")</f>
        <v/>
      </c>
      <c r="DE58" s="50" t="str">
        <f t="shared" si="375"/>
        <v/>
      </c>
      <c r="DF58" s="50" t="str">
        <f t="shared" si="375"/>
        <v/>
      </c>
      <c r="DG58" s="50" t="str">
        <f t="shared" si="375"/>
        <v/>
      </c>
      <c r="DH58" s="50" t="str">
        <f t="shared" si="375"/>
        <v/>
      </c>
      <c r="DI58" s="50" t="str">
        <f t="shared" si="375"/>
        <v/>
      </c>
      <c r="DJ58" s="50" t="str">
        <f t="shared" si="375"/>
        <v/>
      </c>
      <c r="DK58" s="50" t="str">
        <f t="shared" si="375"/>
        <v/>
      </c>
      <c r="DL58" s="50" t="str">
        <f t="shared" si="375"/>
        <v/>
      </c>
      <c r="DM58" s="50" t="str">
        <f t="shared" si="375"/>
        <v/>
      </c>
      <c r="DN58" s="50" t="str">
        <f t="shared" si="375"/>
        <v/>
      </c>
      <c r="DO58" s="50" t="str">
        <f t="shared" si="375"/>
        <v/>
      </c>
      <c r="DP58" s="50" t="str">
        <f t="shared" si="375"/>
        <v/>
      </c>
      <c r="DQ58" s="50" t="str">
        <f t="shared" si="375"/>
        <v/>
      </c>
      <c r="DR58" s="50" t="str">
        <f t="shared" si="375"/>
        <v/>
      </c>
      <c r="DS58" s="50" t="str">
        <f t="shared" si="375"/>
        <v/>
      </c>
      <c r="DT58" s="170" t="e">
        <f t="shared" si="209"/>
        <v>#N/A</v>
      </c>
      <c r="DU58" s="170" t="e">
        <f t="shared" si="210"/>
        <v>#N/A</v>
      </c>
      <c r="DV58" s="170" t="e">
        <f t="shared" si="211"/>
        <v>#N/A</v>
      </c>
      <c r="DW58" s="170" t="e">
        <f t="shared" si="212"/>
        <v>#N/A</v>
      </c>
      <c r="DX58" s="170" t="e">
        <f t="shared" si="213"/>
        <v>#N/A</v>
      </c>
      <c r="DY58" s="170" t="e">
        <f t="shared" si="214"/>
        <v>#N/A</v>
      </c>
      <c r="DZ58" s="170" t="e">
        <f t="shared" si="215"/>
        <v>#N/A</v>
      </c>
      <c r="EA58" s="170" t="e">
        <f t="shared" si="216"/>
        <v>#N/A</v>
      </c>
      <c r="EB58" s="170" t="e">
        <f t="shared" si="217"/>
        <v>#N/A</v>
      </c>
      <c r="EC58" s="170" t="e">
        <f t="shared" si="218"/>
        <v>#N/A</v>
      </c>
      <c r="ED58" s="170" t="e">
        <f t="shared" si="219"/>
        <v>#N/A</v>
      </c>
      <c r="EE58" s="170" t="e">
        <f t="shared" si="220"/>
        <v>#N/A</v>
      </c>
      <c r="EF58" s="170" t="e">
        <f t="shared" si="221"/>
        <v>#N/A</v>
      </c>
      <c r="EG58" s="170" t="e">
        <f t="shared" si="222"/>
        <v>#N/A</v>
      </c>
      <c r="EH58" s="170" t="e">
        <f t="shared" si="223"/>
        <v>#N/A</v>
      </c>
      <c r="EI58" s="170" t="e">
        <f t="shared" si="224"/>
        <v>#N/A</v>
      </c>
      <c r="EJ58" s="170" t="e">
        <f t="shared" si="225"/>
        <v>#N/A</v>
      </c>
      <c r="EK58" s="170" t="e">
        <f t="shared" si="226"/>
        <v>#N/A</v>
      </c>
      <c r="EL58" s="170" t="e">
        <f t="shared" si="227"/>
        <v>#N/A</v>
      </c>
      <c r="EM58" s="170" t="e">
        <f t="shared" si="228"/>
        <v>#N/A</v>
      </c>
      <c r="EN58" s="170" t="e">
        <f t="shared" si="229"/>
        <v>#N/A</v>
      </c>
      <c r="EO58" s="170" t="e">
        <f t="shared" si="230"/>
        <v>#N/A</v>
      </c>
      <c r="EP58" s="170" t="e">
        <f t="shared" si="231"/>
        <v>#N/A</v>
      </c>
      <c r="EQ58" s="170" t="e">
        <f t="shared" si="232"/>
        <v>#N/A</v>
      </c>
      <c r="ER58" s="170" t="e">
        <f t="shared" si="233"/>
        <v>#N/A</v>
      </c>
      <c r="ES58" s="170" t="e">
        <f t="shared" si="234"/>
        <v>#N/A</v>
      </c>
      <c r="ET58" s="170" t="e">
        <f t="shared" si="235"/>
        <v>#N/A</v>
      </c>
      <c r="EU58" s="170" t="e">
        <f t="shared" si="236"/>
        <v>#N/A</v>
      </c>
      <c r="EV58" s="170" t="e">
        <f t="shared" si="237"/>
        <v>#N/A</v>
      </c>
      <c r="EW58" s="170" t="e">
        <f t="shared" si="238"/>
        <v>#N/A</v>
      </c>
      <c r="EX58" s="170" t="e">
        <f t="shared" si="239"/>
        <v>#N/A</v>
      </c>
      <c r="EY58" s="170" t="e">
        <f t="shared" si="240"/>
        <v>#N/A</v>
      </c>
      <c r="EZ58" s="170" t="e">
        <f t="shared" si="241"/>
        <v>#N/A</v>
      </c>
      <c r="FA58" s="170" t="e">
        <f t="shared" si="242"/>
        <v>#N/A</v>
      </c>
      <c r="FB58" s="170" t="e">
        <f t="shared" si="243"/>
        <v>#N/A</v>
      </c>
      <c r="FC58" s="170" t="e">
        <f t="shared" si="244"/>
        <v>#N/A</v>
      </c>
      <c r="FD58" s="170" t="e">
        <f t="shared" si="245"/>
        <v>#N/A</v>
      </c>
      <c r="FE58" s="170" t="e">
        <f t="shared" si="246"/>
        <v>#N/A</v>
      </c>
      <c r="FF58" s="170" t="e">
        <f t="shared" si="247"/>
        <v>#N/A</v>
      </c>
      <c r="FG58" s="170" t="e">
        <f t="shared" si="248"/>
        <v>#N/A</v>
      </c>
      <c r="FH58" s="170" t="e">
        <f t="shared" si="249"/>
        <v>#N/A</v>
      </c>
      <c r="FI58" s="170" t="e">
        <f t="shared" si="250"/>
        <v>#N/A</v>
      </c>
      <c r="FJ58" s="170" t="e">
        <f t="shared" si="251"/>
        <v>#N/A</v>
      </c>
      <c r="FK58" s="170" t="e">
        <f t="shared" si="252"/>
        <v>#N/A</v>
      </c>
      <c r="FL58" s="170" t="e">
        <f t="shared" si="253"/>
        <v>#N/A</v>
      </c>
      <c r="FM58" s="170" t="e">
        <f t="shared" si="254"/>
        <v>#N/A</v>
      </c>
      <c r="FN58" s="170" t="e">
        <f t="shared" si="255"/>
        <v>#N/A</v>
      </c>
      <c r="FO58" s="170" t="e">
        <f t="shared" si="256"/>
        <v>#N/A</v>
      </c>
      <c r="FP58" s="170" t="e">
        <f t="shared" si="257"/>
        <v>#N/A</v>
      </c>
      <c r="FQ58" s="170" t="e">
        <f t="shared" si="258"/>
        <v>#N/A</v>
      </c>
      <c r="FR58" s="170" t="e">
        <f t="shared" si="259"/>
        <v>#N/A</v>
      </c>
      <c r="FS58" s="170" t="e">
        <f t="shared" si="260"/>
        <v>#N/A</v>
      </c>
      <c r="FT58" s="170" t="e">
        <f t="shared" si="261"/>
        <v>#N/A</v>
      </c>
      <c r="FU58" s="170" t="e">
        <f t="shared" si="262"/>
        <v>#N/A</v>
      </c>
      <c r="FV58" s="170" t="e">
        <f t="shared" si="263"/>
        <v>#N/A</v>
      </c>
      <c r="FW58" s="170" t="e">
        <f t="shared" si="264"/>
        <v>#N/A</v>
      </c>
      <c r="FX58" s="170" t="e">
        <f t="shared" si="265"/>
        <v>#N/A</v>
      </c>
      <c r="FY58" s="170" t="e">
        <f t="shared" si="266"/>
        <v>#N/A</v>
      </c>
      <c r="FZ58" s="170" t="e">
        <f t="shared" si="267"/>
        <v>#N/A</v>
      </c>
      <c r="GA58" s="170" t="e">
        <f t="shared" si="268"/>
        <v>#N/A</v>
      </c>
      <c r="GB58" s="170" t="e">
        <f t="shared" si="269"/>
        <v>#N/A</v>
      </c>
      <c r="GC58" s="170" t="e">
        <f t="shared" si="270"/>
        <v>#N/A</v>
      </c>
      <c r="GD58" s="170" t="e">
        <f t="shared" si="271"/>
        <v>#N/A</v>
      </c>
      <c r="GE58" s="170" t="e">
        <f t="shared" si="272"/>
        <v>#N/A</v>
      </c>
      <c r="GF58" s="170" t="e">
        <f t="shared" si="273"/>
        <v>#N/A</v>
      </c>
      <c r="GG58" s="170" t="e">
        <f t="shared" si="274"/>
        <v>#N/A</v>
      </c>
      <c r="GH58" s="170" t="e">
        <f t="shared" si="275"/>
        <v>#N/A</v>
      </c>
      <c r="GI58" s="170" t="e">
        <f t="shared" si="276"/>
        <v>#N/A</v>
      </c>
      <c r="GJ58" s="170" t="e">
        <f t="shared" si="277"/>
        <v>#N/A</v>
      </c>
      <c r="GK58" s="170" t="e">
        <f t="shared" si="278"/>
        <v>#N/A</v>
      </c>
      <c r="GL58" s="170" t="e">
        <f t="shared" si="279"/>
        <v>#N/A</v>
      </c>
      <c r="GM58" s="170" t="e">
        <f t="shared" si="280"/>
        <v>#N/A</v>
      </c>
      <c r="GN58" s="170" t="e">
        <f t="shared" si="281"/>
        <v>#N/A</v>
      </c>
      <c r="GO58" s="170" t="e">
        <f t="shared" si="282"/>
        <v>#N/A</v>
      </c>
      <c r="GP58" s="170" t="e">
        <f t="shared" si="283"/>
        <v>#N/A</v>
      </c>
      <c r="GQ58" s="170" t="e">
        <f t="shared" si="284"/>
        <v>#N/A</v>
      </c>
      <c r="GR58" s="170" t="e">
        <f t="shared" si="285"/>
        <v>#N/A</v>
      </c>
      <c r="GS58" s="170" t="e">
        <f t="shared" si="286"/>
        <v>#N/A</v>
      </c>
      <c r="GT58" s="170" t="e">
        <f t="shared" si="287"/>
        <v>#N/A</v>
      </c>
      <c r="GU58" s="170" t="e">
        <f t="shared" si="288"/>
        <v>#N/A</v>
      </c>
      <c r="GV58" s="170" t="e">
        <f t="shared" si="289"/>
        <v>#N/A</v>
      </c>
      <c r="GW58" s="170" t="e">
        <f t="shared" si="290"/>
        <v>#N/A</v>
      </c>
      <c r="GX58" s="170" t="e">
        <f t="shared" si="291"/>
        <v>#N/A</v>
      </c>
      <c r="GY58" s="170" t="e">
        <f t="shared" si="292"/>
        <v>#N/A</v>
      </c>
      <c r="GZ58" s="170" t="e">
        <f t="shared" si="293"/>
        <v>#N/A</v>
      </c>
      <c r="HA58" s="170" t="e">
        <f t="shared" si="294"/>
        <v>#N/A</v>
      </c>
      <c r="HB58" s="170" t="e">
        <f t="shared" si="295"/>
        <v>#N/A</v>
      </c>
      <c r="HC58" s="170" t="e">
        <f t="shared" si="296"/>
        <v>#N/A</v>
      </c>
      <c r="HD58" s="170" t="e">
        <f t="shared" si="297"/>
        <v>#N/A</v>
      </c>
      <c r="HE58" s="170" t="e">
        <f t="shared" si="298"/>
        <v>#N/A</v>
      </c>
      <c r="HF58" s="170" t="e">
        <f t="shared" si="299"/>
        <v>#N/A</v>
      </c>
      <c r="HG58" s="170" t="e">
        <f t="shared" si="300"/>
        <v>#N/A</v>
      </c>
      <c r="HH58" s="170" t="e">
        <f t="shared" si="301"/>
        <v>#N/A</v>
      </c>
      <c r="HI58" s="170" t="e">
        <f t="shared" si="302"/>
        <v>#N/A</v>
      </c>
      <c r="HJ58" s="170" t="e">
        <f t="shared" si="303"/>
        <v>#N/A</v>
      </c>
      <c r="HK58" s="170" t="e">
        <f t="shared" si="304"/>
        <v>#N/A</v>
      </c>
      <c r="HL58" s="170" t="e">
        <f t="shared" si="305"/>
        <v>#N/A</v>
      </c>
      <c r="HM58" s="170" t="e">
        <f t="shared" si="306"/>
        <v>#N/A</v>
      </c>
      <c r="HN58" s="170" t="e">
        <f t="shared" si="307"/>
        <v>#N/A</v>
      </c>
      <c r="HO58" s="170" t="e">
        <f t="shared" si="308"/>
        <v>#N/A</v>
      </c>
      <c r="HP58" s="170" t="e">
        <f t="shared" si="309"/>
        <v>#N/A</v>
      </c>
    </row>
    <row r="59" spans="1:224" hidden="1" x14ac:dyDescent="0.25">
      <c r="A59" s="4">
        <v>56</v>
      </c>
      <c r="B59" s="97" t="str">
        <f t="shared" si="107"/>
        <v/>
      </c>
      <c r="C59" s="96"/>
      <c r="D59" s="97" t="str">
        <f t="shared" si="108"/>
        <v/>
      </c>
      <c r="E59" s="36" t="str">
        <f t="shared" si="0"/>
        <v/>
      </c>
      <c r="F59" s="36" t="str">
        <f t="shared" si="1"/>
        <v/>
      </c>
      <c r="G59" s="74" t="str">
        <f t="shared" si="109"/>
        <v/>
      </c>
      <c r="H59" s="23"/>
      <c r="I59" s="58"/>
      <c r="J59" s="281"/>
      <c r="K59" s="75" t="str">
        <f>IF(AND(B59&gt;0,C59&gt;0,D59&gt;0),IF(ISBLANK(J59),IF(ISBLANK(H59),"",(D59-B59)*VLOOKUP(H59,VLookups!$A$4:$B$13,2,FALSE)),J59),"")</f>
        <v/>
      </c>
      <c r="L59" s="76" t="str">
        <f t="shared" si="205"/>
        <v/>
      </c>
      <c r="M59" s="96"/>
      <c r="N59" s="271"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110"/>
        <v/>
      </c>
      <c r="W59" s="50" t="str">
        <f t="shared" ref="W59:AP59" si="376">IF(ISNONTEXT($V59),X59-$V59,"")</f>
        <v/>
      </c>
      <c r="X59" s="50" t="str">
        <f t="shared" si="376"/>
        <v/>
      </c>
      <c r="Y59" s="50" t="str">
        <f t="shared" si="376"/>
        <v/>
      </c>
      <c r="Z59" s="50" t="str">
        <f t="shared" si="376"/>
        <v/>
      </c>
      <c r="AA59" s="50" t="str">
        <f t="shared" si="376"/>
        <v/>
      </c>
      <c r="AB59" s="50" t="str">
        <f t="shared" si="376"/>
        <v/>
      </c>
      <c r="AC59" s="50" t="str">
        <f t="shared" si="376"/>
        <v/>
      </c>
      <c r="AD59" s="50" t="str">
        <f t="shared" si="376"/>
        <v/>
      </c>
      <c r="AE59" s="50" t="str">
        <f t="shared" si="376"/>
        <v/>
      </c>
      <c r="AF59" s="50" t="str">
        <f t="shared" si="376"/>
        <v/>
      </c>
      <c r="AG59" s="50" t="str">
        <f t="shared" si="376"/>
        <v/>
      </c>
      <c r="AH59" s="50" t="str">
        <f t="shared" si="376"/>
        <v/>
      </c>
      <c r="AI59" s="50" t="str">
        <f t="shared" si="376"/>
        <v/>
      </c>
      <c r="AJ59" s="50" t="str">
        <f t="shared" si="376"/>
        <v/>
      </c>
      <c r="AK59" s="50" t="str">
        <f t="shared" si="376"/>
        <v/>
      </c>
      <c r="AL59" s="50" t="str">
        <f t="shared" si="376"/>
        <v/>
      </c>
      <c r="AM59" s="50" t="str">
        <f t="shared" si="376"/>
        <v/>
      </c>
      <c r="AN59" s="50" t="str">
        <f t="shared" si="376"/>
        <v/>
      </c>
      <c r="AO59" s="50" t="str">
        <f t="shared" si="376"/>
        <v/>
      </c>
      <c r="AP59" s="50" t="str">
        <f t="shared" si="376"/>
        <v/>
      </c>
      <c r="AQ59" s="184" t="str">
        <f t="shared" si="112"/>
        <v/>
      </c>
      <c r="AR59" s="50" t="str">
        <f t="shared" ref="AR59:DC59" si="377">IF(ISNONTEXT($V59),AQ59+$V59,"")</f>
        <v/>
      </c>
      <c r="AS59" s="50" t="str">
        <f t="shared" si="377"/>
        <v/>
      </c>
      <c r="AT59" s="50" t="str">
        <f t="shared" si="377"/>
        <v/>
      </c>
      <c r="AU59" s="50" t="str">
        <f t="shared" si="377"/>
        <v/>
      </c>
      <c r="AV59" s="50" t="str">
        <f t="shared" si="377"/>
        <v/>
      </c>
      <c r="AW59" s="50" t="str">
        <f t="shared" si="377"/>
        <v/>
      </c>
      <c r="AX59" s="50" t="str">
        <f t="shared" si="377"/>
        <v/>
      </c>
      <c r="AY59" s="50" t="str">
        <f t="shared" si="377"/>
        <v/>
      </c>
      <c r="AZ59" s="50" t="str">
        <f t="shared" si="377"/>
        <v/>
      </c>
      <c r="BA59" s="50" t="str">
        <f t="shared" si="377"/>
        <v/>
      </c>
      <c r="BB59" s="50" t="str">
        <f t="shared" si="377"/>
        <v/>
      </c>
      <c r="BC59" s="50" t="str">
        <f t="shared" si="377"/>
        <v/>
      </c>
      <c r="BD59" s="50" t="str">
        <f t="shared" si="377"/>
        <v/>
      </c>
      <c r="BE59" s="50" t="str">
        <f t="shared" si="377"/>
        <v/>
      </c>
      <c r="BF59" s="50" t="str">
        <f t="shared" si="377"/>
        <v/>
      </c>
      <c r="BG59" s="50" t="str">
        <f t="shared" si="377"/>
        <v/>
      </c>
      <c r="BH59" s="50" t="str">
        <f t="shared" si="377"/>
        <v/>
      </c>
      <c r="BI59" s="50" t="str">
        <f t="shared" si="377"/>
        <v/>
      </c>
      <c r="BJ59" s="50" t="str">
        <f t="shared" si="377"/>
        <v/>
      </c>
      <c r="BK59" s="50" t="str">
        <f t="shared" si="377"/>
        <v/>
      </c>
      <c r="BL59" s="50" t="str">
        <f t="shared" si="377"/>
        <v/>
      </c>
      <c r="BM59" s="50" t="str">
        <f t="shared" si="377"/>
        <v/>
      </c>
      <c r="BN59" s="50" t="str">
        <f t="shared" si="377"/>
        <v/>
      </c>
      <c r="BO59" s="50" t="str">
        <f t="shared" si="377"/>
        <v/>
      </c>
      <c r="BP59" s="50" t="str">
        <f t="shared" si="377"/>
        <v/>
      </c>
      <c r="BQ59" s="50" t="str">
        <f t="shared" si="377"/>
        <v/>
      </c>
      <c r="BR59" s="50" t="str">
        <f t="shared" si="377"/>
        <v/>
      </c>
      <c r="BS59" s="50" t="str">
        <f t="shared" si="377"/>
        <v/>
      </c>
      <c r="BT59" s="50" t="str">
        <f t="shared" si="377"/>
        <v/>
      </c>
      <c r="BU59" s="50" t="str">
        <f t="shared" si="377"/>
        <v/>
      </c>
      <c r="BV59" s="50" t="str">
        <f t="shared" si="377"/>
        <v/>
      </c>
      <c r="BW59" s="50" t="str">
        <f t="shared" si="377"/>
        <v/>
      </c>
      <c r="BX59" s="50" t="str">
        <f t="shared" si="377"/>
        <v/>
      </c>
      <c r="BY59" s="50" t="str">
        <f t="shared" si="377"/>
        <v/>
      </c>
      <c r="BZ59" s="50" t="str">
        <f t="shared" si="377"/>
        <v/>
      </c>
      <c r="CA59" s="50" t="str">
        <f t="shared" si="377"/>
        <v/>
      </c>
      <c r="CB59" s="50" t="str">
        <f t="shared" si="377"/>
        <v/>
      </c>
      <c r="CC59" s="50" t="str">
        <f t="shared" si="377"/>
        <v/>
      </c>
      <c r="CD59" s="50" t="str">
        <f t="shared" si="377"/>
        <v/>
      </c>
      <c r="CE59" s="50" t="str">
        <f t="shared" si="377"/>
        <v/>
      </c>
      <c r="CF59" s="50" t="str">
        <f t="shared" si="377"/>
        <v/>
      </c>
      <c r="CG59" s="50" t="str">
        <f t="shared" si="377"/>
        <v/>
      </c>
      <c r="CH59" s="50" t="str">
        <f t="shared" si="377"/>
        <v/>
      </c>
      <c r="CI59" s="50" t="str">
        <f t="shared" si="377"/>
        <v/>
      </c>
      <c r="CJ59" s="50" t="str">
        <f t="shared" si="377"/>
        <v/>
      </c>
      <c r="CK59" s="50" t="str">
        <f t="shared" si="377"/>
        <v/>
      </c>
      <c r="CL59" s="50" t="str">
        <f t="shared" si="377"/>
        <v/>
      </c>
      <c r="CM59" s="50" t="str">
        <f t="shared" si="377"/>
        <v/>
      </c>
      <c r="CN59" s="50" t="str">
        <f t="shared" si="377"/>
        <v/>
      </c>
      <c r="CO59" s="50" t="str">
        <f t="shared" si="377"/>
        <v/>
      </c>
      <c r="CP59" s="50" t="str">
        <f t="shared" si="377"/>
        <v/>
      </c>
      <c r="CQ59" s="50" t="str">
        <f t="shared" si="377"/>
        <v/>
      </c>
      <c r="CR59" s="50" t="str">
        <f t="shared" si="377"/>
        <v/>
      </c>
      <c r="CS59" s="50" t="str">
        <f t="shared" si="377"/>
        <v/>
      </c>
      <c r="CT59" s="50" t="str">
        <f t="shared" si="377"/>
        <v/>
      </c>
      <c r="CU59" s="50" t="str">
        <f t="shared" si="377"/>
        <v/>
      </c>
      <c r="CV59" s="50" t="str">
        <f t="shared" si="377"/>
        <v/>
      </c>
      <c r="CW59" s="50" t="str">
        <f t="shared" si="377"/>
        <v/>
      </c>
      <c r="CX59" s="50" t="str">
        <f t="shared" si="377"/>
        <v/>
      </c>
      <c r="CY59" s="50" t="str">
        <f t="shared" si="377"/>
        <v/>
      </c>
      <c r="CZ59" s="50" t="str">
        <f t="shared" si="377"/>
        <v/>
      </c>
      <c r="DA59" s="50" t="str">
        <f t="shared" si="377"/>
        <v/>
      </c>
      <c r="DB59" s="50" t="str">
        <f t="shared" si="377"/>
        <v/>
      </c>
      <c r="DC59" s="50" t="str">
        <f t="shared" si="377"/>
        <v/>
      </c>
      <c r="DD59" s="50" t="str">
        <f t="shared" ref="DD59:DS59" si="378">IF(ISNONTEXT($V59),DC59+$V59,"")</f>
        <v/>
      </c>
      <c r="DE59" s="50" t="str">
        <f t="shared" si="378"/>
        <v/>
      </c>
      <c r="DF59" s="50" t="str">
        <f t="shared" si="378"/>
        <v/>
      </c>
      <c r="DG59" s="50" t="str">
        <f t="shared" si="378"/>
        <v/>
      </c>
      <c r="DH59" s="50" t="str">
        <f t="shared" si="378"/>
        <v/>
      </c>
      <c r="DI59" s="50" t="str">
        <f t="shared" si="378"/>
        <v/>
      </c>
      <c r="DJ59" s="50" t="str">
        <f t="shared" si="378"/>
        <v/>
      </c>
      <c r="DK59" s="50" t="str">
        <f t="shared" si="378"/>
        <v/>
      </c>
      <c r="DL59" s="50" t="str">
        <f t="shared" si="378"/>
        <v/>
      </c>
      <c r="DM59" s="50" t="str">
        <f t="shared" si="378"/>
        <v/>
      </c>
      <c r="DN59" s="50" t="str">
        <f t="shared" si="378"/>
        <v/>
      </c>
      <c r="DO59" s="50" t="str">
        <f t="shared" si="378"/>
        <v/>
      </c>
      <c r="DP59" s="50" t="str">
        <f t="shared" si="378"/>
        <v/>
      </c>
      <c r="DQ59" s="50" t="str">
        <f t="shared" si="378"/>
        <v/>
      </c>
      <c r="DR59" s="50" t="str">
        <f t="shared" si="378"/>
        <v/>
      </c>
      <c r="DS59" s="50" t="str">
        <f t="shared" si="378"/>
        <v/>
      </c>
      <c r="DT59" s="170" t="e">
        <f t="shared" si="209"/>
        <v>#N/A</v>
      </c>
      <c r="DU59" s="170" t="e">
        <f t="shared" si="210"/>
        <v>#N/A</v>
      </c>
      <c r="DV59" s="170" t="e">
        <f t="shared" si="211"/>
        <v>#N/A</v>
      </c>
      <c r="DW59" s="170" t="e">
        <f t="shared" si="212"/>
        <v>#N/A</v>
      </c>
      <c r="DX59" s="170" t="e">
        <f t="shared" si="213"/>
        <v>#N/A</v>
      </c>
      <c r="DY59" s="170" t="e">
        <f t="shared" si="214"/>
        <v>#N/A</v>
      </c>
      <c r="DZ59" s="170" t="e">
        <f t="shared" si="215"/>
        <v>#N/A</v>
      </c>
      <c r="EA59" s="170" t="e">
        <f t="shared" si="216"/>
        <v>#N/A</v>
      </c>
      <c r="EB59" s="170" t="e">
        <f t="shared" si="217"/>
        <v>#N/A</v>
      </c>
      <c r="EC59" s="170" t="e">
        <f t="shared" si="218"/>
        <v>#N/A</v>
      </c>
      <c r="ED59" s="170" t="e">
        <f t="shared" si="219"/>
        <v>#N/A</v>
      </c>
      <c r="EE59" s="170" t="e">
        <f t="shared" si="220"/>
        <v>#N/A</v>
      </c>
      <c r="EF59" s="170" t="e">
        <f t="shared" si="221"/>
        <v>#N/A</v>
      </c>
      <c r="EG59" s="170" t="e">
        <f t="shared" si="222"/>
        <v>#N/A</v>
      </c>
      <c r="EH59" s="170" t="e">
        <f t="shared" si="223"/>
        <v>#N/A</v>
      </c>
      <c r="EI59" s="170" t="e">
        <f t="shared" si="224"/>
        <v>#N/A</v>
      </c>
      <c r="EJ59" s="170" t="e">
        <f t="shared" si="225"/>
        <v>#N/A</v>
      </c>
      <c r="EK59" s="170" t="e">
        <f t="shared" si="226"/>
        <v>#N/A</v>
      </c>
      <c r="EL59" s="170" t="e">
        <f t="shared" si="227"/>
        <v>#N/A</v>
      </c>
      <c r="EM59" s="170" t="e">
        <f t="shared" si="228"/>
        <v>#N/A</v>
      </c>
      <c r="EN59" s="170" t="e">
        <f t="shared" si="229"/>
        <v>#N/A</v>
      </c>
      <c r="EO59" s="170" t="e">
        <f t="shared" si="230"/>
        <v>#N/A</v>
      </c>
      <c r="EP59" s="170" t="e">
        <f t="shared" si="231"/>
        <v>#N/A</v>
      </c>
      <c r="EQ59" s="170" t="e">
        <f t="shared" si="232"/>
        <v>#N/A</v>
      </c>
      <c r="ER59" s="170" t="e">
        <f t="shared" si="233"/>
        <v>#N/A</v>
      </c>
      <c r="ES59" s="170" t="e">
        <f t="shared" si="234"/>
        <v>#N/A</v>
      </c>
      <c r="ET59" s="170" t="e">
        <f t="shared" si="235"/>
        <v>#N/A</v>
      </c>
      <c r="EU59" s="170" t="e">
        <f t="shared" si="236"/>
        <v>#N/A</v>
      </c>
      <c r="EV59" s="170" t="e">
        <f t="shared" si="237"/>
        <v>#N/A</v>
      </c>
      <c r="EW59" s="170" t="e">
        <f t="shared" si="238"/>
        <v>#N/A</v>
      </c>
      <c r="EX59" s="170" t="e">
        <f t="shared" si="239"/>
        <v>#N/A</v>
      </c>
      <c r="EY59" s="170" t="e">
        <f t="shared" si="240"/>
        <v>#N/A</v>
      </c>
      <c r="EZ59" s="170" t="e">
        <f t="shared" si="241"/>
        <v>#N/A</v>
      </c>
      <c r="FA59" s="170" t="e">
        <f t="shared" si="242"/>
        <v>#N/A</v>
      </c>
      <c r="FB59" s="170" t="e">
        <f t="shared" si="243"/>
        <v>#N/A</v>
      </c>
      <c r="FC59" s="170" t="e">
        <f t="shared" si="244"/>
        <v>#N/A</v>
      </c>
      <c r="FD59" s="170" t="e">
        <f t="shared" si="245"/>
        <v>#N/A</v>
      </c>
      <c r="FE59" s="170" t="e">
        <f t="shared" si="246"/>
        <v>#N/A</v>
      </c>
      <c r="FF59" s="170" t="e">
        <f t="shared" si="247"/>
        <v>#N/A</v>
      </c>
      <c r="FG59" s="170" t="e">
        <f t="shared" si="248"/>
        <v>#N/A</v>
      </c>
      <c r="FH59" s="170" t="e">
        <f t="shared" si="249"/>
        <v>#N/A</v>
      </c>
      <c r="FI59" s="170" t="e">
        <f t="shared" si="250"/>
        <v>#N/A</v>
      </c>
      <c r="FJ59" s="170" t="e">
        <f t="shared" si="251"/>
        <v>#N/A</v>
      </c>
      <c r="FK59" s="170" t="e">
        <f t="shared" si="252"/>
        <v>#N/A</v>
      </c>
      <c r="FL59" s="170" t="e">
        <f t="shared" si="253"/>
        <v>#N/A</v>
      </c>
      <c r="FM59" s="170" t="e">
        <f t="shared" si="254"/>
        <v>#N/A</v>
      </c>
      <c r="FN59" s="170" t="e">
        <f t="shared" si="255"/>
        <v>#N/A</v>
      </c>
      <c r="FO59" s="170" t="e">
        <f t="shared" si="256"/>
        <v>#N/A</v>
      </c>
      <c r="FP59" s="170" t="e">
        <f t="shared" si="257"/>
        <v>#N/A</v>
      </c>
      <c r="FQ59" s="170" t="e">
        <f t="shared" si="258"/>
        <v>#N/A</v>
      </c>
      <c r="FR59" s="170" t="e">
        <f t="shared" si="259"/>
        <v>#N/A</v>
      </c>
      <c r="FS59" s="170" t="e">
        <f t="shared" si="260"/>
        <v>#N/A</v>
      </c>
      <c r="FT59" s="170" t="e">
        <f t="shared" si="261"/>
        <v>#N/A</v>
      </c>
      <c r="FU59" s="170" t="e">
        <f t="shared" si="262"/>
        <v>#N/A</v>
      </c>
      <c r="FV59" s="170" t="e">
        <f t="shared" si="263"/>
        <v>#N/A</v>
      </c>
      <c r="FW59" s="170" t="e">
        <f t="shared" si="264"/>
        <v>#N/A</v>
      </c>
      <c r="FX59" s="170" t="e">
        <f t="shared" si="265"/>
        <v>#N/A</v>
      </c>
      <c r="FY59" s="170" t="e">
        <f t="shared" si="266"/>
        <v>#N/A</v>
      </c>
      <c r="FZ59" s="170" t="e">
        <f t="shared" si="267"/>
        <v>#N/A</v>
      </c>
      <c r="GA59" s="170" t="e">
        <f t="shared" si="268"/>
        <v>#N/A</v>
      </c>
      <c r="GB59" s="170" t="e">
        <f t="shared" si="269"/>
        <v>#N/A</v>
      </c>
      <c r="GC59" s="170" t="e">
        <f t="shared" si="270"/>
        <v>#N/A</v>
      </c>
      <c r="GD59" s="170" t="e">
        <f t="shared" si="271"/>
        <v>#N/A</v>
      </c>
      <c r="GE59" s="170" t="e">
        <f t="shared" si="272"/>
        <v>#N/A</v>
      </c>
      <c r="GF59" s="170" t="e">
        <f t="shared" si="273"/>
        <v>#N/A</v>
      </c>
      <c r="GG59" s="170" t="e">
        <f t="shared" si="274"/>
        <v>#N/A</v>
      </c>
      <c r="GH59" s="170" t="e">
        <f t="shared" si="275"/>
        <v>#N/A</v>
      </c>
      <c r="GI59" s="170" t="e">
        <f t="shared" si="276"/>
        <v>#N/A</v>
      </c>
      <c r="GJ59" s="170" t="e">
        <f t="shared" si="277"/>
        <v>#N/A</v>
      </c>
      <c r="GK59" s="170" t="e">
        <f t="shared" si="278"/>
        <v>#N/A</v>
      </c>
      <c r="GL59" s="170" t="e">
        <f t="shared" si="279"/>
        <v>#N/A</v>
      </c>
      <c r="GM59" s="170" t="e">
        <f t="shared" si="280"/>
        <v>#N/A</v>
      </c>
      <c r="GN59" s="170" t="e">
        <f t="shared" si="281"/>
        <v>#N/A</v>
      </c>
      <c r="GO59" s="170" t="e">
        <f t="shared" si="282"/>
        <v>#N/A</v>
      </c>
      <c r="GP59" s="170" t="e">
        <f t="shared" si="283"/>
        <v>#N/A</v>
      </c>
      <c r="GQ59" s="170" t="e">
        <f t="shared" si="284"/>
        <v>#N/A</v>
      </c>
      <c r="GR59" s="170" t="e">
        <f t="shared" si="285"/>
        <v>#N/A</v>
      </c>
      <c r="GS59" s="170" t="e">
        <f t="shared" si="286"/>
        <v>#N/A</v>
      </c>
      <c r="GT59" s="170" t="e">
        <f t="shared" si="287"/>
        <v>#N/A</v>
      </c>
      <c r="GU59" s="170" t="e">
        <f t="shared" si="288"/>
        <v>#N/A</v>
      </c>
      <c r="GV59" s="170" t="e">
        <f t="shared" si="289"/>
        <v>#N/A</v>
      </c>
      <c r="GW59" s="170" t="e">
        <f t="shared" si="290"/>
        <v>#N/A</v>
      </c>
      <c r="GX59" s="170" t="e">
        <f t="shared" si="291"/>
        <v>#N/A</v>
      </c>
      <c r="GY59" s="170" t="e">
        <f t="shared" si="292"/>
        <v>#N/A</v>
      </c>
      <c r="GZ59" s="170" t="e">
        <f t="shared" si="293"/>
        <v>#N/A</v>
      </c>
      <c r="HA59" s="170" t="e">
        <f t="shared" si="294"/>
        <v>#N/A</v>
      </c>
      <c r="HB59" s="170" t="e">
        <f t="shared" si="295"/>
        <v>#N/A</v>
      </c>
      <c r="HC59" s="170" t="e">
        <f t="shared" si="296"/>
        <v>#N/A</v>
      </c>
      <c r="HD59" s="170" t="e">
        <f t="shared" si="297"/>
        <v>#N/A</v>
      </c>
      <c r="HE59" s="170" t="e">
        <f t="shared" si="298"/>
        <v>#N/A</v>
      </c>
      <c r="HF59" s="170" t="e">
        <f t="shared" si="299"/>
        <v>#N/A</v>
      </c>
      <c r="HG59" s="170" t="e">
        <f t="shared" si="300"/>
        <v>#N/A</v>
      </c>
      <c r="HH59" s="170" t="e">
        <f t="shared" si="301"/>
        <v>#N/A</v>
      </c>
      <c r="HI59" s="170" t="e">
        <f t="shared" si="302"/>
        <v>#N/A</v>
      </c>
      <c r="HJ59" s="170" t="e">
        <f t="shared" si="303"/>
        <v>#N/A</v>
      </c>
      <c r="HK59" s="170" t="e">
        <f t="shared" si="304"/>
        <v>#N/A</v>
      </c>
      <c r="HL59" s="170" t="e">
        <f t="shared" si="305"/>
        <v>#N/A</v>
      </c>
      <c r="HM59" s="170" t="e">
        <f t="shared" si="306"/>
        <v>#N/A</v>
      </c>
      <c r="HN59" s="170" t="e">
        <f t="shared" si="307"/>
        <v>#N/A</v>
      </c>
      <c r="HO59" s="170" t="e">
        <f t="shared" si="308"/>
        <v>#N/A</v>
      </c>
      <c r="HP59" s="170" t="e">
        <f t="shared" si="309"/>
        <v>#N/A</v>
      </c>
    </row>
    <row r="60" spans="1:224" hidden="1" x14ac:dyDescent="0.25">
      <c r="A60" s="4">
        <v>57</v>
      </c>
      <c r="B60" s="97" t="str">
        <f t="shared" si="107"/>
        <v/>
      </c>
      <c r="C60" s="96"/>
      <c r="D60" s="97" t="str">
        <f t="shared" si="108"/>
        <v/>
      </c>
      <c r="E60" s="36" t="str">
        <f t="shared" si="0"/>
        <v/>
      </c>
      <c r="F60" s="36" t="str">
        <f t="shared" si="1"/>
        <v/>
      </c>
      <c r="G60" s="74" t="str">
        <f t="shared" si="109"/>
        <v/>
      </c>
      <c r="H60" s="23"/>
      <c r="I60" s="58"/>
      <c r="J60" s="281"/>
      <c r="K60" s="75" t="str">
        <f>IF(AND(B60&gt;0,C60&gt;0,D60&gt;0),IF(ISBLANK(J60),IF(ISBLANK(H60),"",(D60-B60)*VLOOKUP(H60,VLookups!$A$4:$B$13,2,FALSE)),J60),"")</f>
        <v/>
      </c>
      <c r="L60" s="76" t="str">
        <f t="shared" si="205"/>
        <v/>
      </c>
      <c r="M60" s="96"/>
      <c r="N60" s="271"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110"/>
        <v/>
      </c>
      <c r="W60" s="50" t="str">
        <f t="shared" ref="W60:AP60" si="379">IF(ISNONTEXT($V60),X60-$V60,"")</f>
        <v/>
      </c>
      <c r="X60" s="50" t="str">
        <f t="shared" si="379"/>
        <v/>
      </c>
      <c r="Y60" s="50" t="str">
        <f t="shared" si="379"/>
        <v/>
      </c>
      <c r="Z60" s="50" t="str">
        <f t="shared" si="379"/>
        <v/>
      </c>
      <c r="AA60" s="50" t="str">
        <f t="shared" si="379"/>
        <v/>
      </c>
      <c r="AB60" s="50" t="str">
        <f t="shared" si="379"/>
        <v/>
      </c>
      <c r="AC60" s="50" t="str">
        <f t="shared" si="379"/>
        <v/>
      </c>
      <c r="AD60" s="50" t="str">
        <f t="shared" si="379"/>
        <v/>
      </c>
      <c r="AE60" s="50" t="str">
        <f t="shared" si="379"/>
        <v/>
      </c>
      <c r="AF60" s="50" t="str">
        <f t="shared" si="379"/>
        <v/>
      </c>
      <c r="AG60" s="50" t="str">
        <f t="shared" si="379"/>
        <v/>
      </c>
      <c r="AH60" s="50" t="str">
        <f t="shared" si="379"/>
        <v/>
      </c>
      <c r="AI60" s="50" t="str">
        <f t="shared" si="379"/>
        <v/>
      </c>
      <c r="AJ60" s="50" t="str">
        <f t="shared" si="379"/>
        <v/>
      </c>
      <c r="AK60" s="50" t="str">
        <f t="shared" si="379"/>
        <v/>
      </c>
      <c r="AL60" s="50" t="str">
        <f t="shared" si="379"/>
        <v/>
      </c>
      <c r="AM60" s="50" t="str">
        <f t="shared" si="379"/>
        <v/>
      </c>
      <c r="AN60" s="50" t="str">
        <f t="shared" si="379"/>
        <v/>
      </c>
      <c r="AO60" s="50" t="str">
        <f t="shared" si="379"/>
        <v/>
      </c>
      <c r="AP60" s="50" t="str">
        <f t="shared" si="379"/>
        <v/>
      </c>
      <c r="AQ60" s="184" t="str">
        <f t="shared" si="112"/>
        <v/>
      </c>
      <c r="AR60" s="50" t="str">
        <f t="shared" ref="AR60:DC60" si="380">IF(ISNONTEXT($V60),AQ60+$V60,"")</f>
        <v/>
      </c>
      <c r="AS60" s="50" t="str">
        <f t="shared" si="380"/>
        <v/>
      </c>
      <c r="AT60" s="50" t="str">
        <f t="shared" si="380"/>
        <v/>
      </c>
      <c r="AU60" s="50" t="str">
        <f t="shared" si="380"/>
        <v/>
      </c>
      <c r="AV60" s="50" t="str">
        <f t="shared" si="380"/>
        <v/>
      </c>
      <c r="AW60" s="50" t="str">
        <f t="shared" si="380"/>
        <v/>
      </c>
      <c r="AX60" s="50" t="str">
        <f t="shared" si="380"/>
        <v/>
      </c>
      <c r="AY60" s="50" t="str">
        <f t="shared" si="380"/>
        <v/>
      </c>
      <c r="AZ60" s="50" t="str">
        <f t="shared" si="380"/>
        <v/>
      </c>
      <c r="BA60" s="50" t="str">
        <f t="shared" si="380"/>
        <v/>
      </c>
      <c r="BB60" s="50" t="str">
        <f t="shared" si="380"/>
        <v/>
      </c>
      <c r="BC60" s="50" t="str">
        <f t="shared" si="380"/>
        <v/>
      </c>
      <c r="BD60" s="50" t="str">
        <f t="shared" si="380"/>
        <v/>
      </c>
      <c r="BE60" s="50" t="str">
        <f t="shared" si="380"/>
        <v/>
      </c>
      <c r="BF60" s="50" t="str">
        <f t="shared" si="380"/>
        <v/>
      </c>
      <c r="BG60" s="50" t="str">
        <f t="shared" si="380"/>
        <v/>
      </c>
      <c r="BH60" s="50" t="str">
        <f t="shared" si="380"/>
        <v/>
      </c>
      <c r="BI60" s="50" t="str">
        <f t="shared" si="380"/>
        <v/>
      </c>
      <c r="BJ60" s="50" t="str">
        <f t="shared" si="380"/>
        <v/>
      </c>
      <c r="BK60" s="50" t="str">
        <f t="shared" si="380"/>
        <v/>
      </c>
      <c r="BL60" s="50" t="str">
        <f t="shared" si="380"/>
        <v/>
      </c>
      <c r="BM60" s="50" t="str">
        <f t="shared" si="380"/>
        <v/>
      </c>
      <c r="BN60" s="50" t="str">
        <f t="shared" si="380"/>
        <v/>
      </c>
      <c r="BO60" s="50" t="str">
        <f t="shared" si="380"/>
        <v/>
      </c>
      <c r="BP60" s="50" t="str">
        <f t="shared" si="380"/>
        <v/>
      </c>
      <c r="BQ60" s="50" t="str">
        <f t="shared" si="380"/>
        <v/>
      </c>
      <c r="BR60" s="50" t="str">
        <f t="shared" si="380"/>
        <v/>
      </c>
      <c r="BS60" s="50" t="str">
        <f t="shared" si="380"/>
        <v/>
      </c>
      <c r="BT60" s="50" t="str">
        <f t="shared" si="380"/>
        <v/>
      </c>
      <c r="BU60" s="50" t="str">
        <f t="shared" si="380"/>
        <v/>
      </c>
      <c r="BV60" s="50" t="str">
        <f t="shared" si="380"/>
        <v/>
      </c>
      <c r="BW60" s="50" t="str">
        <f t="shared" si="380"/>
        <v/>
      </c>
      <c r="BX60" s="50" t="str">
        <f t="shared" si="380"/>
        <v/>
      </c>
      <c r="BY60" s="50" t="str">
        <f t="shared" si="380"/>
        <v/>
      </c>
      <c r="BZ60" s="50" t="str">
        <f t="shared" si="380"/>
        <v/>
      </c>
      <c r="CA60" s="50" t="str">
        <f t="shared" si="380"/>
        <v/>
      </c>
      <c r="CB60" s="50" t="str">
        <f t="shared" si="380"/>
        <v/>
      </c>
      <c r="CC60" s="50" t="str">
        <f t="shared" si="380"/>
        <v/>
      </c>
      <c r="CD60" s="50" t="str">
        <f t="shared" si="380"/>
        <v/>
      </c>
      <c r="CE60" s="50" t="str">
        <f t="shared" si="380"/>
        <v/>
      </c>
      <c r="CF60" s="50" t="str">
        <f t="shared" si="380"/>
        <v/>
      </c>
      <c r="CG60" s="50" t="str">
        <f t="shared" si="380"/>
        <v/>
      </c>
      <c r="CH60" s="50" t="str">
        <f t="shared" si="380"/>
        <v/>
      </c>
      <c r="CI60" s="50" t="str">
        <f t="shared" si="380"/>
        <v/>
      </c>
      <c r="CJ60" s="50" t="str">
        <f t="shared" si="380"/>
        <v/>
      </c>
      <c r="CK60" s="50" t="str">
        <f t="shared" si="380"/>
        <v/>
      </c>
      <c r="CL60" s="50" t="str">
        <f t="shared" si="380"/>
        <v/>
      </c>
      <c r="CM60" s="50" t="str">
        <f t="shared" si="380"/>
        <v/>
      </c>
      <c r="CN60" s="50" t="str">
        <f t="shared" si="380"/>
        <v/>
      </c>
      <c r="CO60" s="50" t="str">
        <f t="shared" si="380"/>
        <v/>
      </c>
      <c r="CP60" s="50" t="str">
        <f t="shared" si="380"/>
        <v/>
      </c>
      <c r="CQ60" s="50" t="str">
        <f t="shared" si="380"/>
        <v/>
      </c>
      <c r="CR60" s="50" t="str">
        <f t="shared" si="380"/>
        <v/>
      </c>
      <c r="CS60" s="50" t="str">
        <f t="shared" si="380"/>
        <v/>
      </c>
      <c r="CT60" s="50" t="str">
        <f t="shared" si="380"/>
        <v/>
      </c>
      <c r="CU60" s="50" t="str">
        <f t="shared" si="380"/>
        <v/>
      </c>
      <c r="CV60" s="50" t="str">
        <f t="shared" si="380"/>
        <v/>
      </c>
      <c r="CW60" s="50" t="str">
        <f t="shared" si="380"/>
        <v/>
      </c>
      <c r="CX60" s="50" t="str">
        <f t="shared" si="380"/>
        <v/>
      </c>
      <c r="CY60" s="50" t="str">
        <f t="shared" si="380"/>
        <v/>
      </c>
      <c r="CZ60" s="50" t="str">
        <f t="shared" si="380"/>
        <v/>
      </c>
      <c r="DA60" s="50" t="str">
        <f t="shared" si="380"/>
        <v/>
      </c>
      <c r="DB60" s="50" t="str">
        <f t="shared" si="380"/>
        <v/>
      </c>
      <c r="DC60" s="50" t="str">
        <f t="shared" si="380"/>
        <v/>
      </c>
      <c r="DD60" s="50" t="str">
        <f t="shared" ref="DD60:DS60" si="381">IF(ISNONTEXT($V60),DC60+$V60,"")</f>
        <v/>
      </c>
      <c r="DE60" s="50" t="str">
        <f t="shared" si="381"/>
        <v/>
      </c>
      <c r="DF60" s="50" t="str">
        <f t="shared" si="381"/>
        <v/>
      </c>
      <c r="DG60" s="50" t="str">
        <f t="shared" si="381"/>
        <v/>
      </c>
      <c r="DH60" s="50" t="str">
        <f t="shared" si="381"/>
        <v/>
      </c>
      <c r="DI60" s="50" t="str">
        <f t="shared" si="381"/>
        <v/>
      </c>
      <c r="DJ60" s="50" t="str">
        <f t="shared" si="381"/>
        <v/>
      </c>
      <c r="DK60" s="50" t="str">
        <f t="shared" si="381"/>
        <v/>
      </c>
      <c r="DL60" s="50" t="str">
        <f t="shared" si="381"/>
        <v/>
      </c>
      <c r="DM60" s="50" t="str">
        <f t="shared" si="381"/>
        <v/>
      </c>
      <c r="DN60" s="50" t="str">
        <f t="shared" si="381"/>
        <v/>
      </c>
      <c r="DO60" s="50" t="str">
        <f t="shared" si="381"/>
        <v/>
      </c>
      <c r="DP60" s="50" t="str">
        <f t="shared" si="381"/>
        <v/>
      </c>
      <c r="DQ60" s="50" t="str">
        <f t="shared" si="381"/>
        <v/>
      </c>
      <c r="DR60" s="50" t="str">
        <f t="shared" si="381"/>
        <v/>
      </c>
      <c r="DS60" s="50" t="str">
        <f t="shared" si="381"/>
        <v/>
      </c>
      <c r="DT60" s="170" t="e">
        <f t="shared" si="209"/>
        <v>#N/A</v>
      </c>
      <c r="DU60" s="170" t="e">
        <f t="shared" si="210"/>
        <v>#N/A</v>
      </c>
      <c r="DV60" s="170" t="e">
        <f t="shared" si="211"/>
        <v>#N/A</v>
      </c>
      <c r="DW60" s="170" t="e">
        <f t="shared" si="212"/>
        <v>#N/A</v>
      </c>
      <c r="DX60" s="170" t="e">
        <f t="shared" si="213"/>
        <v>#N/A</v>
      </c>
      <c r="DY60" s="170" t="e">
        <f t="shared" si="214"/>
        <v>#N/A</v>
      </c>
      <c r="DZ60" s="170" t="e">
        <f t="shared" si="215"/>
        <v>#N/A</v>
      </c>
      <c r="EA60" s="170" t="e">
        <f t="shared" si="216"/>
        <v>#N/A</v>
      </c>
      <c r="EB60" s="170" t="e">
        <f t="shared" si="217"/>
        <v>#N/A</v>
      </c>
      <c r="EC60" s="170" t="e">
        <f t="shared" si="218"/>
        <v>#N/A</v>
      </c>
      <c r="ED60" s="170" t="e">
        <f t="shared" si="219"/>
        <v>#N/A</v>
      </c>
      <c r="EE60" s="170" t="e">
        <f t="shared" si="220"/>
        <v>#N/A</v>
      </c>
      <c r="EF60" s="170" t="e">
        <f t="shared" si="221"/>
        <v>#N/A</v>
      </c>
      <c r="EG60" s="170" t="e">
        <f t="shared" si="222"/>
        <v>#N/A</v>
      </c>
      <c r="EH60" s="170" t="e">
        <f t="shared" si="223"/>
        <v>#N/A</v>
      </c>
      <c r="EI60" s="170" t="e">
        <f t="shared" si="224"/>
        <v>#N/A</v>
      </c>
      <c r="EJ60" s="170" t="e">
        <f t="shared" si="225"/>
        <v>#N/A</v>
      </c>
      <c r="EK60" s="170" t="e">
        <f t="shared" si="226"/>
        <v>#N/A</v>
      </c>
      <c r="EL60" s="170" t="e">
        <f t="shared" si="227"/>
        <v>#N/A</v>
      </c>
      <c r="EM60" s="170" t="e">
        <f t="shared" si="228"/>
        <v>#N/A</v>
      </c>
      <c r="EN60" s="170" t="e">
        <f t="shared" si="229"/>
        <v>#N/A</v>
      </c>
      <c r="EO60" s="170" t="e">
        <f t="shared" si="230"/>
        <v>#N/A</v>
      </c>
      <c r="EP60" s="170" t="e">
        <f t="shared" si="231"/>
        <v>#N/A</v>
      </c>
      <c r="EQ60" s="170" t="e">
        <f t="shared" si="232"/>
        <v>#N/A</v>
      </c>
      <c r="ER60" s="170" t="e">
        <f t="shared" si="233"/>
        <v>#N/A</v>
      </c>
      <c r="ES60" s="170" t="e">
        <f t="shared" si="234"/>
        <v>#N/A</v>
      </c>
      <c r="ET60" s="170" t="e">
        <f t="shared" si="235"/>
        <v>#N/A</v>
      </c>
      <c r="EU60" s="170" t="e">
        <f t="shared" si="236"/>
        <v>#N/A</v>
      </c>
      <c r="EV60" s="170" t="e">
        <f t="shared" si="237"/>
        <v>#N/A</v>
      </c>
      <c r="EW60" s="170" t="e">
        <f t="shared" si="238"/>
        <v>#N/A</v>
      </c>
      <c r="EX60" s="170" t="e">
        <f t="shared" si="239"/>
        <v>#N/A</v>
      </c>
      <c r="EY60" s="170" t="e">
        <f t="shared" si="240"/>
        <v>#N/A</v>
      </c>
      <c r="EZ60" s="170" t="e">
        <f t="shared" si="241"/>
        <v>#N/A</v>
      </c>
      <c r="FA60" s="170" t="e">
        <f t="shared" si="242"/>
        <v>#N/A</v>
      </c>
      <c r="FB60" s="170" t="e">
        <f t="shared" si="243"/>
        <v>#N/A</v>
      </c>
      <c r="FC60" s="170" t="e">
        <f t="shared" si="244"/>
        <v>#N/A</v>
      </c>
      <c r="FD60" s="170" t="e">
        <f t="shared" si="245"/>
        <v>#N/A</v>
      </c>
      <c r="FE60" s="170" t="e">
        <f t="shared" si="246"/>
        <v>#N/A</v>
      </c>
      <c r="FF60" s="170" t="e">
        <f t="shared" si="247"/>
        <v>#N/A</v>
      </c>
      <c r="FG60" s="170" t="e">
        <f t="shared" si="248"/>
        <v>#N/A</v>
      </c>
      <c r="FH60" s="170" t="e">
        <f t="shared" si="249"/>
        <v>#N/A</v>
      </c>
      <c r="FI60" s="170" t="e">
        <f t="shared" si="250"/>
        <v>#N/A</v>
      </c>
      <c r="FJ60" s="170" t="e">
        <f t="shared" si="251"/>
        <v>#N/A</v>
      </c>
      <c r="FK60" s="170" t="e">
        <f t="shared" si="252"/>
        <v>#N/A</v>
      </c>
      <c r="FL60" s="170" t="e">
        <f t="shared" si="253"/>
        <v>#N/A</v>
      </c>
      <c r="FM60" s="170" t="e">
        <f t="shared" si="254"/>
        <v>#N/A</v>
      </c>
      <c r="FN60" s="170" t="e">
        <f t="shared" si="255"/>
        <v>#N/A</v>
      </c>
      <c r="FO60" s="170" t="e">
        <f t="shared" si="256"/>
        <v>#N/A</v>
      </c>
      <c r="FP60" s="170" t="e">
        <f t="shared" si="257"/>
        <v>#N/A</v>
      </c>
      <c r="FQ60" s="170" t="e">
        <f t="shared" si="258"/>
        <v>#N/A</v>
      </c>
      <c r="FR60" s="170" t="e">
        <f t="shared" si="259"/>
        <v>#N/A</v>
      </c>
      <c r="FS60" s="170" t="e">
        <f t="shared" si="260"/>
        <v>#N/A</v>
      </c>
      <c r="FT60" s="170" t="e">
        <f t="shared" si="261"/>
        <v>#N/A</v>
      </c>
      <c r="FU60" s="170" t="e">
        <f t="shared" si="262"/>
        <v>#N/A</v>
      </c>
      <c r="FV60" s="170" t="e">
        <f t="shared" si="263"/>
        <v>#N/A</v>
      </c>
      <c r="FW60" s="170" t="e">
        <f t="shared" si="264"/>
        <v>#N/A</v>
      </c>
      <c r="FX60" s="170" t="e">
        <f t="shared" si="265"/>
        <v>#N/A</v>
      </c>
      <c r="FY60" s="170" t="e">
        <f t="shared" si="266"/>
        <v>#N/A</v>
      </c>
      <c r="FZ60" s="170" t="e">
        <f t="shared" si="267"/>
        <v>#N/A</v>
      </c>
      <c r="GA60" s="170" t="e">
        <f t="shared" si="268"/>
        <v>#N/A</v>
      </c>
      <c r="GB60" s="170" t="e">
        <f t="shared" si="269"/>
        <v>#N/A</v>
      </c>
      <c r="GC60" s="170" t="e">
        <f t="shared" si="270"/>
        <v>#N/A</v>
      </c>
      <c r="GD60" s="170" t="e">
        <f t="shared" si="271"/>
        <v>#N/A</v>
      </c>
      <c r="GE60" s="170" t="e">
        <f t="shared" si="272"/>
        <v>#N/A</v>
      </c>
      <c r="GF60" s="170" t="e">
        <f t="shared" si="273"/>
        <v>#N/A</v>
      </c>
      <c r="GG60" s="170" t="e">
        <f t="shared" si="274"/>
        <v>#N/A</v>
      </c>
      <c r="GH60" s="170" t="e">
        <f t="shared" si="275"/>
        <v>#N/A</v>
      </c>
      <c r="GI60" s="170" t="e">
        <f t="shared" si="276"/>
        <v>#N/A</v>
      </c>
      <c r="GJ60" s="170" t="e">
        <f t="shared" si="277"/>
        <v>#N/A</v>
      </c>
      <c r="GK60" s="170" t="e">
        <f t="shared" si="278"/>
        <v>#N/A</v>
      </c>
      <c r="GL60" s="170" t="e">
        <f t="shared" si="279"/>
        <v>#N/A</v>
      </c>
      <c r="GM60" s="170" t="e">
        <f t="shared" si="280"/>
        <v>#N/A</v>
      </c>
      <c r="GN60" s="170" t="e">
        <f t="shared" si="281"/>
        <v>#N/A</v>
      </c>
      <c r="GO60" s="170" t="e">
        <f t="shared" si="282"/>
        <v>#N/A</v>
      </c>
      <c r="GP60" s="170" t="e">
        <f t="shared" si="283"/>
        <v>#N/A</v>
      </c>
      <c r="GQ60" s="170" t="e">
        <f t="shared" si="284"/>
        <v>#N/A</v>
      </c>
      <c r="GR60" s="170" t="e">
        <f t="shared" si="285"/>
        <v>#N/A</v>
      </c>
      <c r="GS60" s="170" t="e">
        <f t="shared" si="286"/>
        <v>#N/A</v>
      </c>
      <c r="GT60" s="170" t="e">
        <f t="shared" si="287"/>
        <v>#N/A</v>
      </c>
      <c r="GU60" s="170" t="e">
        <f t="shared" si="288"/>
        <v>#N/A</v>
      </c>
      <c r="GV60" s="170" t="e">
        <f t="shared" si="289"/>
        <v>#N/A</v>
      </c>
      <c r="GW60" s="170" t="e">
        <f t="shared" si="290"/>
        <v>#N/A</v>
      </c>
      <c r="GX60" s="170" t="e">
        <f t="shared" si="291"/>
        <v>#N/A</v>
      </c>
      <c r="GY60" s="170" t="e">
        <f t="shared" si="292"/>
        <v>#N/A</v>
      </c>
      <c r="GZ60" s="170" t="e">
        <f t="shared" si="293"/>
        <v>#N/A</v>
      </c>
      <c r="HA60" s="170" t="e">
        <f t="shared" si="294"/>
        <v>#N/A</v>
      </c>
      <c r="HB60" s="170" t="e">
        <f t="shared" si="295"/>
        <v>#N/A</v>
      </c>
      <c r="HC60" s="170" t="e">
        <f t="shared" si="296"/>
        <v>#N/A</v>
      </c>
      <c r="HD60" s="170" t="e">
        <f t="shared" si="297"/>
        <v>#N/A</v>
      </c>
      <c r="HE60" s="170" t="e">
        <f t="shared" si="298"/>
        <v>#N/A</v>
      </c>
      <c r="HF60" s="170" t="e">
        <f t="shared" si="299"/>
        <v>#N/A</v>
      </c>
      <c r="HG60" s="170" t="e">
        <f t="shared" si="300"/>
        <v>#N/A</v>
      </c>
      <c r="HH60" s="170" t="e">
        <f t="shared" si="301"/>
        <v>#N/A</v>
      </c>
      <c r="HI60" s="170" t="e">
        <f t="shared" si="302"/>
        <v>#N/A</v>
      </c>
      <c r="HJ60" s="170" t="e">
        <f t="shared" si="303"/>
        <v>#N/A</v>
      </c>
      <c r="HK60" s="170" t="e">
        <f t="shared" si="304"/>
        <v>#N/A</v>
      </c>
      <c r="HL60" s="170" t="e">
        <f t="shared" si="305"/>
        <v>#N/A</v>
      </c>
      <c r="HM60" s="170" t="e">
        <f t="shared" si="306"/>
        <v>#N/A</v>
      </c>
      <c r="HN60" s="170" t="e">
        <f t="shared" si="307"/>
        <v>#N/A</v>
      </c>
      <c r="HO60" s="170" t="e">
        <f t="shared" si="308"/>
        <v>#N/A</v>
      </c>
      <c r="HP60" s="170" t="e">
        <f t="shared" si="309"/>
        <v>#N/A</v>
      </c>
    </row>
    <row r="61" spans="1:224" hidden="1" x14ac:dyDescent="0.25">
      <c r="A61" s="4">
        <v>58</v>
      </c>
      <c r="B61" s="97" t="str">
        <f t="shared" si="107"/>
        <v/>
      </c>
      <c r="C61" s="96"/>
      <c r="D61" s="97" t="str">
        <f t="shared" si="108"/>
        <v/>
      </c>
      <c r="E61" s="36" t="str">
        <f t="shared" si="0"/>
        <v/>
      </c>
      <c r="F61" s="36" t="str">
        <f t="shared" si="1"/>
        <v/>
      </c>
      <c r="G61" s="74" t="str">
        <f t="shared" si="109"/>
        <v/>
      </c>
      <c r="H61" s="23"/>
      <c r="I61" s="58"/>
      <c r="J61" s="281"/>
      <c r="K61" s="75" t="str">
        <f>IF(AND(B61&gt;0,C61&gt;0,D61&gt;0),IF(ISBLANK(J61),IF(ISBLANK(H61),"",(D61-B61)*VLOOKUP(H61,VLookups!$A$4:$B$13,2,FALSE)),J61),"")</f>
        <v/>
      </c>
      <c r="L61" s="76" t="str">
        <f t="shared" si="205"/>
        <v/>
      </c>
      <c r="M61" s="96"/>
      <c r="N61" s="271"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110"/>
        <v/>
      </c>
      <c r="W61" s="50" t="str">
        <f t="shared" ref="W61:AP61" si="382">IF(ISNONTEXT($V61),X61-$V61,"")</f>
        <v/>
      </c>
      <c r="X61" s="50" t="str">
        <f t="shared" si="382"/>
        <v/>
      </c>
      <c r="Y61" s="50" t="str">
        <f t="shared" si="382"/>
        <v/>
      </c>
      <c r="Z61" s="50" t="str">
        <f t="shared" si="382"/>
        <v/>
      </c>
      <c r="AA61" s="50" t="str">
        <f t="shared" si="382"/>
        <v/>
      </c>
      <c r="AB61" s="50" t="str">
        <f t="shared" si="382"/>
        <v/>
      </c>
      <c r="AC61" s="50" t="str">
        <f t="shared" si="382"/>
        <v/>
      </c>
      <c r="AD61" s="50" t="str">
        <f t="shared" si="382"/>
        <v/>
      </c>
      <c r="AE61" s="50" t="str">
        <f t="shared" si="382"/>
        <v/>
      </c>
      <c r="AF61" s="50" t="str">
        <f t="shared" si="382"/>
        <v/>
      </c>
      <c r="AG61" s="50" t="str">
        <f t="shared" si="382"/>
        <v/>
      </c>
      <c r="AH61" s="50" t="str">
        <f t="shared" si="382"/>
        <v/>
      </c>
      <c r="AI61" s="50" t="str">
        <f t="shared" si="382"/>
        <v/>
      </c>
      <c r="AJ61" s="50" t="str">
        <f t="shared" si="382"/>
        <v/>
      </c>
      <c r="AK61" s="50" t="str">
        <f t="shared" si="382"/>
        <v/>
      </c>
      <c r="AL61" s="50" t="str">
        <f t="shared" si="382"/>
        <v/>
      </c>
      <c r="AM61" s="50" t="str">
        <f t="shared" si="382"/>
        <v/>
      </c>
      <c r="AN61" s="50" t="str">
        <f t="shared" si="382"/>
        <v/>
      </c>
      <c r="AO61" s="50" t="str">
        <f t="shared" si="382"/>
        <v/>
      </c>
      <c r="AP61" s="50" t="str">
        <f t="shared" si="382"/>
        <v/>
      </c>
      <c r="AQ61" s="184" t="str">
        <f t="shared" si="112"/>
        <v/>
      </c>
      <c r="AR61" s="50" t="str">
        <f t="shared" ref="AR61:DC61" si="383">IF(ISNONTEXT($V61),AQ61+$V61,"")</f>
        <v/>
      </c>
      <c r="AS61" s="50" t="str">
        <f t="shared" si="383"/>
        <v/>
      </c>
      <c r="AT61" s="50" t="str">
        <f t="shared" si="383"/>
        <v/>
      </c>
      <c r="AU61" s="50" t="str">
        <f t="shared" si="383"/>
        <v/>
      </c>
      <c r="AV61" s="50" t="str">
        <f t="shared" si="383"/>
        <v/>
      </c>
      <c r="AW61" s="50" t="str">
        <f t="shared" si="383"/>
        <v/>
      </c>
      <c r="AX61" s="50" t="str">
        <f t="shared" si="383"/>
        <v/>
      </c>
      <c r="AY61" s="50" t="str">
        <f t="shared" si="383"/>
        <v/>
      </c>
      <c r="AZ61" s="50" t="str">
        <f t="shared" si="383"/>
        <v/>
      </c>
      <c r="BA61" s="50" t="str">
        <f t="shared" si="383"/>
        <v/>
      </c>
      <c r="BB61" s="50" t="str">
        <f t="shared" si="383"/>
        <v/>
      </c>
      <c r="BC61" s="50" t="str">
        <f t="shared" si="383"/>
        <v/>
      </c>
      <c r="BD61" s="50" t="str">
        <f t="shared" si="383"/>
        <v/>
      </c>
      <c r="BE61" s="50" t="str">
        <f t="shared" si="383"/>
        <v/>
      </c>
      <c r="BF61" s="50" t="str">
        <f t="shared" si="383"/>
        <v/>
      </c>
      <c r="BG61" s="50" t="str">
        <f t="shared" si="383"/>
        <v/>
      </c>
      <c r="BH61" s="50" t="str">
        <f t="shared" si="383"/>
        <v/>
      </c>
      <c r="BI61" s="50" t="str">
        <f t="shared" si="383"/>
        <v/>
      </c>
      <c r="BJ61" s="50" t="str">
        <f t="shared" si="383"/>
        <v/>
      </c>
      <c r="BK61" s="50" t="str">
        <f t="shared" si="383"/>
        <v/>
      </c>
      <c r="BL61" s="50" t="str">
        <f t="shared" si="383"/>
        <v/>
      </c>
      <c r="BM61" s="50" t="str">
        <f t="shared" si="383"/>
        <v/>
      </c>
      <c r="BN61" s="50" t="str">
        <f t="shared" si="383"/>
        <v/>
      </c>
      <c r="BO61" s="50" t="str">
        <f t="shared" si="383"/>
        <v/>
      </c>
      <c r="BP61" s="50" t="str">
        <f t="shared" si="383"/>
        <v/>
      </c>
      <c r="BQ61" s="50" t="str">
        <f t="shared" si="383"/>
        <v/>
      </c>
      <c r="BR61" s="50" t="str">
        <f t="shared" si="383"/>
        <v/>
      </c>
      <c r="BS61" s="50" t="str">
        <f t="shared" si="383"/>
        <v/>
      </c>
      <c r="BT61" s="50" t="str">
        <f t="shared" si="383"/>
        <v/>
      </c>
      <c r="BU61" s="50" t="str">
        <f t="shared" si="383"/>
        <v/>
      </c>
      <c r="BV61" s="50" t="str">
        <f t="shared" si="383"/>
        <v/>
      </c>
      <c r="BW61" s="50" t="str">
        <f t="shared" si="383"/>
        <v/>
      </c>
      <c r="BX61" s="50" t="str">
        <f t="shared" si="383"/>
        <v/>
      </c>
      <c r="BY61" s="50" t="str">
        <f t="shared" si="383"/>
        <v/>
      </c>
      <c r="BZ61" s="50" t="str">
        <f t="shared" si="383"/>
        <v/>
      </c>
      <c r="CA61" s="50" t="str">
        <f t="shared" si="383"/>
        <v/>
      </c>
      <c r="CB61" s="50" t="str">
        <f t="shared" si="383"/>
        <v/>
      </c>
      <c r="CC61" s="50" t="str">
        <f t="shared" si="383"/>
        <v/>
      </c>
      <c r="CD61" s="50" t="str">
        <f t="shared" si="383"/>
        <v/>
      </c>
      <c r="CE61" s="50" t="str">
        <f t="shared" si="383"/>
        <v/>
      </c>
      <c r="CF61" s="50" t="str">
        <f t="shared" si="383"/>
        <v/>
      </c>
      <c r="CG61" s="50" t="str">
        <f t="shared" si="383"/>
        <v/>
      </c>
      <c r="CH61" s="50" t="str">
        <f t="shared" si="383"/>
        <v/>
      </c>
      <c r="CI61" s="50" t="str">
        <f t="shared" si="383"/>
        <v/>
      </c>
      <c r="CJ61" s="50" t="str">
        <f t="shared" si="383"/>
        <v/>
      </c>
      <c r="CK61" s="50" t="str">
        <f t="shared" si="383"/>
        <v/>
      </c>
      <c r="CL61" s="50" t="str">
        <f t="shared" si="383"/>
        <v/>
      </c>
      <c r="CM61" s="50" t="str">
        <f t="shared" si="383"/>
        <v/>
      </c>
      <c r="CN61" s="50" t="str">
        <f t="shared" si="383"/>
        <v/>
      </c>
      <c r="CO61" s="50" t="str">
        <f t="shared" si="383"/>
        <v/>
      </c>
      <c r="CP61" s="50" t="str">
        <f t="shared" si="383"/>
        <v/>
      </c>
      <c r="CQ61" s="50" t="str">
        <f t="shared" si="383"/>
        <v/>
      </c>
      <c r="CR61" s="50" t="str">
        <f t="shared" si="383"/>
        <v/>
      </c>
      <c r="CS61" s="50" t="str">
        <f t="shared" si="383"/>
        <v/>
      </c>
      <c r="CT61" s="50" t="str">
        <f t="shared" si="383"/>
        <v/>
      </c>
      <c r="CU61" s="50" t="str">
        <f t="shared" si="383"/>
        <v/>
      </c>
      <c r="CV61" s="50" t="str">
        <f t="shared" si="383"/>
        <v/>
      </c>
      <c r="CW61" s="50" t="str">
        <f t="shared" si="383"/>
        <v/>
      </c>
      <c r="CX61" s="50" t="str">
        <f t="shared" si="383"/>
        <v/>
      </c>
      <c r="CY61" s="50" t="str">
        <f t="shared" si="383"/>
        <v/>
      </c>
      <c r="CZ61" s="50" t="str">
        <f t="shared" si="383"/>
        <v/>
      </c>
      <c r="DA61" s="50" t="str">
        <f t="shared" si="383"/>
        <v/>
      </c>
      <c r="DB61" s="50" t="str">
        <f t="shared" si="383"/>
        <v/>
      </c>
      <c r="DC61" s="50" t="str">
        <f t="shared" si="383"/>
        <v/>
      </c>
      <c r="DD61" s="50" t="str">
        <f t="shared" ref="DD61:DS61" si="384">IF(ISNONTEXT($V61),DC61+$V61,"")</f>
        <v/>
      </c>
      <c r="DE61" s="50" t="str">
        <f t="shared" si="384"/>
        <v/>
      </c>
      <c r="DF61" s="50" t="str">
        <f t="shared" si="384"/>
        <v/>
      </c>
      <c r="DG61" s="50" t="str">
        <f t="shared" si="384"/>
        <v/>
      </c>
      <c r="DH61" s="50" t="str">
        <f t="shared" si="384"/>
        <v/>
      </c>
      <c r="DI61" s="50" t="str">
        <f t="shared" si="384"/>
        <v/>
      </c>
      <c r="DJ61" s="50" t="str">
        <f t="shared" si="384"/>
        <v/>
      </c>
      <c r="DK61" s="50" t="str">
        <f t="shared" si="384"/>
        <v/>
      </c>
      <c r="DL61" s="50" t="str">
        <f t="shared" si="384"/>
        <v/>
      </c>
      <c r="DM61" s="50" t="str">
        <f t="shared" si="384"/>
        <v/>
      </c>
      <c r="DN61" s="50" t="str">
        <f t="shared" si="384"/>
        <v/>
      </c>
      <c r="DO61" s="50" t="str">
        <f t="shared" si="384"/>
        <v/>
      </c>
      <c r="DP61" s="50" t="str">
        <f t="shared" si="384"/>
        <v/>
      </c>
      <c r="DQ61" s="50" t="str">
        <f t="shared" si="384"/>
        <v/>
      </c>
      <c r="DR61" s="50" t="str">
        <f t="shared" si="384"/>
        <v/>
      </c>
      <c r="DS61" s="50" t="str">
        <f t="shared" si="384"/>
        <v/>
      </c>
      <c r="DT61" s="170" t="e">
        <f t="shared" si="209"/>
        <v>#N/A</v>
      </c>
      <c r="DU61" s="170" t="e">
        <f t="shared" si="210"/>
        <v>#N/A</v>
      </c>
      <c r="DV61" s="170" t="e">
        <f t="shared" si="211"/>
        <v>#N/A</v>
      </c>
      <c r="DW61" s="170" t="e">
        <f t="shared" si="212"/>
        <v>#N/A</v>
      </c>
      <c r="DX61" s="170" t="e">
        <f t="shared" si="213"/>
        <v>#N/A</v>
      </c>
      <c r="DY61" s="170" t="e">
        <f t="shared" si="214"/>
        <v>#N/A</v>
      </c>
      <c r="DZ61" s="170" t="e">
        <f t="shared" si="215"/>
        <v>#N/A</v>
      </c>
      <c r="EA61" s="170" t="e">
        <f t="shared" si="216"/>
        <v>#N/A</v>
      </c>
      <c r="EB61" s="170" t="e">
        <f t="shared" si="217"/>
        <v>#N/A</v>
      </c>
      <c r="EC61" s="170" t="e">
        <f t="shared" si="218"/>
        <v>#N/A</v>
      </c>
      <c r="ED61" s="170" t="e">
        <f t="shared" si="219"/>
        <v>#N/A</v>
      </c>
      <c r="EE61" s="170" t="e">
        <f t="shared" si="220"/>
        <v>#N/A</v>
      </c>
      <c r="EF61" s="170" t="e">
        <f t="shared" si="221"/>
        <v>#N/A</v>
      </c>
      <c r="EG61" s="170" t="e">
        <f t="shared" si="222"/>
        <v>#N/A</v>
      </c>
      <c r="EH61" s="170" t="e">
        <f t="shared" si="223"/>
        <v>#N/A</v>
      </c>
      <c r="EI61" s="170" t="e">
        <f t="shared" si="224"/>
        <v>#N/A</v>
      </c>
      <c r="EJ61" s="170" t="e">
        <f t="shared" si="225"/>
        <v>#N/A</v>
      </c>
      <c r="EK61" s="170" t="e">
        <f t="shared" si="226"/>
        <v>#N/A</v>
      </c>
      <c r="EL61" s="170" t="e">
        <f t="shared" si="227"/>
        <v>#N/A</v>
      </c>
      <c r="EM61" s="170" t="e">
        <f t="shared" si="228"/>
        <v>#N/A</v>
      </c>
      <c r="EN61" s="170" t="e">
        <f t="shared" si="229"/>
        <v>#N/A</v>
      </c>
      <c r="EO61" s="170" t="e">
        <f t="shared" si="230"/>
        <v>#N/A</v>
      </c>
      <c r="EP61" s="170" t="e">
        <f t="shared" si="231"/>
        <v>#N/A</v>
      </c>
      <c r="EQ61" s="170" t="e">
        <f t="shared" si="232"/>
        <v>#N/A</v>
      </c>
      <c r="ER61" s="170" t="e">
        <f t="shared" si="233"/>
        <v>#N/A</v>
      </c>
      <c r="ES61" s="170" t="e">
        <f t="shared" si="234"/>
        <v>#N/A</v>
      </c>
      <c r="ET61" s="170" t="e">
        <f t="shared" si="235"/>
        <v>#N/A</v>
      </c>
      <c r="EU61" s="170" t="e">
        <f t="shared" si="236"/>
        <v>#N/A</v>
      </c>
      <c r="EV61" s="170" t="e">
        <f t="shared" si="237"/>
        <v>#N/A</v>
      </c>
      <c r="EW61" s="170" t="e">
        <f t="shared" si="238"/>
        <v>#N/A</v>
      </c>
      <c r="EX61" s="170" t="e">
        <f t="shared" si="239"/>
        <v>#N/A</v>
      </c>
      <c r="EY61" s="170" t="e">
        <f t="shared" si="240"/>
        <v>#N/A</v>
      </c>
      <c r="EZ61" s="170" t="e">
        <f t="shared" si="241"/>
        <v>#N/A</v>
      </c>
      <c r="FA61" s="170" t="e">
        <f t="shared" si="242"/>
        <v>#N/A</v>
      </c>
      <c r="FB61" s="170" t="e">
        <f t="shared" si="243"/>
        <v>#N/A</v>
      </c>
      <c r="FC61" s="170" t="e">
        <f t="shared" si="244"/>
        <v>#N/A</v>
      </c>
      <c r="FD61" s="170" t="e">
        <f t="shared" si="245"/>
        <v>#N/A</v>
      </c>
      <c r="FE61" s="170" t="e">
        <f t="shared" si="246"/>
        <v>#N/A</v>
      </c>
      <c r="FF61" s="170" t="e">
        <f t="shared" si="247"/>
        <v>#N/A</v>
      </c>
      <c r="FG61" s="170" t="e">
        <f t="shared" si="248"/>
        <v>#N/A</v>
      </c>
      <c r="FH61" s="170" t="e">
        <f t="shared" si="249"/>
        <v>#N/A</v>
      </c>
      <c r="FI61" s="170" t="e">
        <f t="shared" si="250"/>
        <v>#N/A</v>
      </c>
      <c r="FJ61" s="170" t="e">
        <f t="shared" si="251"/>
        <v>#N/A</v>
      </c>
      <c r="FK61" s="170" t="e">
        <f t="shared" si="252"/>
        <v>#N/A</v>
      </c>
      <c r="FL61" s="170" t="e">
        <f t="shared" si="253"/>
        <v>#N/A</v>
      </c>
      <c r="FM61" s="170" t="e">
        <f t="shared" si="254"/>
        <v>#N/A</v>
      </c>
      <c r="FN61" s="170" t="e">
        <f t="shared" si="255"/>
        <v>#N/A</v>
      </c>
      <c r="FO61" s="170" t="e">
        <f t="shared" si="256"/>
        <v>#N/A</v>
      </c>
      <c r="FP61" s="170" t="e">
        <f t="shared" si="257"/>
        <v>#N/A</v>
      </c>
      <c r="FQ61" s="170" t="e">
        <f t="shared" si="258"/>
        <v>#N/A</v>
      </c>
      <c r="FR61" s="170" t="e">
        <f t="shared" si="259"/>
        <v>#N/A</v>
      </c>
      <c r="FS61" s="170" t="e">
        <f t="shared" si="260"/>
        <v>#N/A</v>
      </c>
      <c r="FT61" s="170" t="e">
        <f t="shared" si="261"/>
        <v>#N/A</v>
      </c>
      <c r="FU61" s="170" t="e">
        <f t="shared" si="262"/>
        <v>#N/A</v>
      </c>
      <c r="FV61" s="170" t="e">
        <f t="shared" si="263"/>
        <v>#N/A</v>
      </c>
      <c r="FW61" s="170" t="e">
        <f t="shared" si="264"/>
        <v>#N/A</v>
      </c>
      <c r="FX61" s="170" t="e">
        <f t="shared" si="265"/>
        <v>#N/A</v>
      </c>
      <c r="FY61" s="170" t="e">
        <f t="shared" si="266"/>
        <v>#N/A</v>
      </c>
      <c r="FZ61" s="170" t="e">
        <f t="shared" si="267"/>
        <v>#N/A</v>
      </c>
      <c r="GA61" s="170" t="e">
        <f t="shared" si="268"/>
        <v>#N/A</v>
      </c>
      <c r="GB61" s="170" t="e">
        <f t="shared" si="269"/>
        <v>#N/A</v>
      </c>
      <c r="GC61" s="170" t="e">
        <f t="shared" si="270"/>
        <v>#N/A</v>
      </c>
      <c r="GD61" s="170" t="e">
        <f t="shared" si="271"/>
        <v>#N/A</v>
      </c>
      <c r="GE61" s="170" t="e">
        <f t="shared" si="272"/>
        <v>#N/A</v>
      </c>
      <c r="GF61" s="170" t="e">
        <f t="shared" si="273"/>
        <v>#N/A</v>
      </c>
      <c r="GG61" s="170" t="e">
        <f t="shared" si="274"/>
        <v>#N/A</v>
      </c>
      <c r="GH61" s="170" t="e">
        <f t="shared" si="275"/>
        <v>#N/A</v>
      </c>
      <c r="GI61" s="170" t="e">
        <f t="shared" si="276"/>
        <v>#N/A</v>
      </c>
      <c r="GJ61" s="170" t="e">
        <f t="shared" si="277"/>
        <v>#N/A</v>
      </c>
      <c r="GK61" s="170" t="e">
        <f t="shared" si="278"/>
        <v>#N/A</v>
      </c>
      <c r="GL61" s="170" t="e">
        <f t="shared" si="279"/>
        <v>#N/A</v>
      </c>
      <c r="GM61" s="170" t="e">
        <f t="shared" si="280"/>
        <v>#N/A</v>
      </c>
      <c r="GN61" s="170" t="e">
        <f t="shared" si="281"/>
        <v>#N/A</v>
      </c>
      <c r="GO61" s="170" t="e">
        <f t="shared" si="282"/>
        <v>#N/A</v>
      </c>
      <c r="GP61" s="170" t="e">
        <f t="shared" si="283"/>
        <v>#N/A</v>
      </c>
      <c r="GQ61" s="170" t="e">
        <f t="shared" si="284"/>
        <v>#N/A</v>
      </c>
      <c r="GR61" s="170" t="e">
        <f t="shared" si="285"/>
        <v>#N/A</v>
      </c>
      <c r="GS61" s="170" t="e">
        <f t="shared" si="286"/>
        <v>#N/A</v>
      </c>
      <c r="GT61" s="170" t="e">
        <f t="shared" si="287"/>
        <v>#N/A</v>
      </c>
      <c r="GU61" s="170" t="e">
        <f t="shared" si="288"/>
        <v>#N/A</v>
      </c>
      <c r="GV61" s="170" t="e">
        <f t="shared" si="289"/>
        <v>#N/A</v>
      </c>
      <c r="GW61" s="170" t="e">
        <f t="shared" si="290"/>
        <v>#N/A</v>
      </c>
      <c r="GX61" s="170" t="e">
        <f t="shared" si="291"/>
        <v>#N/A</v>
      </c>
      <c r="GY61" s="170" t="e">
        <f t="shared" si="292"/>
        <v>#N/A</v>
      </c>
      <c r="GZ61" s="170" t="e">
        <f t="shared" si="293"/>
        <v>#N/A</v>
      </c>
      <c r="HA61" s="170" t="e">
        <f t="shared" si="294"/>
        <v>#N/A</v>
      </c>
      <c r="HB61" s="170" t="e">
        <f t="shared" si="295"/>
        <v>#N/A</v>
      </c>
      <c r="HC61" s="170" t="e">
        <f t="shared" si="296"/>
        <v>#N/A</v>
      </c>
      <c r="HD61" s="170" t="e">
        <f t="shared" si="297"/>
        <v>#N/A</v>
      </c>
      <c r="HE61" s="170" t="e">
        <f t="shared" si="298"/>
        <v>#N/A</v>
      </c>
      <c r="HF61" s="170" t="e">
        <f t="shared" si="299"/>
        <v>#N/A</v>
      </c>
      <c r="HG61" s="170" t="e">
        <f t="shared" si="300"/>
        <v>#N/A</v>
      </c>
      <c r="HH61" s="170" t="e">
        <f t="shared" si="301"/>
        <v>#N/A</v>
      </c>
      <c r="HI61" s="170" t="e">
        <f t="shared" si="302"/>
        <v>#N/A</v>
      </c>
      <c r="HJ61" s="170" t="e">
        <f t="shared" si="303"/>
        <v>#N/A</v>
      </c>
      <c r="HK61" s="170" t="e">
        <f t="shared" si="304"/>
        <v>#N/A</v>
      </c>
      <c r="HL61" s="170" t="e">
        <f t="shared" si="305"/>
        <v>#N/A</v>
      </c>
      <c r="HM61" s="170" t="e">
        <f t="shared" si="306"/>
        <v>#N/A</v>
      </c>
      <c r="HN61" s="170" t="e">
        <f t="shared" si="307"/>
        <v>#N/A</v>
      </c>
      <c r="HO61" s="170" t="e">
        <f t="shared" si="308"/>
        <v>#N/A</v>
      </c>
      <c r="HP61" s="170" t="e">
        <f t="shared" si="309"/>
        <v>#N/A</v>
      </c>
    </row>
    <row r="62" spans="1:224" hidden="1" x14ac:dyDescent="0.25">
      <c r="A62" s="4">
        <v>59</v>
      </c>
      <c r="B62" s="97" t="str">
        <f t="shared" si="107"/>
        <v/>
      </c>
      <c r="C62" s="96"/>
      <c r="D62" s="97" t="str">
        <f t="shared" si="108"/>
        <v/>
      </c>
      <c r="E62" s="36" t="str">
        <f t="shared" si="0"/>
        <v/>
      </c>
      <c r="F62" s="36" t="str">
        <f t="shared" si="1"/>
        <v/>
      </c>
      <c r="G62" s="74" t="str">
        <f t="shared" si="109"/>
        <v/>
      </c>
      <c r="H62" s="23"/>
      <c r="I62" s="58"/>
      <c r="J62" s="281"/>
      <c r="K62" s="75" t="str">
        <f>IF(AND(B62&gt;0,C62&gt;0,D62&gt;0),IF(ISBLANK(J62),IF(ISBLANK(H62),"",(D62-B62)*VLOOKUP(H62,VLookups!$A$4:$B$13,2,FALSE)),J62),"")</f>
        <v/>
      </c>
      <c r="L62" s="76" t="str">
        <f t="shared" si="205"/>
        <v/>
      </c>
      <c r="M62" s="96"/>
      <c r="N62" s="271"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110"/>
        <v/>
      </c>
      <c r="W62" s="50" t="str">
        <f t="shared" ref="W62:AP62" si="385">IF(ISNONTEXT($V62),X62-$V62,"")</f>
        <v/>
      </c>
      <c r="X62" s="50" t="str">
        <f t="shared" si="385"/>
        <v/>
      </c>
      <c r="Y62" s="50" t="str">
        <f t="shared" si="385"/>
        <v/>
      </c>
      <c r="Z62" s="50" t="str">
        <f t="shared" si="385"/>
        <v/>
      </c>
      <c r="AA62" s="50" t="str">
        <f t="shared" si="385"/>
        <v/>
      </c>
      <c r="AB62" s="50" t="str">
        <f t="shared" si="385"/>
        <v/>
      </c>
      <c r="AC62" s="50" t="str">
        <f t="shared" si="385"/>
        <v/>
      </c>
      <c r="AD62" s="50" t="str">
        <f t="shared" si="385"/>
        <v/>
      </c>
      <c r="AE62" s="50" t="str">
        <f t="shared" si="385"/>
        <v/>
      </c>
      <c r="AF62" s="50" t="str">
        <f t="shared" si="385"/>
        <v/>
      </c>
      <c r="AG62" s="50" t="str">
        <f t="shared" si="385"/>
        <v/>
      </c>
      <c r="AH62" s="50" t="str">
        <f t="shared" si="385"/>
        <v/>
      </c>
      <c r="AI62" s="50" t="str">
        <f t="shared" si="385"/>
        <v/>
      </c>
      <c r="AJ62" s="50" t="str">
        <f t="shared" si="385"/>
        <v/>
      </c>
      <c r="AK62" s="50" t="str">
        <f t="shared" si="385"/>
        <v/>
      </c>
      <c r="AL62" s="50" t="str">
        <f t="shared" si="385"/>
        <v/>
      </c>
      <c r="AM62" s="50" t="str">
        <f t="shared" si="385"/>
        <v/>
      </c>
      <c r="AN62" s="50" t="str">
        <f t="shared" si="385"/>
        <v/>
      </c>
      <c r="AO62" s="50" t="str">
        <f t="shared" si="385"/>
        <v/>
      </c>
      <c r="AP62" s="50" t="str">
        <f t="shared" si="385"/>
        <v/>
      </c>
      <c r="AQ62" s="184" t="str">
        <f t="shared" si="112"/>
        <v/>
      </c>
      <c r="AR62" s="50" t="str">
        <f t="shared" ref="AR62:DC62" si="386">IF(ISNONTEXT($V62),AQ62+$V62,"")</f>
        <v/>
      </c>
      <c r="AS62" s="50" t="str">
        <f t="shared" si="386"/>
        <v/>
      </c>
      <c r="AT62" s="50" t="str">
        <f t="shared" si="386"/>
        <v/>
      </c>
      <c r="AU62" s="50" t="str">
        <f t="shared" si="386"/>
        <v/>
      </c>
      <c r="AV62" s="50" t="str">
        <f t="shared" si="386"/>
        <v/>
      </c>
      <c r="AW62" s="50" t="str">
        <f t="shared" si="386"/>
        <v/>
      </c>
      <c r="AX62" s="50" t="str">
        <f t="shared" si="386"/>
        <v/>
      </c>
      <c r="AY62" s="50" t="str">
        <f t="shared" si="386"/>
        <v/>
      </c>
      <c r="AZ62" s="50" t="str">
        <f t="shared" si="386"/>
        <v/>
      </c>
      <c r="BA62" s="50" t="str">
        <f t="shared" si="386"/>
        <v/>
      </c>
      <c r="BB62" s="50" t="str">
        <f t="shared" si="386"/>
        <v/>
      </c>
      <c r="BC62" s="50" t="str">
        <f t="shared" si="386"/>
        <v/>
      </c>
      <c r="BD62" s="50" t="str">
        <f t="shared" si="386"/>
        <v/>
      </c>
      <c r="BE62" s="50" t="str">
        <f t="shared" si="386"/>
        <v/>
      </c>
      <c r="BF62" s="50" t="str">
        <f t="shared" si="386"/>
        <v/>
      </c>
      <c r="BG62" s="50" t="str">
        <f t="shared" si="386"/>
        <v/>
      </c>
      <c r="BH62" s="50" t="str">
        <f t="shared" si="386"/>
        <v/>
      </c>
      <c r="BI62" s="50" t="str">
        <f t="shared" si="386"/>
        <v/>
      </c>
      <c r="BJ62" s="50" t="str">
        <f t="shared" si="386"/>
        <v/>
      </c>
      <c r="BK62" s="50" t="str">
        <f t="shared" si="386"/>
        <v/>
      </c>
      <c r="BL62" s="50" t="str">
        <f t="shared" si="386"/>
        <v/>
      </c>
      <c r="BM62" s="50" t="str">
        <f t="shared" si="386"/>
        <v/>
      </c>
      <c r="BN62" s="50" t="str">
        <f t="shared" si="386"/>
        <v/>
      </c>
      <c r="BO62" s="50" t="str">
        <f t="shared" si="386"/>
        <v/>
      </c>
      <c r="BP62" s="50" t="str">
        <f t="shared" si="386"/>
        <v/>
      </c>
      <c r="BQ62" s="50" t="str">
        <f t="shared" si="386"/>
        <v/>
      </c>
      <c r="BR62" s="50" t="str">
        <f t="shared" si="386"/>
        <v/>
      </c>
      <c r="BS62" s="50" t="str">
        <f t="shared" si="386"/>
        <v/>
      </c>
      <c r="BT62" s="50" t="str">
        <f t="shared" si="386"/>
        <v/>
      </c>
      <c r="BU62" s="50" t="str">
        <f t="shared" si="386"/>
        <v/>
      </c>
      <c r="BV62" s="50" t="str">
        <f t="shared" si="386"/>
        <v/>
      </c>
      <c r="BW62" s="50" t="str">
        <f t="shared" si="386"/>
        <v/>
      </c>
      <c r="BX62" s="50" t="str">
        <f t="shared" si="386"/>
        <v/>
      </c>
      <c r="BY62" s="50" t="str">
        <f t="shared" si="386"/>
        <v/>
      </c>
      <c r="BZ62" s="50" t="str">
        <f t="shared" si="386"/>
        <v/>
      </c>
      <c r="CA62" s="50" t="str">
        <f t="shared" si="386"/>
        <v/>
      </c>
      <c r="CB62" s="50" t="str">
        <f t="shared" si="386"/>
        <v/>
      </c>
      <c r="CC62" s="50" t="str">
        <f t="shared" si="386"/>
        <v/>
      </c>
      <c r="CD62" s="50" t="str">
        <f t="shared" si="386"/>
        <v/>
      </c>
      <c r="CE62" s="50" t="str">
        <f t="shared" si="386"/>
        <v/>
      </c>
      <c r="CF62" s="50" t="str">
        <f t="shared" si="386"/>
        <v/>
      </c>
      <c r="CG62" s="50" t="str">
        <f t="shared" si="386"/>
        <v/>
      </c>
      <c r="CH62" s="50" t="str">
        <f t="shared" si="386"/>
        <v/>
      </c>
      <c r="CI62" s="50" t="str">
        <f t="shared" si="386"/>
        <v/>
      </c>
      <c r="CJ62" s="50" t="str">
        <f t="shared" si="386"/>
        <v/>
      </c>
      <c r="CK62" s="50" t="str">
        <f t="shared" si="386"/>
        <v/>
      </c>
      <c r="CL62" s="50" t="str">
        <f t="shared" si="386"/>
        <v/>
      </c>
      <c r="CM62" s="50" t="str">
        <f t="shared" si="386"/>
        <v/>
      </c>
      <c r="CN62" s="50" t="str">
        <f t="shared" si="386"/>
        <v/>
      </c>
      <c r="CO62" s="50" t="str">
        <f t="shared" si="386"/>
        <v/>
      </c>
      <c r="CP62" s="50" t="str">
        <f t="shared" si="386"/>
        <v/>
      </c>
      <c r="CQ62" s="50" t="str">
        <f t="shared" si="386"/>
        <v/>
      </c>
      <c r="CR62" s="50" t="str">
        <f t="shared" si="386"/>
        <v/>
      </c>
      <c r="CS62" s="50" t="str">
        <f t="shared" si="386"/>
        <v/>
      </c>
      <c r="CT62" s="50" t="str">
        <f t="shared" si="386"/>
        <v/>
      </c>
      <c r="CU62" s="50" t="str">
        <f t="shared" si="386"/>
        <v/>
      </c>
      <c r="CV62" s="50" t="str">
        <f t="shared" si="386"/>
        <v/>
      </c>
      <c r="CW62" s="50" t="str">
        <f t="shared" si="386"/>
        <v/>
      </c>
      <c r="CX62" s="50" t="str">
        <f t="shared" si="386"/>
        <v/>
      </c>
      <c r="CY62" s="50" t="str">
        <f t="shared" si="386"/>
        <v/>
      </c>
      <c r="CZ62" s="50" t="str">
        <f t="shared" si="386"/>
        <v/>
      </c>
      <c r="DA62" s="50" t="str">
        <f t="shared" si="386"/>
        <v/>
      </c>
      <c r="DB62" s="50" t="str">
        <f t="shared" si="386"/>
        <v/>
      </c>
      <c r="DC62" s="50" t="str">
        <f t="shared" si="386"/>
        <v/>
      </c>
      <c r="DD62" s="50" t="str">
        <f t="shared" ref="DD62:DS62" si="387">IF(ISNONTEXT($V62),DC62+$V62,"")</f>
        <v/>
      </c>
      <c r="DE62" s="50" t="str">
        <f t="shared" si="387"/>
        <v/>
      </c>
      <c r="DF62" s="50" t="str">
        <f t="shared" si="387"/>
        <v/>
      </c>
      <c r="DG62" s="50" t="str">
        <f t="shared" si="387"/>
        <v/>
      </c>
      <c r="DH62" s="50" t="str">
        <f t="shared" si="387"/>
        <v/>
      </c>
      <c r="DI62" s="50" t="str">
        <f t="shared" si="387"/>
        <v/>
      </c>
      <c r="DJ62" s="50" t="str">
        <f t="shared" si="387"/>
        <v/>
      </c>
      <c r="DK62" s="50" t="str">
        <f t="shared" si="387"/>
        <v/>
      </c>
      <c r="DL62" s="50" t="str">
        <f t="shared" si="387"/>
        <v/>
      </c>
      <c r="DM62" s="50" t="str">
        <f t="shared" si="387"/>
        <v/>
      </c>
      <c r="DN62" s="50" t="str">
        <f t="shared" si="387"/>
        <v/>
      </c>
      <c r="DO62" s="50" t="str">
        <f t="shared" si="387"/>
        <v/>
      </c>
      <c r="DP62" s="50" t="str">
        <f t="shared" si="387"/>
        <v/>
      </c>
      <c r="DQ62" s="50" t="str">
        <f t="shared" si="387"/>
        <v/>
      </c>
      <c r="DR62" s="50" t="str">
        <f t="shared" si="387"/>
        <v/>
      </c>
      <c r="DS62" s="50" t="str">
        <f t="shared" si="387"/>
        <v/>
      </c>
      <c r="DT62" s="170" t="e">
        <f t="shared" si="209"/>
        <v>#N/A</v>
      </c>
      <c r="DU62" s="170" t="e">
        <f t="shared" si="210"/>
        <v>#N/A</v>
      </c>
      <c r="DV62" s="170" t="e">
        <f t="shared" si="211"/>
        <v>#N/A</v>
      </c>
      <c r="DW62" s="170" t="e">
        <f t="shared" si="212"/>
        <v>#N/A</v>
      </c>
      <c r="DX62" s="170" t="e">
        <f t="shared" si="213"/>
        <v>#N/A</v>
      </c>
      <c r="DY62" s="170" t="e">
        <f t="shared" si="214"/>
        <v>#N/A</v>
      </c>
      <c r="DZ62" s="170" t="e">
        <f t="shared" si="215"/>
        <v>#N/A</v>
      </c>
      <c r="EA62" s="170" t="e">
        <f t="shared" si="216"/>
        <v>#N/A</v>
      </c>
      <c r="EB62" s="170" t="e">
        <f t="shared" si="217"/>
        <v>#N/A</v>
      </c>
      <c r="EC62" s="170" t="e">
        <f t="shared" si="218"/>
        <v>#N/A</v>
      </c>
      <c r="ED62" s="170" t="e">
        <f t="shared" si="219"/>
        <v>#N/A</v>
      </c>
      <c r="EE62" s="170" t="e">
        <f t="shared" si="220"/>
        <v>#N/A</v>
      </c>
      <c r="EF62" s="170" t="e">
        <f t="shared" si="221"/>
        <v>#N/A</v>
      </c>
      <c r="EG62" s="170" t="e">
        <f t="shared" si="222"/>
        <v>#N/A</v>
      </c>
      <c r="EH62" s="170" t="e">
        <f t="shared" si="223"/>
        <v>#N/A</v>
      </c>
      <c r="EI62" s="170" t="e">
        <f t="shared" si="224"/>
        <v>#N/A</v>
      </c>
      <c r="EJ62" s="170" t="e">
        <f t="shared" si="225"/>
        <v>#N/A</v>
      </c>
      <c r="EK62" s="170" t="e">
        <f t="shared" si="226"/>
        <v>#N/A</v>
      </c>
      <c r="EL62" s="170" t="e">
        <f t="shared" si="227"/>
        <v>#N/A</v>
      </c>
      <c r="EM62" s="170" t="e">
        <f t="shared" si="228"/>
        <v>#N/A</v>
      </c>
      <c r="EN62" s="170" t="e">
        <f t="shared" si="229"/>
        <v>#N/A</v>
      </c>
      <c r="EO62" s="170" t="e">
        <f t="shared" si="230"/>
        <v>#N/A</v>
      </c>
      <c r="EP62" s="170" t="e">
        <f t="shared" si="231"/>
        <v>#N/A</v>
      </c>
      <c r="EQ62" s="170" t="e">
        <f t="shared" si="232"/>
        <v>#N/A</v>
      </c>
      <c r="ER62" s="170" t="e">
        <f t="shared" si="233"/>
        <v>#N/A</v>
      </c>
      <c r="ES62" s="170" t="e">
        <f t="shared" si="234"/>
        <v>#N/A</v>
      </c>
      <c r="ET62" s="170" t="e">
        <f t="shared" si="235"/>
        <v>#N/A</v>
      </c>
      <c r="EU62" s="170" t="e">
        <f t="shared" si="236"/>
        <v>#N/A</v>
      </c>
      <c r="EV62" s="170" t="e">
        <f t="shared" si="237"/>
        <v>#N/A</v>
      </c>
      <c r="EW62" s="170" t="e">
        <f t="shared" si="238"/>
        <v>#N/A</v>
      </c>
      <c r="EX62" s="170" t="e">
        <f t="shared" si="239"/>
        <v>#N/A</v>
      </c>
      <c r="EY62" s="170" t="e">
        <f t="shared" si="240"/>
        <v>#N/A</v>
      </c>
      <c r="EZ62" s="170" t="e">
        <f t="shared" si="241"/>
        <v>#N/A</v>
      </c>
      <c r="FA62" s="170" t="e">
        <f t="shared" si="242"/>
        <v>#N/A</v>
      </c>
      <c r="FB62" s="170" t="e">
        <f t="shared" si="243"/>
        <v>#N/A</v>
      </c>
      <c r="FC62" s="170" t="e">
        <f t="shared" si="244"/>
        <v>#N/A</v>
      </c>
      <c r="FD62" s="170" t="e">
        <f t="shared" si="245"/>
        <v>#N/A</v>
      </c>
      <c r="FE62" s="170" t="e">
        <f t="shared" si="246"/>
        <v>#N/A</v>
      </c>
      <c r="FF62" s="170" t="e">
        <f t="shared" si="247"/>
        <v>#N/A</v>
      </c>
      <c r="FG62" s="170" t="e">
        <f t="shared" si="248"/>
        <v>#N/A</v>
      </c>
      <c r="FH62" s="170" t="e">
        <f t="shared" si="249"/>
        <v>#N/A</v>
      </c>
      <c r="FI62" s="170" t="e">
        <f t="shared" si="250"/>
        <v>#N/A</v>
      </c>
      <c r="FJ62" s="170" t="e">
        <f t="shared" si="251"/>
        <v>#N/A</v>
      </c>
      <c r="FK62" s="170" t="e">
        <f t="shared" si="252"/>
        <v>#N/A</v>
      </c>
      <c r="FL62" s="170" t="e">
        <f t="shared" si="253"/>
        <v>#N/A</v>
      </c>
      <c r="FM62" s="170" t="e">
        <f t="shared" si="254"/>
        <v>#N/A</v>
      </c>
      <c r="FN62" s="170" t="e">
        <f t="shared" si="255"/>
        <v>#N/A</v>
      </c>
      <c r="FO62" s="170" t="e">
        <f t="shared" si="256"/>
        <v>#N/A</v>
      </c>
      <c r="FP62" s="170" t="e">
        <f t="shared" si="257"/>
        <v>#N/A</v>
      </c>
      <c r="FQ62" s="170" t="e">
        <f t="shared" si="258"/>
        <v>#N/A</v>
      </c>
      <c r="FR62" s="170" t="e">
        <f t="shared" si="259"/>
        <v>#N/A</v>
      </c>
      <c r="FS62" s="170" t="e">
        <f t="shared" si="260"/>
        <v>#N/A</v>
      </c>
      <c r="FT62" s="170" t="e">
        <f t="shared" si="261"/>
        <v>#N/A</v>
      </c>
      <c r="FU62" s="170" t="e">
        <f t="shared" si="262"/>
        <v>#N/A</v>
      </c>
      <c r="FV62" s="170" t="e">
        <f t="shared" si="263"/>
        <v>#N/A</v>
      </c>
      <c r="FW62" s="170" t="e">
        <f t="shared" si="264"/>
        <v>#N/A</v>
      </c>
      <c r="FX62" s="170" t="e">
        <f t="shared" si="265"/>
        <v>#N/A</v>
      </c>
      <c r="FY62" s="170" t="e">
        <f t="shared" si="266"/>
        <v>#N/A</v>
      </c>
      <c r="FZ62" s="170" t="e">
        <f t="shared" si="267"/>
        <v>#N/A</v>
      </c>
      <c r="GA62" s="170" t="e">
        <f t="shared" si="268"/>
        <v>#N/A</v>
      </c>
      <c r="GB62" s="170" t="e">
        <f t="shared" si="269"/>
        <v>#N/A</v>
      </c>
      <c r="GC62" s="170" t="e">
        <f t="shared" si="270"/>
        <v>#N/A</v>
      </c>
      <c r="GD62" s="170" t="e">
        <f t="shared" si="271"/>
        <v>#N/A</v>
      </c>
      <c r="GE62" s="170" t="e">
        <f t="shared" si="272"/>
        <v>#N/A</v>
      </c>
      <c r="GF62" s="170" t="e">
        <f t="shared" si="273"/>
        <v>#N/A</v>
      </c>
      <c r="GG62" s="170" t="e">
        <f t="shared" si="274"/>
        <v>#N/A</v>
      </c>
      <c r="GH62" s="170" t="e">
        <f t="shared" si="275"/>
        <v>#N/A</v>
      </c>
      <c r="GI62" s="170" t="e">
        <f t="shared" si="276"/>
        <v>#N/A</v>
      </c>
      <c r="GJ62" s="170" t="e">
        <f t="shared" si="277"/>
        <v>#N/A</v>
      </c>
      <c r="GK62" s="170" t="e">
        <f t="shared" si="278"/>
        <v>#N/A</v>
      </c>
      <c r="GL62" s="170" t="e">
        <f t="shared" si="279"/>
        <v>#N/A</v>
      </c>
      <c r="GM62" s="170" t="e">
        <f t="shared" si="280"/>
        <v>#N/A</v>
      </c>
      <c r="GN62" s="170" t="e">
        <f t="shared" si="281"/>
        <v>#N/A</v>
      </c>
      <c r="GO62" s="170" t="e">
        <f t="shared" si="282"/>
        <v>#N/A</v>
      </c>
      <c r="GP62" s="170" t="e">
        <f t="shared" si="283"/>
        <v>#N/A</v>
      </c>
      <c r="GQ62" s="170" t="e">
        <f t="shared" si="284"/>
        <v>#N/A</v>
      </c>
      <c r="GR62" s="170" t="e">
        <f t="shared" si="285"/>
        <v>#N/A</v>
      </c>
      <c r="GS62" s="170" t="e">
        <f t="shared" si="286"/>
        <v>#N/A</v>
      </c>
      <c r="GT62" s="170" t="e">
        <f t="shared" si="287"/>
        <v>#N/A</v>
      </c>
      <c r="GU62" s="170" t="e">
        <f t="shared" si="288"/>
        <v>#N/A</v>
      </c>
      <c r="GV62" s="170" t="e">
        <f t="shared" si="289"/>
        <v>#N/A</v>
      </c>
      <c r="GW62" s="170" t="e">
        <f t="shared" si="290"/>
        <v>#N/A</v>
      </c>
      <c r="GX62" s="170" t="e">
        <f t="shared" si="291"/>
        <v>#N/A</v>
      </c>
      <c r="GY62" s="170" t="e">
        <f t="shared" si="292"/>
        <v>#N/A</v>
      </c>
      <c r="GZ62" s="170" t="e">
        <f t="shared" si="293"/>
        <v>#N/A</v>
      </c>
      <c r="HA62" s="170" t="e">
        <f t="shared" si="294"/>
        <v>#N/A</v>
      </c>
      <c r="HB62" s="170" t="e">
        <f t="shared" si="295"/>
        <v>#N/A</v>
      </c>
      <c r="HC62" s="170" t="e">
        <f t="shared" si="296"/>
        <v>#N/A</v>
      </c>
      <c r="HD62" s="170" t="e">
        <f t="shared" si="297"/>
        <v>#N/A</v>
      </c>
      <c r="HE62" s="170" t="e">
        <f t="shared" si="298"/>
        <v>#N/A</v>
      </c>
      <c r="HF62" s="170" t="e">
        <f t="shared" si="299"/>
        <v>#N/A</v>
      </c>
      <c r="HG62" s="170" t="e">
        <f t="shared" si="300"/>
        <v>#N/A</v>
      </c>
      <c r="HH62" s="170" t="e">
        <f t="shared" si="301"/>
        <v>#N/A</v>
      </c>
      <c r="HI62" s="170" t="e">
        <f t="shared" si="302"/>
        <v>#N/A</v>
      </c>
      <c r="HJ62" s="170" t="e">
        <f t="shared" si="303"/>
        <v>#N/A</v>
      </c>
      <c r="HK62" s="170" t="e">
        <f t="shared" si="304"/>
        <v>#N/A</v>
      </c>
      <c r="HL62" s="170" t="e">
        <f t="shared" si="305"/>
        <v>#N/A</v>
      </c>
      <c r="HM62" s="170" t="e">
        <f t="shared" si="306"/>
        <v>#N/A</v>
      </c>
      <c r="HN62" s="170" t="e">
        <f t="shared" si="307"/>
        <v>#N/A</v>
      </c>
      <c r="HO62" s="170" t="e">
        <f t="shared" si="308"/>
        <v>#N/A</v>
      </c>
      <c r="HP62" s="170" t="e">
        <f t="shared" si="309"/>
        <v>#N/A</v>
      </c>
    </row>
    <row r="63" spans="1:224" hidden="1" x14ac:dyDescent="0.25">
      <c r="A63" s="4">
        <v>60</v>
      </c>
      <c r="B63" s="97" t="str">
        <f t="shared" si="107"/>
        <v/>
      </c>
      <c r="C63" s="96"/>
      <c r="D63" s="97" t="str">
        <f t="shared" si="108"/>
        <v/>
      </c>
      <c r="E63" s="36" t="str">
        <f t="shared" si="0"/>
        <v/>
      </c>
      <c r="F63" s="36" t="str">
        <f t="shared" si="1"/>
        <v/>
      </c>
      <c r="G63" s="74" t="str">
        <f t="shared" si="109"/>
        <v/>
      </c>
      <c r="H63" s="23"/>
      <c r="I63" s="58"/>
      <c r="J63" s="281"/>
      <c r="K63" s="75" t="str">
        <f>IF(AND(B63&gt;0,C63&gt;0,D63&gt;0),IF(ISBLANK(J63),IF(ISBLANK(H63),"",(D63-B63)*VLOOKUP(H63,VLookups!$A$4:$B$13,2,FALSE)),J63),"")</f>
        <v/>
      </c>
      <c r="L63" s="76" t="str">
        <f t="shared" si="205"/>
        <v/>
      </c>
      <c r="M63" s="96"/>
      <c r="N63" s="271"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110"/>
        <v/>
      </c>
      <c r="W63" s="50" t="str">
        <f t="shared" ref="W63:AP63" si="388">IF(ISNONTEXT($V63),X63-$V63,"")</f>
        <v/>
      </c>
      <c r="X63" s="50" t="str">
        <f t="shared" si="388"/>
        <v/>
      </c>
      <c r="Y63" s="50" t="str">
        <f t="shared" si="388"/>
        <v/>
      </c>
      <c r="Z63" s="50" t="str">
        <f t="shared" si="388"/>
        <v/>
      </c>
      <c r="AA63" s="50" t="str">
        <f t="shared" si="388"/>
        <v/>
      </c>
      <c r="AB63" s="50" t="str">
        <f t="shared" si="388"/>
        <v/>
      </c>
      <c r="AC63" s="50" t="str">
        <f t="shared" si="388"/>
        <v/>
      </c>
      <c r="AD63" s="50" t="str">
        <f t="shared" si="388"/>
        <v/>
      </c>
      <c r="AE63" s="50" t="str">
        <f t="shared" si="388"/>
        <v/>
      </c>
      <c r="AF63" s="50" t="str">
        <f t="shared" si="388"/>
        <v/>
      </c>
      <c r="AG63" s="50" t="str">
        <f t="shared" si="388"/>
        <v/>
      </c>
      <c r="AH63" s="50" t="str">
        <f t="shared" si="388"/>
        <v/>
      </c>
      <c r="AI63" s="50" t="str">
        <f t="shared" si="388"/>
        <v/>
      </c>
      <c r="AJ63" s="50" t="str">
        <f t="shared" si="388"/>
        <v/>
      </c>
      <c r="AK63" s="50" t="str">
        <f t="shared" si="388"/>
        <v/>
      </c>
      <c r="AL63" s="50" t="str">
        <f t="shared" si="388"/>
        <v/>
      </c>
      <c r="AM63" s="50" t="str">
        <f t="shared" si="388"/>
        <v/>
      </c>
      <c r="AN63" s="50" t="str">
        <f t="shared" si="388"/>
        <v/>
      </c>
      <c r="AO63" s="50" t="str">
        <f t="shared" si="388"/>
        <v/>
      </c>
      <c r="AP63" s="50" t="str">
        <f t="shared" si="388"/>
        <v/>
      </c>
      <c r="AQ63" s="184" t="str">
        <f t="shared" si="112"/>
        <v/>
      </c>
      <c r="AR63" s="50" t="str">
        <f t="shared" ref="AR63:DC63" si="389">IF(ISNONTEXT($V63),AQ63+$V63,"")</f>
        <v/>
      </c>
      <c r="AS63" s="50" t="str">
        <f t="shared" si="389"/>
        <v/>
      </c>
      <c r="AT63" s="50" t="str">
        <f t="shared" si="389"/>
        <v/>
      </c>
      <c r="AU63" s="50" t="str">
        <f t="shared" si="389"/>
        <v/>
      </c>
      <c r="AV63" s="50" t="str">
        <f t="shared" si="389"/>
        <v/>
      </c>
      <c r="AW63" s="50" t="str">
        <f t="shared" si="389"/>
        <v/>
      </c>
      <c r="AX63" s="50" t="str">
        <f t="shared" si="389"/>
        <v/>
      </c>
      <c r="AY63" s="50" t="str">
        <f t="shared" si="389"/>
        <v/>
      </c>
      <c r="AZ63" s="50" t="str">
        <f t="shared" si="389"/>
        <v/>
      </c>
      <c r="BA63" s="50" t="str">
        <f t="shared" si="389"/>
        <v/>
      </c>
      <c r="BB63" s="50" t="str">
        <f t="shared" si="389"/>
        <v/>
      </c>
      <c r="BC63" s="50" t="str">
        <f t="shared" si="389"/>
        <v/>
      </c>
      <c r="BD63" s="50" t="str">
        <f t="shared" si="389"/>
        <v/>
      </c>
      <c r="BE63" s="50" t="str">
        <f t="shared" si="389"/>
        <v/>
      </c>
      <c r="BF63" s="50" t="str">
        <f t="shared" si="389"/>
        <v/>
      </c>
      <c r="BG63" s="50" t="str">
        <f t="shared" si="389"/>
        <v/>
      </c>
      <c r="BH63" s="50" t="str">
        <f t="shared" si="389"/>
        <v/>
      </c>
      <c r="BI63" s="50" t="str">
        <f t="shared" si="389"/>
        <v/>
      </c>
      <c r="BJ63" s="50" t="str">
        <f t="shared" si="389"/>
        <v/>
      </c>
      <c r="BK63" s="50" t="str">
        <f t="shared" si="389"/>
        <v/>
      </c>
      <c r="BL63" s="50" t="str">
        <f t="shared" si="389"/>
        <v/>
      </c>
      <c r="BM63" s="50" t="str">
        <f t="shared" si="389"/>
        <v/>
      </c>
      <c r="BN63" s="50" t="str">
        <f t="shared" si="389"/>
        <v/>
      </c>
      <c r="BO63" s="50" t="str">
        <f t="shared" si="389"/>
        <v/>
      </c>
      <c r="BP63" s="50" t="str">
        <f t="shared" si="389"/>
        <v/>
      </c>
      <c r="BQ63" s="50" t="str">
        <f t="shared" si="389"/>
        <v/>
      </c>
      <c r="BR63" s="50" t="str">
        <f t="shared" si="389"/>
        <v/>
      </c>
      <c r="BS63" s="50" t="str">
        <f t="shared" si="389"/>
        <v/>
      </c>
      <c r="BT63" s="50" t="str">
        <f t="shared" si="389"/>
        <v/>
      </c>
      <c r="BU63" s="50" t="str">
        <f t="shared" si="389"/>
        <v/>
      </c>
      <c r="BV63" s="50" t="str">
        <f t="shared" si="389"/>
        <v/>
      </c>
      <c r="BW63" s="50" t="str">
        <f t="shared" si="389"/>
        <v/>
      </c>
      <c r="BX63" s="50" t="str">
        <f t="shared" si="389"/>
        <v/>
      </c>
      <c r="BY63" s="50" t="str">
        <f t="shared" si="389"/>
        <v/>
      </c>
      <c r="BZ63" s="50" t="str">
        <f t="shared" si="389"/>
        <v/>
      </c>
      <c r="CA63" s="50" t="str">
        <f t="shared" si="389"/>
        <v/>
      </c>
      <c r="CB63" s="50" t="str">
        <f t="shared" si="389"/>
        <v/>
      </c>
      <c r="CC63" s="50" t="str">
        <f t="shared" si="389"/>
        <v/>
      </c>
      <c r="CD63" s="50" t="str">
        <f t="shared" si="389"/>
        <v/>
      </c>
      <c r="CE63" s="50" t="str">
        <f t="shared" si="389"/>
        <v/>
      </c>
      <c r="CF63" s="50" t="str">
        <f t="shared" si="389"/>
        <v/>
      </c>
      <c r="CG63" s="50" t="str">
        <f t="shared" si="389"/>
        <v/>
      </c>
      <c r="CH63" s="50" t="str">
        <f t="shared" si="389"/>
        <v/>
      </c>
      <c r="CI63" s="50" t="str">
        <f t="shared" si="389"/>
        <v/>
      </c>
      <c r="CJ63" s="50" t="str">
        <f t="shared" si="389"/>
        <v/>
      </c>
      <c r="CK63" s="50" t="str">
        <f t="shared" si="389"/>
        <v/>
      </c>
      <c r="CL63" s="50" t="str">
        <f t="shared" si="389"/>
        <v/>
      </c>
      <c r="CM63" s="50" t="str">
        <f t="shared" si="389"/>
        <v/>
      </c>
      <c r="CN63" s="50" t="str">
        <f t="shared" si="389"/>
        <v/>
      </c>
      <c r="CO63" s="50" t="str">
        <f t="shared" si="389"/>
        <v/>
      </c>
      <c r="CP63" s="50" t="str">
        <f t="shared" si="389"/>
        <v/>
      </c>
      <c r="CQ63" s="50" t="str">
        <f t="shared" si="389"/>
        <v/>
      </c>
      <c r="CR63" s="50" t="str">
        <f t="shared" si="389"/>
        <v/>
      </c>
      <c r="CS63" s="50" t="str">
        <f t="shared" si="389"/>
        <v/>
      </c>
      <c r="CT63" s="50" t="str">
        <f t="shared" si="389"/>
        <v/>
      </c>
      <c r="CU63" s="50" t="str">
        <f t="shared" si="389"/>
        <v/>
      </c>
      <c r="CV63" s="50" t="str">
        <f t="shared" si="389"/>
        <v/>
      </c>
      <c r="CW63" s="50" t="str">
        <f t="shared" si="389"/>
        <v/>
      </c>
      <c r="CX63" s="50" t="str">
        <f t="shared" si="389"/>
        <v/>
      </c>
      <c r="CY63" s="50" t="str">
        <f t="shared" si="389"/>
        <v/>
      </c>
      <c r="CZ63" s="50" t="str">
        <f t="shared" si="389"/>
        <v/>
      </c>
      <c r="DA63" s="50" t="str">
        <f t="shared" si="389"/>
        <v/>
      </c>
      <c r="DB63" s="50" t="str">
        <f t="shared" si="389"/>
        <v/>
      </c>
      <c r="DC63" s="50" t="str">
        <f t="shared" si="389"/>
        <v/>
      </c>
      <c r="DD63" s="50" t="str">
        <f t="shared" ref="DD63:DS63" si="390">IF(ISNONTEXT($V63),DC63+$V63,"")</f>
        <v/>
      </c>
      <c r="DE63" s="50" t="str">
        <f t="shared" si="390"/>
        <v/>
      </c>
      <c r="DF63" s="50" t="str">
        <f t="shared" si="390"/>
        <v/>
      </c>
      <c r="DG63" s="50" t="str">
        <f t="shared" si="390"/>
        <v/>
      </c>
      <c r="DH63" s="50" t="str">
        <f t="shared" si="390"/>
        <v/>
      </c>
      <c r="DI63" s="50" t="str">
        <f t="shared" si="390"/>
        <v/>
      </c>
      <c r="DJ63" s="50" t="str">
        <f t="shared" si="390"/>
        <v/>
      </c>
      <c r="DK63" s="50" t="str">
        <f t="shared" si="390"/>
        <v/>
      </c>
      <c r="DL63" s="50" t="str">
        <f t="shared" si="390"/>
        <v/>
      </c>
      <c r="DM63" s="50" t="str">
        <f t="shared" si="390"/>
        <v/>
      </c>
      <c r="DN63" s="50" t="str">
        <f t="shared" si="390"/>
        <v/>
      </c>
      <c r="DO63" s="50" t="str">
        <f t="shared" si="390"/>
        <v/>
      </c>
      <c r="DP63" s="50" t="str">
        <f t="shared" si="390"/>
        <v/>
      </c>
      <c r="DQ63" s="50" t="str">
        <f t="shared" si="390"/>
        <v/>
      </c>
      <c r="DR63" s="50" t="str">
        <f t="shared" si="390"/>
        <v/>
      </c>
      <c r="DS63" s="50" t="str">
        <f t="shared" si="390"/>
        <v/>
      </c>
      <c r="DT63" s="170" t="e">
        <f t="shared" si="209"/>
        <v>#N/A</v>
      </c>
      <c r="DU63" s="170" t="e">
        <f t="shared" si="210"/>
        <v>#N/A</v>
      </c>
      <c r="DV63" s="170" t="e">
        <f t="shared" si="211"/>
        <v>#N/A</v>
      </c>
      <c r="DW63" s="170" t="e">
        <f t="shared" si="212"/>
        <v>#N/A</v>
      </c>
      <c r="DX63" s="170" t="e">
        <f t="shared" si="213"/>
        <v>#N/A</v>
      </c>
      <c r="DY63" s="170" t="e">
        <f t="shared" si="214"/>
        <v>#N/A</v>
      </c>
      <c r="DZ63" s="170" t="e">
        <f t="shared" si="215"/>
        <v>#N/A</v>
      </c>
      <c r="EA63" s="170" t="e">
        <f t="shared" si="216"/>
        <v>#N/A</v>
      </c>
      <c r="EB63" s="170" t="e">
        <f t="shared" si="217"/>
        <v>#N/A</v>
      </c>
      <c r="EC63" s="170" t="e">
        <f t="shared" si="218"/>
        <v>#N/A</v>
      </c>
      <c r="ED63" s="170" t="e">
        <f t="shared" si="219"/>
        <v>#N/A</v>
      </c>
      <c r="EE63" s="170" t="e">
        <f t="shared" si="220"/>
        <v>#N/A</v>
      </c>
      <c r="EF63" s="170" t="e">
        <f t="shared" si="221"/>
        <v>#N/A</v>
      </c>
      <c r="EG63" s="170" t="e">
        <f t="shared" si="222"/>
        <v>#N/A</v>
      </c>
      <c r="EH63" s="170" t="e">
        <f t="shared" si="223"/>
        <v>#N/A</v>
      </c>
      <c r="EI63" s="170" t="e">
        <f t="shared" si="224"/>
        <v>#N/A</v>
      </c>
      <c r="EJ63" s="170" t="e">
        <f t="shared" si="225"/>
        <v>#N/A</v>
      </c>
      <c r="EK63" s="170" t="e">
        <f t="shared" si="226"/>
        <v>#N/A</v>
      </c>
      <c r="EL63" s="170" t="e">
        <f t="shared" si="227"/>
        <v>#N/A</v>
      </c>
      <c r="EM63" s="170" t="e">
        <f t="shared" si="228"/>
        <v>#N/A</v>
      </c>
      <c r="EN63" s="170" t="e">
        <f t="shared" si="229"/>
        <v>#N/A</v>
      </c>
      <c r="EO63" s="170" t="e">
        <f t="shared" si="230"/>
        <v>#N/A</v>
      </c>
      <c r="EP63" s="170" t="e">
        <f t="shared" si="231"/>
        <v>#N/A</v>
      </c>
      <c r="EQ63" s="170" t="e">
        <f t="shared" si="232"/>
        <v>#N/A</v>
      </c>
      <c r="ER63" s="170" t="e">
        <f t="shared" si="233"/>
        <v>#N/A</v>
      </c>
      <c r="ES63" s="170" t="e">
        <f t="shared" si="234"/>
        <v>#N/A</v>
      </c>
      <c r="ET63" s="170" t="e">
        <f t="shared" si="235"/>
        <v>#N/A</v>
      </c>
      <c r="EU63" s="170" t="e">
        <f t="shared" si="236"/>
        <v>#N/A</v>
      </c>
      <c r="EV63" s="170" t="e">
        <f t="shared" si="237"/>
        <v>#N/A</v>
      </c>
      <c r="EW63" s="170" t="e">
        <f t="shared" si="238"/>
        <v>#N/A</v>
      </c>
      <c r="EX63" s="170" t="e">
        <f t="shared" si="239"/>
        <v>#N/A</v>
      </c>
      <c r="EY63" s="170" t="e">
        <f t="shared" si="240"/>
        <v>#N/A</v>
      </c>
      <c r="EZ63" s="170" t="e">
        <f t="shared" si="241"/>
        <v>#N/A</v>
      </c>
      <c r="FA63" s="170" t="e">
        <f t="shared" si="242"/>
        <v>#N/A</v>
      </c>
      <c r="FB63" s="170" t="e">
        <f t="shared" si="243"/>
        <v>#N/A</v>
      </c>
      <c r="FC63" s="170" t="e">
        <f t="shared" si="244"/>
        <v>#N/A</v>
      </c>
      <c r="FD63" s="170" t="e">
        <f t="shared" si="245"/>
        <v>#N/A</v>
      </c>
      <c r="FE63" s="170" t="e">
        <f t="shared" si="246"/>
        <v>#N/A</v>
      </c>
      <c r="FF63" s="170" t="e">
        <f t="shared" si="247"/>
        <v>#N/A</v>
      </c>
      <c r="FG63" s="170" t="e">
        <f t="shared" si="248"/>
        <v>#N/A</v>
      </c>
      <c r="FH63" s="170" t="e">
        <f t="shared" si="249"/>
        <v>#N/A</v>
      </c>
      <c r="FI63" s="170" t="e">
        <f t="shared" si="250"/>
        <v>#N/A</v>
      </c>
      <c r="FJ63" s="170" t="e">
        <f t="shared" si="251"/>
        <v>#N/A</v>
      </c>
      <c r="FK63" s="170" t="e">
        <f t="shared" si="252"/>
        <v>#N/A</v>
      </c>
      <c r="FL63" s="170" t="e">
        <f t="shared" si="253"/>
        <v>#N/A</v>
      </c>
      <c r="FM63" s="170" t="e">
        <f t="shared" si="254"/>
        <v>#N/A</v>
      </c>
      <c r="FN63" s="170" t="e">
        <f t="shared" si="255"/>
        <v>#N/A</v>
      </c>
      <c r="FO63" s="170" t="e">
        <f t="shared" si="256"/>
        <v>#N/A</v>
      </c>
      <c r="FP63" s="170" t="e">
        <f t="shared" si="257"/>
        <v>#N/A</v>
      </c>
      <c r="FQ63" s="170" t="e">
        <f t="shared" si="258"/>
        <v>#N/A</v>
      </c>
      <c r="FR63" s="170" t="e">
        <f t="shared" si="259"/>
        <v>#N/A</v>
      </c>
      <c r="FS63" s="170" t="e">
        <f t="shared" si="260"/>
        <v>#N/A</v>
      </c>
      <c r="FT63" s="170" t="e">
        <f t="shared" si="261"/>
        <v>#N/A</v>
      </c>
      <c r="FU63" s="170" t="e">
        <f t="shared" si="262"/>
        <v>#N/A</v>
      </c>
      <c r="FV63" s="170" t="e">
        <f t="shared" si="263"/>
        <v>#N/A</v>
      </c>
      <c r="FW63" s="170" t="e">
        <f t="shared" si="264"/>
        <v>#N/A</v>
      </c>
      <c r="FX63" s="170" t="e">
        <f t="shared" si="265"/>
        <v>#N/A</v>
      </c>
      <c r="FY63" s="170" t="e">
        <f t="shared" si="266"/>
        <v>#N/A</v>
      </c>
      <c r="FZ63" s="170" t="e">
        <f t="shared" si="267"/>
        <v>#N/A</v>
      </c>
      <c r="GA63" s="170" t="e">
        <f t="shared" si="268"/>
        <v>#N/A</v>
      </c>
      <c r="GB63" s="170" t="e">
        <f t="shared" si="269"/>
        <v>#N/A</v>
      </c>
      <c r="GC63" s="170" t="e">
        <f t="shared" si="270"/>
        <v>#N/A</v>
      </c>
      <c r="GD63" s="170" t="e">
        <f t="shared" si="271"/>
        <v>#N/A</v>
      </c>
      <c r="GE63" s="170" t="e">
        <f t="shared" si="272"/>
        <v>#N/A</v>
      </c>
      <c r="GF63" s="170" t="e">
        <f t="shared" si="273"/>
        <v>#N/A</v>
      </c>
      <c r="GG63" s="170" t="e">
        <f t="shared" si="274"/>
        <v>#N/A</v>
      </c>
      <c r="GH63" s="170" t="e">
        <f t="shared" si="275"/>
        <v>#N/A</v>
      </c>
      <c r="GI63" s="170" t="e">
        <f t="shared" si="276"/>
        <v>#N/A</v>
      </c>
      <c r="GJ63" s="170" t="e">
        <f t="shared" si="277"/>
        <v>#N/A</v>
      </c>
      <c r="GK63" s="170" t="e">
        <f t="shared" si="278"/>
        <v>#N/A</v>
      </c>
      <c r="GL63" s="170" t="e">
        <f t="shared" si="279"/>
        <v>#N/A</v>
      </c>
      <c r="GM63" s="170" t="e">
        <f t="shared" si="280"/>
        <v>#N/A</v>
      </c>
      <c r="GN63" s="170" t="e">
        <f t="shared" si="281"/>
        <v>#N/A</v>
      </c>
      <c r="GO63" s="170" t="e">
        <f t="shared" si="282"/>
        <v>#N/A</v>
      </c>
      <c r="GP63" s="170" t="e">
        <f t="shared" si="283"/>
        <v>#N/A</v>
      </c>
      <c r="GQ63" s="170" t="e">
        <f t="shared" si="284"/>
        <v>#N/A</v>
      </c>
      <c r="GR63" s="170" t="e">
        <f t="shared" si="285"/>
        <v>#N/A</v>
      </c>
      <c r="GS63" s="170" t="e">
        <f t="shared" si="286"/>
        <v>#N/A</v>
      </c>
      <c r="GT63" s="170" t="e">
        <f t="shared" si="287"/>
        <v>#N/A</v>
      </c>
      <c r="GU63" s="170" t="e">
        <f t="shared" si="288"/>
        <v>#N/A</v>
      </c>
      <c r="GV63" s="170" t="e">
        <f t="shared" si="289"/>
        <v>#N/A</v>
      </c>
      <c r="GW63" s="170" t="e">
        <f t="shared" si="290"/>
        <v>#N/A</v>
      </c>
      <c r="GX63" s="170" t="e">
        <f t="shared" si="291"/>
        <v>#N/A</v>
      </c>
      <c r="GY63" s="170" t="e">
        <f t="shared" si="292"/>
        <v>#N/A</v>
      </c>
      <c r="GZ63" s="170" t="e">
        <f t="shared" si="293"/>
        <v>#N/A</v>
      </c>
      <c r="HA63" s="170" t="e">
        <f t="shared" si="294"/>
        <v>#N/A</v>
      </c>
      <c r="HB63" s="170" t="e">
        <f t="shared" si="295"/>
        <v>#N/A</v>
      </c>
      <c r="HC63" s="170" t="e">
        <f t="shared" si="296"/>
        <v>#N/A</v>
      </c>
      <c r="HD63" s="170" t="e">
        <f t="shared" si="297"/>
        <v>#N/A</v>
      </c>
      <c r="HE63" s="170" t="e">
        <f t="shared" si="298"/>
        <v>#N/A</v>
      </c>
      <c r="HF63" s="170" t="e">
        <f t="shared" si="299"/>
        <v>#N/A</v>
      </c>
      <c r="HG63" s="170" t="e">
        <f t="shared" si="300"/>
        <v>#N/A</v>
      </c>
      <c r="HH63" s="170" t="e">
        <f t="shared" si="301"/>
        <v>#N/A</v>
      </c>
      <c r="HI63" s="170" t="e">
        <f t="shared" si="302"/>
        <v>#N/A</v>
      </c>
      <c r="HJ63" s="170" t="e">
        <f t="shared" si="303"/>
        <v>#N/A</v>
      </c>
      <c r="HK63" s="170" t="e">
        <f t="shared" si="304"/>
        <v>#N/A</v>
      </c>
      <c r="HL63" s="170" t="e">
        <f t="shared" si="305"/>
        <v>#N/A</v>
      </c>
      <c r="HM63" s="170" t="e">
        <f t="shared" si="306"/>
        <v>#N/A</v>
      </c>
      <c r="HN63" s="170" t="e">
        <f t="shared" si="307"/>
        <v>#N/A</v>
      </c>
      <c r="HO63" s="170" t="e">
        <f t="shared" si="308"/>
        <v>#N/A</v>
      </c>
      <c r="HP63" s="170" t="e">
        <f t="shared" si="309"/>
        <v>#N/A</v>
      </c>
    </row>
    <row r="64" spans="1:224" hidden="1" x14ac:dyDescent="0.25">
      <c r="A64" s="4">
        <v>61</v>
      </c>
      <c r="B64" s="97" t="str">
        <f t="shared" si="107"/>
        <v/>
      </c>
      <c r="C64" s="96"/>
      <c r="D64" s="97" t="str">
        <f t="shared" si="108"/>
        <v/>
      </c>
      <c r="E64" s="36" t="str">
        <f t="shared" si="0"/>
        <v/>
      </c>
      <c r="F64" s="36" t="str">
        <f t="shared" si="1"/>
        <v/>
      </c>
      <c r="G64" s="74" t="str">
        <f t="shared" si="109"/>
        <v/>
      </c>
      <c r="H64" s="23"/>
      <c r="I64" s="58"/>
      <c r="J64" s="281"/>
      <c r="K64" s="75" t="str">
        <f>IF(AND(B64&gt;0,C64&gt;0,D64&gt;0),IF(ISBLANK(J64),IF(ISBLANK(H64),"",(D64-B64)*VLOOKUP(H64,VLookups!$A$4:$B$13,2,FALSE)),J64),"")</f>
        <v/>
      </c>
      <c r="L64" s="76" t="str">
        <f t="shared" si="205"/>
        <v/>
      </c>
      <c r="M64" s="96"/>
      <c r="N64" s="271"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110"/>
        <v/>
      </c>
      <c r="W64" s="50" t="str">
        <f t="shared" ref="W64:AP64" si="391">IF(ISNONTEXT($V64),X64-$V64,"")</f>
        <v/>
      </c>
      <c r="X64" s="50" t="str">
        <f t="shared" si="391"/>
        <v/>
      </c>
      <c r="Y64" s="50" t="str">
        <f t="shared" si="391"/>
        <v/>
      </c>
      <c r="Z64" s="50" t="str">
        <f t="shared" si="391"/>
        <v/>
      </c>
      <c r="AA64" s="50" t="str">
        <f t="shared" si="391"/>
        <v/>
      </c>
      <c r="AB64" s="50" t="str">
        <f t="shared" si="391"/>
        <v/>
      </c>
      <c r="AC64" s="50" t="str">
        <f t="shared" si="391"/>
        <v/>
      </c>
      <c r="AD64" s="50" t="str">
        <f t="shared" si="391"/>
        <v/>
      </c>
      <c r="AE64" s="50" t="str">
        <f t="shared" si="391"/>
        <v/>
      </c>
      <c r="AF64" s="50" t="str">
        <f t="shared" si="391"/>
        <v/>
      </c>
      <c r="AG64" s="50" t="str">
        <f t="shared" si="391"/>
        <v/>
      </c>
      <c r="AH64" s="50" t="str">
        <f t="shared" si="391"/>
        <v/>
      </c>
      <c r="AI64" s="50" t="str">
        <f t="shared" si="391"/>
        <v/>
      </c>
      <c r="AJ64" s="50" t="str">
        <f t="shared" si="391"/>
        <v/>
      </c>
      <c r="AK64" s="50" t="str">
        <f t="shared" si="391"/>
        <v/>
      </c>
      <c r="AL64" s="50" t="str">
        <f t="shared" si="391"/>
        <v/>
      </c>
      <c r="AM64" s="50" t="str">
        <f t="shared" si="391"/>
        <v/>
      </c>
      <c r="AN64" s="50" t="str">
        <f t="shared" si="391"/>
        <v/>
      </c>
      <c r="AO64" s="50" t="str">
        <f t="shared" si="391"/>
        <v/>
      </c>
      <c r="AP64" s="50" t="str">
        <f t="shared" si="391"/>
        <v/>
      </c>
      <c r="AQ64" s="184" t="str">
        <f t="shared" si="112"/>
        <v/>
      </c>
      <c r="AR64" s="50" t="str">
        <f t="shared" ref="AR64:DC64" si="392">IF(ISNONTEXT($V64),AQ64+$V64,"")</f>
        <v/>
      </c>
      <c r="AS64" s="50" t="str">
        <f t="shared" si="392"/>
        <v/>
      </c>
      <c r="AT64" s="50" t="str">
        <f t="shared" si="392"/>
        <v/>
      </c>
      <c r="AU64" s="50" t="str">
        <f t="shared" si="392"/>
        <v/>
      </c>
      <c r="AV64" s="50" t="str">
        <f t="shared" si="392"/>
        <v/>
      </c>
      <c r="AW64" s="50" t="str">
        <f t="shared" si="392"/>
        <v/>
      </c>
      <c r="AX64" s="50" t="str">
        <f t="shared" si="392"/>
        <v/>
      </c>
      <c r="AY64" s="50" t="str">
        <f t="shared" si="392"/>
        <v/>
      </c>
      <c r="AZ64" s="50" t="str">
        <f t="shared" si="392"/>
        <v/>
      </c>
      <c r="BA64" s="50" t="str">
        <f t="shared" si="392"/>
        <v/>
      </c>
      <c r="BB64" s="50" t="str">
        <f t="shared" si="392"/>
        <v/>
      </c>
      <c r="BC64" s="50" t="str">
        <f t="shared" si="392"/>
        <v/>
      </c>
      <c r="BD64" s="50" t="str">
        <f t="shared" si="392"/>
        <v/>
      </c>
      <c r="BE64" s="50" t="str">
        <f t="shared" si="392"/>
        <v/>
      </c>
      <c r="BF64" s="50" t="str">
        <f t="shared" si="392"/>
        <v/>
      </c>
      <c r="BG64" s="50" t="str">
        <f t="shared" si="392"/>
        <v/>
      </c>
      <c r="BH64" s="50" t="str">
        <f t="shared" si="392"/>
        <v/>
      </c>
      <c r="BI64" s="50" t="str">
        <f t="shared" si="392"/>
        <v/>
      </c>
      <c r="BJ64" s="50" t="str">
        <f t="shared" si="392"/>
        <v/>
      </c>
      <c r="BK64" s="50" t="str">
        <f t="shared" si="392"/>
        <v/>
      </c>
      <c r="BL64" s="50" t="str">
        <f t="shared" si="392"/>
        <v/>
      </c>
      <c r="BM64" s="50" t="str">
        <f t="shared" si="392"/>
        <v/>
      </c>
      <c r="BN64" s="50" t="str">
        <f t="shared" si="392"/>
        <v/>
      </c>
      <c r="BO64" s="50" t="str">
        <f t="shared" si="392"/>
        <v/>
      </c>
      <c r="BP64" s="50" t="str">
        <f t="shared" si="392"/>
        <v/>
      </c>
      <c r="BQ64" s="50" t="str">
        <f t="shared" si="392"/>
        <v/>
      </c>
      <c r="BR64" s="50" t="str">
        <f t="shared" si="392"/>
        <v/>
      </c>
      <c r="BS64" s="50" t="str">
        <f t="shared" si="392"/>
        <v/>
      </c>
      <c r="BT64" s="50" t="str">
        <f t="shared" si="392"/>
        <v/>
      </c>
      <c r="BU64" s="50" t="str">
        <f t="shared" si="392"/>
        <v/>
      </c>
      <c r="BV64" s="50" t="str">
        <f t="shared" si="392"/>
        <v/>
      </c>
      <c r="BW64" s="50" t="str">
        <f t="shared" si="392"/>
        <v/>
      </c>
      <c r="BX64" s="50" t="str">
        <f t="shared" si="392"/>
        <v/>
      </c>
      <c r="BY64" s="50" t="str">
        <f t="shared" si="392"/>
        <v/>
      </c>
      <c r="BZ64" s="50" t="str">
        <f t="shared" si="392"/>
        <v/>
      </c>
      <c r="CA64" s="50" t="str">
        <f t="shared" si="392"/>
        <v/>
      </c>
      <c r="CB64" s="50" t="str">
        <f t="shared" si="392"/>
        <v/>
      </c>
      <c r="CC64" s="50" t="str">
        <f t="shared" si="392"/>
        <v/>
      </c>
      <c r="CD64" s="50" t="str">
        <f t="shared" si="392"/>
        <v/>
      </c>
      <c r="CE64" s="50" t="str">
        <f t="shared" si="392"/>
        <v/>
      </c>
      <c r="CF64" s="50" t="str">
        <f t="shared" si="392"/>
        <v/>
      </c>
      <c r="CG64" s="50" t="str">
        <f t="shared" si="392"/>
        <v/>
      </c>
      <c r="CH64" s="50" t="str">
        <f t="shared" si="392"/>
        <v/>
      </c>
      <c r="CI64" s="50" t="str">
        <f t="shared" si="392"/>
        <v/>
      </c>
      <c r="CJ64" s="50" t="str">
        <f t="shared" si="392"/>
        <v/>
      </c>
      <c r="CK64" s="50" t="str">
        <f t="shared" si="392"/>
        <v/>
      </c>
      <c r="CL64" s="50" t="str">
        <f t="shared" si="392"/>
        <v/>
      </c>
      <c r="CM64" s="50" t="str">
        <f t="shared" si="392"/>
        <v/>
      </c>
      <c r="CN64" s="50" t="str">
        <f t="shared" si="392"/>
        <v/>
      </c>
      <c r="CO64" s="50" t="str">
        <f t="shared" si="392"/>
        <v/>
      </c>
      <c r="CP64" s="50" t="str">
        <f t="shared" si="392"/>
        <v/>
      </c>
      <c r="CQ64" s="50" t="str">
        <f t="shared" si="392"/>
        <v/>
      </c>
      <c r="CR64" s="50" t="str">
        <f t="shared" si="392"/>
        <v/>
      </c>
      <c r="CS64" s="50" t="str">
        <f t="shared" si="392"/>
        <v/>
      </c>
      <c r="CT64" s="50" t="str">
        <f t="shared" si="392"/>
        <v/>
      </c>
      <c r="CU64" s="50" t="str">
        <f t="shared" si="392"/>
        <v/>
      </c>
      <c r="CV64" s="50" t="str">
        <f t="shared" si="392"/>
        <v/>
      </c>
      <c r="CW64" s="50" t="str">
        <f t="shared" si="392"/>
        <v/>
      </c>
      <c r="CX64" s="50" t="str">
        <f t="shared" si="392"/>
        <v/>
      </c>
      <c r="CY64" s="50" t="str">
        <f t="shared" si="392"/>
        <v/>
      </c>
      <c r="CZ64" s="50" t="str">
        <f t="shared" si="392"/>
        <v/>
      </c>
      <c r="DA64" s="50" t="str">
        <f t="shared" si="392"/>
        <v/>
      </c>
      <c r="DB64" s="50" t="str">
        <f t="shared" si="392"/>
        <v/>
      </c>
      <c r="DC64" s="50" t="str">
        <f t="shared" si="392"/>
        <v/>
      </c>
      <c r="DD64" s="50" t="str">
        <f t="shared" ref="DD64:DS64" si="393">IF(ISNONTEXT($V64),DC64+$V64,"")</f>
        <v/>
      </c>
      <c r="DE64" s="50" t="str">
        <f t="shared" si="393"/>
        <v/>
      </c>
      <c r="DF64" s="50" t="str">
        <f t="shared" si="393"/>
        <v/>
      </c>
      <c r="DG64" s="50" t="str">
        <f t="shared" si="393"/>
        <v/>
      </c>
      <c r="DH64" s="50" t="str">
        <f t="shared" si="393"/>
        <v/>
      </c>
      <c r="DI64" s="50" t="str">
        <f t="shared" si="393"/>
        <v/>
      </c>
      <c r="DJ64" s="50" t="str">
        <f t="shared" si="393"/>
        <v/>
      </c>
      <c r="DK64" s="50" t="str">
        <f t="shared" si="393"/>
        <v/>
      </c>
      <c r="DL64" s="50" t="str">
        <f t="shared" si="393"/>
        <v/>
      </c>
      <c r="DM64" s="50" t="str">
        <f t="shared" si="393"/>
        <v/>
      </c>
      <c r="DN64" s="50" t="str">
        <f t="shared" si="393"/>
        <v/>
      </c>
      <c r="DO64" s="50" t="str">
        <f t="shared" si="393"/>
        <v/>
      </c>
      <c r="DP64" s="50" t="str">
        <f t="shared" si="393"/>
        <v/>
      </c>
      <c r="DQ64" s="50" t="str">
        <f t="shared" si="393"/>
        <v/>
      </c>
      <c r="DR64" s="50" t="str">
        <f t="shared" si="393"/>
        <v/>
      </c>
      <c r="DS64" s="50" t="str">
        <f t="shared" si="393"/>
        <v/>
      </c>
      <c r="DT64" s="170" t="e">
        <f t="shared" si="209"/>
        <v>#N/A</v>
      </c>
      <c r="DU64" s="170" t="e">
        <f t="shared" si="210"/>
        <v>#N/A</v>
      </c>
      <c r="DV64" s="170" t="e">
        <f t="shared" si="211"/>
        <v>#N/A</v>
      </c>
      <c r="DW64" s="170" t="e">
        <f t="shared" si="212"/>
        <v>#N/A</v>
      </c>
      <c r="DX64" s="170" t="e">
        <f t="shared" si="213"/>
        <v>#N/A</v>
      </c>
      <c r="DY64" s="170" t="e">
        <f t="shared" si="214"/>
        <v>#N/A</v>
      </c>
      <c r="DZ64" s="170" t="e">
        <f t="shared" si="215"/>
        <v>#N/A</v>
      </c>
      <c r="EA64" s="170" t="e">
        <f t="shared" si="216"/>
        <v>#N/A</v>
      </c>
      <c r="EB64" s="170" t="e">
        <f t="shared" si="217"/>
        <v>#N/A</v>
      </c>
      <c r="EC64" s="170" t="e">
        <f t="shared" si="218"/>
        <v>#N/A</v>
      </c>
      <c r="ED64" s="170" t="e">
        <f t="shared" si="219"/>
        <v>#N/A</v>
      </c>
      <c r="EE64" s="170" t="e">
        <f t="shared" si="220"/>
        <v>#N/A</v>
      </c>
      <c r="EF64" s="170" t="e">
        <f t="shared" si="221"/>
        <v>#N/A</v>
      </c>
      <c r="EG64" s="170" t="e">
        <f t="shared" si="222"/>
        <v>#N/A</v>
      </c>
      <c r="EH64" s="170" t="e">
        <f t="shared" si="223"/>
        <v>#N/A</v>
      </c>
      <c r="EI64" s="170" t="e">
        <f t="shared" si="224"/>
        <v>#N/A</v>
      </c>
      <c r="EJ64" s="170" t="e">
        <f t="shared" si="225"/>
        <v>#N/A</v>
      </c>
      <c r="EK64" s="170" t="e">
        <f t="shared" si="226"/>
        <v>#N/A</v>
      </c>
      <c r="EL64" s="170" t="e">
        <f t="shared" si="227"/>
        <v>#N/A</v>
      </c>
      <c r="EM64" s="170" t="e">
        <f t="shared" si="228"/>
        <v>#N/A</v>
      </c>
      <c r="EN64" s="170" t="e">
        <f t="shared" si="229"/>
        <v>#N/A</v>
      </c>
      <c r="EO64" s="170" t="e">
        <f t="shared" si="230"/>
        <v>#N/A</v>
      </c>
      <c r="EP64" s="170" t="e">
        <f t="shared" si="231"/>
        <v>#N/A</v>
      </c>
      <c r="EQ64" s="170" t="e">
        <f t="shared" si="232"/>
        <v>#N/A</v>
      </c>
      <c r="ER64" s="170" t="e">
        <f t="shared" si="233"/>
        <v>#N/A</v>
      </c>
      <c r="ES64" s="170" t="e">
        <f t="shared" si="234"/>
        <v>#N/A</v>
      </c>
      <c r="ET64" s="170" t="e">
        <f t="shared" si="235"/>
        <v>#N/A</v>
      </c>
      <c r="EU64" s="170" t="e">
        <f t="shared" si="236"/>
        <v>#N/A</v>
      </c>
      <c r="EV64" s="170" t="e">
        <f t="shared" si="237"/>
        <v>#N/A</v>
      </c>
      <c r="EW64" s="170" t="e">
        <f t="shared" si="238"/>
        <v>#N/A</v>
      </c>
      <c r="EX64" s="170" t="e">
        <f t="shared" si="239"/>
        <v>#N/A</v>
      </c>
      <c r="EY64" s="170" t="e">
        <f t="shared" si="240"/>
        <v>#N/A</v>
      </c>
      <c r="EZ64" s="170" t="e">
        <f t="shared" si="241"/>
        <v>#N/A</v>
      </c>
      <c r="FA64" s="170" t="e">
        <f t="shared" si="242"/>
        <v>#N/A</v>
      </c>
      <c r="FB64" s="170" t="e">
        <f t="shared" si="243"/>
        <v>#N/A</v>
      </c>
      <c r="FC64" s="170" t="e">
        <f t="shared" si="244"/>
        <v>#N/A</v>
      </c>
      <c r="FD64" s="170" t="e">
        <f t="shared" si="245"/>
        <v>#N/A</v>
      </c>
      <c r="FE64" s="170" t="e">
        <f t="shared" si="246"/>
        <v>#N/A</v>
      </c>
      <c r="FF64" s="170" t="e">
        <f t="shared" si="247"/>
        <v>#N/A</v>
      </c>
      <c r="FG64" s="170" t="e">
        <f t="shared" si="248"/>
        <v>#N/A</v>
      </c>
      <c r="FH64" s="170" t="e">
        <f t="shared" si="249"/>
        <v>#N/A</v>
      </c>
      <c r="FI64" s="170" t="e">
        <f t="shared" si="250"/>
        <v>#N/A</v>
      </c>
      <c r="FJ64" s="170" t="e">
        <f t="shared" si="251"/>
        <v>#N/A</v>
      </c>
      <c r="FK64" s="170" t="e">
        <f t="shared" si="252"/>
        <v>#N/A</v>
      </c>
      <c r="FL64" s="170" t="e">
        <f t="shared" si="253"/>
        <v>#N/A</v>
      </c>
      <c r="FM64" s="170" t="e">
        <f t="shared" si="254"/>
        <v>#N/A</v>
      </c>
      <c r="FN64" s="170" t="e">
        <f t="shared" si="255"/>
        <v>#N/A</v>
      </c>
      <c r="FO64" s="170" t="e">
        <f t="shared" si="256"/>
        <v>#N/A</v>
      </c>
      <c r="FP64" s="170" t="e">
        <f t="shared" si="257"/>
        <v>#N/A</v>
      </c>
      <c r="FQ64" s="170" t="e">
        <f t="shared" si="258"/>
        <v>#N/A</v>
      </c>
      <c r="FR64" s="170" t="e">
        <f t="shared" si="259"/>
        <v>#N/A</v>
      </c>
      <c r="FS64" s="170" t="e">
        <f t="shared" si="260"/>
        <v>#N/A</v>
      </c>
      <c r="FT64" s="170" t="e">
        <f t="shared" si="261"/>
        <v>#N/A</v>
      </c>
      <c r="FU64" s="170" t="e">
        <f t="shared" si="262"/>
        <v>#N/A</v>
      </c>
      <c r="FV64" s="170" t="e">
        <f t="shared" si="263"/>
        <v>#N/A</v>
      </c>
      <c r="FW64" s="170" t="e">
        <f t="shared" si="264"/>
        <v>#N/A</v>
      </c>
      <c r="FX64" s="170" t="e">
        <f t="shared" si="265"/>
        <v>#N/A</v>
      </c>
      <c r="FY64" s="170" t="e">
        <f t="shared" si="266"/>
        <v>#N/A</v>
      </c>
      <c r="FZ64" s="170" t="e">
        <f t="shared" si="267"/>
        <v>#N/A</v>
      </c>
      <c r="GA64" s="170" t="e">
        <f t="shared" si="268"/>
        <v>#N/A</v>
      </c>
      <c r="GB64" s="170" t="e">
        <f t="shared" si="269"/>
        <v>#N/A</v>
      </c>
      <c r="GC64" s="170" t="e">
        <f t="shared" si="270"/>
        <v>#N/A</v>
      </c>
      <c r="GD64" s="170" t="e">
        <f t="shared" si="271"/>
        <v>#N/A</v>
      </c>
      <c r="GE64" s="170" t="e">
        <f t="shared" si="272"/>
        <v>#N/A</v>
      </c>
      <c r="GF64" s="170" t="e">
        <f t="shared" si="273"/>
        <v>#N/A</v>
      </c>
      <c r="GG64" s="170" t="e">
        <f t="shared" si="274"/>
        <v>#N/A</v>
      </c>
      <c r="GH64" s="170" t="e">
        <f t="shared" si="275"/>
        <v>#N/A</v>
      </c>
      <c r="GI64" s="170" t="e">
        <f t="shared" si="276"/>
        <v>#N/A</v>
      </c>
      <c r="GJ64" s="170" t="e">
        <f t="shared" si="277"/>
        <v>#N/A</v>
      </c>
      <c r="GK64" s="170" t="e">
        <f t="shared" si="278"/>
        <v>#N/A</v>
      </c>
      <c r="GL64" s="170" t="e">
        <f t="shared" si="279"/>
        <v>#N/A</v>
      </c>
      <c r="GM64" s="170" t="e">
        <f t="shared" si="280"/>
        <v>#N/A</v>
      </c>
      <c r="GN64" s="170" t="e">
        <f t="shared" si="281"/>
        <v>#N/A</v>
      </c>
      <c r="GO64" s="170" t="e">
        <f t="shared" si="282"/>
        <v>#N/A</v>
      </c>
      <c r="GP64" s="170" t="e">
        <f t="shared" si="283"/>
        <v>#N/A</v>
      </c>
      <c r="GQ64" s="170" t="e">
        <f t="shared" si="284"/>
        <v>#N/A</v>
      </c>
      <c r="GR64" s="170" t="e">
        <f t="shared" si="285"/>
        <v>#N/A</v>
      </c>
      <c r="GS64" s="170" t="e">
        <f t="shared" si="286"/>
        <v>#N/A</v>
      </c>
      <c r="GT64" s="170" t="e">
        <f t="shared" si="287"/>
        <v>#N/A</v>
      </c>
      <c r="GU64" s="170" t="e">
        <f t="shared" si="288"/>
        <v>#N/A</v>
      </c>
      <c r="GV64" s="170" t="e">
        <f t="shared" si="289"/>
        <v>#N/A</v>
      </c>
      <c r="GW64" s="170" t="e">
        <f t="shared" si="290"/>
        <v>#N/A</v>
      </c>
      <c r="GX64" s="170" t="e">
        <f t="shared" si="291"/>
        <v>#N/A</v>
      </c>
      <c r="GY64" s="170" t="e">
        <f t="shared" si="292"/>
        <v>#N/A</v>
      </c>
      <c r="GZ64" s="170" t="e">
        <f t="shared" si="293"/>
        <v>#N/A</v>
      </c>
      <c r="HA64" s="170" t="e">
        <f t="shared" si="294"/>
        <v>#N/A</v>
      </c>
      <c r="HB64" s="170" t="e">
        <f t="shared" si="295"/>
        <v>#N/A</v>
      </c>
      <c r="HC64" s="170" t="e">
        <f t="shared" si="296"/>
        <v>#N/A</v>
      </c>
      <c r="HD64" s="170" t="e">
        <f t="shared" si="297"/>
        <v>#N/A</v>
      </c>
      <c r="HE64" s="170" t="e">
        <f t="shared" si="298"/>
        <v>#N/A</v>
      </c>
      <c r="HF64" s="170" t="e">
        <f t="shared" si="299"/>
        <v>#N/A</v>
      </c>
      <c r="HG64" s="170" t="e">
        <f t="shared" si="300"/>
        <v>#N/A</v>
      </c>
      <c r="HH64" s="170" t="e">
        <f t="shared" si="301"/>
        <v>#N/A</v>
      </c>
      <c r="HI64" s="170" t="e">
        <f t="shared" si="302"/>
        <v>#N/A</v>
      </c>
      <c r="HJ64" s="170" t="e">
        <f t="shared" si="303"/>
        <v>#N/A</v>
      </c>
      <c r="HK64" s="170" t="e">
        <f t="shared" si="304"/>
        <v>#N/A</v>
      </c>
      <c r="HL64" s="170" t="e">
        <f t="shared" si="305"/>
        <v>#N/A</v>
      </c>
      <c r="HM64" s="170" t="e">
        <f t="shared" si="306"/>
        <v>#N/A</v>
      </c>
      <c r="HN64" s="170" t="e">
        <f t="shared" si="307"/>
        <v>#N/A</v>
      </c>
      <c r="HO64" s="170" t="e">
        <f t="shared" si="308"/>
        <v>#N/A</v>
      </c>
      <c r="HP64" s="170" t="e">
        <f t="shared" si="309"/>
        <v>#N/A</v>
      </c>
    </row>
    <row r="65" spans="1:224" hidden="1" x14ac:dyDescent="0.25">
      <c r="A65" s="4">
        <v>62</v>
      </c>
      <c r="B65" s="97" t="str">
        <f t="shared" si="107"/>
        <v/>
      </c>
      <c r="C65" s="96"/>
      <c r="D65" s="97" t="str">
        <f t="shared" si="108"/>
        <v/>
      </c>
      <c r="E65" s="36" t="str">
        <f t="shared" si="0"/>
        <v/>
      </c>
      <c r="F65" s="36" t="str">
        <f t="shared" si="1"/>
        <v/>
      </c>
      <c r="G65" s="74" t="str">
        <f t="shared" si="109"/>
        <v/>
      </c>
      <c r="H65" s="23"/>
      <c r="I65" s="58"/>
      <c r="J65" s="281"/>
      <c r="K65" s="75" t="str">
        <f>IF(AND(B65&gt;0,C65&gt;0,D65&gt;0),IF(ISBLANK(J65),IF(ISBLANK(H65),"",(D65-B65)*VLOOKUP(H65,VLookups!$A$4:$B$13,2,FALSE)),J65),"")</f>
        <v/>
      </c>
      <c r="L65" s="76" t="str">
        <f t="shared" si="205"/>
        <v/>
      </c>
      <c r="M65" s="96"/>
      <c r="N65" s="271"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110"/>
        <v/>
      </c>
      <c r="W65" s="50" t="str">
        <f t="shared" ref="W65:AP65" si="394">IF(ISNONTEXT($V65),X65-$V65,"")</f>
        <v/>
      </c>
      <c r="X65" s="50" t="str">
        <f t="shared" si="394"/>
        <v/>
      </c>
      <c r="Y65" s="50" t="str">
        <f t="shared" si="394"/>
        <v/>
      </c>
      <c r="Z65" s="50" t="str">
        <f t="shared" si="394"/>
        <v/>
      </c>
      <c r="AA65" s="50" t="str">
        <f t="shared" si="394"/>
        <v/>
      </c>
      <c r="AB65" s="50" t="str">
        <f t="shared" si="394"/>
        <v/>
      </c>
      <c r="AC65" s="50" t="str">
        <f t="shared" si="394"/>
        <v/>
      </c>
      <c r="AD65" s="50" t="str">
        <f t="shared" si="394"/>
        <v/>
      </c>
      <c r="AE65" s="50" t="str">
        <f t="shared" si="394"/>
        <v/>
      </c>
      <c r="AF65" s="50" t="str">
        <f t="shared" si="394"/>
        <v/>
      </c>
      <c r="AG65" s="50" t="str">
        <f t="shared" si="394"/>
        <v/>
      </c>
      <c r="AH65" s="50" t="str">
        <f t="shared" si="394"/>
        <v/>
      </c>
      <c r="AI65" s="50" t="str">
        <f t="shared" si="394"/>
        <v/>
      </c>
      <c r="AJ65" s="50" t="str">
        <f t="shared" si="394"/>
        <v/>
      </c>
      <c r="AK65" s="50" t="str">
        <f t="shared" si="394"/>
        <v/>
      </c>
      <c r="AL65" s="50" t="str">
        <f t="shared" si="394"/>
        <v/>
      </c>
      <c r="AM65" s="50" t="str">
        <f t="shared" si="394"/>
        <v/>
      </c>
      <c r="AN65" s="50" t="str">
        <f t="shared" si="394"/>
        <v/>
      </c>
      <c r="AO65" s="50" t="str">
        <f t="shared" si="394"/>
        <v/>
      </c>
      <c r="AP65" s="50" t="str">
        <f t="shared" si="394"/>
        <v/>
      </c>
      <c r="AQ65" s="184" t="str">
        <f t="shared" si="112"/>
        <v/>
      </c>
      <c r="AR65" s="50" t="str">
        <f t="shared" ref="AR65:DC65" si="395">IF(ISNONTEXT($V65),AQ65+$V65,"")</f>
        <v/>
      </c>
      <c r="AS65" s="50" t="str">
        <f t="shared" si="395"/>
        <v/>
      </c>
      <c r="AT65" s="50" t="str">
        <f t="shared" si="395"/>
        <v/>
      </c>
      <c r="AU65" s="50" t="str">
        <f t="shared" si="395"/>
        <v/>
      </c>
      <c r="AV65" s="50" t="str">
        <f t="shared" si="395"/>
        <v/>
      </c>
      <c r="AW65" s="50" t="str">
        <f t="shared" si="395"/>
        <v/>
      </c>
      <c r="AX65" s="50" t="str">
        <f t="shared" si="395"/>
        <v/>
      </c>
      <c r="AY65" s="50" t="str">
        <f t="shared" si="395"/>
        <v/>
      </c>
      <c r="AZ65" s="50" t="str">
        <f t="shared" si="395"/>
        <v/>
      </c>
      <c r="BA65" s="50" t="str">
        <f t="shared" si="395"/>
        <v/>
      </c>
      <c r="BB65" s="50" t="str">
        <f t="shared" si="395"/>
        <v/>
      </c>
      <c r="BC65" s="50" t="str">
        <f t="shared" si="395"/>
        <v/>
      </c>
      <c r="BD65" s="50" t="str">
        <f t="shared" si="395"/>
        <v/>
      </c>
      <c r="BE65" s="50" t="str">
        <f t="shared" si="395"/>
        <v/>
      </c>
      <c r="BF65" s="50" t="str">
        <f t="shared" si="395"/>
        <v/>
      </c>
      <c r="BG65" s="50" t="str">
        <f t="shared" si="395"/>
        <v/>
      </c>
      <c r="BH65" s="50" t="str">
        <f t="shared" si="395"/>
        <v/>
      </c>
      <c r="BI65" s="50" t="str">
        <f t="shared" si="395"/>
        <v/>
      </c>
      <c r="BJ65" s="50" t="str">
        <f t="shared" si="395"/>
        <v/>
      </c>
      <c r="BK65" s="50" t="str">
        <f t="shared" si="395"/>
        <v/>
      </c>
      <c r="BL65" s="50" t="str">
        <f t="shared" si="395"/>
        <v/>
      </c>
      <c r="BM65" s="50" t="str">
        <f t="shared" si="395"/>
        <v/>
      </c>
      <c r="BN65" s="50" t="str">
        <f t="shared" si="395"/>
        <v/>
      </c>
      <c r="BO65" s="50" t="str">
        <f t="shared" si="395"/>
        <v/>
      </c>
      <c r="BP65" s="50" t="str">
        <f t="shared" si="395"/>
        <v/>
      </c>
      <c r="BQ65" s="50" t="str">
        <f t="shared" si="395"/>
        <v/>
      </c>
      <c r="BR65" s="50" t="str">
        <f t="shared" si="395"/>
        <v/>
      </c>
      <c r="BS65" s="50" t="str">
        <f t="shared" si="395"/>
        <v/>
      </c>
      <c r="BT65" s="50" t="str">
        <f t="shared" si="395"/>
        <v/>
      </c>
      <c r="BU65" s="50" t="str">
        <f t="shared" si="395"/>
        <v/>
      </c>
      <c r="BV65" s="50" t="str">
        <f t="shared" si="395"/>
        <v/>
      </c>
      <c r="BW65" s="50" t="str">
        <f t="shared" si="395"/>
        <v/>
      </c>
      <c r="BX65" s="50" t="str">
        <f t="shared" si="395"/>
        <v/>
      </c>
      <c r="BY65" s="50" t="str">
        <f t="shared" si="395"/>
        <v/>
      </c>
      <c r="BZ65" s="50" t="str">
        <f t="shared" si="395"/>
        <v/>
      </c>
      <c r="CA65" s="50" t="str">
        <f t="shared" si="395"/>
        <v/>
      </c>
      <c r="CB65" s="50" t="str">
        <f t="shared" si="395"/>
        <v/>
      </c>
      <c r="CC65" s="50" t="str">
        <f t="shared" si="395"/>
        <v/>
      </c>
      <c r="CD65" s="50" t="str">
        <f t="shared" si="395"/>
        <v/>
      </c>
      <c r="CE65" s="50" t="str">
        <f t="shared" si="395"/>
        <v/>
      </c>
      <c r="CF65" s="50" t="str">
        <f t="shared" si="395"/>
        <v/>
      </c>
      <c r="CG65" s="50" t="str">
        <f t="shared" si="395"/>
        <v/>
      </c>
      <c r="CH65" s="50" t="str">
        <f t="shared" si="395"/>
        <v/>
      </c>
      <c r="CI65" s="50" t="str">
        <f t="shared" si="395"/>
        <v/>
      </c>
      <c r="CJ65" s="50" t="str">
        <f t="shared" si="395"/>
        <v/>
      </c>
      <c r="CK65" s="50" t="str">
        <f t="shared" si="395"/>
        <v/>
      </c>
      <c r="CL65" s="50" t="str">
        <f t="shared" si="395"/>
        <v/>
      </c>
      <c r="CM65" s="50" t="str">
        <f t="shared" si="395"/>
        <v/>
      </c>
      <c r="CN65" s="50" t="str">
        <f t="shared" si="395"/>
        <v/>
      </c>
      <c r="CO65" s="50" t="str">
        <f t="shared" si="395"/>
        <v/>
      </c>
      <c r="CP65" s="50" t="str">
        <f t="shared" si="395"/>
        <v/>
      </c>
      <c r="CQ65" s="50" t="str">
        <f t="shared" si="395"/>
        <v/>
      </c>
      <c r="CR65" s="50" t="str">
        <f t="shared" si="395"/>
        <v/>
      </c>
      <c r="CS65" s="50" t="str">
        <f t="shared" si="395"/>
        <v/>
      </c>
      <c r="CT65" s="50" t="str">
        <f t="shared" si="395"/>
        <v/>
      </c>
      <c r="CU65" s="50" t="str">
        <f t="shared" si="395"/>
        <v/>
      </c>
      <c r="CV65" s="50" t="str">
        <f t="shared" si="395"/>
        <v/>
      </c>
      <c r="CW65" s="50" t="str">
        <f t="shared" si="395"/>
        <v/>
      </c>
      <c r="CX65" s="50" t="str">
        <f t="shared" si="395"/>
        <v/>
      </c>
      <c r="CY65" s="50" t="str">
        <f t="shared" si="395"/>
        <v/>
      </c>
      <c r="CZ65" s="50" t="str">
        <f t="shared" si="395"/>
        <v/>
      </c>
      <c r="DA65" s="50" t="str">
        <f t="shared" si="395"/>
        <v/>
      </c>
      <c r="DB65" s="50" t="str">
        <f t="shared" si="395"/>
        <v/>
      </c>
      <c r="DC65" s="50" t="str">
        <f t="shared" si="395"/>
        <v/>
      </c>
      <c r="DD65" s="50" t="str">
        <f t="shared" ref="DD65:DS65" si="396">IF(ISNONTEXT($V65),DC65+$V65,"")</f>
        <v/>
      </c>
      <c r="DE65" s="50" t="str">
        <f t="shared" si="396"/>
        <v/>
      </c>
      <c r="DF65" s="50" t="str">
        <f t="shared" si="396"/>
        <v/>
      </c>
      <c r="DG65" s="50" t="str">
        <f t="shared" si="396"/>
        <v/>
      </c>
      <c r="DH65" s="50" t="str">
        <f t="shared" si="396"/>
        <v/>
      </c>
      <c r="DI65" s="50" t="str">
        <f t="shared" si="396"/>
        <v/>
      </c>
      <c r="DJ65" s="50" t="str">
        <f t="shared" si="396"/>
        <v/>
      </c>
      <c r="DK65" s="50" t="str">
        <f t="shared" si="396"/>
        <v/>
      </c>
      <c r="DL65" s="50" t="str">
        <f t="shared" si="396"/>
        <v/>
      </c>
      <c r="DM65" s="50" t="str">
        <f t="shared" si="396"/>
        <v/>
      </c>
      <c r="DN65" s="50" t="str">
        <f t="shared" si="396"/>
        <v/>
      </c>
      <c r="DO65" s="50" t="str">
        <f t="shared" si="396"/>
        <v/>
      </c>
      <c r="DP65" s="50" t="str">
        <f t="shared" si="396"/>
        <v/>
      </c>
      <c r="DQ65" s="50" t="str">
        <f t="shared" si="396"/>
        <v/>
      </c>
      <c r="DR65" s="50" t="str">
        <f t="shared" si="396"/>
        <v/>
      </c>
      <c r="DS65" s="50" t="str">
        <f t="shared" si="396"/>
        <v/>
      </c>
      <c r="DT65" s="170" t="e">
        <f t="shared" si="209"/>
        <v>#N/A</v>
      </c>
      <c r="DU65" s="170" t="e">
        <f t="shared" si="210"/>
        <v>#N/A</v>
      </c>
      <c r="DV65" s="170" t="e">
        <f t="shared" si="211"/>
        <v>#N/A</v>
      </c>
      <c r="DW65" s="170" t="e">
        <f t="shared" si="212"/>
        <v>#N/A</v>
      </c>
      <c r="DX65" s="170" t="e">
        <f t="shared" si="213"/>
        <v>#N/A</v>
      </c>
      <c r="DY65" s="170" t="e">
        <f t="shared" si="214"/>
        <v>#N/A</v>
      </c>
      <c r="DZ65" s="170" t="e">
        <f t="shared" si="215"/>
        <v>#N/A</v>
      </c>
      <c r="EA65" s="170" t="e">
        <f t="shared" si="216"/>
        <v>#N/A</v>
      </c>
      <c r="EB65" s="170" t="e">
        <f t="shared" si="217"/>
        <v>#N/A</v>
      </c>
      <c r="EC65" s="170" t="e">
        <f t="shared" si="218"/>
        <v>#N/A</v>
      </c>
      <c r="ED65" s="170" t="e">
        <f t="shared" si="219"/>
        <v>#N/A</v>
      </c>
      <c r="EE65" s="170" t="e">
        <f t="shared" si="220"/>
        <v>#N/A</v>
      </c>
      <c r="EF65" s="170" t="e">
        <f t="shared" si="221"/>
        <v>#N/A</v>
      </c>
      <c r="EG65" s="170" t="e">
        <f t="shared" si="222"/>
        <v>#N/A</v>
      </c>
      <c r="EH65" s="170" t="e">
        <f t="shared" si="223"/>
        <v>#N/A</v>
      </c>
      <c r="EI65" s="170" t="e">
        <f t="shared" si="224"/>
        <v>#N/A</v>
      </c>
      <c r="EJ65" s="170" t="e">
        <f t="shared" si="225"/>
        <v>#N/A</v>
      </c>
      <c r="EK65" s="170" t="e">
        <f t="shared" si="226"/>
        <v>#N/A</v>
      </c>
      <c r="EL65" s="170" t="e">
        <f t="shared" si="227"/>
        <v>#N/A</v>
      </c>
      <c r="EM65" s="170" t="e">
        <f t="shared" si="228"/>
        <v>#N/A</v>
      </c>
      <c r="EN65" s="170" t="e">
        <f t="shared" si="229"/>
        <v>#N/A</v>
      </c>
      <c r="EO65" s="170" t="e">
        <f t="shared" si="230"/>
        <v>#N/A</v>
      </c>
      <c r="EP65" s="170" t="e">
        <f t="shared" si="231"/>
        <v>#N/A</v>
      </c>
      <c r="EQ65" s="170" t="e">
        <f t="shared" si="232"/>
        <v>#N/A</v>
      </c>
      <c r="ER65" s="170" t="e">
        <f t="shared" si="233"/>
        <v>#N/A</v>
      </c>
      <c r="ES65" s="170" t="e">
        <f t="shared" si="234"/>
        <v>#N/A</v>
      </c>
      <c r="ET65" s="170" t="e">
        <f t="shared" si="235"/>
        <v>#N/A</v>
      </c>
      <c r="EU65" s="170" t="e">
        <f t="shared" si="236"/>
        <v>#N/A</v>
      </c>
      <c r="EV65" s="170" t="e">
        <f t="shared" si="237"/>
        <v>#N/A</v>
      </c>
      <c r="EW65" s="170" t="e">
        <f t="shared" si="238"/>
        <v>#N/A</v>
      </c>
      <c r="EX65" s="170" t="e">
        <f t="shared" si="239"/>
        <v>#N/A</v>
      </c>
      <c r="EY65" s="170" t="e">
        <f t="shared" si="240"/>
        <v>#N/A</v>
      </c>
      <c r="EZ65" s="170" t="e">
        <f t="shared" si="241"/>
        <v>#N/A</v>
      </c>
      <c r="FA65" s="170" t="e">
        <f t="shared" si="242"/>
        <v>#N/A</v>
      </c>
      <c r="FB65" s="170" t="e">
        <f t="shared" si="243"/>
        <v>#N/A</v>
      </c>
      <c r="FC65" s="170" t="e">
        <f t="shared" si="244"/>
        <v>#N/A</v>
      </c>
      <c r="FD65" s="170" t="e">
        <f t="shared" si="245"/>
        <v>#N/A</v>
      </c>
      <c r="FE65" s="170" t="e">
        <f t="shared" si="246"/>
        <v>#N/A</v>
      </c>
      <c r="FF65" s="170" t="e">
        <f t="shared" si="247"/>
        <v>#N/A</v>
      </c>
      <c r="FG65" s="170" t="e">
        <f t="shared" si="248"/>
        <v>#N/A</v>
      </c>
      <c r="FH65" s="170" t="e">
        <f t="shared" si="249"/>
        <v>#N/A</v>
      </c>
      <c r="FI65" s="170" t="e">
        <f t="shared" si="250"/>
        <v>#N/A</v>
      </c>
      <c r="FJ65" s="170" t="e">
        <f t="shared" si="251"/>
        <v>#N/A</v>
      </c>
      <c r="FK65" s="170" t="e">
        <f t="shared" si="252"/>
        <v>#N/A</v>
      </c>
      <c r="FL65" s="170" t="e">
        <f t="shared" si="253"/>
        <v>#N/A</v>
      </c>
      <c r="FM65" s="170" t="e">
        <f t="shared" si="254"/>
        <v>#N/A</v>
      </c>
      <c r="FN65" s="170" t="e">
        <f t="shared" si="255"/>
        <v>#N/A</v>
      </c>
      <c r="FO65" s="170" t="e">
        <f t="shared" si="256"/>
        <v>#N/A</v>
      </c>
      <c r="FP65" s="170" t="e">
        <f t="shared" si="257"/>
        <v>#N/A</v>
      </c>
      <c r="FQ65" s="170" t="e">
        <f t="shared" si="258"/>
        <v>#N/A</v>
      </c>
      <c r="FR65" s="170" t="e">
        <f t="shared" si="259"/>
        <v>#N/A</v>
      </c>
      <c r="FS65" s="170" t="e">
        <f t="shared" si="260"/>
        <v>#N/A</v>
      </c>
      <c r="FT65" s="170" t="e">
        <f t="shared" si="261"/>
        <v>#N/A</v>
      </c>
      <c r="FU65" s="170" t="e">
        <f t="shared" si="262"/>
        <v>#N/A</v>
      </c>
      <c r="FV65" s="170" t="e">
        <f t="shared" si="263"/>
        <v>#N/A</v>
      </c>
      <c r="FW65" s="170" t="e">
        <f t="shared" si="264"/>
        <v>#N/A</v>
      </c>
      <c r="FX65" s="170" t="e">
        <f t="shared" si="265"/>
        <v>#N/A</v>
      </c>
      <c r="FY65" s="170" t="e">
        <f t="shared" si="266"/>
        <v>#N/A</v>
      </c>
      <c r="FZ65" s="170" t="e">
        <f t="shared" si="267"/>
        <v>#N/A</v>
      </c>
      <c r="GA65" s="170" t="e">
        <f t="shared" si="268"/>
        <v>#N/A</v>
      </c>
      <c r="GB65" s="170" t="e">
        <f t="shared" si="269"/>
        <v>#N/A</v>
      </c>
      <c r="GC65" s="170" t="e">
        <f t="shared" si="270"/>
        <v>#N/A</v>
      </c>
      <c r="GD65" s="170" t="e">
        <f t="shared" si="271"/>
        <v>#N/A</v>
      </c>
      <c r="GE65" s="170" t="e">
        <f t="shared" si="272"/>
        <v>#N/A</v>
      </c>
      <c r="GF65" s="170" t="e">
        <f t="shared" si="273"/>
        <v>#N/A</v>
      </c>
      <c r="GG65" s="170" t="e">
        <f t="shared" si="274"/>
        <v>#N/A</v>
      </c>
      <c r="GH65" s="170" t="e">
        <f t="shared" si="275"/>
        <v>#N/A</v>
      </c>
      <c r="GI65" s="170" t="e">
        <f t="shared" si="276"/>
        <v>#N/A</v>
      </c>
      <c r="GJ65" s="170" t="e">
        <f t="shared" si="277"/>
        <v>#N/A</v>
      </c>
      <c r="GK65" s="170" t="e">
        <f t="shared" si="278"/>
        <v>#N/A</v>
      </c>
      <c r="GL65" s="170" t="e">
        <f t="shared" si="279"/>
        <v>#N/A</v>
      </c>
      <c r="GM65" s="170" t="e">
        <f t="shared" si="280"/>
        <v>#N/A</v>
      </c>
      <c r="GN65" s="170" t="e">
        <f t="shared" si="281"/>
        <v>#N/A</v>
      </c>
      <c r="GO65" s="170" t="e">
        <f t="shared" si="282"/>
        <v>#N/A</v>
      </c>
      <c r="GP65" s="170" t="e">
        <f t="shared" si="283"/>
        <v>#N/A</v>
      </c>
      <c r="GQ65" s="170" t="e">
        <f t="shared" si="284"/>
        <v>#N/A</v>
      </c>
      <c r="GR65" s="170" t="e">
        <f t="shared" si="285"/>
        <v>#N/A</v>
      </c>
      <c r="GS65" s="170" t="e">
        <f t="shared" si="286"/>
        <v>#N/A</v>
      </c>
      <c r="GT65" s="170" t="e">
        <f t="shared" si="287"/>
        <v>#N/A</v>
      </c>
      <c r="GU65" s="170" t="e">
        <f t="shared" si="288"/>
        <v>#N/A</v>
      </c>
      <c r="GV65" s="170" t="e">
        <f t="shared" si="289"/>
        <v>#N/A</v>
      </c>
      <c r="GW65" s="170" t="e">
        <f t="shared" si="290"/>
        <v>#N/A</v>
      </c>
      <c r="GX65" s="170" t="e">
        <f t="shared" si="291"/>
        <v>#N/A</v>
      </c>
      <c r="GY65" s="170" t="e">
        <f t="shared" si="292"/>
        <v>#N/A</v>
      </c>
      <c r="GZ65" s="170" t="e">
        <f t="shared" si="293"/>
        <v>#N/A</v>
      </c>
      <c r="HA65" s="170" t="e">
        <f t="shared" si="294"/>
        <v>#N/A</v>
      </c>
      <c r="HB65" s="170" t="e">
        <f t="shared" si="295"/>
        <v>#N/A</v>
      </c>
      <c r="HC65" s="170" t="e">
        <f t="shared" si="296"/>
        <v>#N/A</v>
      </c>
      <c r="HD65" s="170" t="e">
        <f t="shared" si="297"/>
        <v>#N/A</v>
      </c>
      <c r="HE65" s="170" t="e">
        <f t="shared" si="298"/>
        <v>#N/A</v>
      </c>
      <c r="HF65" s="170" t="e">
        <f t="shared" si="299"/>
        <v>#N/A</v>
      </c>
      <c r="HG65" s="170" t="e">
        <f t="shared" si="300"/>
        <v>#N/A</v>
      </c>
      <c r="HH65" s="170" t="e">
        <f t="shared" si="301"/>
        <v>#N/A</v>
      </c>
      <c r="HI65" s="170" t="e">
        <f t="shared" si="302"/>
        <v>#N/A</v>
      </c>
      <c r="HJ65" s="170" t="e">
        <f t="shared" si="303"/>
        <v>#N/A</v>
      </c>
      <c r="HK65" s="170" t="e">
        <f t="shared" si="304"/>
        <v>#N/A</v>
      </c>
      <c r="HL65" s="170" t="e">
        <f t="shared" si="305"/>
        <v>#N/A</v>
      </c>
      <c r="HM65" s="170" t="e">
        <f t="shared" si="306"/>
        <v>#N/A</v>
      </c>
      <c r="HN65" s="170" t="e">
        <f t="shared" si="307"/>
        <v>#N/A</v>
      </c>
      <c r="HO65" s="170" t="e">
        <f t="shared" si="308"/>
        <v>#N/A</v>
      </c>
      <c r="HP65" s="170" t="e">
        <f t="shared" si="309"/>
        <v>#N/A</v>
      </c>
    </row>
    <row r="66" spans="1:224" hidden="1" x14ac:dyDescent="0.25">
      <c r="A66" s="4">
        <v>63</v>
      </c>
      <c r="B66" s="97" t="str">
        <f t="shared" si="107"/>
        <v/>
      </c>
      <c r="C66" s="96"/>
      <c r="D66" s="97" t="str">
        <f t="shared" si="108"/>
        <v/>
      </c>
      <c r="E66" s="36" t="str">
        <f t="shared" si="0"/>
        <v/>
      </c>
      <c r="F66" s="36" t="str">
        <f t="shared" si="1"/>
        <v/>
      </c>
      <c r="G66" s="74" t="str">
        <f t="shared" si="109"/>
        <v/>
      </c>
      <c r="H66" s="23"/>
      <c r="I66" s="58"/>
      <c r="J66" s="281"/>
      <c r="K66" s="75" t="str">
        <f>IF(AND(B66&gt;0,C66&gt;0,D66&gt;0),IF(ISBLANK(J66),IF(ISBLANK(H66),"",(D66-B66)*VLOOKUP(H66,VLookups!$A$4:$B$13,2,FALSE)),J66),"")</f>
        <v/>
      </c>
      <c r="L66" s="76" t="str">
        <f t="shared" si="205"/>
        <v/>
      </c>
      <c r="M66" s="96"/>
      <c r="N66" s="271"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110"/>
        <v/>
      </c>
      <c r="W66" s="50" t="str">
        <f t="shared" ref="W66:AP66" si="397">IF(ISNONTEXT($V66),X66-$V66,"")</f>
        <v/>
      </c>
      <c r="X66" s="50" t="str">
        <f t="shared" si="397"/>
        <v/>
      </c>
      <c r="Y66" s="50" t="str">
        <f t="shared" si="397"/>
        <v/>
      </c>
      <c r="Z66" s="50" t="str">
        <f t="shared" si="397"/>
        <v/>
      </c>
      <c r="AA66" s="50" t="str">
        <f t="shared" si="397"/>
        <v/>
      </c>
      <c r="AB66" s="50" t="str">
        <f t="shared" si="397"/>
        <v/>
      </c>
      <c r="AC66" s="50" t="str">
        <f t="shared" si="397"/>
        <v/>
      </c>
      <c r="AD66" s="50" t="str">
        <f t="shared" si="397"/>
        <v/>
      </c>
      <c r="AE66" s="50" t="str">
        <f t="shared" si="397"/>
        <v/>
      </c>
      <c r="AF66" s="50" t="str">
        <f t="shared" si="397"/>
        <v/>
      </c>
      <c r="AG66" s="50" t="str">
        <f t="shared" si="397"/>
        <v/>
      </c>
      <c r="AH66" s="50" t="str">
        <f t="shared" si="397"/>
        <v/>
      </c>
      <c r="AI66" s="50" t="str">
        <f t="shared" si="397"/>
        <v/>
      </c>
      <c r="AJ66" s="50" t="str">
        <f t="shared" si="397"/>
        <v/>
      </c>
      <c r="AK66" s="50" t="str">
        <f t="shared" si="397"/>
        <v/>
      </c>
      <c r="AL66" s="50" t="str">
        <f t="shared" si="397"/>
        <v/>
      </c>
      <c r="AM66" s="50" t="str">
        <f t="shared" si="397"/>
        <v/>
      </c>
      <c r="AN66" s="50" t="str">
        <f t="shared" si="397"/>
        <v/>
      </c>
      <c r="AO66" s="50" t="str">
        <f t="shared" si="397"/>
        <v/>
      </c>
      <c r="AP66" s="50" t="str">
        <f t="shared" si="397"/>
        <v/>
      </c>
      <c r="AQ66" s="184" t="str">
        <f t="shared" si="112"/>
        <v/>
      </c>
      <c r="AR66" s="50" t="str">
        <f t="shared" ref="AR66:DC66" si="398">IF(ISNONTEXT($V66),AQ66+$V66,"")</f>
        <v/>
      </c>
      <c r="AS66" s="50" t="str">
        <f t="shared" si="398"/>
        <v/>
      </c>
      <c r="AT66" s="50" t="str">
        <f t="shared" si="398"/>
        <v/>
      </c>
      <c r="AU66" s="50" t="str">
        <f t="shared" si="398"/>
        <v/>
      </c>
      <c r="AV66" s="50" t="str">
        <f t="shared" si="398"/>
        <v/>
      </c>
      <c r="AW66" s="50" t="str">
        <f t="shared" si="398"/>
        <v/>
      </c>
      <c r="AX66" s="50" t="str">
        <f t="shared" si="398"/>
        <v/>
      </c>
      <c r="AY66" s="50" t="str">
        <f t="shared" si="398"/>
        <v/>
      </c>
      <c r="AZ66" s="50" t="str">
        <f t="shared" si="398"/>
        <v/>
      </c>
      <c r="BA66" s="50" t="str">
        <f t="shared" si="398"/>
        <v/>
      </c>
      <c r="BB66" s="50" t="str">
        <f t="shared" si="398"/>
        <v/>
      </c>
      <c r="BC66" s="50" t="str">
        <f t="shared" si="398"/>
        <v/>
      </c>
      <c r="BD66" s="50" t="str">
        <f t="shared" si="398"/>
        <v/>
      </c>
      <c r="BE66" s="50" t="str">
        <f t="shared" si="398"/>
        <v/>
      </c>
      <c r="BF66" s="50" t="str">
        <f t="shared" si="398"/>
        <v/>
      </c>
      <c r="BG66" s="50" t="str">
        <f t="shared" si="398"/>
        <v/>
      </c>
      <c r="BH66" s="50" t="str">
        <f t="shared" si="398"/>
        <v/>
      </c>
      <c r="BI66" s="50" t="str">
        <f t="shared" si="398"/>
        <v/>
      </c>
      <c r="BJ66" s="50" t="str">
        <f t="shared" si="398"/>
        <v/>
      </c>
      <c r="BK66" s="50" t="str">
        <f t="shared" si="398"/>
        <v/>
      </c>
      <c r="BL66" s="50" t="str">
        <f t="shared" si="398"/>
        <v/>
      </c>
      <c r="BM66" s="50" t="str">
        <f t="shared" si="398"/>
        <v/>
      </c>
      <c r="BN66" s="50" t="str">
        <f t="shared" si="398"/>
        <v/>
      </c>
      <c r="BO66" s="50" t="str">
        <f t="shared" si="398"/>
        <v/>
      </c>
      <c r="BP66" s="50" t="str">
        <f t="shared" si="398"/>
        <v/>
      </c>
      <c r="BQ66" s="50" t="str">
        <f t="shared" si="398"/>
        <v/>
      </c>
      <c r="BR66" s="50" t="str">
        <f t="shared" si="398"/>
        <v/>
      </c>
      <c r="BS66" s="50" t="str">
        <f t="shared" si="398"/>
        <v/>
      </c>
      <c r="BT66" s="50" t="str">
        <f t="shared" si="398"/>
        <v/>
      </c>
      <c r="BU66" s="50" t="str">
        <f t="shared" si="398"/>
        <v/>
      </c>
      <c r="BV66" s="50" t="str">
        <f t="shared" si="398"/>
        <v/>
      </c>
      <c r="BW66" s="50" t="str">
        <f t="shared" si="398"/>
        <v/>
      </c>
      <c r="BX66" s="50" t="str">
        <f t="shared" si="398"/>
        <v/>
      </c>
      <c r="BY66" s="50" t="str">
        <f t="shared" si="398"/>
        <v/>
      </c>
      <c r="BZ66" s="50" t="str">
        <f t="shared" si="398"/>
        <v/>
      </c>
      <c r="CA66" s="50" t="str">
        <f t="shared" si="398"/>
        <v/>
      </c>
      <c r="CB66" s="50" t="str">
        <f t="shared" si="398"/>
        <v/>
      </c>
      <c r="CC66" s="50" t="str">
        <f t="shared" si="398"/>
        <v/>
      </c>
      <c r="CD66" s="50" t="str">
        <f t="shared" si="398"/>
        <v/>
      </c>
      <c r="CE66" s="50" t="str">
        <f t="shared" si="398"/>
        <v/>
      </c>
      <c r="CF66" s="50" t="str">
        <f t="shared" si="398"/>
        <v/>
      </c>
      <c r="CG66" s="50" t="str">
        <f t="shared" si="398"/>
        <v/>
      </c>
      <c r="CH66" s="50" t="str">
        <f t="shared" si="398"/>
        <v/>
      </c>
      <c r="CI66" s="50" t="str">
        <f t="shared" si="398"/>
        <v/>
      </c>
      <c r="CJ66" s="50" t="str">
        <f t="shared" si="398"/>
        <v/>
      </c>
      <c r="CK66" s="50" t="str">
        <f t="shared" si="398"/>
        <v/>
      </c>
      <c r="CL66" s="50" t="str">
        <f t="shared" si="398"/>
        <v/>
      </c>
      <c r="CM66" s="50" t="str">
        <f t="shared" si="398"/>
        <v/>
      </c>
      <c r="CN66" s="50" t="str">
        <f t="shared" si="398"/>
        <v/>
      </c>
      <c r="CO66" s="50" t="str">
        <f t="shared" si="398"/>
        <v/>
      </c>
      <c r="CP66" s="50" t="str">
        <f t="shared" si="398"/>
        <v/>
      </c>
      <c r="CQ66" s="50" t="str">
        <f t="shared" si="398"/>
        <v/>
      </c>
      <c r="CR66" s="50" t="str">
        <f t="shared" si="398"/>
        <v/>
      </c>
      <c r="CS66" s="50" t="str">
        <f t="shared" si="398"/>
        <v/>
      </c>
      <c r="CT66" s="50" t="str">
        <f t="shared" si="398"/>
        <v/>
      </c>
      <c r="CU66" s="50" t="str">
        <f t="shared" si="398"/>
        <v/>
      </c>
      <c r="CV66" s="50" t="str">
        <f t="shared" si="398"/>
        <v/>
      </c>
      <c r="CW66" s="50" t="str">
        <f t="shared" si="398"/>
        <v/>
      </c>
      <c r="CX66" s="50" t="str">
        <f t="shared" si="398"/>
        <v/>
      </c>
      <c r="CY66" s="50" t="str">
        <f t="shared" si="398"/>
        <v/>
      </c>
      <c r="CZ66" s="50" t="str">
        <f t="shared" si="398"/>
        <v/>
      </c>
      <c r="DA66" s="50" t="str">
        <f t="shared" si="398"/>
        <v/>
      </c>
      <c r="DB66" s="50" t="str">
        <f t="shared" si="398"/>
        <v/>
      </c>
      <c r="DC66" s="50" t="str">
        <f t="shared" si="398"/>
        <v/>
      </c>
      <c r="DD66" s="50" t="str">
        <f t="shared" ref="DD66:DS66" si="399">IF(ISNONTEXT($V66),DC66+$V66,"")</f>
        <v/>
      </c>
      <c r="DE66" s="50" t="str">
        <f t="shared" si="399"/>
        <v/>
      </c>
      <c r="DF66" s="50" t="str">
        <f t="shared" si="399"/>
        <v/>
      </c>
      <c r="DG66" s="50" t="str">
        <f t="shared" si="399"/>
        <v/>
      </c>
      <c r="DH66" s="50" t="str">
        <f t="shared" si="399"/>
        <v/>
      </c>
      <c r="DI66" s="50" t="str">
        <f t="shared" si="399"/>
        <v/>
      </c>
      <c r="DJ66" s="50" t="str">
        <f t="shared" si="399"/>
        <v/>
      </c>
      <c r="DK66" s="50" t="str">
        <f t="shared" si="399"/>
        <v/>
      </c>
      <c r="DL66" s="50" t="str">
        <f t="shared" si="399"/>
        <v/>
      </c>
      <c r="DM66" s="50" t="str">
        <f t="shared" si="399"/>
        <v/>
      </c>
      <c r="DN66" s="50" t="str">
        <f t="shared" si="399"/>
        <v/>
      </c>
      <c r="DO66" s="50" t="str">
        <f t="shared" si="399"/>
        <v/>
      </c>
      <c r="DP66" s="50" t="str">
        <f t="shared" si="399"/>
        <v/>
      </c>
      <c r="DQ66" s="50" t="str">
        <f t="shared" si="399"/>
        <v/>
      </c>
      <c r="DR66" s="50" t="str">
        <f t="shared" si="399"/>
        <v/>
      </c>
      <c r="DS66" s="50" t="str">
        <f t="shared" si="399"/>
        <v/>
      </c>
      <c r="DT66" s="170" t="e">
        <f t="shared" si="209"/>
        <v>#N/A</v>
      </c>
      <c r="DU66" s="170" t="e">
        <f t="shared" si="210"/>
        <v>#N/A</v>
      </c>
      <c r="DV66" s="170" t="e">
        <f t="shared" si="211"/>
        <v>#N/A</v>
      </c>
      <c r="DW66" s="170" t="e">
        <f t="shared" si="212"/>
        <v>#N/A</v>
      </c>
      <c r="DX66" s="170" t="e">
        <f t="shared" si="213"/>
        <v>#N/A</v>
      </c>
      <c r="DY66" s="170" t="e">
        <f t="shared" si="214"/>
        <v>#N/A</v>
      </c>
      <c r="DZ66" s="170" t="e">
        <f t="shared" si="215"/>
        <v>#N/A</v>
      </c>
      <c r="EA66" s="170" t="e">
        <f t="shared" si="216"/>
        <v>#N/A</v>
      </c>
      <c r="EB66" s="170" t="e">
        <f t="shared" si="217"/>
        <v>#N/A</v>
      </c>
      <c r="EC66" s="170" t="e">
        <f t="shared" si="218"/>
        <v>#N/A</v>
      </c>
      <c r="ED66" s="170" t="e">
        <f t="shared" si="219"/>
        <v>#N/A</v>
      </c>
      <c r="EE66" s="170" t="e">
        <f t="shared" si="220"/>
        <v>#N/A</v>
      </c>
      <c r="EF66" s="170" t="e">
        <f t="shared" si="221"/>
        <v>#N/A</v>
      </c>
      <c r="EG66" s="170" t="e">
        <f t="shared" si="222"/>
        <v>#N/A</v>
      </c>
      <c r="EH66" s="170" t="e">
        <f t="shared" si="223"/>
        <v>#N/A</v>
      </c>
      <c r="EI66" s="170" t="e">
        <f t="shared" si="224"/>
        <v>#N/A</v>
      </c>
      <c r="EJ66" s="170" t="e">
        <f t="shared" si="225"/>
        <v>#N/A</v>
      </c>
      <c r="EK66" s="170" t="e">
        <f t="shared" si="226"/>
        <v>#N/A</v>
      </c>
      <c r="EL66" s="170" t="e">
        <f t="shared" si="227"/>
        <v>#N/A</v>
      </c>
      <c r="EM66" s="170" t="e">
        <f t="shared" si="228"/>
        <v>#N/A</v>
      </c>
      <c r="EN66" s="170" t="e">
        <f t="shared" si="229"/>
        <v>#N/A</v>
      </c>
      <c r="EO66" s="170" t="e">
        <f t="shared" si="230"/>
        <v>#N/A</v>
      </c>
      <c r="EP66" s="170" t="e">
        <f t="shared" si="231"/>
        <v>#N/A</v>
      </c>
      <c r="EQ66" s="170" t="e">
        <f t="shared" si="232"/>
        <v>#N/A</v>
      </c>
      <c r="ER66" s="170" t="e">
        <f t="shared" si="233"/>
        <v>#N/A</v>
      </c>
      <c r="ES66" s="170" t="e">
        <f t="shared" si="234"/>
        <v>#N/A</v>
      </c>
      <c r="ET66" s="170" t="e">
        <f t="shared" si="235"/>
        <v>#N/A</v>
      </c>
      <c r="EU66" s="170" t="e">
        <f t="shared" si="236"/>
        <v>#N/A</v>
      </c>
      <c r="EV66" s="170" t="e">
        <f t="shared" si="237"/>
        <v>#N/A</v>
      </c>
      <c r="EW66" s="170" t="e">
        <f t="shared" si="238"/>
        <v>#N/A</v>
      </c>
      <c r="EX66" s="170" t="e">
        <f t="shared" si="239"/>
        <v>#N/A</v>
      </c>
      <c r="EY66" s="170" t="e">
        <f t="shared" si="240"/>
        <v>#N/A</v>
      </c>
      <c r="EZ66" s="170" t="e">
        <f t="shared" si="241"/>
        <v>#N/A</v>
      </c>
      <c r="FA66" s="170" t="e">
        <f t="shared" si="242"/>
        <v>#N/A</v>
      </c>
      <c r="FB66" s="170" t="e">
        <f t="shared" si="243"/>
        <v>#N/A</v>
      </c>
      <c r="FC66" s="170" t="e">
        <f t="shared" si="244"/>
        <v>#N/A</v>
      </c>
      <c r="FD66" s="170" t="e">
        <f t="shared" si="245"/>
        <v>#N/A</v>
      </c>
      <c r="FE66" s="170" t="e">
        <f t="shared" si="246"/>
        <v>#N/A</v>
      </c>
      <c r="FF66" s="170" t="e">
        <f t="shared" si="247"/>
        <v>#N/A</v>
      </c>
      <c r="FG66" s="170" t="e">
        <f t="shared" si="248"/>
        <v>#N/A</v>
      </c>
      <c r="FH66" s="170" t="e">
        <f t="shared" si="249"/>
        <v>#N/A</v>
      </c>
      <c r="FI66" s="170" t="e">
        <f t="shared" si="250"/>
        <v>#N/A</v>
      </c>
      <c r="FJ66" s="170" t="e">
        <f t="shared" si="251"/>
        <v>#N/A</v>
      </c>
      <c r="FK66" s="170" t="e">
        <f t="shared" si="252"/>
        <v>#N/A</v>
      </c>
      <c r="FL66" s="170" t="e">
        <f t="shared" si="253"/>
        <v>#N/A</v>
      </c>
      <c r="FM66" s="170" t="e">
        <f t="shared" si="254"/>
        <v>#N/A</v>
      </c>
      <c r="FN66" s="170" t="e">
        <f t="shared" si="255"/>
        <v>#N/A</v>
      </c>
      <c r="FO66" s="170" t="e">
        <f t="shared" si="256"/>
        <v>#N/A</v>
      </c>
      <c r="FP66" s="170" t="e">
        <f t="shared" si="257"/>
        <v>#N/A</v>
      </c>
      <c r="FQ66" s="170" t="e">
        <f t="shared" si="258"/>
        <v>#N/A</v>
      </c>
      <c r="FR66" s="170" t="e">
        <f t="shared" si="259"/>
        <v>#N/A</v>
      </c>
      <c r="FS66" s="170" t="e">
        <f t="shared" si="260"/>
        <v>#N/A</v>
      </c>
      <c r="FT66" s="170" t="e">
        <f t="shared" si="261"/>
        <v>#N/A</v>
      </c>
      <c r="FU66" s="170" t="e">
        <f t="shared" si="262"/>
        <v>#N/A</v>
      </c>
      <c r="FV66" s="170" t="e">
        <f t="shared" si="263"/>
        <v>#N/A</v>
      </c>
      <c r="FW66" s="170" t="e">
        <f t="shared" si="264"/>
        <v>#N/A</v>
      </c>
      <c r="FX66" s="170" t="e">
        <f t="shared" si="265"/>
        <v>#N/A</v>
      </c>
      <c r="FY66" s="170" t="e">
        <f t="shared" si="266"/>
        <v>#N/A</v>
      </c>
      <c r="FZ66" s="170" t="e">
        <f t="shared" si="267"/>
        <v>#N/A</v>
      </c>
      <c r="GA66" s="170" t="e">
        <f t="shared" si="268"/>
        <v>#N/A</v>
      </c>
      <c r="GB66" s="170" t="e">
        <f t="shared" si="269"/>
        <v>#N/A</v>
      </c>
      <c r="GC66" s="170" t="e">
        <f t="shared" si="270"/>
        <v>#N/A</v>
      </c>
      <c r="GD66" s="170" t="e">
        <f t="shared" si="271"/>
        <v>#N/A</v>
      </c>
      <c r="GE66" s="170" t="e">
        <f t="shared" si="272"/>
        <v>#N/A</v>
      </c>
      <c r="GF66" s="170" t="e">
        <f t="shared" si="273"/>
        <v>#N/A</v>
      </c>
      <c r="GG66" s="170" t="e">
        <f t="shared" si="274"/>
        <v>#N/A</v>
      </c>
      <c r="GH66" s="170" t="e">
        <f t="shared" si="275"/>
        <v>#N/A</v>
      </c>
      <c r="GI66" s="170" t="e">
        <f t="shared" si="276"/>
        <v>#N/A</v>
      </c>
      <c r="GJ66" s="170" t="e">
        <f t="shared" si="277"/>
        <v>#N/A</v>
      </c>
      <c r="GK66" s="170" t="e">
        <f t="shared" si="278"/>
        <v>#N/A</v>
      </c>
      <c r="GL66" s="170" t="e">
        <f t="shared" si="279"/>
        <v>#N/A</v>
      </c>
      <c r="GM66" s="170" t="e">
        <f t="shared" si="280"/>
        <v>#N/A</v>
      </c>
      <c r="GN66" s="170" t="e">
        <f t="shared" si="281"/>
        <v>#N/A</v>
      </c>
      <c r="GO66" s="170" t="e">
        <f t="shared" si="282"/>
        <v>#N/A</v>
      </c>
      <c r="GP66" s="170" t="e">
        <f t="shared" si="283"/>
        <v>#N/A</v>
      </c>
      <c r="GQ66" s="170" t="e">
        <f t="shared" si="284"/>
        <v>#N/A</v>
      </c>
      <c r="GR66" s="170" t="e">
        <f t="shared" si="285"/>
        <v>#N/A</v>
      </c>
      <c r="GS66" s="170" t="e">
        <f t="shared" si="286"/>
        <v>#N/A</v>
      </c>
      <c r="GT66" s="170" t="e">
        <f t="shared" si="287"/>
        <v>#N/A</v>
      </c>
      <c r="GU66" s="170" t="e">
        <f t="shared" si="288"/>
        <v>#N/A</v>
      </c>
      <c r="GV66" s="170" t="e">
        <f t="shared" si="289"/>
        <v>#N/A</v>
      </c>
      <c r="GW66" s="170" t="e">
        <f t="shared" si="290"/>
        <v>#N/A</v>
      </c>
      <c r="GX66" s="170" t="e">
        <f t="shared" si="291"/>
        <v>#N/A</v>
      </c>
      <c r="GY66" s="170" t="e">
        <f t="shared" si="292"/>
        <v>#N/A</v>
      </c>
      <c r="GZ66" s="170" t="e">
        <f t="shared" si="293"/>
        <v>#N/A</v>
      </c>
      <c r="HA66" s="170" t="e">
        <f t="shared" si="294"/>
        <v>#N/A</v>
      </c>
      <c r="HB66" s="170" t="e">
        <f t="shared" si="295"/>
        <v>#N/A</v>
      </c>
      <c r="HC66" s="170" t="e">
        <f t="shared" si="296"/>
        <v>#N/A</v>
      </c>
      <c r="HD66" s="170" t="e">
        <f t="shared" si="297"/>
        <v>#N/A</v>
      </c>
      <c r="HE66" s="170" t="e">
        <f t="shared" si="298"/>
        <v>#N/A</v>
      </c>
      <c r="HF66" s="170" t="e">
        <f t="shared" si="299"/>
        <v>#N/A</v>
      </c>
      <c r="HG66" s="170" t="e">
        <f t="shared" si="300"/>
        <v>#N/A</v>
      </c>
      <c r="HH66" s="170" t="e">
        <f t="shared" si="301"/>
        <v>#N/A</v>
      </c>
      <c r="HI66" s="170" t="e">
        <f t="shared" si="302"/>
        <v>#N/A</v>
      </c>
      <c r="HJ66" s="170" t="e">
        <f t="shared" si="303"/>
        <v>#N/A</v>
      </c>
      <c r="HK66" s="170" t="e">
        <f t="shared" si="304"/>
        <v>#N/A</v>
      </c>
      <c r="HL66" s="170" t="e">
        <f t="shared" si="305"/>
        <v>#N/A</v>
      </c>
      <c r="HM66" s="170" t="e">
        <f t="shared" si="306"/>
        <v>#N/A</v>
      </c>
      <c r="HN66" s="170" t="e">
        <f t="shared" si="307"/>
        <v>#N/A</v>
      </c>
      <c r="HO66" s="170" t="e">
        <f t="shared" si="308"/>
        <v>#N/A</v>
      </c>
      <c r="HP66" s="170" t="e">
        <f t="shared" si="309"/>
        <v>#N/A</v>
      </c>
    </row>
    <row r="67" spans="1:224" hidden="1" x14ac:dyDescent="0.25">
      <c r="A67" s="4">
        <v>64</v>
      </c>
      <c r="B67" s="97" t="str">
        <f t="shared" si="107"/>
        <v/>
      </c>
      <c r="C67" s="96"/>
      <c r="D67" s="97" t="str">
        <f t="shared" si="108"/>
        <v/>
      </c>
      <c r="E67" s="36" t="str">
        <f t="shared" si="0"/>
        <v/>
      </c>
      <c r="F67" s="36" t="str">
        <f t="shared" si="1"/>
        <v/>
      </c>
      <c r="G67" s="74" t="str">
        <f t="shared" si="109"/>
        <v/>
      </c>
      <c r="H67" s="23"/>
      <c r="I67" s="58"/>
      <c r="J67" s="281"/>
      <c r="K67" s="75" t="str">
        <f>IF(AND(B67&gt;0,C67&gt;0,D67&gt;0),IF(ISBLANK(J67),IF(ISBLANK(H67),"",(D67-B67)*VLOOKUP(H67,VLookups!$A$4:$B$13,2,FALSE)),J67),"")</f>
        <v/>
      </c>
      <c r="L67" s="76" t="str">
        <f t="shared" si="205"/>
        <v/>
      </c>
      <c r="M67" s="96"/>
      <c r="N67" s="271"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110"/>
        <v/>
      </c>
      <c r="W67" s="50" t="str">
        <f t="shared" ref="W67:AP67" si="400">IF(ISNONTEXT($V67),X67-$V67,"")</f>
        <v/>
      </c>
      <c r="X67" s="50" t="str">
        <f t="shared" si="400"/>
        <v/>
      </c>
      <c r="Y67" s="50" t="str">
        <f t="shared" si="400"/>
        <v/>
      </c>
      <c r="Z67" s="50" t="str">
        <f t="shared" si="400"/>
        <v/>
      </c>
      <c r="AA67" s="50" t="str">
        <f t="shared" si="400"/>
        <v/>
      </c>
      <c r="AB67" s="50" t="str">
        <f t="shared" si="400"/>
        <v/>
      </c>
      <c r="AC67" s="50" t="str">
        <f t="shared" si="400"/>
        <v/>
      </c>
      <c r="AD67" s="50" t="str">
        <f t="shared" si="400"/>
        <v/>
      </c>
      <c r="AE67" s="50" t="str">
        <f t="shared" si="400"/>
        <v/>
      </c>
      <c r="AF67" s="50" t="str">
        <f t="shared" si="400"/>
        <v/>
      </c>
      <c r="AG67" s="50" t="str">
        <f t="shared" si="400"/>
        <v/>
      </c>
      <c r="AH67" s="50" t="str">
        <f t="shared" si="400"/>
        <v/>
      </c>
      <c r="AI67" s="50" t="str">
        <f t="shared" si="400"/>
        <v/>
      </c>
      <c r="AJ67" s="50" t="str">
        <f t="shared" si="400"/>
        <v/>
      </c>
      <c r="AK67" s="50" t="str">
        <f t="shared" si="400"/>
        <v/>
      </c>
      <c r="AL67" s="50" t="str">
        <f t="shared" si="400"/>
        <v/>
      </c>
      <c r="AM67" s="50" t="str">
        <f t="shared" si="400"/>
        <v/>
      </c>
      <c r="AN67" s="50" t="str">
        <f t="shared" si="400"/>
        <v/>
      </c>
      <c r="AO67" s="50" t="str">
        <f t="shared" si="400"/>
        <v/>
      </c>
      <c r="AP67" s="50" t="str">
        <f t="shared" si="400"/>
        <v/>
      </c>
      <c r="AQ67" s="184" t="str">
        <f t="shared" si="112"/>
        <v/>
      </c>
      <c r="AR67" s="50" t="str">
        <f t="shared" ref="AR67:DC67" si="401">IF(ISNONTEXT($V67),AQ67+$V67,"")</f>
        <v/>
      </c>
      <c r="AS67" s="50" t="str">
        <f t="shared" si="401"/>
        <v/>
      </c>
      <c r="AT67" s="50" t="str">
        <f t="shared" si="401"/>
        <v/>
      </c>
      <c r="AU67" s="50" t="str">
        <f t="shared" si="401"/>
        <v/>
      </c>
      <c r="AV67" s="50" t="str">
        <f t="shared" si="401"/>
        <v/>
      </c>
      <c r="AW67" s="50" t="str">
        <f t="shared" si="401"/>
        <v/>
      </c>
      <c r="AX67" s="50" t="str">
        <f t="shared" si="401"/>
        <v/>
      </c>
      <c r="AY67" s="50" t="str">
        <f t="shared" si="401"/>
        <v/>
      </c>
      <c r="AZ67" s="50" t="str">
        <f t="shared" si="401"/>
        <v/>
      </c>
      <c r="BA67" s="50" t="str">
        <f t="shared" si="401"/>
        <v/>
      </c>
      <c r="BB67" s="50" t="str">
        <f t="shared" si="401"/>
        <v/>
      </c>
      <c r="BC67" s="50" t="str">
        <f t="shared" si="401"/>
        <v/>
      </c>
      <c r="BD67" s="50" t="str">
        <f t="shared" si="401"/>
        <v/>
      </c>
      <c r="BE67" s="50" t="str">
        <f t="shared" si="401"/>
        <v/>
      </c>
      <c r="BF67" s="50" t="str">
        <f t="shared" si="401"/>
        <v/>
      </c>
      <c r="BG67" s="50" t="str">
        <f t="shared" si="401"/>
        <v/>
      </c>
      <c r="BH67" s="50" t="str">
        <f t="shared" si="401"/>
        <v/>
      </c>
      <c r="BI67" s="50" t="str">
        <f t="shared" si="401"/>
        <v/>
      </c>
      <c r="BJ67" s="50" t="str">
        <f t="shared" si="401"/>
        <v/>
      </c>
      <c r="BK67" s="50" t="str">
        <f t="shared" si="401"/>
        <v/>
      </c>
      <c r="BL67" s="50" t="str">
        <f t="shared" si="401"/>
        <v/>
      </c>
      <c r="BM67" s="50" t="str">
        <f t="shared" si="401"/>
        <v/>
      </c>
      <c r="BN67" s="50" t="str">
        <f t="shared" si="401"/>
        <v/>
      </c>
      <c r="BO67" s="50" t="str">
        <f t="shared" si="401"/>
        <v/>
      </c>
      <c r="BP67" s="50" t="str">
        <f t="shared" si="401"/>
        <v/>
      </c>
      <c r="BQ67" s="50" t="str">
        <f t="shared" si="401"/>
        <v/>
      </c>
      <c r="BR67" s="50" t="str">
        <f t="shared" si="401"/>
        <v/>
      </c>
      <c r="BS67" s="50" t="str">
        <f t="shared" si="401"/>
        <v/>
      </c>
      <c r="BT67" s="50" t="str">
        <f t="shared" si="401"/>
        <v/>
      </c>
      <c r="BU67" s="50" t="str">
        <f t="shared" si="401"/>
        <v/>
      </c>
      <c r="BV67" s="50" t="str">
        <f t="shared" si="401"/>
        <v/>
      </c>
      <c r="BW67" s="50" t="str">
        <f t="shared" si="401"/>
        <v/>
      </c>
      <c r="BX67" s="50" t="str">
        <f t="shared" si="401"/>
        <v/>
      </c>
      <c r="BY67" s="50" t="str">
        <f t="shared" si="401"/>
        <v/>
      </c>
      <c r="BZ67" s="50" t="str">
        <f t="shared" si="401"/>
        <v/>
      </c>
      <c r="CA67" s="50" t="str">
        <f t="shared" si="401"/>
        <v/>
      </c>
      <c r="CB67" s="50" t="str">
        <f t="shared" si="401"/>
        <v/>
      </c>
      <c r="CC67" s="50" t="str">
        <f t="shared" si="401"/>
        <v/>
      </c>
      <c r="CD67" s="50" t="str">
        <f t="shared" si="401"/>
        <v/>
      </c>
      <c r="CE67" s="50" t="str">
        <f t="shared" si="401"/>
        <v/>
      </c>
      <c r="CF67" s="50" t="str">
        <f t="shared" si="401"/>
        <v/>
      </c>
      <c r="CG67" s="50" t="str">
        <f t="shared" si="401"/>
        <v/>
      </c>
      <c r="CH67" s="50" t="str">
        <f t="shared" si="401"/>
        <v/>
      </c>
      <c r="CI67" s="50" t="str">
        <f t="shared" si="401"/>
        <v/>
      </c>
      <c r="CJ67" s="50" t="str">
        <f t="shared" si="401"/>
        <v/>
      </c>
      <c r="CK67" s="50" t="str">
        <f t="shared" si="401"/>
        <v/>
      </c>
      <c r="CL67" s="50" t="str">
        <f t="shared" si="401"/>
        <v/>
      </c>
      <c r="CM67" s="50" t="str">
        <f t="shared" si="401"/>
        <v/>
      </c>
      <c r="CN67" s="50" t="str">
        <f t="shared" si="401"/>
        <v/>
      </c>
      <c r="CO67" s="50" t="str">
        <f t="shared" si="401"/>
        <v/>
      </c>
      <c r="CP67" s="50" t="str">
        <f t="shared" si="401"/>
        <v/>
      </c>
      <c r="CQ67" s="50" t="str">
        <f t="shared" si="401"/>
        <v/>
      </c>
      <c r="CR67" s="50" t="str">
        <f t="shared" si="401"/>
        <v/>
      </c>
      <c r="CS67" s="50" t="str">
        <f t="shared" si="401"/>
        <v/>
      </c>
      <c r="CT67" s="50" t="str">
        <f t="shared" si="401"/>
        <v/>
      </c>
      <c r="CU67" s="50" t="str">
        <f t="shared" si="401"/>
        <v/>
      </c>
      <c r="CV67" s="50" t="str">
        <f t="shared" si="401"/>
        <v/>
      </c>
      <c r="CW67" s="50" t="str">
        <f t="shared" si="401"/>
        <v/>
      </c>
      <c r="CX67" s="50" t="str">
        <f t="shared" si="401"/>
        <v/>
      </c>
      <c r="CY67" s="50" t="str">
        <f t="shared" si="401"/>
        <v/>
      </c>
      <c r="CZ67" s="50" t="str">
        <f t="shared" si="401"/>
        <v/>
      </c>
      <c r="DA67" s="50" t="str">
        <f t="shared" si="401"/>
        <v/>
      </c>
      <c r="DB67" s="50" t="str">
        <f t="shared" si="401"/>
        <v/>
      </c>
      <c r="DC67" s="50" t="str">
        <f t="shared" si="401"/>
        <v/>
      </c>
      <c r="DD67" s="50" t="str">
        <f t="shared" ref="DD67:DS67" si="402">IF(ISNONTEXT($V67),DC67+$V67,"")</f>
        <v/>
      </c>
      <c r="DE67" s="50" t="str">
        <f t="shared" si="402"/>
        <v/>
      </c>
      <c r="DF67" s="50" t="str">
        <f t="shared" si="402"/>
        <v/>
      </c>
      <c r="DG67" s="50" t="str">
        <f t="shared" si="402"/>
        <v/>
      </c>
      <c r="DH67" s="50" t="str">
        <f t="shared" si="402"/>
        <v/>
      </c>
      <c r="DI67" s="50" t="str">
        <f t="shared" si="402"/>
        <v/>
      </c>
      <c r="DJ67" s="50" t="str">
        <f t="shared" si="402"/>
        <v/>
      </c>
      <c r="DK67" s="50" t="str">
        <f t="shared" si="402"/>
        <v/>
      </c>
      <c r="DL67" s="50" t="str">
        <f t="shared" si="402"/>
        <v/>
      </c>
      <c r="DM67" s="50" t="str">
        <f t="shared" si="402"/>
        <v/>
      </c>
      <c r="DN67" s="50" t="str">
        <f t="shared" si="402"/>
        <v/>
      </c>
      <c r="DO67" s="50" t="str">
        <f t="shared" si="402"/>
        <v/>
      </c>
      <c r="DP67" s="50" t="str">
        <f t="shared" si="402"/>
        <v/>
      </c>
      <c r="DQ67" s="50" t="str">
        <f t="shared" si="402"/>
        <v/>
      </c>
      <c r="DR67" s="50" t="str">
        <f t="shared" si="402"/>
        <v/>
      </c>
      <c r="DS67" s="50" t="str">
        <f t="shared" si="402"/>
        <v/>
      </c>
      <c r="DT67" s="170" t="e">
        <f t="shared" si="209"/>
        <v>#N/A</v>
      </c>
      <c r="DU67" s="170" t="e">
        <f t="shared" si="210"/>
        <v>#N/A</v>
      </c>
      <c r="DV67" s="170" t="e">
        <f t="shared" si="211"/>
        <v>#N/A</v>
      </c>
      <c r="DW67" s="170" t="e">
        <f t="shared" si="212"/>
        <v>#N/A</v>
      </c>
      <c r="DX67" s="170" t="e">
        <f t="shared" si="213"/>
        <v>#N/A</v>
      </c>
      <c r="DY67" s="170" t="e">
        <f t="shared" si="214"/>
        <v>#N/A</v>
      </c>
      <c r="DZ67" s="170" t="e">
        <f t="shared" si="215"/>
        <v>#N/A</v>
      </c>
      <c r="EA67" s="170" t="e">
        <f t="shared" si="216"/>
        <v>#N/A</v>
      </c>
      <c r="EB67" s="170" t="e">
        <f t="shared" si="217"/>
        <v>#N/A</v>
      </c>
      <c r="EC67" s="170" t="e">
        <f t="shared" si="218"/>
        <v>#N/A</v>
      </c>
      <c r="ED67" s="170" t="e">
        <f t="shared" si="219"/>
        <v>#N/A</v>
      </c>
      <c r="EE67" s="170" t="e">
        <f t="shared" si="220"/>
        <v>#N/A</v>
      </c>
      <c r="EF67" s="170" t="e">
        <f t="shared" si="221"/>
        <v>#N/A</v>
      </c>
      <c r="EG67" s="170" t="e">
        <f t="shared" si="222"/>
        <v>#N/A</v>
      </c>
      <c r="EH67" s="170" t="e">
        <f t="shared" si="223"/>
        <v>#N/A</v>
      </c>
      <c r="EI67" s="170" t="e">
        <f t="shared" si="224"/>
        <v>#N/A</v>
      </c>
      <c r="EJ67" s="170" t="e">
        <f t="shared" si="225"/>
        <v>#N/A</v>
      </c>
      <c r="EK67" s="170" t="e">
        <f t="shared" si="226"/>
        <v>#N/A</v>
      </c>
      <c r="EL67" s="170" t="e">
        <f t="shared" si="227"/>
        <v>#N/A</v>
      </c>
      <c r="EM67" s="170" t="e">
        <f t="shared" si="228"/>
        <v>#N/A</v>
      </c>
      <c r="EN67" s="170" t="e">
        <f t="shared" si="229"/>
        <v>#N/A</v>
      </c>
      <c r="EO67" s="170" t="e">
        <f t="shared" si="230"/>
        <v>#N/A</v>
      </c>
      <c r="EP67" s="170" t="e">
        <f t="shared" si="231"/>
        <v>#N/A</v>
      </c>
      <c r="EQ67" s="170" t="e">
        <f t="shared" si="232"/>
        <v>#N/A</v>
      </c>
      <c r="ER67" s="170" t="e">
        <f t="shared" si="233"/>
        <v>#N/A</v>
      </c>
      <c r="ES67" s="170" t="e">
        <f t="shared" si="234"/>
        <v>#N/A</v>
      </c>
      <c r="ET67" s="170" t="e">
        <f t="shared" si="235"/>
        <v>#N/A</v>
      </c>
      <c r="EU67" s="170" t="e">
        <f t="shared" si="236"/>
        <v>#N/A</v>
      </c>
      <c r="EV67" s="170" t="e">
        <f t="shared" si="237"/>
        <v>#N/A</v>
      </c>
      <c r="EW67" s="170" t="e">
        <f t="shared" si="238"/>
        <v>#N/A</v>
      </c>
      <c r="EX67" s="170" t="e">
        <f t="shared" si="239"/>
        <v>#N/A</v>
      </c>
      <c r="EY67" s="170" t="e">
        <f t="shared" si="240"/>
        <v>#N/A</v>
      </c>
      <c r="EZ67" s="170" t="e">
        <f t="shared" si="241"/>
        <v>#N/A</v>
      </c>
      <c r="FA67" s="170" t="e">
        <f t="shared" si="242"/>
        <v>#N/A</v>
      </c>
      <c r="FB67" s="170" t="e">
        <f t="shared" si="243"/>
        <v>#N/A</v>
      </c>
      <c r="FC67" s="170" t="e">
        <f t="shared" si="244"/>
        <v>#N/A</v>
      </c>
      <c r="FD67" s="170" t="e">
        <f t="shared" si="245"/>
        <v>#N/A</v>
      </c>
      <c r="FE67" s="170" t="e">
        <f t="shared" si="246"/>
        <v>#N/A</v>
      </c>
      <c r="FF67" s="170" t="e">
        <f t="shared" si="247"/>
        <v>#N/A</v>
      </c>
      <c r="FG67" s="170" t="e">
        <f t="shared" si="248"/>
        <v>#N/A</v>
      </c>
      <c r="FH67" s="170" t="e">
        <f t="shared" si="249"/>
        <v>#N/A</v>
      </c>
      <c r="FI67" s="170" t="e">
        <f t="shared" si="250"/>
        <v>#N/A</v>
      </c>
      <c r="FJ67" s="170" t="e">
        <f t="shared" si="251"/>
        <v>#N/A</v>
      </c>
      <c r="FK67" s="170" t="e">
        <f t="shared" si="252"/>
        <v>#N/A</v>
      </c>
      <c r="FL67" s="170" t="e">
        <f t="shared" si="253"/>
        <v>#N/A</v>
      </c>
      <c r="FM67" s="170" t="e">
        <f t="shared" si="254"/>
        <v>#N/A</v>
      </c>
      <c r="FN67" s="170" t="e">
        <f t="shared" si="255"/>
        <v>#N/A</v>
      </c>
      <c r="FO67" s="170" t="e">
        <f t="shared" si="256"/>
        <v>#N/A</v>
      </c>
      <c r="FP67" s="170" t="e">
        <f t="shared" si="257"/>
        <v>#N/A</v>
      </c>
      <c r="FQ67" s="170" t="e">
        <f t="shared" si="258"/>
        <v>#N/A</v>
      </c>
      <c r="FR67" s="170" t="e">
        <f t="shared" si="259"/>
        <v>#N/A</v>
      </c>
      <c r="FS67" s="170" t="e">
        <f t="shared" si="260"/>
        <v>#N/A</v>
      </c>
      <c r="FT67" s="170" t="e">
        <f t="shared" si="261"/>
        <v>#N/A</v>
      </c>
      <c r="FU67" s="170" t="e">
        <f t="shared" si="262"/>
        <v>#N/A</v>
      </c>
      <c r="FV67" s="170" t="e">
        <f t="shared" si="263"/>
        <v>#N/A</v>
      </c>
      <c r="FW67" s="170" t="e">
        <f t="shared" si="264"/>
        <v>#N/A</v>
      </c>
      <c r="FX67" s="170" t="e">
        <f t="shared" si="265"/>
        <v>#N/A</v>
      </c>
      <c r="FY67" s="170" t="e">
        <f t="shared" si="266"/>
        <v>#N/A</v>
      </c>
      <c r="FZ67" s="170" t="e">
        <f t="shared" si="267"/>
        <v>#N/A</v>
      </c>
      <c r="GA67" s="170" t="e">
        <f t="shared" si="268"/>
        <v>#N/A</v>
      </c>
      <c r="GB67" s="170" t="e">
        <f t="shared" si="269"/>
        <v>#N/A</v>
      </c>
      <c r="GC67" s="170" t="e">
        <f t="shared" si="270"/>
        <v>#N/A</v>
      </c>
      <c r="GD67" s="170" t="e">
        <f t="shared" si="271"/>
        <v>#N/A</v>
      </c>
      <c r="GE67" s="170" t="e">
        <f t="shared" si="272"/>
        <v>#N/A</v>
      </c>
      <c r="GF67" s="170" t="e">
        <f t="shared" si="273"/>
        <v>#N/A</v>
      </c>
      <c r="GG67" s="170" t="e">
        <f t="shared" si="274"/>
        <v>#N/A</v>
      </c>
      <c r="GH67" s="170" t="e">
        <f t="shared" si="275"/>
        <v>#N/A</v>
      </c>
      <c r="GI67" s="170" t="e">
        <f t="shared" si="276"/>
        <v>#N/A</v>
      </c>
      <c r="GJ67" s="170" t="e">
        <f t="shared" si="277"/>
        <v>#N/A</v>
      </c>
      <c r="GK67" s="170" t="e">
        <f t="shared" si="278"/>
        <v>#N/A</v>
      </c>
      <c r="GL67" s="170" t="e">
        <f t="shared" si="279"/>
        <v>#N/A</v>
      </c>
      <c r="GM67" s="170" t="e">
        <f t="shared" si="280"/>
        <v>#N/A</v>
      </c>
      <c r="GN67" s="170" t="e">
        <f t="shared" si="281"/>
        <v>#N/A</v>
      </c>
      <c r="GO67" s="170" t="e">
        <f t="shared" si="282"/>
        <v>#N/A</v>
      </c>
      <c r="GP67" s="170" t="e">
        <f t="shared" si="283"/>
        <v>#N/A</v>
      </c>
      <c r="GQ67" s="170" t="e">
        <f t="shared" si="284"/>
        <v>#N/A</v>
      </c>
      <c r="GR67" s="170" t="e">
        <f t="shared" si="285"/>
        <v>#N/A</v>
      </c>
      <c r="GS67" s="170" t="e">
        <f t="shared" si="286"/>
        <v>#N/A</v>
      </c>
      <c r="GT67" s="170" t="e">
        <f t="shared" si="287"/>
        <v>#N/A</v>
      </c>
      <c r="GU67" s="170" t="e">
        <f t="shared" si="288"/>
        <v>#N/A</v>
      </c>
      <c r="GV67" s="170" t="e">
        <f t="shared" si="289"/>
        <v>#N/A</v>
      </c>
      <c r="GW67" s="170" t="e">
        <f t="shared" si="290"/>
        <v>#N/A</v>
      </c>
      <c r="GX67" s="170" t="e">
        <f t="shared" si="291"/>
        <v>#N/A</v>
      </c>
      <c r="GY67" s="170" t="e">
        <f t="shared" si="292"/>
        <v>#N/A</v>
      </c>
      <c r="GZ67" s="170" t="e">
        <f t="shared" si="293"/>
        <v>#N/A</v>
      </c>
      <c r="HA67" s="170" t="e">
        <f t="shared" si="294"/>
        <v>#N/A</v>
      </c>
      <c r="HB67" s="170" t="e">
        <f t="shared" si="295"/>
        <v>#N/A</v>
      </c>
      <c r="HC67" s="170" t="e">
        <f t="shared" si="296"/>
        <v>#N/A</v>
      </c>
      <c r="HD67" s="170" t="e">
        <f t="shared" si="297"/>
        <v>#N/A</v>
      </c>
      <c r="HE67" s="170" t="e">
        <f t="shared" si="298"/>
        <v>#N/A</v>
      </c>
      <c r="HF67" s="170" t="e">
        <f t="shared" si="299"/>
        <v>#N/A</v>
      </c>
      <c r="HG67" s="170" t="e">
        <f t="shared" si="300"/>
        <v>#N/A</v>
      </c>
      <c r="HH67" s="170" t="e">
        <f t="shared" si="301"/>
        <v>#N/A</v>
      </c>
      <c r="HI67" s="170" t="e">
        <f t="shared" si="302"/>
        <v>#N/A</v>
      </c>
      <c r="HJ67" s="170" t="e">
        <f t="shared" si="303"/>
        <v>#N/A</v>
      </c>
      <c r="HK67" s="170" t="e">
        <f t="shared" si="304"/>
        <v>#N/A</v>
      </c>
      <c r="HL67" s="170" t="e">
        <f t="shared" si="305"/>
        <v>#N/A</v>
      </c>
      <c r="HM67" s="170" t="e">
        <f t="shared" si="306"/>
        <v>#N/A</v>
      </c>
      <c r="HN67" s="170" t="e">
        <f t="shared" si="307"/>
        <v>#N/A</v>
      </c>
      <c r="HO67" s="170" t="e">
        <f t="shared" si="308"/>
        <v>#N/A</v>
      </c>
      <c r="HP67" s="170" t="e">
        <f t="shared" si="309"/>
        <v>#N/A</v>
      </c>
    </row>
    <row r="68" spans="1:224" hidden="1" x14ac:dyDescent="0.25">
      <c r="A68" s="4">
        <v>65</v>
      </c>
      <c r="B68" s="97" t="str">
        <f t="shared" si="107"/>
        <v/>
      </c>
      <c r="C68" s="96"/>
      <c r="D68" s="97" t="str">
        <f t="shared" si="108"/>
        <v/>
      </c>
      <c r="E68" s="36" t="str">
        <f t="shared" ref="E68:E103" si="403">IF(OR(ISBLANK(C68),ISBLANK(D68),ISBLANK(B68)),"",IF(AND(B68&gt;0,C68&gt;0,D68&gt;0),IF(C68&gt;B68,IF(D68&gt;C68,1,-1),-1)))</f>
        <v/>
      </c>
      <c r="F68" s="36" t="str">
        <f t="shared" ref="F68:F103" si="404">IF(OR(ISBLANK(B68),ISBLANK(C68),ISBLANK(D68)),"",IFERROR(MIN(C68-B68,D68-C68)/MAX(C68-B68,D68-C68),""))</f>
        <v/>
      </c>
      <c r="G68" s="74" t="str">
        <f t="shared" si="109"/>
        <v/>
      </c>
      <c r="H68" s="23"/>
      <c r="I68" s="58"/>
      <c r="J68" s="281"/>
      <c r="K68" s="75" t="str">
        <f>IF(AND(B68&gt;0,C68&gt;0,D68&gt;0),IF(ISBLANK(J68),IF(ISBLANK(H68),"",(D68-B68)*VLOOKUP(H68,VLookups!$A$4:$B$13,2,FALSE)),J68),"")</f>
        <v/>
      </c>
      <c r="L68" s="76" t="str">
        <f t="shared" ref="L68:L99" si="405">IF(K68="","",K68^2)</f>
        <v/>
      </c>
      <c r="M68" s="96"/>
      <c r="N68" s="271"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si="110"/>
        <v/>
      </c>
      <c r="W68" s="50" t="str">
        <f t="shared" ref="W68:AP68" si="406">IF(ISNONTEXT($V68),X68-$V68,"")</f>
        <v/>
      </c>
      <c r="X68" s="50" t="str">
        <f t="shared" si="406"/>
        <v/>
      </c>
      <c r="Y68" s="50" t="str">
        <f t="shared" si="406"/>
        <v/>
      </c>
      <c r="Z68" s="50" t="str">
        <f t="shared" si="406"/>
        <v/>
      </c>
      <c r="AA68" s="50" t="str">
        <f t="shared" si="406"/>
        <v/>
      </c>
      <c r="AB68" s="50" t="str">
        <f t="shared" si="406"/>
        <v/>
      </c>
      <c r="AC68" s="50" t="str">
        <f t="shared" si="406"/>
        <v/>
      </c>
      <c r="AD68" s="50" t="str">
        <f t="shared" si="406"/>
        <v/>
      </c>
      <c r="AE68" s="50" t="str">
        <f t="shared" si="406"/>
        <v/>
      </c>
      <c r="AF68" s="50" t="str">
        <f t="shared" si="406"/>
        <v/>
      </c>
      <c r="AG68" s="50" t="str">
        <f t="shared" si="406"/>
        <v/>
      </c>
      <c r="AH68" s="50" t="str">
        <f t="shared" si="406"/>
        <v/>
      </c>
      <c r="AI68" s="50" t="str">
        <f t="shared" si="406"/>
        <v/>
      </c>
      <c r="AJ68" s="50" t="str">
        <f t="shared" si="406"/>
        <v/>
      </c>
      <c r="AK68" s="50" t="str">
        <f t="shared" si="406"/>
        <v/>
      </c>
      <c r="AL68" s="50" t="str">
        <f t="shared" si="406"/>
        <v/>
      </c>
      <c r="AM68" s="50" t="str">
        <f t="shared" si="406"/>
        <v/>
      </c>
      <c r="AN68" s="50" t="str">
        <f t="shared" si="406"/>
        <v/>
      </c>
      <c r="AO68" s="50" t="str">
        <f t="shared" si="406"/>
        <v/>
      </c>
      <c r="AP68" s="50" t="str">
        <f t="shared" si="406"/>
        <v/>
      </c>
      <c r="AQ68" s="184" t="str">
        <f t="shared" si="112"/>
        <v/>
      </c>
      <c r="AR68" s="50" t="str">
        <f t="shared" ref="AR68:DC68" si="407">IF(ISNONTEXT($V68),AQ68+$V68,"")</f>
        <v/>
      </c>
      <c r="AS68" s="50" t="str">
        <f t="shared" si="407"/>
        <v/>
      </c>
      <c r="AT68" s="50" t="str">
        <f t="shared" si="407"/>
        <v/>
      </c>
      <c r="AU68" s="50" t="str">
        <f t="shared" si="407"/>
        <v/>
      </c>
      <c r="AV68" s="50" t="str">
        <f t="shared" si="407"/>
        <v/>
      </c>
      <c r="AW68" s="50" t="str">
        <f t="shared" si="407"/>
        <v/>
      </c>
      <c r="AX68" s="50" t="str">
        <f t="shared" si="407"/>
        <v/>
      </c>
      <c r="AY68" s="50" t="str">
        <f t="shared" si="407"/>
        <v/>
      </c>
      <c r="AZ68" s="50" t="str">
        <f t="shared" si="407"/>
        <v/>
      </c>
      <c r="BA68" s="50" t="str">
        <f t="shared" si="407"/>
        <v/>
      </c>
      <c r="BB68" s="50" t="str">
        <f t="shared" si="407"/>
        <v/>
      </c>
      <c r="BC68" s="50" t="str">
        <f t="shared" si="407"/>
        <v/>
      </c>
      <c r="BD68" s="50" t="str">
        <f t="shared" si="407"/>
        <v/>
      </c>
      <c r="BE68" s="50" t="str">
        <f t="shared" si="407"/>
        <v/>
      </c>
      <c r="BF68" s="50" t="str">
        <f t="shared" si="407"/>
        <v/>
      </c>
      <c r="BG68" s="50" t="str">
        <f t="shared" si="407"/>
        <v/>
      </c>
      <c r="BH68" s="50" t="str">
        <f t="shared" si="407"/>
        <v/>
      </c>
      <c r="BI68" s="50" t="str">
        <f t="shared" si="407"/>
        <v/>
      </c>
      <c r="BJ68" s="50" t="str">
        <f t="shared" si="407"/>
        <v/>
      </c>
      <c r="BK68" s="50" t="str">
        <f t="shared" si="407"/>
        <v/>
      </c>
      <c r="BL68" s="50" t="str">
        <f t="shared" si="407"/>
        <v/>
      </c>
      <c r="BM68" s="50" t="str">
        <f t="shared" si="407"/>
        <v/>
      </c>
      <c r="BN68" s="50" t="str">
        <f t="shared" si="407"/>
        <v/>
      </c>
      <c r="BO68" s="50" t="str">
        <f t="shared" si="407"/>
        <v/>
      </c>
      <c r="BP68" s="50" t="str">
        <f t="shared" si="407"/>
        <v/>
      </c>
      <c r="BQ68" s="50" t="str">
        <f t="shared" si="407"/>
        <v/>
      </c>
      <c r="BR68" s="50" t="str">
        <f t="shared" si="407"/>
        <v/>
      </c>
      <c r="BS68" s="50" t="str">
        <f t="shared" si="407"/>
        <v/>
      </c>
      <c r="BT68" s="50" t="str">
        <f t="shared" si="407"/>
        <v/>
      </c>
      <c r="BU68" s="50" t="str">
        <f t="shared" si="407"/>
        <v/>
      </c>
      <c r="BV68" s="50" t="str">
        <f t="shared" si="407"/>
        <v/>
      </c>
      <c r="BW68" s="50" t="str">
        <f t="shared" si="407"/>
        <v/>
      </c>
      <c r="BX68" s="50" t="str">
        <f t="shared" si="407"/>
        <v/>
      </c>
      <c r="BY68" s="50" t="str">
        <f t="shared" si="407"/>
        <v/>
      </c>
      <c r="BZ68" s="50" t="str">
        <f t="shared" si="407"/>
        <v/>
      </c>
      <c r="CA68" s="50" t="str">
        <f t="shared" si="407"/>
        <v/>
      </c>
      <c r="CB68" s="50" t="str">
        <f t="shared" si="407"/>
        <v/>
      </c>
      <c r="CC68" s="50" t="str">
        <f t="shared" si="407"/>
        <v/>
      </c>
      <c r="CD68" s="50" t="str">
        <f t="shared" si="407"/>
        <v/>
      </c>
      <c r="CE68" s="50" t="str">
        <f t="shared" si="407"/>
        <v/>
      </c>
      <c r="CF68" s="50" t="str">
        <f t="shared" si="407"/>
        <v/>
      </c>
      <c r="CG68" s="50" t="str">
        <f t="shared" si="407"/>
        <v/>
      </c>
      <c r="CH68" s="50" t="str">
        <f t="shared" si="407"/>
        <v/>
      </c>
      <c r="CI68" s="50" t="str">
        <f t="shared" si="407"/>
        <v/>
      </c>
      <c r="CJ68" s="50" t="str">
        <f t="shared" si="407"/>
        <v/>
      </c>
      <c r="CK68" s="50" t="str">
        <f t="shared" si="407"/>
        <v/>
      </c>
      <c r="CL68" s="50" t="str">
        <f t="shared" si="407"/>
        <v/>
      </c>
      <c r="CM68" s="50" t="str">
        <f t="shared" si="407"/>
        <v/>
      </c>
      <c r="CN68" s="50" t="str">
        <f t="shared" si="407"/>
        <v/>
      </c>
      <c r="CO68" s="50" t="str">
        <f t="shared" si="407"/>
        <v/>
      </c>
      <c r="CP68" s="50" t="str">
        <f t="shared" si="407"/>
        <v/>
      </c>
      <c r="CQ68" s="50" t="str">
        <f t="shared" si="407"/>
        <v/>
      </c>
      <c r="CR68" s="50" t="str">
        <f t="shared" si="407"/>
        <v/>
      </c>
      <c r="CS68" s="50" t="str">
        <f t="shared" si="407"/>
        <v/>
      </c>
      <c r="CT68" s="50" t="str">
        <f t="shared" si="407"/>
        <v/>
      </c>
      <c r="CU68" s="50" t="str">
        <f t="shared" si="407"/>
        <v/>
      </c>
      <c r="CV68" s="50" t="str">
        <f t="shared" si="407"/>
        <v/>
      </c>
      <c r="CW68" s="50" t="str">
        <f t="shared" si="407"/>
        <v/>
      </c>
      <c r="CX68" s="50" t="str">
        <f t="shared" si="407"/>
        <v/>
      </c>
      <c r="CY68" s="50" t="str">
        <f t="shared" si="407"/>
        <v/>
      </c>
      <c r="CZ68" s="50" t="str">
        <f t="shared" si="407"/>
        <v/>
      </c>
      <c r="DA68" s="50" t="str">
        <f t="shared" si="407"/>
        <v/>
      </c>
      <c r="DB68" s="50" t="str">
        <f t="shared" si="407"/>
        <v/>
      </c>
      <c r="DC68" s="50" t="str">
        <f t="shared" si="407"/>
        <v/>
      </c>
      <c r="DD68" s="50" t="str">
        <f t="shared" ref="DD68:DS68" si="408">IF(ISNONTEXT($V68),DC68+$V68,"")</f>
        <v/>
      </c>
      <c r="DE68" s="50" t="str">
        <f t="shared" si="408"/>
        <v/>
      </c>
      <c r="DF68" s="50" t="str">
        <f t="shared" si="408"/>
        <v/>
      </c>
      <c r="DG68" s="50" t="str">
        <f t="shared" si="408"/>
        <v/>
      </c>
      <c r="DH68" s="50" t="str">
        <f t="shared" si="408"/>
        <v/>
      </c>
      <c r="DI68" s="50" t="str">
        <f t="shared" si="408"/>
        <v/>
      </c>
      <c r="DJ68" s="50" t="str">
        <f t="shared" si="408"/>
        <v/>
      </c>
      <c r="DK68" s="50" t="str">
        <f t="shared" si="408"/>
        <v/>
      </c>
      <c r="DL68" s="50" t="str">
        <f t="shared" si="408"/>
        <v/>
      </c>
      <c r="DM68" s="50" t="str">
        <f t="shared" si="408"/>
        <v/>
      </c>
      <c r="DN68" s="50" t="str">
        <f t="shared" si="408"/>
        <v/>
      </c>
      <c r="DO68" s="50" t="str">
        <f t="shared" si="408"/>
        <v/>
      </c>
      <c r="DP68" s="50" t="str">
        <f t="shared" si="408"/>
        <v/>
      </c>
      <c r="DQ68" s="50" t="str">
        <f t="shared" si="408"/>
        <v/>
      </c>
      <c r="DR68" s="50" t="str">
        <f t="shared" si="408"/>
        <v/>
      </c>
      <c r="DS68" s="50" t="str">
        <f t="shared" si="408"/>
        <v/>
      </c>
      <c r="DT68" s="170" t="e">
        <f t="shared" ref="DT68:DT104" si="409">IF(ISNONTEXT($K68),_xlfn.NORM.DIST(W68,$G68,$K68,FALSE),NA())</f>
        <v>#N/A</v>
      </c>
      <c r="DU68" s="170" t="e">
        <f t="shared" ref="DU68:DU104" si="410">IF(ISNONTEXT($K68),_xlfn.NORM.DIST(X68,$G68,$K68,FALSE),NA())</f>
        <v>#N/A</v>
      </c>
      <c r="DV68" s="170" t="e">
        <f t="shared" ref="DV68:DV104" si="411">IF(ISNONTEXT($K68),_xlfn.NORM.DIST(Y68,$G68,$K68,FALSE),NA())</f>
        <v>#N/A</v>
      </c>
      <c r="DW68" s="170" t="e">
        <f t="shared" ref="DW68:DW104" si="412">IF(ISNONTEXT($K68),_xlfn.NORM.DIST(Z68,$G68,$K68,FALSE),NA())</f>
        <v>#N/A</v>
      </c>
      <c r="DX68" s="170" t="e">
        <f t="shared" ref="DX68:DX104" si="413">IF(ISNONTEXT($K68),_xlfn.NORM.DIST(AA68,$G68,$K68,FALSE),NA())</f>
        <v>#N/A</v>
      </c>
      <c r="DY68" s="170" t="e">
        <f t="shared" ref="DY68:DY104" si="414">IF(ISNONTEXT($K68),_xlfn.NORM.DIST(AB68,$G68,$K68,FALSE),NA())</f>
        <v>#N/A</v>
      </c>
      <c r="DZ68" s="170" t="e">
        <f t="shared" ref="DZ68:DZ104" si="415">IF(ISNONTEXT($K68),_xlfn.NORM.DIST(AC68,$G68,$K68,FALSE),NA())</f>
        <v>#N/A</v>
      </c>
      <c r="EA68" s="170" t="e">
        <f t="shared" ref="EA68:EA104" si="416">IF(ISNONTEXT($K68),_xlfn.NORM.DIST(AD68,$G68,$K68,FALSE),NA())</f>
        <v>#N/A</v>
      </c>
      <c r="EB68" s="170" t="e">
        <f t="shared" ref="EB68:EB104" si="417">IF(ISNONTEXT($K68),_xlfn.NORM.DIST(AE68,$G68,$K68,FALSE),NA())</f>
        <v>#N/A</v>
      </c>
      <c r="EC68" s="170" t="e">
        <f t="shared" ref="EC68:EC104" si="418">IF(ISNONTEXT($K68),_xlfn.NORM.DIST(AF68,$G68,$K68,FALSE),NA())</f>
        <v>#N/A</v>
      </c>
      <c r="ED68" s="170" t="e">
        <f t="shared" ref="ED68:ED104" si="419">IF(ISNONTEXT($K68),_xlfn.NORM.DIST(AG68,$G68,$K68,FALSE),NA())</f>
        <v>#N/A</v>
      </c>
      <c r="EE68" s="170" t="e">
        <f t="shared" ref="EE68:EE104" si="420">IF(ISNONTEXT($K68),_xlfn.NORM.DIST(AH68,$G68,$K68,FALSE),NA())</f>
        <v>#N/A</v>
      </c>
      <c r="EF68" s="170" t="e">
        <f t="shared" ref="EF68:EF104" si="421">IF(ISNONTEXT($K68),_xlfn.NORM.DIST(AI68,$G68,$K68,FALSE),NA())</f>
        <v>#N/A</v>
      </c>
      <c r="EG68" s="170" t="e">
        <f t="shared" ref="EG68:EG104" si="422">IF(ISNONTEXT($K68),_xlfn.NORM.DIST(AJ68,$G68,$K68,FALSE),NA())</f>
        <v>#N/A</v>
      </c>
      <c r="EH68" s="170" t="e">
        <f t="shared" ref="EH68:EH104" si="423">IF(ISNONTEXT($K68),_xlfn.NORM.DIST(AK68,$G68,$K68,FALSE),NA())</f>
        <v>#N/A</v>
      </c>
      <c r="EI68" s="170" t="e">
        <f t="shared" ref="EI68:EI104" si="424">IF(ISNONTEXT($K68),_xlfn.NORM.DIST(AL68,$G68,$K68,FALSE),NA())</f>
        <v>#N/A</v>
      </c>
      <c r="EJ68" s="170" t="e">
        <f t="shared" ref="EJ68:EJ104" si="425">IF(ISNONTEXT($K68),_xlfn.NORM.DIST(AM68,$G68,$K68,FALSE),NA())</f>
        <v>#N/A</v>
      </c>
      <c r="EK68" s="170" t="e">
        <f t="shared" ref="EK68:EK104" si="426">IF(ISNONTEXT($K68),_xlfn.NORM.DIST(AN68,$G68,$K68,FALSE),NA())</f>
        <v>#N/A</v>
      </c>
      <c r="EL68" s="170" t="e">
        <f t="shared" ref="EL68:EL104" si="427">IF(ISNONTEXT($K68),_xlfn.NORM.DIST(AO68,$G68,$K68,FALSE),NA())</f>
        <v>#N/A</v>
      </c>
      <c r="EM68" s="170" t="e">
        <f t="shared" ref="EM68:EM104" si="428">IF(ISNONTEXT($K68),_xlfn.NORM.DIST(AP68,$G68,$K68,FALSE),NA())</f>
        <v>#N/A</v>
      </c>
      <c r="EN68" s="170" t="e">
        <f t="shared" ref="EN68:EN104" si="429">IF(ISNONTEXT($K68),_xlfn.NORM.DIST(AQ68,$G68,$K68,FALSE),NA())</f>
        <v>#N/A</v>
      </c>
      <c r="EO68" s="170" t="e">
        <f t="shared" ref="EO68:EO104" si="430">IF(ISNONTEXT($K68),_xlfn.NORM.DIST(AR68,$G68,$K68,FALSE),NA())</f>
        <v>#N/A</v>
      </c>
      <c r="EP68" s="170" t="e">
        <f t="shared" ref="EP68:EP104" si="431">IF(ISNONTEXT($K68),_xlfn.NORM.DIST(AS68,$G68,$K68,FALSE),NA())</f>
        <v>#N/A</v>
      </c>
      <c r="EQ68" s="170" t="e">
        <f t="shared" ref="EQ68:EQ104" si="432">IF(ISNONTEXT($K68),_xlfn.NORM.DIST(AT68,$G68,$K68,FALSE),NA())</f>
        <v>#N/A</v>
      </c>
      <c r="ER68" s="170" t="e">
        <f t="shared" ref="ER68:ER104" si="433">IF(ISNONTEXT($K68),_xlfn.NORM.DIST(AU68,$G68,$K68,FALSE),NA())</f>
        <v>#N/A</v>
      </c>
      <c r="ES68" s="170" t="e">
        <f t="shared" ref="ES68:ES104" si="434">IF(ISNONTEXT($K68),_xlfn.NORM.DIST(AV68,$G68,$K68,FALSE),NA())</f>
        <v>#N/A</v>
      </c>
      <c r="ET68" s="170" t="e">
        <f t="shared" ref="ET68:ET104" si="435">IF(ISNONTEXT($K68),_xlfn.NORM.DIST(AW68,$G68,$K68,FALSE),NA())</f>
        <v>#N/A</v>
      </c>
      <c r="EU68" s="170" t="e">
        <f t="shared" ref="EU68:EU104" si="436">IF(ISNONTEXT($K68),_xlfn.NORM.DIST(AX68,$G68,$K68,FALSE),NA())</f>
        <v>#N/A</v>
      </c>
      <c r="EV68" s="170" t="e">
        <f t="shared" ref="EV68:EV104" si="437">IF(ISNONTEXT($K68),_xlfn.NORM.DIST(AY68,$G68,$K68,FALSE),NA())</f>
        <v>#N/A</v>
      </c>
      <c r="EW68" s="170" t="e">
        <f t="shared" ref="EW68:EW104" si="438">IF(ISNONTEXT($K68),_xlfn.NORM.DIST(AZ68,$G68,$K68,FALSE),NA())</f>
        <v>#N/A</v>
      </c>
      <c r="EX68" s="170" t="e">
        <f t="shared" ref="EX68:EX104" si="439">IF(ISNONTEXT($K68),_xlfn.NORM.DIST(BA68,$G68,$K68,FALSE),NA())</f>
        <v>#N/A</v>
      </c>
      <c r="EY68" s="170" t="e">
        <f t="shared" ref="EY68:EY104" si="440">IF(ISNONTEXT($K68),_xlfn.NORM.DIST(BB68,$G68,$K68,FALSE),NA())</f>
        <v>#N/A</v>
      </c>
      <c r="EZ68" s="170" t="e">
        <f t="shared" ref="EZ68:EZ104" si="441">IF(ISNONTEXT($K68),_xlfn.NORM.DIST(BC68,$G68,$K68,FALSE),NA())</f>
        <v>#N/A</v>
      </c>
      <c r="FA68" s="170" t="e">
        <f t="shared" ref="FA68:FA104" si="442">IF(ISNONTEXT($K68),_xlfn.NORM.DIST(BD68,$G68,$K68,FALSE),NA())</f>
        <v>#N/A</v>
      </c>
      <c r="FB68" s="170" t="e">
        <f t="shared" ref="FB68:FB104" si="443">IF(ISNONTEXT($K68),_xlfn.NORM.DIST(BE68,$G68,$K68,FALSE),NA())</f>
        <v>#N/A</v>
      </c>
      <c r="FC68" s="170" t="e">
        <f t="shared" ref="FC68:FC104" si="444">IF(ISNONTEXT($K68),_xlfn.NORM.DIST(BF68,$G68,$K68,FALSE),NA())</f>
        <v>#N/A</v>
      </c>
      <c r="FD68" s="170" t="e">
        <f t="shared" ref="FD68:FD104" si="445">IF(ISNONTEXT($K68),_xlfn.NORM.DIST(BG68,$G68,$K68,FALSE),NA())</f>
        <v>#N/A</v>
      </c>
      <c r="FE68" s="170" t="e">
        <f t="shared" ref="FE68:FE104" si="446">IF(ISNONTEXT($K68),_xlfn.NORM.DIST(BH68,$G68,$K68,FALSE),NA())</f>
        <v>#N/A</v>
      </c>
      <c r="FF68" s="170" t="e">
        <f t="shared" ref="FF68:FF104" si="447">IF(ISNONTEXT($K68),_xlfn.NORM.DIST(BI68,$G68,$K68,FALSE),NA())</f>
        <v>#N/A</v>
      </c>
      <c r="FG68" s="170" t="e">
        <f t="shared" ref="FG68:FG104" si="448">IF(ISNONTEXT($K68),_xlfn.NORM.DIST(BJ68,$G68,$K68,FALSE),NA())</f>
        <v>#N/A</v>
      </c>
      <c r="FH68" s="170" t="e">
        <f t="shared" ref="FH68:FH104" si="449">IF(ISNONTEXT($K68),_xlfn.NORM.DIST(BK68,$G68,$K68,FALSE),NA())</f>
        <v>#N/A</v>
      </c>
      <c r="FI68" s="170" t="e">
        <f t="shared" ref="FI68:FI104" si="450">IF(ISNONTEXT($K68),_xlfn.NORM.DIST(BL68,$G68,$K68,FALSE),NA())</f>
        <v>#N/A</v>
      </c>
      <c r="FJ68" s="170" t="e">
        <f t="shared" ref="FJ68:FJ104" si="451">IF(ISNONTEXT($K68),_xlfn.NORM.DIST(BM68,$G68,$K68,FALSE),NA())</f>
        <v>#N/A</v>
      </c>
      <c r="FK68" s="170" t="e">
        <f t="shared" ref="FK68:FK104" si="452">IF(ISNONTEXT($K68),_xlfn.NORM.DIST(BN68,$G68,$K68,FALSE),NA())</f>
        <v>#N/A</v>
      </c>
      <c r="FL68" s="170" t="e">
        <f t="shared" ref="FL68:FL104" si="453">IF(ISNONTEXT($K68),_xlfn.NORM.DIST(BO68,$G68,$K68,FALSE),NA())</f>
        <v>#N/A</v>
      </c>
      <c r="FM68" s="170" t="e">
        <f t="shared" ref="FM68:FM104" si="454">IF(ISNONTEXT($K68),_xlfn.NORM.DIST(BP68,$G68,$K68,FALSE),NA())</f>
        <v>#N/A</v>
      </c>
      <c r="FN68" s="170" t="e">
        <f t="shared" ref="FN68:FN104" si="455">IF(ISNONTEXT($K68),_xlfn.NORM.DIST(BQ68,$G68,$K68,FALSE),NA())</f>
        <v>#N/A</v>
      </c>
      <c r="FO68" s="170" t="e">
        <f t="shared" ref="FO68:FO104" si="456">IF(ISNONTEXT($K68),_xlfn.NORM.DIST(BR68,$G68,$K68,FALSE),NA())</f>
        <v>#N/A</v>
      </c>
      <c r="FP68" s="170" t="e">
        <f t="shared" ref="FP68:FP104" si="457">IF(ISNONTEXT($K68),_xlfn.NORM.DIST(BS68,$G68,$K68,FALSE),NA())</f>
        <v>#N/A</v>
      </c>
      <c r="FQ68" s="170" t="e">
        <f t="shared" ref="FQ68:FQ104" si="458">IF(ISNONTEXT($K68),_xlfn.NORM.DIST(BT68,$G68,$K68,FALSE),NA())</f>
        <v>#N/A</v>
      </c>
      <c r="FR68" s="170" t="e">
        <f t="shared" ref="FR68:FR104" si="459">IF(ISNONTEXT($K68),_xlfn.NORM.DIST(BU68,$G68,$K68,FALSE),NA())</f>
        <v>#N/A</v>
      </c>
      <c r="FS68" s="170" t="e">
        <f t="shared" ref="FS68:FS104" si="460">IF(ISNONTEXT($K68),_xlfn.NORM.DIST(BV68,$G68,$K68,FALSE),NA())</f>
        <v>#N/A</v>
      </c>
      <c r="FT68" s="170" t="e">
        <f t="shared" ref="FT68:FT104" si="461">IF(ISNONTEXT($K68),_xlfn.NORM.DIST(BW68,$G68,$K68,FALSE),NA())</f>
        <v>#N/A</v>
      </c>
      <c r="FU68" s="170" t="e">
        <f t="shared" ref="FU68:FU104" si="462">IF(ISNONTEXT($K68),_xlfn.NORM.DIST(BX68,$G68,$K68,FALSE),NA())</f>
        <v>#N/A</v>
      </c>
      <c r="FV68" s="170" t="e">
        <f t="shared" ref="FV68:FV104" si="463">IF(ISNONTEXT($K68),_xlfn.NORM.DIST(BY68,$G68,$K68,FALSE),NA())</f>
        <v>#N/A</v>
      </c>
      <c r="FW68" s="170" t="e">
        <f t="shared" ref="FW68:FW104" si="464">IF(ISNONTEXT($K68),_xlfn.NORM.DIST(BZ68,$G68,$K68,FALSE),NA())</f>
        <v>#N/A</v>
      </c>
      <c r="FX68" s="170" t="e">
        <f t="shared" ref="FX68:FX104" si="465">IF(ISNONTEXT($K68),_xlfn.NORM.DIST(CA68,$G68,$K68,FALSE),NA())</f>
        <v>#N/A</v>
      </c>
      <c r="FY68" s="170" t="e">
        <f t="shared" ref="FY68:FY104" si="466">IF(ISNONTEXT($K68),_xlfn.NORM.DIST(CB68,$G68,$K68,FALSE),NA())</f>
        <v>#N/A</v>
      </c>
      <c r="FZ68" s="170" t="e">
        <f t="shared" ref="FZ68:FZ104" si="467">IF(ISNONTEXT($K68),_xlfn.NORM.DIST(CC68,$G68,$K68,FALSE),NA())</f>
        <v>#N/A</v>
      </c>
      <c r="GA68" s="170" t="e">
        <f t="shared" ref="GA68:GA104" si="468">IF(ISNONTEXT($K68),_xlfn.NORM.DIST(CD68,$G68,$K68,FALSE),NA())</f>
        <v>#N/A</v>
      </c>
      <c r="GB68" s="170" t="e">
        <f t="shared" ref="GB68:GB104" si="469">IF(ISNONTEXT($K68),_xlfn.NORM.DIST(CE68,$G68,$K68,FALSE),NA())</f>
        <v>#N/A</v>
      </c>
      <c r="GC68" s="170" t="e">
        <f t="shared" ref="GC68:GC104" si="470">IF(ISNONTEXT($K68),_xlfn.NORM.DIST(CF68,$G68,$K68,FALSE),NA())</f>
        <v>#N/A</v>
      </c>
      <c r="GD68" s="170" t="e">
        <f t="shared" ref="GD68:GD104" si="471">IF(ISNONTEXT($K68),_xlfn.NORM.DIST(CG68,$G68,$K68,FALSE),NA())</f>
        <v>#N/A</v>
      </c>
      <c r="GE68" s="170" t="e">
        <f t="shared" ref="GE68:GE104" si="472">IF(ISNONTEXT($K68),_xlfn.NORM.DIST(CH68,$G68,$K68,FALSE),NA())</f>
        <v>#N/A</v>
      </c>
      <c r="GF68" s="170" t="e">
        <f t="shared" ref="GF68:GF104" si="473">IF(ISNONTEXT($K68),_xlfn.NORM.DIST(CI68,$G68,$K68,FALSE),NA())</f>
        <v>#N/A</v>
      </c>
      <c r="GG68" s="170" t="e">
        <f t="shared" ref="GG68:GG104" si="474">IF(ISNONTEXT($K68),_xlfn.NORM.DIST(CJ68,$G68,$K68,FALSE),NA())</f>
        <v>#N/A</v>
      </c>
      <c r="GH68" s="170" t="e">
        <f t="shared" ref="GH68:GH104" si="475">IF(ISNONTEXT($K68),_xlfn.NORM.DIST(CK68,$G68,$K68,FALSE),NA())</f>
        <v>#N/A</v>
      </c>
      <c r="GI68" s="170" t="e">
        <f t="shared" ref="GI68:GI104" si="476">IF(ISNONTEXT($K68),_xlfn.NORM.DIST(CL68,$G68,$K68,FALSE),NA())</f>
        <v>#N/A</v>
      </c>
      <c r="GJ68" s="170" t="e">
        <f t="shared" ref="GJ68:GJ104" si="477">IF(ISNONTEXT($K68),_xlfn.NORM.DIST(CM68,$G68,$K68,FALSE),NA())</f>
        <v>#N/A</v>
      </c>
      <c r="GK68" s="170" t="e">
        <f t="shared" ref="GK68:GK104" si="478">IF(ISNONTEXT($K68),_xlfn.NORM.DIST(CN68,$G68,$K68,FALSE),NA())</f>
        <v>#N/A</v>
      </c>
      <c r="GL68" s="170" t="e">
        <f t="shared" ref="GL68:GL104" si="479">IF(ISNONTEXT($K68),_xlfn.NORM.DIST(CO68,$G68,$K68,FALSE),NA())</f>
        <v>#N/A</v>
      </c>
      <c r="GM68" s="170" t="e">
        <f t="shared" ref="GM68:GM104" si="480">IF(ISNONTEXT($K68),_xlfn.NORM.DIST(CP68,$G68,$K68,FALSE),NA())</f>
        <v>#N/A</v>
      </c>
      <c r="GN68" s="170" t="e">
        <f t="shared" ref="GN68:GN104" si="481">IF(ISNONTEXT($K68),_xlfn.NORM.DIST(CQ68,$G68,$K68,FALSE),NA())</f>
        <v>#N/A</v>
      </c>
      <c r="GO68" s="170" t="e">
        <f t="shared" ref="GO68:GO104" si="482">IF(ISNONTEXT($K68),_xlfn.NORM.DIST(CR68,$G68,$K68,FALSE),NA())</f>
        <v>#N/A</v>
      </c>
      <c r="GP68" s="170" t="e">
        <f t="shared" ref="GP68:GP104" si="483">IF(ISNONTEXT($K68),_xlfn.NORM.DIST(CS68,$G68,$K68,FALSE),NA())</f>
        <v>#N/A</v>
      </c>
      <c r="GQ68" s="170" t="e">
        <f t="shared" ref="GQ68:GQ104" si="484">IF(ISNONTEXT($K68),_xlfn.NORM.DIST(CT68,$G68,$K68,FALSE),NA())</f>
        <v>#N/A</v>
      </c>
      <c r="GR68" s="170" t="e">
        <f t="shared" ref="GR68:GR104" si="485">IF(ISNONTEXT($K68),_xlfn.NORM.DIST(CU68,$G68,$K68,FALSE),NA())</f>
        <v>#N/A</v>
      </c>
      <c r="GS68" s="170" t="e">
        <f t="shared" ref="GS68:GS104" si="486">IF(ISNONTEXT($K68),_xlfn.NORM.DIST(CV68,$G68,$K68,FALSE),NA())</f>
        <v>#N/A</v>
      </c>
      <c r="GT68" s="170" t="e">
        <f t="shared" ref="GT68:GT104" si="487">IF(ISNONTEXT($K68),_xlfn.NORM.DIST(CW68,$G68,$K68,FALSE),NA())</f>
        <v>#N/A</v>
      </c>
      <c r="GU68" s="170" t="e">
        <f t="shared" ref="GU68:GU104" si="488">IF(ISNONTEXT($K68),_xlfn.NORM.DIST(CX68,$G68,$K68,FALSE),NA())</f>
        <v>#N/A</v>
      </c>
      <c r="GV68" s="170" t="e">
        <f t="shared" ref="GV68:GV104" si="489">IF(ISNONTEXT($K68),_xlfn.NORM.DIST(CY68,$G68,$K68,FALSE),NA())</f>
        <v>#N/A</v>
      </c>
      <c r="GW68" s="170" t="e">
        <f t="shared" ref="GW68:GW104" si="490">IF(ISNONTEXT($K68),_xlfn.NORM.DIST(CZ68,$G68,$K68,FALSE),NA())</f>
        <v>#N/A</v>
      </c>
      <c r="GX68" s="170" t="e">
        <f t="shared" ref="GX68:GX104" si="491">IF(ISNONTEXT($K68),_xlfn.NORM.DIST(DA68,$G68,$K68,FALSE),NA())</f>
        <v>#N/A</v>
      </c>
      <c r="GY68" s="170" t="e">
        <f t="shared" ref="GY68:GY104" si="492">IF(ISNONTEXT($K68),_xlfn.NORM.DIST(DB68,$G68,$K68,FALSE),NA())</f>
        <v>#N/A</v>
      </c>
      <c r="GZ68" s="170" t="e">
        <f t="shared" ref="GZ68:GZ104" si="493">IF(ISNONTEXT($K68),_xlfn.NORM.DIST(DC68,$G68,$K68,FALSE),NA())</f>
        <v>#N/A</v>
      </c>
      <c r="HA68" s="170" t="e">
        <f t="shared" ref="HA68:HA104" si="494">IF(ISNONTEXT($K68),_xlfn.NORM.DIST(DD68,$G68,$K68,FALSE),NA())</f>
        <v>#N/A</v>
      </c>
      <c r="HB68" s="170" t="e">
        <f t="shared" ref="HB68:HB104" si="495">IF(ISNONTEXT($K68),_xlfn.NORM.DIST(DE68,$G68,$K68,FALSE),NA())</f>
        <v>#N/A</v>
      </c>
      <c r="HC68" s="170" t="e">
        <f t="shared" ref="HC68:HC104" si="496">IF(ISNONTEXT($K68),_xlfn.NORM.DIST(DF68,$G68,$K68,FALSE),NA())</f>
        <v>#N/A</v>
      </c>
      <c r="HD68" s="170" t="e">
        <f t="shared" ref="HD68:HD104" si="497">IF(ISNONTEXT($K68),_xlfn.NORM.DIST(DG68,$G68,$K68,FALSE),NA())</f>
        <v>#N/A</v>
      </c>
      <c r="HE68" s="170" t="e">
        <f t="shared" ref="HE68:HE104" si="498">IF(ISNONTEXT($K68),_xlfn.NORM.DIST(DH68,$G68,$K68,FALSE),NA())</f>
        <v>#N/A</v>
      </c>
      <c r="HF68" s="170" t="e">
        <f t="shared" ref="HF68:HF104" si="499">IF(ISNONTEXT($K68),_xlfn.NORM.DIST(DI68,$G68,$K68,FALSE),NA())</f>
        <v>#N/A</v>
      </c>
      <c r="HG68" s="170" t="e">
        <f t="shared" ref="HG68:HG104" si="500">IF(ISNONTEXT($K68),_xlfn.NORM.DIST(DJ68,$G68,$K68,FALSE),NA())</f>
        <v>#N/A</v>
      </c>
      <c r="HH68" s="170" t="e">
        <f t="shared" ref="HH68:HH104" si="501">IF(ISNONTEXT($K68),_xlfn.NORM.DIST(DK68,$G68,$K68,FALSE),NA())</f>
        <v>#N/A</v>
      </c>
      <c r="HI68" s="170" t="e">
        <f t="shared" ref="HI68:HI104" si="502">IF(ISNONTEXT($K68),_xlfn.NORM.DIST(DL68,$G68,$K68,FALSE),NA())</f>
        <v>#N/A</v>
      </c>
      <c r="HJ68" s="170" t="e">
        <f t="shared" ref="HJ68:HJ104" si="503">IF(ISNONTEXT($K68),_xlfn.NORM.DIST(DM68,$G68,$K68,FALSE),NA())</f>
        <v>#N/A</v>
      </c>
      <c r="HK68" s="170" t="e">
        <f t="shared" ref="HK68:HK104" si="504">IF(ISNONTEXT($K68),_xlfn.NORM.DIST(DN68,$G68,$K68,FALSE),NA())</f>
        <v>#N/A</v>
      </c>
      <c r="HL68" s="170" t="e">
        <f t="shared" ref="HL68:HL104" si="505">IF(ISNONTEXT($K68),_xlfn.NORM.DIST(DO68,$G68,$K68,FALSE),NA())</f>
        <v>#N/A</v>
      </c>
      <c r="HM68" s="170" t="e">
        <f t="shared" ref="HM68:HM104" si="506">IF(ISNONTEXT($K68),_xlfn.NORM.DIST(DP68,$G68,$K68,FALSE),NA())</f>
        <v>#N/A</v>
      </c>
      <c r="HN68" s="170" t="e">
        <f t="shared" ref="HN68:HN104" si="507">IF(ISNONTEXT($K68),_xlfn.NORM.DIST(DQ68,$G68,$K68,FALSE),NA())</f>
        <v>#N/A</v>
      </c>
      <c r="HO68" s="170" t="e">
        <f t="shared" ref="HO68:HO104" si="508">IF(ISNONTEXT($K68),_xlfn.NORM.DIST(DR68,$G68,$K68,FALSE),NA())</f>
        <v>#N/A</v>
      </c>
      <c r="HP68" s="170" t="e">
        <f t="shared" ref="HP68:HP104" si="509">IF(ISNONTEXT($K68),_xlfn.NORM.DIST(DS68,$G68,$K68,FALSE),NA())</f>
        <v>#N/A</v>
      </c>
    </row>
    <row r="69" spans="1:224" hidden="1" x14ac:dyDescent="0.25">
      <c r="A69" s="4">
        <v>66</v>
      </c>
      <c r="B69" s="97" t="str">
        <f t="shared" ref="B69:B103" si="510">IF(C69&gt;0,C69*(1+$B$2),"")</f>
        <v/>
      </c>
      <c r="C69" s="96"/>
      <c r="D69" s="97" t="str">
        <f t="shared" ref="D69:D103" si="511">IF(C69&gt;0,C69*(1+$D$2),"")</f>
        <v/>
      </c>
      <c r="E69" s="36" t="str">
        <f t="shared" si="403"/>
        <v/>
      </c>
      <c r="F69" s="36" t="str">
        <f t="shared" si="404"/>
        <v/>
      </c>
      <c r="G69" s="74" t="str">
        <f t="shared" ref="G69:G103" si="512">IF(AND(B69&gt;0,C69&gt;0,D69&gt;0),(B69+(4*C69)+D69)/6,"")</f>
        <v/>
      </c>
      <c r="H69" s="23"/>
      <c r="I69" s="58"/>
      <c r="J69" s="281"/>
      <c r="K69" s="75" t="str">
        <f>IF(AND(B69&gt;0,C69&gt;0,D69&gt;0),IF(ISBLANK(J69),IF(ISBLANK(H69),"",(D69-B69)*VLOOKUP(H69,VLookups!$A$4:$B$13,2,FALSE)),J69),"")</f>
        <v/>
      </c>
      <c r="L69" s="76" t="str">
        <f t="shared" si="405"/>
        <v/>
      </c>
      <c r="M69" s="96"/>
      <c r="N69" s="271"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ref="V69:V103" si="513">IF(AND(B69&gt;0,C69&gt;0,D69&gt;0),ABS(B69-D69)/60,"")</f>
        <v/>
      </c>
      <c r="W69" s="50" t="str">
        <f t="shared" ref="W69:AP69" si="514">IF(ISNONTEXT($V69),X69-$V69,"")</f>
        <v/>
      </c>
      <c r="X69" s="50" t="str">
        <f t="shared" si="514"/>
        <v/>
      </c>
      <c r="Y69" s="50" t="str">
        <f t="shared" si="514"/>
        <v/>
      </c>
      <c r="Z69" s="50" t="str">
        <f t="shared" si="514"/>
        <v/>
      </c>
      <c r="AA69" s="50" t="str">
        <f t="shared" si="514"/>
        <v/>
      </c>
      <c r="AB69" s="50" t="str">
        <f t="shared" si="514"/>
        <v/>
      </c>
      <c r="AC69" s="50" t="str">
        <f t="shared" si="514"/>
        <v/>
      </c>
      <c r="AD69" s="50" t="str">
        <f t="shared" si="514"/>
        <v/>
      </c>
      <c r="AE69" s="50" t="str">
        <f t="shared" si="514"/>
        <v/>
      </c>
      <c r="AF69" s="50" t="str">
        <f t="shared" si="514"/>
        <v/>
      </c>
      <c r="AG69" s="50" t="str">
        <f t="shared" si="514"/>
        <v/>
      </c>
      <c r="AH69" s="50" t="str">
        <f t="shared" si="514"/>
        <v/>
      </c>
      <c r="AI69" s="50" t="str">
        <f t="shared" si="514"/>
        <v/>
      </c>
      <c r="AJ69" s="50" t="str">
        <f t="shared" si="514"/>
        <v/>
      </c>
      <c r="AK69" s="50" t="str">
        <f t="shared" si="514"/>
        <v/>
      </c>
      <c r="AL69" s="50" t="str">
        <f t="shared" si="514"/>
        <v/>
      </c>
      <c r="AM69" s="50" t="str">
        <f t="shared" si="514"/>
        <v/>
      </c>
      <c r="AN69" s="50" t="str">
        <f t="shared" si="514"/>
        <v/>
      </c>
      <c r="AO69" s="50" t="str">
        <f t="shared" si="514"/>
        <v/>
      </c>
      <c r="AP69" s="50" t="str">
        <f t="shared" si="514"/>
        <v/>
      </c>
      <c r="AQ69" s="184" t="str">
        <f t="shared" ref="AQ69:AQ103" si="515">IF(ISNONTEXT($V69),$B69,"")</f>
        <v/>
      </c>
      <c r="AR69" s="50" t="str">
        <f t="shared" ref="AR69:DC69" si="516">IF(ISNONTEXT($V69),AQ69+$V69,"")</f>
        <v/>
      </c>
      <c r="AS69" s="50" t="str">
        <f t="shared" si="516"/>
        <v/>
      </c>
      <c r="AT69" s="50" t="str">
        <f t="shared" si="516"/>
        <v/>
      </c>
      <c r="AU69" s="50" t="str">
        <f t="shared" si="516"/>
        <v/>
      </c>
      <c r="AV69" s="50" t="str">
        <f t="shared" si="516"/>
        <v/>
      </c>
      <c r="AW69" s="50" t="str">
        <f t="shared" si="516"/>
        <v/>
      </c>
      <c r="AX69" s="50" t="str">
        <f t="shared" si="516"/>
        <v/>
      </c>
      <c r="AY69" s="50" t="str">
        <f t="shared" si="516"/>
        <v/>
      </c>
      <c r="AZ69" s="50" t="str">
        <f t="shared" si="516"/>
        <v/>
      </c>
      <c r="BA69" s="50" t="str">
        <f t="shared" si="516"/>
        <v/>
      </c>
      <c r="BB69" s="50" t="str">
        <f t="shared" si="516"/>
        <v/>
      </c>
      <c r="BC69" s="50" t="str">
        <f t="shared" si="516"/>
        <v/>
      </c>
      <c r="BD69" s="50" t="str">
        <f t="shared" si="516"/>
        <v/>
      </c>
      <c r="BE69" s="50" t="str">
        <f t="shared" si="516"/>
        <v/>
      </c>
      <c r="BF69" s="50" t="str">
        <f t="shared" si="516"/>
        <v/>
      </c>
      <c r="BG69" s="50" t="str">
        <f t="shared" si="516"/>
        <v/>
      </c>
      <c r="BH69" s="50" t="str">
        <f t="shared" si="516"/>
        <v/>
      </c>
      <c r="BI69" s="50" t="str">
        <f t="shared" si="516"/>
        <v/>
      </c>
      <c r="BJ69" s="50" t="str">
        <f t="shared" si="516"/>
        <v/>
      </c>
      <c r="BK69" s="50" t="str">
        <f t="shared" si="516"/>
        <v/>
      </c>
      <c r="BL69" s="50" t="str">
        <f t="shared" si="516"/>
        <v/>
      </c>
      <c r="BM69" s="50" t="str">
        <f t="shared" si="516"/>
        <v/>
      </c>
      <c r="BN69" s="50" t="str">
        <f t="shared" si="516"/>
        <v/>
      </c>
      <c r="BO69" s="50" t="str">
        <f t="shared" si="516"/>
        <v/>
      </c>
      <c r="BP69" s="50" t="str">
        <f t="shared" si="516"/>
        <v/>
      </c>
      <c r="BQ69" s="50" t="str">
        <f t="shared" si="516"/>
        <v/>
      </c>
      <c r="BR69" s="50" t="str">
        <f t="shared" si="516"/>
        <v/>
      </c>
      <c r="BS69" s="50" t="str">
        <f t="shared" si="516"/>
        <v/>
      </c>
      <c r="BT69" s="50" t="str">
        <f t="shared" si="516"/>
        <v/>
      </c>
      <c r="BU69" s="50" t="str">
        <f t="shared" si="516"/>
        <v/>
      </c>
      <c r="BV69" s="50" t="str">
        <f t="shared" si="516"/>
        <v/>
      </c>
      <c r="BW69" s="50" t="str">
        <f t="shared" si="516"/>
        <v/>
      </c>
      <c r="BX69" s="50" t="str">
        <f t="shared" si="516"/>
        <v/>
      </c>
      <c r="BY69" s="50" t="str">
        <f t="shared" si="516"/>
        <v/>
      </c>
      <c r="BZ69" s="50" t="str">
        <f t="shared" si="516"/>
        <v/>
      </c>
      <c r="CA69" s="50" t="str">
        <f t="shared" si="516"/>
        <v/>
      </c>
      <c r="CB69" s="50" t="str">
        <f t="shared" si="516"/>
        <v/>
      </c>
      <c r="CC69" s="50" t="str">
        <f t="shared" si="516"/>
        <v/>
      </c>
      <c r="CD69" s="50" t="str">
        <f t="shared" si="516"/>
        <v/>
      </c>
      <c r="CE69" s="50" t="str">
        <f t="shared" si="516"/>
        <v/>
      </c>
      <c r="CF69" s="50" t="str">
        <f t="shared" si="516"/>
        <v/>
      </c>
      <c r="CG69" s="50" t="str">
        <f t="shared" si="516"/>
        <v/>
      </c>
      <c r="CH69" s="50" t="str">
        <f t="shared" si="516"/>
        <v/>
      </c>
      <c r="CI69" s="50" t="str">
        <f t="shared" si="516"/>
        <v/>
      </c>
      <c r="CJ69" s="50" t="str">
        <f t="shared" si="516"/>
        <v/>
      </c>
      <c r="CK69" s="50" t="str">
        <f t="shared" si="516"/>
        <v/>
      </c>
      <c r="CL69" s="50" t="str">
        <f t="shared" si="516"/>
        <v/>
      </c>
      <c r="CM69" s="50" t="str">
        <f t="shared" si="516"/>
        <v/>
      </c>
      <c r="CN69" s="50" t="str">
        <f t="shared" si="516"/>
        <v/>
      </c>
      <c r="CO69" s="50" t="str">
        <f t="shared" si="516"/>
        <v/>
      </c>
      <c r="CP69" s="50" t="str">
        <f t="shared" si="516"/>
        <v/>
      </c>
      <c r="CQ69" s="50" t="str">
        <f t="shared" si="516"/>
        <v/>
      </c>
      <c r="CR69" s="50" t="str">
        <f t="shared" si="516"/>
        <v/>
      </c>
      <c r="CS69" s="50" t="str">
        <f t="shared" si="516"/>
        <v/>
      </c>
      <c r="CT69" s="50" t="str">
        <f t="shared" si="516"/>
        <v/>
      </c>
      <c r="CU69" s="50" t="str">
        <f t="shared" si="516"/>
        <v/>
      </c>
      <c r="CV69" s="50" t="str">
        <f t="shared" si="516"/>
        <v/>
      </c>
      <c r="CW69" s="50" t="str">
        <f t="shared" si="516"/>
        <v/>
      </c>
      <c r="CX69" s="50" t="str">
        <f t="shared" si="516"/>
        <v/>
      </c>
      <c r="CY69" s="50" t="str">
        <f t="shared" si="516"/>
        <v/>
      </c>
      <c r="CZ69" s="50" t="str">
        <f t="shared" si="516"/>
        <v/>
      </c>
      <c r="DA69" s="50" t="str">
        <f t="shared" si="516"/>
        <v/>
      </c>
      <c r="DB69" s="50" t="str">
        <f t="shared" si="516"/>
        <v/>
      </c>
      <c r="DC69" s="50" t="str">
        <f t="shared" si="516"/>
        <v/>
      </c>
      <c r="DD69" s="50" t="str">
        <f t="shared" ref="DD69:DS69" si="517">IF(ISNONTEXT($V69),DC69+$V69,"")</f>
        <v/>
      </c>
      <c r="DE69" s="50" t="str">
        <f t="shared" si="517"/>
        <v/>
      </c>
      <c r="DF69" s="50" t="str">
        <f t="shared" si="517"/>
        <v/>
      </c>
      <c r="DG69" s="50" t="str">
        <f t="shared" si="517"/>
        <v/>
      </c>
      <c r="DH69" s="50" t="str">
        <f t="shared" si="517"/>
        <v/>
      </c>
      <c r="DI69" s="50" t="str">
        <f t="shared" si="517"/>
        <v/>
      </c>
      <c r="DJ69" s="50" t="str">
        <f t="shared" si="517"/>
        <v/>
      </c>
      <c r="DK69" s="50" t="str">
        <f t="shared" si="517"/>
        <v/>
      </c>
      <c r="DL69" s="50" t="str">
        <f t="shared" si="517"/>
        <v/>
      </c>
      <c r="DM69" s="50" t="str">
        <f t="shared" si="517"/>
        <v/>
      </c>
      <c r="DN69" s="50" t="str">
        <f t="shared" si="517"/>
        <v/>
      </c>
      <c r="DO69" s="50" t="str">
        <f t="shared" si="517"/>
        <v/>
      </c>
      <c r="DP69" s="50" t="str">
        <f t="shared" si="517"/>
        <v/>
      </c>
      <c r="DQ69" s="50" t="str">
        <f t="shared" si="517"/>
        <v/>
      </c>
      <c r="DR69" s="50" t="str">
        <f t="shared" si="517"/>
        <v/>
      </c>
      <c r="DS69" s="50" t="str">
        <f t="shared" si="517"/>
        <v/>
      </c>
      <c r="DT69" s="170" t="e">
        <f t="shared" si="409"/>
        <v>#N/A</v>
      </c>
      <c r="DU69" s="170" t="e">
        <f t="shared" si="410"/>
        <v>#N/A</v>
      </c>
      <c r="DV69" s="170" t="e">
        <f t="shared" si="411"/>
        <v>#N/A</v>
      </c>
      <c r="DW69" s="170" t="e">
        <f t="shared" si="412"/>
        <v>#N/A</v>
      </c>
      <c r="DX69" s="170" t="e">
        <f t="shared" si="413"/>
        <v>#N/A</v>
      </c>
      <c r="DY69" s="170" t="e">
        <f t="shared" si="414"/>
        <v>#N/A</v>
      </c>
      <c r="DZ69" s="170" t="e">
        <f t="shared" si="415"/>
        <v>#N/A</v>
      </c>
      <c r="EA69" s="170" t="e">
        <f t="shared" si="416"/>
        <v>#N/A</v>
      </c>
      <c r="EB69" s="170" t="e">
        <f t="shared" si="417"/>
        <v>#N/A</v>
      </c>
      <c r="EC69" s="170" t="e">
        <f t="shared" si="418"/>
        <v>#N/A</v>
      </c>
      <c r="ED69" s="170" t="e">
        <f t="shared" si="419"/>
        <v>#N/A</v>
      </c>
      <c r="EE69" s="170" t="e">
        <f t="shared" si="420"/>
        <v>#N/A</v>
      </c>
      <c r="EF69" s="170" t="e">
        <f t="shared" si="421"/>
        <v>#N/A</v>
      </c>
      <c r="EG69" s="170" t="e">
        <f t="shared" si="422"/>
        <v>#N/A</v>
      </c>
      <c r="EH69" s="170" t="e">
        <f t="shared" si="423"/>
        <v>#N/A</v>
      </c>
      <c r="EI69" s="170" t="e">
        <f t="shared" si="424"/>
        <v>#N/A</v>
      </c>
      <c r="EJ69" s="170" t="e">
        <f t="shared" si="425"/>
        <v>#N/A</v>
      </c>
      <c r="EK69" s="170" t="e">
        <f t="shared" si="426"/>
        <v>#N/A</v>
      </c>
      <c r="EL69" s="170" t="e">
        <f t="shared" si="427"/>
        <v>#N/A</v>
      </c>
      <c r="EM69" s="170" t="e">
        <f t="shared" si="428"/>
        <v>#N/A</v>
      </c>
      <c r="EN69" s="170" t="e">
        <f t="shared" si="429"/>
        <v>#N/A</v>
      </c>
      <c r="EO69" s="170" t="e">
        <f t="shared" si="430"/>
        <v>#N/A</v>
      </c>
      <c r="EP69" s="170" t="e">
        <f t="shared" si="431"/>
        <v>#N/A</v>
      </c>
      <c r="EQ69" s="170" t="e">
        <f t="shared" si="432"/>
        <v>#N/A</v>
      </c>
      <c r="ER69" s="170" t="e">
        <f t="shared" si="433"/>
        <v>#N/A</v>
      </c>
      <c r="ES69" s="170" t="e">
        <f t="shared" si="434"/>
        <v>#N/A</v>
      </c>
      <c r="ET69" s="170" t="e">
        <f t="shared" si="435"/>
        <v>#N/A</v>
      </c>
      <c r="EU69" s="170" t="e">
        <f t="shared" si="436"/>
        <v>#N/A</v>
      </c>
      <c r="EV69" s="170" t="e">
        <f t="shared" si="437"/>
        <v>#N/A</v>
      </c>
      <c r="EW69" s="170" t="e">
        <f t="shared" si="438"/>
        <v>#N/A</v>
      </c>
      <c r="EX69" s="170" t="e">
        <f t="shared" si="439"/>
        <v>#N/A</v>
      </c>
      <c r="EY69" s="170" t="e">
        <f t="shared" si="440"/>
        <v>#N/A</v>
      </c>
      <c r="EZ69" s="170" t="e">
        <f t="shared" si="441"/>
        <v>#N/A</v>
      </c>
      <c r="FA69" s="170" t="e">
        <f t="shared" si="442"/>
        <v>#N/A</v>
      </c>
      <c r="FB69" s="170" t="e">
        <f t="shared" si="443"/>
        <v>#N/A</v>
      </c>
      <c r="FC69" s="170" t="e">
        <f t="shared" si="444"/>
        <v>#N/A</v>
      </c>
      <c r="FD69" s="170" t="e">
        <f t="shared" si="445"/>
        <v>#N/A</v>
      </c>
      <c r="FE69" s="170" t="e">
        <f t="shared" si="446"/>
        <v>#N/A</v>
      </c>
      <c r="FF69" s="170" t="e">
        <f t="shared" si="447"/>
        <v>#N/A</v>
      </c>
      <c r="FG69" s="170" t="e">
        <f t="shared" si="448"/>
        <v>#N/A</v>
      </c>
      <c r="FH69" s="170" t="e">
        <f t="shared" si="449"/>
        <v>#N/A</v>
      </c>
      <c r="FI69" s="170" t="e">
        <f t="shared" si="450"/>
        <v>#N/A</v>
      </c>
      <c r="FJ69" s="170" t="e">
        <f t="shared" si="451"/>
        <v>#N/A</v>
      </c>
      <c r="FK69" s="170" t="e">
        <f t="shared" si="452"/>
        <v>#N/A</v>
      </c>
      <c r="FL69" s="170" t="e">
        <f t="shared" si="453"/>
        <v>#N/A</v>
      </c>
      <c r="FM69" s="170" t="e">
        <f t="shared" si="454"/>
        <v>#N/A</v>
      </c>
      <c r="FN69" s="170" t="e">
        <f t="shared" si="455"/>
        <v>#N/A</v>
      </c>
      <c r="FO69" s="170" t="e">
        <f t="shared" si="456"/>
        <v>#N/A</v>
      </c>
      <c r="FP69" s="170" t="e">
        <f t="shared" si="457"/>
        <v>#N/A</v>
      </c>
      <c r="FQ69" s="170" t="e">
        <f t="shared" si="458"/>
        <v>#N/A</v>
      </c>
      <c r="FR69" s="170" t="e">
        <f t="shared" si="459"/>
        <v>#N/A</v>
      </c>
      <c r="FS69" s="170" t="e">
        <f t="shared" si="460"/>
        <v>#N/A</v>
      </c>
      <c r="FT69" s="170" t="e">
        <f t="shared" si="461"/>
        <v>#N/A</v>
      </c>
      <c r="FU69" s="170" t="e">
        <f t="shared" si="462"/>
        <v>#N/A</v>
      </c>
      <c r="FV69" s="170" t="e">
        <f t="shared" si="463"/>
        <v>#N/A</v>
      </c>
      <c r="FW69" s="170" t="e">
        <f t="shared" si="464"/>
        <v>#N/A</v>
      </c>
      <c r="FX69" s="170" t="e">
        <f t="shared" si="465"/>
        <v>#N/A</v>
      </c>
      <c r="FY69" s="170" t="e">
        <f t="shared" si="466"/>
        <v>#N/A</v>
      </c>
      <c r="FZ69" s="170" t="e">
        <f t="shared" si="467"/>
        <v>#N/A</v>
      </c>
      <c r="GA69" s="170" t="e">
        <f t="shared" si="468"/>
        <v>#N/A</v>
      </c>
      <c r="GB69" s="170" t="e">
        <f t="shared" si="469"/>
        <v>#N/A</v>
      </c>
      <c r="GC69" s="170" t="e">
        <f t="shared" si="470"/>
        <v>#N/A</v>
      </c>
      <c r="GD69" s="170" t="e">
        <f t="shared" si="471"/>
        <v>#N/A</v>
      </c>
      <c r="GE69" s="170" t="e">
        <f t="shared" si="472"/>
        <v>#N/A</v>
      </c>
      <c r="GF69" s="170" t="e">
        <f t="shared" si="473"/>
        <v>#N/A</v>
      </c>
      <c r="GG69" s="170" t="e">
        <f t="shared" si="474"/>
        <v>#N/A</v>
      </c>
      <c r="GH69" s="170" t="e">
        <f t="shared" si="475"/>
        <v>#N/A</v>
      </c>
      <c r="GI69" s="170" t="e">
        <f t="shared" si="476"/>
        <v>#N/A</v>
      </c>
      <c r="GJ69" s="170" t="e">
        <f t="shared" si="477"/>
        <v>#N/A</v>
      </c>
      <c r="GK69" s="170" t="e">
        <f t="shared" si="478"/>
        <v>#N/A</v>
      </c>
      <c r="GL69" s="170" t="e">
        <f t="shared" si="479"/>
        <v>#N/A</v>
      </c>
      <c r="GM69" s="170" t="e">
        <f t="shared" si="480"/>
        <v>#N/A</v>
      </c>
      <c r="GN69" s="170" t="e">
        <f t="shared" si="481"/>
        <v>#N/A</v>
      </c>
      <c r="GO69" s="170" t="e">
        <f t="shared" si="482"/>
        <v>#N/A</v>
      </c>
      <c r="GP69" s="170" t="e">
        <f t="shared" si="483"/>
        <v>#N/A</v>
      </c>
      <c r="GQ69" s="170" t="e">
        <f t="shared" si="484"/>
        <v>#N/A</v>
      </c>
      <c r="GR69" s="170" t="e">
        <f t="shared" si="485"/>
        <v>#N/A</v>
      </c>
      <c r="GS69" s="170" t="e">
        <f t="shared" si="486"/>
        <v>#N/A</v>
      </c>
      <c r="GT69" s="170" t="e">
        <f t="shared" si="487"/>
        <v>#N/A</v>
      </c>
      <c r="GU69" s="170" t="e">
        <f t="shared" si="488"/>
        <v>#N/A</v>
      </c>
      <c r="GV69" s="170" t="e">
        <f t="shared" si="489"/>
        <v>#N/A</v>
      </c>
      <c r="GW69" s="170" t="e">
        <f t="shared" si="490"/>
        <v>#N/A</v>
      </c>
      <c r="GX69" s="170" t="e">
        <f t="shared" si="491"/>
        <v>#N/A</v>
      </c>
      <c r="GY69" s="170" t="e">
        <f t="shared" si="492"/>
        <v>#N/A</v>
      </c>
      <c r="GZ69" s="170" t="e">
        <f t="shared" si="493"/>
        <v>#N/A</v>
      </c>
      <c r="HA69" s="170" t="e">
        <f t="shared" si="494"/>
        <v>#N/A</v>
      </c>
      <c r="HB69" s="170" t="e">
        <f t="shared" si="495"/>
        <v>#N/A</v>
      </c>
      <c r="HC69" s="170" t="e">
        <f t="shared" si="496"/>
        <v>#N/A</v>
      </c>
      <c r="HD69" s="170" t="e">
        <f t="shared" si="497"/>
        <v>#N/A</v>
      </c>
      <c r="HE69" s="170" t="e">
        <f t="shared" si="498"/>
        <v>#N/A</v>
      </c>
      <c r="HF69" s="170" t="e">
        <f t="shared" si="499"/>
        <v>#N/A</v>
      </c>
      <c r="HG69" s="170" t="e">
        <f t="shared" si="500"/>
        <v>#N/A</v>
      </c>
      <c r="HH69" s="170" t="e">
        <f t="shared" si="501"/>
        <v>#N/A</v>
      </c>
      <c r="HI69" s="170" t="e">
        <f t="shared" si="502"/>
        <v>#N/A</v>
      </c>
      <c r="HJ69" s="170" t="e">
        <f t="shared" si="503"/>
        <v>#N/A</v>
      </c>
      <c r="HK69" s="170" t="e">
        <f t="shared" si="504"/>
        <v>#N/A</v>
      </c>
      <c r="HL69" s="170" t="e">
        <f t="shared" si="505"/>
        <v>#N/A</v>
      </c>
      <c r="HM69" s="170" t="e">
        <f t="shared" si="506"/>
        <v>#N/A</v>
      </c>
      <c r="HN69" s="170" t="e">
        <f t="shared" si="507"/>
        <v>#N/A</v>
      </c>
      <c r="HO69" s="170" t="e">
        <f t="shared" si="508"/>
        <v>#N/A</v>
      </c>
      <c r="HP69" s="170" t="e">
        <f t="shared" si="509"/>
        <v>#N/A</v>
      </c>
    </row>
    <row r="70" spans="1:224" hidden="1" x14ac:dyDescent="0.25">
      <c r="A70" s="4">
        <v>67</v>
      </c>
      <c r="B70" s="97" t="str">
        <f t="shared" si="510"/>
        <v/>
      </c>
      <c r="C70" s="96"/>
      <c r="D70" s="97" t="str">
        <f t="shared" si="511"/>
        <v/>
      </c>
      <c r="E70" s="36" t="str">
        <f t="shared" si="403"/>
        <v/>
      </c>
      <c r="F70" s="36" t="str">
        <f t="shared" si="404"/>
        <v/>
      </c>
      <c r="G70" s="74" t="str">
        <f t="shared" si="512"/>
        <v/>
      </c>
      <c r="H70" s="23"/>
      <c r="I70" s="58"/>
      <c r="J70" s="281"/>
      <c r="K70" s="75" t="str">
        <f>IF(AND(B70&gt;0,C70&gt;0,D70&gt;0),IF(ISBLANK(J70),IF(ISBLANK(H70),"",(D70-B70)*VLOOKUP(H70,VLookups!$A$4:$B$13,2,FALSE)),J70),"")</f>
        <v/>
      </c>
      <c r="L70" s="76" t="str">
        <f t="shared" si="405"/>
        <v/>
      </c>
      <c r="M70" s="96"/>
      <c r="N70" s="271"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513"/>
        <v/>
      </c>
      <c r="W70" s="50" t="str">
        <f t="shared" ref="W70:AP70" si="518">IF(ISNONTEXT($V70),X70-$V70,"")</f>
        <v/>
      </c>
      <c r="X70" s="50" t="str">
        <f t="shared" si="518"/>
        <v/>
      </c>
      <c r="Y70" s="50" t="str">
        <f t="shared" si="518"/>
        <v/>
      </c>
      <c r="Z70" s="50" t="str">
        <f t="shared" si="518"/>
        <v/>
      </c>
      <c r="AA70" s="50" t="str">
        <f t="shared" si="518"/>
        <v/>
      </c>
      <c r="AB70" s="50" t="str">
        <f t="shared" si="518"/>
        <v/>
      </c>
      <c r="AC70" s="50" t="str">
        <f t="shared" si="518"/>
        <v/>
      </c>
      <c r="AD70" s="50" t="str">
        <f t="shared" si="518"/>
        <v/>
      </c>
      <c r="AE70" s="50" t="str">
        <f t="shared" si="518"/>
        <v/>
      </c>
      <c r="AF70" s="50" t="str">
        <f t="shared" si="518"/>
        <v/>
      </c>
      <c r="AG70" s="50" t="str">
        <f t="shared" si="518"/>
        <v/>
      </c>
      <c r="AH70" s="50" t="str">
        <f t="shared" si="518"/>
        <v/>
      </c>
      <c r="AI70" s="50" t="str">
        <f t="shared" si="518"/>
        <v/>
      </c>
      <c r="AJ70" s="50" t="str">
        <f t="shared" si="518"/>
        <v/>
      </c>
      <c r="AK70" s="50" t="str">
        <f t="shared" si="518"/>
        <v/>
      </c>
      <c r="AL70" s="50" t="str">
        <f t="shared" si="518"/>
        <v/>
      </c>
      <c r="AM70" s="50" t="str">
        <f t="shared" si="518"/>
        <v/>
      </c>
      <c r="AN70" s="50" t="str">
        <f t="shared" si="518"/>
        <v/>
      </c>
      <c r="AO70" s="50" t="str">
        <f t="shared" si="518"/>
        <v/>
      </c>
      <c r="AP70" s="50" t="str">
        <f t="shared" si="518"/>
        <v/>
      </c>
      <c r="AQ70" s="184" t="str">
        <f t="shared" si="515"/>
        <v/>
      </c>
      <c r="AR70" s="50" t="str">
        <f t="shared" ref="AR70:DC70" si="519">IF(ISNONTEXT($V70),AQ70+$V70,"")</f>
        <v/>
      </c>
      <c r="AS70" s="50" t="str">
        <f t="shared" si="519"/>
        <v/>
      </c>
      <c r="AT70" s="50" t="str">
        <f t="shared" si="519"/>
        <v/>
      </c>
      <c r="AU70" s="50" t="str">
        <f t="shared" si="519"/>
        <v/>
      </c>
      <c r="AV70" s="50" t="str">
        <f t="shared" si="519"/>
        <v/>
      </c>
      <c r="AW70" s="50" t="str">
        <f t="shared" si="519"/>
        <v/>
      </c>
      <c r="AX70" s="50" t="str">
        <f t="shared" si="519"/>
        <v/>
      </c>
      <c r="AY70" s="50" t="str">
        <f t="shared" si="519"/>
        <v/>
      </c>
      <c r="AZ70" s="50" t="str">
        <f t="shared" si="519"/>
        <v/>
      </c>
      <c r="BA70" s="50" t="str">
        <f t="shared" si="519"/>
        <v/>
      </c>
      <c r="BB70" s="50" t="str">
        <f t="shared" si="519"/>
        <v/>
      </c>
      <c r="BC70" s="50" t="str">
        <f t="shared" si="519"/>
        <v/>
      </c>
      <c r="BD70" s="50" t="str">
        <f t="shared" si="519"/>
        <v/>
      </c>
      <c r="BE70" s="50" t="str">
        <f t="shared" si="519"/>
        <v/>
      </c>
      <c r="BF70" s="50" t="str">
        <f t="shared" si="519"/>
        <v/>
      </c>
      <c r="BG70" s="50" t="str">
        <f t="shared" si="519"/>
        <v/>
      </c>
      <c r="BH70" s="50" t="str">
        <f t="shared" si="519"/>
        <v/>
      </c>
      <c r="BI70" s="50" t="str">
        <f t="shared" si="519"/>
        <v/>
      </c>
      <c r="BJ70" s="50" t="str">
        <f t="shared" si="519"/>
        <v/>
      </c>
      <c r="BK70" s="50" t="str">
        <f t="shared" si="519"/>
        <v/>
      </c>
      <c r="BL70" s="50" t="str">
        <f t="shared" si="519"/>
        <v/>
      </c>
      <c r="BM70" s="50" t="str">
        <f t="shared" si="519"/>
        <v/>
      </c>
      <c r="BN70" s="50" t="str">
        <f t="shared" si="519"/>
        <v/>
      </c>
      <c r="BO70" s="50" t="str">
        <f t="shared" si="519"/>
        <v/>
      </c>
      <c r="BP70" s="50" t="str">
        <f t="shared" si="519"/>
        <v/>
      </c>
      <c r="BQ70" s="50" t="str">
        <f t="shared" si="519"/>
        <v/>
      </c>
      <c r="BR70" s="50" t="str">
        <f t="shared" si="519"/>
        <v/>
      </c>
      <c r="BS70" s="50" t="str">
        <f t="shared" si="519"/>
        <v/>
      </c>
      <c r="BT70" s="50" t="str">
        <f t="shared" si="519"/>
        <v/>
      </c>
      <c r="BU70" s="50" t="str">
        <f t="shared" si="519"/>
        <v/>
      </c>
      <c r="BV70" s="50" t="str">
        <f t="shared" si="519"/>
        <v/>
      </c>
      <c r="BW70" s="50" t="str">
        <f t="shared" si="519"/>
        <v/>
      </c>
      <c r="BX70" s="50" t="str">
        <f t="shared" si="519"/>
        <v/>
      </c>
      <c r="BY70" s="50" t="str">
        <f t="shared" si="519"/>
        <v/>
      </c>
      <c r="BZ70" s="50" t="str">
        <f t="shared" si="519"/>
        <v/>
      </c>
      <c r="CA70" s="50" t="str">
        <f t="shared" si="519"/>
        <v/>
      </c>
      <c r="CB70" s="50" t="str">
        <f t="shared" si="519"/>
        <v/>
      </c>
      <c r="CC70" s="50" t="str">
        <f t="shared" si="519"/>
        <v/>
      </c>
      <c r="CD70" s="50" t="str">
        <f t="shared" si="519"/>
        <v/>
      </c>
      <c r="CE70" s="50" t="str">
        <f t="shared" si="519"/>
        <v/>
      </c>
      <c r="CF70" s="50" t="str">
        <f t="shared" si="519"/>
        <v/>
      </c>
      <c r="CG70" s="50" t="str">
        <f t="shared" si="519"/>
        <v/>
      </c>
      <c r="CH70" s="50" t="str">
        <f t="shared" si="519"/>
        <v/>
      </c>
      <c r="CI70" s="50" t="str">
        <f t="shared" si="519"/>
        <v/>
      </c>
      <c r="CJ70" s="50" t="str">
        <f t="shared" si="519"/>
        <v/>
      </c>
      <c r="CK70" s="50" t="str">
        <f t="shared" si="519"/>
        <v/>
      </c>
      <c r="CL70" s="50" t="str">
        <f t="shared" si="519"/>
        <v/>
      </c>
      <c r="CM70" s="50" t="str">
        <f t="shared" si="519"/>
        <v/>
      </c>
      <c r="CN70" s="50" t="str">
        <f t="shared" si="519"/>
        <v/>
      </c>
      <c r="CO70" s="50" t="str">
        <f t="shared" si="519"/>
        <v/>
      </c>
      <c r="CP70" s="50" t="str">
        <f t="shared" si="519"/>
        <v/>
      </c>
      <c r="CQ70" s="50" t="str">
        <f t="shared" si="519"/>
        <v/>
      </c>
      <c r="CR70" s="50" t="str">
        <f t="shared" si="519"/>
        <v/>
      </c>
      <c r="CS70" s="50" t="str">
        <f t="shared" si="519"/>
        <v/>
      </c>
      <c r="CT70" s="50" t="str">
        <f t="shared" si="519"/>
        <v/>
      </c>
      <c r="CU70" s="50" t="str">
        <f t="shared" si="519"/>
        <v/>
      </c>
      <c r="CV70" s="50" t="str">
        <f t="shared" si="519"/>
        <v/>
      </c>
      <c r="CW70" s="50" t="str">
        <f t="shared" si="519"/>
        <v/>
      </c>
      <c r="CX70" s="50" t="str">
        <f t="shared" si="519"/>
        <v/>
      </c>
      <c r="CY70" s="50" t="str">
        <f t="shared" si="519"/>
        <v/>
      </c>
      <c r="CZ70" s="50" t="str">
        <f t="shared" si="519"/>
        <v/>
      </c>
      <c r="DA70" s="50" t="str">
        <f t="shared" si="519"/>
        <v/>
      </c>
      <c r="DB70" s="50" t="str">
        <f t="shared" si="519"/>
        <v/>
      </c>
      <c r="DC70" s="50" t="str">
        <f t="shared" si="519"/>
        <v/>
      </c>
      <c r="DD70" s="50" t="str">
        <f t="shared" ref="DD70:DS70" si="520">IF(ISNONTEXT($V70),DC70+$V70,"")</f>
        <v/>
      </c>
      <c r="DE70" s="50" t="str">
        <f t="shared" si="520"/>
        <v/>
      </c>
      <c r="DF70" s="50" t="str">
        <f t="shared" si="520"/>
        <v/>
      </c>
      <c r="DG70" s="50" t="str">
        <f t="shared" si="520"/>
        <v/>
      </c>
      <c r="DH70" s="50" t="str">
        <f t="shared" si="520"/>
        <v/>
      </c>
      <c r="DI70" s="50" t="str">
        <f t="shared" si="520"/>
        <v/>
      </c>
      <c r="DJ70" s="50" t="str">
        <f t="shared" si="520"/>
        <v/>
      </c>
      <c r="DK70" s="50" t="str">
        <f t="shared" si="520"/>
        <v/>
      </c>
      <c r="DL70" s="50" t="str">
        <f t="shared" si="520"/>
        <v/>
      </c>
      <c r="DM70" s="50" t="str">
        <f t="shared" si="520"/>
        <v/>
      </c>
      <c r="DN70" s="50" t="str">
        <f t="shared" si="520"/>
        <v/>
      </c>
      <c r="DO70" s="50" t="str">
        <f t="shared" si="520"/>
        <v/>
      </c>
      <c r="DP70" s="50" t="str">
        <f t="shared" si="520"/>
        <v/>
      </c>
      <c r="DQ70" s="50" t="str">
        <f t="shared" si="520"/>
        <v/>
      </c>
      <c r="DR70" s="50" t="str">
        <f t="shared" si="520"/>
        <v/>
      </c>
      <c r="DS70" s="50" t="str">
        <f t="shared" si="520"/>
        <v/>
      </c>
      <c r="DT70" s="170" t="e">
        <f t="shared" si="409"/>
        <v>#N/A</v>
      </c>
      <c r="DU70" s="170" t="e">
        <f t="shared" si="410"/>
        <v>#N/A</v>
      </c>
      <c r="DV70" s="170" t="e">
        <f t="shared" si="411"/>
        <v>#N/A</v>
      </c>
      <c r="DW70" s="170" t="e">
        <f t="shared" si="412"/>
        <v>#N/A</v>
      </c>
      <c r="DX70" s="170" t="e">
        <f t="shared" si="413"/>
        <v>#N/A</v>
      </c>
      <c r="DY70" s="170" t="e">
        <f t="shared" si="414"/>
        <v>#N/A</v>
      </c>
      <c r="DZ70" s="170" t="e">
        <f t="shared" si="415"/>
        <v>#N/A</v>
      </c>
      <c r="EA70" s="170" t="e">
        <f t="shared" si="416"/>
        <v>#N/A</v>
      </c>
      <c r="EB70" s="170" t="e">
        <f t="shared" si="417"/>
        <v>#N/A</v>
      </c>
      <c r="EC70" s="170" t="e">
        <f t="shared" si="418"/>
        <v>#N/A</v>
      </c>
      <c r="ED70" s="170" t="e">
        <f t="shared" si="419"/>
        <v>#N/A</v>
      </c>
      <c r="EE70" s="170" t="e">
        <f t="shared" si="420"/>
        <v>#N/A</v>
      </c>
      <c r="EF70" s="170" t="e">
        <f t="shared" si="421"/>
        <v>#N/A</v>
      </c>
      <c r="EG70" s="170" t="e">
        <f t="shared" si="422"/>
        <v>#N/A</v>
      </c>
      <c r="EH70" s="170" t="e">
        <f t="shared" si="423"/>
        <v>#N/A</v>
      </c>
      <c r="EI70" s="170" t="e">
        <f t="shared" si="424"/>
        <v>#N/A</v>
      </c>
      <c r="EJ70" s="170" t="e">
        <f t="shared" si="425"/>
        <v>#N/A</v>
      </c>
      <c r="EK70" s="170" t="e">
        <f t="shared" si="426"/>
        <v>#N/A</v>
      </c>
      <c r="EL70" s="170" t="e">
        <f t="shared" si="427"/>
        <v>#N/A</v>
      </c>
      <c r="EM70" s="170" t="e">
        <f t="shared" si="428"/>
        <v>#N/A</v>
      </c>
      <c r="EN70" s="170" t="e">
        <f t="shared" si="429"/>
        <v>#N/A</v>
      </c>
      <c r="EO70" s="170" t="e">
        <f t="shared" si="430"/>
        <v>#N/A</v>
      </c>
      <c r="EP70" s="170" t="e">
        <f t="shared" si="431"/>
        <v>#N/A</v>
      </c>
      <c r="EQ70" s="170" t="e">
        <f t="shared" si="432"/>
        <v>#N/A</v>
      </c>
      <c r="ER70" s="170" t="e">
        <f t="shared" si="433"/>
        <v>#N/A</v>
      </c>
      <c r="ES70" s="170" t="e">
        <f t="shared" si="434"/>
        <v>#N/A</v>
      </c>
      <c r="ET70" s="170" t="e">
        <f t="shared" si="435"/>
        <v>#N/A</v>
      </c>
      <c r="EU70" s="170" t="e">
        <f t="shared" si="436"/>
        <v>#N/A</v>
      </c>
      <c r="EV70" s="170" t="e">
        <f t="shared" si="437"/>
        <v>#N/A</v>
      </c>
      <c r="EW70" s="170" t="e">
        <f t="shared" si="438"/>
        <v>#N/A</v>
      </c>
      <c r="EX70" s="170" t="e">
        <f t="shared" si="439"/>
        <v>#N/A</v>
      </c>
      <c r="EY70" s="170" t="e">
        <f t="shared" si="440"/>
        <v>#N/A</v>
      </c>
      <c r="EZ70" s="170" t="e">
        <f t="shared" si="441"/>
        <v>#N/A</v>
      </c>
      <c r="FA70" s="170" t="e">
        <f t="shared" si="442"/>
        <v>#N/A</v>
      </c>
      <c r="FB70" s="170" t="e">
        <f t="shared" si="443"/>
        <v>#N/A</v>
      </c>
      <c r="FC70" s="170" t="e">
        <f t="shared" si="444"/>
        <v>#N/A</v>
      </c>
      <c r="FD70" s="170" t="e">
        <f t="shared" si="445"/>
        <v>#N/A</v>
      </c>
      <c r="FE70" s="170" t="e">
        <f t="shared" si="446"/>
        <v>#N/A</v>
      </c>
      <c r="FF70" s="170" t="e">
        <f t="shared" si="447"/>
        <v>#N/A</v>
      </c>
      <c r="FG70" s="170" t="e">
        <f t="shared" si="448"/>
        <v>#N/A</v>
      </c>
      <c r="FH70" s="170" t="e">
        <f t="shared" si="449"/>
        <v>#N/A</v>
      </c>
      <c r="FI70" s="170" t="e">
        <f t="shared" si="450"/>
        <v>#N/A</v>
      </c>
      <c r="FJ70" s="170" t="e">
        <f t="shared" si="451"/>
        <v>#N/A</v>
      </c>
      <c r="FK70" s="170" t="e">
        <f t="shared" si="452"/>
        <v>#N/A</v>
      </c>
      <c r="FL70" s="170" t="e">
        <f t="shared" si="453"/>
        <v>#N/A</v>
      </c>
      <c r="FM70" s="170" t="e">
        <f t="shared" si="454"/>
        <v>#N/A</v>
      </c>
      <c r="FN70" s="170" t="e">
        <f t="shared" si="455"/>
        <v>#N/A</v>
      </c>
      <c r="FO70" s="170" t="e">
        <f t="shared" si="456"/>
        <v>#N/A</v>
      </c>
      <c r="FP70" s="170" t="e">
        <f t="shared" si="457"/>
        <v>#N/A</v>
      </c>
      <c r="FQ70" s="170" t="e">
        <f t="shared" si="458"/>
        <v>#N/A</v>
      </c>
      <c r="FR70" s="170" t="e">
        <f t="shared" si="459"/>
        <v>#N/A</v>
      </c>
      <c r="FS70" s="170" t="e">
        <f t="shared" si="460"/>
        <v>#N/A</v>
      </c>
      <c r="FT70" s="170" t="e">
        <f t="shared" si="461"/>
        <v>#N/A</v>
      </c>
      <c r="FU70" s="170" t="e">
        <f t="shared" si="462"/>
        <v>#N/A</v>
      </c>
      <c r="FV70" s="170" t="e">
        <f t="shared" si="463"/>
        <v>#N/A</v>
      </c>
      <c r="FW70" s="170" t="e">
        <f t="shared" si="464"/>
        <v>#N/A</v>
      </c>
      <c r="FX70" s="170" t="e">
        <f t="shared" si="465"/>
        <v>#N/A</v>
      </c>
      <c r="FY70" s="170" t="e">
        <f t="shared" si="466"/>
        <v>#N/A</v>
      </c>
      <c r="FZ70" s="170" t="e">
        <f t="shared" si="467"/>
        <v>#N/A</v>
      </c>
      <c r="GA70" s="170" t="e">
        <f t="shared" si="468"/>
        <v>#N/A</v>
      </c>
      <c r="GB70" s="170" t="e">
        <f t="shared" si="469"/>
        <v>#N/A</v>
      </c>
      <c r="GC70" s="170" t="e">
        <f t="shared" si="470"/>
        <v>#N/A</v>
      </c>
      <c r="GD70" s="170" t="e">
        <f t="shared" si="471"/>
        <v>#N/A</v>
      </c>
      <c r="GE70" s="170" t="e">
        <f t="shared" si="472"/>
        <v>#N/A</v>
      </c>
      <c r="GF70" s="170" t="e">
        <f t="shared" si="473"/>
        <v>#N/A</v>
      </c>
      <c r="GG70" s="170" t="e">
        <f t="shared" si="474"/>
        <v>#N/A</v>
      </c>
      <c r="GH70" s="170" t="e">
        <f t="shared" si="475"/>
        <v>#N/A</v>
      </c>
      <c r="GI70" s="170" t="e">
        <f t="shared" si="476"/>
        <v>#N/A</v>
      </c>
      <c r="GJ70" s="170" t="e">
        <f t="shared" si="477"/>
        <v>#N/A</v>
      </c>
      <c r="GK70" s="170" t="e">
        <f t="shared" si="478"/>
        <v>#N/A</v>
      </c>
      <c r="GL70" s="170" t="e">
        <f t="shared" si="479"/>
        <v>#N/A</v>
      </c>
      <c r="GM70" s="170" t="e">
        <f t="shared" si="480"/>
        <v>#N/A</v>
      </c>
      <c r="GN70" s="170" t="e">
        <f t="shared" si="481"/>
        <v>#N/A</v>
      </c>
      <c r="GO70" s="170" t="e">
        <f t="shared" si="482"/>
        <v>#N/A</v>
      </c>
      <c r="GP70" s="170" t="e">
        <f t="shared" si="483"/>
        <v>#N/A</v>
      </c>
      <c r="GQ70" s="170" t="e">
        <f t="shared" si="484"/>
        <v>#N/A</v>
      </c>
      <c r="GR70" s="170" t="e">
        <f t="shared" si="485"/>
        <v>#N/A</v>
      </c>
      <c r="GS70" s="170" t="e">
        <f t="shared" si="486"/>
        <v>#N/A</v>
      </c>
      <c r="GT70" s="170" t="e">
        <f t="shared" si="487"/>
        <v>#N/A</v>
      </c>
      <c r="GU70" s="170" t="e">
        <f t="shared" si="488"/>
        <v>#N/A</v>
      </c>
      <c r="GV70" s="170" t="e">
        <f t="shared" si="489"/>
        <v>#N/A</v>
      </c>
      <c r="GW70" s="170" t="e">
        <f t="shared" si="490"/>
        <v>#N/A</v>
      </c>
      <c r="GX70" s="170" t="e">
        <f t="shared" si="491"/>
        <v>#N/A</v>
      </c>
      <c r="GY70" s="170" t="e">
        <f t="shared" si="492"/>
        <v>#N/A</v>
      </c>
      <c r="GZ70" s="170" t="e">
        <f t="shared" si="493"/>
        <v>#N/A</v>
      </c>
      <c r="HA70" s="170" t="e">
        <f t="shared" si="494"/>
        <v>#N/A</v>
      </c>
      <c r="HB70" s="170" t="e">
        <f t="shared" si="495"/>
        <v>#N/A</v>
      </c>
      <c r="HC70" s="170" t="e">
        <f t="shared" si="496"/>
        <v>#N/A</v>
      </c>
      <c r="HD70" s="170" t="e">
        <f t="shared" si="497"/>
        <v>#N/A</v>
      </c>
      <c r="HE70" s="170" t="e">
        <f t="shared" si="498"/>
        <v>#N/A</v>
      </c>
      <c r="HF70" s="170" t="e">
        <f t="shared" si="499"/>
        <v>#N/A</v>
      </c>
      <c r="HG70" s="170" t="e">
        <f t="shared" si="500"/>
        <v>#N/A</v>
      </c>
      <c r="HH70" s="170" t="e">
        <f t="shared" si="501"/>
        <v>#N/A</v>
      </c>
      <c r="HI70" s="170" t="e">
        <f t="shared" si="502"/>
        <v>#N/A</v>
      </c>
      <c r="HJ70" s="170" t="e">
        <f t="shared" si="503"/>
        <v>#N/A</v>
      </c>
      <c r="HK70" s="170" t="e">
        <f t="shared" si="504"/>
        <v>#N/A</v>
      </c>
      <c r="HL70" s="170" t="e">
        <f t="shared" si="505"/>
        <v>#N/A</v>
      </c>
      <c r="HM70" s="170" t="e">
        <f t="shared" si="506"/>
        <v>#N/A</v>
      </c>
      <c r="HN70" s="170" t="e">
        <f t="shared" si="507"/>
        <v>#N/A</v>
      </c>
      <c r="HO70" s="170" t="e">
        <f t="shared" si="508"/>
        <v>#N/A</v>
      </c>
      <c r="HP70" s="170" t="e">
        <f t="shared" si="509"/>
        <v>#N/A</v>
      </c>
    </row>
    <row r="71" spans="1:224" hidden="1" x14ac:dyDescent="0.25">
      <c r="A71" s="4">
        <v>68</v>
      </c>
      <c r="B71" s="97" t="str">
        <f t="shared" si="510"/>
        <v/>
      </c>
      <c r="C71" s="96"/>
      <c r="D71" s="97" t="str">
        <f t="shared" si="511"/>
        <v/>
      </c>
      <c r="E71" s="36" t="str">
        <f t="shared" si="403"/>
        <v/>
      </c>
      <c r="F71" s="36" t="str">
        <f t="shared" si="404"/>
        <v/>
      </c>
      <c r="G71" s="74" t="str">
        <f t="shared" si="512"/>
        <v/>
      </c>
      <c r="H71" s="23"/>
      <c r="I71" s="58"/>
      <c r="J71" s="281"/>
      <c r="K71" s="75" t="str">
        <f>IF(AND(B71&gt;0,C71&gt;0,D71&gt;0),IF(ISBLANK(J71),IF(ISBLANK(H71),"",(D71-B71)*VLOOKUP(H71,VLookups!$A$4:$B$13,2,FALSE)),J71),"")</f>
        <v/>
      </c>
      <c r="L71" s="76" t="str">
        <f t="shared" si="405"/>
        <v/>
      </c>
      <c r="M71" s="96"/>
      <c r="N71" s="271"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513"/>
        <v/>
      </c>
      <c r="W71" s="50" t="str">
        <f t="shared" ref="W71:AP71" si="521">IF(ISNONTEXT($V71),X71-$V71,"")</f>
        <v/>
      </c>
      <c r="X71" s="50" t="str">
        <f t="shared" si="521"/>
        <v/>
      </c>
      <c r="Y71" s="50" t="str">
        <f t="shared" si="521"/>
        <v/>
      </c>
      <c r="Z71" s="50" t="str">
        <f t="shared" si="521"/>
        <v/>
      </c>
      <c r="AA71" s="50" t="str">
        <f t="shared" si="521"/>
        <v/>
      </c>
      <c r="AB71" s="50" t="str">
        <f t="shared" si="521"/>
        <v/>
      </c>
      <c r="AC71" s="50" t="str">
        <f t="shared" si="521"/>
        <v/>
      </c>
      <c r="AD71" s="50" t="str">
        <f t="shared" si="521"/>
        <v/>
      </c>
      <c r="AE71" s="50" t="str">
        <f t="shared" si="521"/>
        <v/>
      </c>
      <c r="AF71" s="50" t="str">
        <f t="shared" si="521"/>
        <v/>
      </c>
      <c r="AG71" s="50" t="str">
        <f t="shared" si="521"/>
        <v/>
      </c>
      <c r="AH71" s="50" t="str">
        <f t="shared" si="521"/>
        <v/>
      </c>
      <c r="AI71" s="50" t="str">
        <f t="shared" si="521"/>
        <v/>
      </c>
      <c r="AJ71" s="50" t="str">
        <f t="shared" si="521"/>
        <v/>
      </c>
      <c r="AK71" s="50" t="str">
        <f t="shared" si="521"/>
        <v/>
      </c>
      <c r="AL71" s="50" t="str">
        <f t="shared" si="521"/>
        <v/>
      </c>
      <c r="AM71" s="50" t="str">
        <f t="shared" si="521"/>
        <v/>
      </c>
      <c r="AN71" s="50" t="str">
        <f t="shared" si="521"/>
        <v/>
      </c>
      <c r="AO71" s="50" t="str">
        <f t="shared" si="521"/>
        <v/>
      </c>
      <c r="AP71" s="50" t="str">
        <f t="shared" si="521"/>
        <v/>
      </c>
      <c r="AQ71" s="184" t="str">
        <f t="shared" si="515"/>
        <v/>
      </c>
      <c r="AR71" s="50" t="str">
        <f t="shared" ref="AR71:DC71" si="522">IF(ISNONTEXT($V71),AQ71+$V71,"")</f>
        <v/>
      </c>
      <c r="AS71" s="50" t="str">
        <f t="shared" si="522"/>
        <v/>
      </c>
      <c r="AT71" s="50" t="str">
        <f t="shared" si="522"/>
        <v/>
      </c>
      <c r="AU71" s="50" t="str">
        <f t="shared" si="522"/>
        <v/>
      </c>
      <c r="AV71" s="50" t="str">
        <f t="shared" si="522"/>
        <v/>
      </c>
      <c r="AW71" s="50" t="str">
        <f t="shared" si="522"/>
        <v/>
      </c>
      <c r="AX71" s="50" t="str">
        <f t="shared" si="522"/>
        <v/>
      </c>
      <c r="AY71" s="50" t="str">
        <f t="shared" si="522"/>
        <v/>
      </c>
      <c r="AZ71" s="50" t="str">
        <f t="shared" si="522"/>
        <v/>
      </c>
      <c r="BA71" s="50" t="str">
        <f t="shared" si="522"/>
        <v/>
      </c>
      <c r="BB71" s="50" t="str">
        <f t="shared" si="522"/>
        <v/>
      </c>
      <c r="BC71" s="50" t="str">
        <f t="shared" si="522"/>
        <v/>
      </c>
      <c r="BD71" s="50" t="str">
        <f t="shared" si="522"/>
        <v/>
      </c>
      <c r="BE71" s="50" t="str">
        <f t="shared" si="522"/>
        <v/>
      </c>
      <c r="BF71" s="50" t="str">
        <f t="shared" si="522"/>
        <v/>
      </c>
      <c r="BG71" s="50" t="str">
        <f t="shared" si="522"/>
        <v/>
      </c>
      <c r="BH71" s="50" t="str">
        <f t="shared" si="522"/>
        <v/>
      </c>
      <c r="BI71" s="50" t="str">
        <f t="shared" si="522"/>
        <v/>
      </c>
      <c r="BJ71" s="50" t="str">
        <f t="shared" si="522"/>
        <v/>
      </c>
      <c r="BK71" s="50" t="str">
        <f t="shared" si="522"/>
        <v/>
      </c>
      <c r="BL71" s="50" t="str">
        <f t="shared" si="522"/>
        <v/>
      </c>
      <c r="BM71" s="50" t="str">
        <f t="shared" si="522"/>
        <v/>
      </c>
      <c r="BN71" s="50" t="str">
        <f t="shared" si="522"/>
        <v/>
      </c>
      <c r="BO71" s="50" t="str">
        <f t="shared" si="522"/>
        <v/>
      </c>
      <c r="BP71" s="50" t="str">
        <f t="shared" si="522"/>
        <v/>
      </c>
      <c r="BQ71" s="50" t="str">
        <f t="shared" si="522"/>
        <v/>
      </c>
      <c r="BR71" s="50" t="str">
        <f t="shared" si="522"/>
        <v/>
      </c>
      <c r="BS71" s="50" t="str">
        <f t="shared" si="522"/>
        <v/>
      </c>
      <c r="BT71" s="50" t="str">
        <f t="shared" si="522"/>
        <v/>
      </c>
      <c r="BU71" s="50" t="str">
        <f t="shared" si="522"/>
        <v/>
      </c>
      <c r="BV71" s="50" t="str">
        <f t="shared" si="522"/>
        <v/>
      </c>
      <c r="BW71" s="50" t="str">
        <f t="shared" si="522"/>
        <v/>
      </c>
      <c r="BX71" s="50" t="str">
        <f t="shared" si="522"/>
        <v/>
      </c>
      <c r="BY71" s="50" t="str">
        <f t="shared" si="522"/>
        <v/>
      </c>
      <c r="BZ71" s="50" t="str">
        <f t="shared" si="522"/>
        <v/>
      </c>
      <c r="CA71" s="50" t="str">
        <f t="shared" si="522"/>
        <v/>
      </c>
      <c r="CB71" s="50" t="str">
        <f t="shared" si="522"/>
        <v/>
      </c>
      <c r="CC71" s="50" t="str">
        <f t="shared" si="522"/>
        <v/>
      </c>
      <c r="CD71" s="50" t="str">
        <f t="shared" si="522"/>
        <v/>
      </c>
      <c r="CE71" s="50" t="str">
        <f t="shared" si="522"/>
        <v/>
      </c>
      <c r="CF71" s="50" t="str">
        <f t="shared" si="522"/>
        <v/>
      </c>
      <c r="CG71" s="50" t="str">
        <f t="shared" si="522"/>
        <v/>
      </c>
      <c r="CH71" s="50" t="str">
        <f t="shared" si="522"/>
        <v/>
      </c>
      <c r="CI71" s="50" t="str">
        <f t="shared" si="522"/>
        <v/>
      </c>
      <c r="CJ71" s="50" t="str">
        <f t="shared" si="522"/>
        <v/>
      </c>
      <c r="CK71" s="50" t="str">
        <f t="shared" si="522"/>
        <v/>
      </c>
      <c r="CL71" s="50" t="str">
        <f t="shared" si="522"/>
        <v/>
      </c>
      <c r="CM71" s="50" t="str">
        <f t="shared" si="522"/>
        <v/>
      </c>
      <c r="CN71" s="50" t="str">
        <f t="shared" si="522"/>
        <v/>
      </c>
      <c r="CO71" s="50" t="str">
        <f t="shared" si="522"/>
        <v/>
      </c>
      <c r="CP71" s="50" t="str">
        <f t="shared" si="522"/>
        <v/>
      </c>
      <c r="CQ71" s="50" t="str">
        <f t="shared" si="522"/>
        <v/>
      </c>
      <c r="CR71" s="50" t="str">
        <f t="shared" si="522"/>
        <v/>
      </c>
      <c r="CS71" s="50" t="str">
        <f t="shared" si="522"/>
        <v/>
      </c>
      <c r="CT71" s="50" t="str">
        <f t="shared" si="522"/>
        <v/>
      </c>
      <c r="CU71" s="50" t="str">
        <f t="shared" si="522"/>
        <v/>
      </c>
      <c r="CV71" s="50" t="str">
        <f t="shared" si="522"/>
        <v/>
      </c>
      <c r="CW71" s="50" t="str">
        <f t="shared" si="522"/>
        <v/>
      </c>
      <c r="CX71" s="50" t="str">
        <f t="shared" si="522"/>
        <v/>
      </c>
      <c r="CY71" s="50" t="str">
        <f t="shared" si="522"/>
        <v/>
      </c>
      <c r="CZ71" s="50" t="str">
        <f t="shared" si="522"/>
        <v/>
      </c>
      <c r="DA71" s="50" t="str">
        <f t="shared" si="522"/>
        <v/>
      </c>
      <c r="DB71" s="50" t="str">
        <f t="shared" si="522"/>
        <v/>
      </c>
      <c r="DC71" s="50" t="str">
        <f t="shared" si="522"/>
        <v/>
      </c>
      <c r="DD71" s="50" t="str">
        <f t="shared" ref="DD71:DS71" si="523">IF(ISNONTEXT($V71),DC71+$V71,"")</f>
        <v/>
      </c>
      <c r="DE71" s="50" t="str">
        <f t="shared" si="523"/>
        <v/>
      </c>
      <c r="DF71" s="50" t="str">
        <f t="shared" si="523"/>
        <v/>
      </c>
      <c r="DG71" s="50" t="str">
        <f t="shared" si="523"/>
        <v/>
      </c>
      <c r="DH71" s="50" t="str">
        <f t="shared" si="523"/>
        <v/>
      </c>
      <c r="DI71" s="50" t="str">
        <f t="shared" si="523"/>
        <v/>
      </c>
      <c r="DJ71" s="50" t="str">
        <f t="shared" si="523"/>
        <v/>
      </c>
      <c r="DK71" s="50" t="str">
        <f t="shared" si="523"/>
        <v/>
      </c>
      <c r="DL71" s="50" t="str">
        <f t="shared" si="523"/>
        <v/>
      </c>
      <c r="DM71" s="50" t="str">
        <f t="shared" si="523"/>
        <v/>
      </c>
      <c r="DN71" s="50" t="str">
        <f t="shared" si="523"/>
        <v/>
      </c>
      <c r="DO71" s="50" t="str">
        <f t="shared" si="523"/>
        <v/>
      </c>
      <c r="DP71" s="50" t="str">
        <f t="shared" si="523"/>
        <v/>
      </c>
      <c r="DQ71" s="50" t="str">
        <f t="shared" si="523"/>
        <v/>
      </c>
      <c r="DR71" s="50" t="str">
        <f t="shared" si="523"/>
        <v/>
      </c>
      <c r="DS71" s="50" t="str">
        <f t="shared" si="523"/>
        <v/>
      </c>
      <c r="DT71" s="170" t="e">
        <f t="shared" si="409"/>
        <v>#N/A</v>
      </c>
      <c r="DU71" s="170" t="e">
        <f t="shared" si="410"/>
        <v>#N/A</v>
      </c>
      <c r="DV71" s="170" t="e">
        <f t="shared" si="411"/>
        <v>#N/A</v>
      </c>
      <c r="DW71" s="170" t="e">
        <f t="shared" si="412"/>
        <v>#N/A</v>
      </c>
      <c r="DX71" s="170" t="e">
        <f t="shared" si="413"/>
        <v>#N/A</v>
      </c>
      <c r="DY71" s="170" t="e">
        <f t="shared" si="414"/>
        <v>#N/A</v>
      </c>
      <c r="DZ71" s="170" t="e">
        <f t="shared" si="415"/>
        <v>#N/A</v>
      </c>
      <c r="EA71" s="170" t="e">
        <f t="shared" si="416"/>
        <v>#N/A</v>
      </c>
      <c r="EB71" s="170" t="e">
        <f t="shared" si="417"/>
        <v>#N/A</v>
      </c>
      <c r="EC71" s="170" t="e">
        <f t="shared" si="418"/>
        <v>#N/A</v>
      </c>
      <c r="ED71" s="170" t="e">
        <f t="shared" si="419"/>
        <v>#N/A</v>
      </c>
      <c r="EE71" s="170" t="e">
        <f t="shared" si="420"/>
        <v>#N/A</v>
      </c>
      <c r="EF71" s="170" t="e">
        <f t="shared" si="421"/>
        <v>#N/A</v>
      </c>
      <c r="EG71" s="170" t="e">
        <f t="shared" si="422"/>
        <v>#N/A</v>
      </c>
      <c r="EH71" s="170" t="e">
        <f t="shared" si="423"/>
        <v>#N/A</v>
      </c>
      <c r="EI71" s="170" t="e">
        <f t="shared" si="424"/>
        <v>#N/A</v>
      </c>
      <c r="EJ71" s="170" t="e">
        <f t="shared" si="425"/>
        <v>#N/A</v>
      </c>
      <c r="EK71" s="170" t="e">
        <f t="shared" si="426"/>
        <v>#N/A</v>
      </c>
      <c r="EL71" s="170" t="e">
        <f t="shared" si="427"/>
        <v>#N/A</v>
      </c>
      <c r="EM71" s="170" t="e">
        <f t="shared" si="428"/>
        <v>#N/A</v>
      </c>
      <c r="EN71" s="170" t="e">
        <f t="shared" si="429"/>
        <v>#N/A</v>
      </c>
      <c r="EO71" s="170" t="e">
        <f t="shared" si="430"/>
        <v>#N/A</v>
      </c>
      <c r="EP71" s="170" t="e">
        <f t="shared" si="431"/>
        <v>#N/A</v>
      </c>
      <c r="EQ71" s="170" t="e">
        <f t="shared" si="432"/>
        <v>#N/A</v>
      </c>
      <c r="ER71" s="170" t="e">
        <f t="shared" si="433"/>
        <v>#N/A</v>
      </c>
      <c r="ES71" s="170" t="e">
        <f t="shared" si="434"/>
        <v>#N/A</v>
      </c>
      <c r="ET71" s="170" t="e">
        <f t="shared" si="435"/>
        <v>#N/A</v>
      </c>
      <c r="EU71" s="170" t="e">
        <f t="shared" si="436"/>
        <v>#N/A</v>
      </c>
      <c r="EV71" s="170" t="e">
        <f t="shared" si="437"/>
        <v>#N/A</v>
      </c>
      <c r="EW71" s="170" t="e">
        <f t="shared" si="438"/>
        <v>#N/A</v>
      </c>
      <c r="EX71" s="170" t="e">
        <f t="shared" si="439"/>
        <v>#N/A</v>
      </c>
      <c r="EY71" s="170" t="e">
        <f t="shared" si="440"/>
        <v>#N/A</v>
      </c>
      <c r="EZ71" s="170" t="e">
        <f t="shared" si="441"/>
        <v>#N/A</v>
      </c>
      <c r="FA71" s="170" t="e">
        <f t="shared" si="442"/>
        <v>#N/A</v>
      </c>
      <c r="FB71" s="170" t="e">
        <f t="shared" si="443"/>
        <v>#N/A</v>
      </c>
      <c r="FC71" s="170" t="e">
        <f t="shared" si="444"/>
        <v>#N/A</v>
      </c>
      <c r="FD71" s="170" t="e">
        <f t="shared" si="445"/>
        <v>#N/A</v>
      </c>
      <c r="FE71" s="170" t="e">
        <f t="shared" si="446"/>
        <v>#N/A</v>
      </c>
      <c r="FF71" s="170" t="e">
        <f t="shared" si="447"/>
        <v>#N/A</v>
      </c>
      <c r="FG71" s="170" t="e">
        <f t="shared" si="448"/>
        <v>#N/A</v>
      </c>
      <c r="FH71" s="170" t="e">
        <f t="shared" si="449"/>
        <v>#N/A</v>
      </c>
      <c r="FI71" s="170" t="e">
        <f t="shared" si="450"/>
        <v>#N/A</v>
      </c>
      <c r="FJ71" s="170" t="e">
        <f t="shared" si="451"/>
        <v>#N/A</v>
      </c>
      <c r="FK71" s="170" t="e">
        <f t="shared" si="452"/>
        <v>#N/A</v>
      </c>
      <c r="FL71" s="170" t="e">
        <f t="shared" si="453"/>
        <v>#N/A</v>
      </c>
      <c r="FM71" s="170" t="e">
        <f t="shared" si="454"/>
        <v>#N/A</v>
      </c>
      <c r="FN71" s="170" t="e">
        <f t="shared" si="455"/>
        <v>#N/A</v>
      </c>
      <c r="FO71" s="170" t="e">
        <f t="shared" si="456"/>
        <v>#N/A</v>
      </c>
      <c r="FP71" s="170" t="e">
        <f t="shared" si="457"/>
        <v>#N/A</v>
      </c>
      <c r="FQ71" s="170" t="e">
        <f t="shared" si="458"/>
        <v>#N/A</v>
      </c>
      <c r="FR71" s="170" t="e">
        <f t="shared" si="459"/>
        <v>#N/A</v>
      </c>
      <c r="FS71" s="170" t="e">
        <f t="shared" si="460"/>
        <v>#N/A</v>
      </c>
      <c r="FT71" s="170" t="e">
        <f t="shared" si="461"/>
        <v>#N/A</v>
      </c>
      <c r="FU71" s="170" t="e">
        <f t="shared" si="462"/>
        <v>#N/A</v>
      </c>
      <c r="FV71" s="170" t="e">
        <f t="shared" si="463"/>
        <v>#N/A</v>
      </c>
      <c r="FW71" s="170" t="e">
        <f t="shared" si="464"/>
        <v>#N/A</v>
      </c>
      <c r="FX71" s="170" t="e">
        <f t="shared" si="465"/>
        <v>#N/A</v>
      </c>
      <c r="FY71" s="170" t="e">
        <f t="shared" si="466"/>
        <v>#N/A</v>
      </c>
      <c r="FZ71" s="170" t="e">
        <f t="shared" si="467"/>
        <v>#N/A</v>
      </c>
      <c r="GA71" s="170" t="e">
        <f t="shared" si="468"/>
        <v>#N/A</v>
      </c>
      <c r="GB71" s="170" t="e">
        <f t="shared" si="469"/>
        <v>#N/A</v>
      </c>
      <c r="GC71" s="170" t="e">
        <f t="shared" si="470"/>
        <v>#N/A</v>
      </c>
      <c r="GD71" s="170" t="e">
        <f t="shared" si="471"/>
        <v>#N/A</v>
      </c>
      <c r="GE71" s="170" t="e">
        <f t="shared" si="472"/>
        <v>#N/A</v>
      </c>
      <c r="GF71" s="170" t="e">
        <f t="shared" si="473"/>
        <v>#N/A</v>
      </c>
      <c r="GG71" s="170" t="e">
        <f t="shared" si="474"/>
        <v>#N/A</v>
      </c>
      <c r="GH71" s="170" t="e">
        <f t="shared" si="475"/>
        <v>#N/A</v>
      </c>
      <c r="GI71" s="170" t="e">
        <f t="shared" si="476"/>
        <v>#N/A</v>
      </c>
      <c r="GJ71" s="170" t="e">
        <f t="shared" si="477"/>
        <v>#N/A</v>
      </c>
      <c r="GK71" s="170" t="e">
        <f t="shared" si="478"/>
        <v>#N/A</v>
      </c>
      <c r="GL71" s="170" t="e">
        <f t="shared" si="479"/>
        <v>#N/A</v>
      </c>
      <c r="GM71" s="170" t="e">
        <f t="shared" si="480"/>
        <v>#N/A</v>
      </c>
      <c r="GN71" s="170" t="e">
        <f t="shared" si="481"/>
        <v>#N/A</v>
      </c>
      <c r="GO71" s="170" t="e">
        <f t="shared" si="482"/>
        <v>#N/A</v>
      </c>
      <c r="GP71" s="170" t="e">
        <f t="shared" si="483"/>
        <v>#N/A</v>
      </c>
      <c r="GQ71" s="170" t="e">
        <f t="shared" si="484"/>
        <v>#N/A</v>
      </c>
      <c r="GR71" s="170" t="e">
        <f t="shared" si="485"/>
        <v>#N/A</v>
      </c>
      <c r="GS71" s="170" t="e">
        <f t="shared" si="486"/>
        <v>#N/A</v>
      </c>
      <c r="GT71" s="170" t="e">
        <f t="shared" si="487"/>
        <v>#N/A</v>
      </c>
      <c r="GU71" s="170" t="e">
        <f t="shared" si="488"/>
        <v>#N/A</v>
      </c>
      <c r="GV71" s="170" t="e">
        <f t="shared" si="489"/>
        <v>#N/A</v>
      </c>
      <c r="GW71" s="170" t="e">
        <f t="shared" si="490"/>
        <v>#N/A</v>
      </c>
      <c r="GX71" s="170" t="e">
        <f t="shared" si="491"/>
        <v>#N/A</v>
      </c>
      <c r="GY71" s="170" t="e">
        <f t="shared" si="492"/>
        <v>#N/A</v>
      </c>
      <c r="GZ71" s="170" t="e">
        <f t="shared" si="493"/>
        <v>#N/A</v>
      </c>
      <c r="HA71" s="170" t="e">
        <f t="shared" si="494"/>
        <v>#N/A</v>
      </c>
      <c r="HB71" s="170" t="e">
        <f t="shared" si="495"/>
        <v>#N/A</v>
      </c>
      <c r="HC71" s="170" t="e">
        <f t="shared" si="496"/>
        <v>#N/A</v>
      </c>
      <c r="HD71" s="170" t="e">
        <f t="shared" si="497"/>
        <v>#N/A</v>
      </c>
      <c r="HE71" s="170" t="e">
        <f t="shared" si="498"/>
        <v>#N/A</v>
      </c>
      <c r="HF71" s="170" t="e">
        <f t="shared" si="499"/>
        <v>#N/A</v>
      </c>
      <c r="HG71" s="170" t="e">
        <f t="shared" si="500"/>
        <v>#N/A</v>
      </c>
      <c r="HH71" s="170" t="e">
        <f t="shared" si="501"/>
        <v>#N/A</v>
      </c>
      <c r="HI71" s="170" t="e">
        <f t="shared" si="502"/>
        <v>#N/A</v>
      </c>
      <c r="HJ71" s="170" t="e">
        <f t="shared" si="503"/>
        <v>#N/A</v>
      </c>
      <c r="HK71" s="170" t="e">
        <f t="shared" si="504"/>
        <v>#N/A</v>
      </c>
      <c r="HL71" s="170" t="e">
        <f t="shared" si="505"/>
        <v>#N/A</v>
      </c>
      <c r="HM71" s="170" t="e">
        <f t="shared" si="506"/>
        <v>#N/A</v>
      </c>
      <c r="HN71" s="170" t="e">
        <f t="shared" si="507"/>
        <v>#N/A</v>
      </c>
      <c r="HO71" s="170" t="e">
        <f t="shared" si="508"/>
        <v>#N/A</v>
      </c>
      <c r="HP71" s="170" t="e">
        <f t="shared" si="509"/>
        <v>#N/A</v>
      </c>
    </row>
    <row r="72" spans="1:224" hidden="1" x14ac:dyDescent="0.25">
      <c r="A72" s="4">
        <v>69</v>
      </c>
      <c r="B72" s="97" t="str">
        <f t="shared" si="510"/>
        <v/>
      </c>
      <c r="C72" s="96"/>
      <c r="D72" s="97" t="str">
        <f t="shared" si="511"/>
        <v/>
      </c>
      <c r="E72" s="36" t="str">
        <f t="shared" si="403"/>
        <v/>
      </c>
      <c r="F72" s="36" t="str">
        <f t="shared" si="404"/>
        <v/>
      </c>
      <c r="G72" s="74" t="str">
        <f t="shared" si="512"/>
        <v/>
      </c>
      <c r="H72" s="23"/>
      <c r="I72" s="58"/>
      <c r="J72" s="281"/>
      <c r="K72" s="75" t="str">
        <f>IF(AND(B72&gt;0,C72&gt;0,D72&gt;0),IF(ISBLANK(J72),IF(ISBLANK(H72),"",(D72-B72)*VLOOKUP(H72,VLookups!$A$4:$B$13,2,FALSE)),J72),"")</f>
        <v/>
      </c>
      <c r="L72" s="76" t="str">
        <f t="shared" si="405"/>
        <v/>
      </c>
      <c r="M72" s="96"/>
      <c r="N72" s="271"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513"/>
        <v/>
      </c>
      <c r="W72" s="50" t="str">
        <f t="shared" ref="W72:AP72" si="524">IF(ISNONTEXT($V72),X72-$V72,"")</f>
        <v/>
      </c>
      <c r="X72" s="50" t="str">
        <f t="shared" si="524"/>
        <v/>
      </c>
      <c r="Y72" s="50" t="str">
        <f t="shared" si="524"/>
        <v/>
      </c>
      <c r="Z72" s="50" t="str">
        <f t="shared" si="524"/>
        <v/>
      </c>
      <c r="AA72" s="50" t="str">
        <f t="shared" si="524"/>
        <v/>
      </c>
      <c r="AB72" s="50" t="str">
        <f t="shared" si="524"/>
        <v/>
      </c>
      <c r="AC72" s="50" t="str">
        <f t="shared" si="524"/>
        <v/>
      </c>
      <c r="AD72" s="50" t="str">
        <f t="shared" si="524"/>
        <v/>
      </c>
      <c r="AE72" s="50" t="str">
        <f t="shared" si="524"/>
        <v/>
      </c>
      <c r="AF72" s="50" t="str">
        <f t="shared" si="524"/>
        <v/>
      </c>
      <c r="AG72" s="50" t="str">
        <f t="shared" si="524"/>
        <v/>
      </c>
      <c r="AH72" s="50" t="str">
        <f t="shared" si="524"/>
        <v/>
      </c>
      <c r="AI72" s="50" t="str">
        <f t="shared" si="524"/>
        <v/>
      </c>
      <c r="AJ72" s="50" t="str">
        <f t="shared" si="524"/>
        <v/>
      </c>
      <c r="AK72" s="50" t="str">
        <f t="shared" si="524"/>
        <v/>
      </c>
      <c r="AL72" s="50" t="str">
        <f t="shared" si="524"/>
        <v/>
      </c>
      <c r="AM72" s="50" t="str">
        <f t="shared" si="524"/>
        <v/>
      </c>
      <c r="AN72" s="50" t="str">
        <f t="shared" si="524"/>
        <v/>
      </c>
      <c r="AO72" s="50" t="str">
        <f t="shared" si="524"/>
        <v/>
      </c>
      <c r="AP72" s="50" t="str">
        <f t="shared" si="524"/>
        <v/>
      </c>
      <c r="AQ72" s="184" t="str">
        <f t="shared" si="515"/>
        <v/>
      </c>
      <c r="AR72" s="50" t="str">
        <f t="shared" ref="AR72:DC72" si="525">IF(ISNONTEXT($V72),AQ72+$V72,"")</f>
        <v/>
      </c>
      <c r="AS72" s="50" t="str">
        <f t="shared" si="525"/>
        <v/>
      </c>
      <c r="AT72" s="50" t="str">
        <f t="shared" si="525"/>
        <v/>
      </c>
      <c r="AU72" s="50" t="str">
        <f t="shared" si="525"/>
        <v/>
      </c>
      <c r="AV72" s="50" t="str">
        <f t="shared" si="525"/>
        <v/>
      </c>
      <c r="AW72" s="50" t="str">
        <f t="shared" si="525"/>
        <v/>
      </c>
      <c r="AX72" s="50" t="str">
        <f t="shared" si="525"/>
        <v/>
      </c>
      <c r="AY72" s="50" t="str">
        <f t="shared" si="525"/>
        <v/>
      </c>
      <c r="AZ72" s="50" t="str">
        <f t="shared" si="525"/>
        <v/>
      </c>
      <c r="BA72" s="50" t="str">
        <f t="shared" si="525"/>
        <v/>
      </c>
      <c r="BB72" s="50" t="str">
        <f t="shared" si="525"/>
        <v/>
      </c>
      <c r="BC72" s="50" t="str">
        <f t="shared" si="525"/>
        <v/>
      </c>
      <c r="BD72" s="50" t="str">
        <f t="shared" si="525"/>
        <v/>
      </c>
      <c r="BE72" s="50" t="str">
        <f t="shared" si="525"/>
        <v/>
      </c>
      <c r="BF72" s="50" t="str">
        <f t="shared" si="525"/>
        <v/>
      </c>
      <c r="BG72" s="50" t="str">
        <f t="shared" si="525"/>
        <v/>
      </c>
      <c r="BH72" s="50" t="str">
        <f t="shared" si="525"/>
        <v/>
      </c>
      <c r="BI72" s="50" t="str">
        <f t="shared" si="525"/>
        <v/>
      </c>
      <c r="BJ72" s="50" t="str">
        <f t="shared" si="525"/>
        <v/>
      </c>
      <c r="BK72" s="50" t="str">
        <f t="shared" si="525"/>
        <v/>
      </c>
      <c r="BL72" s="50" t="str">
        <f t="shared" si="525"/>
        <v/>
      </c>
      <c r="BM72" s="50" t="str">
        <f t="shared" si="525"/>
        <v/>
      </c>
      <c r="BN72" s="50" t="str">
        <f t="shared" si="525"/>
        <v/>
      </c>
      <c r="BO72" s="50" t="str">
        <f t="shared" si="525"/>
        <v/>
      </c>
      <c r="BP72" s="50" t="str">
        <f t="shared" si="525"/>
        <v/>
      </c>
      <c r="BQ72" s="50" t="str">
        <f t="shared" si="525"/>
        <v/>
      </c>
      <c r="BR72" s="50" t="str">
        <f t="shared" si="525"/>
        <v/>
      </c>
      <c r="BS72" s="50" t="str">
        <f t="shared" si="525"/>
        <v/>
      </c>
      <c r="BT72" s="50" t="str">
        <f t="shared" si="525"/>
        <v/>
      </c>
      <c r="BU72" s="50" t="str">
        <f t="shared" si="525"/>
        <v/>
      </c>
      <c r="BV72" s="50" t="str">
        <f t="shared" si="525"/>
        <v/>
      </c>
      <c r="BW72" s="50" t="str">
        <f t="shared" si="525"/>
        <v/>
      </c>
      <c r="BX72" s="50" t="str">
        <f t="shared" si="525"/>
        <v/>
      </c>
      <c r="BY72" s="50" t="str">
        <f t="shared" si="525"/>
        <v/>
      </c>
      <c r="BZ72" s="50" t="str">
        <f t="shared" si="525"/>
        <v/>
      </c>
      <c r="CA72" s="50" t="str">
        <f t="shared" si="525"/>
        <v/>
      </c>
      <c r="CB72" s="50" t="str">
        <f t="shared" si="525"/>
        <v/>
      </c>
      <c r="CC72" s="50" t="str">
        <f t="shared" si="525"/>
        <v/>
      </c>
      <c r="CD72" s="50" t="str">
        <f t="shared" si="525"/>
        <v/>
      </c>
      <c r="CE72" s="50" t="str">
        <f t="shared" si="525"/>
        <v/>
      </c>
      <c r="CF72" s="50" t="str">
        <f t="shared" si="525"/>
        <v/>
      </c>
      <c r="CG72" s="50" t="str">
        <f t="shared" si="525"/>
        <v/>
      </c>
      <c r="CH72" s="50" t="str">
        <f t="shared" si="525"/>
        <v/>
      </c>
      <c r="CI72" s="50" t="str">
        <f t="shared" si="525"/>
        <v/>
      </c>
      <c r="CJ72" s="50" t="str">
        <f t="shared" si="525"/>
        <v/>
      </c>
      <c r="CK72" s="50" t="str">
        <f t="shared" si="525"/>
        <v/>
      </c>
      <c r="CL72" s="50" t="str">
        <f t="shared" si="525"/>
        <v/>
      </c>
      <c r="CM72" s="50" t="str">
        <f t="shared" si="525"/>
        <v/>
      </c>
      <c r="CN72" s="50" t="str">
        <f t="shared" si="525"/>
        <v/>
      </c>
      <c r="CO72" s="50" t="str">
        <f t="shared" si="525"/>
        <v/>
      </c>
      <c r="CP72" s="50" t="str">
        <f t="shared" si="525"/>
        <v/>
      </c>
      <c r="CQ72" s="50" t="str">
        <f t="shared" si="525"/>
        <v/>
      </c>
      <c r="CR72" s="50" t="str">
        <f t="shared" si="525"/>
        <v/>
      </c>
      <c r="CS72" s="50" t="str">
        <f t="shared" si="525"/>
        <v/>
      </c>
      <c r="CT72" s="50" t="str">
        <f t="shared" si="525"/>
        <v/>
      </c>
      <c r="CU72" s="50" t="str">
        <f t="shared" si="525"/>
        <v/>
      </c>
      <c r="CV72" s="50" t="str">
        <f t="shared" si="525"/>
        <v/>
      </c>
      <c r="CW72" s="50" t="str">
        <f t="shared" si="525"/>
        <v/>
      </c>
      <c r="CX72" s="50" t="str">
        <f t="shared" si="525"/>
        <v/>
      </c>
      <c r="CY72" s="50" t="str">
        <f t="shared" si="525"/>
        <v/>
      </c>
      <c r="CZ72" s="50" t="str">
        <f t="shared" si="525"/>
        <v/>
      </c>
      <c r="DA72" s="50" t="str">
        <f t="shared" si="525"/>
        <v/>
      </c>
      <c r="DB72" s="50" t="str">
        <f t="shared" si="525"/>
        <v/>
      </c>
      <c r="DC72" s="50" t="str">
        <f t="shared" si="525"/>
        <v/>
      </c>
      <c r="DD72" s="50" t="str">
        <f t="shared" ref="DD72:DS72" si="526">IF(ISNONTEXT($V72),DC72+$V72,"")</f>
        <v/>
      </c>
      <c r="DE72" s="50" t="str">
        <f t="shared" si="526"/>
        <v/>
      </c>
      <c r="DF72" s="50" t="str">
        <f t="shared" si="526"/>
        <v/>
      </c>
      <c r="DG72" s="50" t="str">
        <f t="shared" si="526"/>
        <v/>
      </c>
      <c r="DH72" s="50" t="str">
        <f t="shared" si="526"/>
        <v/>
      </c>
      <c r="DI72" s="50" t="str">
        <f t="shared" si="526"/>
        <v/>
      </c>
      <c r="DJ72" s="50" t="str">
        <f t="shared" si="526"/>
        <v/>
      </c>
      <c r="DK72" s="50" t="str">
        <f t="shared" si="526"/>
        <v/>
      </c>
      <c r="DL72" s="50" t="str">
        <f t="shared" si="526"/>
        <v/>
      </c>
      <c r="DM72" s="50" t="str">
        <f t="shared" si="526"/>
        <v/>
      </c>
      <c r="DN72" s="50" t="str">
        <f t="shared" si="526"/>
        <v/>
      </c>
      <c r="DO72" s="50" t="str">
        <f t="shared" si="526"/>
        <v/>
      </c>
      <c r="DP72" s="50" t="str">
        <f t="shared" si="526"/>
        <v/>
      </c>
      <c r="DQ72" s="50" t="str">
        <f t="shared" si="526"/>
        <v/>
      </c>
      <c r="DR72" s="50" t="str">
        <f t="shared" si="526"/>
        <v/>
      </c>
      <c r="DS72" s="50" t="str">
        <f t="shared" si="526"/>
        <v/>
      </c>
      <c r="DT72" s="170" t="e">
        <f t="shared" si="409"/>
        <v>#N/A</v>
      </c>
      <c r="DU72" s="170" t="e">
        <f t="shared" si="410"/>
        <v>#N/A</v>
      </c>
      <c r="DV72" s="170" t="e">
        <f t="shared" si="411"/>
        <v>#N/A</v>
      </c>
      <c r="DW72" s="170" t="e">
        <f t="shared" si="412"/>
        <v>#N/A</v>
      </c>
      <c r="DX72" s="170" t="e">
        <f t="shared" si="413"/>
        <v>#N/A</v>
      </c>
      <c r="DY72" s="170" t="e">
        <f t="shared" si="414"/>
        <v>#N/A</v>
      </c>
      <c r="DZ72" s="170" t="e">
        <f t="shared" si="415"/>
        <v>#N/A</v>
      </c>
      <c r="EA72" s="170" t="e">
        <f t="shared" si="416"/>
        <v>#N/A</v>
      </c>
      <c r="EB72" s="170" t="e">
        <f t="shared" si="417"/>
        <v>#N/A</v>
      </c>
      <c r="EC72" s="170" t="e">
        <f t="shared" si="418"/>
        <v>#N/A</v>
      </c>
      <c r="ED72" s="170" t="e">
        <f t="shared" si="419"/>
        <v>#N/A</v>
      </c>
      <c r="EE72" s="170" t="e">
        <f t="shared" si="420"/>
        <v>#N/A</v>
      </c>
      <c r="EF72" s="170" t="e">
        <f t="shared" si="421"/>
        <v>#N/A</v>
      </c>
      <c r="EG72" s="170" t="e">
        <f t="shared" si="422"/>
        <v>#N/A</v>
      </c>
      <c r="EH72" s="170" t="e">
        <f t="shared" si="423"/>
        <v>#N/A</v>
      </c>
      <c r="EI72" s="170" t="e">
        <f t="shared" si="424"/>
        <v>#N/A</v>
      </c>
      <c r="EJ72" s="170" t="e">
        <f t="shared" si="425"/>
        <v>#N/A</v>
      </c>
      <c r="EK72" s="170" t="e">
        <f t="shared" si="426"/>
        <v>#N/A</v>
      </c>
      <c r="EL72" s="170" t="e">
        <f t="shared" si="427"/>
        <v>#N/A</v>
      </c>
      <c r="EM72" s="170" t="e">
        <f t="shared" si="428"/>
        <v>#N/A</v>
      </c>
      <c r="EN72" s="170" t="e">
        <f t="shared" si="429"/>
        <v>#N/A</v>
      </c>
      <c r="EO72" s="170" t="e">
        <f t="shared" si="430"/>
        <v>#N/A</v>
      </c>
      <c r="EP72" s="170" t="e">
        <f t="shared" si="431"/>
        <v>#N/A</v>
      </c>
      <c r="EQ72" s="170" t="e">
        <f t="shared" si="432"/>
        <v>#N/A</v>
      </c>
      <c r="ER72" s="170" t="e">
        <f t="shared" si="433"/>
        <v>#N/A</v>
      </c>
      <c r="ES72" s="170" t="e">
        <f t="shared" si="434"/>
        <v>#N/A</v>
      </c>
      <c r="ET72" s="170" t="e">
        <f t="shared" si="435"/>
        <v>#N/A</v>
      </c>
      <c r="EU72" s="170" t="e">
        <f t="shared" si="436"/>
        <v>#N/A</v>
      </c>
      <c r="EV72" s="170" t="e">
        <f t="shared" si="437"/>
        <v>#N/A</v>
      </c>
      <c r="EW72" s="170" t="e">
        <f t="shared" si="438"/>
        <v>#N/A</v>
      </c>
      <c r="EX72" s="170" t="e">
        <f t="shared" si="439"/>
        <v>#N/A</v>
      </c>
      <c r="EY72" s="170" t="e">
        <f t="shared" si="440"/>
        <v>#N/A</v>
      </c>
      <c r="EZ72" s="170" t="e">
        <f t="shared" si="441"/>
        <v>#N/A</v>
      </c>
      <c r="FA72" s="170" t="e">
        <f t="shared" si="442"/>
        <v>#N/A</v>
      </c>
      <c r="FB72" s="170" t="e">
        <f t="shared" si="443"/>
        <v>#N/A</v>
      </c>
      <c r="FC72" s="170" t="e">
        <f t="shared" si="444"/>
        <v>#N/A</v>
      </c>
      <c r="FD72" s="170" t="e">
        <f t="shared" si="445"/>
        <v>#N/A</v>
      </c>
      <c r="FE72" s="170" t="e">
        <f t="shared" si="446"/>
        <v>#N/A</v>
      </c>
      <c r="FF72" s="170" t="e">
        <f t="shared" si="447"/>
        <v>#N/A</v>
      </c>
      <c r="FG72" s="170" t="e">
        <f t="shared" si="448"/>
        <v>#N/A</v>
      </c>
      <c r="FH72" s="170" t="e">
        <f t="shared" si="449"/>
        <v>#N/A</v>
      </c>
      <c r="FI72" s="170" t="e">
        <f t="shared" si="450"/>
        <v>#N/A</v>
      </c>
      <c r="FJ72" s="170" t="e">
        <f t="shared" si="451"/>
        <v>#N/A</v>
      </c>
      <c r="FK72" s="170" t="e">
        <f t="shared" si="452"/>
        <v>#N/A</v>
      </c>
      <c r="FL72" s="170" t="e">
        <f t="shared" si="453"/>
        <v>#N/A</v>
      </c>
      <c r="FM72" s="170" t="e">
        <f t="shared" si="454"/>
        <v>#N/A</v>
      </c>
      <c r="FN72" s="170" t="e">
        <f t="shared" si="455"/>
        <v>#N/A</v>
      </c>
      <c r="FO72" s="170" t="e">
        <f t="shared" si="456"/>
        <v>#N/A</v>
      </c>
      <c r="FP72" s="170" t="e">
        <f t="shared" si="457"/>
        <v>#N/A</v>
      </c>
      <c r="FQ72" s="170" t="e">
        <f t="shared" si="458"/>
        <v>#N/A</v>
      </c>
      <c r="FR72" s="170" t="e">
        <f t="shared" si="459"/>
        <v>#N/A</v>
      </c>
      <c r="FS72" s="170" t="e">
        <f t="shared" si="460"/>
        <v>#N/A</v>
      </c>
      <c r="FT72" s="170" t="e">
        <f t="shared" si="461"/>
        <v>#N/A</v>
      </c>
      <c r="FU72" s="170" t="e">
        <f t="shared" si="462"/>
        <v>#N/A</v>
      </c>
      <c r="FV72" s="170" t="e">
        <f t="shared" si="463"/>
        <v>#N/A</v>
      </c>
      <c r="FW72" s="170" t="e">
        <f t="shared" si="464"/>
        <v>#N/A</v>
      </c>
      <c r="FX72" s="170" t="e">
        <f t="shared" si="465"/>
        <v>#N/A</v>
      </c>
      <c r="FY72" s="170" t="e">
        <f t="shared" si="466"/>
        <v>#N/A</v>
      </c>
      <c r="FZ72" s="170" t="e">
        <f t="shared" si="467"/>
        <v>#N/A</v>
      </c>
      <c r="GA72" s="170" t="e">
        <f t="shared" si="468"/>
        <v>#N/A</v>
      </c>
      <c r="GB72" s="170" t="e">
        <f t="shared" si="469"/>
        <v>#N/A</v>
      </c>
      <c r="GC72" s="170" t="e">
        <f t="shared" si="470"/>
        <v>#N/A</v>
      </c>
      <c r="GD72" s="170" t="e">
        <f t="shared" si="471"/>
        <v>#N/A</v>
      </c>
      <c r="GE72" s="170" t="e">
        <f t="shared" si="472"/>
        <v>#N/A</v>
      </c>
      <c r="GF72" s="170" t="e">
        <f t="shared" si="473"/>
        <v>#N/A</v>
      </c>
      <c r="GG72" s="170" t="e">
        <f t="shared" si="474"/>
        <v>#N/A</v>
      </c>
      <c r="GH72" s="170" t="e">
        <f t="shared" si="475"/>
        <v>#N/A</v>
      </c>
      <c r="GI72" s="170" t="e">
        <f t="shared" si="476"/>
        <v>#N/A</v>
      </c>
      <c r="GJ72" s="170" t="e">
        <f t="shared" si="477"/>
        <v>#N/A</v>
      </c>
      <c r="GK72" s="170" t="e">
        <f t="shared" si="478"/>
        <v>#N/A</v>
      </c>
      <c r="GL72" s="170" t="e">
        <f t="shared" si="479"/>
        <v>#N/A</v>
      </c>
      <c r="GM72" s="170" t="e">
        <f t="shared" si="480"/>
        <v>#N/A</v>
      </c>
      <c r="GN72" s="170" t="e">
        <f t="shared" si="481"/>
        <v>#N/A</v>
      </c>
      <c r="GO72" s="170" t="e">
        <f t="shared" si="482"/>
        <v>#N/A</v>
      </c>
      <c r="GP72" s="170" t="e">
        <f t="shared" si="483"/>
        <v>#N/A</v>
      </c>
      <c r="GQ72" s="170" t="e">
        <f t="shared" si="484"/>
        <v>#N/A</v>
      </c>
      <c r="GR72" s="170" t="e">
        <f t="shared" si="485"/>
        <v>#N/A</v>
      </c>
      <c r="GS72" s="170" t="e">
        <f t="shared" si="486"/>
        <v>#N/A</v>
      </c>
      <c r="GT72" s="170" t="e">
        <f t="shared" si="487"/>
        <v>#N/A</v>
      </c>
      <c r="GU72" s="170" t="e">
        <f t="shared" si="488"/>
        <v>#N/A</v>
      </c>
      <c r="GV72" s="170" t="e">
        <f t="shared" si="489"/>
        <v>#N/A</v>
      </c>
      <c r="GW72" s="170" t="e">
        <f t="shared" si="490"/>
        <v>#N/A</v>
      </c>
      <c r="GX72" s="170" t="e">
        <f t="shared" si="491"/>
        <v>#N/A</v>
      </c>
      <c r="GY72" s="170" t="e">
        <f t="shared" si="492"/>
        <v>#N/A</v>
      </c>
      <c r="GZ72" s="170" t="e">
        <f t="shared" si="493"/>
        <v>#N/A</v>
      </c>
      <c r="HA72" s="170" t="e">
        <f t="shared" si="494"/>
        <v>#N/A</v>
      </c>
      <c r="HB72" s="170" t="e">
        <f t="shared" si="495"/>
        <v>#N/A</v>
      </c>
      <c r="HC72" s="170" t="e">
        <f t="shared" si="496"/>
        <v>#N/A</v>
      </c>
      <c r="HD72" s="170" t="e">
        <f t="shared" si="497"/>
        <v>#N/A</v>
      </c>
      <c r="HE72" s="170" t="e">
        <f t="shared" si="498"/>
        <v>#N/A</v>
      </c>
      <c r="HF72" s="170" t="e">
        <f t="shared" si="499"/>
        <v>#N/A</v>
      </c>
      <c r="HG72" s="170" t="e">
        <f t="shared" si="500"/>
        <v>#N/A</v>
      </c>
      <c r="HH72" s="170" t="e">
        <f t="shared" si="501"/>
        <v>#N/A</v>
      </c>
      <c r="HI72" s="170" t="e">
        <f t="shared" si="502"/>
        <v>#N/A</v>
      </c>
      <c r="HJ72" s="170" t="e">
        <f t="shared" si="503"/>
        <v>#N/A</v>
      </c>
      <c r="HK72" s="170" t="e">
        <f t="shared" si="504"/>
        <v>#N/A</v>
      </c>
      <c r="HL72" s="170" t="e">
        <f t="shared" si="505"/>
        <v>#N/A</v>
      </c>
      <c r="HM72" s="170" t="e">
        <f t="shared" si="506"/>
        <v>#N/A</v>
      </c>
      <c r="HN72" s="170" t="e">
        <f t="shared" si="507"/>
        <v>#N/A</v>
      </c>
      <c r="HO72" s="170" t="e">
        <f t="shared" si="508"/>
        <v>#N/A</v>
      </c>
      <c r="HP72" s="170" t="e">
        <f t="shared" si="509"/>
        <v>#N/A</v>
      </c>
    </row>
    <row r="73" spans="1:224" hidden="1" x14ac:dyDescent="0.25">
      <c r="A73" s="4">
        <v>70</v>
      </c>
      <c r="B73" s="97" t="str">
        <f t="shared" si="510"/>
        <v/>
      </c>
      <c r="C73" s="96"/>
      <c r="D73" s="97" t="str">
        <f t="shared" si="511"/>
        <v/>
      </c>
      <c r="E73" s="36" t="str">
        <f t="shared" si="403"/>
        <v/>
      </c>
      <c r="F73" s="36" t="str">
        <f t="shared" si="404"/>
        <v/>
      </c>
      <c r="G73" s="74" t="str">
        <f t="shared" si="512"/>
        <v/>
      </c>
      <c r="H73" s="23"/>
      <c r="I73" s="58"/>
      <c r="J73" s="281"/>
      <c r="K73" s="75" t="str">
        <f>IF(AND(B73&gt;0,C73&gt;0,D73&gt;0),IF(ISBLANK(J73),IF(ISBLANK(H73),"",(D73-B73)*VLOOKUP(H73,VLookups!$A$4:$B$13,2,FALSE)),J73),"")</f>
        <v/>
      </c>
      <c r="L73" s="76" t="str">
        <f t="shared" si="405"/>
        <v/>
      </c>
      <c r="M73" s="96"/>
      <c r="N73" s="271"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513"/>
        <v/>
      </c>
      <c r="W73" s="50" t="str">
        <f t="shared" ref="W73:AP73" si="527">IF(ISNONTEXT($V73),X73-$V73,"")</f>
        <v/>
      </c>
      <c r="X73" s="50" t="str">
        <f t="shared" si="527"/>
        <v/>
      </c>
      <c r="Y73" s="50" t="str">
        <f t="shared" si="527"/>
        <v/>
      </c>
      <c r="Z73" s="50" t="str">
        <f t="shared" si="527"/>
        <v/>
      </c>
      <c r="AA73" s="50" t="str">
        <f t="shared" si="527"/>
        <v/>
      </c>
      <c r="AB73" s="50" t="str">
        <f t="shared" si="527"/>
        <v/>
      </c>
      <c r="AC73" s="50" t="str">
        <f t="shared" si="527"/>
        <v/>
      </c>
      <c r="AD73" s="50" t="str">
        <f t="shared" si="527"/>
        <v/>
      </c>
      <c r="AE73" s="50" t="str">
        <f t="shared" si="527"/>
        <v/>
      </c>
      <c r="AF73" s="50" t="str">
        <f t="shared" si="527"/>
        <v/>
      </c>
      <c r="AG73" s="50" t="str">
        <f t="shared" si="527"/>
        <v/>
      </c>
      <c r="AH73" s="50" t="str">
        <f t="shared" si="527"/>
        <v/>
      </c>
      <c r="AI73" s="50" t="str">
        <f t="shared" si="527"/>
        <v/>
      </c>
      <c r="AJ73" s="50" t="str">
        <f t="shared" si="527"/>
        <v/>
      </c>
      <c r="AK73" s="50" t="str">
        <f t="shared" si="527"/>
        <v/>
      </c>
      <c r="AL73" s="50" t="str">
        <f t="shared" si="527"/>
        <v/>
      </c>
      <c r="AM73" s="50" t="str">
        <f t="shared" si="527"/>
        <v/>
      </c>
      <c r="AN73" s="50" t="str">
        <f t="shared" si="527"/>
        <v/>
      </c>
      <c r="AO73" s="50" t="str">
        <f t="shared" si="527"/>
        <v/>
      </c>
      <c r="AP73" s="50" t="str">
        <f t="shared" si="527"/>
        <v/>
      </c>
      <c r="AQ73" s="184" t="str">
        <f t="shared" si="515"/>
        <v/>
      </c>
      <c r="AR73" s="50" t="str">
        <f t="shared" ref="AR73:DC73" si="528">IF(ISNONTEXT($V73),AQ73+$V73,"")</f>
        <v/>
      </c>
      <c r="AS73" s="50" t="str">
        <f t="shared" si="528"/>
        <v/>
      </c>
      <c r="AT73" s="50" t="str">
        <f t="shared" si="528"/>
        <v/>
      </c>
      <c r="AU73" s="50" t="str">
        <f t="shared" si="528"/>
        <v/>
      </c>
      <c r="AV73" s="50" t="str">
        <f t="shared" si="528"/>
        <v/>
      </c>
      <c r="AW73" s="50" t="str">
        <f t="shared" si="528"/>
        <v/>
      </c>
      <c r="AX73" s="50" t="str">
        <f t="shared" si="528"/>
        <v/>
      </c>
      <c r="AY73" s="50" t="str">
        <f t="shared" si="528"/>
        <v/>
      </c>
      <c r="AZ73" s="50" t="str">
        <f t="shared" si="528"/>
        <v/>
      </c>
      <c r="BA73" s="50" t="str">
        <f t="shared" si="528"/>
        <v/>
      </c>
      <c r="BB73" s="50" t="str">
        <f t="shared" si="528"/>
        <v/>
      </c>
      <c r="BC73" s="50" t="str">
        <f t="shared" si="528"/>
        <v/>
      </c>
      <c r="BD73" s="50" t="str">
        <f t="shared" si="528"/>
        <v/>
      </c>
      <c r="BE73" s="50" t="str">
        <f t="shared" si="528"/>
        <v/>
      </c>
      <c r="BF73" s="50" t="str">
        <f t="shared" si="528"/>
        <v/>
      </c>
      <c r="BG73" s="50" t="str">
        <f t="shared" si="528"/>
        <v/>
      </c>
      <c r="BH73" s="50" t="str">
        <f t="shared" si="528"/>
        <v/>
      </c>
      <c r="BI73" s="50" t="str">
        <f t="shared" si="528"/>
        <v/>
      </c>
      <c r="BJ73" s="50" t="str">
        <f t="shared" si="528"/>
        <v/>
      </c>
      <c r="BK73" s="50" t="str">
        <f t="shared" si="528"/>
        <v/>
      </c>
      <c r="BL73" s="50" t="str">
        <f t="shared" si="528"/>
        <v/>
      </c>
      <c r="BM73" s="50" t="str">
        <f t="shared" si="528"/>
        <v/>
      </c>
      <c r="BN73" s="50" t="str">
        <f t="shared" si="528"/>
        <v/>
      </c>
      <c r="BO73" s="50" t="str">
        <f t="shared" si="528"/>
        <v/>
      </c>
      <c r="BP73" s="50" t="str">
        <f t="shared" si="528"/>
        <v/>
      </c>
      <c r="BQ73" s="50" t="str">
        <f t="shared" si="528"/>
        <v/>
      </c>
      <c r="BR73" s="50" t="str">
        <f t="shared" si="528"/>
        <v/>
      </c>
      <c r="BS73" s="50" t="str">
        <f t="shared" si="528"/>
        <v/>
      </c>
      <c r="BT73" s="50" t="str">
        <f t="shared" si="528"/>
        <v/>
      </c>
      <c r="BU73" s="50" t="str">
        <f t="shared" si="528"/>
        <v/>
      </c>
      <c r="BV73" s="50" t="str">
        <f t="shared" si="528"/>
        <v/>
      </c>
      <c r="BW73" s="50" t="str">
        <f t="shared" si="528"/>
        <v/>
      </c>
      <c r="BX73" s="50" t="str">
        <f t="shared" si="528"/>
        <v/>
      </c>
      <c r="BY73" s="50" t="str">
        <f t="shared" si="528"/>
        <v/>
      </c>
      <c r="BZ73" s="50" t="str">
        <f t="shared" si="528"/>
        <v/>
      </c>
      <c r="CA73" s="50" t="str">
        <f t="shared" si="528"/>
        <v/>
      </c>
      <c r="CB73" s="50" t="str">
        <f t="shared" si="528"/>
        <v/>
      </c>
      <c r="CC73" s="50" t="str">
        <f t="shared" si="528"/>
        <v/>
      </c>
      <c r="CD73" s="50" t="str">
        <f t="shared" si="528"/>
        <v/>
      </c>
      <c r="CE73" s="50" t="str">
        <f t="shared" si="528"/>
        <v/>
      </c>
      <c r="CF73" s="50" t="str">
        <f t="shared" si="528"/>
        <v/>
      </c>
      <c r="CG73" s="50" t="str">
        <f t="shared" si="528"/>
        <v/>
      </c>
      <c r="CH73" s="50" t="str">
        <f t="shared" si="528"/>
        <v/>
      </c>
      <c r="CI73" s="50" t="str">
        <f t="shared" si="528"/>
        <v/>
      </c>
      <c r="CJ73" s="50" t="str">
        <f t="shared" si="528"/>
        <v/>
      </c>
      <c r="CK73" s="50" t="str">
        <f t="shared" si="528"/>
        <v/>
      </c>
      <c r="CL73" s="50" t="str">
        <f t="shared" si="528"/>
        <v/>
      </c>
      <c r="CM73" s="50" t="str">
        <f t="shared" si="528"/>
        <v/>
      </c>
      <c r="CN73" s="50" t="str">
        <f t="shared" si="528"/>
        <v/>
      </c>
      <c r="CO73" s="50" t="str">
        <f t="shared" si="528"/>
        <v/>
      </c>
      <c r="CP73" s="50" t="str">
        <f t="shared" si="528"/>
        <v/>
      </c>
      <c r="CQ73" s="50" t="str">
        <f t="shared" si="528"/>
        <v/>
      </c>
      <c r="CR73" s="50" t="str">
        <f t="shared" si="528"/>
        <v/>
      </c>
      <c r="CS73" s="50" t="str">
        <f t="shared" si="528"/>
        <v/>
      </c>
      <c r="CT73" s="50" t="str">
        <f t="shared" si="528"/>
        <v/>
      </c>
      <c r="CU73" s="50" t="str">
        <f t="shared" si="528"/>
        <v/>
      </c>
      <c r="CV73" s="50" t="str">
        <f t="shared" si="528"/>
        <v/>
      </c>
      <c r="CW73" s="50" t="str">
        <f t="shared" si="528"/>
        <v/>
      </c>
      <c r="CX73" s="50" t="str">
        <f t="shared" si="528"/>
        <v/>
      </c>
      <c r="CY73" s="50" t="str">
        <f t="shared" si="528"/>
        <v/>
      </c>
      <c r="CZ73" s="50" t="str">
        <f t="shared" si="528"/>
        <v/>
      </c>
      <c r="DA73" s="50" t="str">
        <f t="shared" si="528"/>
        <v/>
      </c>
      <c r="DB73" s="50" t="str">
        <f t="shared" si="528"/>
        <v/>
      </c>
      <c r="DC73" s="50" t="str">
        <f t="shared" si="528"/>
        <v/>
      </c>
      <c r="DD73" s="50" t="str">
        <f t="shared" ref="DD73:DS73" si="529">IF(ISNONTEXT($V73),DC73+$V73,"")</f>
        <v/>
      </c>
      <c r="DE73" s="50" t="str">
        <f t="shared" si="529"/>
        <v/>
      </c>
      <c r="DF73" s="50" t="str">
        <f t="shared" si="529"/>
        <v/>
      </c>
      <c r="DG73" s="50" t="str">
        <f t="shared" si="529"/>
        <v/>
      </c>
      <c r="DH73" s="50" t="str">
        <f t="shared" si="529"/>
        <v/>
      </c>
      <c r="DI73" s="50" t="str">
        <f t="shared" si="529"/>
        <v/>
      </c>
      <c r="DJ73" s="50" t="str">
        <f t="shared" si="529"/>
        <v/>
      </c>
      <c r="DK73" s="50" t="str">
        <f t="shared" si="529"/>
        <v/>
      </c>
      <c r="DL73" s="50" t="str">
        <f t="shared" si="529"/>
        <v/>
      </c>
      <c r="DM73" s="50" t="str">
        <f t="shared" si="529"/>
        <v/>
      </c>
      <c r="DN73" s="50" t="str">
        <f t="shared" si="529"/>
        <v/>
      </c>
      <c r="DO73" s="50" t="str">
        <f t="shared" si="529"/>
        <v/>
      </c>
      <c r="DP73" s="50" t="str">
        <f t="shared" si="529"/>
        <v/>
      </c>
      <c r="DQ73" s="50" t="str">
        <f t="shared" si="529"/>
        <v/>
      </c>
      <c r="DR73" s="50" t="str">
        <f t="shared" si="529"/>
        <v/>
      </c>
      <c r="DS73" s="50" t="str">
        <f t="shared" si="529"/>
        <v/>
      </c>
      <c r="DT73" s="170" t="e">
        <f t="shared" si="409"/>
        <v>#N/A</v>
      </c>
      <c r="DU73" s="170" t="e">
        <f t="shared" si="410"/>
        <v>#N/A</v>
      </c>
      <c r="DV73" s="170" t="e">
        <f t="shared" si="411"/>
        <v>#N/A</v>
      </c>
      <c r="DW73" s="170" t="e">
        <f t="shared" si="412"/>
        <v>#N/A</v>
      </c>
      <c r="DX73" s="170" t="e">
        <f t="shared" si="413"/>
        <v>#N/A</v>
      </c>
      <c r="DY73" s="170" t="e">
        <f t="shared" si="414"/>
        <v>#N/A</v>
      </c>
      <c r="DZ73" s="170" t="e">
        <f t="shared" si="415"/>
        <v>#N/A</v>
      </c>
      <c r="EA73" s="170" t="e">
        <f t="shared" si="416"/>
        <v>#N/A</v>
      </c>
      <c r="EB73" s="170" t="e">
        <f t="shared" si="417"/>
        <v>#N/A</v>
      </c>
      <c r="EC73" s="170" t="e">
        <f t="shared" si="418"/>
        <v>#N/A</v>
      </c>
      <c r="ED73" s="170" t="e">
        <f t="shared" si="419"/>
        <v>#N/A</v>
      </c>
      <c r="EE73" s="170" t="e">
        <f t="shared" si="420"/>
        <v>#N/A</v>
      </c>
      <c r="EF73" s="170" t="e">
        <f t="shared" si="421"/>
        <v>#N/A</v>
      </c>
      <c r="EG73" s="170" t="e">
        <f t="shared" si="422"/>
        <v>#N/A</v>
      </c>
      <c r="EH73" s="170" t="e">
        <f t="shared" si="423"/>
        <v>#N/A</v>
      </c>
      <c r="EI73" s="170" t="e">
        <f t="shared" si="424"/>
        <v>#N/A</v>
      </c>
      <c r="EJ73" s="170" t="e">
        <f t="shared" si="425"/>
        <v>#N/A</v>
      </c>
      <c r="EK73" s="170" t="e">
        <f t="shared" si="426"/>
        <v>#N/A</v>
      </c>
      <c r="EL73" s="170" t="e">
        <f t="shared" si="427"/>
        <v>#N/A</v>
      </c>
      <c r="EM73" s="170" t="e">
        <f t="shared" si="428"/>
        <v>#N/A</v>
      </c>
      <c r="EN73" s="170" t="e">
        <f t="shared" si="429"/>
        <v>#N/A</v>
      </c>
      <c r="EO73" s="170" t="e">
        <f t="shared" si="430"/>
        <v>#N/A</v>
      </c>
      <c r="EP73" s="170" t="e">
        <f t="shared" si="431"/>
        <v>#N/A</v>
      </c>
      <c r="EQ73" s="170" t="e">
        <f t="shared" si="432"/>
        <v>#N/A</v>
      </c>
      <c r="ER73" s="170" t="e">
        <f t="shared" si="433"/>
        <v>#N/A</v>
      </c>
      <c r="ES73" s="170" t="e">
        <f t="shared" si="434"/>
        <v>#N/A</v>
      </c>
      <c r="ET73" s="170" t="e">
        <f t="shared" si="435"/>
        <v>#N/A</v>
      </c>
      <c r="EU73" s="170" t="e">
        <f t="shared" si="436"/>
        <v>#N/A</v>
      </c>
      <c r="EV73" s="170" t="e">
        <f t="shared" si="437"/>
        <v>#N/A</v>
      </c>
      <c r="EW73" s="170" t="e">
        <f t="shared" si="438"/>
        <v>#N/A</v>
      </c>
      <c r="EX73" s="170" t="e">
        <f t="shared" si="439"/>
        <v>#N/A</v>
      </c>
      <c r="EY73" s="170" t="e">
        <f t="shared" si="440"/>
        <v>#N/A</v>
      </c>
      <c r="EZ73" s="170" t="e">
        <f t="shared" si="441"/>
        <v>#N/A</v>
      </c>
      <c r="FA73" s="170" t="e">
        <f t="shared" si="442"/>
        <v>#N/A</v>
      </c>
      <c r="FB73" s="170" t="e">
        <f t="shared" si="443"/>
        <v>#N/A</v>
      </c>
      <c r="FC73" s="170" t="e">
        <f t="shared" si="444"/>
        <v>#N/A</v>
      </c>
      <c r="FD73" s="170" t="e">
        <f t="shared" si="445"/>
        <v>#N/A</v>
      </c>
      <c r="FE73" s="170" t="e">
        <f t="shared" si="446"/>
        <v>#N/A</v>
      </c>
      <c r="FF73" s="170" t="e">
        <f t="shared" si="447"/>
        <v>#N/A</v>
      </c>
      <c r="FG73" s="170" t="e">
        <f t="shared" si="448"/>
        <v>#N/A</v>
      </c>
      <c r="FH73" s="170" t="e">
        <f t="shared" si="449"/>
        <v>#N/A</v>
      </c>
      <c r="FI73" s="170" t="e">
        <f t="shared" si="450"/>
        <v>#N/A</v>
      </c>
      <c r="FJ73" s="170" t="e">
        <f t="shared" si="451"/>
        <v>#N/A</v>
      </c>
      <c r="FK73" s="170" t="e">
        <f t="shared" si="452"/>
        <v>#N/A</v>
      </c>
      <c r="FL73" s="170" t="e">
        <f t="shared" si="453"/>
        <v>#N/A</v>
      </c>
      <c r="FM73" s="170" t="e">
        <f t="shared" si="454"/>
        <v>#N/A</v>
      </c>
      <c r="FN73" s="170" t="e">
        <f t="shared" si="455"/>
        <v>#N/A</v>
      </c>
      <c r="FO73" s="170" t="e">
        <f t="shared" si="456"/>
        <v>#N/A</v>
      </c>
      <c r="FP73" s="170" t="e">
        <f t="shared" si="457"/>
        <v>#N/A</v>
      </c>
      <c r="FQ73" s="170" t="e">
        <f t="shared" si="458"/>
        <v>#N/A</v>
      </c>
      <c r="FR73" s="170" t="e">
        <f t="shared" si="459"/>
        <v>#N/A</v>
      </c>
      <c r="FS73" s="170" t="e">
        <f t="shared" si="460"/>
        <v>#N/A</v>
      </c>
      <c r="FT73" s="170" t="e">
        <f t="shared" si="461"/>
        <v>#N/A</v>
      </c>
      <c r="FU73" s="170" t="e">
        <f t="shared" si="462"/>
        <v>#N/A</v>
      </c>
      <c r="FV73" s="170" t="e">
        <f t="shared" si="463"/>
        <v>#N/A</v>
      </c>
      <c r="FW73" s="170" t="e">
        <f t="shared" si="464"/>
        <v>#N/A</v>
      </c>
      <c r="FX73" s="170" t="e">
        <f t="shared" si="465"/>
        <v>#N/A</v>
      </c>
      <c r="FY73" s="170" t="e">
        <f t="shared" si="466"/>
        <v>#N/A</v>
      </c>
      <c r="FZ73" s="170" t="e">
        <f t="shared" si="467"/>
        <v>#N/A</v>
      </c>
      <c r="GA73" s="170" t="e">
        <f t="shared" si="468"/>
        <v>#N/A</v>
      </c>
      <c r="GB73" s="170" t="e">
        <f t="shared" si="469"/>
        <v>#N/A</v>
      </c>
      <c r="GC73" s="170" t="e">
        <f t="shared" si="470"/>
        <v>#N/A</v>
      </c>
      <c r="GD73" s="170" t="e">
        <f t="shared" si="471"/>
        <v>#N/A</v>
      </c>
      <c r="GE73" s="170" t="e">
        <f t="shared" si="472"/>
        <v>#N/A</v>
      </c>
      <c r="GF73" s="170" t="e">
        <f t="shared" si="473"/>
        <v>#N/A</v>
      </c>
      <c r="GG73" s="170" t="e">
        <f t="shared" si="474"/>
        <v>#N/A</v>
      </c>
      <c r="GH73" s="170" t="e">
        <f t="shared" si="475"/>
        <v>#N/A</v>
      </c>
      <c r="GI73" s="170" t="e">
        <f t="shared" si="476"/>
        <v>#N/A</v>
      </c>
      <c r="GJ73" s="170" t="e">
        <f t="shared" si="477"/>
        <v>#N/A</v>
      </c>
      <c r="GK73" s="170" t="e">
        <f t="shared" si="478"/>
        <v>#N/A</v>
      </c>
      <c r="GL73" s="170" t="e">
        <f t="shared" si="479"/>
        <v>#N/A</v>
      </c>
      <c r="GM73" s="170" t="e">
        <f t="shared" si="480"/>
        <v>#N/A</v>
      </c>
      <c r="GN73" s="170" t="e">
        <f t="shared" si="481"/>
        <v>#N/A</v>
      </c>
      <c r="GO73" s="170" t="e">
        <f t="shared" si="482"/>
        <v>#N/A</v>
      </c>
      <c r="GP73" s="170" t="e">
        <f t="shared" si="483"/>
        <v>#N/A</v>
      </c>
      <c r="GQ73" s="170" t="e">
        <f t="shared" si="484"/>
        <v>#N/A</v>
      </c>
      <c r="GR73" s="170" t="e">
        <f t="shared" si="485"/>
        <v>#N/A</v>
      </c>
      <c r="GS73" s="170" t="e">
        <f t="shared" si="486"/>
        <v>#N/A</v>
      </c>
      <c r="GT73" s="170" t="e">
        <f t="shared" si="487"/>
        <v>#N/A</v>
      </c>
      <c r="GU73" s="170" t="e">
        <f t="shared" si="488"/>
        <v>#N/A</v>
      </c>
      <c r="GV73" s="170" t="e">
        <f t="shared" si="489"/>
        <v>#N/A</v>
      </c>
      <c r="GW73" s="170" t="e">
        <f t="shared" si="490"/>
        <v>#N/A</v>
      </c>
      <c r="GX73" s="170" t="e">
        <f t="shared" si="491"/>
        <v>#N/A</v>
      </c>
      <c r="GY73" s="170" t="e">
        <f t="shared" si="492"/>
        <v>#N/A</v>
      </c>
      <c r="GZ73" s="170" t="e">
        <f t="shared" si="493"/>
        <v>#N/A</v>
      </c>
      <c r="HA73" s="170" t="e">
        <f t="shared" si="494"/>
        <v>#N/A</v>
      </c>
      <c r="HB73" s="170" t="e">
        <f t="shared" si="495"/>
        <v>#N/A</v>
      </c>
      <c r="HC73" s="170" t="e">
        <f t="shared" si="496"/>
        <v>#N/A</v>
      </c>
      <c r="HD73" s="170" t="e">
        <f t="shared" si="497"/>
        <v>#N/A</v>
      </c>
      <c r="HE73" s="170" t="e">
        <f t="shared" si="498"/>
        <v>#N/A</v>
      </c>
      <c r="HF73" s="170" t="e">
        <f t="shared" si="499"/>
        <v>#N/A</v>
      </c>
      <c r="HG73" s="170" t="e">
        <f t="shared" si="500"/>
        <v>#N/A</v>
      </c>
      <c r="HH73" s="170" t="e">
        <f t="shared" si="501"/>
        <v>#N/A</v>
      </c>
      <c r="HI73" s="170" t="e">
        <f t="shared" si="502"/>
        <v>#N/A</v>
      </c>
      <c r="HJ73" s="170" t="e">
        <f t="shared" si="503"/>
        <v>#N/A</v>
      </c>
      <c r="HK73" s="170" t="e">
        <f t="shared" si="504"/>
        <v>#N/A</v>
      </c>
      <c r="HL73" s="170" t="e">
        <f t="shared" si="505"/>
        <v>#N/A</v>
      </c>
      <c r="HM73" s="170" t="e">
        <f t="shared" si="506"/>
        <v>#N/A</v>
      </c>
      <c r="HN73" s="170" t="e">
        <f t="shared" si="507"/>
        <v>#N/A</v>
      </c>
      <c r="HO73" s="170" t="e">
        <f t="shared" si="508"/>
        <v>#N/A</v>
      </c>
      <c r="HP73" s="170" t="e">
        <f t="shared" si="509"/>
        <v>#N/A</v>
      </c>
    </row>
    <row r="74" spans="1:224" hidden="1" x14ac:dyDescent="0.25">
      <c r="A74" s="4">
        <v>71</v>
      </c>
      <c r="B74" s="97" t="str">
        <f t="shared" si="510"/>
        <v/>
      </c>
      <c r="C74" s="96"/>
      <c r="D74" s="97" t="str">
        <f t="shared" si="511"/>
        <v/>
      </c>
      <c r="E74" s="36" t="str">
        <f t="shared" si="403"/>
        <v/>
      </c>
      <c r="F74" s="36" t="str">
        <f t="shared" si="404"/>
        <v/>
      </c>
      <c r="G74" s="74" t="str">
        <f t="shared" si="512"/>
        <v/>
      </c>
      <c r="H74" s="23"/>
      <c r="I74" s="58"/>
      <c r="J74" s="281"/>
      <c r="K74" s="75" t="str">
        <f>IF(AND(B74&gt;0,C74&gt;0,D74&gt;0),IF(ISBLANK(J74),IF(ISBLANK(H74),"",(D74-B74)*VLOOKUP(H74,VLookups!$A$4:$B$13,2,FALSE)),J74),"")</f>
        <v/>
      </c>
      <c r="L74" s="76" t="str">
        <f t="shared" si="405"/>
        <v/>
      </c>
      <c r="M74" s="96"/>
      <c r="N74" s="271"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513"/>
        <v/>
      </c>
      <c r="W74" s="50" t="str">
        <f t="shared" ref="W74:AP74" si="530">IF(ISNONTEXT($V74),X74-$V74,"")</f>
        <v/>
      </c>
      <c r="X74" s="50" t="str">
        <f t="shared" si="530"/>
        <v/>
      </c>
      <c r="Y74" s="50" t="str">
        <f t="shared" si="530"/>
        <v/>
      </c>
      <c r="Z74" s="50" t="str">
        <f t="shared" si="530"/>
        <v/>
      </c>
      <c r="AA74" s="50" t="str">
        <f t="shared" si="530"/>
        <v/>
      </c>
      <c r="AB74" s="50" t="str">
        <f t="shared" si="530"/>
        <v/>
      </c>
      <c r="AC74" s="50" t="str">
        <f t="shared" si="530"/>
        <v/>
      </c>
      <c r="AD74" s="50" t="str">
        <f t="shared" si="530"/>
        <v/>
      </c>
      <c r="AE74" s="50" t="str">
        <f t="shared" si="530"/>
        <v/>
      </c>
      <c r="AF74" s="50" t="str">
        <f t="shared" si="530"/>
        <v/>
      </c>
      <c r="AG74" s="50" t="str">
        <f t="shared" si="530"/>
        <v/>
      </c>
      <c r="AH74" s="50" t="str">
        <f t="shared" si="530"/>
        <v/>
      </c>
      <c r="AI74" s="50" t="str">
        <f t="shared" si="530"/>
        <v/>
      </c>
      <c r="AJ74" s="50" t="str">
        <f t="shared" si="530"/>
        <v/>
      </c>
      <c r="AK74" s="50" t="str">
        <f t="shared" si="530"/>
        <v/>
      </c>
      <c r="AL74" s="50" t="str">
        <f t="shared" si="530"/>
        <v/>
      </c>
      <c r="AM74" s="50" t="str">
        <f t="shared" si="530"/>
        <v/>
      </c>
      <c r="AN74" s="50" t="str">
        <f t="shared" si="530"/>
        <v/>
      </c>
      <c r="AO74" s="50" t="str">
        <f t="shared" si="530"/>
        <v/>
      </c>
      <c r="AP74" s="50" t="str">
        <f t="shared" si="530"/>
        <v/>
      </c>
      <c r="AQ74" s="184" t="str">
        <f t="shared" si="515"/>
        <v/>
      </c>
      <c r="AR74" s="50" t="str">
        <f t="shared" ref="AR74:DC74" si="531">IF(ISNONTEXT($V74),AQ74+$V74,"")</f>
        <v/>
      </c>
      <c r="AS74" s="50" t="str">
        <f t="shared" si="531"/>
        <v/>
      </c>
      <c r="AT74" s="50" t="str">
        <f t="shared" si="531"/>
        <v/>
      </c>
      <c r="AU74" s="50" t="str">
        <f t="shared" si="531"/>
        <v/>
      </c>
      <c r="AV74" s="50" t="str">
        <f t="shared" si="531"/>
        <v/>
      </c>
      <c r="AW74" s="50" t="str">
        <f t="shared" si="531"/>
        <v/>
      </c>
      <c r="AX74" s="50" t="str">
        <f t="shared" si="531"/>
        <v/>
      </c>
      <c r="AY74" s="50" t="str">
        <f t="shared" si="531"/>
        <v/>
      </c>
      <c r="AZ74" s="50" t="str">
        <f t="shared" si="531"/>
        <v/>
      </c>
      <c r="BA74" s="50" t="str">
        <f t="shared" si="531"/>
        <v/>
      </c>
      <c r="BB74" s="50" t="str">
        <f t="shared" si="531"/>
        <v/>
      </c>
      <c r="BC74" s="50" t="str">
        <f t="shared" si="531"/>
        <v/>
      </c>
      <c r="BD74" s="50" t="str">
        <f t="shared" si="531"/>
        <v/>
      </c>
      <c r="BE74" s="50" t="str">
        <f t="shared" si="531"/>
        <v/>
      </c>
      <c r="BF74" s="50" t="str">
        <f t="shared" si="531"/>
        <v/>
      </c>
      <c r="BG74" s="50" t="str">
        <f t="shared" si="531"/>
        <v/>
      </c>
      <c r="BH74" s="50" t="str">
        <f t="shared" si="531"/>
        <v/>
      </c>
      <c r="BI74" s="50" t="str">
        <f t="shared" si="531"/>
        <v/>
      </c>
      <c r="BJ74" s="50" t="str">
        <f t="shared" si="531"/>
        <v/>
      </c>
      <c r="BK74" s="50" t="str">
        <f t="shared" si="531"/>
        <v/>
      </c>
      <c r="BL74" s="50" t="str">
        <f t="shared" si="531"/>
        <v/>
      </c>
      <c r="BM74" s="50" t="str">
        <f t="shared" si="531"/>
        <v/>
      </c>
      <c r="BN74" s="50" t="str">
        <f t="shared" si="531"/>
        <v/>
      </c>
      <c r="BO74" s="50" t="str">
        <f t="shared" si="531"/>
        <v/>
      </c>
      <c r="BP74" s="50" t="str">
        <f t="shared" si="531"/>
        <v/>
      </c>
      <c r="BQ74" s="50" t="str">
        <f t="shared" si="531"/>
        <v/>
      </c>
      <c r="BR74" s="50" t="str">
        <f t="shared" si="531"/>
        <v/>
      </c>
      <c r="BS74" s="50" t="str">
        <f t="shared" si="531"/>
        <v/>
      </c>
      <c r="BT74" s="50" t="str">
        <f t="shared" si="531"/>
        <v/>
      </c>
      <c r="BU74" s="50" t="str">
        <f t="shared" si="531"/>
        <v/>
      </c>
      <c r="BV74" s="50" t="str">
        <f t="shared" si="531"/>
        <v/>
      </c>
      <c r="BW74" s="50" t="str">
        <f t="shared" si="531"/>
        <v/>
      </c>
      <c r="BX74" s="50" t="str">
        <f t="shared" si="531"/>
        <v/>
      </c>
      <c r="BY74" s="50" t="str">
        <f t="shared" si="531"/>
        <v/>
      </c>
      <c r="BZ74" s="50" t="str">
        <f t="shared" si="531"/>
        <v/>
      </c>
      <c r="CA74" s="50" t="str">
        <f t="shared" si="531"/>
        <v/>
      </c>
      <c r="CB74" s="50" t="str">
        <f t="shared" si="531"/>
        <v/>
      </c>
      <c r="CC74" s="50" t="str">
        <f t="shared" si="531"/>
        <v/>
      </c>
      <c r="CD74" s="50" t="str">
        <f t="shared" si="531"/>
        <v/>
      </c>
      <c r="CE74" s="50" t="str">
        <f t="shared" si="531"/>
        <v/>
      </c>
      <c r="CF74" s="50" t="str">
        <f t="shared" si="531"/>
        <v/>
      </c>
      <c r="CG74" s="50" t="str">
        <f t="shared" si="531"/>
        <v/>
      </c>
      <c r="CH74" s="50" t="str">
        <f t="shared" si="531"/>
        <v/>
      </c>
      <c r="CI74" s="50" t="str">
        <f t="shared" si="531"/>
        <v/>
      </c>
      <c r="CJ74" s="50" t="str">
        <f t="shared" si="531"/>
        <v/>
      </c>
      <c r="CK74" s="50" t="str">
        <f t="shared" si="531"/>
        <v/>
      </c>
      <c r="CL74" s="50" t="str">
        <f t="shared" si="531"/>
        <v/>
      </c>
      <c r="CM74" s="50" t="str">
        <f t="shared" si="531"/>
        <v/>
      </c>
      <c r="CN74" s="50" t="str">
        <f t="shared" si="531"/>
        <v/>
      </c>
      <c r="CO74" s="50" t="str">
        <f t="shared" si="531"/>
        <v/>
      </c>
      <c r="CP74" s="50" t="str">
        <f t="shared" si="531"/>
        <v/>
      </c>
      <c r="CQ74" s="50" t="str">
        <f t="shared" si="531"/>
        <v/>
      </c>
      <c r="CR74" s="50" t="str">
        <f t="shared" si="531"/>
        <v/>
      </c>
      <c r="CS74" s="50" t="str">
        <f t="shared" si="531"/>
        <v/>
      </c>
      <c r="CT74" s="50" t="str">
        <f t="shared" si="531"/>
        <v/>
      </c>
      <c r="CU74" s="50" t="str">
        <f t="shared" si="531"/>
        <v/>
      </c>
      <c r="CV74" s="50" t="str">
        <f t="shared" si="531"/>
        <v/>
      </c>
      <c r="CW74" s="50" t="str">
        <f t="shared" si="531"/>
        <v/>
      </c>
      <c r="CX74" s="50" t="str">
        <f t="shared" si="531"/>
        <v/>
      </c>
      <c r="CY74" s="50" t="str">
        <f t="shared" si="531"/>
        <v/>
      </c>
      <c r="CZ74" s="50" t="str">
        <f t="shared" si="531"/>
        <v/>
      </c>
      <c r="DA74" s="50" t="str">
        <f t="shared" si="531"/>
        <v/>
      </c>
      <c r="DB74" s="50" t="str">
        <f t="shared" si="531"/>
        <v/>
      </c>
      <c r="DC74" s="50" t="str">
        <f t="shared" si="531"/>
        <v/>
      </c>
      <c r="DD74" s="50" t="str">
        <f t="shared" ref="DD74:DS74" si="532">IF(ISNONTEXT($V74),DC74+$V74,"")</f>
        <v/>
      </c>
      <c r="DE74" s="50" t="str">
        <f t="shared" si="532"/>
        <v/>
      </c>
      <c r="DF74" s="50" t="str">
        <f t="shared" si="532"/>
        <v/>
      </c>
      <c r="DG74" s="50" t="str">
        <f t="shared" si="532"/>
        <v/>
      </c>
      <c r="DH74" s="50" t="str">
        <f t="shared" si="532"/>
        <v/>
      </c>
      <c r="DI74" s="50" t="str">
        <f t="shared" si="532"/>
        <v/>
      </c>
      <c r="DJ74" s="50" t="str">
        <f t="shared" si="532"/>
        <v/>
      </c>
      <c r="DK74" s="50" t="str">
        <f t="shared" si="532"/>
        <v/>
      </c>
      <c r="DL74" s="50" t="str">
        <f t="shared" si="532"/>
        <v/>
      </c>
      <c r="DM74" s="50" t="str">
        <f t="shared" si="532"/>
        <v/>
      </c>
      <c r="DN74" s="50" t="str">
        <f t="shared" si="532"/>
        <v/>
      </c>
      <c r="DO74" s="50" t="str">
        <f t="shared" si="532"/>
        <v/>
      </c>
      <c r="DP74" s="50" t="str">
        <f t="shared" si="532"/>
        <v/>
      </c>
      <c r="DQ74" s="50" t="str">
        <f t="shared" si="532"/>
        <v/>
      </c>
      <c r="DR74" s="50" t="str">
        <f t="shared" si="532"/>
        <v/>
      </c>
      <c r="DS74" s="50" t="str">
        <f t="shared" si="532"/>
        <v/>
      </c>
      <c r="DT74" s="170" t="e">
        <f t="shared" si="409"/>
        <v>#N/A</v>
      </c>
      <c r="DU74" s="170" t="e">
        <f t="shared" si="410"/>
        <v>#N/A</v>
      </c>
      <c r="DV74" s="170" t="e">
        <f t="shared" si="411"/>
        <v>#N/A</v>
      </c>
      <c r="DW74" s="170" t="e">
        <f t="shared" si="412"/>
        <v>#N/A</v>
      </c>
      <c r="DX74" s="170" t="e">
        <f t="shared" si="413"/>
        <v>#N/A</v>
      </c>
      <c r="DY74" s="170" t="e">
        <f t="shared" si="414"/>
        <v>#N/A</v>
      </c>
      <c r="DZ74" s="170" t="e">
        <f t="shared" si="415"/>
        <v>#N/A</v>
      </c>
      <c r="EA74" s="170" t="e">
        <f t="shared" si="416"/>
        <v>#N/A</v>
      </c>
      <c r="EB74" s="170" t="e">
        <f t="shared" si="417"/>
        <v>#N/A</v>
      </c>
      <c r="EC74" s="170" t="e">
        <f t="shared" si="418"/>
        <v>#N/A</v>
      </c>
      <c r="ED74" s="170" t="e">
        <f t="shared" si="419"/>
        <v>#N/A</v>
      </c>
      <c r="EE74" s="170" t="e">
        <f t="shared" si="420"/>
        <v>#N/A</v>
      </c>
      <c r="EF74" s="170" t="e">
        <f t="shared" si="421"/>
        <v>#N/A</v>
      </c>
      <c r="EG74" s="170" t="e">
        <f t="shared" si="422"/>
        <v>#N/A</v>
      </c>
      <c r="EH74" s="170" t="e">
        <f t="shared" si="423"/>
        <v>#N/A</v>
      </c>
      <c r="EI74" s="170" t="e">
        <f t="shared" si="424"/>
        <v>#N/A</v>
      </c>
      <c r="EJ74" s="170" t="e">
        <f t="shared" si="425"/>
        <v>#N/A</v>
      </c>
      <c r="EK74" s="170" t="e">
        <f t="shared" si="426"/>
        <v>#N/A</v>
      </c>
      <c r="EL74" s="170" t="e">
        <f t="shared" si="427"/>
        <v>#N/A</v>
      </c>
      <c r="EM74" s="170" t="e">
        <f t="shared" si="428"/>
        <v>#N/A</v>
      </c>
      <c r="EN74" s="170" t="e">
        <f t="shared" si="429"/>
        <v>#N/A</v>
      </c>
      <c r="EO74" s="170" t="e">
        <f t="shared" si="430"/>
        <v>#N/A</v>
      </c>
      <c r="EP74" s="170" t="e">
        <f t="shared" si="431"/>
        <v>#N/A</v>
      </c>
      <c r="EQ74" s="170" t="e">
        <f t="shared" si="432"/>
        <v>#N/A</v>
      </c>
      <c r="ER74" s="170" t="e">
        <f t="shared" si="433"/>
        <v>#N/A</v>
      </c>
      <c r="ES74" s="170" t="e">
        <f t="shared" si="434"/>
        <v>#N/A</v>
      </c>
      <c r="ET74" s="170" t="e">
        <f t="shared" si="435"/>
        <v>#N/A</v>
      </c>
      <c r="EU74" s="170" t="e">
        <f t="shared" si="436"/>
        <v>#N/A</v>
      </c>
      <c r="EV74" s="170" t="e">
        <f t="shared" si="437"/>
        <v>#N/A</v>
      </c>
      <c r="EW74" s="170" t="e">
        <f t="shared" si="438"/>
        <v>#N/A</v>
      </c>
      <c r="EX74" s="170" t="e">
        <f t="shared" si="439"/>
        <v>#N/A</v>
      </c>
      <c r="EY74" s="170" t="e">
        <f t="shared" si="440"/>
        <v>#N/A</v>
      </c>
      <c r="EZ74" s="170" t="e">
        <f t="shared" si="441"/>
        <v>#N/A</v>
      </c>
      <c r="FA74" s="170" t="e">
        <f t="shared" si="442"/>
        <v>#N/A</v>
      </c>
      <c r="FB74" s="170" t="e">
        <f t="shared" si="443"/>
        <v>#N/A</v>
      </c>
      <c r="FC74" s="170" t="e">
        <f t="shared" si="444"/>
        <v>#N/A</v>
      </c>
      <c r="FD74" s="170" t="e">
        <f t="shared" si="445"/>
        <v>#N/A</v>
      </c>
      <c r="FE74" s="170" t="e">
        <f t="shared" si="446"/>
        <v>#N/A</v>
      </c>
      <c r="FF74" s="170" t="e">
        <f t="shared" si="447"/>
        <v>#N/A</v>
      </c>
      <c r="FG74" s="170" t="e">
        <f t="shared" si="448"/>
        <v>#N/A</v>
      </c>
      <c r="FH74" s="170" t="e">
        <f t="shared" si="449"/>
        <v>#N/A</v>
      </c>
      <c r="FI74" s="170" t="e">
        <f t="shared" si="450"/>
        <v>#N/A</v>
      </c>
      <c r="FJ74" s="170" t="e">
        <f t="shared" si="451"/>
        <v>#N/A</v>
      </c>
      <c r="FK74" s="170" t="e">
        <f t="shared" si="452"/>
        <v>#N/A</v>
      </c>
      <c r="FL74" s="170" t="e">
        <f t="shared" si="453"/>
        <v>#N/A</v>
      </c>
      <c r="FM74" s="170" t="e">
        <f t="shared" si="454"/>
        <v>#N/A</v>
      </c>
      <c r="FN74" s="170" t="e">
        <f t="shared" si="455"/>
        <v>#N/A</v>
      </c>
      <c r="FO74" s="170" t="e">
        <f t="shared" si="456"/>
        <v>#N/A</v>
      </c>
      <c r="FP74" s="170" t="e">
        <f t="shared" si="457"/>
        <v>#N/A</v>
      </c>
      <c r="FQ74" s="170" t="e">
        <f t="shared" si="458"/>
        <v>#N/A</v>
      </c>
      <c r="FR74" s="170" t="e">
        <f t="shared" si="459"/>
        <v>#N/A</v>
      </c>
      <c r="FS74" s="170" t="e">
        <f t="shared" si="460"/>
        <v>#N/A</v>
      </c>
      <c r="FT74" s="170" t="e">
        <f t="shared" si="461"/>
        <v>#N/A</v>
      </c>
      <c r="FU74" s="170" t="e">
        <f t="shared" si="462"/>
        <v>#N/A</v>
      </c>
      <c r="FV74" s="170" t="e">
        <f t="shared" si="463"/>
        <v>#N/A</v>
      </c>
      <c r="FW74" s="170" t="e">
        <f t="shared" si="464"/>
        <v>#N/A</v>
      </c>
      <c r="FX74" s="170" t="e">
        <f t="shared" si="465"/>
        <v>#N/A</v>
      </c>
      <c r="FY74" s="170" t="e">
        <f t="shared" si="466"/>
        <v>#N/A</v>
      </c>
      <c r="FZ74" s="170" t="e">
        <f t="shared" si="467"/>
        <v>#N/A</v>
      </c>
      <c r="GA74" s="170" t="e">
        <f t="shared" si="468"/>
        <v>#N/A</v>
      </c>
      <c r="GB74" s="170" t="e">
        <f t="shared" si="469"/>
        <v>#N/A</v>
      </c>
      <c r="GC74" s="170" t="e">
        <f t="shared" si="470"/>
        <v>#N/A</v>
      </c>
      <c r="GD74" s="170" t="e">
        <f t="shared" si="471"/>
        <v>#N/A</v>
      </c>
      <c r="GE74" s="170" t="e">
        <f t="shared" si="472"/>
        <v>#N/A</v>
      </c>
      <c r="GF74" s="170" t="e">
        <f t="shared" si="473"/>
        <v>#N/A</v>
      </c>
      <c r="GG74" s="170" t="e">
        <f t="shared" si="474"/>
        <v>#N/A</v>
      </c>
      <c r="GH74" s="170" t="e">
        <f t="shared" si="475"/>
        <v>#N/A</v>
      </c>
      <c r="GI74" s="170" t="e">
        <f t="shared" si="476"/>
        <v>#N/A</v>
      </c>
      <c r="GJ74" s="170" t="e">
        <f t="shared" si="477"/>
        <v>#N/A</v>
      </c>
      <c r="GK74" s="170" t="e">
        <f t="shared" si="478"/>
        <v>#N/A</v>
      </c>
      <c r="GL74" s="170" t="e">
        <f t="shared" si="479"/>
        <v>#N/A</v>
      </c>
      <c r="GM74" s="170" t="e">
        <f t="shared" si="480"/>
        <v>#N/A</v>
      </c>
      <c r="GN74" s="170" t="e">
        <f t="shared" si="481"/>
        <v>#N/A</v>
      </c>
      <c r="GO74" s="170" t="e">
        <f t="shared" si="482"/>
        <v>#N/A</v>
      </c>
      <c r="GP74" s="170" t="e">
        <f t="shared" si="483"/>
        <v>#N/A</v>
      </c>
      <c r="GQ74" s="170" t="e">
        <f t="shared" si="484"/>
        <v>#N/A</v>
      </c>
      <c r="GR74" s="170" t="e">
        <f t="shared" si="485"/>
        <v>#N/A</v>
      </c>
      <c r="GS74" s="170" t="e">
        <f t="shared" si="486"/>
        <v>#N/A</v>
      </c>
      <c r="GT74" s="170" t="e">
        <f t="shared" si="487"/>
        <v>#N/A</v>
      </c>
      <c r="GU74" s="170" t="e">
        <f t="shared" si="488"/>
        <v>#N/A</v>
      </c>
      <c r="GV74" s="170" t="e">
        <f t="shared" si="489"/>
        <v>#N/A</v>
      </c>
      <c r="GW74" s="170" t="e">
        <f t="shared" si="490"/>
        <v>#N/A</v>
      </c>
      <c r="GX74" s="170" t="e">
        <f t="shared" si="491"/>
        <v>#N/A</v>
      </c>
      <c r="GY74" s="170" t="e">
        <f t="shared" si="492"/>
        <v>#N/A</v>
      </c>
      <c r="GZ74" s="170" t="e">
        <f t="shared" si="493"/>
        <v>#N/A</v>
      </c>
      <c r="HA74" s="170" t="e">
        <f t="shared" si="494"/>
        <v>#N/A</v>
      </c>
      <c r="HB74" s="170" t="e">
        <f t="shared" si="495"/>
        <v>#N/A</v>
      </c>
      <c r="HC74" s="170" t="e">
        <f t="shared" si="496"/>
        <v>#N/A</v>
      </c>
      <c r="HD74" s="170" t="e">
        <f t="shared" si="497"/>
        <v>#N/A</v>
      </c>
      <c r="HE74" s="170" t="e">
        <f t="shared" si="498"/>
        <v>#N/A</v>
      </c>
      <c r="HF74" s="170" t="e">
        <f t="shared" si="499"/>
        <v>#N/A</v>
      </c>
      <c r="HG74" s="170" t="e">
        <f t="shared" si="500"/>
        <v>#N/A</v>
      </c>
      <c r="HH74" s="170" t="e">
        <f t="shared" si="501"/>
        <v>#N/A</v>
      </c>
      <c r="HI74" s="170" t="e">
        <f t="shared" si="502"/>
        <v>#N/A</v>
      </c>
      <c r="HJ74" s="170" t="e">
        <f t="shared" si="503"/>
        <v>#N/A</v>
      </c>
      <c r="HK74" s="170" t="e">
        <f t="shared" si="504"/>
        <v>#N/A</v>
      </c>
      <c r="HL74" s="170" t="e">
        <f t="shared" si="505"/>
        <v>#N/A</v>
      </c>
      <c r="HM74" s="170" t="e">
        <f t="shared" si="506"/>
        <v>#N/A</v>
      </c>
      <c r="HN74" s="170" t="e">
        <f t="shared" si="507"/>
        <v>#N/A</v>
      </c>
      <c r="HO74" s="170" t="e">
        <f t="shared" si="508"/>
        <v>#N/A</v>
      </c>
      <c r="HP74" s="170" t="e">
        <f t="shared" si="509"/>
        <v>#N/A</v>
      </c>
    </row>
    <row r="75" spans="1:224" hidden="1" x14ac:dyDescent="0.25">
      <c r="A75" s="4">
        <v>72</v>
      </c>
      <c r="B75" s="97" t="str">
        <f t="shared" si="510"/>
        <v/>
      </c>
      <c r="C75" s="96"/>
      <c r="D75" s="97" t="str">
        <f t="shared" si="511"/>
        <v/>
      </c>
      <c r="E75" s="36" t="str">
        <f t="shared" si="403"/>
        <v/>
      </c>
      <c r="F75" s="36" t="str">
        <f t="shared" si="404"/>
        <v/>
      </c>
      <c r="G75" s="74" t="str">
        <f t="shared" si="512"/>
        <v/>
      </c>
      <c r="H75" s="23"/>
      <c r="I75" s="58"/>
      <c r="J75" s="281"/>
      <c r="K75" s="75" t="str">
        <f>IF(AND(B75&gt;0,C75&gt;0,D75&gt;0),IF(ISBLANK(J75),IF(ISBLANK(H75),"",(D75-B75)*VLOOKUP(H75,VLookups!$A$4:$B$13,2,FALSE)),J75),"")</f>
        <v/>
      </c>
      <c r="L75" s="76" t="str">
        <f t="shared" si="405"/>
        <v/>
      </c>
      <c r="M75" s="96"/>
      <c r="N75" s="271"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513"/>
        <v/>
      </c>
      <c r="W75" s="50" t="str">
        <f t="shared" ref="W75:AP75" si="533">IF(ISNONTEXT($V75),X75-$V75,"")</f>
        <v/>
      </c>
      <c r="X75" s="50" t="str">
        <f t="shared" si="533"/>
        <v/>
      </c>
      <c r="Y75" s="50" t="str">
        <f t="shared" si="533"/>
        <v/>
      </c>
      <c r="Z75" s="50" t="str">
        <f t="shared" si="533"/>
        <v/>
      </c>
      <c r="AA75" s="50" t="str">
        <f t="shared" si="533"/>
        <v/>
      </c>
      <c r="AB75" s="50" t="str">
        <f t="shared" si="533"/>
        <v/>
      </c>
      <c r="AC75" s="50" t="str">
        <f t="shared" si="533"/>
        <v/>
      </c>
      <c r="AD75" s="50" t="str">
        <f t="shared" si="533"/>
        <v/>
      </c>
      <c r="AE75" s="50" t="str">
        <f t="shared" si="533"/>
        <v/>
      </c>
      <c r="AF75" s="50" t="str">
        <f t="shared" si="533"/>
        <v/>
      </c>
      <c r="AG75" s="50" t="str">
        <f t="shared" si="533"/>
        <v/>
      </c>
      <c r="AH75" s="50" t="str">
        <f t="shared" si="533"/>
        <v/>
      </c>
      <c r="AI75" s="50" t="str">
        <f t="shared" si="533"/>
        <v/>
      </c>
      <c r="AJ75" s="50" t="str">
        <f t="shared" si="533"/>
        <v/>
      </c>
      <c r="AK75" s="50" t="str">
        <f t="shared" si="533"/>
        <v/>
      </c>
      <c r="AL75" s="50" t="str">
        <f t="shared" si="533"/>
        <v/>
      </c>
      <c r="AM75" s="50" t="str">
        <f t="shared" si="533"/>
        <v/>
      </c>
      <c r="AN75" s="50" t="str">
        <f t="shared" si="533"/>
        <v/>
      </c>
      <c r="AO75" s="50" t="str">
        <f t="shared" si="533"/>
        <v/>
      </c>
      <c r="AP75" s="50" t="str">
        <f t="shared" si="533"/>
        <v/>
      </c>
      <c r="AQ75" s="184" t="str">
        <f t="shared" si="515"/>
        <v/>
      </c>
      <c r="AR75" s="50" t="str">
        <f t="shared" ref="AR75:DC75" si="534">IF(ISNONTEXT($V75),AQ75+$V75,"")</f>
        <v/>
      </c>
      <c r="AS75" s="50" t="str">
        <f t="shared" si="534"/>
        <v/>
      </c>
      <c r="AT75" s="50" t="str">
        <f t="shared" si="534"/>
        <v/>
      </c>
      <c r="AU75" s="50" t="str">
        <f t="shared" si="534"/>
        <v/>
      </c>
      <c r="AV75" s="50" t="str">
        <f t="shared" si="534"/>
        <v/>
      </c>
      <c r="AW75" s="50" t="str">
        <f t="shared" si="534"/>
        <v/>
      </c>
      <c r="AX75" s="50" t="str">
        <f t="shared" si="534"/>
        <v/>
      </c>
      <c r="AY75" s="50" t="str">
        <f t="shared" si="534"/>
        <v/>
      </c>
      <c r="AZ75" s="50" t="str">
        <f t="shared" si="534"/>
        <v/>
      </c>
      <c r="BA75" s="50" t="str">
        <f t="shared" si="534"/>
        <v/>
      </c>
      <c r="BB75" s="50" t="str">
        <f t="shared" si="534"/>
        <v/>
      </c>
      <c r="BC75" s="50" t="str">
        <f t="shared" si="534"/>
        <v/>
      </c>
      <c r="BD75" s="50" t="str">
        <f t="shared" si="534"/>
        <v/>
      </c>
      <c r="BE75" s="50" t="str">
        <f t="shared" si="534"/>
        <v/>
      </c>
      <c r="BF75" s="50" t="str">
        <f t="shared" si="534"/>
        <v/>
      </c>
      <c r="BG75" s="50" t="str">
        <f t="shared" si="534"/>
        <v/>
      </c>
      <c r="BH75" s="50" t="str">
        <f t="shared" si="534"/>
        <v/>
      </c>
      <c r="BI75" s="50" t="str">
        <f t="shared" si="534"/>
        <v/>
      </c>
      <c r="BJ75" s="50" t="str">
        <f t="shared" si="534"/>
        <v/>
      </c>
      <c r="BK75" s="50" t="str">
        <f t="shared" si="534"/>
        <v/>
      </c>
      <c r="BL75" s="50" t="str">
        <f t="shared" si="534"/>
        <v/>
      </c>
      <c r="BM75" s="50" t="str">
        <f t="shared" si="534"/>
        <v/>
      </c>
      <c r="BN75" s="50" t="str">
        <f t="shared" si="534"/>
        <v/>
      </c>
      <c r="BO75" s="50" t="str">
        <f t="shared" si="534"/>
        <v/>
      </c>
      <c r="BP75" s="50" t="str">
        <f t="shared" si="534"/>
        <v/>
      </c>
      <c r="BQ75" s="50" t="str">
        <f t="shared" si="534"/>
        <v/>
      </c>
      <c r="BR75" s="50" t="str">
        <f t="shared" si="534"/>
        <v/>
      </c>
      <c r="BS75" s="50" t="str">
        <f t="shared" si="534"/>
        <v/>
      </c>
      <c r="BT75" s="50" t="str">
        <f t="shared" si="534"/>
        <v/>
      </c>
      <c r="BU75" s="50" t="str">
        <f t="shared" si="534"/>
        <v/>
      </c>
      <c r="BV75" s="50" t="str">
        <f t="shared" si="534"/>
        <v/>
      </c>
      <c r="BW75" s="50" t="str">
        <f t="shared" si="534"/>
        <v/>
      </c>
      <c r="BX75" s="50" t="str">
        <f t="shared" si="534"/>
        <v/>
      </c>
      <c r="BY75" s="50" t="str">
        <f t="shared" si="534"/>
        <v/>
      </c>
      <c r="BZ75" s="50" t="str">
        <f t="shared" si="534"/>
        <v/>
      </c>
      <c r="CA75" s="50" t="str">
        <f t="shared" si="534"/>
        <v/>
      </c>
      <c r="CB75" s="50" t="str">
        <f t="shared" si="534"/>
        <v/>
      </c>
      <c r="CC75" s="50" t="str">
        <f t="shared" si="534"/>
        <v/>
      </c>
      <c r="CD75" s="50" t="str">
        <f t="shared" si="534"/>
        <v/>
      </c>
      <c r="CE75" s="50" t="str">
        <f t="shared" si="534"/>
        <v/>
      </c>
      <c r="CF75" s="50" t="str">
        <f t="shared" si="534"/>
        <v/>
      </c>
      <c r="CG75" s="50" t="str">
        <f t="shared" si="534"/>
        <v/>
      </c>
      <c r="CH75" s="50" t="str">
        <f t="shared" si="534"/>
        <v/>
      </c>
      <c r="CI75" s="50" t="str">
        <f t="shared" si="534"/>
        <v/>
      </c>
      <c r="CJ75" s="50" t="str">
        <f t="shared" si="534"/>
        <v/>
      </c>
      <c r="CK75" s="50" t="str">
        <f t="shared" si="534"/>
        <v/>
      </c>
      <c r="CL75" s="50" t="str">
        <f t="shared" si="534"/>
        <v/>
      </c>
      <c r="CM75" s="50" t="str">
        <f t="shared" si="534"/>
        <v/>
      </c>
      <c r="CN75" s="50" t="str">
        <f t="shared" si="534"/>
        <v/>
      </c>
      <c r="CO75" s="50" t="str">
        <f t="shared" si="534"/>
        <v/>
      </c>
      <c r="CP75" s="50" t="str">
        <f t="shared" si="534"/>
        <v/>
      </c>
      <c r="CQ75" s="50" t="str">
        <f t="shared" si="534"/>
        <v/>
      </c>
      <c r="CR75" s="50" t="str">
        <f t="shared" si="534"/>
        <v/>
      </c>
      <c r="CS75" s="50" t="str">
        <f t="shared" si="534"/>
        <v/>
      </c>
      <c r="CT75" s="50" t="str">
        <f t="shared" si="534"/>
        <v/>
      </c>
      <c r="CU75" s="50" t="str">
        <f t="shared" si="534"/>
        <v/>
      </c>
      <c r="CV75" s="50" t="str">
        <f t="shared" si="534"/>
        <v/>
      </c>
      <c r="CW75" s="50" t="str">
        <f t="shared" si="534"/>
        <v/>
      </c>
      <c r="CX75" s="50" t="str">
        <f t="shared" si="534"/>
        <v/>
      </c>
      <c r="CY75" s="50" t="str">
        <f t="shared" si="534"/>
        <v/>
      </c>
      <c r="CZ75" s="50" t="str">
        <f t="shared" si="534"/>
        <v/>
      </c>
      <c r="DA75" s="50" t="str">
        <f t="shared" si="534"/>
        <v/>
      </c>
      <c r="DB75" s="50" t="str">
        <f t="shared" si="534"/>
        <v/>
      </c>
      <c r="DC75" s="50" t="str">
        <f t="shared" si="534"/>
        <v/>
      </c>
      <c r="DD75" s="50" t="str">
        <f t="shared" ref="DD75:DS75" si="535">IF(ISNONTEXT($V75),DC75+$V75,"")</f>
        <v/>
      </c>
      <c r="DE75" s="50" t="str">
        <f t="shared" si="535"/>
        <v/>
      </c>
      <c r="DF75" s="50" t="str">
        <f t="shared" si="535"/>
        <v/>
      </c>
      <c r="DG75" s="50" t="str">
        <f t="shared" si="535"/>
        <v/>
      </c>
      <c r="DH75" s="50" t="str">
        <f t="shared" si="535"/>
        <v/>
      </c>
      <c r="DI75" s="50" t="str">
        <f t="shared" si="535"/>
        <v/>
      </c>
      <c r="DJ75" s="50" t="str">
        <f t="shared" si="535"/>
        <v/>
      </c>
      <c r="DK75" s="50" t="str">
        <f t="shared" si="535"/>
        <v/>
      </c>
      <c r="DL75" s="50" t="str">
        <f t="shared" si="535"/>
        <v/>
      </c>
      <c r="DM75" s="50" t="str">
        <f t="shared" si="535"/>
        <v/>
      </c>
      <c r="DN75" s="50" t="str">
        <f t="shared" si="535"/>
        <v/>
      </c>
      <c r="DO75" s="50" t="str">
        <f t="shared" si="535"/>
        <v/>
      </c>
      <c r="DP75" s="50" t="str">
        <f t="shared" si="535"/>
        <v/>
      </c>
      <c r="DQ75" s="50" t="str">
        <f t="shared" si="535"/>
        <v/>
      </c>
      <c r="DR75" s="50" t="str">
        <f t="shared" si="535"/>
        <v/>
      </c>
      <c r="DS75" s="50" t="str">
        <f t="shared" si="535"/>
        <v/>
      </c>
      <c r="DT75" s="170" t="e">
        <f t="shared" si="409"/>
        <v>#N/A</v>
      </c>
      <c r="DU75" s="170" t="e">
        <f t="shared" si="410"/>
        <v>#N/A</v>
      </c>
      <c r="DV75" s="170" t="e">
        <f t="shared" si="411"/>
        <v>#N/A</v>
      </c>
      <c r="DW75" s="170" t="e">
        <f t="shared" si="412"/>
        <v>#N/A</v>
      </c>
      <c r="DX75" s="170" t="e">
        <f t="shared" si="413"/>
        <v>#N/A</v>
      </c>
      <c r="DY75" s="170" t="e">
        <f t="shared" si="414"/>
        <v>#N/A</v>
      </c>
      <c r="DZ75" s="170" t="e">
        <f t="shared" si="415"/>
        <v>#N/A</v>
      </c>
      <c r="EA75" s="170" t="e">
        <f t="shared" si="416"/>
        <v>#N/A</v>
      </c>
      <c r="EB75" s="170" t="e">
        <f t="shared" si="417"/>
        <v>#N/A</v>
      </c>
      <c r="EC75" s="170" t="e">
        <f t="shared" si="418"/>
        <v>#N/A</v>
      </c>
      <c r="ED75" s="170" t="e">
        <f t="shared" si="419"/>
        <v>#N/A</v>
      </c>
      <c r="EE75" s="170" t="e">
        <f t="shared" si="420"/>
        <v>#N/A</v>
      </c>
      <c r="EF75" s="170" t="e">
        <f t="shared" si="421"/>
        <v>#N/A</v>
      </c>
      <c r="EG75" s="170" t="e">
        <f t="shared" si="422"/>
        <v>#N/A</v>
      </c>
      <c r="EH75" s="170" t="e">
        <f t="shared" si="423"/>
        <v>#N/A</v>
      </c>
      <c r="EI75" s="170" t="e">
        <f t="shared" si="424"/>
        <v>#N/A</v>
      </c>
      <c r="EJ75" s="170" t="e">
        <f t="shared" si="425"/>
        <v>#N/A</v>
      </c>
      <c r="EK75" s="170" t="e">
        <f t="shared" si="426"/>
        <v>#N/A</v>
      </c>
      <c r="EL75" s="170" t="e">
        <f t="shared" si="427"/>
        <v>#N/A</v>
      </c>
      <c r="EM75" s="170" t="e">
        <f t="shared" si="428"/>
        <v>#N/A</v>
      </c>
      <c r="EN75" s="170" t="e">
        <f t="shared" si="429"/>
        <v>#N/A</v>
      </c>
      <c r="EO75" s="170" t="e">
        <f t="shared" si="430"/>
        <v>#N/A</v>
      </c>
      <c r="EP75" s="170" t="e">
        <f t="shared" si="431"/>
        <v>#N/A</v>
      </c>
      <c r="EQ75" s="170" t="e">
        <f t="shared" si="432"/>
        <v>#N/A</v>
      </c>
      <c r="ER75" s="170" t="e">
        <f t="shared" si="433"/>
        <v>#N/A</v>
      </c>
      <c r="ES75" s="170" t="e">
        <f t="shared" si="434"/>
        <v>#N/A</v>
      </c>
      <c r="ET75" s="170" t="e">
        <f t="shared" si="435"/>
        <v>#N/A</v>
      </c>
      <c r="EU75" s="170" t="e">
        <f t="shared" si="436"/>
        <v>#N/A</v>
      </c>
      <c r="EV75" s="170" t="e">
        <f t="shared" si="437"/>
        <v>#N/A</v>
      </c>
      <c r="EW75" s="170" t="e">
        <f t="shared" si="438"/>
        <v>#N/A</v>
      </c>
      <c r="EX75" s="170" t="e">
        <f t="shared" si="439"/>
        <v>#N/A</v>
      </c>
      <c r="EY75" s="170" t="e">
        <f t="shared" si="440"/>
        <v>#N/A</v>
      </c>
      <c r="EZ75" s="170" t="e">
        <f t="shared" si="441"/>
        <v>#N/A</v>
      </c>
      <c r="FA75" s="170" t="e">
        <f t="shared" si="442"/>
        <v>#N/A</v>
      </c>
      <c r="FB75" s="170" t="e">
        <f t="shared" si="443"/>
        <v>#N/A</v>
      </c>
      <c r="FC75" s="170" t="e">
        <f t="shared" si="444"/>
        <v>#N/A</v>
      </c>
      <c r="FD75" s="170" t="e">
        <f t="shared" si="445"/>
        <v>#N/A</v>
      </c>
      <c r="FE75" s="170" t="e">
        <f t="shared" si="446"/>
        <v>#N/A</v>
      </c>
      <c r="FF75" s="170" t="e">
        <f t="shared" si="447"/>
        <v>#N/A</v>
      </c>
      <c r="FG75" s="170" t="e">
        <f t="shared" si="448"/>
        <v>#N/A</v>
      </c>
      <c r="FH75" s="170" t="e">
        <f t="shared" si="449"/>
        <v>#N/A</v>
      </c>
      <c r="FI75" s="170" t="e">
        <f t="shared" si="450"/>
        <v>#N/A</v>
      </c>
      <c r="FJ75" s="170" t="e">
        <f t="shared" si="451"/>
        <v>#N/A</v>
      </c>
      <c r="FK75" s="170" t="e">
        <f t="shared" si="452"/>
        <v>#N/A</v>
      </c>
      <c r="FL75" s="170" t="e">
        <f t="shared" si="453"/>
        <v>#N/A</v>
      </c>
      <c r="FM75" s="170" t="e">
        <f t="shared" si="454"/>
        <v>#N/A</v>
      </c>
      <c r="FN75" s="170" t="e">
        <f t="shared" si="455"/>
        <v>#N/A</v>
      </c>
      <c r="FO75" s="170" t="e">
        <f t="shared" si="456"/>
        <v>#N/A</v>
      </c>
      <c r="FP75" s="170" t="e">
        <f t="shared" si="457"/>
        <v>#N/A</v>
      </c>
      <c r="FQ75" s="170" t="e">
        <f t="shared" si="458"/>
        <v>#N/A</v>
      </c>
      <c r="FR75" s="170" t="e">
        <f t="shared" si="459"/>
        <v>#N/A</v>
      </c>
      <c r="FS75" s="170" t="e">
        <f t="shared" si="460"/>
        <v>#N/A</v>
      </c>
      <c r="FT75" s="170" t="e">
        <f t="shared" si="461"/>
        <v>#N/A</v>
      </c>
      <c r="FU75" s="170" t="e">
        <f t="shared" si="462"/>
        <v>#N/A</v>
      </c>
      <c r="FV75" s="170" t="e">
        <f t="shared" si="463"/>
        <v>#N/A</v>
      </c>
      <c r="FW75" s="170" t="e">
        <f t="shared" si="464"/>
        <v>#N/A</v>
      </c>
      <c r="FX75" s="170" t="e">
        <f t="shared" si="465"/>
        <v>#N/A</v>
      </c>
      <c r="FY75" s="170" t="e">
        <f t="shared" si="466"/>
        <v>#N/A</v>
      </c>
      <c r="FZ75" s="170" t="e">
        <f t="shared" si="467"/>
        <v>#N/A</v>
      </c>
      <c r="GA75" s="170" t="e">
        <f t="shared" si="468"/>
        <v>#N/A</v>
      </c>
      <c r="GB75" s="170" t="e">
        <f t="shared" si="469"/>
        <v>#N/A</v>
      </c>
      <c r="GC75" s="170" t="e">
        <f t="shared" si="470"/>
        <v>#N/A</v>
      </c>
      <c r="GD75" s="170" t="e">
        <f t="shared" si="471"/>
        <v>#N/A</v>
      </c>
      <c r="GE75" s="170" t="e">
        <f t="shared" si="472"/>
        <v>#N/A</v>
      </c>
      <c r="GF75" s="170" t="e">
        <f t="shared" si="473"/>
        <v>#N/A</v>
      </c>
      <c r="GG75" s="170" t="e">
        <f t="shared" si="474"/>
        <v>#N/A</v>
      </c>
      <c r="GH75" s="170" t="e">
        <f t="shared" si="475"/>
        <v>#N/A</v>
      </c>
      <c r="GI75" s="170" t="e">
        <f t="shared" si="476"/>
        <v>#N/A</v>
      </c>
      <c r="GJ75" s="170" t="e">
        <f t="shared" si="477"/>
        <v>#N/A</v>
      </c>
      <c r="GK75" s="170" t="e">
        <f t="shared" si="478"/>
        <v>#N/A</v>
      </c>
      <c r="GL75" s="170" t="e">
        <f t="shared" si="479"/>
        <v>#N/A</v>
      </c>
      <c r="GM75" s="170" t="e">
        <f t="shared" si="480"/>
        <v>#N/A</v>
      </c>
      <c r="GN75" s="170" t="e">
        <f t="shared" si="481"/>
        <v>#N/A</v>
      </c>
      <c r="GO75" s="170" t="e">
        <f t="shared" si="482"/>
        <v>#N/A</v>
      </c>
      <c r="GP75" s="170" t="e">
        <f t="shared" si="483"/>
        <v>#N/A</v>
      </c>
      <c r="GQ75" s="170" t="e">
        <f t="shared" si="484"/>
        <v>#N/A</v>
      </c>
      <c r="GR75" s="170" t="e">
        <f t="shared" si="485"/>
        <v>#N/A</v>
      </c>
      <c r="GS75" s="170" t="e">
        <f t="shared" si="486"/>
        <v>#N/A</v>
      </c>
      <c r="GT75" s="170" t="e">
        <f t="shared" si="487"/>
        <v>#N/A</v>
      </c>
      <c r="GU75" s="170" t="e">
        <f t="shared" si="488"/>
        <v>#N/A</v>
      </c>
      <c r="GV75" s="170" t="e">
        <f t="shared" si="489"/>
        <v>#N/A</v>
      </c>
      <c r="GW75" s="170" t="e">
        <f t="shared" si="490"/>
        <v>#N/A</v>
      </c>
      <c r="GX75" s="170" t="e">
        <f t="shared" si="491"/>
        <v>#N/A</v>
      </c>
      <c r="GY75" s="170" t="e">
        <f t="shared" si="492"/>
        <v>#N/A</v>
      </c>
      <c r="GZ75" s="170" t="e">
        <f t="shared" si="493"/>
        <v>#N/A</v>
      </c>
      <c r="HA75" s="170" t="e">
        <f t="shared" si="494"/>
        <v>#N/A</v>
      </c>
      <c r="HB75" s="170" t="e">
        <f t="shared" si="495"/>
        <v>#N/A</v>
      </c>
      <c r="HC75" s="170" t="e">
        <f t="shared" si="496"/>
        <v>#N/A</v>
      </c>
      <c r="HD75" s="170" t="e">
        <f t="shared" si="497"/>
        <v>#N/A</v>
      </c>
      <c r="HE75" s="170" t="e">
        <f t="shared" si="498"/>
        <v>#N/A</v>
      </c>
      <c r="HF75" s="170" t="e">
        <f t="shared" si="499"/>
        <v>#N/A</v>
      </c>
      <c r="HG75" s="170" t="e">
        <f t="shared" si="500"/>
        <v>#N/A</v>
      </c>
      <c r="HH75" s="170" t="e">
        <f t="shared" si="501"/>
        <v>#N/A</v>
      </c>
      <c r="HI75" s="170" t="e">
        <f t="shared" si="502"/>
        <v>#N/A</v>
      </c>
      <c r="HJ75" s="170" t="e">
        <f t="shared" si="503"/>
        <v>#N/A</v>
      </c>
      <c r="HK75" s="170" t="e">
        <f t="shared" si="504"/>
        <v>#N/A</v>
      </c>
      <c r="HL75" s="170" t="e">
        <f t="shared" si="505"/>
        <v>#N/A</v>
      </c>
      <c r="HM75" s="170" t="e">
        <f t="shared" si="506"/>
        <v>#N/A</v>
      </c>
      <c r="HN75" s="170" t="e">
        <f t="shared" si="507"/>
        <v>#N/A</v>
      </c>
      <c r="HO75" s="170" t="e">
        <f t="shared" si="508"/>
        <v>#N/A</v>
      </c>
      <c r="HP75" s="170" t="e">
        <f t="shared" si="509"/>
        <v>#N/A</v>
      </c>
    </row>
    <row r="76" spans="1:224" hidden="1" x14ac:dyDescent="0.25">
      <c r="A76" s="4">
        <v>73</v>
      </c>
      <c r="B76" s="97" t="str">
        <f t="shared" si="510"/>
        <v/>
      </c>
      <c r="C76" s="96"/>
      <c r="D76" s="97" t="str">
        <f t="shared" si="511"/>
        <v/>
      </c>
      <c r="E76" s="36" t="str">
        <f t="shared" si="403"/>
        <v/>
      </c>
      <c r="F76" s="36" t="str">
        <f t="shared" si="404"/>
        <v/>
      </c>
      <c r="G76" s="74" t="str">
        <f t="shared" si="512"/>
        <v/>
      </c>
      <c r="H76" s="23"/>
      <c r="I76" s="58"/>
      <c r="J76" s="281"/>
      <c r="K76" s="75" t="str">
        <f>IF(AND(B76&gt;0,C76&gt;0,D76&gt;0),IF(ISBLANK(J76),IF(ISBLANK(H76),"",(D76-B76)*VLOOKUP(H76,VLookups!$A$4:$B$13,2,FALSE)),J76),"")</f>
        <v/>
      </c>
      <c r="L76" s="76" t="str">
        <f t="shared" si="405"/>
        <v/>
      </c>
      <c r="M76" s="96"/>
      <c r="N76" s="271"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513"/>
        <v/>
      </c>
      <c r="W76" s="50" t="str">
        <f t="shared" ref="W76:AP76" si="536">IF(ISNONTEXT($V76),X76-$V76,"")</f>
        <v/>
      </c>
      <c r="X76" s="50" t="str">
        <f t="shared" si="536"/>
        <v/>
      </c>
      <c r="Y76" s="50" t="str">
        <f t="shared" si="536"/>
        <v/>
      </c>
      <c r="Z76" s="50" t="str">
        <f t="shared" si="536"/>
        <v/>
      </c>
      <c r="AA76" s="50" t="str">
        <f t="shared" si="536"/>
        <v/>
      </c>
      <c r="AB76" s="50" t="str">
        <f t="shared" si="536"/>
        <v/>
      </c>
      <c r="AC76" s="50" t="str">
        <f t="shared" si="536"/>
        <v/>
      </c>
      <c r="AD76" s="50" t="str">
        <f t="shared" si="536"/>
        <v/>
      </c>
      <c r="AE76" s="50" t="str">
        <f t="shared" si="536"/>
        <v/>
      </c>
      <c r="AF76" s="50" t="str">
        <f t="shared" si="536"/>
        <v/>
      </c>
      <c r="AG76" s="50" t="str">
        <f t="shared" si="536"/>
        <v/>
      </c>
      <c r="AH76" s="50" t="str">
        <f t="shared" si="536"/>
        <v/>
      </c>
      <c r="AI76" s="50" t="str">
        <f t="shared" si="536"/>
        <v/>
      </c>
      <c r="AJ76" s="50" t="str">
        <f t="shared" si="536"/>
        <v/>
      </c>
      <c r="AK76" s="50" t="str">
        <f t="shared" si="536"/>
        <v/>
      </c>
      <c r="AL76" s="50" t="str">
        <f t="shared" si="536"/>
        <v/>
      </c>
      <c r="AM76" s="50" t="str">
        <f t="shared" si="536"/>
        <v/>
      </c>
      <c r="AN76" s="50" t="str">
        <f t="shared" si="536"/>
        <v/>
      </c>
      <c r="AO76" s="50" t="str">
        <f t="shared" si="536"/>
        <v/>
      </c>
      <c r="AP76" s="50" t="str">
        <f t="shared" si="536"/>
        <v/>
      </c>
      <c r="AQ76" s="184" t="str">
        <f t="shared" si="515"/>
        <v/>
      </c>
      <c r="AR76" s="50" t="str">
        <f t="shared" ref="AR76:DC76" si="537">IF(ISNONTEXT($V76),AQ76+$V76,"")</f>
        <v/>
      </c>
      <c r="AS76" s="50" t="str">
        <f t="shared" si="537"/>
        <v/>
      </c>
      <c r="AT76" s="50" t="str">
        <f t="shared" si="537"/>
        <v/>
      </c>
      <c r="AU76" s="50" t="str">
        <f t="shared" si="537"/>
        <v/>
      </c>
      <c r="AV76" s="50" t="str">
        <f t="shared" si="537"/>
        <v/>
      </c>
      <c r="AW76" s="50" t="str">
        <f t="shared" si="537"/>
        <v/>
      </c>
      <c r="AX76" s="50" t="str">
        <f t="shared" si="537"/>
        <v/>
      </c>
      <c r="AY76" s="50" t="str">
        <f t="shared" si="537"/>
        <v/>
      </c>
      <c r="AZ76" s="50" t="str">
        <f t="shared" si="537"/>
        <v/>
      </c>
      <c r="BA76" s="50" t="str">
        <f t="shared" si="537"/>
        <v/>
      </c>
      <c r="BB76" s="50" t="str">
        <f t="shared" si="537"/>
        <v/>
      </c>
      <c r="BC76" s="50" t="str">
        <f t="shared" si="537"/>
        <v/>
      </c>
      <c r="BD76" s="50" t="str">
        <f t="shared" si="537"/>
        <v/>
      </c>
      <c r="BE76" s="50" t="str">
        <f t="shared" si="537"/>
        <v/>
      </c>
      <c r="BF76" s="50" t="str">
        <f t="shared" si="537"/>
        <v/>
      </c>
      <c r="BG76" s="50" t="str">
        <f t="shared" si="537"/>
        <v/>
      </c>
      <c r="BH76" s="50" t="str">
        <f t="shared" si="537"/>
        <v/>
      </c>
      <c r="BI76" s="50" t="str">
        <f t="shared" si="537"/>
        <v/>
      </c>
      <c r="BJ76" s="50" t="str">
        <f t="shared" si="537"/>
        <v/>
      </c>
      <c r="BK76" s="50" t="str">
        <f t="shared" si="537"/>
        <v/>
      </c>
      <c r="BL76" s="50" t="str">
        <f t="shared" si="537"/>
        <v/>
      </c>
      <c r="BM76" s="50" t="str">
        <f t="shared" si="537"/>
        <v/>
      </c>
      <c r="BN76" s="50" t="str">
        <f t="shared" si="537"/>
        <v/>
      </c>
      <c r="BO76" s="50" t="str">
        <f t="shared" si="537"/>
        <v/>
      </c>
      <c r="BP76" s="50" t="str">
        <f t="shared" si="537"/>
        <v/>
      </c>
      <c r="BQ76" s="50" t="str">
        <f t="shared" si="537"/>
        <v/>
      </c>
      <c r="BR76" s="50" t="str">
        <f t="shared" si="537"/>
        <v/>
      </c>
      <c r="BS76" s="50" t="str">
        <f t="shared" si="537"/>
        <v/>
      </c>
      <c r="BT76" s="50" t="str">
        <f t="shared" si="537"/>
        <v/>
      </c>
      <c r="BU76" s="50" t="str">
        <f t="shared" si="537"/>
        <v/>
      </c>
      <c r="BV76" s="50" t="str">
        <f t="shared" si="537"/>
        <v/>
      </c>
      <c r="BW76" s="50" t="str">
        <f t="shared" si="537"/>
        <v/>
      </c>
      <c r="BX76" s="50" t="str">
        <f t="shared" si="537"/>
        <v/>
      </c>
      <c r="BY76" s="50" t="str">
        <f t="shared" si="537"/>
        <v/>
      </c>
      <c r="BZ76" s="50" t="str">
        <f t="shared" si="537"/>
        <v/>
      </c>
      <c r="CA76" s="50" t="str">
        <f t="shared" si="537"/>
        <v/>
      </c>
      <c r="CB76" s="50" t="str">
        <f t="shared" si="537"/>
        <v/>
      </c>
      <c r="CC76" s="50" t="str">
        <f t="shared" si="537"/>
        <v/>
      </c>
      <c r="CD76" s="50" t="str">
        <f t="shared" si="537"/>
        <v/>
      </c>
      <c r="CE76" s="50" t="str">
        <f t="shared" si="537"/>
        <v/>
      </c>
      <c r="CF76" s="50" t="str">
        <f t="shared" si="537"/>
        <v/>
      </c>
      <c r="CG76" s="50" t="str">
        <f t="shared" si="537"/>
        <v/>
      </c>
      <c r="CH76" s="50" t="str">
        <f t="shared" si="537"/>
        <v/>
      </c>
      <c r="CI76" s="50" t="str">
        <f t="shared" si="537"/>
        <v/>
      </c>
      <c r="CJ76" s="50" t="str">
        <f t="shared" si="537"/>
        <v/>
      </c>
      <c r="CK76" s="50" t="str">
        <f t="shared" si="537"/>
        <v/>
      </c>
      <c r="CL76" s="50" t="str">
        <f t="shared" si="537"/>
        <v/>
      </c>
      <c r="CM76" s="50" t="str">
        <f t="shared" si="537"/>
        <v/>
      </c>
      <c r="CN76" s="50" t="str">
        <f t="shared" si="537"/>
        <v/>
      </c>
      <c r="CO76" s="50" t="str">
        <f t="shared" si="537"/>
        <v/>
      </c>
      <c r="CP76" s="50" t="str">
        <f t="shared" si="537"/>
        <v/>
      </c>
      <c r="CQ76" s="50" t="str">
        <f t="shared" si="537"/>
        <v/>
      </c>
      <c r="CR76" s="50" t="str">
        <f t="shared" si="537"/>
        <v/>
      </c>
      <c r="CS76" s="50" t="str">
        <f t="shared" si="537"/>
        <v/>
      </c>
      <c r="CT76" s="50" t="str">
        <f t="shared" si="537"/>
        <v/>
      </c>
      <c r="CU76" s="50" t="str">
        <f t="shared" si="537"/>
        <v/>
      </c>
      <c r="CV76" s="50" t="str">
        <f t="shared" si="537"/>
        <v/>
      </c>
      <c r="CW76" s="50" t="str">
        <f t="shared" si="537"/>
        <v/>
      </c>
      <c r="CX76" s="50" t="str">
        <f t="shared" si="537"/>
        <v/>
      </c>
      <c r="CY76" s="50" t="str">
        <f t="shared" si="537"/>
        <v/>
      </c>
      <c r="CZ76" s="50" t="str">
        <f t="shared" si="537"/>
        <v/>
      </c>
      <c r="DA76" s="50" t="str">
        <f t="shared" si="537"/>
        <v/>
      </c>
      <c r="DB76" s="50" t="str">
        <f t="shared" si="537"/>
        <v/>
      </c>
      <c r="DC76" s="50" t="str">
        <f t="shared" si="537"/>
        <v/>
      </c>
      <c r="DD76" s="50" t="str">
        <f t="shared" ref="DD76:DS76" si="538">IF(ISNONTEXT($V76),DC76+$V76,"")</f>
        <v/>
      </c>
      <c r="DE76" s="50" t="str">
        <f t="shared" si="538"/>
        <v/>
      </c>
      <c r="DF76" s="50" t="str">
        <f t="shared" si="538"/>
        <v/>
      </c>
      <c r="DG76" s="50" t="str">
        <f t="shared" si="538"/>
        <v/>
      </c>
      <c r="DH76" s="50" t="str">
        <f t="shared" si="538"/>
        <v/>
      </c>
      <c r="DI76" s="50" t="str">
        <f t="shared" si="538"/>
        <v/>
      </c>
      <c r="DJ76" s="50" t="str">
        <f t="shared" si="538"/>
        <v/>
      </c>
      <c r="DK76" s="50" t="str">
        <f t="shared" si="538"/>
        <v/>
      </c>
      <c r="DL76" s="50" t="str">
        <f t="shared" si="538"/>
        <v/>
      </c>
      <c r="DM76" s="50" t="str">
        <f t="shared" si="538"/>
        <v/>
      </c>
      <c r="DN76" s="50" t="str">
        <f t="shared" si="538"/>
        <v/>
      </c>
      <c r="DO76" s="50" t="str">
        <f t="shared" si="538"/>
        <v/>
      </c>
      <c r="DP76" s="50" t="str">
        <f t="shared" si="538"/>
        <v/>
      </c>
      <c r="DQ76" s="50" t="str">
        <f t="shared" si="538"/>
        <v/>
      </c>
      <c r="DR76" s="50" t="str">
        <f t="shared" si="538"/>
        <v/>
      </c>
      <c r="DS76" s="50" t="str">
        <f t="shared" si="538"/>
        <v/>
      </c>
      <c r="DT76" s="170" t="e">
        <f t="shared" si="409"/>
        <v>#N/A</v>
      </c>
      <c r="DU76" s="170" t="e">
        <f t="shared" si="410"/>
        <v>#N/A</v>
      </c>
      <c r="DV76" s="170" t="e">
        <f t="shared" si="411"/>
        <v>#N/A</v>
      </c>
      <c r="DW76" s="170" t="e">
        <f t="shared" si="412"/>
        <v>#N/A</v>
      </c>
      <c r="DX76" s="170" t="e">
        <f t="shared" si="413"/>
        <v>#N/A</v>
      </c>
      <c r="DY76" s="170" t="e">
        <f t="shared" si="414"/>
        <v>#N/A</v>
      </c>
      <c r="DZ76" s="170" t="e">
        <f t="shared" si="415"/>
        <v>#N/A</v>
      </c>
      <c r="EA76" s="170" t="e">
        <f t="shared" si="416"/>
        <v>#N/A</v>
      </c>
      <c r="EB76" s="170" t="e">
        <f t="shared" si="417"/>
        <v>#N/A</v>
      </c>
      <c r="EC76" s="170" t="e">
        <f t="shared" si="418"/>
        <v>#N/A</v>
      </c>
      <c r="ED76" s="170" t="e">
        <f t="shared" si="419"/>
        <v>#N/A</v>
      </c>
      <c r="EE76" s="170" t="e">
        <f t="shared" si="420"/>
        <v>#N/A</v>
      </c>
      <c r="EF76" s="170" t="e">
        <f t="shared" si="421"/>
        <v>#N/A</v>
      </c>
      <c r="EG76" s="170" t="e">
        <f t="shared" si="422"/>
        <v>#N/A</v>
      </c>
      <c r="EH76" s="170" t="e">
        <f t="shared" si="423"/>
        <v>#N/A</v>
      </c>
      <c r="EI76" s="170" t="e">
        <f t="shared" si="424"/>
        <v>#N/A</v>
      </c>
      <c r="EJ76" s="170" t="e">
        <f t="shared" si="425"/>
        <v>#N/A</v>
      </c>
      <c r="EK76" s="170" t="e">
        <f t="shared" si="426"/>
        <v>#N/A</v>
      </c>
      <c r="EL76" s="170" t="e">
        <f t="shared" si="427"/>
        <v>#N/A</v>
      </c>
      <c r="EM76" s="170" t="e">
        <f t="shared" si="428"/>
        <v>#N/A</v>
      </c>
      <c r="EN76" s="170" t="e">
        <f t="shared" si="429"/>
        <v>#N/A</v>
      </c>
      <c r="EO76" s="170" t="e">
        <f t="shared" si="430"/>
        <v>#N/A</v>
      </c>
      <c r="EP76" s="170" t="e">
        <f t="shared" si="431"/>
        <v>#N/A</v>
      </c>
      <c r="EQ76" s="170" t="e">
        <f t="shared" si="432"/>
        <v>#N/A</v>
      </c>
      <c r="ER76" s="170" t="e">
        <f t="shared" si="433"/>
        <v>#N/A</v>
      </c>
      <c r="ES76" s="170" t="e">
        <f t="shared" si="434"/>
        <v>#N/A</v>
      </c>
      <c r="ET76" s="170" t="e">
        <f t="shared" si="435"/>
        <v>#N/A</v>
      </c>
      <c r="EU76" s="170" t="e">
        <f t="shared" si="436"/>
        <v>#N/A</v>
      </c>
      <c r="EV76" s="170" t="e">
        <f t="shared" si="437"/>
        <v>#N/A</v>
      </c>
      <c r="EW76" s="170" t="e">
        <f t="shared" si="438"/>
        <v>#N/A</v>
      </c>
      <c r="EX76" s="170" t="e">
        <f t="shared" si="439"/>
        <v>#N/A</v>
      </c>
      <c r="EY76" s="170" t="e">
        <f t="shared" si="440"/>
        <v>#N/A</v>
      </c>
      <c r="EZ76" s="170" t="e">
        <f t="shared" si="441"/>
        <v>#N/A</v>
      </c>
      <c r="FA76" s="170" t="e">
        <f t="shared" si="442"/>
        <v>#N/A</v>
      </c>
      <c r="FB76" s="170" t="e">
        <f t="shared" si="443"/>
        <v>#N/A</v>
      </c>
      <c r="FC76" s="170" t="e">
        <f t="shared" si="444"/>
        <v>#N/A</v>
      </c>
      <c r="FD76" s="170" t="e">
        <f t="shared" si="445"/>
        <v>#N/A</v>
      </c>
      <c r="FE76" s="170" t="e">
        <f t="shared" si="446"/>
        <v>#N/A</v>
      </c>
      <c r="FF76" s="170" t="e">
        <f t="shared" si="447"/>
        <v>#N/A</v>
      </c>
      <c r="FG76" s="170" t="e">
        <f t="shared" si="448"/>
        <v>#N/A</v>
      </c>
      <c r="FH76" s="170" t="e">
        <f t="shared" si="449"/>
        <v>#N/A</v>
      </c>
      <c r="FI76" s="170" t="e">
        <f t="shared" si="450"/>
        <v>#N/A</v>
      </c>
      <c r="FJ76" s="170" t="e">
        <f t="shared" si="451"/>
        <v>#N/A</v>
      </c>
      <c r="FK76" s="170" t="e">
        <f t="shared" si="452"/>
        <v>#N/A</v>
      </c>
      <c r="FL76" s="170" t="e">
        <f t="shared" si="453"/>
        <v>#N/A</v>
      </c>
      <c r="FM76" s="170" t="e">
        <f t="shared" si="454"/>
        <v>#N/A</v>
      </c>
      <c r="FN76" s="170" t="e">
        <f t="shared" si="455"/>
        <v>#N/A</v>
      </c>
      <c r="FO76" s="170" t="e">
        <f t="shared" si="456"/>
        <v>#N/A</v>
      </c>
      <c r="FP76" s="170" t="e">
        <f t="shared" si="457"/>
        <v>#N/A</v>
      </c>
      <c r="FQ76" s="170" t="e">
        <f t="shared" si="458"/>
        <v>#N/A</v>
      </c>
      <c r="FR76" s="170" t="e">
        <f t="shared" si="459"/>
        <v>#N/A</v>
      </c>
      <c r="FS76" s="170" t="e">
        <f t="shared" si="460"/>
        <v>#N/A</v>
      </c>
      <c r="FT76" s="170" t="e">
        <f t="shared" si="461"/>
        <v>#N/A</v>
      </c>
      <c r="FU76" s="170" t="e">
        <f t="shared" si="462"/>
        <v>#N/A</v>
      </c>
      <c r="FV76" s="170" t="e">
        <f t="shared" si="463"/>
        <v>#N/A</v>
      </c>
      <c r="FW76" s="170" t="e">
        <f t="shared" si="464"/>
        <v>#N/A</v>
      </c>
      <c r="FX76" s="170" t="e">
        <f t="shared" si="465"/>
        <v>#N/A</v>
      </c>
      <c r="FY76" s="170" t="e">
        <f t="shared" si="466"/>
        <v>#N/A</v>
      </c>
      <c r="FZ76" s="170" t="e">
        <f t="shared" si="467"/>
        <v>#N/A</v>
      </c>
      <c r="GA76" s="170" t="e">
        <f t="shared" si="468"/>
        <v>#N/A</v>
      </c>
      <c r="GB76" s="170" t="e">
        <f t="shared" si="469"/>
        <v>#N/A</v>
      </c>
      <c r="GC76" s="170" t="e">
        <f t="shared" si="470"/>
        <v>#N/A</v>
      </c>
      <c r="GD76" s="170" t="e">
        <f t="shared" si="471"/>
        <v>#N/A</v>
      </c>
      <c r="GE76" s="170" t="e">
        <f t="shared" si="472"/>
        <v>#N/A</v>
      </c>
      <c r="GF76" s="170" t="e">
        <f t="shared" si="473"/>
        <v>#N/A</v>
      </c>
      <c r="GG76" s="170" t="e">
        <f t="shared" si="474"/>
        <v>#N/A</v>
      </c>
      <c r="GH76" s="170" t="e">
        <f t="shared" si="475"/>
        <v>#N/A</v>
      </c>
      <c r="GI76" s="170" t="e">
        <f t="shared" si="476"/>
        <v>#N/A</v>
      </c>
      <c r="GJ76" s="170" t="e">
        <f t="shared" si="477"/>
        <v>#N/A</v>
      </c>
      <c r="GK76" s="170" t="e">
        <f t="shared" si="478"/>
        <v>#N/A</v>
      </c>
      <c r="GL76" s="170" t="e">
        <f t="shared" si="479"/>
        <v>#N/A</v>
      </c>
      <c r="GM76" s="170" t="e">
        <f t="shared" si="480"/>
        <v>#N/A</v>
      </c>
      <c r="GN76" s="170" t="e">
        <f t="shared" si="481"/>
        <v>#N/A</v>
      </c>
      <c r="GO76" s="170" t="e">
        <f t="shared" si="482"/>
        <v>#N/A</v>
      </c>
      <c r="GP76" s="170" t="e">
        <f t="shared" si="483"/>
        <v>#N/A</v>
      </c>
      <c r="GQ76" s="170" t="e">
        <f t="shared" si="484"/>
        <v>#N/A</v>
      </c>
      <c r="GR76" s="170" t="e">
        <f t="shared" si="485"/>
        <v>#N/A</v>
      </c>
      <c r="GS76" s="170" t="e">
        <f t="shared" si="486"/>
        <v>#N/A</v>
      </c>
      <c r="GT76" s="170" t="e">
        <f t="shared" si="487"/>
        <v>#N/A</v>
      </c>
      <c r="GU76" s="170" t="e">
        <f t="shared" si="488"/>
        <v>#N/A</v>
      </c>
      <c r="GV76" s="170" t="e">
        <f t="shared" si="489"/>
        <v>#N/A</v>
      </c>
      <c r="GW76" s="170" t="e">
        <f t="shared" si="490"/>
        <v>#N/A</v>
      </c>
      <c r="GX76" s="170" t="e">
        <f t="shared" si="491"/>
        <v>#N/A</v>
      </c>
      <c r="GY76" s="170" t="e">
        <f t="shared" si="492"/>
        <v>#N/A</v>
      </c>
      <c r="GZ76" s="170" t="e">
        <f t="shared" si="493"/>
        <v>#N/A</v>
      </c>
      <c r="HA76" s="170" t="e">
        <f t="shared" si="494"/>
        <v>#N/A</v>
      </c>
      <c r="HB76" s="170" t="e">
        <f t="shared" si="495"/>
        <v>#N/A</v>
      </c>
      <c r="HC76" s="170" t="e">
        <f t="shared" si="496"/>
        <v>#N/A</v>
      </c>
      <c r="HD76" s="170" t="e">
        <f t="shared" si="497"/>
        <v>#N/A</v>
      </c>
      <c r="HE76" s="170" t="e">
        <f t="shared" si="498"/>
        <v>#N/A</v>
      </c>
      <c r="HF76" s="170" t="e">
        <f t="shared" si="499"/>
        <v>#N/A</v>
      </c>
      <c r="HG76" s="170" t="e">
        <f t="shared" si="500"/>
        <v>#N/A</v>
      </c>
      <c r="HH76" s="170" t="e">
        <f t="shared" si="501"/>
        <v>#N/A</v>
      </c>
      <c r="HI76" s="170" t="e">
        <f t="shared" si="502"/>
        <v>#N/A</v>
      </c>
      <c r="HJ76" s="170" t="e">
        <f t="shared" si="503"/>
        <v>#N/A</v>
      </c>
      <c r="HK76" s="170" t="e">
        <f t="shared" si="504"/>
        <v>#N/A</v>
      </c>
      <c r="HL76" s="170" t="e">
        <f t="shared" si="505"/>
        <v>#N/A</v>
      </c>
      <c r="HM76" s="170" t="e">
        <f t="shared" si="506"/>
        <v>#N/A</v>
      </c>
      <c r="HN76" s="170" t="e">
        <f t="shared" si="507"/>
        <v>#N/A</v>
      </c>
      <c r="HO76" s="170" t="e">
        <f t="shared" si="508"/>
        <v>#N/A</v>
      </c>
      <c r="HP76" s="170" t="e">
        <f t="shared" si="509"/>
        <v>#N/A</v>
      </c>
    </row>
    <row r="77" spans="1:224" hidden="1" x14ac:dyDescent="0.25">
      <c r="A77" s="4">
        <v>74</v>
      </c>
      <c r="B77" s="97" t="str">
        <f t="shared" si="510"/>
        <v/>
      </c>
      <c r="C77" s="96"/>
      <c r="D77" s="97" t="str">
        <f t="shared" si="511"/>
        <v/>
      </c>
      <c r="E77" s="36" t="str">
        <f t="shared" si="403"/>
        <v/>
      </c>
      <c r="F77" s="36" t="str">
        <f t="shared" si="404"/>
        <v/>
      </c>
      <c r="G77" s="74" t="str">
        <f t="shared" si="512"/>
        <v/>
      </c>
      <c r="H77" s="23"/>
      <c r="I77" s="58"/>
      <c r="J77" s="281"/>
      <c r="K77" s="75" t="str">
        <f>IF(AND(B77&gt;0,C77&gt;0,D77&gt;0),IF(ISBLANK(J77),IF(ISBLANK(H77),"",(D77-B77)*VLOOKUP(H77,VLookups!$A$4:$B$13,2,FALSE)),J77),"")</f>
        <v/>
      </c>
      <c r="L77" s="76" t="str">
        <f t="shared" si="405"/>
        <v/>
      </c>
      <c r="M77" s="96"/>
      <c r="N77" s="271"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513"/>
        <v/>
      </c>
      <c r="W77" s="50" t="str">
        <f t="shared" ref="W77:AP77" si="539">IF(ISNONTEXT($V77),X77-$V77,"")</f>
        <v/>
      </c>
      <c r="X77" s="50" t="str">
        <f t="shared" si="539"/>
        <v/>
      </c>
      <c r="Y77" s="50" t="str">
        <f t="shared" si="539"/>
        <v/>
      </c>
      <c r="Z77" s="50" t="str">
        <f t="shared" si="539"/>
        <v/>
      </c>
      <c r="AA77" s="50" t="str">
        <f t="shared" si="539"/>
        <v/>
      </c>
      <c r="AB77" s="50" t="str">
        <f t="shared" si="539"/>
        <v/>
      </c>
      <c r="AC77" s="50" t="str">
        <f t="shared" si="539"/>
        <v/>
      </c>
      <c r="AD77" s="50" t="str">
        <f t="shared" si="539"/>
        <v/>
      </c>
      <c r="AE77" s="50" t="str">
        <f t="shared" si="539"/>
        <v/>
      </c>
      <c r="AF77" s="50" t="str">
        <f t="shared" si="539"/>
        <v/>
      </c>
      <c r="AG77" s="50" t="str">
        <f t="shared" si="539"/>
        <v/>
      </c>
      <c r="AH77" s="50" t="str">
        <f t="shared" si="539"/>
        <v/>
      </c>
      <c r="AI77" s="50" t="str">
        <f t="shared" si="539"/>
        <v/>
      </c>
      <c r="AJ77" s="50" t="str">
        <f t="shared" si="539"/>
        <v/>
      </c>
      <c r="AK77" s="50" t="str">
        <f t="shared" si="539"/>
        <v/>
      </c>
      <c r="AL77" s="50" t="str">
        <f t="shared" si="539"/>
        <v/>
      </c>
      <c r="AM77" s="50" t="str">
        <f t="shared" si="539"/>
        <v/>
      </c>
      <c r="AN77" s="50" t="str">
        <f t="shared" si="539"/>
        <v/>
      </c>
      <c r="AO77" s="50" t="str">
        <f t="shared" si="539"/>
        <v/>
      </c>
      <c r="AP77" s="50" t="str">
        <f t="shared" si="539"/>
        <v/>
      </c>
      <c r="AQ77" s="184" t="str">
        <f t="shared" si="515"/>
        <v/>
      </c>
      <c r="AR77" s="50" t="str">
        <f t="shared" ref="AR77:DC77" si="540">IF(ISNONTEXT($V77),AQ77+$V77,"")</f>
        <v/>
      </c>
      <c r="AS77" s="50" t="str">
        <f t="shared" si="540"/>
        <v/>
      </c>
      <c r="AT77" s="50" t="str">
        <f t="shared" si="540"/>
        <v/>
      </c>
      <c r="AU77" s="50" t="str">
        <f t="shared" si="540"/>
        <v/>
      </c>
      <c r="AV77" s="50" t="str">
        <f t="shared" si="540"/>
        <v/>
      </c>
      <c r="AW77" s="50" t="str">
        <f t="shared" si="540"/>
        <v/>
      </c>
      <c r="AX77" s="50" t="str">
        <f t="shared" si="540"/>
        <v/>
      </c>
      <c r="AY77" s="50" t="str">
        <f t="shared" si="540"/>
        <v/>
      </c>
      <c r="AZ77" s="50" t="str">
        <f t="shared" si="540"/>
        <v/>
      </c>
      <c r="BA77" s="50" t="str">
        <f t="shared" si="540"/>
        <v/>
      </c>
      <c r="BB77" s="50" t="str">
        <f t="shared" si="540"/>
        <v/>
      </c>
      <c r="BC77" s="50" t="str">
        <f t="shared" si="540"/>
        <v/>
      </c>
      <c r="BD77" s="50" t="str">
        <f t="shared" si="540"/>
        <v/>
      </c>
      <c r="BE77" s="50" t="str">
        <f t="shared" si="540"/>
        <v/>
      </c>
      <c r="BF77" s="50" t="str">
        <f t="shared" si="540"/>
        <v/>
      </c>
      <c r="BG77" s="50" t="str">
        <f t="shared" si="540"/>
        <v/>
      </c>
      <c r="BH77" s="50" t="str">
        <f t="shared" si="540"/>
        <v/>
      </c>
      <c r="BI77" s="50" t="str">
        <f t="shared" si="540"/>
        <v/>
      </c>
      <c r="BJ77" s="50" t="str">
        <f t="shared" si="540"/>
        <v/>
      </c>
      <c r="BK77" s="50" t="str">
        <f t="shared" si="540"/>
        <v/>
      </c>
      <c r="BL77" s="50" t="str">
        <f t="shared" si="540"/>
        <v/>
      </c>
      <c r="BM77" s="50" t="str">
        <f t="shared" si="540"/>
        <v/>
      </c>
      <c r="BN77" s="50" t="str">
        <f t="shared" si="540"/>
        <v/>
      </c>
      <c r="BO77" s="50" t="str">
        <f t="shared" si="540"/>
        <v/>
      </c>
      <c r="BP77" s="50" t="str">
        <f t="shared" si="540"/>
        <v/>
      </c>
      <c r="BQ77" s="50" t="str">
        <f t="shared" si="540"/>
        <v/>
      </c>
      <c r="BR77" s="50" t="str">
        <f t="shared" si="540"/>
        <v/>
      </c>
      <c r="BS77" s="50" t="str">
        <f t="shared" si="540"/>
        <v/>
      </c>
      <c r="BT77" s="50" t="str">
        <f t="shared" si="540"/>
        <v/>
      </c>
      <c r="BU77" s="50" t="str">
        <f t="shared" si="540"/>
        <v/>
      </c>
      <c r="BV77" s="50" t="str">
        <f t="shared" si="540"/>
        <v/>
      </c>
      <c r="BW77" s="50" t="str">
        <f t="shared" si="540"/>
        <v/>
      </c>
      <c r="BX77" s="50" t="str">
        <f t="shared" si="540"/>
        <v/>
      </c>
      <c r="BY77" s="50" t="str">
        <f t="shared" si="540"/>
        <v/>
      </c>
      <c r="BZ77" s="50" t="str">
        <f t="shared" si="540"/>
        <v/>
      </c>
      <c r="CA77" s="50" t="str">
        <f t="shared" si="540"/>
        <v/>
      </c>
      <c r="CB77" s="50" t="str">
        <f t="shared" si="540"/>
        <v/>
      </c>
      <c r="CC77" s="50" t="str">
        <f t="shared" si="540"/>
        <v/>
      </c>
      <c r="CD77" s="50" t="str">
        <f t="shared" si="540"/>
        <v/>
      </c>
      <c r="CE77" s="50" t="str">
        <f t="shared" si="540"/>
        <v/>
      </c>
      <c r="CF77" s="50" t="str">
        <f t="shared" si="540"/>
        <v/>
      </c>
      <c r="CG77" s="50" t="str">
        <f t="shared" si="540"/>
        <v/>
      </c>
      <c r="CH77" s="50" t="str">
        <f t="shared" si="540"/>
        <v/>
      </c>
      <c r="CI77" s="50" t="str">
        <f t="shared" si="540"/>
        <v/>
      </c>
      <c r="CJ77" s="50" t="str">
        <f t="shared" si="540"/>
        <v/>
      </c>
      <c r="CK77" s="50" t="str">
        <f t="shared" si="540"/>
        <v/>
      </c>
      <c r="CL77" s="50" t="str">
        <f t="shared" si="540"/>
        <v/>
      </c>
      <c r="CM77" s="50" t="str">
        <f t="shared" si="540"/>
        <v/>
      </c>
      <c r="CN77" s="50" t="str">
        <f t="shared" si="540"/>
        <v/>
      </c>
      <c r="CO77" s="50" t="str">
        <f t="shared" si="540"/>
        <v/>
      </c>
      <c r="CP77" s="50" t="str">
        <f t="shared" si="540"/>
        <v/>
      </c>
      <c r="CQ77" s="50" t="str">
        <f t="shared" si="540"/>
        <v/>
      </c>
      <c r="CR77" s="50" t="str">
        <f t="shared" si="540"/>
        <v/>
      </c>
      <c r="CS77" s="50" t="str">
        <f t="shared" si="540"/>
        <v/>
      </c>
      <c r="CT77" s="50" t="str">
        <f t="shared" si="540"/>
        <v/>
      </c>
      <c r="CU77" s="50" t="str">
        <f t="shared" si="540"/>
        <v/>
      </c>
      <c r="CV77" s="50" t="str">
        <f t="shared" si="540"/>
        <v/>
      </c>
      <c r="CW77" s="50" t="str">
        <f t="shared" si="540"/>
        <v/>
      </c>
      <c r="CX77" s="50" t="str">
        <f t="shared" si="540"/>
        <v/>
      </c>
      <c r="CY77" s="50" t="str">
        <f t="shared" si="540"/>
        <v/>
      </c>
      <c r="CZ77" s="50" t="str">
        <f t="shared" si="540"/>
        <v/>
      </c>
      <c r="DA77" s="50" t="str">
        <f t="shared" si="540"/>
        <v/>
      </c>
      <c r="DB77" s="50" t="str">
        <f t="shared" si="540"/>
        <v/>
      </c>
      <c r="DC77" s="50" t="str">
        <f t="shared" si="540"/>
        <v/>
      </c>
      <c r="DD77" s="50" t="str">
        <f t="shared" ref="DD77:DS77" si="541">IF(ISNONTEXT($V77),DC77+$V77,"")</f>
        <v/>
      </c>
      <c r="DE77" s="50" t="str">
        <f t="shared" si="541"/>
        <v/>
      </c>
      <c r="DF77" s="50" t="str">
        <f t="shared" si="541"/>
        <v/>
      </c>
      <c r="DG77" s="50" t="str">
        <f t="shared" si="541"/>
        <v/>
      </c>
      <c r="DH77" s="50" t="str">
        <f t="shared" si="541"/>
        <v/>
      </c>
      <c r="DI77" s="50" t="str">
        <f t="shared" si="541"/>
        <v/>
      </c>
      <c r="DJ77" s="50" t="str">
        <f t="shared" si="541"/>
        <v/>
      </c>
      <c r="DK77" s="50" t="str">
        <f t="shared" si="541"/>
        <v/>
      </c>
      <c r="DL77" s="50" t="str">
        <f t="shared" si="541"/>
        <v/>
      </c>
      <c r="DM77" s="50" t="str">
        <f t="shared" si="541"/>
        <v/>
      </c>
      <c r="DN77" s="50" t="str">
        <f t="shared" si="541"/>
        <v/>
      </c>
      <c r="DO77" s="50" t="str">
        <f t="shared" si="541"/>
        <v/>
      </c>
      <c r="DP77" s="50" t="str">
        <f t="shared" si="541"/>
        <v/>
      </c>
      <c r="DQ77" s="50" t="str">
        <f t="shared" si="541"/>
        <v/>
      </c>
      <c r="DR77" s="50" t="str">
        <f t="shared" si="541"/>
        <v/>
      </c>
      <c r="DS77" s="50" t="str">
        <f t="shared" si="541"/>
        <v/>
      </c>
      <c r="DT77" s="170" t="e">
        <f t="shared" si="409"/>
        <v>#N/A</v>
      </c>
      <c r="DU77" s="170" t="e">
        <f t="shared" si="410"/>
        <v>#N/A</v>
      </c>
      <c r="DV77" s="170" t="e">
        <f t="shared" si="411"/>
        <v>#N/A</v>
      </c>
      <c r="DW77" s="170" t="e">
        <f t="shared" si="412"/>
        <v>#N/A</v>
      </c>
      <c r="DX77" s="170" t="e">
        <f t="shared" si="413"/>
        <v>#N/A</v>
      </c>
      <c r="DY77" s="170" t="e">
        <f t="shared" si="414"/>
        <v>#N/A</v>
      </c>
      <c r="DZ77" s="170" t="e">
        <f t="shared" si="415"/>
        <v>#N/A</v>
      </c>
      <c r="EA77" s="170" t="e">
        <f t="shared" si="416"/>
        <v>#N/A</v>
      </c>
      <c r="EB77" s="170" t="e">
        <f t="shared" si="417"/>
        <v>#N/A</v>
      </c>
      <c r="EC77" s="170" t="e">
        <f t="shared" si="418"/>
        <v>#N/A</v>
      </c>
      <c r="ED77" s="170" t="e">
        <f t="shared" si="419"/>
        <v>#N/A</v>
      </c>
      <c r="EE77" s="170" t="e">
        <f t="shared" si="420"/>
        <v>#N/A</v>
      </c>
      <c r="EF77" s="170" t="e">
        <f t="shared" si="421"/>
        <v>#N/A</v>
      </c>
      <c r="EG77" s="170" t="e">
        <f t="shared" si="422"/>
        <v>#N/A</v>
      </c>
      <c r="EH77" s="170" t="e">
        <f t="shared" si="423"/>
        <v>#N/A</v>
      </c>
      <c r="EI77" s="170" t="e">
        <f t="shared" si="424"/>
        <v>#N/A</v>
      </c>
      <c r="EJ77" s="170" t="e">
        <f t="shared" si="425"/>
        <v>#N/A</v>
      </c>
      <c r="EK77" s="170" t="e">
        <f t="shared" si="426"/>
        <v>#N/A</v>
      </c>
      <c r="EL77" s="170" t="e">
        <f t="shared" si="427"/>
        <v>#N/A</v>
      </c>
      <c r="EM77" s="170" t="e">
        <f t="shared" si="428"/>
        <v>#N/A</v>
      </c>
      <c r="EN77" s="170" t="e">
        <f t="shared" si="429"/>
        <v>#N/A</v>
      </c>
      <c r="EO77" s="170" t="e">
        <f t="shared" si="430"/>
        <v>#N/A</v>
      </c>
      <c r="EP77" s="170" t="e">
        <f t="shared" si="431"/>
        <v>#N/A</v>
      </c>
      <c r="EQ77" s="170" t="e">
        <f t="shared" si="432"/>
        <v>#N/A</v>
      </c>
      <c r="ER77" s="170" t="e">
        <f t="shared" si="433"/>
        <v>#N/A</v>
      </c>
      <c r="ES77" s="170" t="e">
        <f t="shared" si="434"/>
        <v>#N/A</v>
      </c>
      <c r="ET77" s="170" t="e">
        <f t="shared" si="435"/>
        <v>#N/A</v>
      </c>
      <c r="EU77" s="170" t="e">
        <f t="shared" si="436"/>
        <v>#N/A</v>
      </c>
      <c r="EV77" s="170" t="e">
        <f t="shared" si="437"/>
        <v>#N/A</v>
      </c>
      <c r="EW77" s="170" t="e">
        <f t="shared" si="438"/>
        <v>#N/A</v>
      </c>
      <c r="EX77" s="170" t="e">
        <f t="shared" si="439"/>
        <v>#N/A</v>
      </c>
      <c r="EY77" s="170" t="e">
        <f t="shared" si="440"/>
        <v>#N/A</v>
      </c>
      <c r="EZ77" s="170" t="e">
        <f t="shared" si="441"/>
        <v>#N/A</v>
      </c>
      <c r="FA77" s="170" t="e">
        <f t="shared" si="442"/>
        <v>#N/A</v>
      </c>
      <c r="FB77" s="170" t="e">
        <f t="shared" si="443"/>
        <v>#N/A</v>
      </c>
      <c r="FC77" s="170" t="e">
        <f t="shared" si="444"/>
        <v>#N/A</v>
      </c>
      <c r="FD77" s="170" t="e">
        <f t="shared" si="445"/>
        <v>#N/A</v>
      </c>
      <c r="FE77" s="170" t="e">
        <f t="shared" si="446"/>
        <v>#N/A</v>
      </c>
      <c r="FF77" s="170" t="e">
        <f t="shared" si="447"/>
        <v>#N/A</v>
      </c>
      <c r="FG77" s="170" t="e">
        <f t="shared" si="448"/>
        <v>#N/A</v>
      </c>
      <c r="FH77" s="170" t="e">
        <f t="shared" si="449"/>
        <v>#N/A</v>
      </c>
      <c r="FI77" s="170" t="e">
        <f t="shared" si="450"/>
        <v>#N/A</v>
      </c>
      <c r="FJ77" s="170" t="e">
        <f t="shared" si="451"/>
        <v>#N/A</v>
      </c>
      <c r="FK77" s="170" t="e">
        <f t="shared" si="452"/>
        <v>#N/A</v>
      </c>
      <c r="FL77" s="170" t="e">
        <f t="shared" si="453"/>
        <v>#N/A</v>
      </c>
      <c r="FM77" s="170" t="e">
        <f t="shared" si="454"/>
        <v>#N/A</v>
      </c>
      <c r="FN77" s="170" t="e">
        <f t="shared" si="455"/>
        <v>#N/A</v>
      </c>
      <c r="FO77" s="170" t="e">
        <f t="shared" si="456"/>
        <v>#N/A</v>
      </c>
      <c r="FP77" s="170" t="e">
        <f t="shared" si="457"/>
        <v>#N/A</v>
      </c>
      <c r="FQ77" s="170" t="e">
        <f t="shared" si="458"/>
        <v>#N/A</v>
      </c>
      <c r="FR77" s="170" t="e">
        <f t="shared" si="459"/>
        <v>#N/A</v>
      </c>
      <c r="FS77" s="170" t="e">
        <f t="shared" si="460"/>
        <v>#N/A</v>
      </c>
      <c r="FT77" s="170" t="e">
        <f t="shared" si="461"/>
        <v>#N/A</v>
      </c>
      <c r="FU77" s="170" t="e">
        <f t="shared" si="462"/>
        <v>#N/A</v>
      </c>
      <c r="FV77" s="170" t="e">
        <f t="shared" si="463"/>
        <v>#N/A</v>
      </c>
      <c r="FW77" s="170" t="e">
        <f t="shared" si="464"/>
        <v>#N/A</v>
      </c>
      <c r="FX77" s="170" t="e">
        <f t="shared" si="465"/>
        <v>#N/A</v>
      </c>
      <c r="FY77" s="170" t="e">
        <f t="shared" si="466"/>
        <v>#N/A</v>
      </c>
      <c r="FZ77" s="170" t="e">
        <f t="shared" si="467"/>
        <v>#N/A</v>
      </c>
      <c r="GA77" s="170" t="e">
        <f t="shared" si="468"/>
        <v>#N/A</v>
      </c>
      <c r="GB77" s="170" t="e">
        <f t="shared" si="469"/>
        <v>#N/A</v>
      </c>
      <c r="GC77" s="170" t="e">
        <f t="shared" si="470"/>
        <v>#N/A</v>
      </c>
      <c r="GD77" s="170" t="e">
        <f t="shared" si="471"/>
        <v>#N/A</v>
      </c>
      <c r="GE77" s="170" t="e">
        <f t="shared" si="472"/>
        <v>#N/A</v>
      </c>
      <c r="GF77" s="170" t="e">
        <f t="shared" si="473"/>
        <v>#N/A</v>
      </c>
      <c r="GG77" s="170" t="e">
        <f t="shared" si="474"/>
        <v>#N/A</v>
      </c>
      <c r="GH77" s="170" t="e">
        <f t="shared" si="475"/>
        <v>#N/A</v>
      </c>
      <c r="GI77" s="170" t="e">
        <f t="shared" si="476"/>
        <v>#N/A</v>
      </c>
      <c r="GJ77" s="170" t="e">
        <f t="shared" si="477"/>
        <v>#N/A</v>
      </c>
      <c r="GK77" s="170" t="e">
        <f t="shared" si="478"/>
        <v>#N/A</v>
      </c>
      <c r="GL77" s="170" t="e">
        <f t="shared" si="479"/>
        <v>#N/A</v>
      </c>
      <c r="GM77" s="170" t="e">
        <f t="shared" si="480"/>
        <v>#N/A</v>
      </c>
      <c r="GN77" s="170" t="e">
        <f t="shared" si="481"/>
        <v>#N/A</v>
      </c>
      <c r="GO77" s="170" t="e">
        <f t="shared" si="482"/>
        <v>#N/A</v>
      </c>
      <c r="GP77" s="170" t="e">
        <f t="shared" si="483"/>
        <v>#N/A</v>
      </c>
      <c r="GQ77" s="170" t="e">
        <f t="shared" si="484"/>
        <v>#N/A</v>
      </c>
      <c r="GR77" s="170" t="e">
        <f t="shared" si="485"/>
        <v>#N/A</v>
      </c>
      <c r="GS77" s="170" t="e">
        <f t="shared" si="486"/>
        <v>#N/A</v>
      </c>
      <c r="GT77" s="170" t="e">
        <f t="shared" si="487"/>
        <v>#N/A</v>
      </c>
      <c r="GU77" s="170" t="e">
        <f t="shared" si="488"/>
        <v>#N/A</v>
      </c>
      <c r="GV77" s="170" t="e">
        <f t="shared" si="489"/>
        <v>#N/A</v>
      </c>
      <c r="GW77" s="170" t="e">
        <f t="shared" si="490"/>
        <v>#N/A</v>
      </c>
      <c r="GX77" s="170" t="e">
        <f t="shared" si="491"/>
        <v>#N/A</v>
      </c>
      <c r="GY77" s="170" t="e">
        <f t="shared" si="492"/>
        <v>#N/A</v>
      </c>
      <c r="GZ77" s="170" t="e">
        <f t="shared" si="493"/>
        <v>#N/A</v>
      </c>
      <c r="HA77" s="170" t="e">
        <f t="shared" si="494"/>
        <v>#N/A</v>
      </c>
      <c r="HB77" s="170" t="e">
        <f t="shared" si="495"/>
        <v>#N/A</v>
      </c>
      <c r="HC77" s="170" t="e">
        <f t="shared" si="496"/>
        <v>#N/A</v>
      </c>
      <c r="HD77" s="170" t="e">
        <f t="shared" si="497"/>
        <v>#N/A</v>
      </c>
      <c r="HE77" s="170" t="e">
        <f t="shared" si="498"/>
        <v>#N/A</v>
      </c>
      <c r="HF77" s="170" t="e">
        <f t="shared" si="499"/>
        <v>#N/A</v>
      </c>
      <c r="HG77" s="170" t="e">
        <f t="shared" si="500"/>
        <v>#N/A</v>
      </c>
      <c r="HH77" s="170" t="e">
        <f t="shared" si="501"/>
        <v>#N/A</v>
      </c>
      <c r="HI77" s="170" t="e">
        <f t="shared" si="502"/>
        <v>#N/A</v>
      </c>
      <c r="HJ77" s="170" t="e">
        <f t="shared" si="503"/>
        <v>#N/A</v>
      </c>
      <c r="HK77" s="170" t="e">
        <f t="shared" si="504"/>
        <v>#N/A</v>
      </c>
      <c r="HL77" s="170" t="e">
        <f t="shared" si="505"/>
        <v>#N/A</v>
      </c>
      <c r="HM77" s="170" t="e">
        <f t="shared" si="506"/>
        <v>#N/A</v>
      </c>
      <c r="HN77" s="170" t="e">
        <f t="shared" si="507"/>
        <v>#N/A</v>
      </c>
      <c r="HO77" s="170" t="e">
        <f t="shared" si="508"/>
        <v>#N/A</v>
      </c>
      <c r="HP77" s="170" t="e">
        <f t="shared" si="509"/>
        <v>#N/A</v>
      </c>
    </row>
    <row r="78" spans="1:224" hidden="1" x14ac:dyDescent="0.25">
      <c r="A78" s="4">
        <v>75</v>
      </c>
      <c r="B78" s="97" t="str">
        <f t="shared" si="510"/>
        <v/>
      </c>
      <c r="C78" s="96"/>
      <c r="D78" s="97" t="str">
        <f t="shared" si="511"/>
        <v/>
      </c>
      <c r="E78" s="36" t="str">
        <f t="shared" si="403"/>
        <v/>
      </c>
      <c r="F78" s="36" t="str">
        <f t="shared" si="404"/>
        <v/>
      </c>
      <c r="G78" s="74" t="str">
        <f t="shared" si="512"/>
        <v/>
      </c>
      <c r="H78" s="23"/>
      <c r="I78" s="58"/>
      <c r="J78" s="281"/>
      <c r="K78" s="75" t="str">
        <f>IF(AND(B78&gt;0,C78&gt;0,D78&gt;0),IF(ISBLANK(J78),IF(ISBLANK(H78),"",(D78-B78)*VLOOKUP(H78,VLookups!$A$4:$B$13,2,FALSE)),J78),"")</f>
        <v/>
      </c>
      <c r="L78" s="76" t="str">
        <f t="shared" si="405"/>
        <v/>
      </c>
      <c r="M78" s="96"/>
      <c r="N78" s="271"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513"/>
        <v/>
      </c>
      <c r="W78" s="50" t="str">
        <f t="shared" ref="W78:AP78" si="542">IF(ISNONTEXT($V78),X78-$V78,"")</f>
        <v/>
      </c>
      <c r="X78" s="50" t="str">
        <f t="shared" si="542"/>
        <v/>
      </c>
      <c r="Y78" s="50" t="str">
        <f t="shared" si="542"/>
        <v/>
      </c>
      <c r="Z78" s="50" t="str">
        <f t="shared" si="542"/>
        <v/>
      </c>
      <c r="AA78" s="50" t="str">
        <f t="shared" si="542"/>
        <v/>
      </c>
      <c r="AB78" s="50" t="str">
        <f t="shared" si="542"/>
        <v/>
      </c>
      <c r="AC78" s="50" t="str">
        <f t="shared" si="542"/>
        <v/>
      </c>
      <c r="AD78" s="50" t="str">
        <f t="shared" si="542"/>
        <v/>
      </c>
      <c r="AE78" s="50" t="str">
        <f t="shared" si="542"/>
        <v/>
      </c>
      <c r="AF78" s="50" t="str">
        <f t="shared" si="542"/>
        <v/>
      </c>
      <c r="AG78" s="50" t="str">
        <f t="shared" si="542"/>
        <v/>
      </c>
      <c r="AH78" s="50" t="str">
        <f t="shared" si="542"/>
        <v/>
      </c>
      <c r="AI78" s="50" t="str">
        <f t="shared" si="542"/>
        <v/>
      </c>
      <c r="AJ78" s="50" t="str">
        <f t="shared" si="542"/>
        <v/>
      </c>
      <c r="AK78" s="50" t="str">
        <f t="shared" si="542"/>
        <v/>
      </c>
      <c r="AL78" s="50" t="str">
        <f t="shared" si="542"/>
        <v/>
      </c>
      <c r="AM78" s="50" t="str">
        <f t="shared" si="542"/>
        <v/>
      </c>
      <c r="AN78" s="50" t="str">
        <f t="shared" si="542"/>
        <v/>
      </c>
      <c r="AO78" s="50" t="str">
        <f t="shared" si="542"/>
        <v/>
      </c>
      <c r="AP78" s="50" t="str">
        <f t="shared" si="542"/>
        <v/>
      </c>
      <c r="AQ78" s="184" t="str">
        <f t="shared" si="515"/>
        <v/>
      </c>
      <c r="AR78" s="50" t="str">
        <f t="shared" ref="AR78:DC78" si="543">IF(ISNONTEXT($V78),AQ78+$V78,"")</f>
        <v/>
      </c>
      <c r="AS78" s="50" t="str">
        <f t="shared" si="543"/>
        <v/>
      </c>
      <c r="AT78" s="50" t="str">
        <f t="shared" si="543"/>
        <v/>
      </c>
      <c r="AU78" s="50" t="str">
        <f t="shared" si="543"/>
        <v/>
      </c>
      <c r="AV78" s="50" t="str">
        <f t="shared" si="543"/>
        <v/>
      </c>
      <c r="AW78" s="50" t="str">
        <f t="shared" si="543"/>
        <v/>
      </c>
      <c r="AX78" s="50" t="str">
        <f t="shared" si="543"/>
        <v/>
      </c>
      <c r="AY78" s="50" t="str">
        <f t="shared" si="543"/>
        <v/>
      </c>
      <c r="AZ78" s="50" t="str">
        <f t="shared" si="543"/>
        <v/>
      </c>
      <c r="BA78" s="50" t="str">
        <f t="shared" si="543"/>
        <v/>
      </c>
      <c r="BB78" s="50" t="str">
        <f t="shared" si="543"/>
        <v/>
      </c>
      <c r="BC78" s="50" t="str">
        <f t="shared" si="543"/>
        <v/>
      </c>
      <c r="BD78" s="50" t="str">
        <f t="shared" si="543"/>
        <v/>
      </c>
      <c r="BE78" s="50" t="str">
        <f t="shared" si="543"/>
        <v/>
      </c>
      <c r="BF78" s="50" t="str">
        <f t="shared" si="543"/>
        <v/>
      </c>
      <c r="BG78" s="50" t="str">
        <f t="shared" si="543"/>
        <v/>
      </c>
      <c r="BH78" s="50" t="str">
        <f t="shared" si="543"/>
        <v/>
      </c>
      <c r="BI78" s="50" t="str">
        <f t="shared" si="543"/>
        <v/>
      </c>
      <c r="BJ78" s="50" t="str">
        <f t="shared" si="543"/>
        <v/>
      </c>
      <c r="BK78" s="50" t="str">
        <f t="shared" si="543"/>
        <v/>
      </c>
      <c r="BL78" s="50" t="str">
        <f t="shared" si="543"/>
        <v/>
      </c>
      <c r="BM78" s="50" t="str">
        <f t="shared" si="543"/>
        <v/>
      </c>
      <c r="BN78" s="50" t="str">
        <f t="shared" si="543"/>
        <v/>
      </c>
      <c r="BO78" s="50" t="str">
        <f t="shared" si="543"/>
        <v/>
      </c>
      <c r="BP78" s="50" t="str">
        <f t="shared" si="543"/>
        <v/>
      </c>
      <c r="BQ78" s="50" t="str">
        <f t="shared" si="543"/>
        <v/>
      </c>
      <c r="BR78" s="50" t="str">
        <f t="shared" si="543"/>
        <v/>
      </c>
      <c r="BS78" s="50" t="str">
        <f t="shared" si="543"/>
        <v/>
      </c>
      <c r="BT78" s="50" t="str">
        <f t="shared" si="543"/>
        <v/>
      </c>
      <c r="BU78" s="50" t="str">
        <f t="shared" si="543"/>
        <v/>
      </c>
      <c r="BV78" s="50" t="str">
        <f t="shared" si="543"/>
        <v/>
      </c>
      <c r="BW78" s="50" t="str">
        <f t="shared" si="543"/>
        <v/>
      </c>
      <c r="BX78" s="50" t="str">
        <f t="shared" si="543"/>
        <v/>
      </c>
      <c r="BY78" s="50" t="str">
        <f t="shared" si="543"/>
        <v/>
      </c>
      <c r="BZ78" s="50" t="str">
        <f t="shared" si="543"/>
        <v/>
      </c>
      <c r="CA78" s="50" t="str">
        <f t="shared" si="543"/>
        <v/>
      </c>
      <c r="CB78" s="50" t="str">
        <f t="shared" si="543"/>
        <v/>
      </c>
      <c r="CC78" s="50" t="str">
        <f t="shared" si="543"/>
        <v/>
      </c>
      <c r="CD78" s="50" t="str">
        <f t="shared" si="543"/>
        <v/>
      </c>
      <c r="CE78" s="50" t="str">
        <f t="shared" si="543"/>
        <v/>
      </c>
      <c r="CF78" s="50" t="str">
        <f t="shared" si="543"/>
        <v/>
      </c>
      <c r="CG78" s="50" t="str">
        <f t="shared" si="543"/>
        <v/>
      </c>
      <c r="CH78" s="50" t="str">
        <f t="shared" si="543"/>
        <v/>
      </c>
      <c r="CI78" s="50" t="str">
        <f t="shared" si="543"/>
        <v/>
      </c>
      <c r="CJ78" s="50" t="str">
        <f t="shared" si="543"/>
        <v/>
      </c>
      <c r="CK78" s="50" t="str">
        <f t="shared" si="543"/>
        <v/>
      </c>
      <c r="CL78" s="50" t="str">
        <f t="shared" si="543"/>
        <v/>
      </c>
      <c r="CM78" s="50" t="str">
        <f t="shared" si="543"/>
        <v/>
      </c>
      <c r="CN78" s="50" t="str">
        <f t="shared" si="543"/>
        <v/>
      </c>
      <c r="CO78" s="50" t="str">
        <f t="shared" si="543"/>
        <v/>
      </c>
      <c r="CP78" s="50" t="str">
        <f t="shared" si="543"/>
        <v/>
      </c>
      <c r="CQ78" s="50" t="str">
        <f t="shared" si="543"/>
        <v/>
      </c>
      <c r="CR78" s="50" t="str">
        <f t="shared" si="543"/>
        <v/>
      </c>
      <c r="CS78" s="50" t="str">
        <f t="shared" si="543"/>
        <v/>
      </c>
      <c r="CT78" s="50" t="str">
        <f t="shared" si="543"/>
        <v/>
      </c>
      <c r="CU78" s="50" t="str">
        <f t="shared" si="543"/>
        <v/>
      </c>
      <c r="CV78" s="50" t="str">
        <f t="shared" si="543"/>
        <v/>
      </c>
      <c r="CW78" s="50" t="str">
        <f t="shared" si="543"/>
        <v/>
      </c>
      <c r="CX78" s="50" t="str">
        <f t="shared" si="543"/>
        <v/>
      </c>
      <c r="CY78" s="50" t="str">
        <f t="shared" si="543"/>
        <v/>
      </c>
      <c r="CZ78" s="50" t="str">
        <f t="shared" si="543"/>
        <v/>
      </c>
      <c r="DA78" s="50" t="str">
        <f t="shared" si="543"/>
        <v/>
      </c>
      <c r="DB78" s="50" t="str">
        <f t="shared" si="543"/>
        <v/>
      </c>
      <c r="DC78" s="50" t="str">
        <f t="shared" si="543"/>
        <v/>
      </c>
      <c r="DD78" s="50" t="str">
        <f t="shared" ref="DD78:DS78" si="544">IF(ISNONTEXT($V78),DC78+$V78,"")</f>
        <v/>
      </c>
      <c r="DE78" s="50" t="str">
        <f t="shared" si="544"/>
        <v/>
      </c>
      <c r="DF78" s="50" t="str">
        <f t="shared" si="544"/>
        <v/>
      </c>
      <c r="DG78" s="50" t="str">
        <f t="shared" si="544"/>
        <v/>
      </c>
      <c r="DH78" s="50" t="str">
        <f t="shared" si="544"/>
        <v/>
      </c>
      <c r="DI78" s="50" t="str">
        <f t="shared" si="544"/>
        <v/>
      </c>
      <c r="DJ78" s="50" t="str">
        <f t="shared" si="544"/>
        <v/>
      </c>
      <c r="DK78" s="50" t="str">
        <f t="shared" si="544"/>
        <v/>
      </c>
      <c r="DL78" s="50" t="str">
        <f t="shared" si="544"/>
        <v/>
      </c>
      <c r="DM78" s="50" t="str">
        <f t="shared" si="544"/>
        <v/>
      </c>
      <c r="DN78" s="50" t="str">
        <f t="shared" si="544"/>
        <v/>
      </c>
      <c r="DO78" s="50" t="str">
        <f t="shared" si="544"/>
        <v/>
      </c>
      <c r="DP78" s="50" t="str">
        <f t="shared" si="544"/>
        <v/>
      </c>
      <c r="DQ78" s="50" t="str">
        <f t="shared" si="544"/>
        <v/>
      </c>
      <c r="DR78" s="50" t="str">
        <f t="shared" si="544"/>
        <v/>
      </c>
      <c r="DS78" s="50" t="str">
        <f t="shared" si="544"/>
        <v/>
      </c>
      <c r="DT78" s="170" t="e">
        <f t="shared" si="409"/>
        <v>#N/A</v>
      </c>
      <c r="DU78" s="170" t="e">
        <f t="shared" si="410"/>
        <v>#N/A</v>
      </c>
      <c r="DV78" s="170" t="e">
        <f t="shared" si="411"/>
        <v>#N/A</v>
      </c>
      <c r="DW78" s="170" t="e">
        <f t="shared" si="412"/>
        <v>#N/A</v>
      </c>
      <c r="DX78" s="170" t="e">
        <f t="shared" si="413"/>
        <v>#N/A</v>
      </c>
      <c r="DY78" s="170" t="e">
        <f t="shared" si="414"/>
        <v>#N/A</v>
      </c>
      <c r="DZ78" s="170" t="e">
        <f t="shared" si="415"/>
        <v>#N/A</v>
      </c>
      <c r="EA78" s="170" t="e">
        <f t="shared" si="416"/>
        <v>#N/A</v>
      </c>
      <c r="EB78" s="170" t="e">
        <f t="shared" si="417"/>
        <v>#N/A</v>
      </c>
      <c r="EC78" s="170" t="e">
        <f t="shared" si="418"/>
        <v>#N/A</v>
      </c>
      <c r="ED78" s="170" t="e">
        <f t="shared" si="419"/>
        <v>#N/A</v>
      </c>
      <c r="EE78" s="170" t="e">
        <f t="shared" si="420"/>
        <v>#N/A</v>
      </c>
      <c r="EF78" s="170" t="e">
        <f t="shared" si="421"/>
        <v>#N/A</v>
      </c>
      <c r="EG78" s="170" t="e">
        <f t="shared" si="422"/>
        <v>#N/A</v>
      </c>
      <c r="EH78" s="170" t="e">
        <f t="shared" si="423"/>
        <v>#N/A</v>
      </c>
      <c r="EI78" s="170" t="e">
        <f t="shared" si="424"/>
        <v>#N/A</v>
      </c>
      <c r="EJ78" s="170" t="e">
        <f t="shared" si="425"/>
        <v>#N/A</v>
      </c>
      <c r="EK78" s="170" t="e">
        <f t="shared" si="426"/>
        <v>#N/A</v>
      </c>
      <c r="EL78" s="170" t="e">
        <f t="shared" si="427"/>
        <v>#N/A</v>
      </c>
      <c r="EM78" s="170" t="e">
        <f t="shared" si="428"/>
        <v>#N/A</v>
      </c>
      <c r="EN78" s="170" t="e">
        <f t="shared" si="429"/>
        <v>#N/A</v>
      </c>
      <c r="EO78" s="170" t="e">
        <f t="shared" si="430"/>
        <v>#N/A</v>
      </c>
      <c r="EP78" s="170" t="e">
        <f t="shared" si="431"/>
        <v>#N/A</v>
      </c>
      <c r="EQ78" s="170" t="e">
        <f t="shared" si="432"/>
        <v>#N/A</v>
      </c>
      <c r="ER78" s="170" t="e">
        <f t="shared" si="433"/>
        <v>#N/A</v>
      </c>
      <c r="ES78" s="170" t="e">
        <f t="shared" si="434"/>
        <v>#N/A</v>
      </c>
      <c r="ET78" s="170" t="e">
        <f t="shared" si="435"/>
        <v>#N/A</v>
      </c>
      <c r="EU78" s="170" t="e">
        <f t="shared" si="436"/>
        <v>#N/A</v>
      </c>
      <c r="EV78" s="170" t="e">
        <f t="shared" si="437"/>
        <v>#N/A</v>
      </c>
      <c r="EW78" s="170" t="e">
        <f t="shared" si="438"/>
        <v>#N/A</v>
      </c>
      <c r="EX78" s="170" t="e">
        <f t="shared" si="439"/>
        <v>#N/A</v>
      </c>
      <c r="EY78" s="170" t="e">
        <f t="shared" si="440"/>
        <v>#N/A</v>
      </c>
      <c r="EZ78" s="170" t="e">
        <f t="shared" si="441"/>
        <v>#N/A</v>
      </c>
      <c r="FA78" s="170" t="e">
        <f t="shared" si="442"/>
        <v>#N/A</v>
      </c>
      <c r="FB78" s="170" t="e">
        <f t="shared" si="443"/>
        <v>#N/A</v>
      </c>
      <c r="FC78" s="170" t="e">
        <f t="shared" si="444"/>
        <v>#N/A</v>
      </c>
      <c r="FD78" s="170" t="e">
        <f t="shared" si="445"/>
        <v>#N/A</v>
      </c>
      <c r="FE78" s="170" t="e">
        <f t="shared" si="446"/>
        <v>#N/A</v>
      </c>
      <c r="FF78" s="170" t="e">
        <f t="shared" si="447"/>
        <v>#N/A</v>
      </c>
      <c r="FG78" s="170" t="e">
        <f t="shared" si="448"/>
        <v>#N/A</v>
      </c>
      <c r="FH78" s="170" t="e">
        <f t="shared" si="449"/>
        <v>#N/A</v>
      </c>
      <c r="FI78" s="170" t="e">
        <f t="shared" si="450"/>
        <v>#N/A</v>
      </c>
      <c r="FJ78" s="170" t="e">
        <f t="shared" si="451"/>
        <v>#N/A</v>
      </c>
      <c r="FK78" s="170" t="e">
        <f t="shared" si="452"/>
        <v>#N/A</v>
      </c>
      <c r="FL78" s="170" t="e">
        <f t="shared" si="453"/>
        <v>#N/A</v>
      </c>
      <c r="FM78" s="170" t="e">
        <f t="shared" si="454"/>
        <v>#N/A</v>
      </c>
      <c r="FN78" s="170" t="e">
        <f t="shared" si="455"/>
        <v>#N/A</v>
      </c>
      <c r="FO78" s="170" t="e">
        <f t="shared" si="456"/>
        <v>#N/A</v>
      </c>
      <c r="FP78" s="170" t="e">
        <f t="shared" si="457"/>
        <v>#N/A</v>
      </c>
      <c r="FQ78" s="170" t="e">
        <f t="shared" si="458"/>
        <v>#N/A</v>
      </c>
      <c r="FR78" s="170" t="e">
        <f t="shared" si="459"/>
        <v>#N/A</v>
      </c>
      <c r="FS78" s="170" t="e">
        <f t="shared" si="460"/>
        <v>#N/A</v>
      </c>
      <c r="FT78" s="170" t="e">
        <f t="shared" si="461"/>
        <v>#N/A</v>
      </c>
      <c r="FU78" s="170" t="e">
        <f t="shared" si="462"/>
        <v>#N/A</v>
      </c>
      <c r="FV78" s="170" t="e">
        <f t="shared" si="463"/>
        <v>#N/A</v>
      </c>
      <c r="FW78" s="170" t="e">
        <f t="shared" si="464"/>
        <v>#N/A</v>
      </c>
      <c r="FX78" s="170" t="e">
        <f t="shared" si="465"/>
        <v>#N/A</v>
      </c>
      <c r="FY78" s="170" t="e">
        <f t="shared" si="466"/>
        <v>#N/A</v>
      </c>
      <c r="FZ78" s="170" t="e">
        <f t="shared" si="467"/>
        <v>#N/A</v>
      </c>
      <c r="GA78" s="170" t="e">
        <f t="shared" si="468"/>
        <v>#N/A</v>
      </c>
      <c r="GB78" s="170" t="e">
        <f t="shared" si="469"/>
        <v>#N/A</v>
      </c>
      <c r="GC78" s="170" t="e">
        <f t="shared" si="470"/>
        <v>#N/A</v>
      </c>
      <c r="GD78" s="170" t="e">
        <f t="shared" si="471"/>
        <v>#N/A</v>
      </c>
      <c r="GE78" s="170" t="e">
        <f t="shared" si="472"/>
        <v>#N/A</v>
      </c>
      <c r="GF78" s="170" t="e">
        <f t="shared" si="473"/>
        <v>#N/A</v>
      </c>
      <c r="GG78" s="170" t="e">
        <f t="shared" si="474"/>
        <v>#N/A</v>
      </c>
      <c r="GH78" s="170" t="e">
        <f t="shared" si="475"/>
        <v>#N/A</v>
      </c>
      <c r="GI78" s="170" t="e">
        <f t="shared" si="476"/>
        <v>#N/A</v>
      </c>
      <c r="GJ78" s="170" t="e">
        <f t="shared" si="477"/>
        <v>#N/A</v>
      </c>
      <c r="GK78" s="170" t="e">
        <f t="shared" si="478"/>
        <v>#N/A</v>
      </c>
      <c r="GL78" s="170" t="e">
        <f t="shared" si="479"/>
        <v>#N/A</v>
      </c>
      <c r="GM78" s="170" t="e">
        <f t="shared" si="480"/>
        <v>#N/A</v>
      </c>
      <c r="GN78" s="170" t="e">
        <f t="shared" si="481"/>
        <v>#N/A</v>
      </c>
      <c r="GO78" s="170" t="e">
        <f t="shared" si="482"/>
        <v>#N/A</v>
      </c>
      <c r="GP78" s="170" t="e">
        <f t="shared" si="483"/>
        <v>#N/A</v>
      </c>
      <c r="GQ78" s="170" t="e">
        <f t="shared" si="484"/>
        <v>#N/A</v>
      </c>
      <c r="GR78" s="170" t="e">
        <f t="shared" si="485"/>
        <v>#N/A</v>
      </c>
      <c r="GS78" s="170" t="e">
        <f t="shared" si="486"/>
        <v>#N/A</v>
      </c>
      <c r="GT78" s="170" t="e">
        <f t="shared" si="487"/>
        <v>#N/A</v>
      </c>
      <c r="GU78" s="170" t="e">
        <f t="shared" si="488"/>
        <v>#N/A</v>
      </c>
      <c r="GV78" s="170" t="e">
        <f t="shared" si="489"/>
        <v>#N/A</v>
      </c>
      <c r="GW78" s="170" t="e">
        <f t="shared" si="490"/>
        <v>#N/A</v>
      </c>
      <c r="GX78" s="170" t="e">
        <f t="shared" si="491"/>
        <v>#N/A</v>
      </c>
      <c r="GY78" s="170" t="e">
        <f t="shared" si="492"/>
        <v>#N/A</v>
      </c>
      <c r="GZ78" s="170" t="e">
        <f t="shared" si="493"/>
        <v>#N/A</v>
      </c>
      <c r="HA78" s="170" t="e">
        <f t="shared" si="494"/>
        <v>#N/A</v>
      </c>
      <c r="HB78" s="170" t="e">
        <f t="shared" si="495"/>
        <v>#N/A</v>
      </c>
      <c r="HC78" s="170" t="e">
        <f t="shared" si="496"/>
        <v>#N/A</v>
      </c>
      <c r="HD78" s="170" t="e">
        <f t="shared" si="497"/>
        <v>#N/A</v>
      </c>
      <c r="HE78" s="170" t="e">
        <f t="shared" si="498"/>
        <v>#N/A</v>
      </c>
      <c r="HF78" s="170" t="e">
        <f t="shared" si="499"/>
        <v>#N/A</v>
      </c>
      <c r="HG78" s="170" t="e">
        <f t="shared" si="500"/>
        <v>#N/A</v>
      </c>
      <c r="HH78" s="170" t="e">
        <f t="shared" si="501"/>
        <v>#N/A</v>
      </c>
      <c r="HI78" s="170" t="e">
        <f t="shared" si="502"/>
        <v>#N/A</v>
      </c>
      <c r="HJ78" s="170" t="e">
        <f t="shared" si="503"/>
        <v>#N/A</v>
      </c>
      <c r="HK78" s="170" t="e">
        <f t="shared" si="504"/>
        <v>#N/A</v>
      </c>
      <c r="HL78" s="170" t="e">
        <f t="shared" si="505"/>
        <v>#N/A</v>
      </c>
      <c r="HM78" s="170" t="e">
        <f t="shared" si="506"/>
        <v>#N/A</v>
      </c>
      <c r="HN78" s="170" t="e">
        <f t="shared" si="507"/>
        <v>#N/A</v>
      </c>
      <c r="HO78" s="170" t="e">
        <f t="shared" si="508"/>
        <v>#N/A</v>
      </c>
      <c r="HP78" s="170" t="e">
        <f t="shared" si="509"/>
        <v>#N/A</v>
      </c>
    </row>
    <row r="79" spans="1:224" hidden="1" x14ac:dyDescent="0.25">
      <c r="A79" s="4">
        <v>76</v>
      </c>
      <c r="B79" s="97" t="str">
        <f t="shared" si="510"/>
        <v/>
      </c>
      <c r="C79" s="96"/>
      <c r="D79" s="97" t="str">
        <f t="shared" si="511"/>
        <v/>
      </c>
      <c r="E79" s="36" t="str">
        <f t="shared" si="403"/>
        <v/>
      </c>
      <c r="F79" s="36" t="str">
        <f t="shared" si="404"/>
        <v/>
      </c>
      <c r="G79" s="74" t="str">
        <f t="shared" si="512"/>
        <v/>
      </c>
      <c r="H79" s="23"/>
      <c r="I79" s="58"/>
      <c r="J79" s="281"/>
      <c r="K79" s="75" t="str">
        <f>IF(AND(B79&gt;0,C79&gt;0,D79&gt;0),IF(ISBLANK(J79),IF(ISBLANK(H79),"",(D79-B79)*VLOOKUP(H79,VLookups!$A$4:$B$13,2,FALSE)),J79),"")</f>
        <v/>
      </c>
      <c r="L79" s="76" t="str">
        <f t="shared" si="405"/>
        <v/>
      </c>
      <c r="M79" s="96"/>
      <c r="N79" s="271"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513"/>
        <v/>
      </c>
      <c r="W79" s="50" t="str">
        <f t="shared" ref="W79:AP79" si="545">IF(ISNONTEXT($V79),X79-$V79,"")</f>
        <v/>
      </c>
      <c r="X79" s="50" t="str">
        <f t="shared" si="545"/>
        <v/>
      </c>
      <c r="Y79" s="50" t="str">
        <f t="shared" si="545"/>
        <v/>
      </c>
      <c r="Z79" s="50" t="str">
        <f t="shared" si="545"/>
        <v/>
      </c>
      <c r="AA79" s="50" t="str">
        <f t="shared" si="545"/>
        <v/>
      </c>
      <c r="AB79" s="50" t="str">
        <f t="shared" si="545"/>
        <v/>
      </c>
      <c r="AC79" s="50" t="str">
        <f t="shared" si="545"/>
        <v/>
      </c>
      <c r="AD79" s="50" t="str">
        <f t="shared" si="545"/>
        <v/>
      </c>
      <c r="AE79" s="50" t="str">
        <f t="shared" si="545"/>
        <v/>
      </c>
      <c r="AF79" s="50" t="str">
        <f t="shared" si="545"/>
        <v/>
      </c>
      <c r="AG79" s="50" t="str">
        <f t="shared" si="545"/>
        <v/>
      </c>
      <c r="AH79" s="50" t="str">
        <f t="shared" si="545"/>
        <v/>
      </c>
      <c r="AI79" s="50" t="str">
        <f t="shared" si="545"/>
        <v/>
      </c>
      <c r="AJ79" s="50" t="str">
        <f t="shared" si="545"/>
        <v/>
      </c>
      <c r="AK79" s="50" t="str">
        <f t="shared" si="545"/>
        <v/>
      </c>
      <c r="AL79" s="50" t="str">
        <f t="shared" si="545"/>
        <v/>
      </c>
      <c r="AM79" s="50" t="str">
        <f t="shared" si="545"/>
        <v/>
      </c>
      <c r="AN79" s="50" t="str">
        <f t="shared" si="545"/>
        <v/>
      </c>
      <c r="AO79" s="50" t="str">
        <f t="shared" si="545"/>
        <v/>
      </c>
      <c r="AP79" s="50" t="str">
        <f t="shared" si="545"/>
        <v/>
      </c>
      <c r="AQ79" s="184" t="str">
        <f t="shared" si="515"/>
        <v/>
      </c>
      <c r="AR79" s="50" t="str">
        <f t="shared" ref="AR79:DC79" si="546">IF(ISNONTEXT($V79),AQ79+$V79,"")</f>
        <v/>
      </c>
      <c r="AS79" s="50" t="str">
        <f t="shared" si="546"/>
        <v/>
      </c>
      <c r="AT79" s="50" t="str">
        <f t="shared" si="546"/>
        <v/>
      </c>
      <c r="AU79" s="50" t="str">
        <f t="shared" si="546"/>
        <v/>
      </c>
      <c r="AV79" s="50" t="str">
        <f t="shared" si="546"/>
        <v/>
      </c>
      <c r="AW79" s="50" t="str">
        <f t="shared" si="546"/>
        <v/>
      </c>
      <c r="AX79" s="50" t="str">
        <f t="shared" si="546"/>
        <v/>
      </c>
      <c r="AY79" s="50" t="str">
        <f t="shared" si="546"/>
        <v/>
      </c>
      <c r="AZ79" s="50" t="str">
        <f t="shared" si="546"/>
        <v/>
      </c>
      <c r="BA79" s="50" t="str">
        <f t="shared" si="546"/>
        <v/>
      </c>
      <c r="BB79" s="50" t="str">
        <f t="shared" si="546"/>
        <v/>
      </c>
      <c r="BC79" s="50" t="str">
        <f t="shared" si="546"/>
        <v/>
      </c>
      <c r="BD79" s="50" t="str">
        <f t="shared" si="546"/>
        <v/>
      </c>
      <c r="BE79" s="50" t="str">
        <f t="shared" si="546"/>
        <v/>
      </c>
      <c r="BF79" s="50" t="str">
        <f t="shared" si="546"/>
        <v/>
      </c>
      <c r="BG79" s="50" t="str">
        <f t="shared" si="546"/>
        <v/>
      </c>
      <c r="BH79" s="50" t="str">
        <f t="shared" si="546"/>
        <v/>
      </c>
      <c r="BI79" s="50" t="str">
        <f t="shared" si="546"/>
        <v/>
      </c>
      <c r="BJ79" s="50" t="str">
        <f t="shared" si="546"/>
        <v/>
      </c>
      <c r="BK79" s="50" t="str">
        <f t="shared" si="546"/>
        <v/>
      </c>
      <c r="BL79" s="50" t="str">
        <f t="shared" si="546"/>
        <v/>
      </c>
      <c r="BM79" s="50" t="str">
        <f t="shared" si="546"/>
        <v/>
      </c>
      <c r="BN79" s="50" t="str">
        <f t="shared" si="546"/>
        <v/>
      </c>
      <c r="BO79" s="50" t="str">
        <f t="shared" si="546"/>
        <v/>
      </c>
      <c r="BP79" s="50" t="str">
        <f t="shared" si="546"/>
        <v/>
      </c>
      <c r="BQ79" s="50" t="str">
        <f t="shared" si="546"/>
        <v/>
      </c>
      <c r="BR79" s="50" t="str">
        <f t="shared" si="546"/>
        <v/>
      </c>
      <c r="BS79" s="50" t="str">
        <f t="shared" si="546"/>
        <v/>
      </c>
      <c r="BT79" s="50" t="str">
        <f t="shared" si="546"/>
        <v/>
      </c>
      <c r="BU79" s="50" t="str">
        <f t="shared" si="546"/>
        <v/>
      </c>
      <c r="BV79" s="50" t="str">
        <f t="shared" si="546"/>
        <v/>
      </c>
      <c r="BW79" s="50" t="str">
        <f t="shared" si="546"/>
        <v/>
      </c>
      <c r="BX79" s="50" t="str">
        <f t="shared" si="546"/>
        <v/>
      </c>
      <c r="BY79" s="50" t="str">
        <f t="shared" si="546"/>
        <v/>
      </c>
      <c r="BZ79" s="50" t="str">
        <f t="shared" si="546"/>
        <v/>
      </c>
      <c r="CA79" s="50" t="str">
        <f t="shared" si="546"/>
        <v/>
      </c>
      <c r="CB79" s="50" t="str">
        <f t="shared" si="546"/>
        <v/>
      </c>
      <c r="CC79" s="50" t="str">
        <f t="shared" si="546"/>
        <v/>
      </c>
      <c r="CD79" s="50" t="str">
        <f t="shared" si="546"/>
        <v/>
      </c>
      <c r="CE79" s="50" t="str">
        <f t="shared" si="546"/>
        <v/>
      </c>
      <c r="CF79" s="50" t="str">
        <f t="shared" si="546"/>
        <v/>
      </c>
      <c r="CG79" s="50" t="str">
        <f t="shared" si="546"/>
        <v/>
      </c>
      <c r="CH79" s="50" t="str">
        <f t="shared" si="546"/>
        <v/>
      </c>
      <c r="CI79" s="50" t="str">
        <f t="shared" si="546"/>
        <v/>
      </c>
      <c r="CJ79" s="50" t="str">
        <f t="shared" si="546"/>
        <v/>
      </c>
      <c r="CK79" s="50" t="str">
        <f t="shared" si="546"/>
        <v/>
      </c>
      <c r="CL79" s="50" t="str">
        <f t="shared" si="546"/>
        <v/>
      </c>
      <c r="CM79" s="50" t="str">
        <f t="shared" si="546"/>
        <v/>
      </c>
      <c r="CN79" s="50" t="str">
        <f t="shared" si="546"/>
        <v/>
      </c>
      <c r="CO79" s="50" t="str">
        <f t="shared" si="546"/>
        <v/>
      </c>
      <c r="CP79" s="50" t="str">
        <f t="shared" si="546"/>
        <v/>
      </c>
      <c r="CQ79" s="50" t="str">
        <f t="shared" si="546"/>
        <v/>
      </c>
      <c r="CR79" s="50" t="str">
        <f t="shared" si="546"/>
        <v/>
      </c>
      <c r="CS79" s="50" t="str">
        <f t="shared" si="546"/>
        <v/>
      </c>
      <c r="CT79" s="50" t="str">
        <f t="shared" si="546"/>
        <v/>
      </c>
      <c r="CU79" s="50" t="str">
        <f t="shared" si="546"/>
        <v/>
      </c>
      <c r="CV79" s="50" t="str">
        <f t="shared" si="546"/>
        <v/>
      </c>
      <c r="CW79" s="50" t="str">
        <f t="shared" si="546"/>
        <v/>
      </c>
      <c r="CX79" s="50" t="str">
        <f t="shared" si="546"/>
        <v/>
      </c>
      <c r="CY79" s="50" t="str">
        <f t="shared" si="546"/>
        <v/>
      </c>
      <c r="CZ79" s="50" t="str">
        <f t="shared" si="546"/>
        <v/>
      </c>
      <c r="DA79" s="50" t="str">
        <f t="shared" si="546"/>
        <v/>
      </c>
      <c r="DB79" s="50" t="str">
        <f t="shared" si="546"/>
        <v/>
      </c>
      <c r="DC79" s="50" t="str">
        <f t="shared" si="546"/>
        <v/>
      </c>
      <c r="DD79" s="50" t="str">
        <f t="shared" ref="DD79:DS79" si="547">IF(ISNONTEXT($V79),DC79+$V79,"")</f>
        <v/>
      </c>
      <c r="DE79" s="50" t="str">
        <f t="shared" si="547"/>
        <v/>
      </c>
      <c r="DF79" s="50" t="str">
        <f t="shared" si="547"/>
        <v/>
      </c>
      <c r="DG79" s="50" t="str">
        <f t="shared" si="547"/>
        <v/>
      </c>
      <c r="DH79" s="50" t="str">
        <f t="shared" si="547"/>
        <v/>
      </c>
      <c r="DI79" s="50" t="str">
        <f t="shared" si="547"/>
        <v/>
      </c>
      <c r="DJ79" s="50" t="str">
        <f t="shared" si="547"/>
        <v/>
      </c>
      <c r="DK79" s="50" t="str">
        <f t="shared" si="547"/>
        <v/>
      </c>
      <c r="DL79" s="50" t="str">
        <f t="shared" si="547"/>
        <v/>
      </c>
      <c r="DM79" s="50" t="str">
        <f t="shared" si="547"/>
        <v/>
      </c>
      <c r="DN79" s="50" t="str">
        <f t="shared" si="547"/>
        <v/>
      </c>
      <c r="DO79" s="50" t="str">
        <f t="shared" si="547"/>
        <v/>
      </c>
      <c r="DP79" s="50" t="str">
        <f t="shared" si="547"/>
        <v/>
      </c>
      <c r="DQ79" s="50" t="str">
        <f t="shared" si="547"/>
        <v/>
      </c>
      <c r="DR79" s="50" t="str">
        <f t="shared" si="547"/>
        <v/>
      </c>
      <c r="DS79" s="50" t="str">
        <f t="shared" si="547"/>
        <v/>
      </c>
      <c r="DT79" s="170" t="e">
        <f t="shared" si="409"/>
        <v>#N/A</v>
      </c>
      <c r="DU79" s="170" t="e">
        <f t="shared" si="410"/>
        <v>#N/A</v>
      </c>
      <c r="DV79" s="170" t="e">
        <f t="shared" si="411"/>
        <v>#N/A</v>
      </c>
      <c r="DW79" s="170" t="e">
        <f t="shared" si="412"/>
        <v>#N/A</v>
      </c>
      <c r="DX79" s="170" t="e">
        <f t="shared" si="413"/>
        <v>#N/A</v>
      </c>
      <c r="DY79" s="170" t="e">
        <f t="shared" si="414"/>
        <v>#N/A</v>
      </c>
      <c r="DZ79" s="170" t="e">
        <f t="shared" si="415"/>
        <v>#N/A</v>
      </c>
      <c r="EA79" s="170" t="e">
        <f t="shared" si="416"/>
        <v>#N/A</v>
      </c>
      <c r="EB79" s="170" t="e">
        <f t="shared" si="417"/>
        <v>#N/A</v>
      </c>
      <c r="EC79" s="170" t="e">
        <f t="shared" si="418"/>
        <v>#N/A</v>
      </c>
      <c r="ED79" s="170" t="e">
        <f t="shared" si="419"/>
        <v>#N/A</v>
      </c>
      <c r="EE79" s="170" t="e">
        <f t="shared" si="420"/>
        <v>#N/A</v>
      </c>
      <c r="EF79" s="170" t="e">
        <f t="shared" si="421"/>
        <v>#N/A</v>
      </c>
      <c r="EG79" s="170" t="e">
        <f t="shared" si="422"/>
        <v>#N/A</v>
      </c>
      <c r="EH79" s="170" t="e">
        <f t="shared" si="423"/>
        <v>#N/A</v>
      </c>
      <c r="EI79" s="170" t="e">
        <f t="shared" si="424"/>
        <v>#N/A</v>
      </c>
      <c r="EJ79" s="170" t="e">
        <f t="shared" si="425"/>
        <v>#N/A</v>
      </c>
      <c r="EK79" s="170" t="e">
        <f t="shared" si="426"/>
        <v>#N/A</v>
      </c>
      <c r="EL79" s="170" t="e">
        <f t="shared" si="427"/>
        <v>#N/A</v>
      </c>
      <c r="EM79" s="170" t="e">
        <f t="shared" si="428"/>
        <v>#N/A</v>
      </c>
      <c r="EN79" s="170" t="e">
        <f t="shared" si="429"/>
        <v>#N/A</v>
      </c>
      <c r="EO79" s="170" t="e">
        <f t="shared" si="430"/>
        <v>#N/A</v>
      </c>
      <c r="EP79" s="170" t="e">
        <f t="shared" si="431"/>
        <v>#N/A</v>
      </c>
      <c r="EQ79" s="170" t="e">
        <f t="shared" si="432"/>
        <v>#N/A</v>
      </c>
      <c r="ER79" s="170" t="e">
        <f t="shared" si="433"/>
        <v>#N/A</v>
      </c>
      <c r="ES79" s="170" t="e">
        <f t="shared" si="434"/>
        <v>#N/A</v>
      </c>
      <c r="ET79" s="170" t="e">
        <f t="shared" si="435"/>
        <v>#N/A</v>
      </c>
      <c r="EU79" s="170" t="e">
        <f t="shared" si="436"/>
        <v>#N/A</v>
      </c>
      <c r="EV79" s="170" t="e">
        <f t="shared" si="437"/>
        <v>#N/A</v>
      </c>
      <c r="EW79" s="170" t="e">
        <f t="shared" si="438"/>
        <v>#N/A</v>
      </c>
      <c r="EX79" s="170" t="e">
        <f t="shared" si="439"/>
        <v>#N/A</v>
      </c>
      <c r="EY79" s="170" t="e">
        <f t="shared" si="440"/>
        <v>#N/A</v>
      </c>
      <c r="EZ79" s="170" t="e">
        <f t="shared" si="441"/>
        <v>#N/A</v>
      </c>
      <c r="FA79" s="170" t="e">
        <f t="shared" si="442"/>
        <v>#N/A</v>
      </c>
      <c r="FB79" s="170" t="e">
        <f t="shared" si="443"/>
        <v>#N/A</v>
      </c>
      <c r="FC79" s="170" t="e">
        <f t="shared" si="444"/>
        <v>#N/A</v>
      </c>
      <c r="FD79" s="170" t="e">
        <f t="shared" si="445"/>
        <v>#N/A</v>
      </c>
      <c r="FE79" s="170" t="e">
        <f t="shared" si="446"/>
        <v>#N/A</v>
      </c>
      <c r="FF79" s="170" t="e">
        <f t="shared" si="447"/>
        <v>#N/A</v>
      </c>
      <c r="FG79" s="170" t="e">
        <f t="shared" si="448"/>
        <v>#N/A</v>
      </c>
      <c r="FH79" s="170" t="e">
        <f t="shared" si="449"/>
        <v>#N/A</v>
      </c>
      <c r="FI79" s="170" t="e">
        <f t="shared" si="450"/>
        <v>#N/A</v>
      </c>
      <c r="FJ79" s="170" t="e">
        <f t="shared" si="451"/>
        <v>#N/A</v>
      </c>
      <c r="FK79" s="170" t="e">
        <f t="shared" si="452"/>
        <v>#N/A</v>
      </c>
      <c r="FL79" s="170" t="e">
        <f t="shared" si="453"/>
        <v>#N/A</v>
      </c>
      <c r="FM79" s="170" t="e">
        <f t="shared" si="454"/>
        <v>#N/A</v>
      </c>
      <c r="FN79" s="170" t="e">
        <f t="shared" si="455"/>
        <v>#N/A</v>
      </c>
      <c r="FO79" s="170" t="e">
        <f t="shared" si="456"/>
        <v>#N/A</v>
      </c>
      <c r="FP79" s="170" t="e">
        <f t="shared" si="457"/>
        <v>#N/A</v>
      </c>
      <c r="FQ79" s="170" t="e">
        <f t="shared" si="458"/>
        <v>#N/A</v>
      </c>
      <c r="FR79" s="170" t="e">
        <f t="shared" si="459"/>
        <v>#N/A</v>
      </c>
      <c r="FS79" s="170" t="e">
        <f t="shared" si="460"/>
        <v>#N/A</v>
      </c>
      <c r="FT79" s="170" t="e">
        <f t="shared" si="461"/>
        <v>#N/A</v>
      </c>
      <c r="FU79" s="170" t="e">
        <f t="shared" si="462"/>
        <v>#N/A</v>
      </c>
      <c r="FV79" s="170" t="e">
        <f t="shared" si="463"/>
        <v>#N/A</v>
      </c>
      <c r="FW79" s="170" t="e">
        <f t="shared" si="464"/>
        <v>#N/A</v>
      </c>
      <c r="FX79" s="170" t="e">
        <f t="shared" si="465"/>
        <v>#N/A</v>
      </c>
      <c r="FY79" s="170" t="e">
        <f t="shared" si="466"/>
        <v>#N/A</v>
      </c>
      <c r="FZ79" s="170" t="e">
        <f t="shared" si="467"/>
        <v>#N/A</v>
      </c>
      <c r="GA79" s="170" t="e">
        <f t="shared" si="468"/>
        <v>#N/A</v>
      </c>
      <c r="GB79" s="170" t="e">
        <f t="shared" si="469"/>
        <v>#N/A</v>
      </c>
      <c r="GC79" s="170" t="e">
        <f t="shared" si="470"/>
        <v>#N/A</v>
      </c>
      <c r="GD79" s="170" t="e">
        <f t="shared" si="471"/>
        <v>#N/A</v>
      </c>
      <c r="GE79" s="170" t="e">
        <f t="shared" si="472"/>
        <v>#N/A</v>
      </c>
      <c r="GF79" s="170" t="e">
        <f t="shared" si="473"/>
        <v>#N/A</v>
      </c>
      <c r="GG79" s="170" t="e">
        <f t="shared" si="474"/>
        <v>#N/A</v>
      </c>
      <c r="GH79" s="170" t="e">
        <f t="shared" si="475"/>
        <v>#N/A</v>
      </c>
      <c r="GI79" s="170" t="e">
        <f t="shared" si="476"/>
        <v>#N/A</v>
      </c>
      <c r="GJ79" s="170" t="e">
        <f t="shared" si="477"/>
        <v>#N/A</v>
      </c>
      <c r="GK79" s="170" t="e">
        <f t="shared" si="478"/>
        <v>#N/A</v>
      </c>
      <c r="GL79" s="170" t="e">
        <f t="shared" si="479"/>
        <v>#N/A</v>
      </c>
      <c r="GM79" s="170" t="e">
        <f t="shared" si="480"/>
        <v>#N/A</v>
      </c>
      <c r="GN79" s="170" t="e">
        <f t="shared" si="481"/>
        <v>#N/A</v>
      </c>
      <c r="GO79" s="170" t="e">
        <f t="shared" si="482"/>
        <v>#N/A</v>
      </c>
      <c r="GP79" s="170" t="e">
        <f t="shared" si="483"/>
        <v>#N/A</v>
      </c>
      <c r="GQ79" s="170" t="e">
        <f t="shared" si="484"/>
        <v>#N/A</v>
      </c>
      <c r="GR79" s="170" t="e">
        <f t="shared" si="485"/>
        <v>#N/A</v>
      </c>
      <c r="GS79" s="170" t="e">
        <f t="shared" si="486"/>
        <v>#N/A</v>
      </c>
      <c r="GT79" s="170" t="e">
        <f t="shared" si="487"/>
        <v>#N/A</v>
      </c>
      <c r="GU79" s="170" t="e">
        <f t="shared" si="488"/>
        <v>#N/A</v>
      </c>
      <c r="GV79" s="170" t="e">
        <f t="shared" si="489"/>
        <v>#N/A</v>
      </c>
      <c r="GW79" s="170" t="e">
        <f t="shared" si="490"/>
        <v>#N/A</v>
      </c>
      <c r="GX79" s="170" t="e">
        <f t="shared" si="491"/>
        <v>#N/A</v>
      </c>
      <c r="GY79" s="170" t="e">
        <f t="shared" si="492"/>
        <v>#N/A</v>
      </c>
      <c r="GZ79" s="170" t="e">
        <f t="shared" si="493"/>
        <v>#N/A</v>
      </c>
      <c r="HA79" s="170" t="e">
        <f t="shared" si="494"/>
        <v>#N/A</v>
      </c>
      <c r="HB79" s="170" t="e">
        <f t="shared" si="495"/>
        <v>#N/A</v>
      </c>
      <c r="HC79" s="170" t="e">
        <f t="shared" si="496"/>
        <v>#N/A</v>
      </c>
      <c r="HD79" s="170" t="e">
        <f t="shared" si="497"/>
        <v>#N/A</v>
      </c>
      <c r="HE79" s="170" t="e">
        <f t="shared" si="498"/>
        <v>#N/A</v>
      </c>
      <c r="HF79" s="170" t="e">
        <f t="shared" si="499"/>
        <v>#N/A</v>
      </c>
      <c r="HG79" s="170" t="e">
        <f t="shared" si="500"/>
        <v>#N/A</v>
      </c>
      <c r="HH79" s="170" t="e">
        <f t="shared" si="501"/>
        <v>#N/A</v>
      </c>
      <c r="HI79" s="170" t="e">
        <f t="shared" si="502"/>
        <v>#N/A</v>
      </c>
      <c r="HJ79" s="170" t="e">
        <f t="shared" si="503"/>
        <v>#N/A</v>
      </c>
      <c r="HK79" s="170" t="e">
        <f t="shared" si="504"/>
        <v>#N/A</v>
      </c>
      <c r="HL79" s="170" t="e">
        <f t="shared" si="505"/>
        <v>#N/A</v>
      </c>
      <c r="HM79" s="170" t="e">
        <f t="shared" si="506"/>
        <v>#N/A</v>
      </c>
      <c r="HN79" s="170" t="e">
        <f t="shared" si="507"/>
        <v>#N/A</v>
      </c>
      <c r="HO79" s="170" t="e">
        <f t="shared" si="508"/>
        <v>#N/A</v>
      </c>
      <c r="HP79" s="170" t="e">
        <f t="shared" si="509"/>
        <v>#N/A</v>
      </c>
    </row>
    <row r="80" spans="1:224" hidden="1" x14ac:dyDescent="0.25">
      <c r="A80" s="4">
        <v>77</v>
      </c>
      <c r="B80" s="97" t="str">
        <f t="shared" si="510"/>
        <v/>
      </c>
      <c r="C80" s="96"/>
      <c r="D80" s="97" t="str">
        <f t="shared" si="511"/>
        <v/>
      </c>
      <c r="E80" s="36" t="str">
        <f t="shared" si="403"/>
        <v/>
      </c>
      <c r="F80" s="36" t="str">
        <f t="shared" si="404"/>
        <v/>
      </c>
      <c r="G80" s="74" t="str">
        <f t="shared" si="512"/>
        <v/>
      </c>
      <c r="H80" s="23"/>
      <c r="I80" s="58"/>
      <c r="J80" s="281"/>
      <c r="K80" s="75" t="str">
        <f>IF(AND(B80&gt;0,C80&gt;0,D80&gt;0),IF(ISBLANK(J80),IF(ISBLANK(H80),"",(D80-B80)*VLOOKUP(H80,VLookups!$A$4:$B$13,2,FALSE)),J80),"")</f>
        <v/>
      </c>
      <c r="L80" s="76" t="str">
        <f t="shared" si="405"/>
        <v/>
      </c>
      <c r="M80" s="96"/>
      <c r="N80" s="271"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513"/>
        <v/>
      </c>
      <c r="W80" s="50" t="str">
        <f t="shared" ref="W80:AP80" si="548">IF(ISNONTEXT($V80),X80-$V80,"")</f>
        <v/>
      </c>
      <c r="X80" s="50" t="str">
        <f t="shared" si="548"/>
        <v/>
      </c>
      <c r="Y80" s="50" t="str">
        <f t="shared" si="548"/>
        <v/>
      </c>
      <c r="Z80" s="50" t="str">
        <f t="shared" si="548"/>
        <v/>
      </c>
      <c r="AA80" s="50" t="str">
        <f t="shared" si="548"/>
        <v/>
      </c>
      <c r="AB80" s="50" t="str">
        <f t="shared" si="548"/>
        <v/>
      </c>
      <c r="AC80" s="50" t="str">
        <f t="shared" si="548"/>
        <v/>
      </c>
      <c r="AD80" s="50" t="str">
        <f t="shared" si="548"/>
        <v/>
      </c>
      <c r="AE80" s="50" t="str">
        <f t="shared" si="548"/>
        <v/>
      </c>
      <c r="AF80" s="50" t="str">
        <f t="shared" si="548"/>
        <v/>
      </c>
      <c r="AG80" s="50" t="str">
        <f t="shared" si="548"/>
        <v/>
      </c>
      <c r="AH80" s="50" t="str">
        <f t="shared" si="548"/>
        <v/>
      </c>
      <c r="AI80" s="50" t="str">
        <f t="shared" si="548"/>
        <v/>
      </c>
      <c r="AJ80" s="50" t="str">
        <f t="shared" si="548"/>
        <v/>
      </c>
      <c r="AK80" s="50" t="str">
        <f t="shared" si="548"/>
        <v/>
      </c>
      <c r="AL80" s="50" t="str">
        <f t="shared" si="548"/>
        <v/>
      </c>
      <c r="AM80" s="50" t="str">
        <f t="shared" si="548"/>
        <v/>
      </c>
      <c r="AN80" s="50" t="str">
        <f t="shared" si="548"/>
        <v/>
      </c>
      <c r="AO80" s="50" t="str">
        <f t="shared" si="548"/>
        <v/>
      </c>
      <c r="AP80" s="50" t="str">
        <f t="shared" si="548"/>
        <v/>
      </c>
      <c r="AQ80" s="184" t="str">
        <f t="shared" si="515"/>
        <v/>
      </c>
      <c r="AR80" s="50" t="str">
        <f t="shared" ref="AR80:DC80" si="549">IF(ISNONTEXT($V80),AQ80+$V80,"")</f>
        <v/>
      </c>
      <c r="AS80" s="50" t="str">
        <f t="shared" si="549"/>
        <v/>
      </c>
      <c r="AT80" s="50" t="str">
        <f t="shared" si="549"/>
        <v/>
      </c>
      <c r="AU80" s="50" t="str">
        <f t="shared" si="549"/>
        <v/>
      </c>
      <c r="AV80" s="50" t="str">
        <f t="shared" si="549"/>
        <v/>
      </c>
      <c r="AW80" s="50" t="str">
        <f t="shared" si="549"/>
        <v/>
      </c>
      <c r="AX80" s="50" t="str">
        <f t="shared" si="549"/>
        <v/>
      </c>
      <c r="AY80" s="50" t="str">
        <f t="shared" si="549"/>
        <v/>
      </c>
      <c r="AZ80" s="50" t="str">
        <f t="shared" si="549"/>
        <v/>
      </c>
      <c r="BA80" s="50" t="str">
        <f t="shared" si="549"/>
        <v/>
      </c>
      <c r="BB80" s="50" t="str">
        <f t="shared" si="549"/>
        <v/>
      </c>
      <c r="BC80" s="50" t="str">
        <f t="shared" si="549"/>
        <v/>
      </c>
      <c r="BD80" s="50" t="str">
        <f t="shared" si="549"/>
        <v/>
      </c>
      <c r="BE80" s="50" t="str">
        <f t="shared" si="549"/>
        <v/>
      </c>
      <c r="BF80" s="50" t="str">
        <f t="shared" si="549"/>
        <v/>
      </c>
      <c r="BG80" s="50" t="str">
        <f t="shared" si="549"/>
        <v/>
      </c>
      <c r="BH80" s="50" t="str">
        <f t="shared" si="549"/>
        <v/>
      </c>
      <c r="BI80" s="50" t="str">
        <f t="shared" si="549"/>
        <v/>
      </c>
      <c r="BJ80" s="50" t="str">
        <f t="shared" si="549"/>
        <v/>
      </c>
      <c r="BK80" s="50" t="str">
        <f t="shared" si="549"/>
        <v/>
      </c>
      <c r="BL80" s="50" t="str">
        <f t="shared" si="549"/>
        <v/>
      </c>
      <c r="BM80" s="50" t="str">
        <f t="shared" si="549"/>
        <v/>
      </c>
      <c r="BN80" s="50" t="str">
        <f t="shared" si="549"/>
        <v/>
      </c>
      <c r="BO80" s="50" t="str">
        <f t="shared" si="549"/>
        <v/>
      </c>
      <c r="BP80" s="50" t="str">
        <f t="shared" si="549"/>
        <v/>
      </c>
      <c r="BQ80" s="50" t="str">
        <f t="shared" si="549"/>
        <v/>
      </c>
      <c r="BR80" s="50" t="str">
        <f t="shared" si="549"/>
        <v/>
      </c>
      <c r="BS80" s="50" t="str">
        <f t="shared" si="549"/>
        <v/>
      </c>
      <c r="BT80" s="50" t="str">
        <f t="shared" si="549"/>
        <v/>
      </c>
      <c r="BU80" s="50" t="str">
        <f t="shared" si="549"/>
        <v/>
      </c>
      <c r="BV80" s="50" t="str">
        <f t="shared" si="549"/>
        <v/>
      </c>
      <c r="BW80" s="50" t="str">
        <f t="shared" si="549"/>
        <v/>
      </c>
      <c r="BX80" s="50" t="str">
        <f t="shared" si="549"/>
        <v/>
      </c>
      <c r="BY80" s="50" t="str">
        <f t="shared" si="549"/>
        <v/>
      </c>
      <c r="BZ80" s="50" t="str">
        <f t="shared" si="549"/>
        <v/>
      </c>
      <c r="CA80" s="50" t="str">
        <f t="shared" si="549"/>
        <v/>
      </c>
      <c r="CB80" s="50" t="str">
        <f t="shared" si="549"/>
        <v/>
      </c>
      <c r="CC80" s="50" t="str">
        <f t="shared" si="549"/>
        <v/>
      </c>
      <c r="CD80" s="50" t="str">
        <f t="shared" si="549"/>
        <v/>
      </c>
      <c r="CE80" s="50" t="str">
        <f t="shared" si="549"/>
        <v/>
      </c>
      <c r="CF80" s="50" t="str">
        <f t="shared" si="549"/>
        <v/>
      </c>
      <c r="CG80" s="50" t="str">
        <f t="shared" si="549"/>
        <v/>
      </c>
      <c r="CH80" s="50" t="str">
        <f t="shared" si="549"/>
        <v/>
      </c>
      <c r="CI80" s="50" t="str">
        <f t="shared" si="549"/>
        <v/>
      </c>
      <c r="CJ80" s="50" t="str">
        <f t="shared" si="549"/>
        <v/>
      </c>
      <c r="CK80" s="50" t="str">
        <f t="shared" si="549"/>
        <v/>
      </c>
      <c r="CL80" s="50" t="str">
        <f t="shared" si="549"/>
        <v/>
      </c>
      <c r="CM80" s="50" t="str">
        <f t="shared" si="549"/>
        <v/>
      </c>
      <c r="CN80" s="50" t="str">
        <f t="shared" si="549"/>
        <v/>
      </c>
      <c r="CO80" s="50" t="str">
        <f t="shared" si="549"/>
        <v/>
      </c>
      <c r="CP80" s="50" t="str">
        <f t="shared" si="549"/>
        <v/>
      </c>
      <c r="CQ80" s="50" t="str">
        <f t="shared" si="549"/>
        <v/>
      </c>
      <c r="CR80" s="50" t="str">
        <f t="shared" si="549"/>
        <v/>
      </c>
      <c r="CS80" s="50" t="str">
        <f t="shared" si="549"/>
        <v/>
      </c>
      <c r="CT80" s="50" t="str">
        <f t="shared" si="549"/>
        <v/>
      </c>
      <c r="CU80" s="50" t="str">
        <f t="shared" si="549"/>
        <v/>
      </c>
      <c r="CV80" s="50" t="str">
        <f t="shared" si="549"/>
        <v/>
      </c>
      <c r="CW80" s="50" t="str">
        <f t="shared" si="549"/>
        <v/>
      </c>
      <c r="CX80" s="50" t="str">
        <f t="shared" si="549"/>
        <v/>
      </c>
      <c r="CY80" s="50" t="str">
        <f t="shared" si="549"/>
        <v/>
      </c>
      <c r="CZ80" s="50" t="str">
        <f t="shared" si="549"/>
        <v/>
      </c>
      <c r="DA80" s="50" t="str">
        <f t="shared" si="549"/>
        <v/>
      </c>
      <c r="DB80" s="50" t="str">
        <f t="shared" si="549"/>
        <v/>
      </c>
      <c r="DC80" s="50" t="str">
        <f t="shared" si="549"/>
        <v/>
      </c>
      <c r="DD80" s="50" t="str">
        <f t="shared" ref="DD80:DS80" si="550">IF(ISNONTEXT($V80),DC80+$V80,"")</f>
        <v/>
      </c>
      <c r="DE80" s="50" t="str">
        <f t="shared" si="550"/>
        <v/>
      </c>
      <c r="DF80" s="50" t="str">
        <f t="shared" si="550"/>
        <v/>
      </c>
      <c r="DG80" s="50" t="str">
        <f t="shared" si="550"/>
        <v/>
      </c>
      <c r="DH80" s="50" t="str">
        <f t="shared" si="550"/>
        <v/>
      </c>
      <c r="DI80" s="50" t="str">
        <f t="shared" si="550"/>
        <v/>
      </c>
      <c r="DJ80" s="50" t="str">
        <f t="shared" si="550"/>
        <v/>
      </c>
      <c r="DK80" s="50" t="str">
        <f t="shared" si="550"/>
        <v/>
      </c>
      <c r="DL80" s="50" t="str">
        <f t="shared" si="550"/>
        <v/>
      </c>
      <c r="DM80" s="50" t="str">
        <f t="shared" si="550"/>
        <v/>
      </c>
      <c r="DN80" s="50" t="str">
        <f t="shared" si="550"/>
        <v/>
      </c>
      <c r="DO80" s="50" t="str">
        <f t="shared" si="550"/>
        <v/>
      </c>
      <c r="DP80" s="50" t="str">
        <f t="shared" si="550"/>
        <v/>
      </c>
      <c r="DQ80" s="50" t="str">
        <f t="shared" si="550"/>
        <v/>
      </c>
      <c r="DR80" s="50" t="str">
        <f t="shared" si="550"/>
        <v/>
      </c>
      <c r="DS80" s="50" t="str">
        <f t="shared" si="550"/>
        <v/>
      </c>
      <c r="DT80" s="170" t="e">
        <f t="shared" si="409"/>
        <v>#N/A</v>
      </c>
      <c r="DU80" s="170" t="e">
        <f t="shared" si="410"/>
        <v>#N/A</v>
      </c>
      <c r="DV80" s="170" t="e">
        <f t="shared" si="411"/>
        <v>#N/A</v>
      </c>
      <c r="DW80" s="170" t="e">
        <f t="shared" si="412"/>
        <v>#N/A</v>
      </c>
      <c r="DX80" s="170" t="e">
        <f t="shared" si="413"/>
        <v>#N/A</v>
      </c>
      <c r="DY80" s="170" t="e">
        <f t="shared" si="414"/>
        <v>#N/A</v>
      </c>
      <c r="DZ80" s="170" t="e">
        <f t="shared" si="415"/>
        <v>#N/A</v>
      </c>
      <c r="EA80" s="170" t="e">
        <f t="shared" si="416"/>
        <v>#N/A</v>
      </c>
      <c r="EB80" s="170" t="e">
        <f t="shared" si="417"/>
        <v>#N/A</v>
      </c>
      <c r="EC80" s="170" t="e">
        <f t="shared" si="418"/>
        <v>#N/A</v>
      </c>
      <c r="ED80" s="170" t="e">
        <f t="shared" si="419"/>
        <v>#N/A</v>
      </c>
      <c r="EE80" s="170" t="e">
        <f t="shared" si="420"/>
        <v>#N/A</v>
      </c>
      <c r="EF80" s="170" t="e">
        <f t="shared" si="421"/>
        <v>#N/A</v>
      </c>
      <c r="EG80" s="170" t="e">
        <f t="shared" si="422"/>
        <v>#N/A</v>
      </c>
      <c r="EH80" s="170" t="e">
        <f t="shared" si="423"/>
        <v>#N/A</v>
      </c>
      <c r="EI80" s="170" t="e">
        <f t="shared" si="424"/>
        <v>#N/A</v>
      </c>
      <c r="EJ80" s="170" t="e">
        <f t="shared" si="425"/>
        <v>#N/A</v>
      </c>
      <c r="EK80" s="170" t="e">
        <f t="shared" si="426"/>
        <v>#N/A</v>
      </c>
      <c r="EL80" s="170" t="e">
        <f t="shared" si="427"/>
        <v>#N/A</v>
      </c>
      <c r="EM80" s="170" t="e">
        <f t="shared" si="428"/>
        <v>#N/A</v>
      </c>
      <c r="EN80" s="170" t="e">
        <f t="shared" si="429"/>
        <v>#N/A</v>
      </c>
      <c r="EO80" s="170" t="e">
        <f t="shared" si="430"/>
        <v>#N/A</v>
      </c>
      <c r="EP80" s="170" t="e">
        <f t="shared" si="431"/>
        <v>#N/A</v>
      </c>
      <c r="EQ80" s="170" t="e">
        <f t="shared" si="432"/>
        <v>#N/A</v>
      </c>
      <c r="ER80" s="170" t="e">
        <f t="shared" si="433"/>
        <v>#N/A</v>
      </c>
      <c r="ES80" s="170" t="e">
        <f t="shared" si="434"/>
        <v>#N/A</v>
      </c>
      <c r="ET80" s="170" t="e">
        <f t="shared" si="435"/>
        <v>#N/A</v>
      </c>
      <c r="EU80" s="170" t="e">
        <f t="shared" si="436"/>
        <v>#N/A</v>
      </c>
      <c r="EV80" s="170" t="e">
        <f t="shared" si="437"/>
        <v>#N/A</v>
      </c>
      <c r="EW80" s="170" t="e">
        <f t="shared" si="438"/>
        <v>#N/A</v>
      </c>
      <c r="EX80" s="170" t="e">
        <f t="shared" si="439"/>
        <v>#N/A</v>
      </c>
      <c r="EY80" s="170" t="e">
        <f t="shared" si="440"/>
        <v>#N/A</v>
      </c>
      <c r="EZ80" s="170" t="e">
        <f t="shared" si="441"/>
        <v>#N/A</v>
      </c>
      <c r="FA80" s="170" t="e">
        <f t="shared" si="442"/>
        <v>#N/A</v>
      </c>
      <c r="FB80" s="170" t="e">
        <f t="shared" si="443"/>
        <v>#N/A</v>
      </c>
      <c r="FC80" s="170" t="e">
        <f t="shared" si="444"/>
        <v>#N/A</v>
      </c>
      <c r="FD80" s="170" t="e">
        <f t="shared" si="445"/>
        <v>#N/A</v>
      </c>
      <c r="FE80" s="170" t="e">
        <f t="shared" si="446"/>
        <v>#N/A</v>
      </c>
      <c r="FF80" s="170" t="e">
        <f t="shared" si="447"/>
        <v>#N/A</v>
      </c>
      <c r="FG80" s="170" t="e">
        <f t="shared" si="448"/>
        <v>#N/A</v>
      </c>
      <c r="FH80" s="170" t="e">
        <f t="shared" si="449"/>
        <v>#N/A</v>
      </c>
      <c r="FI80" s="170" t="e">
        <f t="shared" si="450"/>
        <v>#N/A</v>
      </c>
      <c r="FJ80" s="170" t="e">
        <f t="shared" si="451"/>
        <v>#N/A</v>
      </c>
      <c r="FK80" s="170" t="e">
        <f t="shared" si="452"/>
        <v>#N/A</v>
      </c>
      <c r="FL80" s="170" t="e">
        <f t="shared" si="453"/>
        <v>#N/A</v>
      </c>
      <c r="FM80" s="170" t="e">
        <f t="shared" si="454"/>
        <v>#N/A</v>
      </c>
      <c r="FN80" s="170" t="e">
        <f t="shared" si="455"/>
        <v>#N/A</v>
      </c>
      <c r="FO80" s="170" t="e">
        <f t="shared" si="456"/>
        <v>#N/A</v>
      </c>
      <c r="FP80" s="170" t="e">
        <f t="shared" si="457"/>
        <v>#N/A</v>
      </c>
      <c r="FQ80" s="170" t="e">
        <f t="shared" si="458"/>
        <v>#N/A</v>
      </c>
      <c r="FR80" s="170" t="e">
        <f t="shared" si="459"/>
        <v>#N/A</v>
      </c>
      <c r="FS80" s="170" t="e">
        <f t="shared" si="460"/>
        <v>#N/A</v>
      </c>
      <c r="FT80" s="170" t="e">
        <f t="shared" si="461"/>
        <v>#N/A</v>
      </c>
      <c r="FU80" s="170" t="e">
        <f t="shared" si="462"/>
        <v>#N/A</v>
      </c>
      <c r="FV80" s="170" t="e">
        <f t="shared" si="463"/>
        <v>#N/A</v>
      </c>
      <c r="FW80" s="170" t="e">
        <f t="shared" si="464"/>
        <v>#N/A</v>
      </c>
      <c r="FX80" s="170" t="e">
        <f t="shared" si="465"/>
        <v>#N/A</v>
      </c>
      <c r="FY80" s="170" t="e">
        <f t="shared" si="466"/>
        <v>#N/A</v>
      </c>
      <c r="FZ80" s="170" t="e">
        <f t="shared" si="467"/>
        <v>#N/A</v>
      </c>
      <c r="GA80" s="170" t="e">
        <f t="shared" si="468"/>
        <v>#N/A</v>
      </c>
      <c r="GB80" s="170" t="e">
        <f t="shared" si="469"/>
        <v>#N/A</v>
      </c>
      <c r="GC80" s="170" t="e">
        <f t="shared" si="470"/>
        <v>#N/A</v>
      </c>
      <c r="GD80" s="170" t="e">
        <f t="shared" si="471"/>
        <v>#N/A</v>
      </c>
      <c r="GE80" s="170" t="e">
        <f t="shared" si="472"/>
        <v>#N/A</v>
      </c>
      <c r="GF80" s="170" t="e">
        <f t="shared" si="473"/>
        <v>#N/A</v>
      </c>
      <c r="GG80" s="170" t="e">
        <f t="shared" si="474"/>
        <v>#N/A</v>
      </c>
      <c r="GH80" s="170" t="e">
        <f t="shared" si="475"/>
        <v>#N/A</v>
      </c>
      <c r="GI80" s="170" t="e">
        <f t="shared" si="476"/>
        <v>#N/A</v>
      </c>
      <c r="GJ80" s="170" t="e">
        <f t="shared" si="477"/>
        <v>#N/A</v>
      </c>
      <c r="GK80" s="170" t="e">
        <f t="shared" si="478"/>
        <v>#N/A</v>
      </c>
      <c r="GL80" s="170" t="e">
        <f t="shared" si="479"/>
        <v>#N/A</v>
      </c>
      <c r="GM80" s="170" t="e">
        <f t="shared" si="480"/>
        <v>#N/A</v>
      </c>
      <c r="GN80" s="170" t="e">
        <f t="shared" si="481"/>
        <v>#N/A</v>
      </c>
      <c r="GO80" s="170" t="e">
        <f t="shared" si="482"/>
        <v>#N/A</v>
      </c>
      <c r="GP80" s="170" t="e">
        <f t="shared" si="483"/>
        <v>#N/A</v>
      </c>
      <c r="GQ80" s="170" t="e">
        <f t="shared" si="484"/>
        <v>#N/A</v>
      </c>
      <c r="GR80" s="170" t="e">
        <f t="shared" si="485"/>
        <v>#N/A</v>
      </c>
      <c r="GS80" s="170" t="e">
        <f t="shared" si="486"/>
        <v>#N/A</v>
      </c>
      <c r="GT80" s="170" t="e">
        <f t="shared" si="487"/>
        <v>#N/A</v>
      </c>
      <c r="GU80" s="170" t="e">
        <f t="shared" si="488"/>
        <v>#N/A</v>
      </c>
      <c r="GV80" s="170" t="e">
        <f t="shared" si="489"/>
        <v>#N/A</v>
      </c>
      <c r="GW80" s="170" t="e">
        <f t="shared" si="490"/>
        <v>#N/A</v>
      </c>
      <c r="GX80" s="170" t="e">
        <f t="shared" si="491"/>
        <v>#N/A</v>
      </c>
      <c r="GY80" s="170" t="e">
        <f t="shared" si="492"/>
        <v>#N/A</v>
      </c>
      <c r="GZ80" s="170" t="e">
        <f t="shared" si="493"/>
        <v>#N/A</v>
      </c>
      <c r="HA80" s="170" t="e">
        <f t="shared" si="494"/>
        <v>#N/A</v>
      </c>
      <c r="HB80" s="170" t="e">
        <f t="shared" si="495"/>
        <v>#N/A</v>
      </c>
      <c r="HC80" s="170" t="e">
        <f t="shared" si="496"/>
        <v>#N/A</v>
      </c>
      <c r="HD80" s="170" t="e">
        <f t="shared" si="497"/>
        <v>#N/A</v>
      </c>
      <c r="HE80" s="170" t="e">
        <f t="shared" si="498"/>
        <v>#N/A</v>
      </c>
      <c r="HF80" s="170" t="e">
        <f t="shared" si="499"/>
        <v>#N/A</v>
      </c>
      <c r="HG80" s="170" t="e">
        <f t="shared" si="500"/>
        <v>#N/A</v>
      </c>
      <c r="HH80" s="170" t="e">
        <f t="shared" si="501"/>
        <v>#N/A</v>
      </c>
      <c r="HI80" s="170" t="e">
        <f t="shared" si="502"/>
        <v>#N/A</v>
      </c>
      <c r="HJ80" s="170" t="e">
        <f t="shared" si="503"/>
        <v>#N/A</v>
      </c>
      <c r="HK80" s="170" t="e">
        <f t="shared" si="504"/>
        <v>#N/A</v>
      </c>
      <c r="HL80" s="170" t="e">
        <f t="shared" si="505"/>
        <v>#N/A</v>
      </c>
      <c r="HM80" s="170" t="e">
        <f t="shared" si="506"/>
        <v>#N/A</v>
      </c>
      <c r="HN80" s="170" t="e">
        <f t="shared" si="507"/>
        <v>#N/A</v>
      </c>
      <c r="HO80" s="170" t="e">
        <f t="shared" si="508"/>
        <v>#N/A</v>
      </c>
      <c r="HP80" s="170" t="e">
        <f t="shared" si="509"/>
        <v>#N/A</v>
      </c>
    </row>
    <row r="81" spans="1:224" hidden="1" x14ac:dyDescent="0.25">
      <c r="A81" s="4">
        <v>78</v>
      </c>
      <c r="B81" s="97" t="str">
        <f t="shared" si="510"/>
        <v/>
      </c>
      <c r="C81" s="96"/>
      <c r="D81" s="97" t="str">
        <f t="shared" si="511"/>
        <v/>
      </c>
      <c r="E81" s="36" t="str">
        <f t="shared" si="403"/>
        <v/>
      </c>
      <c r="F81" s="36" t="str">
        <f t="shared" si="404"/>
        <v/>
      </c>
      <c r="G81" s="74" t="str">
        <f t="shared" si="512"/>
        <v/>
      </c>
      <c r="H81" s="23"/>
      <c r="I81" s="58"/>
      <c r="J81" s="281"/>
      <c r="K81" s="75" t="str">
        <f>IF(AND(B81&gt;0,C81&gt;0,D81&gt;0),IF(ISBLANK(J81),IF(ISBLANK(H81),"",(D81-B81)*VLOOKUP(H81,VLookups!$A$4:$B$13,2,FALSE)),J81),"")</f>
        <v/>
      </c>
      <c r="L81" s="76" t="str">
        <f t="shared" si="405"/>
        <v/>
      </c>
      <c r="M81" s="96"/>
      <c r="N81" s="271"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513"/>
        <v/>
      </c>
      <c r="W81" s="50" t="str">
        <f t="shared" ref="W81:AP81" si="551">IF(ISNONTEXT($V81),X81-$V81,"")</f>
        <v/>
      </c>
      <c r="X81" s="50" t="str">
        <f t="shared" si="551"/>
        <v/>
      </c>
      <c r="Y81" s="50" t="str">
        <f t="shared" si="551"/>
        <v/>
      </c>
      <c r="Z81" s="50" t="str">
        <f t="shared" si="551"/>
        <v/>
      </c>
      <c r="AA81" s="50" t="str">
        <f t="shared" si="551"/>
        <v/>
      </c>
      <c r="AB81" s="50" t="str">
        <f t="shared" si="551"/>
        <v/>
      </c>
      <c r="AC81" s="50" t="str">
        <f t="shared" si="551"/>
        <v/>
      </c>
      <c r="AD81" s="50" t="str">
        <f t="shared" si="551"/>
        <v/>
      </c>
      <c r="AE81" s="50" t="str">
        <f t="shared" si="551"/>
        <v/>
      </c>
      <c r="AF81" s="50" t="str">
        <f t="shared" si="551"/>
        <v/>
      </c>
      <c r="AG81" s="50" t="str">
        <f t="shared" si="551"/>
        <v/>
      </c>
      <c r="AH81" s="50" t="str">
        <f t="shared" si="551"/>
        <v/>
      </c>
      <c r="AI81" s="50" t="str">
        <f t="shared" si="551"/>
        <v/>
      </c>
      <c r="AJ81" s="50" t="str">
        <f t="shared" si="551"/>
        <v/>
      </c>
      <c r="AK81" s="50" t="str">
        <f t="shared" si="551"/>
        <v/>
      </c>
      <c r="AL81" s="50" t="str">
        <f t="shared" si="551"/>
        <v/>
      </c>
      <c r="AM81" s="50" t="str">
        <f t="shared" si="551"/>
        <v/>
      </c>
      <c r="AN81" s="50" t="str">
        <f t="shared" si="551"/>
        <v/>
      </c>
      <c r="AO81" s="50" t="str">
        <f t="shared" si="551"/>
        <v/>
      </c>
      <c r="AP81" s="50" t="str">
        <f t="shared" si="551"/>
        <v/>
      </c>
      <c r="AQ81" s="184" t="str">
        <f t="shared" si="515"/>
        <v/>
      </c>
      <c r="AR81" s="50" t="str">
        <f t="shared" ref="AR81:DC81" si="552">IF(ISNONTEXT($V81),AQ81+$V81,"")</f>
        <v/>
      </c>
      <c r="AS81" s="50" t="str">
        <f t="shared" si="552"/>
        <v/>
      </c>
      <c r="AT81" s="50" t="str">
        <f t="shared" si="552"/>
        <v/>
      </c>
      <c r="AU81" s="50" t="str">
        <f t="shared" si="552"/>
        <v/>
      </c>
      <c r="AV81" s="50" t="str">
        <f t="shared" si="552"/>
        <v/>
      </c>
      <c r="AW81" s="50" t="str">
        <f t="shared" si="552"/>
        <v/>
      </c>
      <c r="AX81" s="50" t="str">
        <f t="shared" si="552"/>
        <v/>
      </c>
      <c r="AY81" s="50" t="str">
        <f t="shared" si="552"/>
        <v/>
      </c>
      <c r="AZ81" s="50" t="str">
        <f t="shared" si="552"/>
        <v/>
      </c>
      <c r="BA81" s="50" t="str">
        <f t="shared" si="552"/>
        <v/>
      </c>
      <c r="BB81" s="50" t="str">
        <f t="shared" si="552"/>
        <v/>
      </c>
      <c r="BC81" s="50" t="str">
        <f t="shared" si="552"/>
        <v/>
      </c>
      <c r="BD81" s="50" t="str">
        <f t="shared" si="552"/>
        <v/>
      </c>
      <c r="BE81" s="50" t="str">
        <f t="shared" si="552"/>
        <v/>
      </c>
      <c r="BF81" s="50" t="str">
        <f t="shared" si="552"/>
        <v/>
      </c>
      <c r="BG81" s="50" t="str">
        <f t="shared" si="552"/>
        <v/>
      </c>
      <c r="BH81" s="50" t="str">
        <f t="shared" si="552"/>
        <v/>
      </c>
      <c r="BI81" s="50" t="str">
        <f t="shared" si="552"/>
        <v/>
      </c>
      <c r="BJ81" s="50" t="str">
        <f t="shared" si="552"/>
        <v/>
      </c>
      <c r="BK81" s="50" t="str">
        <f t="shared" si="552"/>
        <v/>
      </c>
      <c r="BL81" s="50" t="str">
        <f t="shared" si="552"/>
        <v/>
      </c>
      <c r="BM81" s="50" t="str">
        <f t="shared" si="552"/>
        <v/>
      </c>
      <c r="BN81" s="50" t="str">
        <f t="shared" si="552"/>
        <v/>
      </c>
      <c r="BO81" s="50" t="str">
        <f t="shared" si="552"/>
        <v/>
      </c>
      <c r="BP81" s="50" t="str">
        <f t="shared" si="552"/>
        <v/>
      </c>
      <c r="BQ81" s="50" t="str">
        <f t="shared" si="552"/>
        <v/>
      </c>
      <c r="BR81" s="50" t="str">
        <f t="shared" si="552"/>
        <v/>
      </c>
      <c r="BS81" s="50" t="str">
        <f t="shared" si="552"/>
        <v/>
      </c>
      <c r="BT81" s="50" t="str">
        <f t="shared" si="552"/>
        <v/>
      </c>
      <c r="BU81" s="50" t="str">
        <f t="shared" si="552"/>
        <v/>
      </c>
      <c r="BV81" s="50" t="str">
        <f t="shared" si="552"/>
        <v/>
      </c>
      <c r="BW81" s="50" t="str">
        <f t="shared" si="552"/>
        <v/>
      </c>
      <c r="BX81" s="50" t="str">
        <f t="shared" si="552"/>
        <v/>
      </c>
      <c r="BY81" s="50" t="str">
        <f t="shared" si="552"/>
        <v/>
      </c>
      <c r="BZ81" s="50" t="str">
        <f t="shared" si="552"/>
        <v/>
      </c>
      <c r="CA81" s="50" t="str">
        <f t="shared" si="552"/>
        <v/>
      </c>
      <c r="CB81" s="50" t="str">
        <f t="shared" si="552"/>
        <v/>
      </c>
      <c r="CC81" s="50" t="str">
        <f t="shared" si="552"/>
        <v/>
      </c>
      <c r="CD81" s="50" t="str">
        <f t="shared" si="552"/>
        <v/>
      </c>
      <c r="CE81" s="50" t="str">
        <f t="shared" si="552"/>
        <v/>
      </c>
      <c r="CF81" s="50" t="str">
        <f t="shared" si="552"/>
        <v/>
      </c>
      <c r="CG81" s="50" t="str">
        <f t="shared" si="552"/>
        <v/>
      </c>
      <c r="CH81" s="50" t="str">
        <f t="shared" si="552"/>
        <v/>
      </c>
      <c r="CI81" s="50" t="str">
        <f t="shared" si="552"/>
        <v/>
      </c>
      <c r="CJ81" s="50" t="str">
        <f t="shared" si="552"/>
        <v/>
      </c>
      <c r="CK81" s="50" t="str">
        <f t="shared" si="552"/>
        <v/>
      </c>
      <c r="CL81" s="50" t="str">
        <f t="shared" si="552"/>
        <v/>
      </c>
      <c r="CM81" s="50" t="str">
        <f t="shared" si="552"/>
        <v/>
      </c>
      <c r="CN81" s="50" t="str">
        <f t="shared" si="552"/>
        <v/>
      </c>
      <c r="CO81" s="50" t="str">
        <f t="shared" si="552"/>
        <v/>
      </c>
      <c r="CP81" s="50" t="str">
        <f t="shared" si="552"/>
        <v/>
      </c>
      <c r="CQ81" s="50" t="str">
        <f t="shared" si="552"/>
        <v/>
      </c>
      <c r="CR81" s="50" t="str">
        <f t="shared" si="552"/>
        <v/>
      </c>
      <c r="CS81" s="50" t="str">
        <f t="shared" si="552"/>
        <v/>
      </c>
      <c r="CT81" s="50" t="str">
        <f t="shared" si="552"/>
        <v/>
      </c>
      <c r="CU81" s="50" t="str">
        <f t="shared" si="552"/>
        <v/>
      </c>
      <c r="CV81" s="50" t="str">
        <f t="shared" si="552"/>
        <v/>
      </c>
      <c r="CW81" s="50" t="str">
        <f t="shared" si="552"/>
        <v/>
      </c>
      <c r="CX81" s="50" t="str">
        <f t="shared" si="552"/>
        <v/>
      </c>
      <c r="CY81" s="50" t="str">
        <f t="shared" si="552"/>
        <v/>
      </c>
      <c r="CZ81" s="50" t="str">
        <f t="shared" si="552"/>
        <v/>
      </c>
      <c r="DA81" s="50" t="str">
        <f t="shared" si="552"/>
        <v/>
      </c>
      <c r="DB81" s="50" t="str">
        <f t="shared" si="552"/>
        <v/>
      </c>
      <c r="DC81" s="50" t="str">
        <f t="shared" si="552"/>
        <v/>
      </c>
      <c r="DD81" s="50" t="str">
        <f t="shared" ref="DD81:DS81" si="553">IF(ISNONTEXT($V81),DC81+$V81,"")</f>
        <v/>
      </c>
      <c r="DE81" s="50" t="str">
        <f t="shared" si="553"/>
        <v/>
      </c>
      <c r="DF81" s="50" t="str">
        <f t="shared" si="553"/>
        <v/>
      </c>
      <c r="DG81" s="50" t="str">
        <f t="shared" si="553"/>
        <v/>
      </c>
      <c r="DH81" s="50" t="str">
        <f t="shared" si="553"/>
        <v/>
      </c>
      <c r="DI81" s="50" t="str">
        <f t="shared" si="553"/>
        <v/>
      </c>
      <c r="DJ81" s="50" t="str">
        <f t="shared" si="553"/>
        <v/>
      </c>
      <c r="DK81" s="50" t="str">
        <f t="shared" si="553"/>
        <v/>
      </c>
      <c r="DL81" s="50" t="str">
        <f t="shared" si="553"/>
        <v/>
      </c>
      <c r="DM81" s="50" t="str">
        <f t="shared" si="553"/>
        <v/>
      </c>
      <c r="DN81" s="50" t="str">
        <f t="shared" si="553"/>
        <v/>
      </c>
      <c r="DO81" s="50" t="str">
        <f t="shared" si="553"/>
        <v/>
      </c>
      <c r="DP81" s="50" t="str">
        <f t="shared" si="553"/>
        <v/>
      </c>
      <c r="DQ81" s="50" t="str">
        <f t="shared" si="553"/>
        <v/>
      </c>
      <c r="DR81" s="50" t="str">
        <f t="shared" si="553"/>
        <v/>
      </c>
      <c r="DS81" s="50" t="str">
        <f t="shared" si="553"/>
        <v/>
      </c>
      <c r="DT81" s="170" t="e">
        <f t="shared" si="409"/>
        <v>#N/A</v>
      </c>
      <c r="DU81" s="170" t="e">
        <f t="shared" si="410"/>
        <v>#N/A</v>
      </c>
      <c r="DV81" s="170" t="e">
        <f t="shared" si="411"/>
        <v>#N/A</v>
      </c>
      <c r="DW81" s="170" t="e">
        <f t="shared" si="412"/>
        <v>#N/A</v>
      </c>
      <c r="DX81" s="170" t="e">
        <f t="shared" si="413"/>
        <v>#N/A</v>
      </c>
      <c r="DY81" s="170" t="e">
        <f t="shared" si="414"/>
        <v>#N/A</v>
      </c>
      <c r="DZ81" s="170" t="e">
        <f t="shared" si="415"/>
        <v>#N/A</v>
      </c>
      <c r="EA81" s="170" t="e">
        <f t="shared" si="416"/>
        <v>#N/A</v>
      </c>
      <c r="EB81" s="170" t="e">
        <f t="shared" si="417"/>
        <v>#N/A</v>
      </c>
      <c r="EC81" s="170" t="e">
        <f t="shared" si="418"/>
        <v>#N/A</v>
      </c>
      <c r="ED81" s="170" t="e">
        <f t="shared" si="419"/>
        <v>#N/A</v>
      </c>
      <c r="EE81" s="170" t="e">
        <f t="shared" si="420"/>
        <v>#N/A</v>
      </c>
      <c r="EF81" s="170" t="e">
        <f t="shared" si="421"/>
        <v>#N/A</v>
      </c>
      <c r="EG81" s="170" t="e">
        <f t="shared" si="422"/>
        <v>#N/A</v>
      </c>
      <c r="EH81" s="170" t="e">
        <f t="shared" si="423"/>
        <v>#N/A</v>
      </c>
      <c r="EI81" s="170" t="e">
        <f t="shared" si="424"/>
        <v>#N/A</v>
      </c>
      <c r="EJ81" s="170" t="e">
        <f t="shared" si="425"/>
        <v>#N/A</v>
      </c>
      <c r="EK81" s="170" t="e">
        <f t="shared" si="426"/>
        <v>#N/A</v>
      </c>
      <c r="EL81" s="170" t="e">
        <f t="shared" si="427"/>
        <v>#N/A</v>
      </c>
      <c r="EM81" s="170" t="e">
        <f t="shared" si="428"/>
        <v>#N/A</v>
      </c>
      <c r="EN81" s="170" t="e">
        <f t="shared" si="429"/>
        <v>#N/A</v>
      </c>
      <c r="EO81" s="170" t="e">
        <f t="shared" si="430"/>
        <v>#N/A</v>
      </c>
      <c r="EP81" s="170" t="e">
        <f t="shared" si="431"/>
        <v>#N/A</v>
      </c>
      <c r="EQ81" s="170" t="e">
        <f t="shared" si="432"/>
        <v>#N/A</v>
      </c>
      <c r="ER81" s="170" t="e">
        <f t="shared" si="433"/>
        <v>#N/A</v>
      </c>
      <c r="ES81" s="170" t="e">
        <f t="shared" si="434"/>
        <v>#N/A</v>
      </c>
      <c r="ET81" s="170" t="e">
        <f t="shared" si="435"/>
        <v>#N/A</v>
      </c>
      <c r="EU81" s="170" t="e">
        <f t="shared" si="436"/>
        <v>#N/A</v>
      </c>
      <c r="EV81" s="170" t="e">
        <f t="shared" si="437"/>
        <v>#N/A</v>
      </c>
      <c r="EW81" s="170" t="e">
        <f t="shared" si="438"/>
        <v>#N/A</v>
      </c>
      <c r="EX81" s="170" t="e">
        <f t="shared" si="439"/>
        <v>#N/A</v>
      </c>
      <c r="EY81" s="170" t="e">
        <f t="shared" si="440"/>
        <v>#N/A</v>
      </c>
      <c r="EZ81" s="170" t="e">
        <f t="shared" si="441"/>
        <v>#N/A</v>
      </c>
      <c r="FA81" s="170" t="e">
        <f t="shared" si="442"/>
        <v>#N/A</v>
      </c>
      <c r="FB81" s="170" t="e">
        <f t="shared" si="443"/>
        <v>#N/A</v>
      </c>
      <c r="FC81" s="170" t="e">
        <f t="shared" si="444"/>
        <v>#N/A</v>
      </c>
      <c r="FD81" s="170" t="e">
        <f t="shared" si="445"/>
        <v>#N/A</v>
      </c>
      <c r="FE81" s="170" t="e">
        <f t="shared" si="446"/>
        <v>#N/A</v>
      </c>
      <c r="FF81" s="170" t="e">
        <f t="shared" si="447"/>
        <v>#N/A</v>
      </c>
      <c r="FG81" s="170" t="e">
        <f t="shared" si="448"/>
        <v>#N/A</v>
      </c>
      <c r="FH81" s="170" t="e">
        <f t="shared" si="449"/>
        <v>#N/A</v>
      </c>
      <c r="FI81" s="170" t="e">
        <f t="shared" si="450"/>
        <v>#N/A</v>
      </c>
      <c r="FJ81" s="170" t="e">
        <f t="shared" si="451"/>
        <v>#N/A</v>
      </c>
      <c r="FK81" s="170" t="e">
        <f t="shared" si="452"/>
        <v>#N/A</v>
      </c>
      <c r="FL81" s="170" t="e">
        <f t="shared" si="453"/>
        <v>#N/A</v>
      </c>
      <c r="FM81" s="170" t="e">
        <f t="shared" si="454"/>
        <v>#N/A</v>
      </c>
      <c r="FN81" s="170" t="e">
        <f t="shared" si="455"/>
        <v>#N/A</v>
      </c>
      <c r="FO81" s="170" t="e">
        <f t="shared" si="456"/>
        <v>#N/A</v>
      </c>
      <c r="FP81" s="170" t="e">
        <f t="shared" si="457"/>
        <v>#N/A</v>
      </c>
      <c r="FQ81" s="170" t="e">
        <f t="shared" si="458"/>
        <v>#N/A</v>
      </c>
      <c r="FR81" s="170" t="e">
        <f t="shared" si="459"/>
        <v>#N/A</v>
      </c>
      <c r="FS81" s="170" t="e">
        <f t="shared" si="460"/>
        <v>#N/A</v>
      </c>
      <c r="FT81" s="170" t="e">
        <f t="shared" si="461"/>
        <v>#N/A</v>
      </c>
      <c r="FU81" s="170" t="e">
        <f t="shared" si="462"/>
        <v>#N/A</v>
      </c>
      <c r="FV81" s="170" t="e">
        <f t="shared" si="463"/>
        <v>#N/A</v>
      </c>
      <c r="FW81" s="170" t="e">
        <f t="shared" si="464"/>
        <v>#N/A</v>
      </c>
      <c r="FX81" s="170" t="e">
        <f t="shared" si="465"/>
        <v>#N/A</v>
      </c>
      <c r="FY81" s="170" t="e">
        <f t="shared" si="466"/>
        <v>#N/A</v>
      </c>
      <c r="FZ81" s="170" t="e">
        <f t="shared" si="467"/>
        <v>#N/A</v>
      </c>
      <c r="GA81" s="170" t="e">
        <f t="shared" si="468"/>
        <v>#N/A</v>
      </c>
      <c r="GB81" s="170" t="e">
        <f t="shared" si="469"/>
        <v>#N/A</v>
      </c>
      <c r="GC81" s="170" t="e">
        <f t="shared" si="470"/>
        <v>#N/A</v>
      </c>
      <c r="GD81" s="170" t="e">
        <f t="shared" si="471"/>
        <v>#N/A</v>
      </c>
      <c r="GE81" s="170" t="e">
        <f t="shared" si="472"/>
        <v>#N/A</v>
      </c>
      <c r="GF81" s="170" t="e">
        <f t="shared" si="473"/>
        <v>#N/A</v>
      </c>
      <c r="GG81" s="170" t="e">
        <f t="shared" si="474"/>
        <v>#N/A</v>
      </c>
      <c r="GH81" s="170" t="e">
        <f t="shared" si="475"/>
        <v>#N/A</v>
      </c>
      <c r="GI81" s="170" t="e">
        <f t="shared" si="476"/>
        <v>#N/A</v>
      </c>
      <c r="GJ81" s="170" t="e">
        <f t="shared" si="477"/>
        <v>#N/A</v>
      </c>
      <c r="GK81" s="170" t="e">
        <f t="shared" si="478"/>
        <v>#N/A</v>
      </c>
      <c r="GL81" s="170" t="e">
        <f t="shared" si="479"/>
        <v>#N/A</v>
      </c>
      <c r="GM81" s="170" t="e">
        <f t="shared" si="480"/>
        <v>#N/A</v>
      </c>
      <c r="GN81" s="170" t="e">
        <f t="shared" si="481"/>
        <v>#N/A</v>
      </c>
      <c r="GO81" s="170" t="e">
        <f t="shared" si="482"/>
        <v>#N/A</v>
      </c>
      <c r="GP81" s="170" t="e">
        <f t="shared" si="483"/>
        <v>#N/A</v>
      </c>
      <c r="GQ81" s="170" t="e">
        <f t="shared" si="484"/>
        <v>#N/A</v>
      </c>
      <c r="GR81" s="170" t="e">
        <f t="shared" si="485"/>
        <v>#N/A</v>
      </c>
      <c r="GS81" s="170" t="e">
        <f t="shared" si="486"/>
        <v>#N/A</v>
      </c>
      <c r="GT81" s="170" t="e">
        <f t="shared" si="487"/>
        <v>#N/A</v>
      </c>
      <c r="GU81" s="170" t="e">
        <f t="shared" si="488"/>
        <v>#N/A</v>
      </c>
      <c r="GV81" s="170" t="e">
        <f t="shared" si="489"/>
        <v>#N/A</v>
      </c>
      <c r="GW81" s="170" t="e">
        <f t="shared" si="490"/>
        <v>#N/A</v>
      </c>
      <c r="GX81" s="170" t="e">
        <f t="shared" si="491"/>
        <v>#N/A</v>
      </c>
      <c r="GY81" s="170" t="e">
        <f t="shared" si="492"/>
        <v>#N/A</v>
      </c>
      <c r="GZ81" s="170" t="e">
        <f t="shared" si="493"/>
        <v>#N/A</v>
      </c>
      <c r="HA81" s="170" t="e">
        <f t="shared" si="494"/>
        <v>#N/A</v>
      </c>
      <c r="HB81" s="170" t="e">
        <f t="shared" si="495"/>
        <v>#N/A</v>
      </c>
      <c r="HC81" s="170" t="e">
        <f t="shared" si="496"/>
        <v>#N/A</v>
      </c>
      <c r="HD81" s="170" t="e">
        <f t="shared" si="497"/>
        <v>#N/A</v>
      </c>
      <c r="HE81" s="170" t="e">
        <f t="shared" si="498"/>
        <v>#N/A</v>
      </c>
      <c r="HF81" s="170" t="e">
        <f t="shared" si="499"/>
        <v>#N/A</v>
      </c>
      <c r="HG81" s="170" t="e">
        <f t="shared" si="500"/>
        <v>#N/A</v>
      </c>
      <c r="HH81" s="170" t="e">
        <f t="shared" si="501"/>
        <v>#N/A</v>
      </c>
      <c r="HI81" s="170" t="e">
        <f t="shared" si="502"/>
        <v>#N/A</v>
      </c>
      <c r="HJ81" s="170" t="e">
        <f t="shared" si="503"/>
        <v>#N/A</v>
      </c>
      <c r="HK81" s="170" t="e">
        <f t="shared" si="504"/>
        <v>#N/A</v>
      </c>
      <c r="HL81" s="170" t="e">
        <f t="shared" si="505"/>
        <v>#N/A</v>
      </c>
      <c r="HM81" s="170" t="e">
        <f t="shared" si="506"/>
        <v>#N/A</v>
      </c>
      <c r="HN81" s="170" t="e">
        <f t="shared" si="507"/>
        <v>#N/A</v>
      </c>
      <c r="HO81" s="170" t="e">
        <f t="shared" si="508"/>
        <v>#N/A</v>
      </c>
      <c r="HP81" s="170" t="e">
        <f t="shared" si="509"/>
        <v>#N/A</v>
      </c>
    </row>
    <row r="82" spans="1:224" hidden="1" x14ac:dyDescent="0.25">
      <c r="A82" s="4">
        <v>79</v>
      </c>
      <c r="B82" s="97" t="str">
        <f t="shared" si="510"/>
        <v/>
      </c>
      <c r="C82" s="96"/>
      <c r="D82" s="97" t="str">
        <f t="shared" si="511"/>
        <v/>
      </c>
      <c r="E82" s="36" t="str">
        <f t="shared" si="403"/>
        <v/>
      </c>
      <c r="F82" s="36" t="str">
        <f t="shared" si="404"/>
        <v/>
      </c>
      <c r="G82" s="74" t="str">
        <f t="shared" si="512"/>
        <v/>
      </c>
      <c r="H82" s="23"/>
      <c r="I82" s="58"/>
      <c r="J82" s="281"/>
      <c r="K82" s="75" t="str">
        <f>IF(AND(B82&gt;0,C82&gt;0,D82&gt;0),IF(ISBLANK(J82),IF(ISBLANK(H82),"",(D82-B82)*VLOOKUP(H82,VLookups!$A$4:$B$13,2,FALSE)),J82),"")</f>
        <v/>
      </c>
      <c r="L82" s="76" t="str">
        <f t="shared" si="405"/>
        <v/>
      </c>
      <c r="M82" s="96"/>
      <c r="N82" s="271"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513"/>
        <v/>
      </c>
      <c r="W82" s="50" t="str">
        <f t="shared" ref="W82:AP82" si="554">IF(ISNONTEXT($V82),X82-$V82,"")</f>
        <v/>
      </c>
      <c r="X82" s="50" t="str">
        <f t="shared" si="554"/>
        <v/>
      </c>
      <c r="Y82" s="50" t="str">
        <f t="shared" si="554"/>
        <v/>
      </c>
      <c r="Z82" s="50" t="str">
        <f t="shared" si="554"/>
        <v/>
      </c>
      <c r="AA82" s="50" t="str">
        <f t="shared" si="554"/>
        <v/>
      </c>
      <c r="AB82" s="50" t="str">
        <f t="shared" si="554"/>
        <v/>
      </c>
      <c r="AC82" s="50" t="str">
        <f t="shared" si="554"/>
        <v/>
      </c>
      <c r="AD82" s="50" t="str">
        <f t="shared" si="554"/>
        <v/>
      </c>
      <c r="AE82" s="50" t="str">
        <f t="shared" si="554"/>
        <v/>
      </c>
      <c r="AF82" s="50" t="str">
        <f t="shared" si="554"/>
        <v/>
      </c>
      <c r="AG82" s="50" t="str">
        <f t="shared" si="554"/>
        <v/>
      </c>
      <c r="AH82" s="50" t="str">
        <f t="shared" si="554"/>
        <v/>
      </c>
      <c r="AI82" s="50" t="str">
        <f t="shared" si="554"/>
        <v/>
      </c>
      <c r="AJ82" s="50" t="str">
        <f t="shared" si="554"/>
        <v/>
      </c>
      <c r="AK82" s="50" t="str">
        <f t="shared" si="554"/>
        <v/>
      </c>
      <c r="AL82" s="50" t="str">
        <f t="shared" si="554"/>
        <v/>
      </c>
      <c r="AM82" s="50" t="str">
        <f t="shared" si="554"/>
        <v/>
      </c>
      <c r="AN82" s="50" t="str">
        <f t="shared" si="554"/>
        <v/>
      </c>
      <c r="AO82" s="50" t="str">
        <f t="shared" si="554"/>
        <v/>
      </c>
      <c r="AP82" s="50" t="str">
        <f t="shared" si="554"/>
        <v/>
      </c>
      <c r="AQ82" s="184" t="str">
        <f t="shared" si="515"/>
        <v/>
      </c>
      <c r="AR82" s="50" t="str">
        <f t="shared" ref="AR82:DC82" si="555">IF(ISNONTEXT($V82),AQ82+$V82,"")</f>
        <v/>
      </c>
      <c r="AS82" s="50" t="str">
        <f t="shared" si="555"/>
        <v/>
      </c>
      <c r="AT82" s="50" t="str">
        <f t="shared" si="555"/>
        <v/>
      </c>
      <c r="AU82" s="50" t="str">
        <f t="shared" si="555"/>
        <v/>
      </c>
      <c r="AV82" s="50" t="str">
        <f t="shared" si="555"/>
        <v/>
      </c>
      <c r="AW82" s="50" t="str">
        <f t="shared" si="555"/>
        <v/>
      </c>
      <c r="AX82" s="50" t="str">
        <f t="shared" si="555"/>
        <v/>
      </c>
      <c r="AY82" s="50" t="str">
        <f t="shared" si="555"/>
        <v/>
      </c>
      <c r="AZ82" s="50" t="str">
        <f t="shared" si="555"/>
        <v/>
      </c>
      <c r="BA82" s="50" t="str">
        <f t="shared" si="555"/>
        <v/>
      </c>
      <c r="BB82" s="50" t="str">
        <f t="shared" si="555"/>
        <v/>
      </c>
      <c r="BC82" s="50" t="str">
        <f t="shared" si="555"/>
        <v/>
      </c>
      <c r="BD82" s="50" t="str">
        <f t="shared" si="555"/>
        <v/>
      </c>
      <c r="BE82" s="50" t="str">
        <f t="shared" si="555"/>
        <v/>
      </c>
      <c r="BF82" s="50" t="str">
        <f t="shared" si="555"/>
        <v/>
      </c>
      <c r="BG82" s="50" t="str">
        <f t="shared" si="555"/>
        <v/>
      </c>
      <c r="BH82" s="50" t="str">
        <f t="shared" si="555"/>
        <v/>
      </c>
      <c r="BI82" s="50" t="str">
        <f t="shared" si="555"/>
        <v/>
      </c>
      <c r="BJ82" s="50" t="str">
        <f t="shared" si="555"/>
        <v/>
      </c>
      <c r="BK82" s="50" t="str">
        <f t="shared" si="555"/>
        <v/>
      </c>
      <c r="BL82" s="50" t="str">
        <f t="shared" si="555"/>
        <v/>
      </c>
      <c r="BM82" s="50" t="str">
        <f t="shared" si="555"/>
        <v/>
      </c>
      <c r="BN82" s="50" t="str">
        <f t="shared" si="555"/>
        <v/>
      </c>
      <c r="BO82" s="50" t="str">
        <f t="shared" si="555"/>
        <v/>
      </c>
      <c r="BP82" s="50" t="str">
        <f t="shared" si="555"/>
        <v/>
      </c>
      <c r="BQ82" s="50" t="str">
        <f t="shared" si="555"/>
        <v/>
      </c>
      <c r="BR82" s="50" t="str">
        <f t="shared" si="555"/>
        <v/>
      </c>
      <c r="BS82" s="50" t="str">
        <f t="shared" si="555"/>
        <v/>
      </c>
      <c r="BT82" s="50" t="str">
        <f t="shared" si="555"/>
        <v/>
      </c>
      <c r="BU82" s="50" t="str">
        <f t="shared" si="555"/>
        <v/>
      </c>
      <c r="BV82" s="50" t="str">
        <f t="shared" si="555"/>
        <v/>
      </c>
      <c r="BW82" s="50" t="str">
        <f t="shared" si="555"/>
        <v/>
      </c>
      <c r="BX82" s="50" t="str">
        <f t="shared" si="555"/>
        <v/>
      </c>
      <c r="BY82" s="50" t="str">
        <f t="shared" si="555"/>
        <v/>
      </c>
      <c r="BZ82" s="50" t="str">
        <f t="shared" si="555"/>
        <v/>
      </c>
      <c r="CA82" s="50" t="str">
        <f t="shared" si="555"/>
        <v/>
      </c>
      <c r="CB82" s="50" t="str">
        <f t="shared" si="555"/>
        <v/>
      </c>
      <c r="CC82" s="50" t="str">
        <f t="shared" si="555"/>
        <v/>
      </c>
      <c r="CD82" s="50" t="str">
        <f t="shared" si="555"/>
        <v/>
      </c>
      <c r="CE82" s="50" t="str">
        <f t="shared" si="555"/>
        <v/>
      </c>
      <c r="CF82" s="50" t="str">
        <f t="shared" si="555"/>
        <v/>
      </c>
      <c r="CG82" s="50" t="str">
        <f t="shared" si="555"/>
        <v/>
      </c>
      <c r="CH82" s="50" t="str">
        <f t="shared" si="555"/>
        <v/>
      </c>
      <c r="CI82" s="50" t="str">
        <f t="shared" si="555"/>
        <v/>
      </c>
      <c r="CJ82" s="50" t="str">
        <f t="shared" si="555"/>
        <v/>
      </c>
      <c r="CK82" s="50" t="str">
        <f t="shared" si="555"/>
        <v/>
      </c>
      <c r="CL82" s="50" t="str">
        <f t="shared" si="555"/>
        <v/>
      </c>
      <c r="CM82" s="50" t="str">
        <f t="shared" si="555"/>
        <v/>
      </c>
      <c r="CN82" s="50" t="str">
        <f t="shared" si="555"/>
        <v/>
      </c>
      <c r="CO82" s="50" t="str">
        <f t="shared" si="555"/>
        <v/>
      </c>
      <c r="CP82" s="50" t="str">
        <f t="shared" si="555"/>
        <v/>
      </c>
      <c r="CQ82" s="50" t="str">
        <f t="shared" si="555"/>
        <v/>
      </c>
      <c r="CR82" s="50" t="str">
        <f t="shared" si="555"/>
        <v/>
      </c>
      <c r="CS82" s="50" t="str">
        <f t="shared" si="555"/>
        <v/>
      </c>
      <c r="CT82" s="50" t="str">
        <f t="shared" si="555"/>
        <v/>
      </c>
      <c r="CU82" s="50" t="str">
        <f t="shared" si="555"/>
        <v/>
      </c>
      <c r="CV82" s="50" t="str">
        <f t="shared" si="555"/>
        <v/>
      </c>
      <c r="CW82" s="50" t="str">
        <f t="shared" si="555"/>
        <v/>
      </c>
      <c r="CX82" s="50" t="str">
        <f t="shared" si="555"/>
        <v/>
      </c>
      <c r="CY82" s="50" t="str">
        <f t="shared" si="555"/>
        <v/>
      </c>
      <c r="CZ82" s="50" t="str">
        <f t="shared" si="555"/>
        <v/>
      </c>
      <c r="DA82" s="50" t="str">
        <f t="shared" si="555"/>
        <v/>
      </c>
      <c r="DB82" s="50" t="str">
        <f t="shared" si="555"/>
        <v/>
      </c>
      <c r="DC82" s="50" t="str">
        <f t="shared" si="555"/>
        <v/>
      </c>
      <c r="DD82" s="50" t="str">
        <f t="shared" ref="DD82:DS82" si="556">IF(ISNONTEXT($V82),DC82+$V82,"")</f>
        <v/>
      </c>
      <c r="DE82" s="50" t="str">
        <f t="shared" si="556"/>
        <v/>
      </c>
      <c r="DF82" s="50" t="str">
        <f t="shared" si="556"/>
        <v/>
      </c>
      <c r="DG82" s="50" t="str">
        <f t="shared" si="556"/>
        <v/>
      </c>
      <c r="DH82" s="50" t="str">
        <f t="shared" si="556"/>
        <v/>
      </c>
      <c r="DI82" s="50" t="str">
        <f t="shared" si="556"/>
        <v/>
      </c>
      <c r="DJ82" s="50" t="str">
        <f t="shared" si="556"/>
        <v/>
      </c>
      <c r="DK82" s="50" t="str">
        <f t="shared" si="556"/>
        <v/>
      </c>
      <c r="DL82" s="50" t="str">
        <f t="shared" si="556"/>
        <v/>
      </c>
      <c r="DM82" s="50" t="str">
        <f t="shared" si="556"/>
        <v/>
      </c>
      <c r="DN82" s="50" t="str">
        <f t="shared" si="556"/>
        <v/>
      </c>
      <c r="DO82" s="50" t="str">
        <f t="shared" si="556"/>
        <v/>
      </c>
      <c r="DP82" s="50" t="str">
        <f t="shared" si="556"/>
        <v/>
      </c>
      <c r="DQ82" s="50" t="str">
        <f t="shared" si="556"/>
        <v/>
      </c>
      <c r="DR82" s="50" t="str">
        <f t="shared" si="556"/>
        <v/>
      </c>
      <c r="DS82" s="50" t="str">
        <f t="shared" si="556"/>
        <v/>
      </c>
      <c r="DT82" s="170" t="e">
        <f t="shared" si="409"/>
        <v>#N/A</v>
      </c>
      <c r="DU82" s="170" t="e">
        <f t="shared" si="410"/>
        <v>#N/A</v>
      </c>
      <c r="DV82" s="170" t="e">
        <f t="shared" si="411"/>
        <v>#N/A</v>
      </c>
      <c r="DW82" s="170" t="e">
        <f t="shared" si="412"/>
        <v>#N/A</v>
      </c>
      <c r="DX82" s="170" t="e">
        <f t="shared" si="413"/>
        <v>#N/A</v>
      </c>
      <c r="DY82" s="170" t="e">
        <f t="shared" si="414"/>
        <v>#N/A</v>
      </c>
      <c r="DZ82" s="170" t="e">
        <f t="shared" si="415"/>
        <v>#N/A</v>
      </c>
      <c r="EA82" s="170" t="e">
        <f t="shared" si="416"/>
        <v>#N/A</v>
      </c>
      <c r="EB82" s="170" t="e">
        <f t="shared" si="417"/>
        <v>#N/A</v>
      </c>
      <c r="EC82" s="170" t="e">
        <f t="shared" si="418"/>
        <v>#N/A</v>
      </c>
      <c r="ED82" s="170" t="e">
        <f t="shared" si="419"/>
        <v>#N/A</v>
      </c>
      <c r="EE82" s="170" t="e">
        <f t="shared" si="420"/>
        <v>#N/A</v>
      </c>
      <c r="EF82" s="170" t="e">
        <f t="shared" si="421"/>
        <v>#N/A</v>
      </c>
      <c r="EG82" s="170" t="e">
        <f t="shared" si="422"/>
        <v>#N/A</v>
      </c>
      <c r="EH82" s="170" t="e">
        <f t="shared" si="423"/>
        <v>#N/A</v>
      </c>
      <c r="EI82" s="170" t="e">
        <f t="shared" si="424"/>
        <v>#N/A</v>
      </c>
      <c r="EJ82" s="170" t="e">
        <f t="shared" si="425"/>
        <v>#N/A</v>
      </c>
      <c r="EK82" s="170" t="e">
        <f t="shared" si="426"/>
        <v>#N/A</v>
      </c>
      <c r="EL82" s="170" t="e">
        <f t="shared" si="427"/>
        <v>#N/A</v>
      </c>
      <c r="EM82" s="170" t="e">
        <f t="shared" si="428"/>
        <v>#N/A</v>
      </c>
      <c r="EN82" s="170" t="e">
        <f t="shared" si="429"/>
        <v>#N/A</v>
      </c>
      <c r="EO82" s="170" t="e">
        <f t="shared" si="430"/>
        <v>#N/A</v>
      </c>
      <c r="EP82" s="170" t="e">
        <f t="shared" si="431"/>
        <v>#N/A</v>
      </c>
      <c r="EQ82" s="170" t="e">
        <f t="shared" si="432"/>
        <v>#N/A</v>
      </c>
      <c r="ER82" s="170" t="e">
        <f t="shared" si="433"/>
        <v>#N/A</v>
      </c>
      <c r="ES82" s="170" t="e">
        <f t="shared" si="434"/>
        <v>#N/A</v>
      </c>
      <c r="ET82" s="170" t="e">
        <f t="shared" si="435"/>
        <v>#N/A</v>
      </c>
      <c r="EU82" s="170" t="e">
        <f t="shared" si="436"/>
        <v>#N/A</v>
      </c>
      <c r="EV82" s="170" t="e">
        <f t="shared" si="437"/>
        <v>#N/A</v>
      </c>
      <c r="EW82" s="170" t="e">
        <f t="shared" si="438"/>
        <v>#N/A</v>
      </c>
      <c r="EX82" s="170" t="e">
        <f t="shared" si="439"/>
        <v>#N/A</v>
      </c>
      <c r="EY82" s="170" t="e">
        <f t="shared" si="440"/>
        <v>#N/A</v>
      </c>
      <c r="EZ82" s="170" t="e">
        <f t="shared" si="441"/>
        <v>#N/A</v>
      </c>
      <c r="FA82" s="170" t="e">
        <f t="shared" si="442"/>
        <v>#N/A</v>
      </c>
      <c r="FB82" s="170" t="e">
        <f t="shared" si="443"/>
        <v>#N/A</v>
      </c>
      <c r="FC82" s="170" t="e">
        <f t="shared" si="444"/>
        <v>#N/A</v>
      </c>
      <c r="FD82" s="170" t="e">
        <f t="shared" si="445"/>
        <v>#N/A</v>
      </c>
      <c r="FE82" s="170" t="e">
        <f t="shared" si="446"/>
        <v>#N/A</v>
      </c>
      <c r="FF82" s="170" t="e">
        <f t="shared" si="447"/>
        <v>#N/A</v>
      </c>
      <c r="FG82" s="170" t="e">
        <f t="shared" si="448"/>
        <v>#N/A</v>
      </c>
      <c r="FH82" s="170" t="e">
        <f t="shared" si="449"/>
        <v>#N/A</v>
      </c>
      <c r="FI82" s="170" t="e">
        <f t="shared" si="450"/>
        <v>#N/A</v>
      </c>
      <c r="FJ82" s="170" t="e">
        <f t="shared" si="451"/>
        <v>#N/A</v>
      </c>
      <c r="FK82" s="170" t="e">
        <f t="shared" si="452"/>
        <v>#N/A</v>
      </c>
      <c r="FL82" s="170" t="e">
        <f t="shared" si="453"/>
        <v>#N/A</v>
      </c>
      <c r="FM82" s="170" t="e">
        <f t="shared" si="454"/>
        <v>#N/A</v>
      </c>
      <c r="FN82" s="170" t="e">
        <f t="shared" si="455"/>
        <v>#N/A</v>
      </c>
      <c r="FO82" s="170" t="e">
        <f t="shared" si="456"/>
        <v>#N/A</v>
      </c>
      <c r="FP82" s="170" t="e">
        <f t="shared" si="457"/>
        <v>#N/A</v>
      </c>
      <c r="FQ82" s="170" t="e">
        <f t="shared" si="458"/>
        <v>#N/A</v>
      </c>
      <c r="FR82" s="170" t="e">
        <f t="shared" si="459"/>
        <v>#N/A</v>
      </c>
      <c r="FS82" s="170" t="e">
        <f t="shared" si="460"/>
        <v>#N/A</v>
      </c>
      <c r="FT82" s="170" t="e">
        <f t="shared" si="461"/>
        <v>#N/A</v>
      </c>
      <c r="FU82" s="170" t="e">
        <f t="shared" si="462"/>
        <v>#N/A</v>
      </c>
      <c r="FV82" s="170" t="e">
        <f t="shared" si="463"/>
        <v>#N/A</v>
      </c>
      <c r="FW82" s="170" t="e">
        <f t="shared" si="464"/>
        <v>#N/A</v>
      </c>
      <c r="FX82" s="170" t="e">
        <f t="shared" si="465"/>
        <v>#N/A</v>
      </c>
      <c r="FY82" s="170" t="e">
        <f t="shared" si="466"/>
        <v>#N/A</v>
      </c>
      <c r="FZ82" s="170" t="e">
        <f t="shared" si="467"/>
        <v>#N/A</v>
      </c>
      <c r="GA82" s="170" t="e">
        <f t="shared" si="468"/>
        <v>#N/A</v>
      </c>
      <c r="GB82" s="170" t="e">
        <f t="shared" si="469"/>
        <v>#N/A</v>
      </c>
      <c r="GC82" s="170" t="e">
        <f t="shared" si="470"/>
        <v>#N/A</v>
      </c>
      <c r="GD82" s="170" t="e">
        <f t="shared" si="471"/>
        <v>#N/A</v>
      </c>
      <c r="GE82" s="170" t="e">
        <f t="shared" si="472"/>
        <v>#N/A</v>
      </c>
      <c r="GF82" s="170" t="e">
        <f t="shared" si="473"/>
        <v>#N/A</v>
      </c>
      <c r="GG82" s="170" t="e">
        <f t="shared" si="474"/>
        <v>#N/A</v>
      </c>
      <c r="GH82" s="170" t="e">
        <f t="shared" si="475"/>
        <v>#N/A</v>
      </c>
      <c r="GI82" s="170" t="e">
        <f t="shared" si="476"/>
        <v>#N/A</v>
      </c>
      <c r="GJ82" s="170" t="e">
        <f t="shared" si="477"/>
        <v>#N/A</v>
      </c>
      <c r="GK82" s="170" t="e">
        <f t="shared" si="478"/>
        <v>#N/A</v>
      </c>
      <c r="GL82" s="170" t="e">
        <f t="shared" si="479"/>
        <v>#N/A</v>
      </c>
      <c r="GM82" s="170" t="e">
        <f t="shared" si="480"/>
        <v>#N/A</v>
      </c>
      <c r="GN82" s="170" t="e">
        <f t="shared" si="481"/>
        <v>#N/A</v>
      </c>
      <c r="GO82" s="170" t="e">
        <f t="shared" si="482"/>
        <v>#N/A</v>
      </c>
      <c r="GP82" s="170" t="e">
        <f t="shared" si="483"/>
        <v>#N/A</v>
      </c>
      <c r="GQ82" s="170" t="e">
        <f t="shared" si="484"/>
        <v>#N/A</v>
      </c>
      <c r="GR82" s="170" t="e">
        <f t="shared" si="485"/>
        <v>#N/A</v>
      </c>
      <c r="GS82" s="170" t="e">
        <f t="shared" si="486"/>
        <v>#N/A</v>
      </c>
      <c r="GT82" s="170" t="e">
        <f t="shared" si="487"/>
        <v>#N/A</v>
      </c>
      <c r="GU82" s="170" t="e">
        <f t="shared" si="488"/>
        <v>#N/A</v>
      </c>
      <c r="GV82" s="170" t="e">
        <f t="shared" si="489"/>
        <v>#N/A</v>
      </c>
      <c r="GW82" s="170" t="e">
        <f t="shared" si="490"/>
        <v>#N/A</v>
      </c>
      <c r="GX82" s="170" t="e">
        <f t="shared" si="491"/>
        <v>#N/A</v>
      </c>
      <c r="GY82" s="170" t="e">
        <f t="shared" si="492"/>
        <v>#N/A</v>
      </c>
      <c r="GZ82" s="170" t="e">
        <f t="shared" si="493"/>
        <v>#N/A</v>
      </c>
      <c r="HA82" s="170" t="e">
        <f t="shared" si="494"/>
        <v>#N/A</v>
      </c>
      <c r="HB82" s="170" t="e">
        <f t="shared" si="495"/>
        <v>#N/A</v>
      </c>
      <c r="HC82" s="170" t="e">
        <f t="shared" si="496"/>
        <v>#N/A</v>
      </c>
      <c r="HD82" s="170" t="e">
        <f t="shared" si="497"/>
        <v>#N/A</v>
      </c>
      <c r="HE82" s="170" t="e">
        <f t="shared" si="498"/>
        <v>#N/A</v>
      </c>
      <c r="HF82" s="170" t="e">
        <f t="shared" si="499"/>
        <v>#N/A</v>
      </c>
      <c r="HG82" s="170" t="e">
        <f t="shared" si="500"/>
        <v>#N/A</v>
      </c>
      <c r="HH82" s="170" t="e">
        <f t="shared" si="501"/>
        <v>#N/A</v>
      </c>
      <c r="HI82" s="170" t="e">
        <f t="shared" si="502"/>
        <v>#N/A</v>
      </c>
      <c r="HJ82" s="170" t="e">
        <f t="shared" si="503"/>
        <v>#N/A</v>
      </c>
      <c r="HK82" s="170" t="e">
        <f t="shared" si="504"/>
        <v>#N/A</v>
      </c>
      <c r="HL82" s="170" t="e">
        <f t="shared" si="505"/>
        <v>#N/A</v>
      </c>
      <c r="HM82" s="170" t="e">
        <f t="shared" si="506"/>
        <v>#N/A</v>
      </c>
      <c r="HN82" s="170" t="e">
        <f t="shared" si="507"/>
        <v>#N/A</v>
      </c>
      <c r="HO82" s="170" t="e">
        <f t="shared" si="508"/>
        <v>#N/A</v>
      </c>
      <c r="HP82" s="170" t="e">
        <f t="shared" si="509"/>
        <v>#N/A</v>
      </c>
    </row>
    <row r="83" spans="1:224" hidden="1" x14ac:dyDescent="0.25">
      <c r="A83" s="4">
        <v>80</v>
      </c>
      <c r="B83" s="97" t="str">
        <f t="shared" si="510"/>
        <v/>
      </c>
      <c r="C83" s="96"/>
      <c r="D83" s="97" t="str">
        <f t="shared" si="511"/>
        <v/>
      </c>
      <c r="E83" s="36" t="str">
        <f t="shared" si="403"/>
        <v/>
      </c>
      <c r="F83" s="36" t="str">
        <f t="shared" si="404"/>
        <v/>
      </c>
      <c r="G83" s="74" t="str">
        <f t="shared" si="512"/>
        <v/>
      </c>
      <c r="H83" s="23"/>
      <c r="I83" s="58"/>
      <c r="J83" s="281"/>
      <c r="K83" s="75" t="str">
        <f>IF(AND(B83&gt;0,C83&gt;0,D83&gt;0),IF(ISBLANK(J83),IF(ISBLANK(H83),"",(D83-B83)*VLOOKUP(H83,VLookups!$A$4:$B$13,2,FALSE)),J83),"")</f>
        <v/>
      </c>
      <c r="L83" s="76" t="str">
        <f t="shared" si="405"/>
        <v/>
      </c>
      <c r="M83" s="96"/>
      <c r="N83" s="271"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513"/>
        <v/>
      </c>
      <c r="W83" s="50" t="str">
        <f t="shared" ref="W83:AP83" si="557">IF(ISNONTEXT($V83),X83-$V83,"")</f>
        <v/>
      </c>
      <c r="X83" s="50" t="str">
        <f t="shared" si="557"/>
        <v/>
      </c>
      <c r="Y83" s="50" t="str">
        <f t="shared" si="557"/>
        <v/>
      </c>
      <c r="Z83" s="50" t="str">
        <f t="shared" si="557"/>
        <v/>
      </c>
      <c r="AA83" s="50" t="str">
        <f t="shared" si="557"/>
        <v/>
      </c>
      <c r="AB83" s="50" t="str">
        <f t="shared" si="557"/>
        <v/>
      </c>
      <c r="AC83" s="50" t="str">
        <f t="shared" si="557"/>
        <v/>
      </c>
      <c r="AD83" s="50" t="str">
        <f t="shared" si="557"/>
        <v/>
      </c>
      <c r="AE83" s="50" t="str">
        <f t="shared" si="557"/>
        <v/>
      </c>
      <c r="AF83" s="50" t="str">
        <f t="shared" si="557"/>
        <v/>
      </c>
      <c r="AG83" s="50" t="str">
        <f t="shared" si="557"/>
        <v/>
      </c>
      <c r="AH83" s="50" t="str">
        <f t="shared" si="557"/>
        <v/>
      </c>
      <c r="AI83" s="50" t="str">
        <f t="shared" si="557"/>
        <v/>
      </c>
      <c r="AJ83" s="50" t="str">
        <f t="shared" si="557"/>
        <v/>
      </c>
      <c r="AK83" s="50" t="str">
        <f t="shared" si="557"/>
        <v/>
      </c>
      <c r="AL83" s="50" t="str">
        <f t="shared" si="557"/>
        <v/>
      </c>
      <c r="AM83" s="50" t="str">
        <f t="shared" si="557"/>
        <v/>
      </c>
      <c r="AN83" s="50" t="str">
        <f t="shared" si="557"/>
        <v/>
      </c>
      <c r="AO83" s="50" t="str">
        <f t="shared" si="557"/>
        <v/>
      </c>
      <c r="AP83" s="50" t="str">
        <f t="shared" si="557"/>
        <v/>
      </c>
      <c r="AQ83" s="184" t="str">
        <f t="shared" si="515"/>
        <v/>
      </c>
      <c r="AR83" s="50" t="str">
        <f t="shared" ref="AR83:DC83" si="558">IF(ISNONTEXT($V83),AQ83+$V83,"")</f>
        <v/>
      </c>
      <c r="AS83" s="50" t="str">
        <f t="shared" si="558"/>
        <v/>
      </c>
      <c r="AT83" s="50" t="str">
        <f t="shared" si="558"/>
        <v/>
      </c>
      <c r="AU83" s="50" t="str">
        <f t="shared" si="558"/>
        <v/>
      </c>
      <c r="AV83" s="50" t="str">
        <f t="shared" si="558"/>
        <v/>
      </c>
      <c r="AW83" s="50" t="str">
        <f t="shared" si="558"/>
        <v/>
      </c>
      <c r="AX83" s="50" t="str">
        <f t="shared" si="558"/>
        <v/>
      </c>
      <c r="AY83" s="50" t="str">
        <f t="shared" si="558"/>
        <v/>
      </c>
      <c r="AZ83" s="50" t="str">
        <f t="shared" si="558"/>
        <v/>
      </c>
      <c r="BA83" s="50" t="str">
        <f t="shared" si="558"/>
        <v/>
      </c>
      <c r="BB83" s="50" t="str">
        <f t="shared" si="558"/>
        <v/>
      </c>
      <c r="BC83" s="50" t="str">
        <f t="shared" si="558"/>
        <v/>
      </c>
      <c r="BD83" s="50" t="str">
        <f t="shared" si="558"/>
        <v/>
      </c>
      <c r="BE83" s="50" t="str">
        <f t="shared" si="558"/>
        <v/>
      </c>
      <c r="BF83" s="50" t="str">
        <f t="shared" si="558"/>
        <v/>
      </c>
      <c r="BG83" s="50" t="str">
        <f t="shared" si="558"/>
        <v/>
      </c>
      <c r="BH83" s="50" t="str">
        <f t="shared" si="558"/>
        <v/>
      </c>
      <c r="BI83" s="50" t="str">
        <f t="shared" si="558"/>
        <v/>
      </c>
      <c r="BJ83" s="50" t="str">
        <f t="shared" si="558"/>
        <v/>
      </c>
      <c r="BK83" s="50" t="str">
        <f t="shared" si="558"/>
        <v/>
      </c>
      <c r="BL83" s="50" t="str">
        <f t="shared" si="558"/>
        <v/>
      </c>
      <c r="BM83" s="50" t="str">
        <f t="shared" si="558"/>
        <v/>
      </c>
      <c r="BN83" s="50" t="str">
        <f t="shared" si="558"/>
        <v/>
      </c>
      <c r="BO83" s="50" t="str">
        <f t="shared" si="558"/>
        <v/>
      </c>
      <c r="BP83" s="50" t="str">
        <f t="shared" si="558"/>
        <v/>
      </c>
      <c r="BQ83" s="50" t="str">
        <f t="shared" si="558"/>
        <v/>
      </c>
      <c r="BR83" s="50" t="str">
        <f t="shared" si="558"/>
        <v/>
      </c>
      <c r="BS83" s="50" t="str">
        <f t="shared" si="558"/>
        <v/>
      </c>
      <c r="BT83" s="50" t="str">
        <f t="shared" si="558"/>
        <v/>
      </c>
      <c r="BU83" s="50" t="str">
        <f t="shared" si="558"/>
        <v/>
      </c>
      <c r="BV83" s="50" t="str">
        <f t="shared" si="558"/>
        <v/>
      </c>
      <c r="BW83" s="50" t="str">
        <f t="shared" si="558"/>
        <v/>
      </c>
      <c r="BX83" s="50" t="str">
        <f t="shared" si="558"/>
        <v/>
      </c>
      <c r="BY83" s="50" t="str">
        <f t="shared" si="558"/>
        <v/>
      </c>
      <c r="BZ83" s="50" t="str">
        <f t="shared" si="558"/>
        <v/>
      </c>
      <c r="CA83" s="50" t="str">
        <f t="shared" si="558"/>
        <v/>
      </c>
      <c r="CB83" s="50" t="str">
        <f t="shared" si="558"/>
        <v/>
      </c>
      <c r="CC83" s="50" t="str">
        <f t="shared" si="558"/>
        <v/>
      </c>
      <c r="CD83" s="50" t="str">
        <f t="shared" si="558"/>
        <v/>
      </c>
      <c r="CE83" s="50" t="str">
        <f t="shared" si="558"/>
        <v/>
      </c>
      <c r="CF83" s="50" t="str">
        <f t="shared" si="558"/>
        <v/>
      </c>
      <c r="CG83" s="50" t="str">
        <f t="shared" si="558"/>
        <v/>
      </c>
      <c r="CH83" s="50" t="str">
        <f t="shared" si="558"/>
        <v/>
      </c>
      <c r="CI83" s="50" t="str">
        <f t="shared" si="558"/>
        <v/>
      </c>
      <c r="CJ83" s="50" t="str">
        <f t="shared" si="558"/>
        <v/>
      </c>
      <c r="CK83" s="50" t="str">
        <f t="shared" si="558"/>
        <v/>
      </c>
      <c r="CL83" s="50" t="str">
        <f t="shared" si="558"/>
        <v/>
      </c>
      <c r="CM83" s="50" t="str">
        <f t="shared" si="558"/>
        <v/>
      </c>
      <c r="CN83" s="50" t="str">
        <f t="shared" si="558"/>
        <v/>
      </c>
      <c r="CO83" s="50" t="str">
        <f t="shared" si="558"/>
        <v/>
      </c>
      <c r="CP83" s="50" t="str">
        <f t="shared" si="558"/>
        <v/>
      </c>
      <c r="CQ83" s="50" t="str">
        <f t="shared" si="558"/>
        <v/>
      </c>
      <c r="CR83" s="50" t="str">
        <f t="shared" si="558"/>
        <v/>
      </c>
      <c r="CS83" s="50" t="str">
        <f t="shared" si="558"/>
        <v/>
      </c>
      <c r="CT83" s="50" t="str">
        <f t="shared" si="558"/>
        <v/>
      </c>
      <c r="CU83" s="50" t="str">
        <f t="shared" si="558"/>
        <v/>
      </c>
      <c r="CV83" s="50" t="str">
        <f t="shared" si="558"/>
        <v/>
      </c>
      <c r="CW83" s="50" t="str">
        <f t="shared" si="558"/>
        <v/>
      </c>
      <c r="CX83" s="50" t="str">
        <f t="shared" si="558"/>
        <v/>
      </c>
      <c r="CY83" s="50" t="str">
        <f t="shared" si="558"/>
        <v/>
      </c>
      <c r="CZ83" s="50" t="str">
        <f t="shared" si="558"/>
        <v/>
      </c>
      <c r="DA83" s="50" t="str">
        <f t="shared" si="558"/>
        <v/>
      </c>
      <c r="DB83" s="50" t="str">
        <f t="shared" si="558"/>
        <v/>
      </c>
      <c r="DC83" s="50" t="str">
        <f t="shared" si="558"/>
        <v/>
      </c>
      <c r="DD83" s="50" t="str">
        <f t="shared" ref="DD83:DS83" si="559">IF(ISNONTEXT($V83),DC83+$V83,"")</f>
        <v/>
      </c>
      <c r="DE83" s="50" t="str">
        <f t="shared" si="559"/>
        <v/>
      </c>
      <c r="DF83" s="50" t="str">
        <f t="shared" si="559"/>
        <v/>
      </c>
      <c r="DG83" s="50" t="str">
        <f t="shared" si="559"/>
        <v/>
      </c>
      <c r="DH83" s="50" t="str">
        <f t="shared" si="559"/>
        <v/>
      </c>
      <c r="DI83" s="50" t="str">
        <f t="shared" si="559"/>
        <v/>
      </c>
      <c r="DJ83" s="50" t="str">
        <f t="shared" si="559"/>
        <v/>
      </c>
      <c r="DK83" s="50" t="str">
        <f t="shared" si="559"/>
        <v/>
      </c>
      <c r="DL83" s="50" t="str">
        <f t="shared" si="559"/>
        <v/>
      </c>
      <c r="DM83" s="50" t="str">
        <f t="shared" si="559"/>
        <v/>
      </c>
      <c r="DN83" s="50" t="str">
        <f t="shared" si="559"/>
        <v/>
      </c>
      <c r="DO83" s="50" t="str">
        <f t="shared" si="559"/>
        <v/>
      </c>
      <c r="DP83" s="50" t="str">
        <f t="shared" si="559"/>
        <v/>
      </c>
      <c r="DQ83" s="50" t="str">
        <f t="shared" si="559"/>
        <v/>
      </c>
      <c r="DR83" s="50" t="str">
        <f t="shared" si="559"/>
        <v/>
      </c>
      <c r="DS83" s="50" t="str">
        <f t="shared" si="559"/>
        <v/>
      </c>
      <c r="DT83" s="170" t="e">
        <f t="shared" si="409"/>
        <v>#N/A</v>
      </c>
      <c r="DU83" s="170" t="e">
        <f t="shared" si="410"/>
        <v>#N/A</v>
      </c>
      <c r="DV83" s="170" t="e">
        <f t="shared" si="411"/>
        <v>#N/A</v>
      </c>
      <c r="DW83" s="170" t="e">
        <f t="shared" si="412"/>
        <v>#N/A</v>
      </c>
      <c r="DX83" s="170" t="e">
        <f t="shared" si="413"/>
        <v>#N/A</v>
      </c>
      <c r="DY83" s="170" t="e">
        <f t="shared" si="414"/>
        <v>#N/A</v>
      </c>
      <c r="DZ83" s="170" t="e">
        <f t="shared" si="415"/>
        <v>#N/A</v>
      </c>
      <c r="EA83" s="170" t="e">
        <f t="shared" si="416"/>
        <v>#N/A</v>
      </c>
      <c r="EB83" s="170" t="e">
        <f t="shared" si="417"/>
        <v>#N/A</v>
      </c>
      <c r="EC83" s="170" t="e">
        <f t="shared" si="418"/>
        <v>#N/A</v>
      </c>
      <c r="ED83" s="170" t="e">
        <f t="shared" si="419"/>
        <v>#N/A</v>
      </c>
      <c r="EE83" s="170" t="e">
        <f t="shared" si="420"/>
        <v>#N/A</v>
      </c>
      <c r="EF83" s="170" t="e">
        <f t="shared" si="421"/>
        <v>#N/A</v>
      </c>
      <c r="EG83" s="170" t="e">
        <f t="shared" si="422"/>
        <v>#N/A</v>
      </c>
      <c r="EH83" s="170" t="e">
        <f t="shared" si="423"/>
        <v>#N/A</v>
      </c>
      <c r="EI83" s="170" t="e">
        <f t="shared" si="424"/>
        <v>#N/A</v>
      </c>
      <c r="EJ83" s="170" t="e">
        <f t="shared" si="425"/>
        <v>#N/A</v>
      </c>
      <c r="EK83" s="170" t="e">
        <f t="shared" si="426"/>
        <v>#N/A</v>
      </c>
      <c r="EL83" s="170" t="e">
        <f t="shared" si="427"/>
        <v>#N/A</v>
      </c>
      <c r="EM83" s="170" t="e">
        <f t="shared" si="428"/>
        <v>#N/A</v>
      </c>
      <c r="EN83" s="170" t="e">
        <f t="shared" si="429"/>
        <v>#N/A</v>
      </c>
      <c r="EO83" s="170" t="e">
        <f t="shared" si="430"/>
        <v>#N/A</v>
      </c>
      <c r="EP83" s="170" t="e">
        <f t="shared" si="431"/>
        <v>#N/A</v>
      </c>
      <c r="EQ83" s="170" t="e">
        <f t="shared" si="432"/>
        <v>#N/A</v>
      </c>
      <c r="ER83" s="170" t="e">
        <f t="shared" si="433"/>
        <v>#N/A</v>
      </c>
      <c r="ES83" s="170" t="e">
        <f t="shared" si="434"/>
        <v>#N/A</v>
      </c>
      <c r="ET83" s="170" t="e">
        <f t="shared" si="435"/>
        <v>#N/A</v>
      </c>
      <c r="EU83" s="170" t="e">
        <f t="shared" si="436"/>
        <v>#N/A</v>
      </c>
      <c r="EV83" s="170" t="e">
        <f t="shared" si="437"/>
        <v>#N/A</v>
      </c>
      <c r="EW83" s="170" t="e">
        <f t="shared" si="438"/>
        <v>#N/A</v>
      </c>
      <c r="EX83" s="170" t="e">
        <f t="shared" si="439"/>
        <v>#N/A</v>
      </c>
      <c r="EY83" s="170" t="e">
        <f t="shared" si="440"/>
        <v>#N/A</v>
      </c>
      <c r="EZ83" s="170" t="e">
        <f t="shared" si="441"/>
        <v>#N/A</v>
      </c>
      <c r="FA83" s="170" t="e">
        <f t="shared" si="442"/>
        <v>#N/A</v>
      </c>
      <c r="FB83" s="170" t="e">
        <f t="shared" si="443"/>
        <v>#N/A</v>
      </c>
      <c r="FC83" s="170" t="e">
        <f t="shared" si="444"/>
        <v>#N/A</v>
      </c>
      <c r="FD83" s="170" t="e">
        <f t="shared" si="445"/>
        <v>#N/A</v>
      </c>
      <c r="FE83" s="170" t="e">
        <f t="shared" si="446"/>
        <v>#N/A</v>
      </c>
      <c r="FF83" s="170" t="e">
        <f t="shared" si="447"/>
        <v>#N/A</v>
      </c>
      <c r="FG83" s="170" t="e">
        <f t="shared" si="448"/>
        <v>#N/A</v>
      </c>
      <c r="FH83" s="170" t="e">
        <f t="shared" si="449"/>
        <v>#N/A</v>
      </c>
      <c r="FI83" s="170" t="e">
        <f t="shared" si="450"/>
        <v>#N/A</v>
      </c>
      <c r="FJ83" s="170" t="e">
        <f t="shared" si="451"/>
        <v>#N/A</v>
      </c>
      <c r="FK83" s="170" t="e">
        <f t="shared" si="452"/>
        <v>#N/A</v>
      </c>
      <c r="FL83" s="170" t="e">
        <f t="shared" si="453"/>
        <v>#N/A</v>
      </c>
      <c r="FM83" s="170" t="e">
        <f t="shared" si="454"/>
        <v>#N/A</v>
      </c>
      <c r="FN83" s="170" t="e">
        <f t="shared" si="455"/>
        <v>#N/A</v>
      </c>
      <c r="FO83" s="170" t="e">
        <f t="shared" si="456"/>
        <v>#N/A</v>
      </c>
      <c r="FP83" s="170" t="e">
        <f t="shared" si="457"/>
        <v>#N/A</v>
      </c>
      <c r="FQ83" s="170" t="e">
        <f t="shared" si="458"/>
        <v>#N/A</v>
      </c>
      <c r="FR83" s="170" t="e">
        <f t="shared" si="459"/>
        <v>#N/A</v>
      </c>
      <c r="FS83" s="170" t="e">
        <f t="shared" si="460"/>
        <v>#N/A</v>
      </c>
      <c r="FT83" s="170" t="e">
        <f t="shared" si="461"/>
        <v>#N/A</v>
      </c>
      <c r="FU83" s="170" t="e">
        <f t="shared" si="462"/>
        <v>#N/A</v>
      </c>
      <c r="FV83" s="170" t="e">
        <f t="shared" si="463"/>
        <v>#N/A</v>
      </c>
      <c r="FW83" s="170" t="e">
        <f t="shared" si="464"/>
        <v>#N/A</v>
      </c>
      <c r="FX83" s="170" t="e">
        <f t="shared" si="465"/>
        <v>#N/A</v>
      </c>
      <c r="FY83" s="170" t="e">
        <f t="shared" si="466"/>
        <v>#N/A</v>
      </c>
      <c r="FZ83" s="170" t="e">
        <f t="shared" si="467"/>
        <v>#N/A</v>
      </c>
      <c r="GA83" s="170" t="e">
        <f t="shared" si="468"/>
        <v>#N/A</v>
      </c>
      <c r="GB83" s="170" t="e">
        <f t="shared" si="469"/>
        <v>#N/A</v>
      </c>
      <c r="GC83" s="170" t="e">
        <f t="shared" si="470"/>
        <v>#N/A</v>
      </c>
      <c r="GD83" s="170" t="e">
        <f t="shared" si="471"/>
        <v>#N/A</v>
      </c>
      <c r="GE83" s="170" t="e">
        <f t="shared" si="472"/>
        <v>#N/A</v>
      </c>
      <c r="GF83" s="170" t="e">
        <f t="shared" si="473"/>
        <v>#N/A</v>
      </c>
      <c r="GG83" s="170" t="e">
        <f t="shared" si="474"/>
        <v>#N/A</v>
      </c>
      <c r="GH83" s="170" t="e">
        <f t="shared" si="475"/>
        <v>#N/A</v>
      </c>
      <c r="GI83" s="170" t="e">
        <f t="shared" si="476"/>
        <v>#N/A</v>
      </c>
      <c r="GJ83" s="170" t="e">
        <f t="shared" si="477"/>
        <v>#N/A</v>
      </c>
      <c r="GK83" s="170" t="e">
        <f t="shared" si="478"/>
        <v>#N/A</v>
      </c>
      <c r="GL83" s="170" t="e">
        <f t="shared" si="479"/>
        <v>#N/A</v>
      </c>
      <c r="GM83" s="170" t="e">
        <f t="shared" si="480"/>
        <v>#N/A</v>
      </c>
      <c r="GN83" s="170" t="e">
        <f t="shared" si="481"/>
        <v>#N/A</v>
      </c>
      <c r="GO83" s="170" t="e">
        <f t="shared" si="482"/>
        <v>#N/A</v>
      </c>
      <c r="GP83" s="170" t="e">
        <f t="shared" si="483"/>
        <v>#N/A</v>
      </c>
      <c r="GQ83" s="170" t="e">
        <f t="shared" si="484"/>
        <v>#N/A</v>
      </c>
      <c r="GR83" s="170" t="e">
        <f t="shared" si="485"/>
        <v>#N/A</v>
      </c>
      <c r="GS83" s="170" t="e">
        <f t="shared" si="486"/>
        <v>#N/A</v>
      </c>
      <c r="GT83" s="170" t="e">
        <f t="shared" si="487"/>
        <v>#N/A</v>
      </c>
      <c r="GU83" s="170" t="e">
        <f t="shared" si="488"/>
        <v>#N/A</v>
      </c>
      <c r="GV83" s="170" t="e">
        <f t="shared" si="489"/>
        <v>#N/A</v>
      </c>
      <c r="GW83" s="170" t="e">
        <f t="shared" si="490"/>
        <v>#N/A</v>
      </c>
      <c r="GX83" s="170" t="e">
        <f t="shared" si="491"/>
        <v>#N/A</v>
      </c>
      <c r="GY83" s="170" t="e">
        <f t="shared" si="492"/>
        <v>#N/A</v>
      </c>
      <c r="GZ83" s="170" t="e">
        <f t="shared" si="493"/>
        <v>#N/A</v>
      </c>
      <c r="HA83" s="170" t="e">
        <f t="shared" si="494"/>
        <v>#N/A</v>
      </c>
      <c r="HB83" s="170" t="e">
        <f t="shared" si="495"/>
        <v>#N/A</v>
      </c>
      <c r="HC83" s="170" t="e">
        <f t="shared" si="496"/>
        <v>#N/A</v>
      </c>
      <c r="HD83" s="170" t="e">
        <f t="shared" si="497"/>
        <v>#N/A</v>
      </c>
      <c r="HE83" s="170" t="e">
        <f t="shared" si="498"/>
        <v>#N/A</v>
      </c>
      <c r="HF83" s="170" t="e">
        <f t="shared" si="499"/>
        <v>#N/A</v>
      </c>
      <c r="HG83" s="170" t="e">
        <f t="shared" si="500"/>
        <v>#N/A</v>
      </c>
      <c r="HH83" s="170" t="e">
        <f t="shared" si="501"/>
        <v>#N/A</v>
      </c>
      <c r="HI83" s="170" t="e">
        <f t="shared" si="502"/>
        <v>#N/A</v>
      </c>
      <c r="HJ83" s="170" t="e">
        <f t="shared" si="503"/>
        <v>#N/A</v>
      </c>
      <c r="HK83" s="170" t="e">
        <f t="shared" si="504"/>
        <v>#N/A</v>
      </c>
      <c r="HL83" s="170" t="e">
        <f t="shared" si="505"/>
        <v>#N/A</v>
      </c>
      <c r="HM83" s="170" t="e">
        <f t="shared" si="506"/>
        <v>#N/A</v>
      </c>
      <c r="HN83" s="170" t="e">
        <f t="shared" si="507"/>
        <v>#N/A</v>
      </c>
      <c r="HO83" s="170" t="e">
        <f t="shared" si="508"/>
        <v>#N/A</v>
      </c>
      <c r="HP83" s="170" t="e">
        <f t="shared" si="509"/>
        <v>#N/A</v>
      </c>
    </row>
    <row r="84" spans="1:224" hidden="1" x14ac:dyDescent="0.25">
      <c r="A84" s="4">
        <v>81</v>
      </c>
      <c r="B84" s="97" t="str">
        <f t="shared" si="510"/>
        <v/>
      </c>
      <c r="C84" s="96"/>
      <c r="D84" s="97" t="str">
        <f t="shared" si="511"/>
        <v/>
      </c>
      <c r="E84" s="36" t="str">
        <f t="shared" si="403"/>
        <v/>
      </c>
      <c r="F84" s="36" t="str">
        <f t="shared" si="404"/>
        <v/>
      </c>
      <c r="G84" s="74" t="str">
        <f t="shared" si="512"/>
        <v/>
      </c>
      <c r="H84" s="23"/>
      <c r="I84" s="58"/>
      <c r="J84" s="281"/>
      <c r="K84" s="75" t="str">
        <f>IF(AND(B84&gt;0,C84&gt;0,D84&gt;0),IF(ISBLANK(J84),IF(ISBLANK(H84),"",(D84-B84)*VLOOKUP(H84,VLookups!$A$4:$B$13,2,FALSE)),J84),"")</f>
        <v/>
      </c>
      <c r="L84" s="76" t="str">
        <f t="shared" si="405"/>
        <v/>
      </c>
      <c r="M84" s="96"/>
      <c r="N84" s="271"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513"/>
        <v/>
      </c>
      <c r="W84" s="50" t="str">
        <f t="shared" ref="W84:AP84" si="560">IF(ISNONTEXT($V84),X84-$V84,"")</f>
        <v/>
      </c>
      <c r="X84" s="50" t="str">
        <f t="shared" si="560"/>
        <v/>
      </c>
      <c r="Y84" s="50" t="str">
        <f t="shared" si="560"/>
        <v/>
      </c>
      <c r="Z84" s="50" t="str">
        <f t="shared" si="560"/>
        <v/>
      </c>
      <c r="AA84" s="50" t="str">
        <f t="shared" si="560"/>
        <v/>
      </c>
      <c r="AB84" s="50" t="str">
        <f t="shared" si="560"/>
        <v/>
      </c>
      <c r="AC84" s="50" t="str">
        <f t="shared" si="560"/>
        <v/>
      </c>
      <c r="AD84" s="50" t="str">
        <f t="shared" si="560"/>
        <v/>
      </c>
      <c r="AE84" s="50" t="str">
        <f t="shared" si="560"/>
        <v/>
      </c>
      <c r="AF84" s="50" t="str">
        <f t="shared" si="560"/>
        <v/>
      </c>
      <c r="AG84" s="50" t="str">
        <f t="shared" si="560"/>
        <v/>
      </c>
      <c r="AH84" s="50" t="str">
        <f t="shared" si="560"/>
        <v/>
      </c>
      <c r="AI84" s="50" t="str">
        <f t="shared" si="560"/>
        <v/>
      </c>
      <c r="AJ84" s="50" t="str">
        <f t="shared" si="560"/>
        <v/>
      </c>
      <c r="AK84" s="50" t="str">
        <f t="shared" si="560"/>
        <v/>
      </c>
      <c r="AL84" s="50" t="str">
        <f t="shared" si="560"/>
        <v/>
      </c>
      <c r="AM84" s="50" t="str">
        <f t="shared" si="560"/>
        <v/>
      </c>
      <c r="AN84" s="50" t="str">
        <f t="shared" si="560"/>
        <v/>
      </c>
      <c r="AO84" s="50" t="str">
        <f t="shared" si="560"/>
        <v/>
      </c>
      <c r="AP84" s="50" t="str">
        <f t="shared" si="560"/>
        <v/>
      </c>
      <c r="AQ84" s="184" t="str">
        <f t="shared" si="515"/>
        <v/>
      </c>
      <c r="AR84" s="50" t="str">
        <f t="shared" ref="AR84:DC84" si="561">IF(ISNONTEXT($V84),AQ84+$V84,"")</f>
        <v/>
      </c>
      <c r="AS84" s="50" t="str">
        <f t="shared" si="561"/>
        <v/>
      </c>
      <c r="AT84" s="50" t="str">
        <f t="shared" si="561"/>
        <v/>
      </c>
      <c r="AU84" s="50" t="str">
        <f t="shared" si="561"/>
        <v/>
      </c>
      <c r="AV84" s="50" t="str">
        <f t="shared" si="561"/>
        <v/>
      </c>
      <c r="AW84" s="50" t="str">
        <f t="shared" si="561"/>
        <v/>
      </c>
      <c r="AX84" s="50" t="str">
        <f t="shared" si="561"/>
        <v/>
      </c>
      <c r="AY84" s="50" t="str">
        <f t="shared" si="561"/>
        <v/>
      </c>
      <c r="AZ84" s="50" t="str">
        <f t="shared" si="561"/>
        <v/>
      </c>
      <c r="BA84" s="50" t="str">
        <f t="shared" si="561"/>
        <v/>
      </c>
      <c r="BB84" s="50" t="str">
        <f t="shared" si="561"/>
        <v/>
      </c>
      <c r="BC84" s="50" t="str">
        <f t="shared" si="561"/>
        <v/>
      </c>
      <c r="BD84" s="50" t="str">
        <f t="shared" si="561"/>
        <v/>
      </c>
      <c r="BE84" s="50" t="str">
        <f t="shared" si="561"/>
        <v/>
      </c>
      <c r="BF84" s="50" t="str">
        <f t="shared" si="561"/>
        <v/>
      </c>
      <c r="BG84" s="50" t="str">
        <f t="shared" si="561"/>
        <v/>
      </c>
      <c r="BH84" s="50" t="str">
        <f t="shared" si="561"/>
        <v/>
      </c>
      <c r="BI84" s="50" t="str">
        <f t="shared" si="561"/>
        <v/>
      </c>
      <c r="BJ84" s="50" t="str">
        <f t="shared" si="561"/>
        <v/>
      </c>
      <c r="BK84" s="50" t="str">
        <f t="shared" si="561"/>
        <v/>
      </c>
      <c r="BL84" s="50" t="str">
        <f t="shared" si="561"/>
        <v/>
      </c>
      <c r="BM84" s="50" t="str">
        <f t="shared" si="561"/>
        <v/>
      </c>
      <c r="BN84" s="50" t="str">
        <f t="shared" si="561"/>
        <v/>
      </c>
      <c r="BO84" s="50" t="str">
        <f t="shared" si="561"/>
        <v/>
      </c>
      <c r="BP84" s="50" t="str">
        <f t="shared" si="561"/>
        <v/>
      </c>
      <c r="BQ84" s="50" t="str">
        <f t="shared" si="561"/>
        <v/>
      </c>
      <c r="BR84" s="50" t="str">
        <f t="shared" si="561"/>
        <v/>
      </c>
      <c r="BS84" s="50" t="str">
        <f t="shared" si="561"/>
        <v/>
      </c>
      <c r="BT84" s="50" t="str">
        <f t="shared" si="561"/>
        <v/>
      </c>
      <c r="BU84" s="50" t="str">
        <f t="shared" si="561"/>
        <v/>
      </c>
      <c r="BV84" s="50" t="str">
        <f t="shared" si="561"/>
        <v/>
      </c>
      <c r="BW84" s="50" t="str">
        <f t="shared" si="561"/>
        <v/>
      </c>
      <c r="BX84" s="50" t="str">
        <f t="shared" si="561"/>
        <v/>
      </c>
      <c r="BY84" s="50" t="str">
        <f t="shared" si="561"/>
        <v/>
      </c>
      <c r="BZ84" s="50" t="str">
        <f t="shared" si="561"/>
        <v/>
      </c>
      <c r="CA84" s="50" t="str">
        <f t="shared" si="561"/>
        <v/>
      </c>
      <c r="CB84" s="50" t="str">
        <f t="shared" si="561"/>
        <v/>
      </c>
      <c r="CC84" s="50" t="str">
        <f t="shared" si="561"/>
        <v/>
      </c>
      <c r="CD84" s="50" t="str">
        <f t="shared" si="561"/>
        <v/>
      </c>
      <c r="CE84" s="50" t="str">
        <f t="shared" si="561"/>
        <v/>
      </c>
      <c r="CF84" s="50" t="str">
        <f t="shared" si="561"/>
        <v/>
      </c>
      <c r="CG84" s="50" t="str">
        <f t="shared" si="561"/>
        <v/>
      </c>
      <c r="CH84" s="50" t="str">
        <f t="shared" si="561"/>
        <v/>
      </c>
      <c r="CI84" s="50" t="str">
        <f t="shared" si="561"/>
        <v/>
      </c>
      <c r="CJ84" s="50" t="str">
        <f t="shared" si="561"/>
        <v/>
      </c>
      <c r="CK84" s="50" t="str">
        <f t="shared" si="561"/>
        <v/>
      </c>
      <c r="CL84" s="50" t="str">
        <f t="shared" si="561"/>
        <v/>
      </c>
      <c r="CM84" s="50" t="str">
        <f t="shared" si="561"/>
        <v/>
      </c>
      <c r="CN84" s="50" t="str">
        <f t="shared" si="561"/>
        <v/>
      </c>
      <c r="CO84" s="50" t="str">
        <f t="shared" si="561"/>
        <v/>
      </c>
      <c r="CP84" s="50" t="str">
        <f t="shared" si="561"/>
        <v/>
      </c>
      <c r="CQ84" s="50" t="str">
        <f t="shared" si="561"/>
        <v/>
      </c>
      <c r="CR84" s="50" t="str">
        <f t="shared" si="561"/>
        <v/>
      </c>
      <c r="CS84" s="50" t="str">
        <f t="shared" si="561"/>
        <v/>
      </c>
      <c r="CT84" s="50" t="str">
        <f t="shared" si="561"/>
        <v/>
      </c>
      <c r="CU84" s="50" t="str">
        <f t="shared" si="561"/>
        <v/>
      </c>
      <c r="CV84" s="50" t="str">
        <f t="shared" si="561"/>
        <v/>
      </c>
      <c r="CW84" s="50" t="str">
        <f t="shared" si="561"/>
        <v/>
      </c>
      <c r="CX84" s="50" t="str">
        <f t="shared" si="561"/>
        <v/>
      </c>
      <c r="CY84" s="50" t="str">
        <f t="shared" si="561"/>
        <v/>
      </c>
      <c r="CZ84" s="50" t="str">
        <f t="shared" si="561"/>
        <v/>
      </c>
      <c r="DA84" s="50" t="str">
        <f t="shared" si="561"/>
        <v/>
      </c>
      <c r="DB84" s="50" t="str">
        <f t="shared" si="561"/>
        <v/>
      </c>
      <c r="DC84" s="50" t="str">
        <f t="shared" si="561"/>
        <v/>
      </c>
      <c r="DD84" s="50" t="str">
        <f t="shared" ref="DD84:DS84" si="562">IF(ISNONTEXT($V84),DC84+$V84,"")</f>
        <v/>
      </c>
      <c r="DE84" s="50" t="str">
        <f t="shared" si="562"/>
        <v/>
      </c>
      <c r="DF84" s="50" t="str">
        <f t="shared" si="562"/>
        <v/>
      </c>
      <c r="DG84" s="50" t="str">
        <f t="shared" si="562"/>
        <v/>
      </c>
      <c r="DH84" s="50" t="str">
        <f t="shared" si="562"/>
        <v/>
      </c>
      <c r="DI84" s="50" t="str">
        <f t="shared" si="562"/>
        <v/>
      </c>
      <c r="DJ84" s="50" t="str">
        <f t="shared" si="562"/>
        <v/>
      </c>
      <c r="DK84" s="50" t="str">
        <f t="shared" si="562"/>
        <v/>
      </c>
      <c r="DL84" s="50" t="str">
        <f t="shared" si="562"/>
        <v/>
      </c>
      <c r="DM84" s="50" t="str">
        <f t="shared" si="562"/>
        <v/>
      </c>
      <c r="DN84" s="50" t="str">
        <f t="shared" si="562"/>
        <v/>
      </c>
      <c r="DO84" s="50" t="str">
        <f t="shared" si="562"/>
        <v/>
      </c>
      <c r="DP84" s="50" t="str">
        <f t="shared" si="562"/>
        <v/>
      </c>
      <c r="DQ84" s="50" t="str">
        <f t="shared" si="562"/>
        <v/>
      </c>
      <c r="DR84" s="50" t="str">
        <f t="shared" si="562"/>
        <v/>
      </c>
      <c r="DS84" s="50" t="str">
        <f t="shared" si="562"/>
        <v/>
      </c>
      <c r="DT84" s="170" t="e">
        <f t="shared" si="409"/>
        <v>#N/A</v>
      </c>
      <c r="DU84" s="170" t="e">
        <f t="shared" si="410"/>
        <v>#N/A</v>
      </c>
      <c r="DV84" s="170" t="e">
        <f t="shared" si="411"/>
        <v>#N/A</v>
      </c>
      <c r="DW84" s="170" t="e">
        <f t="shared" si="412"/>
        <v>#N/A</v>
      </c>
      <c r="DX84" s="170" t="e">
        <f t="shared" si="413"/>
        <v>#N/A</v>
      </c>
      <c r="DY84" s="170" t="e">
        <f t="shared" si="414"/>
        <v>#N/A</v>
      </c>
      <c r="DZ84" s="170" t="e">
        <f t="shared" si="415"/>
        <v>#N/A</v>
      </c>
      <c r="EA84" s="170" t="e">
        <f t="shared" si="416"/>
        <v>#N/A</v>
      </c>
      <c r="EB84" s="170" t="e">
        <f t="shared" si="417"/>
        <v>#N/A</v>
      </c>
      <c r="EC84" s="170" t="e">
        <f t="shared" si="418"/>
        <v>#N/A</v>
      </c>
      <c r="ED84" s="170" t="e">
        <f t="shared" si="419"/>
        <v>#N/A</v>
      </c>
      <c r="EE84" s="170" t="e">
        <f t="shared" si="420"/>
        <v>#N/A</v>
      </c>
      <c r="EF84" s="170" t="e">
        <f t="shared" si="421"/>
        <v>#N/A</v>
      </c>
      <c r="EG84" s="170" t="e">
        <f t="shared" si="422"/>
        <v>#N/A</v>
      </c>
      <c r="EH84" s="170" t="e">
        <f t="shared" si="423"/>
        <v>#N/A</v>
      </c>
      <c r="EI84" s="170" t="e">
        <f t="shared" si="424"/>
        <v>#N/A</v>
      </c>
      <c r="EJ84" s="170" t="e">
        <f t="shared" si="425"/>
        <v>#N/A</v>
      </c>
      <c r="EK84" s="170" t="e">
        <f t="shared" si="426"/>
        <v>#N/A</v>
      </c>
      <c r="EL84" s="170" t="e">
        <f t="shared" si="427"/>
        <v>#N/A</v>
      </c>
      <c r="EM84" s="170" t="e">
        <f t="shared" si="428"/>
        <v>#N/A</v>
      </c>
      <c r="EN84" s="170" t="e">
        <f t="shared" si="429"/>
        <v>#N/A</v>
      </c>
      <c r="EO84" s="170" t="e">
        <f t="shared" si="430"/>
        <v>#N/A</v>
      </c>
      <c r="EP84" s="170" t="e">
        <f t="shared" si="431"/>
        <v>#N/A</v>
      </c>
      <c r="EQ84" s="170" t="e">
        <f t="shared" si="432"/>
        <v>#N/A</v>
      </c>
      <c r="ER84" s="170" t="e">
        <f t="shared" si="433"/>
        <v>#N/A</v>
      </c>
      <c r="ES84" s="170" t="e">
        <f t="shared" si="434"/>
        <v>#N/A</v>
      </c>
      <c r="ET84" s="170" t="e">
        <f t="shared" si="435"/>
        <v>#N/A</v>
      </c>
      <c r="EU84" s="170" t="e">
        <f t="shared" si="436"/>
        <v>#N/A</v>
      </c>
      <c r="EV84" s="170" t="e">
        <f t="shared" si="437"/>
        <v>#N/A</v>
      </c>
      <c r="EW84" s="170" t="e">
        <f t="shared" si="438"/>
        <v>#N/A</v>
      </c>
      <c r="EX84" s="170" t="e">
        <f t="shared" si="439"/>
        <v>#N/A</v>
      </c>
      <c r="EY84" s="170" t="e">
        <f t="shared" si="440"/>
        <v>#N/A</v>
      </c>
      <c r="EZ84" s="170" t="e">
        <f t="shared" si="441"/>
        <v>#N/A</v>
      </c>
      <c r="FA84" s="170" t="e">
        <f t="shared" si="442"/>
        <v>#N/A</v>
      </c>
      <c r="FB84" s="170" t="e">
        <f t="shared" si="443"/>
        <v>#N/A</v>
      </c>
      <c r="FC84" s="170" t="e">
        <f t="shared" si="444"/>
        <v>#N/A</v>
      </c>
      <c r="FD84" s="170" t="e">
        <f t="shared" si="445"/>
        <v>#N/A</v>
      </c>
      <c r="FE84" s="170" t="e">
        <f t="shared" si="446"/>
        <v>#N/A</v>
      </c>
      <c r="FF84" s="170" t="e">
        <f t="shared" si="447"/>
        <v>#N/A</v>
      </c>
      <c r="FG84" s="170" t="e">
        <f t="shared" si="448"/>
        <v>#N/A</v>
      </c>
      <c r="FH84" s="170" t="e">
        <f t="shared" si="449"/>
        <v>#N/A</v>
      </c>
      <c r="FI84" s="170" t="e">
        <f t="shared" si="450"/>
        <v>#N/A</v>
      </c>
      <c r="FJ84" s="170" t="e">
        <f t="shared" si="451"/>
        <v>#N/A</v>
      </c>
      <c r="FK84" s="170" t="e">
        <f t="shared" si="452"/>
        <v>#N/A</v>
      </c>
      <c r="FL84" s="170" t="e">
        <f t="shared" si="453"/>
        <v>#N/A</v>
      </c>
      <c r="FM84" s="170" t="e">
        <f t="shared" si="454"/>
        <v>#N/A</v>
      </c>
      <c r="FN84" s="170" t="e">
        <f t="shared" si="455"/>
        <v>#N/A</v>
      </c>
      <c r="FO84" s="170" t="e">
        <f t="shared" si="456"/>
        <v>#N/A</v>
      </c>
      <c r="FP84" s="170" t="e">
        <f t="shared" si="457"/>
        <v>#N/A</v>
      </c>
      <c r="FQ84" s="170" t="e">
        <f t="shared" si="458"/>
        <v>#N/A</v>
      </c>
      <c r="FR84" s="170" t="e">
        <f t="shared" si="459"/>
        <v>#N/A</v>
      </c>
      <c r="FS84" s="170" t="e">
        <f t="shared" si="460"/>
        <v>#N/A</v>
      </c>
      <c r="FT84" s="170" t="e">
        <f t="shared" si="461"/>
        <v>#N/A</v>
      </c>
      <c r="FU84" s="170" t="e">
        <f t="shared" si="462"/>
        <v>#N/A</v>
      </c>
      <c r="FV84" s="170" t="e">
        <f t="shared" si="463"/>
        <v>#N/A</v>
      </c>
      <c r="FW84" s="170" t="e">
        <f t="shared" si="464"/>
        <v>#N/A</v>
      </c>
      <c r="FX84" s="170" t="e">
        <f t="shared" si="465"/>
        <v>#N/A</v>
      </c>
      <c r="FY84" s="170" t="e">
        <f t="shared" si="466"/>
        <v>#N/A</v>
      </c>
      <c r="FZ84" s="170" t="e">
        <f t="shared" si="467"/>
        <v>#N/A</v>
      </c>
      <c r="GA84" s="170" t="e">
        <f t="shared" si="468"/>
        <v>#N/A</v>
      </c>
      <c r="GB84" s="170" t="e">
        <f t="shared" si="469"/>
        <v>#N/A</v>
      </c>
      <c r="GC84" s="170" t="e">
        <f t="shared" si="470"/>
        <v>#N/A</v>
      </c>
      <c r="GD84" s="170" t="e">
        <f t="shared" si="471"/>
        <v>#N/A</v>
      </c>
      <c r="GE84" s="170" t="e">
        <f t="shared" si="472"/>
        <v>#N/A</v>
      </c>
      <c r="GF84" s="170" t="e">
        <f t="shared" si="473"/>
        <v>#N/A</v>
      </c>
      <c r="GG84" s="170" t="e">
        <f t="shared" si="474"/>
        <v>#N/A</v>
      </c>
      <c r="GH84" s="170" t="e">
        <f t="shared" si="475"/>
        <v>#N/A</v>
      </c>
      <c r="GI84" s="170" t="e">
        <f t="shared" si="476"/>
        <v>#N/A</v>
      </c>
      <c r="GJ84" s="170" t="e">
        <f t="shared" si="477"/>
        <v>#N/A</v>
      </c>
      <c r="GK84" s="170" t="e">
        <f t="shared" si="478"/>
        <v>#N/A</v>
      </c>
      <c r="GL84" s="170" t="e">
        <f t="shared" si="479"/>
        <v>#N/A</v>
      </c>
      <c r="GM84" s="170" t="e">
        <f t="shared" si="480"/>
        <v>#N/A</v>
      </c>
      <c r="GN84" s="170" t="e">
        <f t="shared" si="481"/>
        <v>#N/A</v>
      </c>
      <c r="GO84" s="170" t="e">
        <f t="shared" si="482"/>
        <v>#N/A</v>
      </c>
      <c r="GP84" s="170" t="e">
        <f t="shared" si="483"/>
        <v>#N/A</v>
      </c>
      <c r="GQ84" s="170" t="e">
        <f t="shared" si="484"/>
        <v>#N/A</v>
      </c>
      <c r="GR84" s="170" t="e">
        <f t="shared" si="485"/>
        <v>#N/A</v>
      </c>
      <c r="GS84" s="170" t="e">
        <f t="shared" si="486"/>
        <v>#N/A</v>
      </c>
      <c r="GT84" s="170" t="e">
        <f t="shared" si="487"/>
        <v>#N/A</v>
      </c>
      <c r="GU84" s="170" t="e">
        <f t="shared" si="488"/>
        <v>#N/A</v>
      </c>
      <c r="GV84" s="170" t="e">
        <f t="shared" si="489"/>
        <v>#N/A</v>
      </c>
      <c r="GW84" s="170" t="e">
        <f t="shared" si="490"/>
        <v>#N/A</v>
      </c>
      <c r="GX84" s="170" t="e">
        <f t="shared" si="491"/>
        <v>#N/A</v>
      </c>
      <c r="GY84" s="170" t="e">
        <f t="shared" si="492"/>
        <v>#N/A</v>
      </c>
      <c r="GZ84" s="170" t="e">
        <f t="shared" si="493"/>
        <v>#N/A</v>
      </c>
      <c r="HA84" s="170" t="e">
        <f t="shared" si="494"/>
        <v>#N/A</v>
      </c>
      <c r="HB84" s="170" t="e">
        <f t="shared" si="495"/>
        <v>#N/A</v>
      </c>
      <c r="HC84" s="170" t="e">
        <f t="shared" si="496"/>
        <v>#N/A</v>
      </c>
      <c r="HD84" s="170" t="e">
        <f t="shared" si="497"/>
        <v>#N/A</v>
      </c>
      <c r="HE84" s="170" t="e">
        <f t="shared" si="498"/>
        <v>#N/A</v>
      </c>
      <c r="HF84" s="170" t="e">
        <f t="shared" si="499"/>
        <v>#N/A</v>
      </c>
      <c r="HG84" s="170" t="e">
        <f t="shared" si="500"/>
        <v>#N/A</v>
      </c>
      <c r="HH84" s="170" t="e">
        <f t="shared" si="501"/>
        <v>#N/A</v>
      </c>
      <c r="HI84" s="170" t="e">
        <f t="shared" si="502"/>
        <v>#N/A</v>
      </c>
      <c r="HJ84" s="170" t="e">
        <f t="shared" si="503"/>
        <v>#N/A</v>
      </c>
      <c r="HK84" s="170" t="e">
        <f t="shared" si="504"/>
        <v>#N/A</v>
      </c>
      <c r="HL84" s="170" t="e">
        <f t="shared" si="505"/>
        <v>#N/A</v>
      </c>
      <c r="HM84" s="170" t="e">
        <f t="shared" si="506"/>
        <v>#N/A</v>
      </c>
      <c r="HN84" s="170" t="e">
        <f t="shared" si="507"/>
        <v>#N/A</v>
      </c>
      <c r="HO84" s="170" t="e">
        <f t="shared" si="508"/>
        <v>#N/A</v>
      </c>
      <c r="HP84" s="170" t="e">
        <f t="shared" si="509"/>
        <v>#N/A</v>
      </c>
    </row>
    <row r="85" spans="1:224" hidden="1" x14ac:dyDescent="0.25">
      <c r="A85" s="4">
        <v>82</v>
      </c>
      <c r="B85" s="97" t="str">
        <f t="shared" si="510"/>
        <v/>
      </c>
      <c r="C85" s="96"/>
      <c r="D85" s="97" t="str">
        <f t="shared" si="511"/>
        <v/>
      </c>
      <c r="E85" s="36" t="str">
        <f t="shared" si="403"/>
        <v/>
      </c>
      <c r="F85" s="36" t="str">
        <f t="shared" si="404"/>
        <v/>
      </c>
      <c r="G85" s="74" t="str">
        <f t="shared" si="512"/>
        <v/>
      </c>
      <c r="H85" s="23"/>
      <c r="I85" s="58"/>
      <c r="J85" s="281"/>
      <c r="K85" s="75" t="str">
        <f>IF(AND(B85&gt;0,C85&gt;0,D85&gt;0),IF(ISBLANK(J85),IF(ISBLANK(H85),"",(D85-B85)*VLOOKUP(H85,VLookups!$A$4:$B$13,2,FALSE)),J85),"")</f>
        <v/>
      </c>
      <c r="L85" s="76" t="str">
        <f t="shared" si="405"/>
        <v/>
      </c>
      <c r="M85" s="96"/>
      <c r="N85" s="271"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513"/>
        <v/>
      </c>
      <c r="W85" s="50" t="str">
        <f t="shared" ref="W85:AP85" si="563">IF(ISNONTEXT($V85),X85-$V85,"")</f>
        <v/>
      </c>
      <c r="X85" s="50" t="str">
        <f t="shared" si="563"/>
        <v/>
      </c>
      <c r="Y85" s="50" t="str">
        <f t="shared" si="563"/>
        <v/>
      </c>
      <c r="Z85" s="50" t="str">
        <f t="shared" si="563"/>
        <v/>
      </c>
      <c r="AA85" s="50" t="str">
        <f t="shared" si="563"/>
        <v/>
      </c>
      <c r="AB85" s="50" t="str">
        <f t="shared" si="563"/>
        <v/>
      </c>
      <c r="AC85" s="50" t="str">
        <f t="shared" si="563"/>
        <v/>
      </c>
      <c r="AD85" s="50" t="str">
        <f t="shared" si="563"/>
        <v/>
      </c>
      <c r="AE85" s="50" t="str">
        <f t="shared" si="563"/>
        <v/>
      </c>
      <c r="AF85" s="50" t="str">
        <f t="shared" si="563"/>
        <v/>
      </c>
      <c r="AG85" s="50" t="str">
        <f t="shared" si="563"/>
        <v/>
      </c>
      <c r="AH85" s="50" t="str">
        <f t="shared" si="563"/>
        <v/>
      </c>
      <c r="AI85" s="50" t="str">
        <f t="shared" si="563"/>
        <v/>
      </c>
      <c r="AJ85" s="50" t="str">
        <f t="shared" si="563"/>
        <v/>
      </c>
      <c r="AK85" s="50" t="str">
        <f t="shared" si="563"/>
        <v/>
      </c>
      <c r="AL85" s="50" t="str">
        <f t="shared" si="563"/>
        <v/>
      </c>
      <c r="AM85" s="50" t="str">
        <f t="shared" si="563"/>
        <v/>
      </c>
      <c r="AN85" s="50" t="str">
        <f t="shared" si="563"/>
        <v/>
      </c>
      <c r="AO85" s="50" t="str">
        <f t="shared" si="563"/>
        <v/>
      </c>
      <c r="AP85" s="50" t="str">
        <f t="shared" si="563"/>
        <v/>
      </c>
      <c r="AQ85" s="184" t="str">
        <f t="shared" si="515"/>
        <v/>
      </c>
      <c r="AR85" s="50" t="str">
        <f t="shared" ref="AR85:DC85" si="564">IF(ISNONTEXT($V85),AQ85+$V85,"")</f>
        <v/>
      </c>
      <c r="AS85" s="50" t="str">
        <f t="shared" si="564"/>
        <v/>
      </c>
      <c r="AT85" s="50" t="str">
        <f t="shared" si="564"/>
        <v/>
      </c>
      <c r="AU85" s="50" t="str">
        <f t="shared" si="564"/>
        <v/>
      </c>
      <c r="AV85" s="50" t="str">
        <f t="shared" si="564"/>
        <v/>
      </c>
      <c r="AW85" s="50" t="str">
        <f t="shared" si="564"/>
        <v/>
      </c>
      <c r="AX85" s="50" t="str">
        <f t="shared" si="564"/>
        <v/>
      </c>
      <c r="AY85" s="50" t="str">
        <f t="shared" si="564"/>
        <v/>
      </c>
      <c r="AZ85" s="50" t="str">
        <f t="shared" si="564"/>
        <v/>
      </c>
      <c r="BA85" s="50" t="str">
        <f t="shared" si="564"/>
        <v/>
      </c>
      <c r="BB85" s="50" t="str">
        <f t="shared" si="564"/>
        <v/>
      </c>
      <c r="BC85" s="50" t="str">
        <f t="shared" si="564"/>
        <v/>
      </c>
      <c r="BD85" s="50" t="str">
        <f t="shared" si="564"/>
        <v/>
      </c>
      <c r="BE85" s="50" t="str">
        <f t="shared" si="564"/>
        <v/>
      </c>
      <c r="BF85" s="50" t="str">
        <f t="shared" si="564"/>
        <v/>
      </c>
      <c r="BG85" s="50" t="str">
        <f t="shared" si="564"/>
        <v/>
      </c>
      <c r="BH85" s="50" t="str">
        <f t="shared" si="564"/>
        <v/>
      </c>
      <c r="BI85" s="50" t="str">
        <f t="shared" si="564"/>
        <v/>
      </c>
      <c r="BJ85" s="50" t="str">
        <f t="shared" si="564"/>
        <v/>
      </c>
      <c r="BK85" s="50" t="str">
        <f t="shared" si="564"/>
        <v/>
      </c>
      <c r="BL85" s="50" t="str">
        <f t="shared" si="564"/>
        <v/>
      </c>
      <c r="BM85" s="50" t="str">
        <f t="shared" si="564"/>
        <v/>
      </c>
      <c r="BN85" s="50" t="str">
        <f t="shared" si="564"/>
        <v/>
      </c>
      <c r="BO85" s="50" t="str">
        <f t="shared" si="564"/>
        <v/>
      </c>
      <c r="BP85" s="50" t="str">
        <f t="shared" si="564"/>
        <v/>
      </c>
      <c r="BQ85" s="50" t="str">
        <f t="shared" si="564"/>
        <v/>
      </c>
      <c r="BR85" s="50" t="str">
        <f t="shared" si="564"/>
        <v/>
      </c>
      <c r="BS85" s="50" t="str">
        <f t="shared" si="564"/>
        <v/>
      </c>
      <c r="BT85" s="50" t="str">
        <f t="shared" si="564"/>
        <v/>
      </c>
      <c r="BU85" s="50" t="str">
        <f t="shared" si="564"/>
        <v/>
      </c>
      <c r="BV85" s="50" t="str">
        <f t="shared" si="564"/>
        <v/>
      </c>
      <c r="BW85" s="50" t="str">
        <f t="shared" si="564"/>
        <v/>
      </c>
      <c r="BX85" s="50" t="str">
        <f t="shared" si="564"/>
        <v/>
      </c>
      <c r="BY85" s="50" t="str">
        <f t="shared" si="564"/>
        <v/>
      </c>
      <c r="BZ85" s="50" t="str">
        <f t="shared" si="564"/>
        <v/>
      </c>
      <c r="CA85" s="50" t="str">
        <f t="shared" si="564"/>
        <v/>
      </c>
      <c r="CB85" s="50" t="str">
        <f t="shared" si="564"/>
        <v/>
      </c>
      <c r="CC85" s="50" t="str">
        <f t="shared" si="564"/>
        <v/>
      </c>
      <c r="CD85" s="50" t="str">
        <f t="shared" si="564"/>
        <v/>
      </c>
      <c r="CE85" s="50" t="str">
        <f t="shared" si="564"/>
        <v/>
      </c>
      <c r="CF85" s="50" t="str">
        <f t="shared" si="564"/>
        <v/>
      </c>
      <c r="CG85" s="50" t="str">
        <f t="shared" si="564"/>
        <v/>
      </c>
      <c r="CH85" s="50" t="str">
        <f t="shared" si="564"/>
        <v/>
      </c>
      <c r="CI85" s="50" t="str">
        <f t="shared" si="564"/>
        <v/>
      </c>
      <c r="CJ85" s="50" t="str">
        <f t="shared" si="564"/>
        <v/>
      </c>
      <c r="CK85" s="50" t="str">
        <f t="shared" si="564"/>
        <v/>
      </c>
      <c r="CL85" s="50" t="str">
        <f t="shared" si="564"/>
        <v/>
      </c>
      <c r="CM85" s="50" t="str">
        <f t="shared" si="564"/>
        <v/>
      </c>
      <c r="CN85" s="50" t="str">
        <f t="shared" si="564"/>
        <v/>
      </c>
      <c r="CO85" s="50" t="str">
        <f t="shared" si="564"/>
        <v/>
      </c>
      <c r="CP85" s="50" t="str">
        <f t="shared" si="564"/>
        <v/>
      </c>
      <c r="CQ85" s="50" t="str">
        <f t="shared" si="564"/>
        <v/>
      </c>
      <c r="CR85" s="50" t="str">
        <f t="shared" si="564"/>
        <v/>
      </c>
      <c r="CS85" s="50" t="str">
        <f t="shared" si="564"/>
        <v/>
      </c>
      <c r="CT85" s="50" t="str">
        <f t="shared" si="564"/>
        <v/>
      </c>
      <c r="CU85" s="50" t="str">
        <f t="shared" si="564"/>
        <v/>
      </c>
      <c r="CV85" s="50" t="str">
        <f t="shared" si="564"/>
        <v/>
      </c>
      <c r="CW85" s="50" t="str">
        <f t="shared" si="564"/>
        <v/>
      </c>
      <c r="CX85" s="50" t="str">
        <f t="shared" si="564"/>
        <v/>
      </c>
      <c r="CY85" s="50" t="str">
        <f t="shared" si="564"/>
        <v/>
      </c>
      <c r="CZ85" s="50" t="str">
        <f t="shared" si="564"/>
        <v/>
      </c>
      <c r="DA85" s="50" t="str">
        <f t="shared" si="564"/>
        <v/>
      </c>
      <c r="DB85" s="50" t="str">
        <f t="shared" si="564"/>
        <v/>
      </c>
      <c r="DC85" s="50" t="str">
        <f t="shared" si="564"/>
        <v/>
      </c>
      <c r="DD85" s="50" t="str">
        <f t="shared" ref="DD85:DS85" si="565">IF(ISNONTEXT($V85),DC85+$V85,"")</f>
        <v/>
      </c>
      <c r="DE85" s="50" t="str">
        <f t="shared" si="565"/>
        <v/>
      </c>
      <c r="DF85" s="50" t="str">
        <f t="shared" si="565"/>
        <v/>
      </c>
      <c r="DG85" s="50" t="str">
        <f t="shared" si="565"/>
        <v/>
      </c>
      <c r="DH85" s="50" t="str">
        <f t="shared" si="565"/>
        <v/>
      </c>
      <c r="DI85" s="50" t="str">
        <f t="shared" si="565"/>
        <v/>
      </c>
      <c r="DJ85" s="50" t="str">
        <f t="shared" si="565"/>
        <v/>
      </c>
      <c r="DK85" s="50" t="str">
        <f t="shared" si="565"/>
        <v/>
      </c>
      <c r="DL85" s="50" t="str">
        <f t="shared" si="565"/>
        <v/>
      </c>
      <c r="DM85" s="50" t="str">
        <f t="shared" si="565"/>
        <v/>
      </c>
      <c r="DN85" s="50" t="str">
        <f t="shared" si="565"/>
        <v/>
      </c>
      <c r="DO85" s="50" t="str">
        <f t="shared" si="565"/>
        <v/>
      </c>
      <c r="DP85" s="50" t="str">
        <f t="shared" si="565"/>
        <v/>
      </c>
      <c r="DQ85" s="50" t="str">
        <f t="shared" si="565"/>
        <v/>
      </c>
      <c r="DR85" s="50" t="str">
        <f t="shared" si="565"/>
        <v/>
      </c>
      <c r="DS85" s="50" t="str">
        <f t="shared" si="565"/>
        <v/>
      </c>
      <c r="DT85" s="170" t="e">
        <f t="shared" si="409"/>
        <v>#N/A</v>
      </c>
      <c r="DU85" s="170" t="e">
        <f t="shared" si="410"/>
        <v>#N/A</v>
      </c>
      <c r="DV85" s="170" t="e">
        <f t="shared" si="411"/>
        <v>#N/A</v>
      </c>
      <c r="DW85" s="170" t="e">
        <f t="shared" si="412"/>
        <v>#N/A</v>
      </c>
      <c r="DX85" s="170" t="e">
        <f t="shared" si="413"/>
        <v>#N/A</v>
      </c>
      <c r="DY85" s="170" t="e">
        <f t="shared" si="414"/>
        <v>#N/A</v>
      </c>
      <c r="DZ85" s="170" t="e">
        <f t="shared" si="415"/>
        <v>#N/A</v>
      </c>
      <c r="EA85" s="170" t="e">
        <f t="shared" si="416"/>
        <v>#N/A</v>
      </c>
      <c r="EB85" s="170" t="e">
        <f t="shared" si="417"/>
        <v>#N/A</v>
      </c>
      <c r="EC85" s="170" t="e">
        <f t="shared" si="418"/>
        <v>#N/A</v>
      </c>
      <c r="ED85" s="170" t="e">
        <f t="shared" si="419"/>
        <v>#N/A</v>
      </c>
      <c r="EE85" s="170" t="e">
        <f t="shared" si="420"/>
        <v>#N/A</v>
      </c>
      <c r="EF85" s="170" t="e">
        <f t="shared" si="421"/>
        <v>#N/A</v>
      </c>
      <c r="EG85" s="170" t="e">
        <f t="shared" si="422"/>
        <v>#N/A</v>
      </c>
      <c r="EH85" s="170" t="e">
        <f t="shared" si="423"/>
        <v>#N/A</v>
      </c>
      <c r="EI85" s="170" t="e">
        <f t="shared" si="424"/>
        <v>#N/A</v>
      </c>
      <c r="EJ85" s="170" t="e">
        <f t="shared" si="425"/>
        <v>#N/A</v>
      </c>
      <c r="EK85" s="170" t="e">
        <f t="shared" si="426"/>
        <v>#N/A</v>
      </c>
      <c r="EL85" s="170" t="e">
        <f t="shared" si="427"/>
        <v>#N/A</v>
      </c>
      <c r="EM85" s="170" t="e">
        <f t="shared" si="428"/>
        <v>#N/A</v>
      </c>
      <c r="EN85" s="170" t="e">
        <f t="shared" si="429"/>
        <v>#N/A</v>
      </c>
      <c r="EO85" s="170" t="e">
        <f t="shared" si="430"/>
        <v>#N/A</v>
      </c>
      <c r="EP85" s="170" t="e">
        <f t="shared" si="431"/>
        <v>#N/A</v>
      </c>
      <c r="EQ85" s="170" t="e">
        <f t="shared" si="432"/>
        <v>#N/A</v>
      </c>
      <c r="ER85" s="170" t="e">
        <f t="shared" si="433"/>
        <v>#N/A</v>
      </c>
      <c r="ES85" s="170" t="e">
        <f t="shared" si="434"/>
        <v>#N/A</v>
      </c>
      <c r="ET85" s="170" t="e">
        <f t="shared" si="435"/>
        <v>#N/A</v>
      </c>
      <c r="EU85" s="170" t="e">
        <f t="shared" si="436"/>
        <v>#N/A</v>
      </c>
      <c r="EV85" s="170" t="e">
        <f t="shared" si="437"/>
        <v>#N/A</v>
      </c>
      <c r="EW85" s="170" t="e">
        <f t="shared" si="438"/>
        <v>#N/A</v>
      </c>
      <c r="EX85" s="170" t="e">
        <f t="shared" si="439"/>
        <v>#N/A</v>
      </c>
      <c r="EY85" s="170" t="e">
        <f t="shared" si="440"/>
        <v>#N/A</v>
      </c>
      <c r="EZ85" s="170" t="e">
        <f t="shared" si="441"/>
        <v>#N/A</v>
      </c>
      <c r="FA85" s="170" t="e">
        <f t="shared" si="442"/>
        <v>#N/A</v>
      </c>
      <c r="FB85" s="170" t="e">
        <f t="shared" si="443"/>
        <v>#N/A</v>
      </c>
      <c r="FC85" s="170" t="e">
        <f t="shared" si="444"/>
        <v>#N/A</v>
      </c>
      <c r="FD85" s="170" t="e">
        <f t="shared" si="445"/>
        <v>#N/A</v>
      </c>
      <c r="FE85" s="170" t="e">
        <f t="shared" si="446"/>
        <v>#N/A</v>
      </c>
      <c r="FF85" s="170" t="e">
        <f t="shared" si="447"/>
        <v>#N/A</v>
      </c>
      <c r="FG85" s="170" t="e">
        <f t="shared" si="448"/>
        <v>#N/A</v>
      </c>
      <c r="FH85" s="170" t="e">
        <f t="shared" si="449"/>
        <v>#N/A</v>
      </c>
      <c r="FI85" s="170" t="e">
        <f t="shared" si="450"/>
        <v>#N/A</v>
      </c>
      <c r="FJ85" s="170" t="e">
        <f t="shared" si="451"/>
        <v>#N/A</v>
      </c>
      <c r="FK85" s="170" t="e">
        <f t="shared" si="452"/>
        <v>#N/A</v>
      </c>
      <c r="FL85" s="170" t="e">
        <f t="shared" si="453"/>
        <v>#N/A</v>
      </c>
      <c r="FM85" s="170" t="e">
        <f t="shared" si="454"/>
        <v>#N/A</v>
      </c>
      <c r="FN85" s="170" t="e">
        <f t="shared" si="455"/>
        <v>#N/A</v>
      </c>
      <c r="FO85" s="170" t="e">
        <f t="shared" si="456"/>
        <v>#N/A</v>
      </c>
      <c r="FP85" s="170" t="e">
        <f t="shared" si="457"/>
        <v>#N/A</v>
      </c>
      <c r="FQ85" s="170" t="e">
        <f t="shared" si="458"/>
        <v>#N/A</v>
      </c>
      <c r="FR85" s="170" t="e">
        <f t="shared" si="459"/>
        <v>#N/A</v>
      </c>
      <c r="FS85" s="170" t="e">
        <f t="shared" si="460"/>
        <v>#N/A</v>
      </c>
      <c r="FT85" s="170" t="e">
        <f t="shared" si="461"/>
        <v>#N/A</v>
      </c>
      <c r="FU85" s="170" t="e">
        <f t="shared" si="462"/>
        <v>#N/A</v>
      </c>
      <c r="FV85" s="170" t="e">
        <f t="shared" si="463"/>
        <v>#N/A</v>
      </c>
      <c r="FW85" s="170" t="e">
        <f t="shared" si="464"/>
        <v>#N/A</v>
      </c>
      <c r="FX85" s="170" t="e">
        <f t="shared" si="465"/>
        <v>#N/A</v>
      </c>
      <c r="FY85" s="170" t="e">
        <f t="shared" si="466"/>
        <v>#N/A</v>
      </c>
      <c r="FZ85" s="170" t="e">
        <f t="shared" si="467"/>
        <v>#N/A</v>
      </c>
      <c r="GA85" s="170" t="e">
        <f t="shared" si="468"/>
        <v>#N/A</v>
      </c>
      <c r="GB85" s="170" t="e">
        <f t="shared" si="469"/>
        <v>#N/A</v>
      </c>
      <c r="GC85" s="170" t="e">
        <f t="shared" si="470"/>
        <v>#N/A</v>
      </c>
      <c r="GD85" s="170" t="e">
        <f t="shared" si="471"/>
        <v>#N/A</v>
      </c>
      <c r="GE85" s="170" t="e">
        <f t="shared" si="472"/>
        <v>#N/A</v>
      </c>
      <c r="GF85" s="170" t="e">
        <f t="shared" si="473"/>
        <v>#N/A</v>
      </c>
      <c r="GG85" s="170" t="e">
        <f t="shared" si="474"/>
        <v>#N/A</v>
      </c>
      <c r="GH85" s="170" t="e">
        <f t="shared" si="475"/>
        <v>#N/A</v>
      </c>
      <c r="GI85" s="170" t="e">
        <f t="shared" si="476"/>
        <v>#N/A</v>
      </c>
      <c r="GJ85" s="170" t="e">
        <f t="shared" si="477"/>
        <v>#N/A</v>
      </c>
      <c r="GK85" s="170" t="e">
        <f t="shared" si="478"/>
        <v>#N/A</v>
      </c>
      <c r="GL85" s="170" t="e">
        <f t="shared" si="479"/>
        <v>#N/A</v>
      </c>
      <c r="GM85" s="170" t="e">
        <f t="shared" si="480"/>
        <v>#N/A</v>
      </c>
      <c r="GN85" s="170" t="e">
        <f t="shared" si="481"/>
        <v>#N/A</v>
      </c>
      <c r="GO85" s="170" t="e">
        <f t="shared" si="482"/>
        <v>#N/A</v>
      </c>
      <c r="GP85" s="170" t="e">
        <f t="shared" si="483"/>
        <v>#N/A</v>
      </c>
      <c r="GQ85" s="170" t="e">
        <f t="shared" si="484"/>
        <v>#N/A</v>
      </c>
      <c r="GR85" s="170" t="e">
        <f t="shared" si="485"/>
        <v>#N/A</v>
      </c>
      <c r="GS85" s="170" t="e">
        <f t="shared" si="486"/>
        <v>#N/A</v>
      </c>
      <c r="GT85" s="170" t="e">
        <f t="shared" si="487"/>
        <v>#N/A</v>
      </c>
      <c r="GU85" s="170" t="e">
        <f t="shared" si="488"/>
        <v>#N/A</v>
      </c>
      <c r="GV85" s="170" t="e">
        <f t="shared" si="489"/>
        <v>#N/A</v>
      </c>
      <c r="GW85" s="170" t="e">
        <f t="shared" si="490"/>
        <v>#N/A</v>
      </c>
      <c r="GX85" s="170" t="e">
        <f t="shared" si="491"/>
        <v>#N/A</v>
      </c>
      <c r="GY85" s="170" t="e">
        <f t="shared" si="492"/>
        <v>#N/A</v>
      </c>
      <c r="GZ85" s="170" t="e">
        <f t="shared" si="493"/>
        <v>#N/A</v>
      </c>
      <c r="HA85" s="170" t="e">
        <f t="shared" si="494"/>
        <v>#N/A</v>
      </c>
      <c r="HB85" s="170" t="e">
        <f t="shared" si="495"/>
        <v>#N/A</v>
      </c>
      <c r="HC85" s="170" t="e">
        <f t="shared" si="496"/>
        <v>#N/A</v>
      </c>
      <c r="HD85" s="170" t="e">
        <f t="shared" si="497"/>
        <v>#N/A</v>
      </c>
      <c r="HE85" s="170" t="e">
        <f t="shared" si="498"/>
        <v>#N/A</v>
      </c>
      <c r="HF85" s="170" t="e">
        <f t="shared" si="499"/>
        <v>#N/A</v>
      </c>
      <c r="HG85" s="170" t="e">
        <f t="shared" si="500"/>
        <v>#N/A</v>
      </c>
      <c r="HH85" s="170" t="e">
        <f t="shared" si="501"/>
        <v>#N/A</v>
      </c>
      <c r="HI85" s="170" t="e">
        <f t="shared" si="502"/>
        <v>#N/A</v>
      </c>
      <c r="HJ85" s="170" t="e">
        <f t="shared" si="503"/>
        <v>#N/A</v>
      </c>
      <c r="HK85" s="170" t="e">
        <f t="shared" si="504"/>
        <v>#N/A</v>
      </c>
      <c r="HL85" s="170" t="e">
        <f t="shared" si="505"/>
        <v>#N/A</v>
      </c>
      <c r="HM85" s="170" t="e">
        <f t="shared" si="506"/>
        <v>#N/A</v>
      </c>
      <c r="HN85" s="170" t="e">
        <f t="shared" si="507"/>
        <v>#N/A</v>
      </c>
      <c r="HO85" s="170" t="e">
        <f t="shared" si="508"/>
        <v>#N/A</v>
      </c>
      <c r="HP85" s="170" t="e">
        <f t="shared" si="509"/>
        <v>#N/A</v>
      </c>
    </row>
    <row r="86" spans="1:224" hidden="1" x14ac:dyDescent="0.25">
      <c r="A86" s="4">
        <v>83</v>
      </c>
      <c r="B86" s="97" t="str">
        <f t="shared" si="510"/>
        <v/>
      </c>
      <c r="C86" s="96"/>
      <c r="D86" s="97" t="str">
        <f t="shared" si="511"/>
        <v/>
      </c>
      <c r="E86" s="36" t="str">
        <f t="shared" si="403"/>
        <v/>
      </c>
      <c r="F86" s="36" t="str">
        <f t="shared" si="404"/>
        <v/>
      </c>
      <c r="G86" s="74" t="str">
        <f t="shared" si="512"/>
        <v/>
      </c>
      <c r="H86" s="23"/>
      <c r="I86" s="58"/>
      <c r="J86" s="281"/>
      <c r="K86" s="75" t="str">
        <f>IF(AND(B86&gt;0,C86&gt;0,D86&gt;0),IF(ISBLANK(J86),IF(ISBLANK(H86),"",(D86-B86)*VLOOKUP(H86,VLookups!$A$4:$B$13,2,FALSE)),J86),"")</f>
        <v/>
      </c>
      <c r="L86" s="76" t="str">
        <f t="shared" si="405"/>
        <v/>
      </c>
      <c r="M86" s="96"/>
      <c r="N86" s="271"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513"/>
        <v/>
      </c>
      <c r="W86" s="50" t="str">
        <f t="shared" ref="W86:AP86" si="566">IF(ISNONTEXT($V86),X86-$V86,"")</f>
        <v/>
      </c>
      <c r="X86" s="50" t="str">
        <f t="shared" si="566"/>
        <v/>
      </c>
      <c r="Y86" s="50" t="str">
        <f t="shared" si="566"/>
        <v/>
      </c>
      <c r="Z86" s="50" t="str">
        <f t="shared" si="566"/>
        <v/>
      </c>
      <c r="AA86" s="50" t="str">
        <f t="shared" si="566"/>
        <v/>
      </c>
      <c r="AB86" s="50" t="str">
        <f t="shared" si="566"/>
        <v/>
      </c>
      <c r="AC86" s="50" t="str">
        <f t="shared" si="566"/>
        <v/>
      </c>
      <c r="AD86" s="50" t="str">
        <f t="shared" si="566"/>
        <v/>
      </c>
      <c r="AE86" s="50" t="str">
        <f t="shared" si="566"/>
        <v/>
      </c>
      <c r="AF86" s="50" t="str">
        <f t="shared" si="566"/>
        <v/>
      </c>
      <c r="AG86" s="50" t="str">
        <f t="shared" si="566"/>
        <v/>
      </c>
      <c r="AH86" s="50" t="str">
        <f t="shared" si="566"/>
        <v/>
      </c>
      <c r="AI86" s="50" t="str">
        <f t="shared" si="566"/>
        <v/>
      </c>
      <c r="AJ86" s="50" t="str">
        <f t="shared" si="566"/>
        <v/>
      </c>
      <c r="AK86" s="50" t="str">
        <f t="shared" si="566"/>
        <v/>
      </c>
      <c r="AL86" s="50" t="str">
        <f t="shared" si="566"/>
        <v/>
      </c>
      <c r="AM86" s="50" t="str">
        <f t="shared" si="566"/>
        <v/>
      </c>
      <c r="AN86" s="50" t="str">
        <f t="shared" si="566"/>
        <v/>
      </c>
      <c r="AO86" s="50" t="str">
        <f t="shared" si="566"/>
        <v/>
      </c>
      <c r="AP86" s="50" t="str">
        <f t="shared" si="566"/>
        <v/>
      </c>
      <c r="AQ86" s="184" t="str">
        <f t="shared" si="515"/>
        <v/>
      </c>
      <c r="AR86" s="50" t="str">
        <f t="shared" ref="AR86:DC86" si="567">IF(ISNONTEXT($V86),AQ86+$V86,"")</f>
        <v/>
      </c>
      <c r="AS86" s="50" t="str">
        <f t="shared" si="567"/>
        <v/>
      </c>
      <c r="AT86" s="50" t="str">
        <f t="shared" si="567"/>
        <v/>
      </c>
      <c r="AU86" s="50" t="str">
        <f t="shared" si="567"/>
        <v/>
      </c>
      <c r="AV86" s="50" t="str">
        <f t="shared" si="567"/>
        <v/>
      </c>
      <c r="AW86" s="50" t="str">
        <f t="shared" si="567"/>
        <v/>
      </c>
      <c r="AX86" s="50" t="str">
        <f t="shared" si="567"/>
        <v/>
      </c>
      <c r="AY86" s="50" t="str">
        <f t="shared" si="567"/>
        <v/>
      </c>
      <c r="AZ86" s="50" t="str">
        <f t="shared" si="567"/>
        <v/>
      </c>
      <c r="BA86" s="50" t="str">
        <f t="shared" si="567"/>
        <v/>
      </c>
      <c r="BB86" s="50" t="str">
        <f t="shared" si="567"/>
        <v/>
      </c>
      <c r="BC86" s="50" t="str">
        <f t="shared" si="567"/>
        <v/>
      </c>
      <c r="BD86" s="50" t="str">
        <f t="shared" si="567"/>
        <v/>
      </c>
      <c r="BE86" s="50" t="str">
        <f t="shared" si="567"/>
        <v/>
      </c>
      <c r="BF86" s="50" t="str">
        <f t="shared" si="567"/>
        <v/>
      </c>
      <c r="BG86" s="50" t="str">
        <f t="shared" si="567"/>
        <v/>
      </c>
      <c r="BH86" s="50" t="str">
        <f t="shared" si="567"/>
        <v/>
      </c>
      <c r="BI86" s="50" t="str">
        <f t="shared" si="567"/>
        <v/>
      </c>
      <c r="BJ86" s="50" t="str">
        <f t="shared" si="567"/>
        <v/>
      </c>
      <c r="BK86" s="50" t="str">
        <f t="shared" si="567"/>
        <v/>
      </c>
      <c r="BL86" s="50" t="str">
        <f t="shared" si="567"/>
        <v/>
      </c>
      <c r="BM86" s="50" t="str">
        <f t="shared" si="567"/>
        <v/>
      </c>
      <c r="BN86" s="50" t="str">
        <f t="shared" si="567"/>
        <v/>
      </c>
      <c r="BO86" s="50" t="str">
        <f t="shared" si="567"/>
        <v/>
      </c>
      <c r="BP86" s="50" t="str">
        <f t="shared" si="567"/>
        <v/>
      </c>
      <c r="BQ86" s="50" t="str">
        <f t="shared" si="567"/>
        <v/>
      </c>
      <c r="BR86" s="50" t="str">
        <f t="shared" si="567"/>
        <v/>
      </c>
      <c r="BS86" s="50" t="str">
        <f t="shared" si="567"/>
        <v/>
      </c>
      <c r="BT86" s="50" t="str">
        <f t="shared" si="567"/>
        <v/>
      </c>
      <c r="BU86" s="50" t="str">
        <f t="shared" si="567"/>
        <v/>
      </c>
      <c r="BV86" s="50" t="str">
        <f t="shared" si="567"/>
        <v/>
      </c>
      <c r="BW86" s="50" t="str">
        <f t="shared" si="567"/>
        <v/>
      </c>
      <c r="BX86" s="50" t="str">
        <f t="shared" si="567"/>
        <v/>
      </c>
      <c r="BY86" s="50" t="str">
        <f t="shared" si="567"/>
        <v/>
      </c>
      <c r="BZ86" s="50" t="str">
        <f t="shared" si="567"/>
        <v/>
      </c>
      <c r="CA86" s="50" t="str">
        <f t="shared" si="567"/>
        <v/>
      </c>
      <c r="CB86" s="50" t="str">
        <f t="shared" si="567"/>
        <v/>
      </c>
      <c r="CC86" s="50" t="str">
        <f t="shared" si="567"/>
        <v/>
      </c>
      <c r="CD86" s="50" t="str">
        <f t="shared" si="567"/>
        <v/>
      </c>
      <c r="CE86" s="50" t="str">
        <f t="shared" si="567"/>
        <v/>
      </c>
      <c r="CF86" s="50" t="str">
        <f t="shared" si="567"/>
        <v/>
      </c>
      <c r="CG86" s="50" t="str">
        <f t="shared" si="567"/>
        <v/>
      </c>
      <c r="CH86" s="50" t="str">
        <f t="shared" si="567"/>
        <v/>
      </c>
      <c r="CI86" s="50" t="str">
        <f t="shared" si="567"/>
        <v/>
      </c>
      <c r="CJ86" s="50" t="str">
        <f t="shared" si="567"/>
        <v/>
      </c>
      <c r="CK86" s="50" t="str">
        <f t="shared" si="567"/>
        <v/>
      </c>
      <c r="CL86" s="50" t="str">
        <f t="shared" si="567"/>
        <v/>
      </c>
      <c r="CM86" s="50" t="str">
        <f t="shared" si="567"/>
        <v/>
      </c>
      <c r="CN86" s="50" t="str">
        <f t="shared" si="567"/>
        <v/>
      </c>
      <c r="CO86" s="50" t="str">
        <f t="shared" si="567"/>
        <v/>
      </c>
      <c r="CP86" s="50" t="str">
        <f t="shared" si="567"/>
        <v/>
      </c>
      <c r="CQ86" s="50" t="str">
        <f t="shared" si="567"/>
        <v/>
      </c>
      <c r="CR86" s="50" t="str">
        <f t="shared" si="567"/>
        <v/>
      </c>
      <c r="CS86" s="50" t="str">
        <f t="shared" si="567"/>
        <v/>
      </c>
      <c r="CT86" s="50" t="str">
        <f t="shared" si="567"/>
        <v/>
      </c>
      <c r="CU86" s="50" t="str">
        <f t="shared" si="567"/>
        <v/>
      </c>
      <c r="CV86" s="50" t="str">
        <f t="shared" si="567"/>
        <v/>
      </c>
      <c r="CW86" s="50" t="str">
        <f t="shared" si="567"/>
        <v/>
      </c>
      <c r="CX86" s="50" t="str">
        <f t="shared" si="567"/>
        <v/>
      </c>
      <c r="CY86" s="50" t="str">
        <f t="shared" si="567"/>
        <v/>
      </c>
      <c r="CZ86" s="50" t="str">
        <f t="shared" si="567"/>
        <v/>
      </c>
      <c r="DA86" s="50" t="str">
        <f t="shared" si="567"/>
        <v/>
      </c>
      <c r="DB86" s="50" t="str">
        <f t="shared" si="567"/>
        <v/>
      </c>
      <c r="DC86" s="50" t="str">
        <f t="shared" si="567"/>
        <v/>
      </c>
      <c r="DD86" s="50" t="str">
        <f t="shared" ref="DD86:DS86" si="568">IF(ISNONTEXT($V86),DC86+$V86,"")</f>
        <v/>
      </c>
      <c r="DE86" s="50" t="str">
        <f t="shared" si="568"/>
        <v/>
      </c>
      <c r="DF86" s="50" t="str">
        <f t="shared" si="568"/>
        <v/>
      </c>
      <c r="DG86" s="50" t="str">
        <f t="shared" si="568"/>
        <v/>
      </c>
      <c r="DH86" s="50" t="str">
        <f t="shared" si="568"/>
        <v/>
      </c>
      <c r="DI86" s="50" t="str">
        <f t="shared" si="568"/>
        <v/>
      </c>
      <c r="DJ86" s="50" t="str">
        <f t="shared" si="568"/>
        <v/>
      </c>
      <c r="DK86" s="50" t="str">
        <f t="shared" si="568"/>
        <v/>
      </c>
      <c r="DL86" s="50" t="str">
        <f t="shared" si="568"/>
        <v/>
      </c>
      <c r="DM86" s="50" t="str">
        <f t="shared" si="568"/>
        <v/>
      </c>
      <c r="DN86" s="50" t="str">
        <f t="shared" si="568"/>
        <v/>
      </c>
      <c r="DO86" s="50" t="str">
        <f t="shared" si="568"/>
        <v/>
      </c>
      <c r="DP86" s="50" t="str">
        <f t="shared" si="568"/>
        <v/>
      </c>
      <c r="DQ86" s="50" t="str">
        <f t="shared" si="568"/>
        <v/>
      </c>
      <c r="DR86" s="50" t="str">
        <f t="shared" si="568"/>
        <v/>
      </c>
      <c r="DS86" s="50" t="str">
        <f t="shared" si="568"/>
        <v/>
      </c>
      <c r="DT86" s="170" t="e">
        <f t="shared" si="409"/>
        <v>#N/A</v>
      </c>
      <c r="DU86" s="170" t="e">
        <f t="shared" si="410"/>
        <v>#N/A</v>
      </c>
      <c r="DV86" s="170" t="e">
        <f t="shared" si="411"/>
        <v>#N/A</v>
      </c>
      <c r="DW86" s="170" t="e">
        <f t="shared" si="412"/>
        <v>#N/A</v>
      </c>
      <c r="DX86" s="170" t="e">
        <f t="shared" si="413"/>
        <v>#N/A</v>
      </c>
      <c r="DY86" s="170" t="e">
        <f t="shared" si="414"/>
        <v>#N/A</v>
      </c>
      <c r="DZ86" s="170" t="e">
        <f t="shared" si="415"/>
        <v>#N/A</v>
      </c>
      <c r="EA86" s="170" t="e">
        <f t="shared" si="416"/>
        <v>#N/A</v>
      </c>
      <c r="EB86" s="170" t="e">
        <f t="shared" si="417"/>
        <v>#N/A</v>
      </c>
      <c r="EC86" s="170" t="e">
        <f t="shared" si="418"/>
        <v>#N/A</v>
      </c>
      <c r="ED86" s="170" t="e">
        <f t="shared" si="419"/>
        <v>#N/A</v>
      </c>
      <c r="EE86" s="170" t="e">
        <f t="shared" si="420"/>
        <v>#N/A</v>
      </c>
      <c r="EF86" s="170" t="e">
        <f t="shared" si="421"/>
        <v>#N/A</v>
      </c>
      <c r="EG86" s="170" t="e">
        <f t="shared" si="422"/>
        <v>#N/A</v>
      </c>
      <c r="EH86" s="170" t="e">
        <f t="shared" si="423"/>
        <v>#N/A</v>
      </c>
      <c r="EI86" s="170" t="e">
        <f t="shared" si="424"/>
        <v>#N/A</v>
      </c>
      <c r="EJ86" s="170" t="e">
        <f t="shared" si="425"/>
        <v>#N/A</v>
      </c>
      <c r="EK86" s="170" t="e">
        <f t="shared" si="426"/>
        <v>#N/A</v>
      </c>
      <c r="EL86" s="170" t="e">
        <f t="shared" si="427"/>
        <v>#N/A</v>
      </c>
      <c r="EM86" s="170" t="e">
        <f t="shared" si="428"/>
        <v>#N/A</v>
      </c>
      <c r="EN86" s="170" t="e">
        <f t="shared" si="429"/>
        <v>#N/A</v>
      </c>
      <c r="EO86" s="170" t="e">
        <f t="shared" si="430"/>
        <v>#N/A</v>
      </c>
      <c r="EP86" s="170" t="e">
        <f t="shared" si="431"/>
        <v>#N/A</v>
      </c>
      <c r="EQ86" s="170" t="e">
        <f t="shared" si="432"/>
        <v>#N/A</v>
      </c>
      <c r="ER86" s="170" t="e">
        <f t="shared" si="433"/>
        <v>#N/A</v>
      </c>
      <c r="ES86" s="170" t="e">
        <f t="shared" si="434"/>
        <v>#N/A</v>
      </c>
      <c r="ET86" s="170" t="e">
        <f t="shared" si="435"/>
        <v>#N/A</v>
      </c>
      <c r="EU86" s="170" t="e">
        <f t="shared" si="436"/>
        <v>#N/A</v>
      </c>
      <c r="EV86" s="170" t="e">
        <f t="shared" si="437"/>
        <v>#N/A</v>
      </c>
      <c r="EW86" s="170" t="e">
        <f t="shared" si="438"/>
        <v>#N/A</v>
      </c>
      <c r="EX86" s="170" t="e">
        <f t="shared" si="439"/>
        <v>#N/A</v>
      </c>
      <c r="EY86" s="170" t="e">
        <f t="shared" si="440"/>
        <v>#N/A</v>
      </c>
      <c r="EZ86" s="170" t="e">
        <f t="shared" si="441"/>
        <v>#N/A</v>
      </c>
      <c r="FA86" s="170" t="e">
        <f t="shared" si="442"/>
        <v>#N/A</v>
      </c>
      <c r="FB86" s="170" t="e">
        <f t="shared" si="443"/>
        <v>#N/A</v>
      </c>
      <c r="FC86" s="170" t="e">
        <f t="shared" si="444"/>
        <v>#N/A</v>
      </c>
      <c r="FD86" s="170" t="e">
        <f t="shared" si="445"/>
        <v>#N/A</v>
      </c>
      <c r="FE86" s="170" t="e">
        <f t="shared" si="446"/>
        <v>#N/A</v>
      </c>
      <c r="FF86" s="170" t="e">
        <f t="shared" si="447"/>
        <v>#N/A</v>
      </c>
      <c r="FG86" s="170" t="e">
        <f t="shared" si="448"/>
        <v>#N/A</v>
      </c>
      <c r="FH86" s="170" t="e">
        <f t="shared" si="449"/>
        <v>#N/A</v>
      </c>
      <c r="FI86" s="170" t="e">
        <f t="shared" si="450"/>
        <v>#N/A</v>
      </c>
      <c r="FJ86" s="170" t="e">
        <f t="shared" si="451"/>
        <v>#N/A</v>
      </c>
      <c r="FK86" s="170" t="e">
        <f t="shared" si="452"/>
        <v>#N/A</v>
      </c>
      <c r="FL86" s="170" t="e">
        <f t="shared" si="453"/>
        <v>#N/A</v>
      </c>
      <c r="FM86" s="170" t="e">
        <f t="shared" si="454"/>
        <v>#N/A</v>
      </c>
      <c r="FN86" s="170" t="e">
        <f t="shared" si="455"/>
        <v>#N/A</v>
      </c>
      <c r="FO86" s="170" t="e">
        <f t="shared" si="456"/>
        <v>#N/A</v>
      </c>
      <c r="FP86" s="170" t="e">
        <f t="shared" si="457"/>
        <v>#N/A</v>
      </c>
      <c r="FQ86" s="170" t="e">
        <f t="shared" si="458"/>
        <v>#N/A</v>
      </c>
      <c r="FR86" s="170" t="e">
        <f t="shared" si="459"/>
        <v>#N/A</v>
      </c>
      <c r="FS86" s="170" t="e">
        <f t="shared" si="460"/>
        <v>#N/A</v>
      </c>
      <c r="FT86" s="170" t="e">
        <f t="shared" si="461"/>
        <v>#N/A</v>
      </c>
      <c r="FU86" s="170" t="e">
        <f t="shared" si="462"/>
        <v>#N/A</v>
      </c>
      <c r="FV86" s="170" t="e">
        <f t="shared" si="463"/>
        <v>#N/A</v>
      </c>
      <c r="FW86" s="170" t="e">
        <f t="shared" si="464"/>
        <v>#N/A</v>
      </c>
      <c r="FX86" s="170" t="e">
        <f t="shared" si="465"/>
        <v>#N/A</v>
      </c>
      <c r="FY86" s="170" t="e">
        <f t="shared" si="466"/>
        <v>#N/A</v>
      </c>
      <c r="FZ86" s="170" t="e">
        <f t="shared" si="467"/>
        <v>#N/A</v>
      </c>
      <c r="GA86" s="170" t="e">
        <f t="shared" si="468"/>
        <v>#N/A</v>
      </c>
      <c r="GB86" s="170" t="e">
        <f t="shared" si="469"/>
        <v>#N/A</v>
      </c>
      <c r="GC86" s="170" t="e">
        <f t="shared" si="470"/>
        <v>#N/A</v>
      </c>
      <c r="GD86" s="170" t="e">
        <f t="shared" si="471"/>
        <v>#N/A</v>
      </c>
      <c r="GE86" s="170" t="e">
        <f t="shared" si="472"/>
        <v>#N/A</v>
      </c>
      <c r="GF86" s="170" t="e">
        <f t="shared" si="473"/>
        <v>#N/A</v>
      </c>
      <c r="GG86" s="170" t="e">
        <f t="shared" si="474"/>
        <v>#N/A</v>
      </c>
      <c r="GH86" s="170" t="e">
        <f t="shared" si="475"/>
        <v>#N/A</v>
      </c>
      <c r="GI86" s="170" t="e">
        <f t="shared" si="476"/>
        <v>#N/A</v>
      </c>
      <c r="GJ86" s="170" t="e">
        <f t="shared" si="477"/>
        <v>#N/A</v>
      </c>
      <c r="GK86" s="170" t="e">
        <f t="shared" si="478"/>
        <v>#N/A</v>
      </c>
      <c r="GL86" s="170" t="e">
        <f t="shared" si="479"/>
        <v>#N/A</v>
      </c>
      <c r="GM86" s="170" t="e">
        <f t="shared" si="480"/>
        <v>#N/A</v>
      </c>
      <c r="GN86" s="170" t="e">
        <f t="shared" si="481"/>
        <v>#N/A</v>
      </c>
      <c r="GO86" s="170" t="e">
        <f t="shared" si="482"/>
        <v>#N/A</v>
      </c>
      <c r="GP86" s="170" t="e">
        <f t="shared" si="483"/>
        <v>#N/A</v>
      </c>
      <c r="GQ86" s="170" t="e">
        <f t="shared" si="484"/>
        <v>#N/A</v>
      </c>
      <c r="GR86" s="170" t="e">
        <f t="shared" si="485"/>
        <v>#N/A</v>
      </c>
      <c r="GS86" s="170" t="e">
        <f t="shared" si="486"/>
        <v>#N/A</v>
      </c>
      <c r="GT86" s="170" t="e">
        <f t="shared" si="487"/>
        <v>#N/A</v>
      </c>
      <c r="GU86" s="170" t="e">
        <f t="shared" si="488"/>
        <v>#N/A</v>
      </c>
      <c r="GV86" s="170" t="e">
        <f t="shared" si="489"/>
        <v>#N/A</v>
      </c>
      <c r="GW86" s="170" t="e">
        <f t="shared" si="490"/>
        <v>#N/A</v>
      </c>
      <c r="GX86" s="170" t="e">
        <f t="shared" si="491"/>
        <v>#N/A</v>
      </c>
      <c r="GY86" s="170" t="e">
        <f t="shared" si="492"/>
        <v>#N/A</v>
      </c>
      <c r="GZ86" s="170" t="e">
        <f t="shared" si="493"/>
        <v>#N/A</v>
      </c>
      <c r="HA86" s="170" t="e">
        <f t="shared" si="494"/>
        <v>#N/A</v>
      </c>
      <c r="HB86" s="170" t="e">
        <f t="shared" si="495"/>
        <v>#N/A</v>
      </c>
      <c r="HC86" s="170" t="e">
        <f t="shared" si="496"/>
        <v>#N/A</v>
      </c>
      <c r="HD86" s="170" t="e">
        <f t="shared" si="497"/>
        <v>#N/A</v>
      </c>
      <c r="HE86" s="170" t="e">
        <f t="shared" si="498"/>
        <v>#N/A</v>
      </c>
      <c r="HF86" s="170" t="e">
        <f t="shared" si="499"/>
        <v>#N/A</v>
      </c>
      <c r="HG86" s="170" t="e">
        <f t="shared" si="500"/>
        <v>#N/A</v>
      </c>
      <c r="HH86" s="170" t="e">
        <f t="shared" si="501"/>
        <v>#N/A</v>
      </c>
      <c r="HI86" s="170" t="e">
        <f t="shared" si="502"/>
        <v>#N/A</v>
      </c>
      <c r="HJ86" s="170" t="e">
        <f t="shared" si="503"/>
        <v>#N/A</v>
      </c>
      <c r="HK86" s="170" t="e">
        <f t="shared" si="504"/>
        <v>#N/A</v>
      </c>
      <c r="HL86" s="170" t="e">
        <f t="shared" si="505"/>
        <v>#N/A</v>
      </c>
      <c r="HM86" s="170" t="e">
        <f t="shared" si="506"/>
        <v>#N/A</v>
      </c>
      <c r="HN86" s="170" t="e">
        <f t="shared" si="507"/>
        <v>#N/A</v>
      </c>
      <c r="HO86" s="170" t="e">
        <f t="shared" si="508"/>
        <v>#N/A</v>
      </c>
      <c r="HP86" s="170" t="e">
        <f t="shared" si="509"/>
        <v>#N/A</v>
      </c>
    </row>
    <row r="87" spans="1:224" hidden="1" x14ac:dyDescent="0.25">
      <c r="A87" s="4">
        <v>84</v>
      </c>
      <c r="B87" s="97" t="str">
        <f t="shared" si="510"/>
        <v/>
      </c>
      <c r="C87" s="96"/>
      <c r="D87" s="97" t="str">
        <f t="shared" si="511"/>
        <v/>
      </c>
      <c r="E87" s="36" t="str">
        <f t="shared" si="403"/>
        <v/>
      </c>
      <c r="F87" s="36" t="str">
        <f t="shared" si="404"/>
        <v/>
      </c>
      <c r="G87" s="74" t="str">
        <f t="shared" si="512"/>
        <v/>
      </c>
      <c r="H87" s="23"/>
      <c r="I87" s="58"/>
      <c r="J87" s="281"/>
      <c r="K87" s="75" t="str">
        <f>IF(AND(B87&gt;0,C87&gt;0,D87&gt;0),IF(ISBLANK(J87),IF(ISBLANK(H87),"",(D87-B87)*VLOOKUP(H87,VLookups!$A$4:$B$13,2,FALSE)),J87),"")</f>
        <v/>
      </c>
      <c r="L87" s="76" t="str">
        <f t="shared" si="405"/>
        <v/>
      </c>
      <c r="M87" s="96"/>
      <c r="N87" s="271"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513"/>
        <v/>
      </c>
      <c r="W87" s="50" t="str">
        <f t="shared" ref="W87:AP87" si="569">IF(ISNONTEXT($V87),X87-$V87,"")</f>
        <v/>
      </c>
      <c r="X87" s="50" t="str">
        <f t="shared" si="569"/>
        <v/>
      </c>
      <c r="Y87" s="50" t="str">
        <f t="shared" si="569"/>
        <v/>
      </c>
      <c r="Z87" s="50" t="str">
        <f t="shared" si="569"/>
        <v/>
      </c>
      <c r="AA87" s="50" t="str">
        <f t="shared" si="569"/>
        <v/>
      </c>
      <c r="AB87" s="50" t="str">
        <f t="shared" si="569"/>
        <v/>
      </c>
      <c r="AC87" s="50" t="str">
        <f t="shared" si="569"/>
        <v/>
      </c>
      <c r="AD87" s="50" t="str">
        <f t="shared" si="569"/>
        <v/>
      </c>
      <c r="AE87" s="50" t="str">
        <f t="shared" si="569"/>
        <v/>
      </c>
      <c r="AF87" s="50" t="str">
        <f t="shared" si="569"/>
        <v/>
      </c>
      <c r="AG87" s="50" t="str">
        <f t="shared" si="569"/>
        <v/>
      </c>
      <c r="AH87" s="50" t="str">
        <f t="shared" si="569"/>
        <v/>
      </c>
      <c r="AI87" s="50" t="str">
        <f t="shared" si="569"/>
        <v/>
      </c>
      <c r="AJ87" s="50" t="str">
        <f t="shared" si="569"/>
        <v/>
      </c>
      <c r="AK87" s="50" t="str">
        <f t="shared" si="569"/>
        <v/>
      </c>
      <c r="AL87" s="50" t="str">
        <f t="shared" si="569"/>
        <v/>
      </c>
      <c r="AM87" s="50" t="str">
        <f t="shared" si="569"/>
        <v/>
      </c>
      <c r="AN87" s="50" t="str">
        <f t="shared" si="569"/>
        <v/>
      </c>
      <c r="AO87" s="50" t="str">
        <f t="shared" si="569"/>
        <v/>
      </c>
      <c r="AP87" s="50" t="str">
        <f t="shared" si="569"/>
        <v/>
      </c>
      <c r="AQ87" s="184" t="str">
        <f t="shared" si="515"/>
        <v/>
      </c>
      <c r="AR87" s="50" t="str">
        <f t="shared" ref="AR87:DC87" si="570">IF(ISNONTEXT($V87),AQ87+$V87,"")</f>
        <v/>
      </c>
      <c r="AS87" s="50" t="str">
        <f t="shared" si="570"/>
        <v/>
      </c>
      <c r="AT87" s="50" t="str">
        <f t="shared" si="570"/>
        <v/>
      </c>
      <c r="AU87" s="50" t="str">
        <f t="shared" si="570"/>
        <v/>
      </c>
      <c r="AV87" s="50" t="str">
        <f t="shared" si="570"/>
        <v/>
      </c>
      <c r="AW87" s="50" t="str">
        <f t="shared" si="570"/>
        <v/>
      </c>
      <c r="AX87" s="50" t="str">
        <f t="shared" si="570"/>
        <v/>
      </c>
      <c r="AY87" s="50" t="str">
        <f t="shared" si="570"/>
        <v/>
      </c>
      <c r="AZ87" s="50" t="str">
        <f t="shared" si="570"/>
        <v/>
      </c>
      <c r="BA87" s="50" t="str">
        <f t="shared" si="570"/>
        <v/>
      </c>
      <c r="BB87" s="50" t="str">
        <f t="shared" si="570"/>
        <v/>
      </c>
      <c r="BC87" s="50" t="str">
        <f t="shared" si="570"/>
        <v/>
      </c>
      <c r="BD87" s="50" t="str">
        <f t="shared" si="570"/>
        <v/>
      </c>
      <c r="BE87" s="50" t="str">
        <f t="shared" si="570"/>
        <v/>
      </c>
      <c r="BF87" s="50" t="str">
        <f t="shared" si="570"/>
        <v/>
      </c>
      <c r="BG87" s="50" t="str">
        <f t="shared" si="570"/>
        <v/>
      </c>
      <c r="BH87" s="50" t="str">
        <f t="shared" si="570"/>
        <v/>
      </c>
      <c r="BI87" s="50" t="str">
        <f t="shared" si="570"/>
        <v/>
      </c>
      <c r="BJ87" s="50" t="str">
        <f t="shared" si="570"/>
        <v/>
      </c>
      <c r="BK87" s="50" t="str">
        <f t="shared" si="570"/>
        <v/>
      </c>
      <c r="BL87" s="50" t="str">
        <f t="shared" si="570"/>
        <v/>
      </c>
      <c r="BM87" s="50" t="str">
        <f t="shared" si="570"/>
        <v/>
      </c>
      <c r="BN87" s="50" t="str">
        <f t="shared" si="570"/>
        <v/>
      </c>
      <c r="BO87" s="50" t="str">
        <f t="shared" si="570"/>
        <v/>
      </c>
      <c r="BP87" s="50" t="str">
        <f t="shared" si="570"/>
        <v/>
      </c>
      <c r="BQ87" s="50" t="str">
        <f t="shared" si="570"/>
        <v/>
      </c>
      <c r="BR87" s="50" t="str">
        <f t="shared" si="570"/>
        <v/>
      </c>
      <c r="BS87" s="50" t="str">
        <f t="shared" si="570"/>
        <v/>
      </c>
      <c r="BT87" s="50" t="str">
        <f t="shared" si="570"/>
        <v/>
      </c>
      <c r="BU87" s="50" t="str">
        <f t="shared" si="570"/>
        <v/>
      </c>
      <c r="BV87" s="50" t="str">
        <f t="shared" si="570"/>
        <v/>
      </c>
      <c r="BW87" s="50" t="str">
        <f t="shared" si="570"/>
        <v/>
      </c>
      <c r="BX87" s="50" t="str">
        <f t="shared" si="570"/>
        <v/>
      </c>
      <c r="BY87" s="50" t="str">
        <f t="shared" si="570"/>
        <v/>
      </c>
      <c r="BZ87" s="50" t="str">
        <f t="shared" si="570"/>
        <v/>
      </c>
      <c r="CA87" s="50" t="str">
        <f t="shared" si="570"/>
        <v/>
      </c>
      <c r="CB87" s="50" t="str">
        <f t="shared" si="570"/>
        <v/>
      </c>
      <c r="CC87" s="50" t="str">
        <f t="shared" si="570"/>
        <v/>
      </c>
      <c r="CD87" s="50" t="str">
        <f t="shared" si="570"/>
        <v/>
      </c>
      <c r="CE87" s="50" t="str">
        <f t="shared" si="570"/>
        <v/>
      </c>
      <c r="CF87" s="50" t="str">
        <f t="shared" si="570"/>
        <v/>
      </c>
      <c r="CG87" s="50" t="str">
        <f t="shared" si="570"/>
        <v/>
      </c>
      <c r="CH87" s="50" t="str">
        <f t="shared" si="570"/>
        <v/>
      </c>
      <c r="CI87" s="50" t="str">
        <f t="shared" si="570"/>
        <v/>
      </c>
      <c r="CJ87" s="50" t="str">
        <f t="shared" si="570"/>
        <v/>
      </c>
      <c r="CK87" s="50" t="str">
        <f t="shared" si="570"/>
        <v/>
      </c>
      <c r="CL87" s="50" t="str">
        <f t="shared" si="570"/>
        <v/>
      </c>
      <c r="CM87" s="50" t="str">
        <f t="shared" si="570"/>
        <v/>
      </c>
      <c r="CN87" s="50" t="str">
        <f t="shared" si="570"/>
        <v/>
      </c>
      <c r="CO87" s="50" t="str">
        <f t="shared" si="570"/>
        <v/>
      </c>
      <c r="CP87" s="50" t="str">
        <f t="shared" si="570"/>
        <v/>
      </c>
      <c r="CQ87" s="50" t="str">
        <f t="shared" si="570"/>
        <v/>
      </c>
      <c r="CR87" s="50" t="str">
        <f t="shared" si="570"/>
        <v/>
      </c>
      <c r="CS87" s="50" t="str">
        <f t="shared" si="570"/>
        <v/>
      </c>
      <c r="CT87" s="50" t="str">
        <f t="shared" si="570"/>
        <v/>
      </c>
      <c r="CU87" s="50" t="str">
        <f t="shared" si="570"/>
        <v/>
      </c>
      <c r="CV87" s="50" t="str">
        <f t="shared" si="570"/>
        <v/>
      </c>
      <c r="CW87" s="50" t="str">
        <f t="shared" si="570"/>
        <v/>
      </c>
      <c r="CX87" s="50" t="str">
        <f t="shared" si="570"/>
        <v/>
      </c>
      <c r="CY87" s="50" t="str">
        <f t="shared" si="570"/>
        <v/>
      </c>
      <c r="CZ87" s="50" t="str">
        <f t="shared" si="570"/>
        <v/>
      </c>
      <c r="DA87" s="50" t="str">
        <f t="shared" si="570"/>
        <v/>
      </c>
      <c r="DB87" s="50" t="str">
        <f t="shared" si="570"/>
        <v/>
      </c>
      <c r="DC87" s="50" t="str">
        <f t="shared" si="570"/>
        <v/>
      </c>
      <c r="DD87" s="50" t="str">
        <f t="shared" ref="DD87:DS87" si="571">IF(ISNONTEXT($V87),DC87+$V87,"")</f>
        <v/>
      </c>
      <c r="DE87" s="50" t="str">
        <f t="shared" si="571"/>
        <v/>
      </c>
      <c r="DF87" s="50" t="str">
        <f t="shared" si="571"/>
        <v/>
      </c>
      <c r="DG87" s="50" t="str">
        <f t="shared" si="571"/>
        <v/>
      </c>
      <c r="DH87" s="50" t="str">
        <f t="shared" si="571"/>
        <v/>
      </c>
      <c r="DI87" s="50" t="str">
        <f t="shared" si="571"/>
        <v/>
      </c>
      <c r="DJ87" s="50" t="str">
        <f t="shared" si="571"/>
        <v/>
      </c>
      <c r="DK87" s="50" t="str">
        <f t="shared" si="571"/>
        <v/>
      </c>
      <c r="DL87" s="50" t="str">
        <f t="shared" si="571"/>
        <v/>
      </c>
      <c r="DM87" s="50" t="str">
        <f t="shared" si="571"/>
        <v/>
      </c>
      <c r="DN87" s="50" t="str">
        <f t="shared" si="571"/>
        <v/>
      </c>
      <c r="DO87" s="50" t="str">
        <f t="shared" si="571"/>
        <v/>
      </c>
      <c r="DP87" s="50" t="str">
        <f t="shared" si="571"/>
        <v/>
      </c>
      <c r="DQ87" s="50" t="str">
        <f t="shared" si="571"/>
        <v/>
      </c>
      <c r="DR87" s="50" t="str">
        <f t="shared" si="571"/>
        <v/>
      </c>
      <c r="DS87" s="50" t="str">
        <f t="shared" si="571"/>
        <v/>
      </c>
      <c r="DT87" s="170" t="e">
        <f t="shared" si="409"/>
        <v>#N/A</v>
      </c>
      <c r="DU87" s="170" t="e">
        <f t="shared" si="410"/>
        <v>#N/A</v>
      </c>
      <c r="DV87" s="170" t="e">
        <f t="shared" si="411"/>
        <v>#N/A</v>
      </c>
      <c r="DW87" s="170" t="e">
        <f t="shared" si="412"/>
        <v>#N/A</v>
      </c>
      <c r="DX87" s="170" t="e">
        <f t="shared" si="413"/>
        <v>#N/A</v>
      </c>
      <c r="DY87" s="170" t="e">
        <f t="shared" si="414"/>
        <v>#N/A</v>
      </c>
      <c r="DZ87" s="170" t="e">
        <f t="shared" si="415"/>
        <v>#N/A</v>
      </c>
      <c r="EA87" s="170" t="e">
        <f t="shared" si="416"/>
        <v>#N/A</v>
      </c>
      <c r="EB87" s="170" t="e">
        <f t="shared" si="417"/>
        <v>#N/A</v>
      </c>
      <c r="EC87" s="170" t="e">
        <f t="shared" si="418"/>
        <v>#N/A</v>
      </c>
      <c r="ED87" s="170" t="e">
        <f t="shared" si="419"/>
        <v>#N/A</v>
      </c>
      <c r="EE87" s="170" t="e">
        <f t="shared" si="420"/>
        <v>#N/A</v>
      </c>
      <c r="EF87" s="170" t="e">
        <f t="shared" si="421"/>
        <v>#N/A</v>
      </c>
      <c r="EG87" s="170" t="e">
        <f t="shared" si="422"/>
        <v>#N/A</v>
      </c>
      <c r="EH87" s="170" t="e">
        <f t="shared" si="423"/>
        <v>#N/A</v>
      </c>
      <c r="EI87" s="170" t="e">
        <f t="shared" si="424"/>
        <v>#N/A</v>
      </c>
      <c r="EJ87" s="170" t="e">
        <f t="shared" si="425"/>
        <v>#N/A</v>
      </c>
      <c r="EK87" s="170" t="e">
        <f t="shared" si="426"/>
        <v>#N/A</v>
      </c>
      <c r="EL87" s="170" t="e">
        <f t="shared" si="427"/>
        <v>#N/A</v>
      </c>
      <c r="EM87" s="170" t="e">
        <f t="shared" si="428"/>
        <v>#N/A</v>
      </c>
      <c r="EN87" s="170" t="e">
        <f t="shared" si="429"/>
        <v>#N/A</v>
      </c>
      <c r="EO87" s="170" t="e">
        <f t="shared" si="430"/>
        <v>#N/A</v>
      </c>
      <c r="EP87" s="170" t="e">
        <f t="shared" si="431"/>
        <v>#N/A</v>
      </c>
      <c r="EQ87" s="170" t="e">
        <f t="shared" si="432"/>
        <v>#N/A</v>
      </c>
      <c r="ER87" s="170" t="e">
        <f t="shared" si="433"/>
        <v>#N/A</v>
      </c>
      <c r="ES87" s="170" t="e">
        <f t="shared" si="434"/>
        <v>#N/A</v>
      </c>
      <c r="ET87" s="170" t="e">
        <f t="shared" si="435"/>
        <v>#N/A</v>
      </c>
      <c r="EU87" s="170" t="e">
        <f t="shared" si="436"/>
        <v>#N/A</v>
      </c>
      <c r="EV87" s="170" t="e">
        <f t="shared" si="437"/>
        <v>#N/A</v>
      </c>
      <c r="EW87" s="170" t="e">
        <f t="shared" si="438"/>
        <v>#N/A</v>
      </c>
      <c r="EX87" s="170" t="e">
        <f t="shared" si="439"/>
        <v>#N/A</v>
      </c>
      <c r="EY87" s="170" t="e">
        <f t="shared" si="440"/>
        <v>#N/A</v>
      </c>
      <c r="EZ87" s="170" t="e">
        <f t="shared" si="441"/>
        <v>#N/A</v>
      </c>
      <c r="FA87" s="170" t="e">
        <f t="shared" si="442"/>
        <v>#N/A</v>
      </c>
      <c r="FB87" s="170" t="e">
        <f t="shared" si="443"/>
        <v>#N/A</v>
      </c>
      <c r="FC87" s="170" t="e">
        <f t="shared" si="444"/>
        <v>#N/A</v>
      </c>
      <c r="FD87" s="170" t="e">
        <f t="shared" si="445"/>
        <v>#N/A</v>
      </c>
      <c r="FE87" s="170" t="e">
        <f t="shared" si="446"/>
        <v>#N/A</v>
      </c>
      <c r="FF87" s="170" t="e">
        <f t="shared" si="447"/>
        <v>#N/A</v>
      </c>
      <c r="FG87" s="170" t="e">
        <f t="shared" si="448"/>
        <v>#N/A</v>
      </c>
      <c r="FH87" s="170" t="e">
        <f t="shared" si="449"/>
        <v>#N/A</v>
      </c>
      <c r="FI87" s="170" t="e">
        <f t="shared" si="450"/>
        <v>#N/A</v>
      </c>
      <c r="FJ87" s="170" t="e">
        <f t="shared" si="451"/>
        <v>#N/A</v>
      </c>
      <c r="FK87" s="170" t="e">
        <f t="shared" si="452"/>
        <v>#N/A</v>
      </c>
      <c r="FL87" s="170" t="e">
        <f t="shared" si="453"/>
        <v>#N/A</v>
      </c>
      <c r="FM87" s="170" t="e">
        <f t="shared" si="454"/>
        <v>#N/A</v>
      </c>
      <c r="FN87" s="170" t="e">
        <f t="shared" si="455"/>
        <v>#N/A</v>
      </c>
      <c r="FO87" s="170" t="e">
        <f t="shared" si="456"/>
        <v>#N/A</v>
      </c>
      <c r="FP87" s="170" t="e">
        <f t="shared" si="457"/>
        <v>#N/A</v>
      </c>
      <c r="FQ87" s="170" t="e">
        <f t="shared" si="458"/>
        <v>#N/A</v>
      </c>
      <c r="FR87" s="170" t="e">
        <f t="shared" si="459"/>
        <v>#N/A</v>
      </c>
      <c r="FS87" s="170" t="e">
        <f t="shared" si="460"/>
        <v>#N/A</v>
      </c>
      <c r="FT87" s="170" t="e">
        <f t="shared" si="461"/>
        <v>#N/A</v>
      </c>
      <c r="FU87" s="170" t="e">
        <f t="shared" si="462"/>
        <v>#N/A</v>
      </c>
      <c r="FV87" s="170" t="e">
        <f t="shared" si="463"/>
        <v>#N/A</v>
      </c>
      <c r="FW87" s="170" t="e">
        <f t="shared" si="464"/>
        <v>#N/A</v>
      </c>
      <c r="FX87" s="170" t="e">
        <f t="shared" si="465"/>
        <v>#N/A</v>
      </c>
      <c r="FY87" s="170" t="e">
        <f t="shared" si="466"/>
        <v>#N/A</v>
      </c>
      <c r="FZ87" s="170" t="e">
        <f t="shared" si="467"/>
        <v>#N/A</v>
      </c>
      <c r="GA87" s="170" t="e">
        <f t="shared" si="468"/>
        <v>#N/A</v>
      </c>
      <c r="GB87" s="170" t="e">
        <f t="shared" si="469"/>
        <v>#N/A</v>
      </c>
      <c r="GC87" s="170" t="e">
        <f t="shared" si="470"/>
        <v>#N/A</v>
      </c>
      <c r="GD87" s="170" t="e">
        <f t="shared" si="471"/>
        <v>#N/A</v>
      </c>
      <c r="GE87" s="170" t="e">
        <f t="shared" si="472"/>
        <v>#N/A</v>
      </c>
      <c r="GF87" s="170" t="e">
        <f t="shared" si="473"/>
        <v>#N/A</v>
      </c>
      <c r="GG87" s="170" t="e">
        <f t="shared" si="474"/>
        <v>#N/A</v>
      </c>
      <c r="GH87" s="170" t="e">
        <f t="shared" si="475"/>
        <v>#N/A</v>
      </c>
      <c r="GI87" s="170" t="e">
        <f t="shared" si="476"/>
        <v>#N/A</v>
      </c>
      <c r="GJ87" s="170" t="e">
        <f t="shared" si="477"/>
        <v>#N/A</v>
      </c>
      <c r="GK87" s="170" t="e">
        <f t="shared" si="478"/>
        <v>#N/A</v>
      </c>
      <c r="GL87" s="170" t="e">
        <f t="shared" si="479"/>
        <v>#N/A</v>
      </c>
      <c r="GM87" s="170" t="e">
        <f t="shared" si="480"/>
        <v>#N/A</v>
      </c>
      <c r="GN87" s="170" t="e">
        <f t="shared" si="481"/>
        <v>#N/A</v>
      </c>
      <c r="GO87" s="170" t="e">
        <f t="shared" si="482"/>
        <v>#N/A</v>
      </c>
      <c r="GP87" s="170" t="e">
        <f t="shared" si="483"/>
        <v>#N/A</v>
      </c>
      <c r="GQ87" s="170" t="e">
        <f t="shared" si="484"/>
        <v>#N/A</v>
      </c>
      <c r="GR87" s="170" t="e">
        <f t="shared" si="485"/>
        <v>#N/A</v>
      </c>
      <c r="GS87" s="170" t="e">
        <f t="shared" si="486"/>
        <v>#N/A</v>
      </c>
      <c r="GT87" s="170" t="e">
        <f t="shared" si="487"/>
        <v>#N/A</v>
      </c>
      <c r="GU87" s="170" t="e">
        <f t="shared" si="488"/>
        <v>#N/A</v>
      </c>
      <c r="GV87" s="170" t="e">
        <f t="shared" si="489"/>
        <v>#N/A</v>
      </c>
      <c r="GW87" s="170" t="e">
        <f t="shared" si="490"/>
        <v>#N/A</v>
      </c>
      <c r="GX87" s="170" t="e">
        <f t="shared" si="491"/>
        <v>#N/A</v>
      </c>
      <c r="GY87" s="170" t="e">
        <f t="shared" si="492"/>
        <v>#N/A</v>
      </c>
      <c r="GZ87" s="170" t="e">
        <f t="shared" si="493"/>
        <v>#N/A</v>
      </c>
      <c r="HA87" s="170" t="e">
        <f t="shared" si="494"/>
        <v>#N/A</v>
      </c>
      <c r="HB87" s="170" t="e">
        <f t="shared" si="495"/>
        <v>#N/A</v>
      </c>
      <c r="HC87" s="170" t="e">
        <f t="shared" si="496"/>
        <v>#N/A</v>
      </c>
      <c r="HD87" s="170" t="e">
        <f t="shared" si="497"/>
        <v>#N/A</v>
      </c>
      <c r="HE87" s="170" t="e">
        <f t="shared" si="498"/>
        <v>#N/A</v>
      </c>
      <c r="HF87" s="170" t="e">
        <f t="shared" si="499"/>
        <v>#N/A</v>
      </c>
      <c r="HG87" s="170" t="e">
        <f t="shared" si="500"/>
        <v>#N/A</v>
      </c>
      <c r="HH87" s="170" t="e">
        <f t="shared" si="501"/>
        <v>#N/A</v>
      </c>
      <c r="HI87" s="170" t="e">
        <f t="shared" si="502"/>
        <v>#N/A</v>
      </c>
      <c r="HJ87" s="170" t="e">
        <f t="shared" si="503"/>
        <v>#N/A</v>
      </c>
      <c r="HK87" s="170" t="e">
        <f t="shared" si="504"/>
        <v>#N/A</v>
      </c>
      <c r="HL87" s="170" t="e">
        <f t="shared" si="505"/>
        <v>#N/A</v>
      </c>
      <c r="HM87" s="170" t="e">
        <f t="shared" si="506"/>
        <v>#N/A</v>
      </c>
      <c r="HN87" s="170" t="e">
        <f t="shared" si="507"/>
        <v>#N/A</v>
      </c>
      <c r="HO87" s="170" t="e">
        <f t="shared" si="508"/>
        <v>#N/A</v>
      </c>
      <c r="HP87" s="170" t="e">
        <f t="shared" si="509"/>
        <v>#N/A</v>
      </c>
    </row>
    <row r="88" spans="1:224" hidden="1" x14ac:dyDescent="0.25">
      <c r="A88" s="4">
        <v>85</v>
      </c>
      <c r="B88" s="97" t="str">
        <f t="shared" si="510"/>
        <v/>
      </c>
      <c r="C88" s="96"/>
      <c r="D88" s="97" t="str">
        <f t="shared" si="511"/>
        <v/>
      </c>
      <c r="E88" s="36" t="str">
        <f t="shared" si="403"/>
        <v/>
      </c>
      <c r="F88" s="36" t="str">
        <f t="shared" si="404"/>
        <v/>
      </c>
      <c r="G88" s="74" t="str">
        <f t="shared" si="512"/>
        <v/>
      </c>
      <c r="H88" s="23"/>
      <c r="I88" s="58"/>
      <c r="J88" s="281"/>
      <c r="K88" s="75" t="str">
        <f>IF(AND(B88&gt;0,C88&gt;0,D88&gt;0),IF(ISBLANK(J88),IF(ISBLANK(H88),"",(D88-B88)*VLOOKUP(H88,VLookups!$A$4:$B$13,2,FALSE)),J88),"")</f>
        <v/>
      </c>
      <c r="L88" s="76" t="str">
        <f t="shared" si="405"/>
        <v/>
      </c>
      <c r="M88" s="96"/>
      <c r="N88" s="271"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513"/>
        <v/>
      </c>
      <c r="W88" s="50" t="str">
        <f t="shared" ref="W88:AP88" si="572">IF(ISNONTEXT($V88),X88-$V88,"")</f>
        <v/>
      </c>
      <c r="X88" s="50" t="str">
        <f t="shared" si="572"/>
        <v/>
      </c>
      <c r="Y88" s="50" t="str">
        <f t="shared" si="572"/>
        <v/>
      </c>
      <c r="Z88" s="50" t="str">
        <f t="shared" si="572"/>
        <v/>
      </c>
      <c r="AA88" s="50" t="str">
        <f t="shared" si="572"/>
        <v/>
      </c>
      <c r="AB88" s="50" t="str">
        <f t="shared" si="572"/>
        <v/>
      </c>
      <c r="AC88" s="50" t="str">
        <f t="shared" si="572"/>
        <v/>
      </c>
      <c r="AD88" s="50" t="str">
        <f t="shared" si="572"/>
        <v/>
      </c>
      <c r="AE88" s="50" t="str">
        <f t="shared" si="572"/>
        <v/>
      </c>
      <c r="AF88" s="50" t="str">
        <f t="shared" si="572"/>
        <v/>
      </c>
      <c r="AG88" s="50" t="str">
        <f t="shared" si="572"/>
        <v/>
      </c>
      <c r="AH88" s="50" t="str">
        <f t="shared" si="572"/>
        <v/>
      </c>
      <c r="AI88" s="50" t="str">
        <f t="shared" si="572"/>
        <v/>
      </c>
      <c r="AJ88" s="50" t="str">
        <f t="shared" si="572"/>
        <v/>
      </c>
      <c r="AK88" s="50" t="str">
        <f t="shared" si="572"/>
        <v/>
      </c>
      <c r="AL88" s="50" t="str">
        <f t="shared" si="572"/>
        <v/>
      </c>
      <c r="AM88" s="50" t="str">
        <f t="shared" si="572"/>
        <v/>
      </c>
      <c r="AN88" s="50" t="str">
        <f t="shared" si="572"/>
        <v/>
      </c>
      <c r="AO88" s="50" t="str">
        <f t="shared" si="572"/>
        <v/>
      </c>
      <c r="AP88" s="50" t="str">
        <f t="shared" si="572"/>
        <v/>
      </c>
      <c r="AQ88" s="184" t="str">
        <f t="shared" si="515"/>
        <v/>
      </c>
      <c r="AR88" s="50" t="str">
        <f t="shared" ref="AR88:DC88" si="573">IF(ISNONTEXT($V88),AQ88+$V88,"")</f>
        <v/>
      </c>
      <c r="AS88" s="50" t="str">
        <f t="shared" si="573"/>
        <v/>
      </c>
      <c r="AT88" s="50" t="str">
        <f t="shared" si="573"/>
        <v/>
      </c>
      <c r="AU88" s="50" t="str">
        <f t="shared" si="573"/>
        <v/>
      </c>
      <c r="AV88" s="50" t="str">
        <f t="shared" si="573"/>
        <v/>
      </c>
      <c r="AW88" s="50" t="str">
        <f t="shared" si="573"/>
        <v/>
      </c>
      <c r="AX88" s="50" t="str">
        <f t="shared" si="573"/>
        <v/>
      </c>
      <c r="AY88" s="50" t="str">
        <f t="shared" si="573"/>
        <v/>
      </c>
      <c r="AZ88" s="50" t="str">
        <f t="shared" si="573"/>
        <v/>
      </c>
      <c r="BA88" s="50" t="str">
        <f t="shared" si="573"/>
        <v/>
      </c>
      <c r="BB88" s="50" t="str">
        <f t="shared" si="573"/>
        <v/>
      </c>
      <c r="BC88" s="50" t="str">
        <f t="shared" si="573"/>
        <v/>
      </c>
      <c r="BD88" s="50" t="str">
        <f t="shared" si="573"/>
        <v/>
      </c>
      <c r="BE88" s="50" t="str">
        <f t="shared" si="573"/>
        <v/>
      </c>
      <c r="BF88" s="50" t="str">
        <f t="shared" si="573"/>
        <v/>
      </c>
      <c r="BG88" s="50" t="str">
        <f t="shared" si="573"/>
        <v/>
      </c>
      <c r="BH88" s="50" t="str">
        <f t="shared" si="573"/>
        <v/>
      </c>
      <c r="BI88" s="50" t="str">
        <f t="shared" si="573"/>
        <v/>
      </c>
      <c r="BJ88" s="50" t="str">
        <f t="shared" si="573"/>
        <v/>
      </c>
      <c r="BK88" s="50" t="str">
        <f t="shared" si="573"/>
        <v/>
      </c>
      <c r="BL88" s="50" t="str">
        <f t="shared" si="573"/>
        <v/>
      </c>
      <c r="BM88" s="50" t="str">
        <f t="shared" si="573"/>
        <v/>
      </c>
      <c r="BN88" s="50" t="str">
        <f t="shared" si="573"/>
        <v/>
      </c>
      <c r="BO88" s="50" t="str">
        <f t="shared" si="573"/>
        <v/>
      </c>
      <c r="BP88" s="50" t="str">
        <f t="shared" si="573"/>
        <v/>
      </c>
      <c r="BQ88" s="50" t="str">
        <f t="shared" si="573"/>
        <v/>
      </c>
      <c r="BR88" s="50" t="str">
        <f t="shared" si="573"/>
        <v/>
      </c>
      <c r="BS88" s="50" t="str">
        <f t="shared" si="573"/>
        <v/>
      </c>
      <c r="BT88" s="50" t="str">
        <f t="shared" si="573"/>
        <v/>
      </c>
      <c r="BU88" s="50" t="str">
        <f t="shared" si="573"/>
        <v/>
      </c>
      <c r="BV88" s="50" t="str">
        <f t="shared" si="573"/>
        <v/>
      </c>
      <c r="BW88" s="50" t="str">
        <f t="shared" si="573"/>
        <v/>
      </c>
      <c r="BX88" s="50" t="str">
        <f t="shared" si="573"/>
        <v/>
      </c>
      <c r="BY88" s="50" t="str">
        <f t="shared" si="573"/>
        <v/>
      </c>
      <c r="BZ88" s="50" t="str">
        <f t="shared" si="573"/>
        <v/>
      </c>
      <c r="CA88" s="50" t="str">
        <f t="shared" si="573"/>
        <v/>
      </c>
      <c r="CB88" s="50" t="str">
        <f t="shared" si="573"/>
        <v/>
      </c>
      <c r="CC88" s="50" t="str">
        <f t="shared" si="573"/>
        <v/>
      </c>
      <c r="CD88" s="50" t="str">
        <f t="shared" si="573"/>
        <v/>
      </c>
      <c r="CE88" s="50" t="str">
        <f t="shared" si="573"/>
        <v/>
      </c>
      <c r="CF88" s="50" t="str">
        <f t="shared" si="573"/>
        <v/>
      </c>
      <c r="CG88" s="50" t="str">
        <f t="shared" si="573"/>
        <v/>
      </c>
      <c r="CH88" s="50" t="str">
        <f t="shared" si="573"/>
        <v/>
      </c>
      <c r="CI88" s="50" t="str">
        <f t="shared" si="573"/>
        <v/>
      </c>
      <c r="CJ88" s="50" t="str">
        <f t="shared" si="573"/>
        <v/>
      </c>
      <c r="CK88" s="50" t="str">
        <f t="shared" si="573"/>
        <v/>
      </c>
      <c r="CL88" s="50" t="str">
        <f t="shared" si="573"/>
        <v/>
      </c>
      <c r="CM88" s="50" t="str">
        <f t="shared" si="573"/>
        <v/>
      </c>
      <c r="CN88" s="50" t="str">
        <f t="shared" si="573"/>
        <v/>
      </c>
      <c r="CO88" s="50" t="str">
        <f t="shared" si="573"/>
        <v/>
      </c>
      <c r="CP88" s="50" t="str">
        <f t="shared" si="573"/>
        <v/>
      </c>
      <c r="CQ88" s="50" t="str">
        <f t="shared" si="573"/>
        <v/>
      </c>
      <c r="CR88" s="50" t="str">
        <f t="shared" si="573"/>
        <v/>
      </c>
      <c r="CS88" s="50" t="str">
        <f t="shared" si="573"/>
        <v/>
      </c>
      <c r="CT88" s="50" t="str">
        <f t="shared" si="573"/>
        <v/>
      </c>
      <c r="CU88" s="50" t="str">
        <f t="shared" si="573"/>
        <v/>
      </c>
      <c r="CV88" s="50" t="str">
        <f t="shared" si="573"/>
        <v/>
      </c>
      <c r="CW88" s="50" t="str">
        <f t="shared" si="573"/>
        <v/>
      </c>
      <c r="CX88" s="50" t="str">
        <f t="shared" si="573"/>
        <v/>
      </c>
      <c r="CY88" s="50" t="str">
        <f t="shared" si="573"/>
        <v/>
      </c>
      <c r="CZ88" s="50" t="str">
        <f t="shared" si="573"/>
        <v/>
      </c>
      <c r="DA88" s="50" t="str">
        <f t="shared" si="573"/>
        <v/>
      </c>
      <c r="DB88" s="50" t="str">
        <f t="shared" si="573"/>
        <v/>
      </c>
      <c r="DC88" s="50" t="str">
        <f t="shared" si="573"/>
        <v/>
      </c>
      <c r="DD88" s="50" t="str">
        <f t="shared" ref="DD88:DS88" si="574">IF(ISNONTEXT($V88),DC88+$V88,"")</f>
        <v/>
      </c>
      <c r="DE88" s="50" t="str">
        <f t="shared" si="574"/>
        <v/>
      </c>
      <c r="DF88" s="50" t="str">
        <f t="shared" si="574"/>
        <v/>
      </c>
      <c r="DG88" s="50" t="str">
        <f t="shared" si="574"/>
        <v/>
      </c>
      <c r="DH88" s="50" t="str">
        <f t="shared" si="574"/>
        <v/>
      </c>
      <c r="DI88" s="50" t="str">
        <f t="shared" si="574"/>
        <v/>
      </c>
      <c r="DJ88" s="50" t="str">
        <f t="shared" si="574"/>
        <v/>
      </c>
      <c r="DK88" s="50" t="str">
        <f t="shared" si="574"/>
        <v/>
      </c>
      <c r="DL88" s="50" t="str">
        <f t="shared" si="574"/>
        <v/>
      </c>
      <c r="DM88" s="50" t="str">
        <f t="shared" si="574"/>
        <v/>
      </c>
      <c r="DN88" s="50" t="str">
        <f t="shared" si="574"/>
        <v/>
      </c>
      <c r="DO88" s="50" t="str">
        <f t="shared" si="574"/>
        <v/>
      </c>
      <c r="DP88" s="50" t="str">
        <f t="shared" si="574"/>
        <v/>
      </c>
      <c r="DQ88" s="50" t="str">
        <f t="shared" si="574"/>
        <v/>
      </c>
      <c r="DR88" s="50" t="str">
        <f t="shared" si="574"/>
        <v/>
      </c>
      <c r="DS88" s="50" t="str">
        <f t="shared" si="574"/>
        <v/>
      </c>
      <c r="DT88" s="170" t="e">
        <f t="shared" si="409"/>
        <v>#N/A</v>
      </c>
      <c r="DU88" s="170" t="e">
        <f t="shared" si="410"/>
        <v>#N/A</v>
      </c>
      <c r="DV88" s="170" t="e">
        <f t="shared" si="411"/>
        <v>#N/A</v>
      </c>
      <c r="DW88" s="170" t="e">
        <f t="shared" si="412"/>
        <v>#N/A</v>
      </c>
      <c r="DX88" s="170" t="e">
        <f t="shared" si="413"/>
        <v>#N/A</v>
      </c>
      <c r="DY88" s="170" t="e">
        <f t="shared" si="414"/>
        <v>#N/A</v>
      </c>
      <c r="DZ88" s="170" t="e">
        <f t="shared" si="415"/>
        <v>#N/A</v>
      </c>
      <c r="EA88" s="170" t="e">
        <f t="shared" si="416"/>
        <v>#N/A</v>
      </c>
      <c r="EB88" s="170" t="e">
        <f t="shared" si="417"/>
        <v>#N/A</v>
      </c>
      <c r="EC88" s="170" t="e">
        <f t="shared" si="418"/>
        <v>#N/A</v>
      </c>
      <c r="ED88" s="170" t="e">
        <f t="shared" si="419"/>
        <v>#N/A</v>
      </c>
      <c r="EE88" s="170" t="e">
        <f t="shared" si="420"/>
        <v>#N/A</v>
      </c>
      <c r="EF88" s="170" t="e">
        <f t="shared" si="421"/>
        <v>#N/A</v>
      </c>
      <c r="EG88" s="170" t="e">
        <f t="shared" si="422"/>
        <v>#N/A</v>
      </c>
      <c r="EH88" s="170" t="e">
        <f t="shared" si="423"/>
        <v>#N/A</v>
      </c>
      <c r="EI88" s="170" t="e">
        <f t="shared" si="424"/>
        <v>#N/A</v>
      </c>
      <c r="EJ88" s="170" t="e">
        <f t="shared" si="425"/>
        <v>#N/A</v>
      </c>
      <c r="EK88" s="170" t="e">
        <f t="shared" si="426"/>
        <v>#N/A</v>
      </c>
      <c r="EL88" s="170" t="e">
        <f t="shared" si="427"/>
        <v>#N/A</v>
      </c>
      <c r="EM88" s="170" t="e">
        <f t="shared" si="428"/>
        <v>#N/A</v>
      </c>
      <c r="EN88" s="170" t="e">
        <f t="shared" si="429"/>
        <v>#N/A</v>
      </c>
      <c r="EO88" s="170" t="e">
        <f t="shared" si="430"/>
        <v>#N/A</v>
      </c>
      <c r="EP88" s="170" t="e">
        <f t="shared" si="431"/>
        <v>#N/A</v>
      </c>
      <c r="EQ88" s="170" t="e">
        <f t="shared" si="432"/>
        <v>#N/A</v>
      </c>
      <c r="ER88" s="170" t="e">
        <f t="shared" si="433"/>
        <v>#N/A</v>
      </c>
      <c r="ES88" s="170" t="e">
        <f t="shared" si="434"/>
        <v>#N/A</v>
      </c>
      <c r="ET88" s="170" t="e">
        <f t="shared" si="435"/>
        <v>#N/A</v>
      </c>
      <c r="EU88" s="170" t="e">
        <f t="shared" si="436"/>
        <v>#N/A</v>
      </c>
      <c r="EV88" s="170" t="e">
        <f t="shared" si="437"/>
        <v>#N/A</v>
      </c>
      <c r="EW88" s="170" t="e">
        <f t="shared" si="438"/>
        <v>#N/A</v>
      </c>
      <c r="EX88" s="170" t="e">
        <f t="shared" si="439"/>
        <v>#N/A</v>
      </c>
      <c r="EY88" s="170" t="e">
        <f t="shared" si="440"/>
        <v>#N/A</v>
      </c>
      <c r="EZ88" s="170" t="e">
        <f t="shared" si="441"/>
        <v>#N/A</v>
      </c>
      <c r="FA88" s="170" t="e">
        <f t="shared" si="442"/>
        <v>#N/A</v>
      </c>
      <c r="FB88" s="170" t="e">
        <f t="shared" si="443"/>
        <v>#N/A</v>
      </c>
      <c r="FC88" s="170" t="e">
        <f t="shared" si="444"/>
        <v>#N/A</v>
      </c>
      <c r="FD88" s="170" t="e">
        <f t="shared" si="445"/>
        <v>#N/A</v>
      </c>
      <c r="FE88" s="170" t="e">
        <f t="shared" si="446"/>
        <v>#N/A</v>
      </c>
      <c r="FF88" s="170" t="e">
        <f t="shared" si="447"/>
        <v>#N/A</v>
      </c>
      <c r="FG88" s="170" t="e">
        <f t="shared" si="448"/>
        <v>#N/A</v>
      </c>
      <c r="FH88" s="170" t="e">
        <f t="shared" si="449"/>
        <v>#N/A</v>
      </c>
      <c r="FI88" s="170" t="e">
        <f t="shared" si="450"/>
        <v>#N/A</v>
      </c>
      <c r="FJ88" s="170" t="e">
        <f t="shared" si="451"/>
        <v>#N/A</v>
      </c>
      <c r="FK88" s="170" t="e">
        <f t="shared" si="452"/>
        <v>#N/A</v>
      </c>
      <c r="FL88" s="170" t="e">
        <f t="shared" si="453"/>
        <v>#N/A</v>
      </c>
      <c r="FM88" s="170" t="e">
        <f t="shared" si="454"/>
        <v>#N/A</v>
      </c>
      <c r="FN88" s="170" t="e">
        <f t="shared" si="455"/>
        <v>#N/A</v>
      </c>
      <c r="FO88" s="170" t="e">
        <f t="shared" si="456"/>
        <v>#N/A</v>
      </c>
      <c r="FP88" s="170" t="e">
        <f t="shared" si="457"/>
        <v>#N/A</v>
      </c>
      <c r="FQ88" s="170" t="e">
        <f t="shared" si="458"/>
        <v>#N/A</v>
      </c>
      <c r="FR88" s="170" t="e">
        <f t="shared" si="459"/>
        <v>#N/A</v>
      </c>
      <c r="FS88" s="170" t="e">
        <f t="shared" si="460"/>
        <v>#N/A</v>
      </c>
      <c r="FT88" s="170" t="e">
        <f t="shared" si="461"/>
        <v>#N/A</v>
      </c>
      <c r="FU88" s="170" t="e">
        <f t="shared" si="462"/>
        <v>#N/A</v>
      </c>
      <c r="FV88" s="170" t="e">
        <f t="shared" si="463"/>
        <v>#N/A</v>
      </c>
      <c r="FW88" s="170" t="e">
        <f t="shared" si="464"/>
        <v>#N/A</v>
      </c>
      <c r="FX88" s="170" t="e">
        <f t="shared" si="465"/>
        <v>#N/A</v>
      </c>
      <c r="FY88" s="170" t="e">
        <f t="shared" si="466"/>
        <v>#N/A</v>
      </c>
      <c r="FZ88" s="170" t="e">
        <f t="shared" si="467"/>
        <v>#N/A</v>
      </c>
      <c r="GA88" s="170" t="e">
        <f t="shared" si="468"/>
        <v>#N/A</v>
      </c>
      <c r="GB88" s="170" t="e">
        <f t="shared" si="469"/>
        <v>#N/A</v>
      </c>
      <c r="GC88" s="170" t="e">
        <f t="shared" si="470"/>
        <v>#N/A</v>
      </c>
      <c r="GD88" s="170" t="e">
        <f t="shared" si="471"/>
        <v>#N/A</v>
      </c>
      <c r="GE88" s="170" t="e">
        <f t="shared" si="472"/>
        <v>#N/A</v>
      </c>
      <c r="GF88" s="170" t="e">
        <f t="shared" si="473"/>
        <v>#N/A</v>
      </c>
      <c r="GG88" s="170" t="e">
        <f t="shared" si="474"/>
        <v>#N/A</v>
      </c>
      <c r="GH88" s="170" t="e">
        <f t="shared" si="475"/>
        <v>#N/A</v>
      </c>
      <c r="GI88" s="170" t="e">
        <f t="shared" si="476"/>
        <v>#N/A</v>
      </c>
      <c r="GJ88" s="170" t="e">
        <f t="shared" si="477"/>
        <v>#N/A</v>
      </c>
      <c r="GK88" s="170" t="e">
        <f t="shared" si="478"/>
        <v>#N/A</v>
      </c>
      <c r="GL88" s="170" t="e">
        <f t="shared" si="479"/>
        <v>#N/A</v>
      </c>
      <c r="GM88" s="170" t="e">
        <f t="shared" si="480"/>
        <v>#N/A</v>
      </c>
      <c r="GN88" s="170" t="e">
        <f t="shared" si="481"/>
        <v>#N/A</v>
      </c>
      <c r="GO88" s="170" t="e">
        <f t="shared" si="482"/>
        <v>#N/A</v>
      </c>
      <c r="GP88" s="170" t="e">
        <f t="shared" si="483"/>
        <v>#N/A</v>
      </c>
      <c r="GQ88" s="170" t="e">
        <f t="shared" si="484"/>
        <v>#N/A</v>
      </c>
      <c r="GR88" s="170" t="e">
        <f t="shared" si="485"/>
        <v>#N/A</v>
      </c>
      <c r="GS88" s="170" t="e">
        <f t="shared" si="486"/>
        <v>#N/A</v>
      </c>
      <c r="GT88" s="170" t="e">
        <f t="shared" si="487"/>
        <v>#N/A</v>
      </c>
      <c r="GU88" s="170" t="e">
        <f t="shared" si="488"/>
        <v>#N/A</v>
      </c>
      <c r="GV88" s="170" t="e">
        <f t="shared" si="489"/>
        <v>#N/A</v>
      </c>
      <c r="GW88" s="170" t="e">
        <f t="shared" si="490"/>
        <v>#N/A</v>
      </c>
      <c r="GX88" s="170" t="e">
        <f t="shared" si="491"/>
        <v>#N/A</v>
      </c>
      <c r="GY88" s="170" t="e">
        <f t="shared" si="492"/>
        <v>#N/A</v>
      </c>
      <c r="GZ88" s="170" t="e">
        <f t="shared" si="493"/>
        <v>#N/A</v>
      </c>
      <c r="HA88" s="170" t="e">
        <f t="shared" si="494"/>
        <v>#N/A</v>
      </c>
      <c r="HB88" s="170" t="e">
        <f t="shared" si="495"/>
        <v>#N/A</v>
      </c>
      <c r="HC88" s="170" t="e">
        <f t="shared" si="496"/>
        <v>#N/A</v>
      </c>
      <c r="HD88" s="170" t="e">
        <f t="shared" si="497"/>
        <v>#N/A</v>
      </c>
      <c r="HE88" s="170" t="e">
        <f t="shared" si="498"/>
        <v>#N/A</v>
      </c>
      <c r="HF88" s="170" t="e">
        <f t="shared" si="499"/>
        <v>#N/A</v>
      </c>
      <c r="HG88" s="170" t="e">
        <f t="shared" si="500"/>
        <v>#N/A</v>
      </c>
      <c r="HH88" s="170" t="e">
        <f t="shared" si="501"/>
        <v>#N/A</v>
      </c>
      <c r="HI88" s="170" t="e">
        <f t="shared" si="502"/>
        <v>#N/A</v>
      </c>
      <c r="HJ88" s="170" t="e">
        <f t="shared" si="503"/>
        <v>#N/A</v>
      </c>
      <c r="HK88" s="170" t="e">
        <f t="shared" si="504"/>
        <v>#N/A</v>
      </c>
      <c r="HL88" s="170" t="e">
        <f t="shared" si="505"/>
        <v>#N/A</v>
      </c>
      <c r="HM88" s="170" t="e">
        <f t="shared" si="506"/>
        <v>#N/A</v>
      </c>
      <c r="HN88" s="170" t="e">
        <f t="shared" si="507"/>
        <v>#N/A</v>
      </c>
      <c r="HO88" s="170" t="e">
        <f t="shared" si="508"/>
        <v>#N/A</v>
      </c>
      <c r="HP88" s="170" t="e">
        <f t="shared" si="509"/>
        <v>#N/A</v>
      </c>
    </row>
    <row r="89" spans="1:224" hidden="1" x14ac:dyDescent="0.25">
      <c r="A89" s="4">
        <v>86</v>
      </c>
      <c r="B89" s="97" t="str">
        <f t="shared" si="510"/>
        <v/>
      </c>
      <c r="C89" s="96"/>
      <c r="D89" s="97" t="str">
        <f t="shared" si="511"/>
        <v/>
      </c>
      <c r="E89" s="36" t="str">
        <f t="shared" si="403"/>
        <v/>
      </c>
      <c r="F89" s="36" t="str">
        <f t="shared" si="404"/>
        <v/>
      </c>
      <c r="G89" s="74" t="str">
        <f t="shared" si="512"/>
        <v/>
      </c>
      <c r="H89" s="23"/>
      <c r="I89" s="58"/>
      <c r="J89" s="281"/>
      <c r="K89" s="75" t="str">
        <f>IF(AND(B89&gt;0,C89&gt;0,D89&gt;0),IF(ISBLANK(J89),IF(ISBLANK(H89),"",(D89-B89)*VLOOKUP(H89,VLookups!$A$4:$B$13,2,FALSE)),J89),"")</f>
        <v/>
      </c>
      <c r="L89" s="76" t="str">
        <f t="shared" si="405"/>
        <v/>
      </c>
      <c r="M89" s="96"/>
      <c r="N89" s="271"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513"/>
        <v/>
      </c>
      <c r="W89" s="50" t="str">
        <f t="shared" ref="W89:AP89" si="575">IF(ISNONTEXT($V89),X89-$V89,"")</f>
        <v/>
      </c>
      <c r="X89" s="50" t="str">
        <f t="shared" si="575"/>
        <v/>
      </c>
      <c r="Y89" s="50" t="str">
        <f t="shared" si="575"/>
        <v/>
      </c>
      <c r="Z89" s="50" t="str">
        <f t="shared" si="575"/>
        <v/>
      </c>
      <c r="AA89" s="50" t="str">
        <f t="shared" si="575"/>
        <v/>
      </c>
      <c r="AB89" s="50" t="str">
        <f t="shared" si="575"/>
        <v/>
      </c>
      <c r="AC89" s="50" t="str">
        <f t="shared" si="575"/>
        <v/>
      </c>
      <c r="AD89" s="50" t="str">
        <f t="shared" si="575"/>
        <v/>
      </c>
      <c r="AE89" s="50" t="str">
        <f t="shared" si="575"/>
        <v/>
      </c>
      <c r="AF89" s="50" t="str">
        <f t="shared" si="575"/>
        <v/>
      </c>
      <c r="AG89" s="50" t="str">
        <f t="shared" si="575"/>
        <v/>
      </c>
      <c r="AH89" s="50" t="str">
        <f t="shared" si="575"/>
        <v/>
      </c>
      <c r="AI89" s="50" t="str">
        <f t="shared" si="575"/>
        <v/>
      </c>
      <c r="AJ89" s="50" t="str">
        <f t="shared" si="575"/>
        <v/>
      </c>
      <c r="AK89" s="50" t="str">
        <f t="shared" si="575"/>
        <v/>
      </c>
      <c r="AL89" s="50" t="str">
        <f t="shared" si="575"/>
        <v/>
      </c>
      <c r="AM89" s="50" t="str">
        <f t="shared" si="575"/>
        <v/>
      </c>
      <c r="AN89" s="50" t="str">
        <f t="shared" si="575"/>
        <v/>
      </c>
      <c r="AO89" s="50" t="str">
        <f t="shared" si="575"/>
        <v/>
      </c>
      <c r="AP89" s="50" t="str">
        <f t="shared" si="575"/>
        <v/>
      </c>
      <c r="AQ89" s="184" t="str">
        <f t="shared" si="515"/>
        <v/>
      </c>
      <c r="AR89" s="50" t="str">
        <f t="shared" ref="AR89:DC89" si="576">IF(ISNONTEXT($V89),AQ89+$V89,"")</f>
        <v/>
      </c>
      <c r="AS89" s="50" t="str">
        <f t="shared" si="576"/>
        <v/>
      </c>
      <c r="AT89" s="50" t="str">
        <f t="shared" si="576"/>
        <v/>
      </c>
      <c r="AU89" s="50" t="str">
        <f t="shared" si="576"/>
        <v/>
      </c>
      <c r="AV89" s="50" t="str">
        <f t="shared" si="576"/>
        <v/>
      </c>
      <c r="AW89" s="50" t="str">
        <f t="shared" si="576"/>
        <v/>
      </c>
      <c r="AX89" s="50" t="str">
        <f t="shared" si="576"/>
        <v/>
      </c>
      <c r="AY89" s="50" t="str">
        <f t="shared" si="576"/>
        <v/>
      </c>
      <c r="AZ89" s="50" t="str">
        <f t="shared" si="576"/>
        <v/>
      </c>
      <c r="BA89" s="50" t="str">
        <f t="shared" si="576"/>
        <v/>
      </c>
      <c r="BB89" s="50" t="str">
        <f t="shared" si="576"/>
        <v/>
      </c>
      <c r="BC89" s="50" t="str">
        <f t="shared" si="576"/>
        <v/>
      </c>
      <c r="BD89" s="50" t="str">
        <f t="shared" si="576"/>
        <v/>
      </c>
      <c r="BE89" s="50" t="str">
        <f t="shared" si="576"/>
        <v/>
      </c>
      <c r="BF89" s="50" t="str">
        <f t="shared" si="576"/>
        <v/>
      </c>
      <c r="BG89" s="50" t="str">
        <f t="shared" si="576"/>
        <v/>
      </c>
      <c r="BH89" s="50" t="str">
        <f t="shared" si="576"/>
        <v/>
      </c>
      <c r="BI89" s="50" t="str">
        <f t="shared" si="576"/>
        <v/>
      </c>
      <c r="BJ89" s="50" t="str">
        <f t="shared" si="576"/>
        <v/>
      </c>
      <c r="BK89" s="50" t="str">
        <f t="shared" si="576"/>
        <v/>
      </c>
      <c r="BL89" s="50" t="str">
        <f t="shared" si="576"/>
        <v/>
      </c>
      <c r="BM89" s="50" t="str">
        <f t="shared" si="576"/>
        <v/>
      </c>
      <c r="BN89" s="50" t="str">
        <f t="shared" si="576"/>
        <v/>
      </c>
      <c r="BO89" s="50" t="str">
        <f t="shared" si="576"/>
        <v/>
      </c>
      <c r="BP89" s="50" t="str">
        <f t="shared" si="576"/>
        <v/>
      </c>
      <c r="BQ89" s="50" t="str">
        <f t="shared" si="576"/>
        <v/>
      </c>
      <c r="BR89" s="50" t="str">
        <f t="shared" si="576"/>
        <v/>
      </c>
      <c r="BS89" s="50" t="str">
        <f t="shared" si="576"/>
        <v/>
      </c>
      <c r="BT89" s="50" t="str">
        <f t="shared" si="576"/>
        <v/>
      </c>
      <c r="BU89" s="50" t="str">
        <f t="shared" si="576"/>
        <v/>
      </c>
      <c r="BV89" s="50" t="str">
        <f t="shared" si="576"/>
        <v/>
      </c>
      <c r="BW89" s="50" t="str">
        <f t="shared" si="576"/>
        <v/>
      </c>
      <c r="BX89" s="50" t="str">
        <f t="shared" si="576"/>
        <v/>
      </c>
      <c r="BY89" s="50" t="str">
        <f t="shared" si="576"/>
        <v/>
      </c>
      <c r="BZ89" s="50" t="str">
        <f t="shared" si="576"/>
        <v/>
      </c>
      <c r="CA89" s="50" t="str">
        <f t="shared" si="576"/>
        <v/>
      </c>
      <c r="CB89" s="50" t="str">
        <f t="shared" si="576"/>
        <v/>
      </c>
      <c r="CC89" s="50" t="str">
        <f t="shared" si="576"/>
        <v/>
      </c>
      <c r="CD89" s="50" t="str">
        <f t="shared" si="576"/>
        <v/>
      </c>
      <c r="CE89" s="50" t="str">
        <f t="shared" si="576"/>
        <v/>
      </c>
      <c r="CF89" s="50" t="str">
        <f t="shared" si="576"/>
        <v/>
      </c>
      <c r="CG89" s="50" t="str">
        <f t="shared" si="576"/>
        <v/>
      </c>
      <c r="CH89" s="50" t="str">
        <f t="shared" si="576"/>
        <v/>
      </c>
      <c r="CI89" s="50" t="str">
        <f t="shared" si="576"/>
        <v/>
      </c>
      <c r="CJ89" s="50" t="str">
        <f t="shared" si="576"/>
        <v/>
      </c>
      <c r="CK89" s="50" t="str">
        <f t="shared" si="576"/>
        <v/>
      </c>
      <c r="CL89" s="50" t="str">
        <f t="shared" si="576"/>
        <v/>
      </c>
      <c r="CM89" s="50" t="str">
        <f t="shared" si="576"/>
        <v/>
      </c>
      <c r="CN89" s="50" t="str">
        <f t="shared" si="576"/>
        <v/>
      </c>
      <c r="CO89" s="50" t="str">
        <f t="shared" si="576"/>
        <v/>
      </c>
      <c r="CP89" s="50" t="str">
        <f t="shared" si="576"/>
        <v/>
      </c>
      <c r="CQ89" s="50" t="str">
        <f t="shared" si="576"/>
        <v/>
      </c>
      <c r="CR89" s="50" t="str">
        <f t="shared" si="576"/>
        <v/>
      </c>
      <c r="CS89" s="50" t="str">
        <f t="shared" si="576"/>
        <v/>
      </c>
      <c r="CT89" s="50" t="str">
        <f t="shared" si="576"/>
        <v/>
      </c>
      <c r="CU89" s="50" t="str">
        <f t="shared" si="576"/>
        <v/>
      </c>
      <c r="CV89" s="50" t="str">
        <f t="shared" si="576"/>
        <v/>
      </c>
      <c r="CW89" s="50" t="str">
        <f t="shared" si="576"/>
        <v/>
      </c>
      <c r="CX89" s="50" t="str">
        <f t="shared" si="576"/>
        <v/>
      </c>
      <c r="CY89" s="50" t="str">
        <f t="shared" si="576"/>
        <v/>
      </c>
      <c r="CZ89" s="50" t="str">
        <f t="shared" si="576"/>
        <v/>
      </c>
      <c r="DA89" s="50" t="str">
        <f t="shared" si="576"/>
        <v/>
      </c>
      <c r="DB89" s="50" t="str">
        <f t="shared" si="576"/>
        <v/>
      </c>
      <c r="DC89" s="50" t="str">
        <f t="shared" si="576"/>
        <v/>
      </c>
      <c r="DD89" s="50" t="str">
        <f t="shared" ref="DD89:DS89" si="577">IF(ISNONTEXT($V89),DC89+$V89,"")</f>
        <v/>
      </c>
      <c r="DE89" s="50" t="str">
        <f t="shared" si="577"/>
        <v/>
      </c>
      <c r="DF89" s="50" t="str">
        <f t="shared" si="577"/>
        <v/>
      </c>
      <c r="DG89" s="50" t="str">
        <f t="shared" si="577"/>
        <v/>
      </c>
      <c r="DH89" s="50" t="str">
        <f t="shared" si="577"/>
        <v/>
      </c>
      <c r="DI89" s="50" t="str">
        <f t="shared" si="577"/>
        <v/>
      </c>
      <c r="DJ89" s="50" t="str">
        <f t="shared" si="577"/>
        <v/>
      </c>
      <c r="DK89" s="50" t="str">
        <f t="shared" si="577"/>
        <v/>
      </c>
      <c r="DL89" s="50" t="str">
        <f t="shared" si="577"/>
        <v/>
      </c>
      <c r="DM89" s="50" t="str">
        <f t="shared" si="577"/>
        <v/>
      </c>
      <c r="DN89" s="50" t="str">
        <f t="shared" si="577"/>
        <v/>
      </c>
      <c r="DO89" s="50" t="str">
        <f t="shared" si="577"/>
        <v/>
      </c>
      <c r="DP89" s="50" t="str">
        <f t="shared" si="577"/>
        <v/>
      </c>
      <c r="DQ89" s="50" t="str">
        <f t="shared" si="577"/>
        <v/>
      </c>
      <c r="DR89" s="50" t="str">
        <f t="shared" si="577"/>
        <v/>
      </c>
      <c r="DS89" s="50" t="str">
        <f t="shared" si="577"/>
        <v/>
      </c>
      <c r="DT89" s="170" t="e">
        <f t="shared" si="409"/>
        <v>#N/A</v>
      </c>
      <c r="DU89" s="170" t="e">
        <f t="shared" si="410"/>
        <v>#N/A</v>
      </c>
      <c r="DV89" s="170" t="e">
        <f t="shared" si="411"/>
        <v>#N/A</v>
      </c>
      <c r="DW89" s="170" t="e">
        <f t="shared" si="412"/>
        <v>#N/A</v>
      </c>
      <c r="DX89" s="170" t="e">
        <f t="shared" si="413"/>
        <v>#N/A</v>
      </c>
      <c r="DY89" s="170" t="e">
        <f t="shared" si="414"/>
        <v>#N/A</v>
      </c>
      <c r="DZ89" s="170" t="e">
        <f t="shared" si="415"/>
        <v>#N/A</v>
      </c>
      <c r="EA89" s="170" t="e">
        <f t="shared" si="416"/>
        <v>#N/A</v>
      </c>
      <c r="EB89" s="170" t="e">
        <f t="shared" si="417"/>
        <v>#N/A</v>
      </c>
      <c r="EC89" s="170" t="e">
        <f t="shared" si="418"/>
        <v>#N/A</v>
      </c>
      <c r="ED89" s="170" t="e">
        <f t="shared" si="419"/>
        <v>#N/A</v>
      </c>
      <c r="EE89" s="170" t="e">
        <f t="shared" si="420"/>
        <v>#N/A</v>
      </c>
      <c r="EF89" s="170" t="e">
        <f t="shared" si="421"/>
        <v>#N/A</v>
      </c>
      <c r="EG89" s="170" t="e">
        <f t="shared" si="422"/>
        <v>#N/A</v>
      </c>
      <c r="EH89" s="170" t="e">
        <f t="shared" si="423"/>
        <v>#N/A</v>
      </c>
      <c r="EI89" s="170" t="e">
        <f t="shared" si="424"/>
        <v>#N/A</v>
      </c>
      <c r="EJ89" s="170" t="e">
        <f t="shared" si="425"/>
        <v>#N/A</v>
      </c>
      <c r="EK89" s="170" t="e">
        <f t="shared" si="426"/>
        <v>#N/A</v>
      </c>
      <c r="EL89" s="170" t="e">
        <f t="shared" si="427"/>
        <v>#N/A</v>
      </c>
      <c r="EM89" s="170" t="e">
        <f t="shared" si="428"/>
        <v>#N/A</v>
      </c>
      <c r="EN89" s="170" t="e">
        <f t="shared" si="429"/>
        <v>#N/A</v>
      </c>
      <c r="EO89" s="170" t="e">
        <f t="shared" si="430"/>
        <v>#N/A</v>
      </c>
      <c r="EP89" s="170" t="e">
        <f t="shared" si="431"/>
        <v>#N/A</v>
      </c>
      <c r="EQ89" s="170" t="e">
        <f t="shared" si="432"/>
        <v>#N/A</v>
      </c>
      <c r="ER89" s="170" t="e">
        <f t="shared" si="433"/>
        <v>#N/A</v>
      </c>
      <c r="ES89" s="170" t="e">
        <f t="shared" si="434"/>
        <v>#N/A</v>
      </c>
      <c r="ET89" s="170" t="e">
        <f t="shared" si="435"/>
        <v>#N/A</v>
      </c>
      <c r="EU89" s="170" t="e">
        <f t="shared" si="436"/>
        <v>#N/A</v>
      </c>
      <c r="EV89" s="170" t="e">
        <f t="shared" si="437"/>
        <v>#N/A</v>
      </c>
      <c r="EW89" s="170" t="e">
        <f t="shared" si="438"/>
        <v>#N/A</v>
      </c>
      <c r="EX89" s="170" t="e">
        <f t="shared" si="439"/>
        <v>#N/A</v>
      </c>
      <c r="EY89" s="170" t="e">
        <f t="shared" si="440"/>
        <v>#N/A</v>
      </c>
      <c r="EZ89" s="170" t="e">
        <f t="shared" si="441"/>
        <v>#N/A</v>
      </c>
      <c r="FA89" s="170" t="e">
        <f t="shared" si="442"/>
        <v>#N/A</v>
      </c>
      <c r="FB89" s="170" t="e">
        <f t="shared" si="443"/>
        <v>#N/A</v>
      </c>
      <c r="FC89" s="170" t="e">
        <f t="shared" si="444"/>
        <v>#N/A</v>
      </c>
      <c r="FD89" s="170" t="e">
        <f t="shared" si="445"/>
        <v>#N/A</v>
      </c>
      <c r="FE89" s="170" t="e">
        <f t="shared" si="446"/>
        <v>#N/A</v>
      </c>
      <c r="FF89" s="170" t="e">
        <f t="shared" si="447"/>
        <v>#N/A</v>
      </c>
      <c r="FG89" s="170" t="e">
        <f t="shared" si="448"/>
        <v>#N/A</v>
      </c>
      <c r="FH89" s="170" t="e">
        <f t="shared" si="449"/>
        <v>#N/A</v>
      </c>
      <c r="FI89" s="170" t="e">
        <f t="shared" si="450"/>
        <v>#N/A</v>
      </c>
      <c r="FJ89" s="170" t="e">
        <f t="shared" si="451"/>
        <v>#N/A</v>
      </c>
      <c r="FK89" s="170" t="e">
        <f t="shared" si="452"/>
        <v>#N/A</v>
      </c>
      <c r="FL89" s="170" t="e">
        <f t="shared" si="453"/>
        <v>#N/A</v>
      </c>
      <c r="FM89" s="170" t="e">
        <f t="shared" si="454"/>
        <v>#N/A</v>
      </c>
      <c r="FN89" s="170" t="e">
        <f t="shared" si="455"/>
        <v>#N/A</v>
      </c>
      <c r="FO89" s="170" t="e">
        <f t="shared" si="456"/>
        <v>#N/A</v>
      </c>
      <c r="FP89" s="170" t="e">
        <f t="shared" si="457"/>
        <v>#N/A</v>
      </c>
      <c r="FQ89" s="170" t="e">
        <f t="shared" si="458"/>
        <v>#N/A</v>
      </c>
      <c r="FR89" s="170" t="e">
        <f t="shared" si="459"/>
        <v>#N/A</v>
      </c>
      <c r="FS89" s="170" t="e">
        <f t="shared" si="460"/>
        <v>#N/A</v>
      </c>
      <c r="FT89" s="170" t="e">
        <f t="shared" si="461"/>
        <v>#N/A</v>
      </c>
      <c r="FU89" s="170" t="e">
        <f t="shared" si="462"/>
        <v>#N/A</v>
      </c>
      <c r="FV89" s="170" t="e">
        <f t="shared" si="463"/>
        <v>#N/A</v>
      </c>
      <c r="FW89" s="170" t="e">
        <f t="shared" si="464"/>
        <v>#N/A</v>
      </c>
      <c r="FX89" s="170" t="e">
        <f t="shared" si="465"/>
        <v>#N/A</v>
      </c>
      <c r="FY89" s="170" t="e">
        <f t="shared" si="466"/>
        <v>#N/A</v>
      </c>
      <c r="FZ89" s="170" t="e">
        <f t="shared" si="467"/>
        <v>#N/A</v>
      </c>
      <c r="GA89" s="170" t="e">
        <f t="shared" si="468"/>
        <v>#N/A</v>
      </c>
      <c r="GB89" s="170" t="e">
        <f t="shared" si="469"/>
        <v>#N/A</v>
      </c>
      <c r="GC89" s="170" t="e">
        <f t="shared" si="470"/>
        <v>#N/A</v>
      </c>
      <c r="GD89" s="170" t="e">
        <f t="shared" si="471"/>
        <v>#N/A</v>
      </c>
      <c r="GE89" s="170" t="e">
        <f t="shared" si="472"/>
        <v>#N/A</v>
      </c>
      <c r="GF89" s="170" t="e">
        <f t="shared" si="473"/>
        <v>#N/A</v>
      </c>
      <c r="GG89" s="170" t="e">
        <f t="shared" si="474"/>
        <v>#N/A</v>
      </c>
      <c r="GH89" s="170" t="e">
        <f t="shared" si="475"/>
        <v>#N/A</v>
      </c>
      <c r="GI89" s="170" t="e">
        <f t="shared" si="476"/>
        <v>#N/A</v>
      </c>
      <c r="GJ89" s="170" t="e">
        <f t="shared" si="477"/>
        <v>#N/A</v>
      </c>
      <c r="GK89" s="170" t="e">
        <f t="shared" si="478"/>
        <v>#N/A</v>
      </c>
      <c r="GL89" s="170" t="e">
        <f t="shared" si="479"/>
        <v>#N/A</v>
      </c>
      <c r="GM89" s="170" t="e">
        <f t="shared" si="480"/>
        <v>#N/A</v>
      </c>
      <c r="GN89" s="170" t="e">
        <f t="shared" si="481"/>
        <v>#N/A</v>
      </c>
      <c r="GO89" s="170" t="e">
        <f t="shared" si="482"/>
        <v>#N/A</v>
      </c>
      <c r="GP89" s="170" t="e">
        <f t="shared" si="483"/>
        <v>#N/A</v>
      </c>
      <c r="GQ89" s="170" t="e">
        <f t="shared" si="484"/>
        <v>#N/A</v>
      </c>
      <c r="GR89" s="170" t="e">
        <f t="shared" si="485"/>
        <v>#N/A</v>
      </c>
      <c r="GS89" s="170" t="e">
        <f t="shared" si="486"/>
        <v>#N/A</v>
      </c>
      <c r="GT89" s="170" t="e">
        <f t="shared" si="487"/>
        <v>#N/A</v>
      </c>
      <c r="GU89" s="170" t="e">
        <f t="shared" si="488"/>
        <v>#N/A</v>
      </c>
      <c r="GV89" s="170" t="e">
        <f t="shared" si="489"/>
        <v>#N/A</v>
      </c>
      <c r="GW89" s="170" t="e">
        <f t="shared" si="490"/>
        <v>#N/A</v>
      </c>
      <c r="GX89" s="170" t="e">
        <f t="shared" si="491"/>
        <v>#N/A</v>
      </c>
      <c r="GY89" s="170" t="e">
        <f t="shared" si="492"/>
        <v>#N/A</v>
      </c>
      <c r="GZ89" s="170" t="e">
        <f t="shared" si="493"/>
        <v>#N/A</v>
      </c>
      <c r="HA89" s="170" t="e">
        <f t="shared" si="494"/>
        <v>#N/A</v>
      </c>
      <c r="HB89" s="170" t="e">
        <f t="shared" si="495"/>
        <v>#N/A</v>
      </c>
      <c r="HC89" s="170" t="e">
        <f t="shared" si="496"/>
        <v>#N/A</v>
      </c>
      <c r="HD89" s="170" t="e">
        <f t="shared" si="497"/>
        <v>#N/A</v>
      </c>
      <c r="HE89" s="170" t="e">
        <f t="shared" si="498"/>
        <v>#N/A</v>
      </c>
      <c r="HF89" s="170" t="e">
        <f t="shared" si="499"/>
        <v>#N/A</v>
      </c>
      <c r="HG89" s="170" t="e">
        <f t="shared" si="500"/>
        <v>#N/A</v>
      </c>
      <c r="HH89" s="170" t="e">
        <f t="shared" si="501"/>
        <v>#N/A</v>
      </c>
      <c r="HI89" s="170" t="e">
        <f t="shared" si="502"/>
        <v>#N/A</v>
      </c>
      <c r="HJ89" s="170" t="e">
        <f t="shared" si="503"/>
        <v>#N/A</v>
      </c>
      <c r="HK89" s="170" t="e">
        <f t="shared" si="504"/>
        <v>#N/A</v>
      </c>
      <c r="HL89" s="170" t="e">
        <f t="shared" si="505"/>
        <v>#N/A</v>
      </c>
      <c r="HM89" s="170" t="e">
        <f t="shared" si="506"/>
        <v>#N/A</v>
      </c>
      <c r="HN89" s="170" t="e">
        <f t="shared" si="507"/>
        <v>#N/A</v>
      </c>
      <c r="HO89" s="170" t="e">
        <f t="shared" si="508"/>
        <v>#N/A</v>
      </c>
      <c r="HP89" s="170" t="e">
        <f t="shared" si="509"/>
        <v>#N/A</v>
      </c>
    </row>
    <row r="90" spans="1:224" hidden="1" x14ac:dyDescent="0.25">
      <c r="A90" s="4">
        <v>87</v>
      </c>
      <c r="B90" s="97" t="str">
        <f t="shared" si="510"/>
        <v/>
      </c>
      <c r="C90" s="96"/>
      <c r="D90" s="97" t="str">
        <f t="shared" si="511"/>
        <v/>
      </c>
      <c r="E90" s="36" t="str">
        <f t="shared" si="403"/>
        <v/>
      </c>
      <c r="F90" s="36" t="str">
        <f t="shared" si="404"/>
        <v/>
      </c>
      <c r="G90" s="74" t="str">
        <f t="shared" si="512"/>
        <v/>
      </c>
      <c r="H90" s="23"/>
      <c r="I90" s="58"/>
      <c r="J90" s="281"/>
      <c r="K90" s="75" t="str">
        <f>IF(AND(B90&gt;0,C90&gt;0,D90&gt;0),IF(ISBLANK(J90),IF(ISBLANK(H90),"",(D90-B90)*VLOOKUP(H90,VLookups!$A$4:$B$13,2,FALSE)),J90),"")</f>
        <v/>
      </c>
      <c r="L90" s="76" t="str">
        <f t="shared" si="405"/>
        <v/>
      </c>
      <c r="M90" s="96"/>
      <c r="N90" s="271"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513"/>
        <v/>
      </c>
      <c r="W90" s="50" t="str">
        <f t="shared" ref="W90:AP90" si="578">IF(ISNONTEXT($V90),X90-$V90,"")</f>
        <v/>
      </c>
      <c r="X90" s="50" t="str">
        <f t="shared" si="578"/>
        <v/>
      </c>
      <c r="Y90" s="50" t="str">
        <f t="shared" si="578"/>
        <v/>
      </c>
      <c r="Z90" s="50" t="str">
        <f t="shared" si="578"/>
        <v/>
      </c>
      <c r="AA90" s="50" t="str">
        <f t="shared" si="578"/>
        <v/>
      </c>
      <c r="AB90" s="50" t="str">
        <f t="shared" si="578"/>
        <v/>
      </c>
      <c r="AC90" s="50" t="str">
        <f t="shared" si="578"/>
        <v/>
      </c>
      <c r="AD90" s="50" t="str">
        <f t="shared" si="578"/>
        <v/>
      </c>
      <c r="AE90" s="50" t="str">
        <f t="shared" si="578"/>
        <v/>
      </c>
      <c r="AF90" s="50" t="str">
        <f t="shared" si="578"/>
        <v/>
      </c>
      <c r="AG90" s="50" t="str">
        <f t="shared" si="578"/>
        <v/>
      </c>
      <c r="AH90" s="50" t="str">
        <f t="shared" si="578"/>
        <v/>
      </c>
      <c r="AI90" s="50" t="str">
        <f t="shared" si="578"/>
        <v/>
      </c>
      <c r="AJ90" s="50" t="str">
        <f t="shared" si="578"/>
        <v/>
      </c>
      <c r="AK90" s="50" t="str">
        <f t="shared" si="578"/>
        <v/>
      </c>
      <c r="AL90" s="50" t="str">
        <f t="shared" si="578"/>
        <v/>
      </c>
      <c r="AM90" s="50" t="str">
        <f t="shared" si="578"/>
        <v/>
      </c>
      <c r="AN90" s="50" t="str">
        <f t="shared" si="578"/>
        <v/>
      </c>
      <c r="AO90" s="50" t="str">
        <f t="shared" si="578"/>
        <v/>
      </c>
      <c r="AP90" s="50" t="str">
        <f t="shared" si="578"/>
        <v/>
      </c>
      <c r="AQ90" s="184" t="str">
        <f t="shared" si="515"/>
        <v/>
      </c>
      <c r="AR90" s="50" t="str">
        <f t="shared" ref="AR90:DC90" si="579">IF(ISNONTEXT($V90),AQ90+$V90,"")</f>
        <v/>
      </c>
      <c r="AS90" s="50" t="str">
        <f t="shared" si="579"/>
        <v/>
      </c>
      <c r="AT90" s="50" t="str">
        <f t="shared" si="579"/>
        <v/>
      </c>
      <c r="AU90" s="50" t="str">
        <f t="shared" si="579"/>
        <v/>
      </c>
      <c r="AV90" s="50" t="str">
        <f t="shared" si="579"/>
        <v/>
      </c>
      <c r="AW90" s="50" t="str">
        <f t="shared" si="579"/>
        <v/>
      </c>
      <c r="AX90" s="50" t="str">
        <f t="shared" si="579"/>
        <v/>
      </c>
      <c r="AY90" s="50" t="str">
        <f t="shared" si="579"/>
        <v/>
      </c>
      <c r="AZ90" s="50" t="str">
        <f t="shared" si="579"/>
        <v/>
      </c>
      <c r="BA90" s="50" t="str">
        <f t="shared" si="579"/>
        <v/>
      </c>
      <c r="BB90" s="50" t="str">
        <f t="shared" si="579"/>
        <v/>
      </c>
      <c r="BC90" s="50" t="str">
        <f t="shared" si="579"/>
        <v/>
      </c>
      <c r="BD90" s="50" t="str">
        <f t="shared" si="579"/>
        <v/>
      </c>
      <c r="BE90" s="50" t="str">
        <f t="shared" si="579"/>
        <v/>
      </c>
      <c r="BF90" s="50" t="str">
        <f t="shared" si="579"/>
        <v/>
      </c>
      <c r="BG90" s="50" t="str">
        <f t="shared" si="579"/>
        <v/>
      </c>
      <c r="BH90" s="50" t="str">
        <f t="shared" si="579"/>
        <v/>
      </c>
      <c r="BI90" s="50" t="str">
        <f t="shared" si="579"/>
        <v/>
      </c>
      <c r="BJ90" s="50" t="str">
        <f t="shared" si="579"/>
        <v/>
      </c>
      <c r="BK90" s="50" t="str">
        <f t="shared" si="579"/>
        <v/>
      </c>
      <c r="BL90" s="50" t="str">
        <f t="shared" si="579"/>
        <v/>
      </c>
      <c r="BM90" s="50" t="str">
        <f t="shared" si="579"/>
        <v/>
      </c>
      <c r="BN90" s="50" t="str">
        <f t="shared" si="579"/>
        <v/>
      </c>
      <c r="BO90" s="50" t="str">
        <f t="shared" si="579"/>
        <v/>
      </c>
      <c r="BP90" s="50" t="str">
        <f t="shared" si="579"/>
        <v/>
      </c>
      <c r="BQ90" s="50" t="str">
        <f t="shared" si="579"/>
        <v/>
      </c>
      <c r="BR90" s="50" t="str">
        <f t="shared" si="579"/>
        <v/>
      </c>
      <c r="BS90" s="50" t="str">
        <f t="shared" si="579"/>
        <v/>
      </c>
      <c r="BT90" s="50" t="str">
        <f t="shared" si="579"/>
        <v/>
      </c>
      <c r="BU90" s="50" t="str">
        <f t="shared" si="579"/>
        <v/>
      </c>
      <c r="BV90" s="50" t="str">
        <f t="shared" si="579"/>
        <v/>
      </c>
      <c r="BW90" s="50" t="str">
        <f t="shared" si="579"/>
        <v/>
      </c>
      <c r="BX90" s="50" t="str">
        <f t="shared" si="579"/>
        <v/>
      </c>
      <c r="BY90" s="50" t="str">
        <f t="shared" si="579"/>
        <v/>
      </c>
      <c r="BZ90" s="50" t="str">
        <f t="shared" si="579"/>
        <v/>
      </c>
      <c r="CA90" s="50" t="str">
        <f t="shared" si="579"/>
        <v/>
      </c>
      <c r="CB90" s="50" t="str">
        <f t="shared" si="579"/>
        <v/>
      </c>
      <c r="CC90" s="50" t="str">
        <f t="shared" si="579"/>
        <v/>
      </c>
      <c r="CD90" s="50" t="str">
        <f t="shared" si="579"/>
        <v/>
      </c>
      <c r="CE90" s="50" t="str">
        <f t="shared" si="579"/>
        <v/>
      </c>
      <c r="CF90" s="50" t="str">
        <f t="shared" si="579"/>
        <v/>
      </c>
      <c r="CG90" s="50" t="str">
        <f t="shared" si="579"/>
        <v/>
      </c>
      <c r="CH90" s="50" t="str">
        <f t="shared" si="579"/>
        <v/>
      </c>
      <c r="CI90" s="50" t="str">
        <f t="shared" si="579"/>
        <v/>
      </c>
      <c r="CJ90" s="50" t="str">
        <f t="shared" si="579"/>
        <v/>
      </c>
      <c r="CK90" s="50" t="str">
        <f t="shared" si="579"/>
        <v/>
      </c>
      <c r="CL90" s="50" t="str">
        <f t="shared" si="579"/>
        <v/>
      </c>
      <c r="CM90" s="50" t="str">
        <f t="shared" si="579"/>
        <v/>
      </c>
      <c r="CN90" s="50" t="str">
        <f t="shared" si="579"/>
        <v/>
      </c>
      <c r="CO90" s="50" t="str">
        <f t="shared" si="579"/>
        <v/>
      </c>
      <c r="CP90" s="50" t="str">
        <f t="shared" si="579"/>
        <v/>
      </c>
      <c r="CQ90" s="50" t="str">
        <f t="shared" si="579"/>
        <v/>
      </c>
      <c r="CR90" s="50" t="str">
        <f t="shared" si="579"/>
        <v/>
      </c>
      <c r="CS90" s="50" t="str">
        <f t="shared" si="579"/>
        <v/>
      </c>
      <c r="CT90" s="50" t="str">
        <f t="shared" si="579"/>
        <v/>
      </c>
      <c r="CU90" s="50" t="str">
        <f t="shared" si="579"/>
        <v/>
      </c>
      <c r="CV90" s="50" t="str">
        <f t="shared" si="579"/>
        <v/>
      </c>
      <c r="CW90" s="50" t="str">
        <f t="shared" si="579"/>
        <v/>
      </c>
      <c r="CX90" s="50" t="str">
        <f t="shared" si="579"/>
        <v/>
      </c>
      <c r="CY90" s="50" t="str">
        <f t="shared" si="579"/>
        <v/>
      </c>
      <c r="CZ90" s="50" t="str">
        <f t="shared" si="579"/>
        <v/>
      </c>
      <c r="DA90" s="50" t="str">
        <f t="shared" si="579"/>
        <v/>
      </c>
      <c r="DB90" s="50" t="str">
        <f t="shared" si="579"/>
        <v/>
      </c>
      <c r="DC90" s="50" t="str">
        <f t="shared" si="579"/>
        <v/>
      </c>
      <c r="DD90" s="50" t="str">
        <f t="shared" ref="DD90:DS90" si="580">IF(ISNONTEXT($V90),DC90+$V90,"")</f>
        <v/>
      </c>
      <c r="DE90" s="50" t="str">
        <f t="shared" si="580"/>
        <v/>
      </c>
      <c r="DF90" s="50" t="str">
        <f t="shared" si="580"/>
        <v/>
      </c>
      <c r="DG90" s="50" t="str">
        <f t="shared" si="580"/>
        <v/>
      </c>
      <c r="DH90" s="50" t="str">
        <f t="shared" si="580"/>
        <v/>
      </c>
      <c r="DI90" s="50" t="str">
        <f t="shared" si="580"/>
        <v/>
      </c>
      <c r="DJ90" s="50" t="str">
        <f t="shared" si="580"/>
        <v/>
      </c>
      <c r="DK90" s="50" t="str">
        <f t="shared" si="580"/>
        <v/>
      </c>
      <c r="DL90" s="50" t="str">
        <f t="shared" si="580"/>
        <v/>
      </c>
      <c r="DM90" s="50" t="str">
        <f t="shared" si="580"/>
        <v/>
      </c>
      <c r="DN90" s="50" t="str">
        <f t="shared" si="580"/>
        <v/>
      </c>
      <c r="DO90" s="50" t="str">
        <f t="shared" si="580"/>
        <v/>
      </c>
      <c r="DP90" s="50" t="str">
        <f t="shared" si="580"/>
        <v/>
      </c>
      <c r="DQ90" s="50" t="str">
        <f t="shared" si="580"/>
        <v/>
      </c>
      <c r="DR90" s="50" t="str">
        <f t="shared" si="580"/>
        <v/>
      </c>
      <c r="DS90" s="50" t="str">
        <f t="shared" si="580"/>
        <v/>
      </c>
      <c r="DT90" s="170" t="e">
        <f t="shared" si="409"/>
        <v>#N/A</v>
      </c>
      <c r="DU90" s="170" t="e">
        <f t="shared" si="410"/>
        <v>#N/A</v>
      </c>
      <c r="DV90" s="170" t="e">
        <f t="shared" si="411"/>
        <v>#N/A</v>
      </c>
      <c r="DW90" s="170" t="e">
        <f t="shared" si="412"/>
        <v>#N/A</v>
      </c>
      <c r="DX90" s="170" t="e">
        <f t="shared" si="413"/>
        <v>#N/A</v>
      </c>
      <c r="DY90" s="170" t="e">
        <f t="shared" si="414"/>
        <v>#N/A</v>
      </c>
      <c r="DZ90" s="170" t="e">
        <f t="shared" si="415"/>
        <v>#N/A</v>
      </c>
      <c r="EA90" s="170" t="e">
        <f t="shared" si="416"/>
        <v>#N/A</v>
      </c>
      <c r="EB90" s="170" t="e">
        <f t="shared" si="417"/>
        <v>#N/A</v>
      </c>
      <c r="EC90" s="170" t="e">
        <f t="shared" si="418"/>
        <v>#N/A</v>
      </c>
      <c r="ED90" s="170" t="e">
        <f t="shared" si="419"/>
        <v>#N/A</v>
      </c>
      <c r="EE90" s="170" t="e">
        <f t="shared" si="420"/>
        <v>#N/A</v>
      </c>
      <c r="EF90" s="170" t="e">
        <f t="shared" si="421"/>
        <v>#N/A</v>
      </c>
      <c r="EG90" s="170" t="e">
        <f t="shared" si="422"/>
        <v>#N/A</v>
      </c>
      <c r="EH90" s="170" t="e">
        <f t="shared" si="423"/>
        <v>#N/A</v>
      </c>
      <c r="EI90" s="170" t="e">
        <f t="shared" si="424"/>
        <v>#N/A</v>
      </c>
      <c r="EJ90" s="170" t="e">
        <f t="shared" si="425"/>
        <v>#N/A</v>
      </c>
      <c r="EK90" s="170" t="e">
        <f t="shared" si="426"/>
        <v>#N/A</v>
      </c>
      <c r="EL90" s="170" t="e">
        <f t="shared" si="427"/>
        <v>#N/A</v>
      </c>
      <c r="EM90" s="170" t="e">
        <f t="shared" si="428"/>
        <v>#N/A</v>
      </c>
      <c r="EN90" s="170" t="e">
        <f t="shared" si="429"/>
        <v>#N/A</v>
      </c>
      <c r="EO90" s="170" t="e">
        <f t="shared" si="430"/>
        <v>#N/A</v>
      </c>
      <c r="EP90" s="170" t="e">
        <f t="shared" si="431"/>
        <v>#N/A</v>
      </c>
      <c r="EQ90" s="170" t="e">
        <f t="shared" si="432"/>
        <v>#N/A</v>
      </c>
      <c r="ER90" s="170" t="e">
        <f t="shared" si="433"/>
        <v>#N/A</v>
      </c>
      <c r="ES90" s="170" t="e">
        <f t="shared" si="434"/>
        <v>#N/A</v>
      </c>
      <c r="ET90" s="170" t="e">
        <f t="shared" si="435"/>
        <v>#N/A</v>
      </c>
      <c r="EU90" s="170" t="e">
        <f t="shared" si="436"/>
        <v>#N/A</v>
      </c>
      <c r="EV90" s="170" t="e">
        <f t="shared" si="437"/>
        <v>#N/A</v>
      </c>
      <c r="EW90" s="170" t="e">
        <f t="shared" si="438"/>
        <v>#N/A</v>
      </c>
      <c r="EX90" s="170" t="e">
        <f t="shared" si="439"/>
        <v>#N/A</v>
      </c>
      <c r="EY90" s="170" t="e">
        <f t="shared" si="440"/>
        <v>#N/A</v>
      </c>
      <c r="EZ90" s="170" t="e">
        <f t="shared" si="441"/>
        <v>#N/A</v>
      </c>
      <c r="FA90" s="170" t="e">
        <f t="shared" si="442"/>
        <v>#N/A</v>
      </c>
      <c r="FB90" s="170" t="e">
        <f t="shared" si="443"/>
        <v>#N/A</v>
      </c>
      <c r="FC90" s="170" t="e">
        <f t="shared" si="444"/>
        <v>#N/A</v>
      </c>
      <c r="FD90" s="170" t="e">
        <f t="shared" si="445"/>
        <v>#N/A</v>
      </c>
      <c r="FE90" s="170" t="e">
        <f t="shared" si="446"/>
        <v>#N/A</v>
      </c>
      <c r="FF90" s="170" t="e">
        <f t="shared" si="447"/>
        <v>#N/A</v>
      </c>
      <c r="FG90" s="170" t="e">
        <f t="shared" si="448"/>
        <v>#N/A</v>
      </c>
      <c r="FH90" s="170" t="e">
        <f t="shared" si="449"/>
        <v>#N/A</v>
      </c>
      <c r="FI90" s="170" t="e">
        <f t="shared" si="450"/>
        <v>#N/A</v>
      </c>
      <c r="FJ90" s="170" t="e">
        <f t="shared" si="451"/>
        <v>#N/A</v>
      </c>
      <c r="FK90" s="170" t="e">
        <f t="shared" si="452"/>
        <v>#N/A</v>
      </c>
      <c r="FL90" s="170" t="e">
        <f t="shared" si="453"/>
        <v>#N/A</v>
      </c>
      <c r="FM90" s="170" t="e">
        <f t="shared" si="454"/>
        <v>#N/A</v>
      </c>
      <c r="FN90" s="170" t="e">
        <f t="shared" si="455"/>
        <v>#N/A</v>
      </c>
      <c r="FO90" s="170" t="e">
        <f t="shared" si="456"/>
        <v>#N/A</v>
      </c>
      <c r="FP90" s="170" t="e">
        <f t="shared" si="457"/>
        <v>#N/A</v>
      </c>
      <c r="FQ90" s="170" t="e">
        <f t="shared" si="458"/>
        <v>#N/A</v>
      </c>
      <c r="FR90" s="170" t="e">
        <f t="shared" si="459"/>
        <v>#N/A</v>
      </c>
      <c r="FS90" s="170" t="e">
        <f t="shared" si="460"/>
        <v>#N/A</v>
      </c>
      <c r="FT90" s="170" t="e">
        <f t="shared" si="461"/>
        <v>#N/A</v>
      </c>
      <c r="FU90" s="170" t="e">
        <f t="shared" si="462"/>
        <v>#N/A</v>
      </c>
      <c r="FV90" s="170" t="e">
        <f t="shared" si="463"/>
        <v>#N/A</v>
      </c>
      <c r="FW90" s="170" t="e">
        <f t="shared" si="464"/>
        <v>#N/A</v>
      </c>
      <c r="FX90" s="170" t="e">
        <f t="shared" si="465"/>
        <v>#N/A</v>
      </c>
      <c r="FY90" s="170" t="e">
        <f t="shared" si="466"/>
        <v>#N/A</v>
      </c>
      <c r="FZ90" s="170" t="e">
        <f t="shared" si="467"/>
        <v>#N/A</v>
      </c>
      <c r="GA90" s="170" t="e">
        <f t="shared" si="468"/>
        <v>#N/A</v>
      </c>
      <c r="GB90" s="170" t="e">
        <f t="shared" si="469"/>
        <v>#N/A</v>
      </c>
      <c r="GC90" s="170" t="e">
        <f t="shared" si="470"/>
        <v>#N/A</v>
      </c>
      <c r="GD90" s="170" t="e">
        <f t="shared" si="471"/>
        <v>#N/A</v>
      </c>
      <c r="GE90" s="170" t="e">
        <f t="shared" si="472"/>
        <v>#N/A</v>
      </c>
      <c r="GF90" s="170" t="e">
        <f t="shared" si="473"/>
        <v>#N/A</v>
      </c>
      <c r="GG90" s="170" t="e">
        <f t="shared" si="474"/>
        <v>#N/A</v>
      </c>
      <c r="GH90" s="170" t="e">
        <f t="shared" si="475"/>
        <v>#N/A</v>
      </c>
      <c r="GI90" s="170" t="e">
        <f t="shared" si="476"/>
        <v>#N/A</v>
      </c>
      <c r="GJ90" s="170" t="e">
        <f t="shared" si="477"/>
        <v>#N/A</v>
      </c>
      <c r="GK90" s="170" t="e">
        <f t="shared" si="478"/>
        <v>#N/A</v>
      </c>
      <c r="GL90" s="170" t="e">
        <f t="shared" si="479"/>
        <v>#N/A</v>
      </c>
      <c r="GM90" s="170" t="e">
        <f t="shared" si="480"/>
        <v>#N/A</v>
      </c>
      <c r="GN90" s="170" t="e">
        <f t="shared" si="481"/>
        <v>#N/A</v>
      </c>
      <c r="GO90" s="170" t="e">
        <f t="shared" si="482"/>
        <v>#N/A</v>
      </c>
      <c r="GP90" s="170" t="e">
        <f t="shared" si="483"/>
        <v>#N/A</v>
      </c>
      <c r="GQ90" s="170" t="e">
        <f t="shared" si="484"/>
        <v>#N/A</v>
      </c>
      <c r="GR90" s="170" t="e">
        <f t="shared" si="485"/>
        <v>#N/A</v>
      </c>
      <c r="GS90" s="170" t="e">
        <f t="shared" si="486"/>
        <v>#N/A</v>
      </c>
      <c r="GT90" s="170" t="e">
        <f t="shared" si="487"/>
        <v>#N/A</v>
      </c>
      <c r="GU90" s="170" t="e">
        <f t="shared" si="488"/>
        <v>#N/A</v>
      </c>
      <c r="GV90" s="170" t="e">
        <f t="shared" si="489"/>
        <v>#N/A</v>
      </c>
      <c r="GW90" s="170" t="e">
        <f t="shared" si="490"/>
        <v>#N/A</v>
      </c>
      <c r="GX90" s="170" t="e">
        <f t="shared" si="491"/>
        <v>#N/A</v>
      </c>
      <c r="GY90" s="170" t="e">
        <f t="shared" si="492"/>
        <v>#N/A</v>
      </c>
      <c r="GZ90" s="170" t="e">
        <f t="shared" si="493"/>
        <v>#N/A</v>
      </c>
      <c r="HA90" s="170" t="e">
        <f t="shared" si="494"/>
        <v>#N/A</v>
      </c>
      <c r="HB90" s="170" t="e">
        <f t="shared" si="495"/>
        <v>#N/A</v>
      </c>
      <c r="HC90" s="170" t="e">
        <f t="shared" si="496"/>
        <v>#N/A</v>
      </c>
      <c r="HD90" s="170" t="e">
        <f t="shared" si="497"/>
        <v>#N/A</v>
      </c>
      <c r="HE90" s="170" t="e">
        <f t="shared" si="498"/>
        <v>#N/A</v>
      </c>
      <c r="HF90" s="170" t="e">
        <f t="shared" si="499"/>
        <v>#N/A</v>
      </c>
      <c r="HG90" s="170" t="e">
        <f t="shared" si="500"/>
        <v>#N/A</v>
      </c>
      <c r="HH90" s="170" t="e">
        <f t="shared" si="501"/>
        <v>#N/A</v>
      </c>
      <c r="HI90" s="170" t="e">
        <f t="shared" si="502"/>
        <v>#N/A</v>
      </c>
      <c r="HJ90" s="170" t="e">
        <f t="shared" si="503"/>
        <v>#N/A</v>
      </c>
      <c r="HK90" s="170" t="e">
        <f t="shared" si="504"/>
        <v>#N/A</v>
      </c>
      <c r="HL90" s="170" t="e">
        <f t="shared" si="505"/>
        <v>#N/A</v>
      </c>
      <c r="HM90" s="170" t="e">
        <f t="shared" si="506"/>
        <v>#N/A</v>
      </c>
      <c r="HN90" s="170" t="e">
        <f t="shared" si="507"/>
        <v>#N/A</v>
      </c>
      <c r="HO90" s="170" t="e">
        <f t="shared" si="508"/>
        <v>#N/A</v>
      </c>
      <c r="HP90" s="170" t="e">
        <f t="shared" si="509"/>
        <v>#N/A</v>
      </c>
    </row>
    <row r="91" spans="1:224" hidden="1" x14ac:dyDescent="0.25">
      <c r="A91" s="4">
        <v>88</v>
      </c>
      <c r="B91" s="97" t="str">
        <f t="shared" si="510"/>
        <v/>
      </c>
      <c r="C91" s="96"/>
      <c r="D91" s="97" t="str">
        <f t="shared" si="511"/>
        <v/>
      </c>
      <c r="E91" s="36" t="str">
        <f t="shared" si="403"/>
        <v/>
      </c>
      <c r="F91" s="36" t="str">
        <f t="shared" si="404"/>
        <v/>
      </c>
      <c r="G91" s="74" t="str">
        <f t="shared" si="512"/>
        <v/>
      </c>
      <c r="H91" s="23"/>
      <c r="I91" s="58"/>
      <c r="J91" s="281"/>
      <c r="K91" s="75" t="str">
        <f>IF(AND(B91&gt;0,C91&gt;0,D91&gt;0),IF(ISBLANK(J91),IF(ISBLANK(H91),"",(D91-B91)*VLOOKUP(H91,VLookups!$A$4:$B$13,2,FALSE)),J91),"")</f>
        <v/>
      </c>
      <c r="L91" s="76" t="str">
        <f t="shared" si="405"/>
        <v/>
      </c>
      <c r="M91" s="96"/>
      <c r="N91" s="271"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513"/>
        <v/>
      </c>
      <c r="W91" s="50" t="str">
        <f t="shared" ref="W91:AP91" si="581">IF(ISNONTEXT($V91),X91-$V91,"")</f>
        <v/>
      </c>
      <c r="X91" s="50" t="str">
        <f t="shared" si="581"/>
        <v/>
      </c>
      <c r="Y91" s="50" t="str">
        <f t="shared" si="581"/>
        <v/>
      </c>
      <c r="Z91" s="50" t="str">
        <f t="shared" si="581"/>
        <v/>
      </c>
      <c r="AA91" s="50" t="str">
        <f t="shared" si="581"/>
        <v/>
      </c>
      <c r="AB91" s="50" t="str">
        <f t="shared" si="581"/>
        <v/>
      </c>
      <c r="AC91" s="50" t="str">
        <f t="shared" si="581"/>
        <v/>
      </c>
      <c r="AD91" s="50" t="str">
        <f t="shared" si="581"/>
        <v/>
      </c>
      <c r="AE91" s="50" t="str">
        <f t="shared" si="581"/>
        <v/>
      </c>
      <c r="AF91" s="50" t="str">
        <f t="shared" si="581"/>
        <v/>
      </c>
      <c r="AG91" s="50" t="str">
        <f t="shared" si="581"/>
        <v/>
      </c>
      <c r="AH91" s="50" t="str">
        <f t="shared" si="581"/>
        <v/>
      </c>
      <c r="AI91" s="50" t="str">
        <f t="shared" si="581"/>
        <v/>
      </c>
      <c r="AJ91" s="50" t="str">
        <f t="shared" si="581"/>
        <v/>
      </c>
      <c r="AK91" s="50" t="str">
        <f t="shared" si="581"/>
        <v/>
      </c>
      <c r="AL91" s="50" t="str">
        <f t="shared" si="581"/>
        <v/>
      </c>
      <c r="AM91" s="50" t="str">
        <f t="shared" si="581"/>
        <v/>
      </c>
      <c r="AN91" s="50" t="str">
        <f t="shared" si="581"/>
        <v/>
      </c>
      <c r="AO91" s="50" t="str">
        <f t="shared" si="581"/>
        <v/>
      </c>
      <c r="AP91" s="50" t="str">
        <f t="shared" si="581"/>
        <v/>
      </c>
      <c r="AQ91" s="184" t="str">
        <f t="shared" si="515"/>
        <v/>
      </c>
      <c r="AR91" s="50" t="str">
        <f t="shared" ref="AR91:DC91" si="582">IF(ISNONTEXT($V91),AQ91+$V91,"")</f>
        <v/>
      </c>
      <c r="AS91" s="50" t="str">
        <f t="shared" si="582"/>
        <v/>
      </c>
      <c r="AT91" s="50" t="str">
        <f t="shared" si="582"/>
        <v/>
      </c>
      <c r="AU91" s="50" t="str">
        <f t="shared" si="582"/>
        <v/>
      </c>
      <c r="AV91" s="50" t="str">
        <f t="shared" si="582"/>
        <v/>
      </c>
      <c r="AW91" s="50" t="str">
        <f t="shared" si="582"/>
        <v/>
      </c>
      <c r="AX91" s="50" t="str">
        <f t="shared" si="582"/>
        <v/>
      </c>
      <c r="AY91" s="50" t="str">
        <f t="shared" si="582"/>
        <v/>
      </c>
      <c r="AZ91" s="50" t="str">
        <f t="shared" si="582"/>
        <v/>
      </c>
      <c r="BA91" s="50" t="str">
        <f t="shared" si="582"/>
        <v/>
      </c>
      <c r="BB91" s="50" t="str">
        <f t="shared" si="582"/>
        <v/>
      </c>
      <c r="BC91" s="50" t="str">
        <f t="shared" si="582"/>
        <v/>
      </c>
      <c r="BD91" s="50" t="str">
        <f t="shared" si="582"/>
        <v/>
      </c>
      <c r="BE91" s="50" t="str">
        <f t="shared" si="582"/>
        <v/>
      </c>
      <c r="BF91" s="50" t="str">
        <f t="shared" si="582"/>
        <v/>
      </c>
      <c r="BG91" s="50" t="str">
        <f t="shared" si="582"/>
        <v/>
      </c>
      <c r="BH91" s="50" t="str">
        <f t="shared" si="582"/>
        <v/>
      </c>
      <c r="BI91" s="50" t="str">
        <f t="shared" si="582"/>
        <v/>
      </c>
      <c r="BJ91" s="50" t="str">
        <f t="shared" si="582"/>
        <v/>
      </c>
      <c r="BK91" s="50" t="str">
        <f t="shared" si="582"/>
        <v/>
      </c>
      <c r="BL91" s="50" t="str">
        <f t="shared" si="582"/>
        <v/>
      </c>
      <c r="BM91" s="50" t="str">
        <f t="shared" si="582"/>
        <v/>
      </c>
      <c r="BN91" s="50" t="str">
        <f t="shared" si="582"/>
        <v/>
      </c>
      <c r="BO91" s="50" t="str">
        <f t="shared" si="582"/>
        <v/>
      </c>
      <c r="BP91" s="50" t="str">
        <f t="shared" si="582"/>
        <v/>
      </c>
      <c r="BQ91" s="50" t="str">
        <f t="shared" si="582"/>
        <v/>
      </c>
      <c r="BR91" s="50" t="str">
        <f t="shared" si="582"/>
        <v/>
      </c>
      <c r="BS91" s="50" t="str">
        <f t="shared" si="582"/>
        <v/>
      </c>
      <c r="BT91" s="50" t="str">
        <f t="shared" si="582"/>
        <v/>
      </c>
      <c r="BU91" s="50" t="str">
        <f t="shared" si="582"/>
        <v/>
      </c>
      <c r="BV91" s="50" t="str">
        <f t="shared" si="582"/>
        <v/>
      </c>
      <c r="BW91" s="50" t="str">
        <f t="shared" si="582"/>
        <v/>
      </c>
      <c r="BX91" s="50" t="str">
        <f t="shared" si="582"/>
        <v/>
      </c>
      <c r="BY91" s="50" t="str">
        <f t="shared" si="582"/>
        <v/>
      </c>
      <c r="BZ91" s="50" t="str">
        <f t="shared" si="582"/>
        <v/>
      </c>
      <c r="CA91" s="50" t="str">
        <f t="shared" si="582"/>
        <v/>
      </c>
      <c r="CB91" s="50" t="str">
        <f t="shared" si="582"/>
        <v/>
      </c>
      <c r="CC91" s="50" t="str">
        <f t="shared" si="582"/>
        <v/>
      </c>
      <c r="CD91" s="50" t="str">
        <f t="shared" si="582"/>
        <v/>
      </c>
      <c r="CE91" s="50" t="str">
        <f t="shared" si="582"/>
        <v/>
      </c>
      <c r="CF91" s="50" t="str">
        <f t="shared" si="582"/>
        <v/>
      </c>
      <c r="CG91" s="50" t="str">
        <f t="shared" si="582"/>
        <v/>
      </c>
      <c r="CH91" s="50" t="str">
        <f t="shared" si="582"/>
        <v/>
      </c>
      <c r="CI91" s="50" t="str">
        <f t="shared" si="582"/>
        <v/>
      </c>
      <c r="CJ91" s="50" t="str">
        <f t="shared" si="582"/>
        <v/>
      </c>
      <c r="CK91" s="50" t="str">
        <f t="shared" si="582"/>
        <v/>
      </c>
      <c r="CL91" s="50" t="str">
        <f t="shared" si="582"/>
        <v/>
      </c>
      <c r="CM91" s="50" t="str">
        <f t="shared" si="582"/>
        <v/>
      </c>
      <c r="CN91" s="50" t="str">
        <f t="shared" si="582"/>
        <v/>
      </c>
      <c r="CO91" s="50" t="str">
        <f t="shared" si="582"/>
        <v/>
      </c>
      <c r="CP91" s="50" t="str">
        <f t="shared" si="582"/>
        <v/>
      </c>
      <c r="CQ91" s="50" t="str">
        <f t="shared" si="582"/>
        <v/>
      </c>
      <c r="CR91" s="50" t="str">
        <f t="shared" si="582"/>
        <v/>
      </c>
      <c r="CS91" s="50" t="str">
        <f t="shared" si="582"/>
        <v/>
      </c>
      <c r="CT91" s="50" t="str">
        <f t="shared" si="582"/>
        <v/>
      </c>
      <c r="CU91" s="50" t="str">
        <f t="shared" si="582"/>
        <v/>
      </c>
      <c r="CV91" s="50" t="str">
        <f t="shared" si="582"/>
        <v/>
      </c>
      <c r="CW91" s="50" t="str">
        <f t="shared" si="582"/>
        <v/>
      </c>
      <c r="CX91" s="50" t="str">
        <f t="shared" si="582"/>
        <v/>
      </c>
      <c r="CY91" s="50" t="str">
        <f t="shared" si="582"/>
        <v/>
      </c>
      <c r="CZ91" s="50" t="str">
        <f t="shared" si="582"/>
        <v/>
      </c>
      <c r="DA91" s="50" t="str">
        <f t="shared" si="582"/>
        <v/>
      </c>
      <c r="DB91" s="50" t="str">
        <f t="shared" si="582"/>
        <v/>
      </c>
      <c r="DC91" s="50" t="str">
        <f t="shared" si="582"/>
        <v/>
      </c>
      <c r="DD91" s="50" t="str">
        <f t="shared" ref="DD91:DS91" si="583">IF(ISNONTEXT($V91),DC91+$V91,"")</f>
        <v/>
      </c>
      <c r="DE91" s="50" t="str">
        <f t="shared" si="583"/>
        <v/>
      </c>
      <c r="DF91" s="50" t="str">
        <f t="shared" si="583"/>
        <v/>
      </c>
      <c r="DG91" s="50" t="str">
        <f t="shared" si="583"/>
        <v/>
      </c>
      <c r="DH91" s="50" t="str">
        <f t="shared" si="583"/>
        <v/>
      </c>
      <c r="DI91" s="50" t="str">
        <f t="shared" si="583"/>
        <v/>
      </c>
      <c r="DJ91" s="50" t="str">
        <f t="shared" si="583"/>
        <v/>
      </c>
      <c r="DK91" s="50" t="str">
        <f t="shared" si="583"/>
        <v/>
      </c>
      <c r="DL91" s="50" t="str">
        <f t="shared" si="583"/>
        <v/>
      </c>
      <c r="DM91" s="50" t="str">
        <f t="shared" si="583"/>
        <v/>
      </c>
      <c r="DN91" s="50" t="str">
        <f t="shared" si="583"/>
        <v/>
      </c>
      <c r="DO91" s="50" t="str">
        <f t="shared" si="583"/>
        <v/>
      </c>
      <c r="DP91" s="50" t="str">
        <f t="shared" si="583"/>
        <v/>
      </c>
      <c r="DQ91" s="50" t="str">
        <f t="shared" si="583"/>
        <v/>
      </c>
      <c r="DR91" s="50" t="str">
        <f t="shared" si="583"/>
        <v/>
      </c>
      <c r="DS91" s="50" t="str">
        <f t="shared" si="583"/>
        <v/>
      </c>
      <c r="DT91" s="170" t="e">
        <f t="shared" si="409"/>
        <v>#N/A</v>
      </c>
      <c r="DU91" s="170" t="e">
        <f t="shared" si="410"/>
        <v>#N/A</v>
      </c>
      <c r="DV91" s="170" t="e">
        <f t="shared" si="411"/>
        <v>#N/A</v>
      </c>
      <c r="DW91" s="170" t="e">
        <f t="shared" si="412"/>
        <v>#N/A</v>
      </c>
      <c r="DX91" s="170" t="e">
        <f t="shared" si="413"/>
        <v>#N/A</v>
      </c>
      <c r="DY91" s="170" t="e">
        <f t="shared" si="414"/>
        <v>#N/A</v>
      </c>
      <c r="DZ91" s="170" t="e">
        <f t="shared" si="415"/>
        <v>#N/A</v>
      </c>
      <c r="EA91" s="170" t="e">
        <f t="shared" si="416"/>
        <v>#N/A</v>
      </c>
      <c r="EB91" s="170" t="e">
        <f t="shared" si="417"/>
        <v>#N/A</v>
      </c>
      <c r="EC91" s="170" t="e">
        <f t="shared" si="418"/>
        <v>#N/A</v>
      </c>
      <c r="ED91" s="170" t="e">
        <f t="shared" si="419"/>
        <v>#N/A</v>
      </c>
      <c r="EE91" s="170" t="e">
        <f t="shared" si="420"/>
        <v>#N/A</v>
      </c>
      <c r="EF91" s="170" t="e">
        <f t="shared" si="421"/>
        <v>#N/A</v>
      </c>
      <c r="EG91" s="170" t="e">
        <f t="shared" si="422"/>
        <v>#N/A</v>
      </c>
      <c r="EH91" s="170" t="e">
        <f t="shared" si="423"/>
        <v>#N/A</v>
      </c>
      <c r="EI91" s="170" t="e">
        <f t="shared" si="424"/>
        <v>#N/A</v>
      </c>
      <c r="EJ91" s="170" t="e">
        <f t="shared" si="425"/>
        <v>#N/A</v>
      </c>
      <c r="EK91" s="170" t="e">
        <f t="shared" si="426"/>
        <v>#N/A</v>
      </c>
      <c r="EL91" s="170" t="e">
        <f t="shared" si="427"/>
        <v>#N/A</v>
      </c>
      <c r="EM91" s="170" t="e">
        <f t="shared" si="428"/>
        <v>#N/A</v>
      </c>
      <c r="EN91" s="170" t="e">
        <f t="shared" si="429"/>
        <v>#N/A</v>
      </c>
      <c r="EO91" s="170" t="e">
        <f t="shared" si="430"/>
        <v>#N/A</v>
      </c>
      <c r="EP91" s="170" t="e">
        <f t="shared" si="431"/>
        <v>#N/A</v>
      </c>
      <c r="EQ91" s="170" t="e">
        <f t="shared" si="432"/>
        <v>#N/A</v>
      </c>
      <c r="ER91" s="170" t="e">
        <f t="shared" si="433"/>
        <v>#N/A</v>
      </c>
      <c r="ES91" s="170" t="e">
        <f t="shared" si="434"/>
        <v>#N/A</v>
      </c>
      <c r="ET91" s="170" t="e">
        <f t="shared" si="435"/>
        <v>#N/A</v>
      </c>
      <c r="EU91" s="170" t="e">
        <f t="shared" si="436"/>
        <v>#N/A</v>
      </c>
      <c r="EV91" s="170" t="e">
        <f t="shared" si="437"/>
        <v>#N/A</v>
      </c>
      <c r="EW91" s="170" t="e">
        <f t="shared" si="438"/>
        <v>#N/A</v>
      </c>
      <c r="EX91" s="170" t="e">
        <f t="shared" si="439"/>
        <v>#N/A</v>
      </c>
      <c r="EY91" s="170" t="e">
        <f t="shared" si="440"/>
        <v>#N/A</v>
      </c>
      <c r="EZ91" s="170" t="e">
        <f t="shared" si="441"/>
        <v>#N/A</v>
      </c>
      <c r="FA91" s="170" t="e">
        <f t="shared" si="442"/>
        <v>#N/A</v>
      </c>
      <c r="FB91" s="170" t="e">
        <f t="shared" si="443"/>
        <v>#N/A</v>
      </c>
      <c r="FC91" s="170" t="e">
        <f t="shared" si="444"/>
        <v>#N/A</v>
      </c>
      <c r="FD91" s="170" t="e">
        <f t="shared" si="445"/>
        <v>#N/A</v>
      </c>
      <c r="FE91" s="170" t="e">
        <f t="shared" si="446"/>
        <v>#N/A</v>
      </c>
      <c r="FF91" s="170" t="e">
        <f t="shared" si="447"/>
        <v>#N/A</v>
      </c>
      <c r="FG91" s="170" t="e">
        <f t="shared" si="448"/>
        <v>#N/A</v>
      </c>
      <c r="FH91" s="170" t="e">
        <f t="shared" si="449"/>
        <v>#N/A</v>
      </c>
      <c r="FI91" s="170" t="e">
        <f t="shared" si="450"/>
        <v>#N/A</v>
      </c>
      <c r="FJ91" s="170" t="e">
        <f t="shared" si="451"/>
        <v>#N/A</v>
      </c>
      <c r="FK91" s="170" t="e">
        <f t="shared" si="452"/>
        <v>#N/A</v>
      </c>
      <c r="FL91" s="170" t="e">
        <f t="shared" si="453"/>
        <v>#N/A</v>
      </c>
      <c r="FM91" s="170" t="e">
        <f t="shared" si="454"/>
        <v>#N/A</v>
      </c>
      <c r="FN91" s="170" t="e">
        <f t="shared" si="455"/>
        <v>#N/A</v>
      </c>
      <c r="FO91" s="170" t="e">
        <f t="shared" si="456"/>
        <v>#N/A</v>
      </c>
      <c r="FP91" s="170" t="e">
        <f t="shared" si="457"/>
        <v>#N/A</v>
      </c>
      <c r="FQ91" s="170" t="e">
        <f t="shared" si="458"/>
        <v>#N/A</v>
      </c>
      <c r="FR91" s="170" t="e">
        <f t="shared" si="459"/>
        <v>#N/A</v>
      </c>
      <c r="FS91" s="170" t="e">
        <f t="shared" si="460"/>
        <v>#N/A</v>
      </c>
      <c r="FT91" s="170" t="e">
        <f t="shared" si="461"/>
        <v>#N/A</v>
      </c>
      <c r="FU91" s="170" t="e">
        <f t="shared" si="462"/>
        <v>#N/A</v>
      </c>
      <c r="FV91" s="170" t="e">
        <f t="shared" si="463"/>
        <v>#N/A</v>
      </c>
      <c r="FW91" s="170" t="e">
        <f t="shared" si="464"/>
        <v>#N/A</v>
      </c>
      <c r="FX91" s="170" t="e">
        <f t="shared" si="465"/>
        <v>#N/A</v>
      </c>
      <c r="FY91" s="170" t="e">
        <f t="shared" si="466"/>
        <v>#N/A</v>
      </c>
      <c r="FZ91" s="170" t="e">
        <f t="shared" si="467"/>
        <v>#N/A</v>
      </c>
      <c r="GA91" s="170" t="e">
        <f t="shared" si="468"/>
        <v>#N/A</v>
      </c>
      <c r="GB91" s="170" t="e">
        <f t="shared" si="469"/>
        <v>#N/A</v>
      </c>
      <c r="GC91" s="170" t="e">
        <f t="shared" si="470"/>
        <v>#N/A</v>
      </c>
      <c r="GD91" s="170" t="e">
        <f t="shared" si="471"/>
        <v>#N/A</v>
      </c>
      <c r="GE91" s="170" t="e">
        <f t="shared" si="472"/>
        <v>#N/A</v>
      </c>
      <c r="GF91" s="170" t="e">
        <f t="shared" si="473"/>
        <v>#N/A</v>
      </c>
      <c r="GG91" s="170" t="e">
        <f t="shared" si="474"/>
        <v>#N/A</v>
      </c>
      <c r="GH91" s="170" t="e">
        <f t="shared" si="475"/>
        <v>#N/A</v>
      </c>
      <c r="GI91" s="170" t="e">
        <f t="shared" si="476"/>
        <v>#N/A</v>
      </c>
      <c r="GJ91" s="170" t="e">
        <f t="shared" si="477"/>
        <v>#N/A</v>
      </c>
      <c r="GK91" s="170" t="e">
        <f t="shared" si="478"/>
        <v>#N/A</v>
      </c>
      <c r="GL91" s="170" t="e">
        <f t="shared" si="479"/>
        <v>#N/A</v>
      </c>
      <c r="GM91" s="170" t="e">
        <f t="shared" si="480"/>
        <v>#N/A</v>
      </c>
      <c r="GN91" s="170" t="e">
        <f t="shared" si="481"/>
        <v>#N/A</v>
      </c>
      <c r="GO91" s="170" t="e">
        <f t="shared" si="482"/>
        <v>#N/A</v>
      </c>
      <c r="GP91" s="170" t="e">
        <f t="shared" si="483"/>
        <v>#N/A</v>
      </c>
      <c r="GQ91" s="170" t="e">
        <f t="shared" si="484"/>
        <v>#N/A</v>
      </c>
      <c r="GR91" s="170" t="e">
        <f t="shared" si="485"/>
        <v>#N/A</v>
      </c>
      <c r="GS91" s="170" t="e">
        <f t="shared" si="486"/>
        <v>#N/A</v>
      </c>
      <c r="GT91" s="170" t="e">
        <f t="shared" si="487"/>
        <v>#N/A</v>
      </c>
      <c r="GU91" s="170" t="e">
        <f t="shared" si="488"/>
        <v>#N/A</v>
      </c>
      <c r="GV91" s="170" t="e">
        <f t="shared" si="489"/>
        <v>#N/A</v>
      </c>
      <c r="GW91" s="170" t="e">
        <f t="shared" si="490"/>
        <v>#N/A</v>
      </c>
      <c r="GX91" s="170" t="e">
        <f t="shared" si="491"/>
        <v>#N/A</v>
      </c>
      <c r="GY91" s="170" t="e">
        <f t="shared" si="492"/>
        <v>#N/A</v>
      </c>
      <c r="GZ91" s="170" t="e">
        <f t="shared" si="493"/>
        <v>#N/A</v>
      </c>
      <c r="HA91" s="170" t="e">
        <f t="shared" si="494"/>
        <v>#N/A</v>
      </c>
      <c r="HB91" s="170" t="e">
        <f t="shared" si="495"/>
        <v>#N/A</v>
      </c>
      <c r="HC91" s="170" t="e">
        <f t="shared" si="496"/>
        <v>#N/A</v>
      </c>
      <c r="HD91" s="170" t="e">
        <f t="shared" si="497"/>
        <v>#N/A</v>
      </c>
      <c r="HE91" s="170" t="e">
        <f t="shared" si="498"/>
        <v>#N/A</v>
      </c>
      <c r="HF91" s="170" t="e">
        <f t="shared" si="499"/>
        <v>#N/A</v>
      </c>
      <c r="HG91" s="170" t="e">
        <f t="shared" si="500"/>
        <v>#N/A</v>
      </c>
      <c r="HH91" s="170" t="e">
        <f t="shared" si="501"/>
        <v>#N/A</v>
      </c>
      <c r="HI91" s="170" t="e">
        <f t="shared" si="502"/>
        <v>#N/A</v>
      </c>
      <c r="HJ91" s="170" t="e">
        <f t="shared" si="503"/>
        <v>#N/A</v>
      </c>
      <c r="HK91" s="170" t="e">
        <f t="shared" si="504"/>
        <v>#N/A</v>
      </c>
      <c r="HL91" s="170" t="e">
        <f t="shared" si="505"/>
        <v>#N/A</v>
      </c>
      <c r="HM91" s="170" t="e">
        <f t="shared" si="506"/>
        <v>#N/A</v>
      </c>
      <c r="HN91" s="170" t="e">
        <f t="shared" si="507"/>
        <v>#N/A</v>
      </c>
      <c r="HO91" s="170" t="e">
        <f t="shared" si="508"/>
        <v>#N/A</v>
      </c>
      <c r="HP91" s="170" t="e">
        <f t="shared" si="509"/>
        <v>#N/A</v>
      </c>
    </row>
    <row r="92" spans="1:224" hidden="1" x14ac:dyDescent="0.25">
      <c r="A92" s="4">
        <v>89</v>
      </c>
      <c r="B92" s="97" t="str">
        <f t="shared" si="510"/>
        <v/>
      </c>
      <c r="C92" s="96"/>
      <c r="D92" s="97" t="str">
        <f t="shared" si="511"/>
        <v/>
      </c>
      <c r="E92" s="36" t="str">
        <f t="shared" si="403"/>
        <v/>
      </c>
      <c r="F92" s="36" t="str">
        <f t="shared" si="404"/>
        <v/>
      </c>
      <c r="G92" s="74" t="str">
        <f t="shared" si="512"/>
        <v/>
      </c>
      <c r="H92" s="23"/>
      <c r="I92" s="58"/>
      <c r="J92" s="281"/>
      <c r="K92" s="75" t="str">
        <f>IF(AND(B92&gt;0,C92&gt;0,D92&gt;0),IF(ISBLANK(J92),IF(ISBLANK(H92),"",(D92-B92)*VLOOKUP(H92,VLookups!$A$4:$B$13,2,FALSE)),J92),"")</f>
        <v/>
      </c>
      <c r="L92" s="76" t="str">
        <f t="shared" si="405"/>
        <v/>
      </c>
      <c r="M92" s="96"/>
      <c r="N92" s="271"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513"/>
        <v/>
      </c>
      <c r="W92" s="50" t="str">
        <f t="shared" ref="W92:AP92" si="584">IF(ISNONTEXT($V92),X92-$V92,"")</f>
        <v/>
      </c>
      <c r="X92" s="50" t="str">
        <f t="shared" si="584"/>
        <v/>
      </c>
      <c r="Y92" s="50" t="str">
        <f t="shared" si="584"/>
        <v/>
      </c>
      <c r="Z92" s="50" t="str">
        <f t="shared" si="584"/>
        <v/>
      </c>
      <c r="AA92" s="50" t="str">
        <f t="shared" si="584"/>
        <v/>
      </c>
      <c r="AB92" s="50" t="str">
        <f t="shared" si="584"/>
        <v/>
      </c>
      <c r="AC92" s="50" t="str">
        <f t="shared" si="584"/>
        <v/>
      </c>
      <c r="AD92" s="50" t="str">
        <f t="shared" si="584"/>
        <v/>
      </c>
      <c r="AE92" s="50" t="str">
        <f t="shared" si="584"/>
        <v/>
      </c>
      <c r="AF92" s="50" t="str">
        <f t="shared" si="584"/>
        <v/>
      </c>
      <c r="AG92" s="50" t="str">
        <f t="shared" si="584"/>
        <v/>
      </c>
      <c r="AH92" s="50" t="str">
        <f t="shared" si="584"/>
        <v/>
      </c>
      <c r="AI92" s="50" t="str">
        <f t="shared" si="584"/>
        <v/>
      </c>
      <c r="AJ92" s="50" t="str">
        <f t="shared" si="584"/>
        <v/>
      </c>
      <c r="AK92" s="50" t="str">
        <f t="shared" si="584"/>
        <v/>
      </c>
      <c r="AL92" s="50" t="str">
        <f t="shared" si="584"/>
        <v/>
      </c>
      <c r="AM92" s="50" t="str">
        <f t="shared" si="584"/>
        <v/>
      </c>
      <c r="AN92" s="50" t="str">
        <f t="shared" si="584"/>
        <v/>
      </c>
      <c r="AO92" s="50" t="str">
        <f t="shared" si="584"/>
        <v/>
      </c>
      <c r="AP92" s="50" t="str">
        <f t="shared" si="584"/>
        <v/>
      </c>
      <c r="AQ92" s="184" t="str">
        <f t="shared" si="515"/>
        <v/>
      </c>
      <c r="AR92" s="50" t="str">
        <f t="shared" ref="AR92:DC92" si="585">IF(ISNONTEXT($V92),AQ92+$V92,"")</f>
        <v/>
      </c>
      <c r="AS92" s="50" t="str">
        <f t="shared" si="585"/>
        <v/>
      </c>
      <c r="AT92" s="50" t="str">
        <f t="shared" si="585"/>
        <v/>
      </c>
      <c r="AU92" s="50" t="str">
        <f t="shared" si="585"/>
        <v/>
      </c>
      <c r="AV92" s="50" t="str">
        <f t="shared" si="585"/>
        <v/>
      </c>
      <c r="AW92" s="50" t="str">
        <f t="shared" si="585"/>
        <v/>
      </c>
      <c r="AX92" s="50" t="str">
        <f t="shared" si="585"/>
        <v/>
      </c>
      <c r="AY92" s="50" t="str">
        <f t="shared" si="585"/>
        <v/>
      </c>
      <c r="AZ92" s="50" t="str">
        <f t="shared" si="585"/>
        <v/>
      </c>
      <c r="BA92" s="50" t="str">
        <f t="shared" si="585"/>
        <v/>
      </c>
      <c r="BB92" s="50" t="str">
        <f t="shared" si="585"/>
        <v/>
      </c>
      <c r="BC92" s="50" t="str">
        <f t="shared" si="585"/>
        <v/>
      </c>
      <c r="BD92" s="50" t="str">
        <f t="shared" si="585"/>
        <v/>
      </c>
      <c r="BE92" s="50" t="str">
        <f t="shared" si="585"/>
        <v/>
      </c>
      <c r="BF92" s="50" t="str">
        <f t="shared" si="585"/>
        <v/>
      </c>
      <c r="BG92" s="50" t="str">
        <f t="shared" si="585"/>
        <v/>
      </c>
      <c r="BH92" s="50" t="str">
        <f t="shared" si="585"/>
        <v/>
      </c>
      <c r="BI92" s="50" t="str">
        <f t="shared" si="585"/>
        <v/>
      </c>
      <c r="BJ92" s="50" t="str">
        <f t="shared" si="585"/>
        <v/>
      </c>
      <c r="BK92" s="50" t="str">
        <f t="shared" si="585"/>
        <v/>
      </c>
      <c r="BL92" s="50" t="str">
        <f t="shared" si="585"/>
        <v/>
      </c>
      <c r="BM92" s="50" t="str">
        <f t="shared" si="585"/>
        <v/>
      </c>
      <c r="BN92" s="50" t="str">
        <f t="shared" si="585"/>
        <v/>
      </c>
      <c r="BO92" s="50" t="str">
        <f t="shared" si="585"/>
        <v/>
      </c>
      <c r="BP92" s="50" t="str">
        <f t="shared" si="585"/>
        <v/>
      </c>
      <c r="BQ92" s="50" t="str">
        <f t="shared" si="585"/>
        <v/>
      </c>
      <c r="BR92" s="50" t="str">
        <f t="shared" si="585"/>
        <v/>
      </c>
      <c r="BS92" s="50" t="str">
        <f t="shared" si="585"/>
        <v/>
      </c>
      <c r="BT92" s="50" t="str">
        <f t="shared" si="585"/>
        <v/>
      </c>
      <c r="BU92" s="50" t="str">
        <f t="shared" si="585"/>
        <v/>
      </c>
      <c r="BV92" s="50" t="str">
        <f t="shared" si="585"/>
        <v/>
      </c>
      <c r="BW92" s="50" t="str">
        <f t="shared" si="585"/>
        <v/>
      </c>
      <c r="BX92" s="50" t="str">
        <f t="shared" si="585"/>
        <v/>
      </c>
      <c r="BY92" s="50" t="str">
        <f t="shared" si="585"/>
        <v/>
      </c>
      <c r="BZ92" s="50" t="str">
        <f t="shared" si="585"/>
        <v/>
      </c>
      <c r="CA92" s="50" t="str">
        <f t="shared" si="585"/>
        <v/>
      </c>
      <c r="CB92" s="50" t="str">
        <f t="shared" si="585"/>
        <v/>
      </c>
      <c r="CC92" s="50" t="str">
        <f t="shared" si="585"/>
        <v/>
      </c>
      <c r="CD92" s="50" t="str">
        <f t="shared" si="585"/>
        <v/>
      </c>
      <c r="CE92" s="50" t="str">
        <f t="shared" si="585"/>
        <v/>
      </c>
      <c r="CF92" s="50" t="str">
        <f t="shared" si="585"/>
        <v/>
      </c>
      <c r="CG92" s="50" t="str">
        <f t="shared" si="585"/>
        <v/>
      </c>
      <c r="CH92" s="50" t="str">
        <f t="shared" si="585"/>
        <v/>
      </c>
      <c r="CI92" s="50" t="str">
        <f t="shared" si="585"/>
        <v/>
      </c>
      <c r="CJ92" s="50" t="str">
        <f t="shared" si="585"/>
        <v/>
      </c>
      <c r="CK92" s="50" t="str">
        <f t="shared" si="585"/>
        <v/>
      </c>
      <c r="CL92" s="50" t="str">
        <f t="shared" si="585"/>
        <v/>
      </c>
      <c r="CM92" s="50" t="str">
        <f t="shared" si="585"/>
        <v/>
      </c>
      <c r="CN92" s="50" t="str">
        <f t="shared" si="585"/>
        <v/>
      </c>
      <c r="CO92" s="50" t="str">
        <f t="shared" si="585"/>
        <v/>
      </c>
      <c r="CP92" s="50" t="str">
        <f t="shared" si="585"/>
        <v/>
      </c>
      <c r="CQ92" s="50" t="str">
        <f t="shared" si="585"/>
        <v/>
      </c>
      <c r="CR92" s="50" t="str">
        <f t="shared" si="585"/>
        <v/>
      </c>
      <c r="CS92" s="50" t="str">
        <f t="shared" si="585"/>
        <v/>
      </c>
      <c r="CT92" s="50" t="str">
        <f t="shared" si="585"/>
        <v/>
      </c>
      <c r="CU92" s="50" t="str">
        <f t="shared" si="585"/>
        <v/>
      </c>
      <c r="CV92" s="50" t="str">
        <f t="shared" si="585"/>
        <v/>
      </c>
      <c r="CW92" s="50" t="str">
        <f t="shared" si="585"/>
        <v/>
      </c>
      <c r="CX92" s="50" t="str">
        <f t="shared" si="585"/>
        <v/>
      </c>
      <c r="CY92" s="50" t="str">
        <f t="shared" si="585"/>
        <v/>
      </c>
      <c r="CZ92" s="50" t="str">
        <f t="shared" si="585"/>
        <v/>
      </c>
      <c r="DA92" s="50" t="str">
        <f t="shared" si="585"/>
        <v/>
      </c>
      <c r="DB92" s="50" t="str">
        <f t="shared" si="585"/>
        <v/>
      </c>
      <c r="DC92" s="50" t="str">
        <f t="shared" si="585"/>
        <v/>
      </c>
      <c r="DD92" s="50" t="str">
        <f t="shared" ref="DD92:DS92" si="586">IF(ISNONTEXT($V92),DC92+$V92,"")</f>
        <v/>
      </c>
      <c r="DE92" s="50" t="str">
        <f t="shared" si="586"/>
        <v/>
      </c>
      <c r="DF92" s="50" t="str">
        <f t="shared" si="586"/>
        <v/>
      </c>
      <c r="DG92" s="50" t="str">
        <f t="shared" si="586"/>
        <v/>
      </c>
      <c r="DH92" s="50" t="str">
        <f t="shared" si="586"/>
        <v/>
      </c>
      <c r="DI92" s="50" t="str">
        <f t="shared" si="586"/>
        <v/>
      </c>
      <c r="DJ92" s="50" t="str">
        <f t="shared" si="586"/>
        <v/>
      </c>
      <c r="DK92" s="50" t="str">
        <f t="shared" si="586"/>
        <v/>
      </c>
      <c r="DL92" s="50" t="str">
        <f t="shared" si="586"/>
        <v/>
      </c>
      <c r="DM92" s="50" t="str">
        <f t="shared" si="586"/>
        <v/>
      </c>
      <c r="DN92" s="50" t="str">
        <f t="shared" si="586"/>
        <v/>
      </c>
      <c r="DO92" s="50" t="str">
        <f t="shared" si="586"/>
        <v/>
      </c>
      <c r="DP92" s="50" t="str">
        <f t="shared" si="586"/>
        <v/>
      </c>
      <c r="DQ92" s="50" t="str">
        <f t="shared" si="586"/>
        <v/>
      </c>
      <c r="DR92" s="50" t="str">
        <f t="shared" si="586"/>
        <v/>
      </c>
      <c r="DS92" s="50" t="str">
        <f t="shared" si="586"/>
        <v/>
      </c>
      <c r="DT92" s="170" t="e">
        <f t="shared" si="409"/>
        <v>#N/A</v>
      </c>
      <c r="DU92" s="170" t="e">
        <f t="shared" si="410"/>
        <v>#N/A</v>
      </c>
      <c r="DV92" s="170" t="e">
        <f t="shared" si="411"/>
        <v>#N/A</v>
      </c>
      <c r="DW92" s="170" t="e">
        <f t="shared" si="412"/>
        <v>#N/A</v>
      </c>
      <c r="DX92" s="170" t="e">
        <f t="shared" si="413"/>
        <v>#N/A</v>
      </c>
      <c r="DY92" s="170" t="e">
        <f t="shared" si="414"/>
        <v>#N/A</v>
      </c>
      <c r="DZ92" s="170" t="e">
        <f t="shared" si="415"/>
        <v>#N/A</v>
      </c>
      <c r="EA92" s="170" t="e">
        <f t="shared" si="416"/>
        <v>#N/A</v>
      </c>
      <c r="EB92" s="170" t="e">
        <f t="shared" si="417"/>
        <v>#N/A</v>
      </c>
      <c r="EC92" s="170" t="e">
        <f t="shared" si="418"/>
        <v>#N/A</v>
      </c>
      <c r="ED92" s="170" t="e">
        <f t="shared" si="419"/>
        <v>#N/A</v>
      </c>
      <c r="EE92" s="170" t="e">
        <f t="shared" si="420"/>
        <v>#N/A</v>
      </c>
      <c r="EF92" s="170" t="e">
        <f t="shared" si="421"/>
        <v>#N/A</v>
      </c>
      <c r="EG92" s="170" t="e">
        <f t="shared" si="422"/>
        <v>#N/A</v>
      </c>
      <c r="EH92" s="170" t="e">
        <f t="shared" si="423"/>
        <v>#N/A</v>
      </c>
      <c r="EI92" s="170" t="e">
        <f t="shared" si="424"/>
        <v>#N/A</v>
      </c>
      <c r="EJ92" s="170" t="e">
        <f t="shared" si="425"/>
        <v>#N/A</v>
      </c>
      <c r="EK92" s="170" t="e">
        <f t="shared" si="426"/>
        <v>#N/A</v>
      </c>
      <c r="EL92" s="170" t="e">
        <f t="shared" si="427"/>
        <v>#N/A</v>
      </c>
      <c r="EM92" s="170" t="e">
        <f t="shared" si="428"/>
        <v>#N/A</v>
      </c>
      <c r="EN92" s="170" t="e">
        <f t="shared" si="429"/>
        <v>#N/A</v>
      </c>
      <c r="EO92" s="170" t="e">
        <f t="shared" si="430"/>
        <v>#N/A</v>
      </c>
      <c r="EP92" s="170" t="e">
        <f t="shared" si="431"/>
        <v>#N/A</v>
      </c>
      <c r="EQ92" s="170" t="e">
        <f t="shared" si="432"/>
        <v>#N/A</v>
      </c>
      <c r="ER92" s="170" t="e">
        <f t="shared" si="433"/>
        <v>#N/A</v>
      </c>
      <c r="ES92" s="170" t="e">
        <f t="shared" si="434"/>
        <v>#N/A</v>
      </c>
      <c r="ET92" s="170" t="e">
        <f t="shared" si="435"/>
        <v>#N/A</v>
      </c>
      <c r="EU92" s="170" t="e">
        <f t="shared" si="436"/>
        <v>#N/A</v>
      </c>
      <c r="EV92" s="170" t="e">
        <f t="shared" si="437"/>
        <v>#N/A</v>
      </c>
      <c r="EW92" s="170" t="e">
        <f t="shared" si="438"/>
        <v>#N/A</v>
      </c>
      <c r="EX92" s="170" t="e">
        <f t="shared" si="439"/>
        <v>#N/A</v>
      </c>
      <c r="EY92" s="170" t="e">
        <f t="shared" si="440"/>
        <v>#N/A</v>
      </c>
      <c r="EZ92" s="170" t="e">
        <f t="shared" si="441"/>
        <v>#N/A</v>
      </c>
      <c r="FA92" s="170" t="e">
        <f t="shared" si="442"/>
        <v>#N/A</v>
      </c>
      <c r="FB92" s="170" t="e">
        <f t="shared" si="443"/>
        <v>#N/A</v>
      </c>
      <c r="FC92" s="170" t="e">
        <f t="shared" si="444"/>
        <v>#N/A</v>
      </c>
      <c r="FD92" s="170" t="e">
        <f t="shared" si="445"/>
        <v>#N/A</v>
      </c>
      <c r="FE92" s="170" t="e">
        <f t="shared" si="446"/>
        <v>#N/A</v>
      </c>
      <c r="FF92" s="170" t="e">
        <f t="shared" si="447"/>
        <v>#N/A</v>
      </c>
      <c r="FG92" s="170" t="e">
        <f t="shared" si="448"/>
        <v>#N/A</v>
      </c>
      <c r="FH92" s="170" t="e">
        <f t="shared" si="449"/>
        <v>#N/A</v>
      </c>
      <c r="FI92" s="170" t="e">
        <f t="shared" si="450"/>
        <v>#N/A</v>
      </c>
      <c r="FJ92" s="170" t="e">
        <f t="shared" si="451"/>
        <v>#N/A</v>
      </c>
      <c r="FK92" s="170" t="e">
        <f t="shared" si="452"/>
        <v>#N/A</v>
      </c>
      <c r="FL92" s="170" t="e">
        <f t="shared" si="453"/>
        <v>#N/A</v>
      </c>
      <c r="FM92" s="170" t="e">
        <f t="shared" si="454"/>
        <v>#N/A</v>
      </c>
      <c r="FN92" s="170" t="e">
        <f t="shared" si="455"/>
        <v>#N/A</v>
      </c>
      <c r="FO92" s="170" t="e">
        <f t="shared" si="456"/>
        <v>#N/A</v>
      </c>
      <c r="FP92" s="170" t="e">
        <f t="shared" si="457"/>
        <v>#N/A</v>
      </c>
      <c r="FQ92" s="170" t="e">
        <f t="shared" si="458"/>
        <v>#N/A</v>
      </c>
      <c r="FR92" s="170" t="e">
        <f t="shared" si="459"/>
        <v>#N/A</v>
      </c>
      <c r="FS92" s="170" t="e">
        <f t="shared" si="460"/>
        <v>#N/A</v>
      </c>
      <c r="FT92" s="170" t="e">
        <f t="shared" si="461"/>
        <v>#N/A</v>
      </c>
      <c r="FU92" s="170" t="e">
        <f t="shared" si="462"/>
        <v>#N/A</v>
      </c>
      <c r="FV92" s="170" t="e">
        <f t="shared" si="463"/>
        <v>#N/A</v>
      </c>
      <c r="FW92" s="170" t="e">
        <f t="shared" si="464"/>
        <v>#N/A</v>
      </c>
      <c r="FX92" s="170" t="e">
        <f t="shared" si="465"/>
        <v>#N/A</v>
      </c>
      <c r="FY92" s="170" t="e">
        <f t="shared" si="466"/>
        <v>#N/A</v>
      </c>
      <c r="FZ92" s="170" t="e">
        <f t="shared" si="467"/>
        <v>#N/A</v>
      </c>
      <c r="GA92" s="170" t="e">
        <f t="shared" si="468"/>
        <v>#N/A</v>
      </c>
      <c r="GB92" s="170" t="e">
        <f t="shared" si="469"/>
        <v>#N/A</v>
      </c>
      <c r="GC92" s="170" t="e">
        <f t="shared" si="470"/>
        <v>#N/A</v>
      </c>
      <c r="GD92" s="170" t="e">
        <f t="shared" si="471"/>
        <v>#N/A</v>
      </c>
      <c r="GE92" s="170" t="e">
        <f t="shared" si="472"/>
        <v>#N/A</v>
      </c>
      <c r="GF92" s="170" t="e">
        <f t="shared" si="473"/>
        <v>#N/A</v>
      </c>
      <c r="GG92" s="170" t="e">
        <f t="shared" si="474"/>
        <v>#N/A</v>
      </c>
      <c r="GH92" s="170" t="e">
        <f t="shared" si="475"/>
        <v>#N/A</v>
      </c>
      <c r="GI92" s="170" t="e">
        <f t="shared" si="476"/>
        <v>#N/A</v>
      </c>
      <c r="GJ92" s="170" t="e">
        <f t="shared" si="477"/>
        <v>#N/A</v>
      </c>
      <c r="GK92" s="170" t="e">
        <f t="shared" si="478"/>
        <v>#N/A</v>
      </c>
      <c r="GL92" s="170" t="e">
        <f t="shared" si="479"/>
        <v>#N/A</v>
      </c>
      <c r="GM92" s="170" t="e">
        <f t="shared" si="480"/>
        <v>#N/A</v>
      </c>
      <c r="GN92" s="170" t="e">
        <f t="shared" si="481"/>
        <v>#N/A</v>
      </c>
      <c r="GO92" s="170" t="e">
        <f t="shared" si="482"/>
        <v>#N/A</v>
      </c>
      <c r="GP92" s="170" t="e">
        <f t="shared" si="483"/>
        <v>#N/A</v>
      </c>
      <c r="GQ92" s="170" t="e">
        <f t="shared" si="484"/>
        <v>#N/A</v>
      </c>
      <c r="GR92" s="170" t="e">
        <f t="shared" si="485"/>
        <v>#N/A</v>
      </c>
      <c r="GS92" s="170" t="e">
        <f t="shared" si="486"/>
        <v>#N/A</v>
      </c>
      <c r="GT92" s="170" t="e">
        <f t="shared" si="487"/>
        <v>#N/A</v>
      </c>
      <c r="GU92" s="170" t="e">
        <f t="shared" si="488"/>
        <v>#N/A</v>
      </c>
      <c r="GV92" s="170" t="e">
        <f t="shared" si="489"/>
        <v>#N/A</v>
      </c>
      <c r="GW92" s="170" t="e">
        <f t="shared" si="490"/>
        <v>#N/A</v>
      </c>
      <c r="GX92" s="170" t="e">
        <f t="shared" si="491"/>
        <v>#N/A</v>
      </c>
      <c r="GY92" s="170" t="e">
        <f t="shared" si="492"/>
        <v>#N/A</v>
      </c>
      <c r="GZ92" s="170" t="e">
        <f t="shared" si="493"/>
        <v>#N/A</v>
      </c>
      <c r="HA92" s="170" t="e">
        <f t="shared" si="494"/>
        <v>#N/A</v>
      </c>
      <c r="HB92" s="170" t="e">
        <f t="shared" si="495"/>
        <v>#N/A</v>
      </c>
      <c r="HC92" s="170" t="e">
        <f t="shared" si="496"/>
        <v>#N/A</v>
      </c>
      <c r="HD92" s="170" t="e">
        <f t="shared" si="497"/>
        <v>#N/A</v>
      </c>
      <c r="HE92" s="170" t="e">
        <f t="shared" si="498"/>
        <v>#N/A</v>
      </c>
      <c r="HF92" s="170" t="e">
        <f t="shared" si="499"/>
        <v>#N/A</v>
      </c>
      <c r="HG92" s="170" t="e">
        <f t="shared" si="500"/>
        <v>#N/A</v>
      </c>
      <c r="HH92" s="170" t="e">
        <f t="shared" si="501"/>
        <v>#N/A</v>
      </c>
      <c r="HI92" s="170" t="e">
        <f t="shared" si="502"/>
        <v>#N/A</v>
      </c>
      <c r="HJ92" s="170" t="e">
        <f t="shared" si="503"/>
        <v>#N/A</v>
      </c>
      <c r="HK92" s="170" t="e">
        <f t="shared" si="504"/>
        <v>#N/A</v>
      </c>
      <c r="HL92" s="170" t="e">
        <f t="shared" si="505"/>
        <v>#N/A</v>
      </c>
      <c r="HM92" s="170" t="e">
        <f t="shared" si="506"/>
        <v>#N/A</v>
      </c>
      <c r="HN92" s="170" t="e">
        <f t="shared" si="507"/>
        <v>#N/A</v>
      </c>
      <c r="HO92" s="170" t="e">
        <f t="shared" si="508"/>
        <v>#N/A</v>
      </c>
      <c r="HP92" s="170" t="e">
        <f t="shared" si="509"/>
        <v>#N/A</v>
      </c>
    </row>
    <row r="93" spans="1:224" hidden="1" x14ac:dyDescent="0.25">
      <c r="A93" s="4">
        <v>90</v>
      </c>
      <c r="B93" s="97" t="str">
        <f t="shared" si="510"/>
        <v/>
      </c>
      <c r="C93" s="96"/>
      <c r="D93" s="97" t="str">
        <f t="shared" si="511"/>
        <v/>
      </c>
      <c r="E93" s="36" t="str">
        <f t="shared" si="403"/>
        <v/>
      </c>
      <c r="F93" s="36" t="str">
        <f t="shared" si="404"/>
        <v/>
      </c>
      <c r="G93" s="74" t="str">
        <f t="shared" si="512"/>
        <v/>
      </c>
      <c r="H93" s="23"/>
      <c r="I93" s="58"/>
      <c r="J93" s="281"/>
      <c r="K93" s="75" t="str">
        <f>IF(AND(B93&gt;0,C93&gt;0,D93&gt;0),IF(ISBLANK(J93),IF(ISBLANK(H93),"",(D93-B93)*VLOOKUP(H93,VLookups!$A$4:$B$13,2,FALSE)),J93),"")</f>
        <v/>
      </c>
      <c r="L93" s="76" t="str">
        <f t="shared" si="405"/>
        <v/>
      </c>
      <c r="M93" s="96"/>
      <c r="N93" s="271"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513"/>
        <v/>
      </c>
      <c r="W93" s="50" t="str">
        <f t="shared" ref="W93:AP93" si="587">IF(ISNONTEXT($V93),X93-$V93,"")</f>
        <v/>
      </c>
      <c r="X93" s="50" t="str">
        <f t="shared" si="587"/>
        <v/>
      </c>
      <c r="Y93" s="50" t="str">
        <f t="shared" si="587"/>
        <v/>
      </c>
      <c r="Z93" s="50" t="str">
        <f t="shared" si="587"/>
        <v/>
      </c>
      <c r="AA93" s="50" t="str">
        <f t="shared" si="587"/>
        <v/>
      </c>
      <c r="AB93" s="50" t="str">
        <f t="shared" si="587"/>
        <v/>
      </c>
      <c r="AC93" s="50" t="str">
        <f t="shared" si="587"/>
        <v/>
      </c>
      <c r="AD93" s="50" t="str">
        <f t="shared" si="587"/>
        <v/>
      </c>
      <c r="AE93" s="50" t="str">
        <f t="shared" si="587"/>
        <v/>
      </c>
      <c r="AF93" s="50" t="str">
        <f t="shared" si="587"/>
        <v/>
      </c>
      <c r="AG93" s="50" t="str">
        <f t="shared" si="587"/>
        <v/>
      </c>
      <c r="AH93" s="50" t="str">
        <f t="shared" si="587"/>
        <v/>
      </c>
      <c r="AI93" s="50" t="str">
        <f t="shared" si="587"/>
        <v/>
      </c>
      <c r="AJ93" s="50" t="str">
        <f t="shared" si="587"/>
        <v/>
      </c>
      <c r="AK93" s="50" t="str">
        <f t="shared" si="587"/>
        <v/>
      </c>
      <c r="AL93" s="50" t="str">
        <f t="shared" si="587"/>
        <v/>
      </c>
      <c r="AM93" s="50" t="str">
        <f t="shared" si="587"/>
        <v/>
      </c>
      <c r="AN93" s="50" t="str">
        <f t="shared" si="587"/>
        <v/>
      </c>
      <c r="AO93" s="50" t="str">
        <f t="shared" si="587"/>
        <v/>
      </c>
      <c r="AP93" s="50" t="str">
        <f t="shared" si="587"/>
        <v/>
      </c>
      <c r="AQ93" s="184" t="str">
        <f t="shared" si="515"/>
        <v/>
      </c>
      <c r="AR93" s="50" t="str">
        <f t="shared" ref="AR93:DC93" si="588">IF(ISNONTEXT($V93),AQ93+$V93,"")</f>
        <v/>
      </c>
      <c r="AS93" s="50" t="str">
        <f t="shared" si="588"/>
        <v/>
      </c>
      <c r="AT93" s="50" t="str">
        <f t="shared" si="588"/>
        <v/>
      </c>
      <c r="AU93" s="50" t="str">
        <f t="shared" si="588"/>
        <v/>
      </c>
      <c r="AV93" s="50" t="str">
        <f t="shared" si="588"/>
        <v/>
      </c>
      <c r="AW93" s="50" t="str">
        <f t="shared" si="588"/>
        <v/>
      </c>
      <c r="AX93" s="50" t="str">
        <f t="shared" si="588"/>
        <v/>
      </c>
      <c r="AY93" s="50" t="str">
        <f t="shared" si="588"/>
        <v/>
      </c>
      <c r="AZ93" s="50" t="str">
        <f t="shared" si="588"/>
        <v/>
      </c>
      <c r="BA93" s="50" t="str">
        <f t="shared" si="588"/>
        <v/>
      </c>
      <c r="BB93" s="50" t="str">
        <f t="shared" si="588"/>
        <v/>
      </c>
      <c r="BC93" s="50" t="str">
        <f t="shared" si="588"/>
        <v/>
      </c>
      <c r="BD93" s="50" t="str">
        <f t="shared" si="588"/>
        <v/>
      </c>
      <c r="BE93" s="50" t="str">
        <f t="shared" si="588"/>
        <v/>
      </c>
      <c r="BF93" s="50" t="str">
        <f t="shared" si="588"/>
        <v/>
      </c>
      <c r="BG93" s="50" t="str">
        <f t="shared" si="588"/>
        <v/>
      </c>
      <c r="BH93" s="50" t="str">
        <f t="shared" si="588"/>
        <v/>
      </c>
      <c r="BI93" s="50" t="str">
        <f t="shared" si="588"/>
        <v/>
      </c>
      <c r="BJ93" s="50" t="str">
        <f t="shared" si="588"/>
        <v/>
      </c>
      <c r="BK93" s="50" t="str">
        <f t="shared" si="588"/>
        <v/>
      </c>
      <c r="BL93" s="50" t="str">
        <f t="shared" si="588"/>
        <v/>
      </c>
      <c r="BM93" s="50" t="str">
        <f t="shared" si="588"/>
        <v/>
      </c>
      <c r="BN93" s="50" t="str">
        <f t="shared" si="588"/>
        <v/>
      </c>
      <c r="BO93" s="50" t="str">
        <f t="shared" si="588"/>
        <v/>
      </c>
      <c r="BP93" s="50" t="str">
        <f t="shared" si="588"/>
        <v/>
      </c>
      <c r="BQ93" s="50" t="str">
        <f t="shared" si="588"/>
        <v/>
      </c>
      <c r="BR93" s="50" t="str">
        <f t="shared" si="588"/>
        <v/>
      </c>
      <c r="BS93" s="50" t="str">
        <f t="shared" si="588"/>
        <v/>
      </c>
      <c r="BT93" s="50" t="str">
        <f t="shared" si="588"/>
        <v/>
      </c>
      <c r="BU93" s="50" t="str">
        <f t="shared" si="588"/>
        <v/>
      </c>
      <c r="BV93" s="50" t="str">
        <f t="shared" si="588"/>
        <v/>
      </c>
      <c r="BW93" s="50" t="str">
        <f t="shared" si="588"/>
        <v/>
      </c>
      <c r="BX93" s="50" t="str">
        <f t="shared" si="588"/>
        <v/>
      </c>
      <c r="BY93" s="50" t="str">
        <f t="shared" si="588"/>
        <v/>
      </c>
      <c r="BZ93" s="50" t="str">
        <f t="shared" si="588"/>
        <v/>
      </c>
      <c r="CA93" s="50" t="str">
        <f t="shared" si="588"/>
        <v/>
      </c>
      <c r="CB93" s="50" t="str">
        <f t="shared" si="588"/>
        <v/>
      </c>
      <c r="CC93" s="50" t="str">
        <f t="shared" si="588"/>
        <v/>
      </c>
      <c r="CD93" s="50" t="str">
        <f t="shared" si="588"/>
        <v/>
      </c>
      <c r="CE93" s="50" t="str">
        <f t="shared" si="588"/>
        <v/>
      </c>
      <c r="CF93" s="50" t="str">
        <f t="shared" si="588"/>
        <v/>
      </c>
      <c r="CG93" s="50" t="str">
        <f t="shared" si="588"/>
        <v/>
      </c>
      <c r="CH93" s="50" t="str">
        <f t="shared" si="588"/>
        <v/>
      </c>
      <c r="CI93" s="50" t="str">
        <f t="shared" si="588"/>
        <v/>
      </c>
      <c r="CJ93" s="50" t="str">
        <f t="shared" si="588"/>
        <v/>
      </c>
      <c r="CK93" s="50" t="str">
        <f t="shared" si="588"/>
        <v/>
      </c>
      <c r="CL93" s="50" t="str">
        <f t="shared" si="588"/>
        <v/>
      </c>
      <c r="CM93" s="50" t="str">
        <f t="shared" si="588"/>
        <v/>
      </c>
      <c r="CN93" s="50" t="str">
        <f t="shared" si="588"/>
        <v/>
      </c>
      <c r="CO93" s="50" t="str">
        <f t="shared" si="588"/>
        <v/>
      </c>
      <c r="CP93" s="50" t="str">
        <f t="shared" si="588"/>
        <v/>
      </c>
      <c r="CQ93" s="50" t="str">
        <f t="shared" si="588"/>
        <v/>
      </c>
      <c r="CR93" s="50" t="str">
        <f t="shared" si="588"/>
        <v/>
      </c>
      <c r="CS93" s="50" t="str">
        <f t="shared" si="588"/>
        <v/>
      </c>
      <c r="CT93" s="50" t="str">
        <f t="shared" si="588"/>
        <v/>
      </c>
      <c r="CU93" s="50" t="str">
        <f t="shared" si="588"/>
        <v/>
      </c>
      <c r="CV93" s="50" t="str">
        <f t="shared" si="588"/>
        <v/>
      </c>
      <c r="CW93" s="50" t="str">
        <f t="shared" si="588"/>
        <v/>
      </c>
      <c r="CX93" s="50" t="str">
        <f t="shared" si="588"/>
        <v/>
      </c>
      <c r="CY93" s="50" t="str">
        <f t="shared" si="588"/>
        <v/>
      </c>
      <c r="CZ93" s="50" t="str">
        <f t="shared" si="588"/>
        <v/>
      </c>
      <c r="DA93" s="50" t="str">
        <f t="shared" si="588"/>
        <v/>
      </c>
      <c r="DB93" s="50" t="str">
        <f t="shared" si="588"/>
        <v/>
      </c>
      <c r="DC93" s="50" t="str">
        <f t="shared" si="588"/>
        <v/>
      </c>
      <c r="DD93" s="50" t="str">
        <f t="shared" ref="DD93:DS93" si="589">IF(ISNONTEXT($V93),DC93+$V93,"")</f>
        <v/>
      </c>
      <c r="DE93" s="50" t="str">
        <f t="shared" si="589"/>
        <v/>
      </c>
      <c r="DF93" s="50" t="str">
        <f t="shared" si="589"/>
        <v/>
      </c>
      <c r="DG93" s="50" t="str">
        <f t="shared" si="589"/>
        <v/>
      </c>
      <c r="DH93" s="50" t="str">
        <f t="shared" si="589"/>
        <v/>
      </c>
      <c r="DI93" s="50" t="str">
        <f t="shared" si="589"/>
        <v/>
      </c>
      <c r="DJ93" s="50" t="str">
        <f t="shared" si="589"/>
        <v/>
      </c>
      <c r="DK93" s="50" t="str">
        <f t="shared" si="589"/>
        <v/>
      </c>
      <c r="DL93" s="50" t="str">
        <f t="shared" si="589"/>
        <v/>
      </c>
      <c r="DM93" s="50" t="str">
        <f t="shared" si="589"/>
        <v/>
      </c>
      <c r="DN93" s="50" t="str">
        <f t="shared" si="589"/>
        <v/>
      </c>
      <c r="DO93" s="50" t="str">
        <f t="shared" si="589"/>
        <v/>
      </c>
      <c r="DP93" s="50" t="str">
        <f t="shared" si="589"/>
        <v/>
      </c>
      <c r="DQ93" s="50" t="str">
        <f t="shared" si="589"/>
        <v/>
      </c>
      <c r="DR93" s="50" t="str">
        <f t="shared" si="589"/>
        <v/>
      </c>
      <c r="DS93" s="50" t="str">
        <f t="shared" si="589"/>
        <v/>
      </c>
      <c r="DT93" s="170" t="e">
        <f t="shared" si="409"/>
        <v>#N/A</v>
      </c>
      <c r="DU93" s="170" t="e">
        <f t="shared" si="410"/>
        <v>#N/A</v>
      </c>
      <c r="DV93" s="170" t="e">
        <f t="shared" si="411"/>
        <v>#N/A</v>
      </c>
      <c r="DW93" s="170" t="e">
        <f t="shared" si="412"/>
        <v>#N/A</v>
      </c>
      <c r="DX93" s="170" t="e">
        <f t="shared" si="413"/>
        <v>#N/A</v>
      </c>
      <c r="DY93" s="170" t="e">
        <f t="shared" si="414"/>
        <v>#N/A</v>
      </c>
      <c r="DZ93" s="170" t="e">
        <f t="shared" si="415"/>
        <v>#N/A</v>
      </c>
      <c r="EA93" s="170" t="e">
        <f t="shared" si="416"/>
        <v>#N/A</v>
      </c>
      <c r="EB93" s="170" t="e">
        <f t="shared" si="417"/>
        <v>#N/A</v>
      </c>
      <c r="EC93" s="170" t="e">
        <f t="shared" si="418"/>
        <v>#N/A</v>
      </c>
      <c r="ED93" s="170" t="e">
        <f t="shared" si="419"/>
        <v>#N/A</v>
      </c>
      <c r="EE93" s="170" t="e">
        <f t="shared" si="420"/>
        <v>#N/A</v>
      </c>
      <c r="EF93" s="170" t="e">
        <f t="shared" si="421"/>
        <v>#N/A</v>
      </c>
      <c r="EG93" s="170" t="e">
        <f t="shared" si="422"/>
        <v>#N/A</v>
      </c>
      <c r="EH93" s="170" t="e">
        <f t="shared" si="423"/>
        <v>#N/A</v>
      </c>
      <c r="EI93" s="170" t="e">
        <f t="shared" si="424"/>
        <v>#N/A</v>
      </c>
      <c r="EJ93" s="170" t="e">
        <f t="shared" si="425"/>
        <v>#N/A</v>
      </c>
      <c r="EK93" s="170" t="e">
        <f t="shared" si="426"/>
        <v>#N/A</v>
      </c>
      <c r="EL93" s="170" t="e">
        <f t="shared" si="427"/>
        <v>#N/A</v>
      </c>
      <c r="EM93" s="170" t="e">
        <f t="shared" si="428"/>
        <v>#N/A</v>
      </c>
      <c r="EN93" s="170" t="e">
        <f t="shared" si="429"/>
        <v>#N/A</v>
      </c>
      <c r="EO93" s="170" t="e">
        <f t="shared" si="430"/>
        <v>#N/A</v>
      </c>
      <c r="EP93" s="170" t="e">
        <f t="shared" si="431"/>
        <v>#N/A</v>
      </c>
      <c r="EQ93" s="170" t="e">
        <f t="shared" si="432"/>
        <v>#N/A</v>
      </c>
      <c r="ER93" s="170" t="e">
        <f t="shared" si="433"/>
        <v>#N/A</v>
      </c>
      <c r="ES93" s="170" t="e">
        <f t="shared" si="434"/>
        <v>#N/A</v>
      </c>
      <c r="ET93" s="170" t="e">
        <f t="shared" si="435"/>
        <v>#N/A</v>
      </c>
      <c r="EU93" s="170" t="e">
        <f t="shared" si="436"/>
        <v>#N/A</v>
      </c>
      <c r="EV93" s="170" t="e">
        <f t="shared" si="437"/>
        <v>#N/A</v>
      </c>
      <c r="EW93" s="170" t="e">
        <f t="shared" si="438"/>
        <v>#N/A</v>
      </c>
      <c r="EX93" s="170" t="e">
        <f t="shared" si="439"/>
        <v>#N/A</v>
      </c>
      <c r="EY93" s="170" t="e">
        <f t="shared" si="440"/>
        <v>#N/A</v>
      </c>
      <c r="EZ93" s="170" t="e">
        <f t="shared" si="441"/>
        <v>#N/A</v>
      </c>
      <c r="FA93" s="170" t="e">
        <f t="shared" si="442"/>
        <v>#N/A</v>
      </c>
      <c r="FB93" s="170" t="e">
        <f t="shared" si="443"/>
        <v>#N/A</v>
      </c>
      <c r="FC93" s="170" t="e">
        <f t="shared" si="444"/>
        <v>#N/A</v>
      </c>
      <c r="FD93" s="170" t="e">
        <f t="shared" si="445"/>
        <v>#N/A</v>
      </c>
      <c r="FE93" s="170" t="e">
        <f t="shared" si="446"/>
        <v>#N/A</v>
      </c>
      <c r="FF93" s="170" t="e">
        <f t="shared" si="447"/>
        <v>#N/A</v>
      </c>
      <c r="FG93" s="170" t="e">
        <f t="shared" si="448"/>
        <v>#N/A</v>
      </c>
      <c r="FH93" s="170" t="e">
        <f t="shared" si="449"/>
        <v>#N/A</v>
      </c>
      <c r="FI93" s="170" t="e">
        <f t="shared" si="450"/>
        <v>#N/A</v>
      </c>
      <c r="FJ93" s="170" t="e">
        <f t="shared" si="451"/>
        <v>#N/A</v>
      </c>
      <c r="FK93" s="170" t="e">
        <f t="shared" si="452"/>
        <v>#N/A</v>
      </c>
      <c r="FL93" s="170" t="e">
        <f t="shared" si="453"/>
        <v>#N/A</v>
      </c>
      <c r="FM93" s="170" t="e">
        <f t="shared" si="454"/>
        <v>#N/A</v>
      </c>
      <c r="FN93" s="170" t="e">
        <f t="shared" si="455"/>
        <v>#N/A</v>
      </c>
      <c r="FO93" s="170" t="e">
        <f t="shared" si="456"/>
        <v>#N/A</v>
      </c>
      <c r="FP93" s="170" t="e">
        <f t="shared" si="457"/>
        <v>#N/A</v>
      </c>
      <c r="FQ93" s="170" t="e">
        <f t="shared" si="458"/>
        <v>#N/A</v>
      </c>
      <c r="FR93" s="170" t="e">
        <f t="shared" si="459"/>
        <v>#N/A</v>
      </c>
      <c r="FS93" s="170" t="e">
        <f t="shared" si="460"/>
        <v>#N/A</v>
      </c>
      <c r="FT93" s="170" t="e">
        <f t="shared" si="461"/>
        <v>#N/A</v>
      </c>
      <c r="FU93" s="170" t="e">
        <f t="shared" si="462"/>
        <v>#N/A</v>
      </c>
      <c r="FV93" s="170" t="e">
        <f t="shared" si="463"/>
        <v>#N/A</v>
      </c>
      <c r="FW93" s="170" t="e">
        <f t="shared" si="464"/>
        <v>#N/A</v>
      </c>
      <c r="FX93" s="170" t="e">
        <f t="shared" si="465"/>
        <v>#N/A</v>
      </c>
      <c r="FY93" s="170" t="e">
        <f t="shared" si="466"/>
        <v>#N/A</v>
      </c>
      <c r="FZ93" s="170" t="e">
        <f t="shared" si="467"/>
        <v>#N/A</v>
      </c>
      <c r="GA93" s="170" t="e">
        <f t="shared" si="468"/>
        <v>#N/A</v>
      </c>
      <c r="GB93" s="170" t="e">
        <f t="shared" si="469"/>
        <v>#N/A</v>
      </c>
      <c r="GC93" s="170" t="e">
        <f t="shared" si="470"/>
        <v>#N/A</v>
      </c>
      <c r="GD93" s="170" t="e">
        <f t="shared" si="471"/>
        <v>#N/A</v>
      </c>
      <c r="GE93" s="170" t="e">
        <f t="shared" si="472"/>
        <v>#N/A</v>
      </c>
      <c r="GF93" s="170" t="e">
        <f t="shared" si="473"/>
        <v>#N/A</v>
      </c>
      <c r="GG93" s="170" t="e">
        <f t="shared" si="474"/>
        <v>#N/A</v>
      </c>
      <c r="GH93" s="170" t="e">
        <f t="shared" si="475"/>
        <v>#N/A</v>
      </c>
      <c r="GI93" s="170" t="e">
        <f t="shared" si="476"/>
        <v>#N/A</v>
      </c>
      <c r="GJ93" s="170" t="e">
        <f t="shared" si="477"/>
        <v>#N/A</v>
      </c>
      <c r="GK93" s="170" t="e">
        <f t="shared" si="478"/>
        <v>#N/A</v>
      </c>
      <c r="GL93" s="170" t="e">
        <f t="shared" si="479"/>
        <v>#N/A</v>
      </c>
      <c r="GM93" s="170" t="e">
        <f t="shared" si="480"/>
        <v>#N/A</v>
      </c>
      <c r="GN93" s="170" t="e">
        <f t="shared" si="481"/>
        <v>#N/A</v>
      </c>
      <c r="GO93" s="170" t="e">
        <f t="shared" si="482"/>
        <v>#N/A</v>
      </c>
      <c r="GP93" s="170" t="e">
        <f t="shared" si="483"/>
        <v>#N/A</v>
      </c>
      <c r="GQ93" s="170" t="e">
        <f t="shared" si="484"/>
        <v>#N/A</v>
      </c>
      <c r="GR93" s="170" t="e">
        <f t="shared" si="485"/>
        <v>#N/A</v>
      </c>
      <c r="GS93" s="170" t="e">
        <f t="shared" si="486"/>
        <v>#N/A</v>
      </c>
      <c r="GT93" s="170" t="e">
        <f t="shared" si="487"/>
        <v>#N/A</v>
      </c>
      <c r="GU93" s="170" t="e">
        <f t="shared" si="488"/>
        <v>#N/A</v>
      </c>
      <c r="GV93" s="170" t="e">
        <f t="shared" si="489"/>
        <v>#N/A</v>
      </c>
      <c r="GW93" s="170" t="e">
        <f t="shared" si="490"/>
        <v>#N/A</v>
      </c>
      <c r="GX93" s="170" t="e">
        <f t="shared" si="491"/>
        <v>#N/A</v>
      </c>
      <c r="GY93" s="170" t="e">
        <f t="shared" si="492"/>
        <v>#N/A</v>
      </c>
      <c r="GZ93" s="170" t="e">
        <f t="shared" si="493"/>
        <v>#N/A</v>
      </c>
      <c r="HA93" s="170" t="e">
        <f t="shared" si="494"/>
        <v>#N/A</v>
      </c>
      <c r="HB93" s="170" t="e">
        <f t="shared" si="495"/>
        <v>#N/A</v>
      </c>
      <c r="HC93" s="170" t="e">
        <f t="shared" si="496"/>
        <v>#N/A</v>
      </c>
      <c r="HD93" s="170" t="e">
        <f t="shared" si="497"/>
        <v>#N/A</v>
      </c>
      <c r="HE93" s="170" t="e">
        <f t="shared" si="498"/>
        <v>#N/A</v>
      </c>
      <c r="HF93" s="170" t="e">
        <f t="shared" si="499"/>
        <v>#N/A</v>
      </c>
      <c r="HG93" s="170" t="e">
        <f t="shared" si="500"/>
        <v>#N/A</v>
      </c>
      <c r="HH93" s="170" t="e">
        <f t="shared" si="501"/>
        <v>#N/A</v>
      </c>
      <c r="HI93" s="170" t="e">
        <f t="shared" si="502"/>
        <v>#N/A</v>
      </c>
      <c r="HJ93" s="170" t="e">
        <f t="shared" si="503"/>
        <v>#N/A</v>
      </c>
      <c r="HK93" s="170" t="e">
        <f t="shared" si="504"/>
        <v>#N/A</v>
      </c>
      <c r="HL93" s="170" t="e">
        <f t="shared" si="505"/>
        <v>#N/A</v>
      </c>
      <c r="HM93" s="170" t="e">
        <f t="shared" si="506"/>
        <v>#N/A</v>
      </c>
      <c r="HN93" s="170" t="e">
        <f t="shared" si="507"/>
        <v>#N/A</v>
      </c>
      <c r="HO93" s="170" t="e">
        <f t="shared" si="508"/>
        <v>#N/A</v>
      </c>
      <c r="HP93" s="170" t="e">
        <f t="shared" si="509"/>
        <v>#N/A</v>
      </c>
    </row>
    <row r="94" spans="1:224" hidden="1" x14ac:dyDescent="0.25">
      <c r="A94" s="4">
        <v>91</v>
      </c>
      <c r="B94" s="97" t="str">
        <f t="shared" si="510"/>
        <v/>
      </c>
      <c r="C94" s="96"/>
      <c r="D94" s="97" t="str">
        <f t="shared" si="511"/>
        <v/>
      </c>
      <c r="E94" s="36" t="str">
        <f t="shared" si="403"/>
        <v/>
      </c>
      <c r="F94" s="36" t="str">
        <f t="shared" si="404"/>
        <v/>
      </c>
      <c r="G94" s="74" t="str">
        <f t="shared" si="512"/>
        <v/>
      </c>
      <c r="H94" s="23"/>
      <c r="I94" s="58"/>
      <c r="J94" s="281"/>
      <c r="K94" s="75" t="str">
        <f>IF(AND(B94&gt;0,C94&gt;0,D94&gt;0),IF(ISBLANK(J94),IF(ISBLANK(H94),"",(D94-B94)*VLOOKUP(H94,VLookups!$A$4:$B$13,2,FALSE)),J94),"")</f>
        <v/>
      </c>
      <c r="L94" s="76" t="str">
        <f t="shared" si="405"/>
        <v/>
      </c>
      <c r="M94" s="96"/>
      <c r="N94" s="271"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513"/>
        <v/>
      </c>
      <c r="W94" s="50" t="str">
        <f t="shared" ref="W94:AP94" si="590">IF(ISNONTEXT($V94),X94-$V94,"")</f>
        <v/>
      </c>
      <c r="X94" s="50" t="str">
        <f t="shared" si="590"/>
        <v/>
      </c>
      <c r="Y94" s="50" t="str">
        <f t="shared" si="590"/>
        <v/>
      </c>
      <c r="Z94" s="50" t="str">
        <f t="shared" si="590"/>
        <v/>
      </c>
      <c r="AA94" s="50" t="str">
        <f t="shared" si="590"/>
        <v/>
      </c>
      <c r="AB94" s="50" t="str">
        <f t="shared" si="590"/>
        <v/>
      </c>
      <c r="AC94" s="50" t="str">
        <f t="shared" si="590"/>
        <v/>
      </c>
      <c r="AD94" s="50" t="str">
        <f t="shared" si="590"/>
        <v/>
      </c>
      <c r="AE94" s="50" t="str">
        <f t="shared" si="590"/>
        <v/>
      </c>
      <c r="AF94" s="50" t="str">
        <f t="shared" si="590"/>
        <v/>
      </c>
      <c r="AG94" s="50" t="str">
        <f t="shared" si="590"/>
        <v/>
      </c>
      <c r="AH94" s="50" t="str">
        <f t="shared" si="590"/>
        <v/>
      </c>
      <c r="AI94" s="50" t="str">
        <f t="shared" si="590"/>
        <v/>
      </c>
      <c r="AJ94" s="50" t="str">
        <f t="shared" si="590"/>
        <v/>
      </c>
      <c r="AK94" s="50" t="str">
        <f t="shared" si="590"/>
        <v/>
      </c>
      <c r="AL94" s="50" t="str">
        <f t="shared" si="590"/>
        <v/>
      </c>
      <c r="AM94" s="50" t="str">
        <f t="shared" si="590"/>
        <v/>
      </c>
      <c r="AN94" s="50" t="str">
        <f t="shared" si="590"/>
        <v/>
      </c>
      <c r="AO94" s="50" t="str">
        <f t="shared" si="590"/>
        <v/>
      </c>
      <c r="AP94" s="50" t="str">
        <f t="shared" si="590"/>
        <v/>
      </c>
      <c r="AQ94" s="184" t="str">
        <f t="shared" si="515"/>
        <v/>
      </c>
      <c r="AR94" s="50" t="str">
        <f t="shared" ref="AR94:DC94" si="591">IF(ISNONTEXT($V94),AQ94+$V94,"")</f>
        <v/>
      </c>
      <c r="AS94" s="50" t="str">
        <f t="shared" si="591"/>
        <v/>
      </c>
      <c r="AT94" s="50" t="str">
        <f t="shared" si="591"/>
        <v/>
      </c>
      <c r="AU94" s="50" t="str">
        <f t="shared" si="591"/>
        <v/>
      </c>
      <c r="AV94" s="50" t="str">
        <f t="shared" si="591"/>
        <v/>
      </c>
      <c r="AW94" s="50" t="str">
        <f t="shared" si="591"/>
        <v/>
      </c>
      <c r="AX94" s="50" t="str">
        <f t="shared" si="591"/>
        <v/>
      </c>
      <c r="AY94" s="50" t="str">
        <f t="shared" si="591"/>
        <v/>
      </c>
      <c r="AZ94" s="50" t="str">
        <f t="shared" si="591"/>
        <v/>
      </c>
      <c r="BA94" s="50" t="str">
        <f t="shared" si="591"/>
        <v/>
      </c>
      <c r="BB94" s="50" t="str">
        <f t="shared" si="591"/>
        <v/>
      </c>
      <c r="BC94" s="50" t="str">
        <f t="shared" si="591"/>
        <v/>
      </c>
      <c r="BD94" s="50" t="str">
        <f t="shared" si="591"/>
        <v/>
      </c>
      <c r="BE94" s="50" t="str">
        <f t="shared" si="591"/>
        <v/>
      </c>
      <c r="BF94" s="50" t="str">
        <f t="shared" si="591"/>
        <v/>
      </c>
      <c r="BG94" s="50" t="str">
        <f t="shared" si="591"/>
        <v/>
      </c>
      <c r="BH94" s="50" t="str">
        <f t="shared" si="591"/>
        <v/>
      </c>
      <c r="BI94" s="50" t="str">
        <f t="shared" si="591"/>
        <v/>
      </c>
      <c r="BJ94" s="50" t="str">
        <f t="shared" si="591"/>
        <v/>
      </c>
      <c r="BK94" s="50" t="str">
        <f t="shared" si="591"/>
        <v/>
      </c>
      <c r="BL94" s="50" t="str">
        <f t="shared" si="591"/>
        <v/>
      </c>
      <c r="BM94" s="50" t="str">
        <f t="shared" si="591"/>
        <v/>
      </c>
      <c r="BN94" s="50" t="str">
        <f t="shared" si="591"/>
        <v/>
      </c>
      <c r="BO94" s="50" t="str">
        <f t="shared" si="591"/>
        <v/>
      </c>
      <c r="BP94" s="50" t="str">
        <f t="shared" si="591"/>
        <v/>
      </c>
      <c r="BQ94" s="50" t="str">
        <f t="shared" si="591"/>
        <v/>
      </c>
      <c r="BR94" s="50" t="str">
        <f t="shared" si="591"/>
        <v/>
      </c>
      <c r="BS94" s="50" t="str">
        <f t="shared" si="591"/>
        <v/>
      </c>
      <c r="BT94" s="50" t="str">
        <f t="shared" si="591"/>
        <v/>
      </c>
      <c r="BU94" s="50" t="str">
        <f t="shared" si="591"/>
        <v/>
      </c>
      <c r="BV94" s="50" t="str">
        <f t="shared" si="591"/>
        <v/>
      </c>
      <c r="BW94" s="50" t="str">
        <f t="shared" si="591"/>
        <v/>
      </c>
      <c r="BX94" s="50" t="str">
        <f t="shared" si="591"/>
        <v/>
      </c>
      <c r="BY94" s="50" t="str">
        <f t="shared" si="591"/>
        <v/>
      </c>
      <c r="BZ94" s="50" t="str">
        <f t="shared" si="591"/>
        <v/>
      </c>
      <c r="CA94" s="50" t="str">
        <f t="shared" si="591"/>
        <v/>
      </c>
      <c r="CB94" s="50" t="str">
        <f t="shared" si="591"/>
        <v/>
      </c>
      <c r="CC94" s="50" t="str">
        <f t="shared" si="591"/>
        <v/>
      </c>
      <c r="CD94" s="50" t="str">
        <f t="shared" si="591"/>
        <v/>
      </c>
      <c r="CE94" s="50" t="str">
        <f t="shared" si="591"/>
        <v/>
      </c>
      <c r="CF94" s="50" t="str">
        <f t="shared" si="591"/>
        <v/>
      </c>
      <c r="CG94" s="50" t="str">
        <f t="shared" si="591"/>
        <v/>
      </c>
      <c r="CH94" s="50" t="str">
        <f t="shared" si="591"/>
        <v/>
      </c>
      <c r="CI94" s="50" t="str">
        <f t="shared" si="591"/>
        <v/>
      </c>
      <c r="CJ94" s="50" t="str">
        <f t="shared" si="591"/>
        <v/>
      </c>
      <c r="CK94" s="50" t="str">
        <f t="shared" si="591"/>
        <v/>
      </c>
      <c r="CL94" s="50" t="str">
        <f t="shared" si="591"/>
        <v/>
      </c>
      <c r="CM94" s="50" t="str">
        <f t="shared" si="591"/>
        <v/>
      </c>
      <c r="CN94" s="50" t="str">
        <f t="shared" si="591"/>
        <v/>
      </c>
      <c r="CO94" s="50" t="str">
        <f t="shared" si="591"/>
        <v/>
      </c>
      <c r="CP94" s="50" t="str">
        <f t="shared" si="591"/>
        <v/>
      </c>
      <c r="CQ94" s="50" t="str">
        <f t="shared" si="591"/>
        <v/>
      </c>
      <c r="CR94" s="50" t="str">
        <f t="shared" si="591"/>
        <v/>
      </c>
      <c r="CS94" s="50" t="str">
        <f t="shared" si="591"/>
        <v/>
      </c>
      <c r="CT94" s="50" t="str">
        <f t="shared" si="591"/>
        <v/>
      </c>
      <c r="CU94" s="50" t="str">
        <f t="shared" si="591"/>
        <v/>
      </c>
      <c r="CV94" s="50" t="str">
        <f t="shared" si="591"/>
        <v/>
      </c>
      <c r="CW94" s="50" t="str">
        <f t="shared" si="591"/>
        <v/>
      </c>
      <c r="CX94" s="50" t="str">
        <f t="shared" si="591"/>
        <v/>
      </c>
      <c r="CY94" s="50" t="str">
        <f t="shared" si="591"/>
        <v/>
      </c>
      <c r="CZ94" s="50" t="str">
        <f t="shared" si="591"/>
        <v/>
      </c>
      <c r="DA94" s="50" t="str">
        <f t="shared" si="591"/>
        <v/>
      </c>
      <c r="DB94" s="50" t="str">
        <f t="shared" si="591"/>
        <v/>
      </c>
      <c r="DC94" s="50" t="str">
        <f t="shared" si="591"/>
        <v/>
      </c>
      <c r="DD94" s="50" t="str">
        <f t="shared" ref="DD94:DS94" si="592">IF(ISNONTEXT($V94),DC94+$V94,"")</f>
        <v/>
      </c>
      <c r="DE94" s="50" t="str">
        <f t="shared" si="592"/>
        <v/>
      </c>
      <c r="DF94" s="50" t="str">
        <f t="shared" si="592"/>
        <v/>
      </c>
      <c r="DG94" s="50" t="str">
        <f t="shared" si="592"/>
        <v/>
      </c>
      <c r="DH94" s="50" t="str">
        <f t="shared" si="592"/>
        <v/>
      </c>
      <c r="DI94" s="50" t="str">
        <f t="shared" si="592"/>
        <v/>
      </c>
      <c r="DJ94" s="50" t="str">
        <f t="shared" si="592"/>
        <v/>
      </c>
      <c r="DK94" s="50" t="str">
        <f t="shared" si="592"/>
        <v/>
      </c>
      <c r="DL94" s="50" t="str">
        <f t="shared" si="592"/>
        <v/>
      </c>
      <c r="DM94" s="50" t="str">
        <f t="shared" si="592"/>
        <v/>
      </c>
      <c r="DN94" s="50" t="str">
        <f t="shared" si="592"/>
        <v/>
      </c>
      <c r="DO94" s="50" t="str">
        <f t="shared" si="592"/>
        <v/>
      </c>
      <c r="DP94" s="50" t="str">
        <f t="shared" si="592"/>
        <v/>
      </c>
      <c r="DQ94" s="50" t="str">
        <f t="shared" si="592"/>
        <v/>
      </c>
      <c r="DR94" s="50" t="str">
        <f t="shared" si="592"/>
        <v/>
      </c>
      <c r="DS94" s="50" t="str">
        <f t="shared" si="592"/>
        <v/>
      </c>
      <c r="DT94" s="170" t="e">
        <f t="shared" si="409"/>
        <v>#N/A</v>
      </c>
      <c r="DU94" s="170" t="e">
        <f t="shared" si="410"/>
        <v>#N/A</v>
      </c>
      <c r="DV94" s="170" t="e">
        <f t="shared" si="411"/>
        <v>#N/A</v>
      </c>
      <c r="DW94" s="170" t="e">
        <f t="shared" si="412"/>
        <v>#N/A</v>
      </c>
      <c r="DX94" s="170" t="e">
        <f t="shared" si="413"/>
        <v>#N/A</v>
      </c>
      <c r="DY94" s="170" t="e">
        <f t="shared" si="414"/>
        <v>#N/A</v>
      </c>
      <c r="DZ94" s="170" t="e">
        <f t="shared" si="415"/>
        <v>#N/A</v>
      </c>
      <c r="EA94" s="170" t="e">
        <f t="shared" si="416"/>
        <v>#N/A</v>
      </c>
      <c r="EB94" s="170" t="e">
        <f t="shared" si="417"/>
        <v>#N/A</v>
      </c>
      <c r="EC94" s="170" t="e">
        <f t="shared" si="418"/>
        <v>#N/A</v>
      </c>
      <c r="ED94" s="170" t="e">
        <f t="shared" si="419"/>
        <v>#N/A</v>
      </c>
      <c r="EE94" s="170" t="e">
        <f t="shared" si="420"/>
        <v>#N/A</v>
      </c>
      <c r="EF94" s="170" t="e">
        <f t="shared" si="421"/>
        <v>#N/A</v>
      </c>
      <c r="EG94" s="170" t="e">
        <f t="shared" si="422"/>
        <v>#N/A</v>
      </c>
      <c r="EH94" s="170" t="e">
        <f t="shared" si="423"/>
        <v>#N/A</v>
      </c>
      <c r="EI94" s="170" t="e">
        <f t="shared" si="424"/>
        <v>#N/A</v>
      </c>
      <c r="EJ94" s="170" t="e">
        <f t="shared" si="425"/>
        <v>#N/A</v>
      </c>
      <c r="EK94" s="170" t="e">
        <f t="shared" si="426"/>
        <v>#N/A</v>
      </c>
      <c r="EL94" s="170" t="e">
        <f t="shared" si="427"/>
        <v>#N/A</v>
      </c>
      <c r="EM94" s="170" t="e">
        <f t="shared" si="428"/>
        <v>#N/A</v>
      </c>
      <c r="EN94" s="170" t="e">
        <f t="shared" si="429"/>
        <v>#N/A</v>
      </c>
      <c r="EO94" s="170" t="e">
        <f t="shared" si="430"/>
        <v>#N/A</v>
      </c>
      <c r="EP94" s="170" t="e">
        <f t="shared" si="431"/>
        <v>#N/A</v>
      </c>
      <c r="EQ94" s="170" t="e">
        <f t="shared" si="432"/>
        <v>#N/A</v>
      </c>
      <c r="ER94" s="170" t="e">
        <f t="shared" si="433"/>
        <v>#N/A</v>
      </c>
      <c r="ES94" s="170" t="e">
        <f t="shared" si="434"/>
        <v>#N/A</v>
      </c>
      <c r="ET94" s="170" t="e">
        <f t="shared" si="435"/>
        <v>#N/A</v>
      </c>
      <c r="EU94" s="170" t="e">
        <f t="shared" si="436"/>
        <v>#N/A</v>
      </c>
      <c r="EV94" s="170" t="e">
        <f t="shared" si="437"/>
        <v>#N/A</v>
      </c>
      <c r="EW94" s="170" t="e">
        <f t="shared" si="438"/>
        <v>#N/A</v>
      </c>
      <c r="EX94" s="170" t="e">
        <f t="shared" si="439"/>
        <v>#N/A</v>
      </c>
      <c r="EY94" s="170" t="e">
        <f t="shared" si="440"/>
        <v>#N/A</v>
      </c>
      <c r="EZ94" s="170" t="e">
        <f t="shared" si="441"/>
        <v>#N/A</v>
      </c>
      <c r="FA94" s="170" t="e">
        <f t="shared" si="442"/>
        <v>#N/A</v>
      </c>
      <c r="FB94" s="170" t="e">
        <f t="shared" si="443"/>
        <v>#N/A</v>
      </c>
      <c r="FC94" s="170" t="e">
        <f t="shared" si="444"/>
        <v>#N/A</v>
      </c>
      <c r="FD94" s="170" t="e">
        <f t="shared" si="445"/>
        <v>#N/A</v>
      </c>
      <c r="FE94" s="170" t="e">
        <f t="shared" si="446"/>
        <v>#N/A</v>
      </c>
      <c r="FF94" s="170" t="e">
        <f t="shared" si="447"/>
        <v>#N/A</v>
      </c>
      <c r="FG94" s="170" t="e">
        <f t="shared" si="448"/>
        <v>#N/A</v>
      </c>
      <c r="FH94" s="170" t="e">
        <f t="shared" si="449"/>
        <v>#N/A</v>
      </c>
      <c r="FI94" s="170" t="e">
        <f t="shared" si="450"/>
        <v>#N/A</v>
      </c>
      <c r="FJ94" s="170" t="e">
        <f t="shared" si="451"/>
        <v>#N/A</v>
      </c>
      <c r="FK94" s="170" t="e">
        <f t="shared" si="452"/>
        <v>#N/A</v>
      </c>
      <c r="FL94" s="170" t="e">
        <f t="shared" si="453"/>
        <v>#N/A</v>
      </c>
      <c r="FM94" s="170" t="e">
        <f t="shared" si="454"/>
        <v>#N/A</v>
      </c>
      <c r="FN94" s="170" t="e">
        <f t="shared" si="455"/>
        <v>#N/A</v>
      </c>
      <c r="FO94" s="170" t="e">
        <f t="shared" si="456"/>
        <v>#N/A</v>
      </c>
      <c r="FP94" s="170" t="e">
        <f t="shared" si="457"/>
        <v>#N/A</v>
      </c>
      <c r="FQ94" s="170" t="e">
        <f t="shared" si="458"/>
        <v>#N/A</v>
      </c>
      <c r="FR94" s="170" t="e">
        <f t="shared" si="459"/>
        <v>#N/A</v>
      </c>
      <c r="FS94" s="170" t="e">
        <f t="shared" si="460"/>
        <v>#N/A</v>
      </c>
      <c r="FT94" s="170" t="e">
        <f t="shared" si="461"/>
        <v>#N/A</v>
      </c>
      <c r="FU94" s="170" t="e">
        <f t="shared" si="462"/>
        <v>#N/A</v>
      </c>
      <c r="FV94" s="170" t="e">
        <f t="shared" si="463"/>
        <v>#N/A</v>
      </c>
      <c r="FW94" s="170" t="e">
        <f t="shared" si="464"/>
        <v>#N/A</v>
      </c>
      <c r="FX94" s="170" t="e">
        <f t="shared" si="465"/>
        <v>#N/A</v>
      </c>
      <c r="FY94" s="170" t="e">
        <f t="shared" si="466"/>
        <v>#N/A</v>
      </c>
      <c r="FZ94" s="170" t="e">
        <f t="shared" si="467"/>
        <v>#N/A</v>
      </c>
      <c r="GA94" s="170" t="e">
        <f t="shared" si="468"/>
        <v>#N/A</v>
      </c>
      <c r="GB94" s="170" t="e">
        <f t="shared" si="469"/>
        <v>#N/A</v>
      </c>
      <c r="GC94" s="170" t="e">
        <f t="shared" si="470"/>
        <v>#N/A</v>
      </c>
      <c r="GD94" s="170" t="e">
        <f t="shared" si="471"/>
        <v>#N/A</v>
      </c>
      <c r="GE94" s="170" t="e">
        <f t="shared" si="472"/>
        <v>#N/A</v>
      </c>
      <c r="GF94" s="170" t="e">
        <f t="shared" si="473"/>
        <v>#N/A</v>
      </c>
      <c r="GG94" s="170" t="e">
        <f t="shared" si="474"/>
        <v>#N/A</v>
      </c>
      <c r="GH94" s="170" t="e">
        <f t="shared" si="475"/>
        <v>#N/A</v>
      </c>
      <c r="GI94" s="170" t="e">
        <f t="shared" si="476"/>
        <v>#N/A</v>
      </c>
      <c r="GJ94" s="170" t="e">
        <f t="shared" si="477"/>
        <v>#N/A</v>
      </c>
      <c r="GK94" s="170" t="e">
        <f t="shared" si="478"/>
        <v>#N/A</v>
      </c>
      <c r="GL94" s="170" t="e">
        <f t="shared" si="479"/>
        <v>#N/A</v>
      </c>
      <c r="GM94" s="170" t="e">
        <f t="shared" si="480"/>
        <v>#N/A</v>
      </c>
      <c r="GN94" s="170" t="e">
        <f t="shared" si="481"/>
        <v>#N/A</v>
      </c>
      <c r="GO94" s="170" t="e">
        <f t="shared" si="482"/>
        <v>#N/A</v>
      </c>
      <c r="GP94" s="170" t="e">
        <f t="shared" si="483"/>
        <v>#N/A</v>
      </c>
      <c r="GQ94" s="170" t="e">
        <f t="shared" si="484"/>
        <v>#N/A</v>
      </c>
      <c r="GR94" s="170" t="e">
        <f t="shared" si="485"/>
        <v>#N/A</v>
      </c>
      <c r="GS94" s="170" t="e">
        <f t="shared" si="486"/>
        <v>#N/A</v>
      </c>
      <c r="GT94" s="170" t="e">
        <f t="shared" si="487"/>
        <v>#N/A</v>
      </c>
      <c r="GU94" s="170" t="e">
        <f t="shared" si="488"/>
        <v>#N/A</v>
      </c>
      <c r="GV94" s="170" t="e">
        <f t="shared" si="489"/>
        <v>#N/A</v>
      </c>
      <c r="GW94" s="170" t="e">
        <f t="shared" si="490"/>
        <v>#N/A</v>
      </c>
      <c r="GX94" s="170" t="e">
        <f t="shared" si="491"/>
        <v>#N/A</v>
      </c>
      <c r="GY94" s="170" t="e">
        <f t="shared" si="492"/>
        <v>#N/A</v>
      </c>
      <c r="GZ94" s="170" t="e">
        <f t="shared" si="493"/>
        <v>#N/A</v>
      </c>
      <c r="HA94" s="170" t="e">
        <f t="shared" si="494"/>
        <v>#N/A</v>
      </c>
      <c r="HB94" s="170" t="e">
        <f t="shared" si="495"/>
        <v>#N/A</v>
      </c>
      <c r="HC94" s="170" t="e">
        <f t="shared" si="496"/>
        <v>#N/A</v>
      </c>
      <c r="HD94" s="170" t="e">
        <f t="shared" si="497"/>
        <v>#N/A</v>
      </c>
      <c r="HE94" s="170" t="e">
        <f t="shared" si="498"/>
        <v>#N/A</v>
      </c>
      <c r="HF94" s="170" t="e">
        <f t="shared" si="499"/>
        <v>#N/A</v>
      </c>
      <c r="HG94" s="170" t="e">
        <f t="shared" si="500"/>
        <v>#N/A</v>
      </c>
      <c r="HH94" s="170" t="e">
        <f t="shared" si="501"/>
        <v>#N/A</v>
      </c>
      <c r="HI94" s="170" t="e">
        <f t="shared" si="502"/>
        <v>#N/A</v>
      </c>
      <c r="HJ94" s="170" t="e">
        <f t="shared" si="503"/>
        <v>#N/A</v>
      </c>
      <c r="HK94" s="170" t="e">
        <f t="shared" si="504"/>
        <v>#N/A</v>
      </c>
      <c r="HL94" s="170" t="e">
        <f t="shared" si="505"/>
        <v>#N/A</v>
      </c>
      <c r="HM94" s="170" t="e">
        <f t="shared" si="506"/>
        <v>#N/A</v>
      </c>
      <c r="HN94" s="170" t="e">
        <f t="shared" si="507"/>
        <v>#N/A</v>
      </c>
      <c r="HO94" s="170" t="e">
        <f t="shared" si="508"/>
        <v>#N/A</v>
      </c>
      <c r="HP94" s="170" t="e">
        <f t="shared" si="509"/>
        <v>#N/A</v>
      </c>
    </row>
    <row r="95" spans="1:224" hidden="1" x14ac:dyDescent="0.25">
      <c r="A95" s="4">
        <v>92</v>
      </c>
      <c r="B95" s="97" t="str">
        <f t="shared" si="510"/>
        <v/>
      </c>
      <c r="C95" s="96"/>
      <c r="D95" s="97" t="str">
        <f t="shared" si="511"/>
        <v/>
      </c>
      <c r="E95" s="36" t="str">
        <f t="shared" si="403"/>
        <v/>
      </c>
      <c r="F95" s="36" t="str">
        <f t="shared" si="404"/>
        <v/>
      </c>
      <c r="G95" s="74" t="str">
        <f t="shared" si="512"/>
        <v/>
      </c>
      <c r="H95" s="23"/>
      <c r="I95" s="58"/>
      <c r="J95" s="281"/>
      <c r="K95" s="75" t="str">
        <f>IF(AND(B95&gt;0,C95&gt;0,D95&gt;0),IF(ISBLANK(J95),IF(ISBLANK(H95),"",(D95-B95)*VLOOKUP(H95,VLookups!$A$4:$B$13,2,FALSE)),J95),"")</f>
        <v/>
      </c>
      <c r="L95" s="76" t="str">
        <f t="shared" si="405"/>
        <v/>
      </c>
      <c r="M95" s="96"/>
      <c r="N95" s="271"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513"/>
        <v/>
      </c>
      <c r="W95" s="50" t="str">
        <f t="shared" ref="W95:AP95" si="593">IF(ISNONTEXT($V95),X95-$V95,"")</f>
        <v/>
      </c>
      <c r="X95" s="50" t="str">
        <f t="shared" si="593"/>
        <v/>
      </c>
      <c r="Y95" s="50" t="str">
        <f t="shared" si="593"/>
        <v/>
      </c>
      <c r="Z95" s="50" t="str">
        <f t="shared" si="593"/>
        <v/>
      </c>
      <c r="AA95" s="50" t="str">
        <f t="shared" si="593"/>
        <v/>
      </c>
      <c r="AB95" s="50" t="str">
        <f t="shared" si="593"/>
        <v/>
      </c>
      <c r="AC95" s="50" t="str">
        <f t="shared" si="593"/>
        <v/>
      </c>
      <c r="AD95" s="50" t="str">
        <f t="shared" si="593"/>
        <v/>
      </c>
      <c r="AE95" s="50" t="str">
        <f t="shared" si="593"/>
        <v/>
      </c>
      <c r="AF95" s="50" t="str">
        <f t="shared" si="593"/>
        <v/>
      </c>
      <c r="AG95" s="50" t="str">
        <f t="shared" si="593"/>
        <v/>
      </c>
      <c r="AH95" s="50" t="str">
        <f t="shared" si="593"/>
        <v/>
      </c>
      <c r="AI95" s="50" t="str">
        <f t="shared" si="593"/>
        <v/>
      </c>
      <c r="AJ95" s="50" t="str">
        <f t="shared" si="593"/>
        <v/>
      </c>
      <c r="AK95" s="50" t="str">
        <f t="shared" si="593"/>
        <v/>
      </c>
      <c r="AL95" s="50" t="str">
        <f t="shared" si="593"/>
        <v/>
      </c>
      <c r="AM95" s="50" t="str">
        <f t="shared" si="593"/>
        <v/>
      </c>
      <c r="AN95" s="50" t="str">
        <f t="shared" si="593"/>
        <v/>
      </c>
      <c r="AO95" s="50" t="str">
        <f t="shared" si="593"/>
        <v/>
      </c>
      <c r="AP95" s="50" t="str">
        <f t="shared" si="593"/>
        <v/>
      </c>
      <c r="AQ95" s="184" t="str">
        <f t="shared" si="515"/>
        <v/>
      </c>
      <c r="AR95" s="50" t="str">
        <f t="shared" ref="AR95:DC95" si="594">IF(ISNONTEXT($V95),AQ95+$V95,"")</f>
        <v/>
      </c>
      <c r="AS95" s="50" t="str">
        <f t="shared" si="594"/>
        <v/>
      </c>
      <c r="AT95" s="50" t="str">
        <f t="shared" si="594"/>
        <v/>
      </c>
      <c r="AU95" s="50" t="str">
        <f t="shared" si="594"/>
        <v/>
      </c>
      <c r="AV95" s="50" t="str">
        <f t="shared" si="594"/>
        <v/>
      </c>
      <c r="AW95" s="50" t="str">
        <f t="shared" si="594"/>
        <v/>
      </c>
      <c r="AX95" s="50" t="str">
        <f t="shared" si="594"/>
        <v/>
      </c>
      <c r="AY95" s="50" t="str">
        <f t="shared" si="594"/>
        <v/>
      </c>
      <c r="AZ95" s="50" t="str">
        <f t="shared" si="594"/>
        <v/>
      </c>
      <c r="BA95" s="50" t="str">
        <f t="shared" si="594"/>
        <v/>
      </c>
      <c r="BB95" s="50" t="str">
        <f t="shared" si="594"/>
        <v/>
      </c>
      <c r="BC95" s="50" t="str">
        <f t="shared" si="594"/>
        <v/>
      </c>
      <c r="BD95" s="50" t="str">
        <f t="shared" si="594"/>
        <v/>
      </c>
      <c r="BE95" s="50" t="str">
        <f t="shared" si="594"/>
        <v/>
      </c>
      <c r="BF95" s="50" t="str">
        <f t="shared" si="594"/>
        <v/>
      </c>
      <c r="BG95" s="50" t="str">
        <f t="shared" si="594"/>
        <v/>
      </c>
      <c r="BH95" s="50" t="str">
        <f t="shared" si="594"/>
        <v/>
      </c>
      <c r="BI95" s="50" t="str">
        <f t="shared" si="594"/>
        <v/>
      </c>
      <c r="BJ95" s="50" t="str">
        <f t="shared" si="594"/>
        <v/>
      </c>
      <c r="BK95" s="50" t="str">
        <f t="shared" si="594"/>
        <v/>
      </c>
      <c r="BL95" s="50" t="str">
        <f t="shared" si="594"/>
        <v/>
      </c>
      <c r="BM95" s="50" t="str">
        <f t="shared" si="594"/>
        <v/>
      </c>
      <c r="BN95" s="50" t="str">
        <f t="shared" si="594"/>
        <v/>
      </c>
      <c r="BO95" s="50" t="str">
        <f t="shared" si="594"/>
        <v/>
      </c>
      <c r="BP95" s="50" t="str">
        <f t="shared" si="594"/>
        <v/>
      </c>
      <c r="BQ95" s="50" t="str">
        <f t="shared" si="594"/>
        <v/>
      </c>
      <c r="BR95" s="50" t="str">
        <f t="shared" si="594"/>
        <v/>
      </c>
      <c r="BS95" s="50" t="str">
        <f t="shared" si="594"/>
        <v/>
      </c>
      <c r="BT95" s="50" t="str">
        <f t="shared" si="594"/>
        <v/>
      </c>
      <c r="BU95" s="50" t="str">
        <f t="shared" si="594"/>
        <v/>
      </c>
      <c r="BV95" s="50" t="str">
        <f t="shared" si="594"/>
        <v/>
      </c>
      <c r="BW95" s="50" t="str">
        <f t="shared" si="594"/>
        <v/>
      </c>
      <c r="BX95" s="50" t="str">
        <f t="shared" si="594"/>
        <v/>
      </c>
      <c r="BY95" s="50" t="str">
        <f t="shared" si="594"/>
        <v/>
      </c>
      <c r="BZ95" s="50" t="str">
        <f t="shared" si="594"/>
        <v/>
      </c>
      <c r="CA95" s="50" t="str">
        <f t="shared" si="594"/>
        <v/>
      </c>
      <c r="CB95" s="50" t="str">
        <f t="shared" si="594"/>
        <v/>
      </c>
      <c r="CC95" s="50" t="str">
        <f t="shared" si="594"/>
        <v/>
      </c>
      <c r="CD95" s="50" t="str">
        <f t="shared" si="594"/>
        <v/>
      </c>
      <c r="CE95" s="50" t="str">
        <f t="shared" si="594"/>
        <v/>
      </c>
      <c r="CF95" s="50" t="str">
        <f t="shared" si="594"/>
        <v/>
      </c>
      <c r="CG95" s="50" t="str">
        <f t="shared" si="594"/>
        <v/>
      </c>
      <c r="CH95" s="50" t="str">
        <f t="shared" si="594"/>
        <v/>
      </c>
      <c r="CI95" s="50" t="str">
        <f t="shared" si="594"/>
        <v/>
      </c>
      <c r="CJ95" s="50" t="str">
        <f t="shared" si="594"/>
        <v/>
      </c>
      <c r="CK95" s="50" t="str">
        <f t="shared" si="594"/>
        <v/>
      </c>
      <c r="CL95" s="50" t="str">
        <f t="shared" si="594"/>
        <v/>
      </c>
      <c r="CM95" s="50" t="str">
        <f t="shared" si="594"/>
        <v/>
      </c>
      <c r="CN95" s="50" t="str">
        <f t="shared" si="594"/>
        <v/>
      </c>
      <c r="CO95" s="50" t="str">
        <f t="shared" si="594"/>
        <v/>
      </c>
      <c r="CP95" s="50" t="str">
        <f t="shared" si="594"/>
        <v/>
      </c>
      <c r="CQ95" s="50" t="str">
        <f t="shared" si="594"/>
        <v/>
      </c>
      <c r="CR95" s="50" t="str">
        <f t="shared" si="594"/>
        <v/>
      </c>
      <c r="CS95" s="50" t="str">
        <f t="shared" si="594"/>
        <v/>
      </c>
      <c r="CT95" s="50" t="str">
        <f t="shared" si="594"/>
        <v/>
      </c>
      <c r="CU95" s="50" t="str">
        <f t="shared" si="594"/>
        <v/>
      </c>
      <c r="CV95" s="50" t="str">
        <f t="shared" si="594"/>
        <v/>
      </c>
      <c r="CW95" s="50" t="str">
        <f t="shared" si="594"/>
        <v/>
      </c>
      <c r="CX95" s="50" t="str">
        <f t="shared" si="594"/>
        <v/>
      </c>
      <c r="CY95" s="50" t="str">
        <f t="shared" si="594"/>
        <v/>
      </c>
      <c r="CZ95" s="50" t="str">
        <f t="shared" si="594"/>
        <v/>
      </c>
      <c r="DA95" s="50" t="str">
        <f t="shared" si="594"/>
        <v/>
      </c>
      <c r="DB95" s="50" t="str">
        <f t="shared" si="594"/>
        <v/>
      </c>
      <c r="DC95" s="50" t="str">
        <f t="shared" si="594"/>
        <v/>
      </c>
      <c r="DD95" s="50" t="str">
        <f t="shared" ref="DD95:DS95" si="595">IF(ISNONTEXT($V95),DC95+$V95,"")</f>
        <v/>
      </c>
      <c r="DE95" s="50" t="str">
        <f t="shared" si="595"/>
        <v/>
      </c>
      <c r="DF95" s="50" t="str">
        <f t="shared" si="595"/>
        <v/>
      </c>
      <c r="DG95" s="50" t="str">
        <f t="shared" si="595"/>
        <v/>
      </c>
      <c r="DH95" s="50" t="str">
        <f t="shared" si="595"/>
        <v/>
      </c>
      <c r="DI95" s="50" t="str">
        <f t="shared" si="595"/>
        <v/>
      </c>
      <c r="DJ95" s="50" t="str">
        <f t="shared" si="595"/>
        <v/>
      </c>
      <c r="DK95" s="50" t="str">
        <f t="shared" si="595"/>
        <v/>
      </c>
      <c r="DL95" s="50" t="str">
        <f t="shared" si="595"/>
        <v/>
      </c>
      <c r="DM95" s="50" t="str">
        <f t="shared" si="595"/>
        <v/>
      </c>
      <c r="DN95" s="50" t="str">
        <f t="shared" si="595"/>
        <v/>
      </c>
      <c r="DO95" s="50" t="str">
        <f t="shared" si="595"/>
        <v/>
      </c>
      <c r="DP95" s="50" t="str">
        <f t="shared" si="595"/>
        <v/>
      </c>
      <c r="DQ95" s="50" t="str">
        <f t="shared" si="595"/>
        <v/>
      </c>
      <c r="DR95" s="50" t="str">
        <f t="shared" si="595"/>
        <v/>
      </c>
      <c r="DS95" s="50" t="str">
        <f t="shared" si="595"/>
        <v/>
      </c>
      <c r="DT95" s="170" t="e">
        <f t="shared" si="409"/>
        <v>#N/A</v>
      </c>
      <c r="DU95" s="170" t="e">
        <f t="shared" si="410"/>
        <v>#N/A</v>
      </c>
      <c r="DV95" s="170" t="e">
        <f t="shared" si="411"/>
        <v>#N/A</v>
      </c>
      <c r="DW95" s="170" t="e">
        <f t="shared" si="412"/>
        <v>#N/A</v>
      </c>
      <c r="DX95" s="170" t="e">
        <f t="shared" si="413"/>
        <v>#N/A</v>
      </c>
      <c r="DY95" s="170" t="e">
        <f t="shared" si="414"/>
        <v>#N/A</v>
      </c>
      <c r="DZ95" s="170" t="e">
        <f t="shared" si="415"/>
        <v>#N/A</v>
      </c>
      <c r="EA95" s="170" t="e">
        <f t="shared" si="416"/>
        <v>#N/A</v>
      </c>
      <c r="EB95" s="170" t="e">
        <f t="shared" si="417"/>
        <v>#N/A</v>
      </c>
      <c r="EC95" s="170" t="e">
        <f t="shared" si="418"/>
        <v>#N/A</v>
      </c>
      <c r="ED95" s="170" t="e">
        <f t="shared" si="419"/>
        <v>#N/A</v>
      </c>
      <c r="EE95" s="170" t="e">
        <f t="shared" si="420"/>
        <v>#N/A</v>
      </c>
      <c r="EF95" s="170" t="e">
        <f t="shared" si="421"/>
        <v>#N/A</v>
      </c>
      <c r="EG95" s="170" t="e">
        <f t="shared" si="422"/>
        <v>#N/A</v>
      </c>
      <c r="EH95" s="170" t="e">
        <f t="shared" si="423"/>
        <v>#N/A</v>
      </c>
      <c r="EI95" s="170" t="e">
        <f t="shared" si="424"/>
        <v>#N/A</v>
      </c>
      <c r="EJ95" s="170" t="e">
        <f t="shared" si="425"/>
        <v>#N/A</v>
      </c>
      <c r="EK95" s="170" t="e">
        <f t="shared" si="426"/>
        <v>#N/A</v>
      </c>
      <c r="EL95" s="170" t="e">
        <f t="shared" si="427"/>
        <v>#N/A</v>
      </c>
      <c r="EM95" s="170" t="e">
        <f t="shared" si="428"/>
        <v>#N/A</v>
      </c>
      <c r="EN95" s="170" t="e">
        <f t="shared" si="429"/>
        <v>#N/A</v>
      </c>
      <c r="EO95" s="170" t="e">
        <f t="shared" si="430"/>
        <v>#N/A</v>
      </c>
      <c r="EP95" s="170" t="e">
        <f t="shared" si="431"/>
        <v>#N/A</v>
      </c>
      <c r="EQ95" s="170" t="e">
        <f t="shared" si="432"/>
        <v>#N/A</v>
      </c>
      <c r="ER95" s="170" t="e">
        <f t="shared" si="433"/>
        <v>#N/A</v>
      </c>
      <c r="ES95" s="170" t="e">
        <f t="shared" si="434"/>
        <v>#N/A</v>
      </c>
      <c r="ET95" s="170" t="e">
        <f t="shared" si="435"/>
        <v>#N/A</v>
      </c>
      <c r="EU95" s="170" t="e">
        <f t="shared" si="436"/>
        <v>#N/A</v>
      </c>
      <c r="EV95" s="170" t="e">
        <f t="shared" si="437"/>
        <v>#N/A</v>
      </c>
      <c r="EW95" s="170" t="e">
        <f t="shared" si="438"/>
        <v>#N/A</v>
      </c>
      <c r="EX95" s="170" t="e">
        <f t="shared" si="439"/>
        <v>#N/A</v>
      </c>
      <c r="EY95" s="170" t="e">
        <f t="shared" si="440"/>
        <v>#N/A</v>
      </c>
      <c r="EZ95" s="170" t="e">
        <f t="shared" si="441"/>
        <v>#N/A</v>
      </c>
      <c r="FA95" s="170" t="e">
        <f t="shared" si="442"/>
        <v>#N/A</v>
      </c>
      <c r="FB95" s="170" t="e">
        <f t="shared" si="443"/>
        <v>#N/A</v>
      </c>
      <c r="FC95" s="170" t="e">
        <f t="shared" si="444"/>
        <v>#N/A</v>
      </c>
      <c r="FD95" s="170" t="e">
        <f t="shared" si="445"/>
        <v>#N/A</v>
      </c>
      <c r="FE95" s="170" t="e">
        <f t="shared" si="446"/>
        <v>#N/A</v>
      </c>
      <c r="FF95" s="170" t="e">
        <f t="shared" si="447"/>
        <v>#N/A</v>
      </c>
      <c r="FG95" s="170" t="e">
        <f t="shared" si="448"/>
        <v>#N/A</v>
      </c>
      <c r="FH95" s="170" t="e">
        <f t="shared" si="449"/>
        <v>#N/A</v>
      </c>
      <c r="FI95" s="170" t="e">
        <f t="shared" si="450"/>
        <v>#N/A</v>
      </c>
      <c r="FJ95" s="170" t="e">
        <f t="shared" si="451"/>
        <v>#N/A</v>
      </c>
      <c r="FK95" s="170" t="e">
        <f t="shared" si="452"/>
        <v>#N/A</v>
      </c>
      <c r="FL95" s="170" t="e">
        <f t="shared" si="453"/>
        <v>#N/A</v>
      </c>
      <c r="FM95" s="170" t="e">
        <f t="shared" si="454"/>
        <v>#N/A</v>
      </c>
      <c r="FN95" s="170" t="e">
        <f t="shared" si="455"/>
        <v>#N/A</v>
      </c>
      <c r="FO95" s="170" t="e">
        <f t="shared" si="456"/>
        <v>#N/A</v>
      </c>
      <c r="FP95" s="170" t="e">
        <f t="shared" si="457"/>
        <v>#N/A</v>
      </c>
      <c r="FQ95" s="170" t="e">
        <f t="shared" si="458"/>
        <v>#N/A</v>
      </c>
      <c r="FR95" s="170" t="e">
        <f t="shared" si="459"/>
        <v>#N/A</v>
      </c>
      <c r="FS95" s="170" t="e">
        <f t="shared" si="460"/>
        <v>#N/A</v>
      </c>
      <c r="FT95" s="170" t="e">
        <f t="shared" si="461"/>
        <v>#N/A</v>
      </c>
      <c r="FU95" s="170" t="e">
        <f t="shared" si="462"/>
        <v>#N/A</v>
      </c>
      <c r="FV95" s="170" t="e">
        <f t="shared" si="463"/>
        <v>#N/A</v>
      </c>
      <c r="FW95" s="170" t="e">
        <f t="shared" si="464"/>
        <v>#N/A</v>
      </c>
      <c r="FX95" s="170" t="e">
        <f t="shared" si="465"/>
        <v>#N/A</v>
      </c>
      <c r="FY95" s="170" t="e">
        <f t="shared" si="466"/>
        <v>#N/A</v>
      </c>
      <c r="FZ95" s="170" t="e">
        <f t="shared" si="467"/>
        <v>#N/A</v>
      </c>
      <c r="GA95" s="170" t="e">
        <f t="shared" si="468"/>
        <v>#N/A</v>
      </c>
      <c r="GB95" s="170" t="e">
        <f t="shared" si="469"/>
        <v>#N/A</v>
      </c>
      <c r="GC95" s="170" t="e">
        <f t="shared" si="470"/>
        <v>#N/A</v>
      </c>
      <c r="GD95" s="170" t="e">
        <f t="shared" si="471"/>
        <v>#N/A</v>
      </c>
      <c r="GE95" s="170" t="e">
        <f t="shared" si="472"/>
        <v>#N/A</v>
      </c>
      <c r="GF95" s="170" t="e">
        <f t="shared" si="473"/>
        <v>#N/A</v>
      </c>
      <c r="GG95" s="170" t="e">
        <f t="shared" si="474"/>
        <v>#N/A</v>
      </c>
      <c r="GH95" s="170" t="e">
        <f t="shared" si="475"/>
        <v>#N/A</v>
      </c>
      <c r="GI95" s="170" t="e">
        <f t="shared" si="476"/>
        <v>#N/A</v>
      </c>
      <c r="GJ95" s="170" t="e">
        <f t="shared" si="477"/>
        <v>#N/A</v>
      </c>
      <c r="GK95" s="170" t="e">
        <f t="shared" si="478"/>
        <v>#N/A</v>
      </c>
      <c r="GL95" s="170" t="e">
        <f t="shared" si="479"/>
        <v>#N/A</v>
      </c>
      <c r="GM95" s="170" t="e">
        <f t="shared" si="480"/>
        <v>#N/A</v>
      </c>
      <c r="GN95" s="170" t="e">
        <f t="shared" si="481"/>
        <v>#N/A</v>
      </c>
      <c r="GO95" s="170" t="e">
        <f t="shared" si="482"/>
        <v>#N/A</v>
      </c>
      <c r="GP95" s="170" t="e">
        <f t="shared" si="483"/>
        <v>#N/A</v>
      </c>
      <c r="GQ95" s="170" t="e">
        <f t="shared" si="484"/>
        <v>#N/A</v>
      </c>
      <c r="GR95" s="170" t="e">
        <f t="shared" si="485"/>
        <v>#N/A</v>
      </c>
      <c r="GS95" s="170" t="e">
        <f t="shared" si="486"/>
        <v>#N/A</v>
      </c>
      <c r="GT95" s="170" t="e">
        <f t="shared" si="487"/>
        <v>#N/A</v>
      </c>
      <c r="GU95" s="170" t="e">
        <f t="shared" si="488"/>
        <v>#N/A</v>
      </c>
      <c r="GV95" s="170" t="e">
        <f t="shared" si="489"/>
        <v>#N/A</v>
      </c>
      <c r="GW95" s="170" t="e">
        <f t="shared" si="490"/>
        <v>#N/A</v>
      </c>
      <c r="GX95" s="170" t="e">
        <f t="shared" si="491"/>
        <v>#N/A</v>
      </c>
      <c r="GY95" s="170" t="e">
        <f t="shared" si="492"/>
        <v>#N/A</v>
      </c>
      <c r="GZ95" s="170" t="e">
        <f t="shared" si="493"/>
        <v>#N/A</v>
      </c>
      <c r="HA95" s="170" t="e">
        <f t="shared" si="494"/>
        <v>#N/A</v>
      </c>
      <c r="HB95" s="170" t="e">
        <f t="shared" si="495"/>
        <v>#N/A</v>
      </c>
      <c r="HC95" s="170" t="e">
        <f t="shared" si="496"/>
        <v>#N/A</v>
      </c>
      <c r="HD95" s="170" t="e">
        <f t="shared" si="497"/>
        <v>#N/A</v>
      </c>
      <c r="HE95" s="170" t="e">
        <f t="shared" si="498"/>
        <v>#N/A</v>
      </c>
      <c r="HF95" s="170" t="e">
        <f t="shared" si="499"/>
        <v>#N/A</v>
      </c>
      <c r="HG95" s="170" t="e">
        <f t="shared" si="500"/>
        <v>#N/A</v>
      </c>
      <c r="HH95" s="170" t="e">
        <f t="shared" si="501"/>
        <v>#N/A</v>
      </c>
      <c r="HI95" s="170" t="e">
        <f t="shared" si="502"/>
        <v>#N/A</v>
      </c>
      <c r="HJ95" s="170" t="e">
        <f t="shared" si="503"/>
        <v>#N/A</v>
      </c>
      <c r="HK95" s="170" t="e">
        <f t="shared" si="504"/>
        <v>#N/A</v>
      </c>
      <c r="HL95" s="170" t="e">
        <f t="shared" si="505"/>
        <v>#N/A</v>
      </c>
      <c r="HM95" s="170" t="e">
        <f t="shared" si="506"/>
        <v>#N/A</v>
      </c>
      <c r="HN95" s="170" t="e">
        <f t="shared" si="507"/>
        <v>#N/A</v>
      </c>
      <c r="HO95" s="170" t="e">
        <f t="shared" si="508"/>
        <v>#N/A</v>
      </c>
      <c r="HP95" s="170" t="e">
        <f t="shared" si="509"/>
        <v>#N/A</v>
      </c>
    </row>
    <row r="96" spans="1:224" hidden="1" x14ac:dyDescent="0.25">
      <c r="A96" s="4">
        <v>93</v>
      </c>
      <c r="B96" s="97" t="str">
        <f t="shared" si="510"/>
        <v/>
      </c>
      <c r="C96" s="96"/>
      <c r="D96" s="97" t="str">
        <f t="shared" si="511"/>
        <v/>
      </c>
      <c r="E96" s="36" t="str">
        <f t="shared" si="403"/>
        <v/>
      </c>
      <c r="F96" s="36" t="str">
        <f t="shared" si="404"/>
        <v/>
      </c>
      <c r="G96" s="74" t="str">
        <f t="shared" si="512"/>
        <v/>
      </c>
      <c r="H96" s="23"/>
      <c r="I96" s="58"/>
      <c r="J96" s="281"/>
      <c r="K96" s="75" t="str">
        <f>IF(AND(B96&gt;0,C96&gt;0,D96&gt;0),IF(ISBLANK(J96),IF(ISBLANK(H96),"",(D96-B96)*VLOOKUP(H96,VLookups!$A$4:$B$13,2,FALSE)),J96),"")</f>
        <v/>
      </c>
      <c r="L96" s="76" t="str">
        <f t="shared" si="405"/>
        <v/>
      </c>
      <c r="M96" s="96"/>
      <c r="N96" s="271"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513"/>
        <v/>
      </c>
      <c r="W96" s="50" t="str">
        <f t="shared" ref="W96:AP96" si="596">IF(ISNONTEXT($V96),X96-$V96,"")</f>
        <v/>
      </c>
      <c r="X96" s="50" t="str">
        <f t="shared" si="596"/>
        <v/>
      </c>
      <c r="Y96" s="50" t="str">
        <f t="shared" si="596"/>
        <v/>
      </c>
      <c r="Z96" s="50" t="str">
        <f t="shared" si="596"/>
        <v/>
      </c>
      <c r="AA96" s="50" t="str">
        <f t="shared" si="596"/>
        <v/>
      </c>
      <c r="AB96" s="50" t="str">
        <f t="shared" si="596"/>
        <v/>
      </c>
      <c r="AC96" s="50" t="str">
        <f t="shared" si="596"/>
        <v/>
      </c>
      <c r="AD96" s="50" t="str">
        <f t="shared" si="596"/>
        <v/>
      </c>
      <c r="AE96" s="50" t="str">
        <f t="shared" si="596"/>
        <v/>
      </c>
      <c r="AF96" s="50" t="str">
        <f t="shared" si="596"/>
        <v/>
      </c>
      <c r="AG96" s="50" t="str">
        <f t="shared" si="596"/>
        <v/>
      </c>
      <c r="AH96" s="50" t="str">
        <f t="shared" si="596"/>
        <v/>
      </c>
      <c r="AI96" s="50" t="str">
        <f t="shared" si="596"/>
        <v/>
      </c>
      <c r="AJ96" s="50" t="str">
        <f t="shared" si="596"/>
        <v/>
      </c>
      <c r="AK96" s="50" t="str">
        <f t="shared" si="596"/>
        <v/>
      </c>
      <c r="AL96" s="50" t="str">
        <f t="shared" si="596"/>
        <v/>
      </c>
      <c r="AM96" s="50" t="str">
        <f t="shared" si="596"/>
        <v/>
      </c>
      <c r="AN96" s="50" t="str">
        <f t="shared" si="596"/>
        <v/>
      </c>
      <c r="AO96" s="50" t="str">
        <f t="shared" si="596"/>
        <v/>
      </c>
      <c r="AP96" s="50" t="str">
        <f t="shared" si="596"/>
        <v/>
      </c>
      <c r="AQ96" s="184" t="str">
        <f t="shared" si="515"/>
        <v/>
      </c>
      <c r="AR96" s="50" t="str">
        <f t="shared" ref="AR96:DC96" si="597">IF(ISNONTEXT($V96),AQ96+$V96,"")</f>
        <v/>
      </c>
      <c r="AS96" s="50" t="str">
        <f t="shared" si="597"/>
        <v/>
      </c>
      <c r="AT96" s="50" t="str">
        <f t="shared" si="597"/>
        <v/>
      </c>
      <c r="AU96" s="50" t="str">
        <f t="shared" si="597"/>
        <v/>
      </c>
      <c r="AV96" s="50" t="str">
        <f t="shared" si="597"/>
        <v/>
      </c>
      <c r="AW96" s="50" t="str">
        <f t="shared" si="597"/>
        <v/>
      </c>
      <c r="AX96" s="50" t="str">
        <f t="shared" si="597"/>
        <v/>
      </c>
      <c r="AY96" s="50" t="str">
        <f t="shared" si="597"/>
        <v/>
      </c>
      <c r="AZ96" s="50" t="str">
        <f t="shared" si="597"/>
        <v/>
      </c>
      <c r="BA96" s="50" t="str">
        <f t="shared" si="597"/>
        <v/>
      </c>
      <c r="BB96" s="50" t="str">
        <f t="shared" si="597"/>
        <v/>
      </c>
      <c r="BC96" s="50" t="str">
        <f t="shared" si="597"/>
        <v/>
      </c>
      <c r="BD96" s="50" t="str">
        <f t="shared" si="597"/>
        <v/>
      </c>
      <c r="BE96" s="50" t="str">
        <f t="shared" si="597"/>
        <v/>
      </c>
      <c r="BF96" s="50" t="str">
        <f t="shared" si="597"/>
        <v/>
      </c>
      <c r="BG96" s="50" t="str">
        <f t="shared" si="597"/>
        <v/>
      </c>
      <c r="BH96" s="50" t="str">
        <f t="shared" si="597"/>
        <v/>
      </c>
      <c r="BI96" s="50" t="str">
        <f t="shared" si="597"/>
        <v/>
      </c>
      <c r="BJ96" s="50" t="str">
        <f t="shared" si="597"/>
        <v/>
      </c>
      <c r="BK96" s="50" t="str">
        <f t="shared" si="597"/>
        <v/>
      </c>
      <c r="BL96" s="50" t="str">
        <f t="shared" si="597"/>
        <v/>
      </c>
      <c r="BM96" s="50" t="str">
        <f t="shared" si="597"/>
        <v/>
      </c>
      <c r="BN96" s="50" t="str">
        <f t="shared" si="597"/>
        <v/>
      </c>
      <c r="BO96" s="50" t="str">
        <f t="shared" si="597"/>
        <v/>
      </c>
      <c r="BP96" s="50" t="str">
        <f t="shared" si="597"/>
        <v/>
      </c>
      <c r="BQ96" s="50" t="str">
        <f t="shared" si="597"/>
        <v/>
      </c>
      <c r="BR96" s="50" t="str">
        <f t="shared" si="597"/>
        <v/>
      </c>
      <c r="BS96" s="50" t="str">
        <f t="shared" si="597"/>
        <v/>
      </c>
      <c r="BT96" s="50" t="str">
        <f t="shared" si="597"/>
        <v/>
      </c>
      <c r="BU96" s="50" t="str">
        <f t="shared" si="597"/>
        <v/>
      </c>
      <c r="BV96" s="50" t="str">
        <f t="shared" si="597"/>
        <v/>
      </c>
      <c r="BW96" s="50" t="str">
        <f t="shared" si="597"/>
        <v/>
      </c>
      <c r="BX96" s="50" t="str">
        <f t="shared" si="597"/>
        <v/>
      </c>
      <c r="BY96" s="50" t="str">
        <f t="shared" si="597"/>
        <v/>
      </c>
      <c r="BZ96" s="50" t="str">
        <f t="shared" si="597"/>
        <v/>
      </c>
      <c r="CA96" s="50" t="str">
        <f t="shared" si="597"/>
        <v/>
      </c>
      <c r="CB96" s="50" t="str">
        <f t="shared" si="597"/>
        <v/>
      </c>
      <c r="CC96" s="50" t="str">
        <f t="shared" si="597"/>
        <v/>
      </c>
      <c r="CD96" s="50" t="str">
        <f t="shared" si="597"/>
        <v/>
      </c>
      <c r="CE96" s="50" t="str">
        <f t="shared" si="597"/>
        <v/>
      </c>
      <c r="CF96" s="50" t="str">
        <f t="shared" si="597"/>
        <v/>
      </c>
      <c r="CG96" s="50" t="str">
        <f t="shared" si="597"/>
        <v/>
      </c>
      <c r="CH96" s="50" t="str">
        <f t="shared" si="597"/>
        <v/>
      </c>
      <c r="CI96" s="50" t="str">
        <f t="shared" si="597"/>
        <v/>
      </c>
      <c r="CJ96" s="50" t="str">
        <f t="shared" si="597"/>
        <v/>
      </c>
      <c r="CK96" s="50" t="str">
        <f t="shared" si="597"/>
        <v/>
      </c>
      <c r="CL96" s="50" t="str">
        <f t="shared" si="597"/>
        <v/>
      </c>
      <c r="CM96" s="50" t="str">
        <f t="shared" si="597"/>
        <v/>
      </c>
      <c r="CN96" s="50" t="str">
        <f t="shared" si="597"/>
        <v/>
      </c>
      <c r="CO96" s="50" t="str">
        <f t="shared" si="597"/>
        <v/>
      </c>
      <c r="CP96" s="50" t="str">
        <f t="shared" si="597"/>
        <v/>
      </c>
      <c r="CQ96" s="50" t="str">
        <f t="shared" si="597"/>
        <v/>
      </c>
      <c r="CR96" s="50" t="str">
        <f t="shared" si="597"/>
        <v/>
      </c>
      <c r="CS96" s="50" t="str">
        <f t="shared" si="597"/>
        <v/>
      </c>
      <c r="CT96" s="50" t="str">
        <f t="shared" si="597"/>
        <v/>
      </c>
      <c r="CU96" s="50" t="str">
        <f t="shared" si="597"/>
        <v/>
      </c>
      <c r="CV96" s="50" t="str">
        <f t="shared" si="597"/>
        <v/>
      </c>
      <c r="CW96" s="50" t="str">
        <f t="shared" si="597"/>
        <v/>
      </c>
      <c r="CX96" s="50" t="str">
        <f t="shared" si="597"/>
        <v/>
      </c>
      <c r="CY96" s="50" t="str">
        <f t="shared" si="597"/>
        <v/>
      </c>
      <c r="CZ96" s="50" t="str">
        <f t="shared" si="597"/>
        <v/>
      </c>
      <c r="DA96" s="50" t="str">
        <f t="shared" si="597"/>
        <v/>
      </c>
      <c r="DB96" s="50" t="str">
        <f t="shared" si="597"/>
        <v/>
      </c>
      <c r="DC96" s="50" t="str">
        <f t="shared" si="597"/>
        <v/>
      </c>
      <c r="DD96" s="50" t="str">
        <f t="shared" ref="DD96:DS96" si="598">IF(ISNONTEXT($V96),DC96+$V96,"")</f>
        <v/>
      </c>
      <c r="DE96" s="50" t="str">
        <f t="shared" si="598"/>
        <v/>
      </c>
      <c r="DF96" s="50" t="str">
        <f t="shared" si="598"/>
        <v/>
      </c>
      <c r="DG96" s="50" t="str">
        <f t="shared" si="598"/>
        <v/>
      </c>
      <c r="DH96" s="50" t="str">
        <f t="shared" si="598"/>
        <v/>
      </c>
      <c r="DI96" s="50" t="str">
        <f t="shared" si="598"/>
        <v/>
      </c>
      <c r="DJ96" s="50" t="str">
        <f t="shared" si="598"/>
        <v/>
      </c>
      <c r="DK96" s="50" t="str">
        <f t="shared" si="598"/>
        <v/>
      </c>
      <c r="DL96" s="50" t="str">
        <f t="shared" si="598"/>
        <v/>
      </c>
      <c r="DM96" s="50" t="str">
        <f t="shared" si="598"/>
        <v/>
      </c>
      <c r="DN96" s="50" t="str">
        <f t="shared" si="598"/>
        <v/>
      </c>
      <c r="DO96" s="50" t="str">
        <f t="shared" si="598"/>
        <v/>
      </c>
      <c r="DP96" s="50" t="str">
        <f t="shared" si="598"/>
        <v/>
      </c>
      <c r="DQ96" s="50" t="str">
        <f t="shared" si="598"/>
        <v/>
      </c>
      <c r="DR96" s="50" t="str">
        <f t="shared" si="598"/>
        <v/>
      </c>
      <c r="DS96" s="50" t="str">
        <f t="shared" si="598"/>
        <v/>
      </c>
      <c r="DT96" s="170" t="e">
        <f t="shared" si="409"/>
        <v>#N/A</v>
      </c>
      <c r="DU96" s="170" t="e">
        <f t="shared" si="410"/>
        <v>#N/A</v>
      </c>
      <c r="DV96" s="170" t="e">
        <f t="shared" si="411"/>
        <v>#N/A</v>
      </c>
      <c r="DW96" s="170" t="e">
        <f t="shared" si="412"/>
        <v>#N/A</v>
      </c>
      <c r="DX96" s="170" t="e">
        <f t="shared" si="413"/>
        <v>#N/A</v>
      </c>
      <c r="DY96" s="170" t="e">
        <f t="shared" si="414"/>
        <v>#N/A</v>
      </c>
      <c r="DZ96" s="170" t="e">
        <f t="shared" si="415"/>
        <v>#N/A</v>
      </c>
      <c r="EA96" s="170" t="e">
        <f t="shared" si="416"/>
        <v>#N/A</v>
      </c>
      <c r="EB96" s="170" t="e">
        <f t="shared" si="417"/>
        <v>#N/A</v>
      </c>
      <c r="EC96" s="170" t="e">
        <f t="shared" si="418"/>
        <v>#N/A</v>
      </c>
      <c r="ED96" s="170" t="e">
        <f t="shared" si="419"/>
        <v>#N/A</v>
      </c>
      <c r="EE96" s="170" t="e">
        <f t="shared" si="420"/>
        <v>#N/A</v>
      </c>
      <c r="EF96" s="170" t="e">
        <f t="shared" si="421"/>
        <v>#N/A</v>
      </c>
      <c r="EG96" s="170" t="e">
        <f t="shared" si="422"/>
        <v>#N/A</v>
      </c>
      <c r="EH96" s="170" t="e">
        <f t="shared" si="423"/>
        <v>#N/A</v>
      </c>
      <c r="EI96" s="170" t="e">
        <f t="shared" si="424"/>
        <v>#N/A</v>
      </c>
      <c r="EJ96" s="170" t="e">
        <f t="shared" si="425"/>
        <v>#N/A</v>
      </c>
      <c r="EK96" s="170" t="e">
        <f t="shared" si="426"/>
        <v>#N/A</v>
      </c>
      <c r="EL96" s="170" t="e">
        <f t="shared" si="427"/>
        <v>#N/A</v>
      </c>
      <c r="EM96" s="170" t="e">
        <f t="shared" si="428"/>
        <v>#N/A</v>
      </c>
      <c r="EN96" s="170" t="e">
        <f t="shared" si="429"/>
        <v>#N/A</v>
      </c>
      <c r="EO96" s="170" t="e">
        <f t="shared" si="430"/>
        <v>#N/A</v>
      </c>
      <c r="EP96" s="170" t="e">
        <f t="shared" si="431"/>
        <v>#N/A</v>
      </c>
      <c r="EQ96" s="170" t="e">
        <f t="shared" si="432"/>
        <v>#N/A</v>
      </c>
      <c r="ER96" s="170" t="e">
        <f t="shared" si="433"/>
        <v>#N/A</v>
      </c>
      <c r="ES96" s="170" t="e">
        <f t="shared" si="434"/>
        <v>#N/A</v>
      </c>
      <c r="ET96" s="170" t="e">
        <f t="shared" si="435"/>
        <v>#N/A</v>
      </c>
      <c r="EU96" s="170" t="e">
        <f t="shared" si="436"/>
        <v>#N/A</v>
      </c>
      <c r="EV96" s="170" t="e">
        <f t="shared" si="437"/>
        <v>#N/A</v>
      </c>
      <c r="EW96" s="170" t="e">
        <f t="shared" si="438"/>
        <v>#N/A</v>
      </c>
      <c r="EX96" s="170" t="e">
        <f t="shared" si="439"/>
        <v>#N/A</v>
      </c>
      <c r="EY96" s="170" t="e">
        <f t="shared" si="440"/>
        <v>#N/A</v>
      </c>
      <c r="EZ96" s="170" t="e">
        <f t="shared" si="441"/>
        <v>#N/A</v>
      </c>
      <c r="FA96" s="170" t="e">
        <f t="shared" si="442"/>
        <v>#N/A</v>
      </c>
      <c r="FB96" s="170" t="e">
        <f t="shared" si="443"/>
        <v>#N/A</v>
      </c>
      <c r="FC96" s="170" t="e">
        <f t="shared" si="444"/>
        <v>#N/A</v>
      </c>
      <c r="FD96" s="170" t="e">
        <f t="shared" si="445"/>
        <v>#N/A</v>
      </c>
      <c r="FE96" s="170" t="e">
        <f t="shared" si="446"/>
        <v>#N/A</v>
      </c>
      <c r="FF96" s="170" t="e">
        <f t="shared" si="447"/>
        <v>#N/A</v>
      </c>
      <c r="FG96" s="170" t="e">
        <f t="shared" si="448"/>
        <v>#N/A</v>
      </c>
      <c r="FH96" s="170" t="e">
        <f t="shared" si="449"/>
        <v>#N/A</v>
      </c>
      <c r="FI96" s="170" t="e">
        <f t="shared" si="450"/>
        <v>#N/A</v>
      </c>
      <c r="FJ96" s="170" t="e">
        <f t="shared" si="451"/>
        <v>#N/A</v>
      </c>
      <c r="FK96" s="170" t="e">
        <f t="shared" si="452"/>
        <v>#N/A</v>
      </c>
      <c r="FL96" s="170" t="e">
        <f t="shared" si="453"/>
        <v>#N/A</v>
      </c>
      <c r="FM96" s="170" t="e">
        <f t="shared" si="454"/>
        <v>#N/A</v>
      </c>
      <c r="FN96" s="170" t="e">
        <f t="shared" si="455"/>
        <v>#N/A</v>
      </c>
      <c r="FO96" s="170" t="e">
        <f t="shared" si="456"/>
        <v>#N/A</v>
      </c>
      <c r="FP96" s="170" t="e">
        <f t="shared" si="457"/>
        <v>#N/A</v>
      </c>
      <c r="FQ96" s="170" t="e">
        <f t="shared" si="458"/>
        <v>#N/A</v>
      </c>
      <c r="FR96" s="170" t="e">
        <f t="shared" si="459"/>
        <v>#N/A</v>
      </c>
      <c r="FS96" s="170" t="e">
        <f t="shared" si="460"/>
        <v>#N/A</v>
      </c>
      <c r="FT96" s="170" t="e">
        <f t="shared" si="461"/>
        <v>#N/A</v>
      </c>
      <c r="FU96" s="170" t="e">
        <f t="shared" si="462"/>
        <v>#N/A</v>
      </c>
      <c r="FV96" s="170" t="e">
        <f t="shared" si="463"/>
        <v>#N/A</v>
      </c>
      <c r="FW96" s="170" t="e">
        <f t="shared" si="464"/>
        <v>#N/A</v>
      </c>
      <c r="FX96" s="170" t="e">
        <f t="shared" si="465"/>
        <v>#N/A</v>
      </c>
      <c r="FY96" s="170" t="e">
        <f t="shared" si="466"/>
        <v>#N/A</v>
      </c>
      <c r="FZ96" s="170" t="e">
        <f t="shared" si="467"/>
        <v>#N/A</v>
      </c>
      <c r="GA96" s="170" t="e">
        <f t="shared" si="468"/>
        <v>#N/A</v>
      </c>
      <c r="GB96" s="170" t="e">
        <f t="shared" si="469"/>
        <v>#N/A</v>
      </c>
      <c r="GC96" s="170" t="e">
        <f t="shared" si="470"/>
        <v>#N/A</v>
      </c>
      <c r="GD96" s="170" t="e">
        <f t="shared" si="471"/>
        <v>#N/A</v>
      </c>
      <c r="GE96" s="170" t="e">
        <f t="shared" si="472"/>
        <v>#N/A</v>
      </c>
      <c r="GF96" s="170" t="e">
        <f t="shared" si="473"/>
        <v>#N/A</v>
      </c>
      <c r="GG96" s="170" t="e">
        <f t="shared" si="474"/>
        <v>#N/A</v>
      </c>
      <c r="GH96" s="170" t="e">
        <f t="shared" si="475"/>
        <v>#N/A</v>
      </c>
      <c r="GI96" s="170" t="e">
        <f t="shared" si="476"/>
        <v>#N/A</v>
      </c>
      <c r="GJ96" s="170" t="e">
        <f t="shared" si="477"/>
        <v>#N/A</v>
      </c>
      <c r="GK96" s="170" t="e">
        <f t="shared" si="478"/>
        <v>#N/A</v>
      </c>
      <c r="GL96" s="170" t="e">
        <f t="shared" si="479"/>
        <v>#N/A</v>
      </c>
      <c r="GM96" s="170" t="e">
        <f t="shared" si="480"/>
        <v>#N/A</v>
      </c>
      <c r="GN96" s="170" t="e">
        <f t="shared" si="481"/>
        <v>#N/A</v>
      </c>
      <c r="GO96" s="170" t="e">
        <f t="shared" si="482"/>
        <v>#N/A</v>
      </c>
      <c r="GP96" s="170" t="e">
        <f t="shared" si="483"/>
        <v>#N/A</v>
      </c>
      <c r="GQ96" s="170" t="e">
        <f t="shared" si="484"/>
        <v>#N/A</v>
      </c>
      <c r="GR96" s="170" t="e">
        <f t="shared" si="485"/>
        <v>#N/A</v>
      </c>
      <c r="GS96" s="170" t="e">
        <f t="shared" si="486"/>
        <v>#N/A</v>
      </c>
      <c r="GT96" s="170" t="e">
        <f t="shared" si="487"/>
        <v>#N/A</v>
      </c>
      <c r="GU96" s="170" t="e">
        <f t="shared" si="488"/>
        <v>#N/A</v>
      </c>
      <c r="GV96" s="170" t="e">
        <f t="shared" si="489"/>
        <v>#N/A</v>
      </c>
      <c r="GW96" s="170" t="e">
        <f t="shared" si="490"/>
        <v>#N/A</v>
      </c>
      <c r="GX96" s="170" t="e">
        <f t="shared" si="491"/>
        <v>#N/A</v>
      </c>
      <c r="GY96" s="170" t="e">
        <f t="shared" si="492"/>
        <v>#N/A</v>
      </c>
      <c r="GZ96" s="170" t="e">
        <f t="shared" si="493"/>
        <v>#N/A</v>
      </c>
      <c r="HA96" s="170" t="e">
        <f t="shared" si="494"/>
        <v>#N/A</v>
      </c>
      <c r="HB96" s="170" t="e">
        <f t="shared" si="495"/>
        <v>#N/A</v>
      </c>
      <c r="HC96" s="170" t="e">
        <f t="shared" si="496"/>
        <v>#N/A</v>
      </c>
      <c r="HD96" s="170" t="e">
        <f t="shared" si="497"/>
        <v>#N/A</v>
      </c>
      <c r="HE96" s="170" t="e">
        <f t="shared" si="498"/>
        <v>#N/A</v>
      </c>
      <c r="HF96" s="170" t="e">
        <f t="shared" si="499"/>
        <v>#N/A</v>
      </c>
      <c r="HG96" s="170" t="e">
        <f t="shared" si="500"/>
        <v>#N/A</v>
      </c>
      <c r="HH96" s="170" t="e">
        <f t="shared" si="501"/>
        <v>#N/A</v>
      </c>
      <c r="HI96" s="170" t="e">
        <f t="shared" si="502"/>
        <v>#N/A</v>
      </c>
      <c r="HJ96" s="170" t="e">
        <f t="shared" si="503"/>
        <v>#N/A</v>
      </c>
      <c r="HK96" s="170" t="e">
        <f t="shared" si="504"/>
        <v>#N/A</v>
      </c>
      <c r="HL96" s="170" t="e">
        <f t="shared" si="505"/>
        <v>#N/A</v>
      </c>
      <c r="HM96" s="170" t="e">
        <f t="shared" si="506"/>
        <v>#N/A</v>
      </c>
      <c r="HN96" s="170" t="e">
        <f t="shared" si="507"/>
        <v>#N/A</v>
      </c>
      <c r="HO96" s="170" t="e">
        <f t="shared" si="508"/>
        <v>#N/A</v>
      </c>
      <c r="HP96" s="170" t="e">
        <f t="shared" si="509"/>
        <v>#N/A</v>
      </c>
    </row>
    <row r="97" spans="1:224" hidden="1" x14ac:dyDescent="0.25">
      <c r="A97" s="4">
        <v>94</v>
      </c>
      <c r="B97" s="97" t="str">
        <f t="shared" si="510"/>
        <v/>
      </c>
      <c r="C97" s="96"/>
      <c r="D97" s="97" t="str">
        <f t="shared" si="511"/>
        <v/>
      </c>
      <c r="E97" s="36" t="str">
        <f t="shared" si="403"/>
        <v/>
      </c>
      <c r="F97" s="36" t="str">
        <f t="shared" si="404"/>
        <v/>
      </c>
      <c r="G97" s="74" t="str">
        <f t="shared" si="512"/>
        <v/>
      </c>
      <c r="H97" s="23"/>
      <c r="I97" s="58"/>
      <c r="J97" s="281"/>
      <c r="K97" s="75" t="str">
        <f>IF(AND(B97&gt;0,C97&gt;0,D97&gt;0),IF(ISBLANK(J97),IF(ISBLANK(H97),"",(D97-B97)*VLOOKUP(H97,VLookups!$A$4:$B$13,2,FALSE)),J97),"")</f>
        <v/>
      </c>
      <c r="L97" s="76" t="str">
        <f t="shared" si="405"/>
        <v/>
      </c>
      <c r="M97" s="96"/>
      <c r="N97" s="271"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513"/>
        <v/>
      </c>
      <c r="W97" s="50" t="str">
        <f t="shared" ref="W97:AP97" si="599">IF(ISNONTEXT($V97),X97-$V97,"")</f>
        <v/>
      </c>
      <c r="X97" s="50" t="str">
        <f t="shared" si="599"/>
        <v/>
      </c>
      <c r="Y97" s="50" t="str">
        <f t="shared" si="599"/>
        <v/>
      </c>
      <c r="Z97" s="50" t="str">
        <f t="shared" si="599"/>
        <v/>
      </c>
      <c r="AA97" s="50" t="str">
        <f t="shared" si="599"/>
        <v/>
      </c>
      <c r="AB97" s="50" t="str">
        <f t="shared" si="599"/>
        <v/>
      </c>
      <c r="AC97" s="50" t="str">
        <f t="shared" si="599"/>
        <v/>
      </c>
      <c r="AD97" s="50" t="str">
        <f t="shared" si="599"/>
        <v/>
      </c>
      <c r="AE97" s="50" t="str">
        <f t="shared" si="599"/>
        <v/>
      </c>
      <c r="AF97" s="50" t="str">
        <f t="shared" si="599"/>
        <v/>
      </c>
      <c r="AG97" s="50" t="str">
        <f t="shared" si="599"/>
        <v/>
      </c>
      <c r="AH97" s="50" t="str">
        <f t="shared" si="599"/>
        <v/>
      </c>
      <c r="AI97" s="50" t="str">
        <f t="shared" si="599"/>
        <v/>
      </c>
      <c r="AJ97" s="50" t="str">
        <f t="shared" si="599"/>
        <v/>
      </c>
      <c r="AK97" s="50" t="str">
        <f t="shared" si="599"/>
        <v/>
      </c>
      <c r="AL97" s="50" t="str">
        <f t="shared" si="599"/>
        <v/>
      </c>
      <c r="AM97" s="50" t="str">
        <f t="shared" si="599"/>
        <v/>
      </c>
      <c r="AN97" s="50" t="str">
        <f t="shared" si="599"/>
        <v/>
      </c>
      <c r="AO97" s="50" t="str">
        <f t="shared" si="599"/>
        <v/>
      </c>
      <c r="AP97" s="50" t="str">
        <f t="shared" si="599"/>
        <v/>
      </c>
      <c r="AQ97" s="184" t="str">
        <f t="shared" si="515"/>
        <v/>
      </c>
      <c r="AR97" s="50" t="str">
        <f t="shared" ref="AR97:DC97" si="600">IF(ISNONTEXT($V97),AQ97+$V97,"")</f>
        <v/>
      </c>
      <c r="AS97" s="50" t="str">
        <f t="shared" si="600"/>
        <v/>
      </c>
      <c r="AT97" s="50" t="str">
        <f t="shared" si="600"/>
        <v/>
      </c>
      <c r="AU97" s="50" t="str">
        <f t="shared" si="600"/>
        <v/>
      </c>
      <c r="AV97" s="50" t="str">
        <f t="shared" si="600"/>
        <v/>
      </c>
      <c r="AW97" s="50" t="str">
        <f t="shared" si="600"/>
        <v/>
      </c>
      <c r="AX97" s="50" t="str">
        <f t="shared" si="600"/>
        <v/>
      </c>
      <c r="AY97" s="50" t="str">
        <f t="shared" si="600"/>
        <v/>
      </c>
      <c r="AZ97" s="50" t="str">
        <f t="shared" si="600"/>
        <v/>
      </c>
      <c r="BA97" s="50" t="str">
        <f t="shared" si="600"/>
        <v/>
      </c>
      <c r="BB97" s="50" t="str">
        <f t="shared" si="600"/>
        <v/>
      </c>
      <c r="BC97" s="50" t="str">
        <f t="shared" si="600"/>
        <v/>
      </c>
      <c r="BD97" s="50" t="str">
        <f t="shared" si="600"/>
        <v/>
      </c>
      <c r="BE97" s="50" t="str">
        <f t="shared" si="600"/>
        <v/>
      </c>
      <c r="BF97" s="50" t="str">
        <f t="shared" si="600"/>
        <v/>
      </c>
      <c r="BG97" s="50" t="str">
        <f t="shared" si="600"/>
        <v/>
      </c>
      <c r="BH97" s="50" t="str">
        <f t="shared" si="600"/>
        <v/>
      </c>
      <c r="BI97" s="50" t="str">
        <f t="shared" si="600"/>
        <v/>
      </c>
      <c r="BJ97" s="50" t="str">
        <f t="shared" si="600"/>
        <v/>
      </c>
      <c r="BK97" s="50" t="str">
        <f t="shared" si="600"/>
        <v/>
      </c>
      <c r="BL97" s="50" t="str">
        <f t="shared" si="600"/>
        <v/>
      </c>
      <c r="BM97" s="50" t="str">
        <f t="shared" si="600"/>
        <v/>
      </c>
      <c r="BN97" s="50" t="str">
        <f t="shared" si="600"/>
        <v/>
      </c>
      <c r="BO97" s="50" t="str">
        <f t="shared" si="600"/>
        <v/>
      </c>
      <c r="BP97" s="50" t="str">
        <f t="shared" si="600"/>
        <v/>
      </c>
      <c r="BQ97" s="50" t="str">
        <f t="shared" si="600"/>
        <v/>
      </c>
      <c r="BR97" s="50" t="str">
        <f t="shared" si="600"/>
        <v/>
      </c>
      <c r="BS97" s="50" t="str">
        <f t="shared" si="600"/>
        <v/>
      </c>
      <c r="BT97" s="50" t="str">
        <f t="shared" si="600"/>
        <v/>
      </c>
      <c r="BU97" s="50" t="str">
        <f t="shared" si="600"/>
        <v/>
      </c>
      <c r="BV97" s="50" t="str">
        <f t="shared" si="600"/>
        <v/>
      </c>
      <c r="BW97" s="50" t="str">
        <f t="shared" si="600"/>
        <v/>
      </c>
      <c r="BX97" s="50" t="str">
        <f t="shared" si="600"/>
        <v/>
      </c>
      <c r="BY97" s="50" t="str">
        <f t="shared" si="600"/>
        <v/>
      </c>
      <c r="BZ97" s="50" t="str">
        <f t="shared" si="600"/>
        <v/>
      </c>
      <c r="CA97" s="50" t="str">
        <f t="shared" si="600"/>
        <v/>
      </c>
      <c r="CB97" s="50" t="str">
        <f t="shared" si="600"/>
        <v/>
      </c>
      <c r="CC97" s="50" t="str">
        <f t="shared" si="600"/>
        <v/>
      </c>
      <c r="CD97" s="50" t="str">
        <f t="shared" si="600"/>
        <v/>
      </c>
      <c r="CE97" s="50" t="str">
        <f t="shared" si="600"/>
        <v/>
      </c>
      <c r="CF97" s="50" t="str">
        <f t="shared" si="600"/>
        <v/>
      </c>
      <c r="CG97" s="50" t="str">
        <f t="shared" si="600"/>
        <v/>
      </c>
      <c r="CH97" s="50" t="str">
        <f t="shared" si="600"/>
        <v/>
      </c>
      <c r="CI97" s="50" t="str">
        <f t="shared" si="600"/>
        <v/>
      </c>
      <c r="CJ97" s="50" t="str">
        <f t="shared" si="600"/>
        <v/>
      </c>
      <c r="CK97" s="50" t="str">
        <f t="shared" si="600"/>
        <v/>
      </c>
      <c r="CL97" s="50" t="str">
        <f t="shared" si="600"/>
        <v/>
      </c>
      <c r="CM97" s="50" t="str">
        <f t="shared" si="600"/>
        <v/>
      </c>
      <c r="CN97" s="50" t="str">
        <f t="shared" si="600"/>
        <v/>
      </c>
      <c r="CO97" s="50" t="str">
        <f t="shared" si="600"/>
        <v/>
      </c>
      <c r="CP97" s="50" t="str">
        <f t="shared" si="600"/>
        <v/>
      </c>
      <c r="CQ97" s="50" t="str">
        <f t="shared" si="600"/>
        <v/>
      </c>
      <c r="CR97" s="50" t="str">
        <f t="shared" si="600"/>
        <v/>
      </c>
      <c r="CS97" s="50" t="str">
        <f t="shared" si="600"/>
        <v/>
      </c>
      <c r="CT97" s="50" t="str">
        <f t="shared" si="600"/>
        <v/>
      </c>
      <c r="CU97" s="50" t="str">
        <f t="shared" si="600"/>
        <v/>
      </c>
      <c r="CV97" s="50" t="str">
        <f t="shared" si="600"/>
        <v/>
      </c>
      <c r="CW97" s="50" t="str">
        <f t="shared" si="600"/>
        <v/>
      </c>
      <c r="CX97" s="50" t="str">
        <f t="shared" si="600"/>
        <v/>
      </c>
      <c r="CY97" s="50" t="str">
        <f t="shared" si="600"/>
        <v/>
      </c>
      <c r="CZ97" s="50" t="str">
        <f t="shared" si="600"/>
        <v/>
      </c>
      <c r="DA97" s="50" t="str">
        <f t="shared" si="600"/>
        <v/>
      </c>
      <c r="DB97" s="50" t="str">
        <f t="shared" si="600"/>
        <v/>
      </c>
      <c r="DC97" s="50" t="str">
        <f t="shared" si="600"/>
        <v/>
      </c>
      <c r="DD97" s="50" t="str">
        <f t="shared" ref="DD97:DS97" si="601">IF(ISNONTEXT($V97),DC97+$V97,"")</f>
        <v/>
      </c>
      <c r="DE97" s="50" t="str">
        <f t="shared" si="601"/>
        <v/>
      </c>
      <c r="DF97" s="50" t="str">
        <f t="shared" si="601"/>
        <v/>
      </c>
      <c r="DG97" s="50" t="str">
        <f t="shared" si="601"/>
        <v/>
      </c>
      <c r="DH97" s="50" t="str">
        <f t="shared" si="601"/>
        <v/>
      </c>
      <c r="DI97" s="50" t="str">
        <f t="shared" si="601"/>
        <v/>
      </c>
      <c r="DJ97" s="50" t="str">
        <f t="shared" si="601"/>
        <v/>
      </c>
      <c r="DK97" s="50" t="str">
        <f t="shared" si="601"/>
        <v/>
      </c>
      <c r="DL97" s="50" t="str">
        <f t="shared" si="601"/>
        <v/>
      </c>
      <c r="DM97" s="50" t="str">
        <f t="shared" si="601"/>
        <v/>
      </c>
      <c r="DN97" s="50" t="str">
        <f t="shared" si="601"/>
        <v/>
      </c>
      <c r="DO97" s="50" t="str">
        <f t="shared" si="601"/>
        <v/>
      </c>
      <c r="DP97" s="50" t="str">
        <f t="shared" si="601"/>
        <v/>
      </c>
      <c r="DQ97" s="50" t="str">
        <f t="shared" si="601"/>
        <v/>
      </c>
      <c r="DR97" s="50" t="str">
        <f t="shared" si="601"/>
        <v/>
      </c>
      <c r="DS97" s="50" t="str">
        <f t="shared" si="601"/>
        <v/>
      </c>
      <c r="DT97" s="170" t="e">
        <f t="shared" si="409"/>
        <v>#N/A</v>
      </c>
      <c r="DU97" s="170" t="e">
        <f t="shared" si="410"/>
        <v>#N/A</v>
      </c>
      <c r="DV97" s="170" t="e">
        <f t="shared" si="411"/>
        <v>#N/A</v>
      </c>
      <c r="DW97" s="170" t="e">
        <f t="shared" si="412"/>
        <v>#N/A</v>
      </c>
      <c r="DX97" s="170" t="e">
        <f t="shared" si="413"/>
        <v>#N/A</v>
      </c>
      <c r="DY97" s="170" t="e">
        <f t="shared" si="414"/>
        <v>#N/A</v>
      </c>
      <c r="DZ97" s="170" t="e">
        <f t="shared" si="415"/>
        <v>#N/A</v>
      </c>
      <c r="EA97" s="170" t="e">
        <f t="shared" si="416"/>
        <v>#N/A</v>
      </c>
      <c r="EB97" s="170" t="e">
        <f t="shared" si="417"/>
        <v>#N/A</v>
      </c>
      <c r="EC97" s="170" t="e">
        <f t="shared" si="418"/>
        <v>#N/A</v>
      </c>
      <c r="ED97" s="170" t="e">
        <f t="shared" si="419"/>
        <v>#N/A</v>
      </c>
      <c r="EE97" s="170" t="e">
        <f t="shared" si="420"/>
        <v>#N/A</v>
      </c>
      <c r="EF97" s="170" t="e">
        <f t="shared" si="421"/>
        <v>#N/A</v>
      </c>
      <c r="EG97" s="170" t="e">
        <f t="shared" si="422"/>
        <v>#N/A</v>
      </c>
      <c r="EH97" s="170" t="e">
        <f t="shared" si="423"/>
        <v>#N/A</v>
      </c>
      <c r="EI97" s="170" t="e">
        <f t="shared" si="424"/>
        <v>#N/A</v>
      </c>
      <c r="EJ97" s="170" t="e">
        <f t="shared" si="425"/>
        <v>#N/A</v>
      </c>
      <c r="EK97" s="170" t="e">
        <f t="shared" si="426"/>
        <v>#N/A</v>
      </c>
      <c r="EL97" s="170" t="e">
        <f t="shared" si="427"/>
        <v>#N/A</v>
      </c>
      <c r="EM97" s="170" t="e">
        <f t="shared" si="428"/>
        <v>#N/A</v>
      </c>
      <c r="EN97" s="170" t="e">
        <f t="shared" si="429"/>
        <v>#N/A</v>
      </c>
      <c r="EO97" s="170" t="e">
        <f t="shared" si="430"/>
        <v>#N/A</v>
      </c>
      <c r="EP97" s="170" t="e">
        <f t="shared" si="431"/>
        <v>#N/A</v>
      </c>
      <c r="EQ97" s="170" t="e">
        <f t="shared" si="432"/>
        <v>#N/A</v>
      </c>
      <c r="ER97" s="170" t="e">
        <f t="shared" si="433"/>
        <v>#N/A</v>
      </c>
      <c r="ES97" s="170" t="e">
        <f t="shared" si="434"/>
        <v>#N/A</v>
      </c>
      <c r="ET97" s="170" t="e">
        <f t="shared" si="435"/>
        <v>#N/A</v>
      </c>
      <c r="EU97" s="170" t="e">
        <f t="shared" si="436"/>
        <v>#N/A</v>
      </c>
      <c r="EV97" s="170" t="e">
        <f t="shared" si="437"/>
        <v>#N/A</v>
      </c>
      <c r="EW97" s="170" t="e">
        <f t="shared" si="438"/>
        <v>#N/A</v>
      </c>
      <c r="EX97" s="170" t="e">
        <f t="shared" si="439"/>
        <v>#N/A</v>
      </c>
      <c r="EY97" s="170" t="e">
        <f t="shared" si="440"/>
        <v>#N/A</v>
      </c>
      <c r="EZ97" s="170" t="e">
        <f t="shared" si="441"/>
        <v>#N/A</v>
      </c>
      <c r="FA97" s="170" t="e">
        <f t="shared" si="442"/>
        <v>#N/A</v>
      </c>
      <c r="FB97" s="170" t="e">
        <f t="shared" si="443"/>
        <v>#N/A</v>
      </c>
      <c r="FC97" s="170" t="e">
        <f t="shared" si="444"/>
        <v>#N/A</v>
      </c>
      <c r="FD97" s="170" t="e">
        <f t="shared" si="445"/>
        <v>#N/A</v>
      </c>
      <c r="FE97" s="170" t="e">
        <f t="shared" si="446"/>
        <v>#N/A</v>
      </c>
      <c r="FF97" s="170" t="e">
        <f t="shared" si="447"/>
        <v>#N/A</v>
      </c>
      <c r="FG97" s="170" t="e">
        <f t="shared" si="448"/>
        <v>#N/A</v>
      </c>
      <c r="FH97" s="170" t="e">
        <f t="shared" si="449"/>
        <v>#N/A</v>
      </c>
      <c r="FI97" s="170" t="e">
        <f t="shared" si="450"/>
        <v>#N/A</v>
      </c>
      <c r="FJ97" s="170" t="e">
        <f t="shared" si="451"/>
        <v>#N/A</v>
      </c>
      <c r="FK97" s="170" t="e">
        <f t="shared" si="452"/>
        <v>#N/A</v>
      </c>
      <c r="FL97" s="170" t="e">
        <f t="shared" si="453"/>
        <v>#N/A</v>
      </c>
      <c r="FM97" s="170" t="e">
        <f t="shared" si="454"/>
        <v>#N/A</v>
      </c>
      <c r="FN97" s="170" t="e">
        <f t="shared" si="455"/>
        <v>#N/A</v>
      </c>
      <c r="FO97" s="170" t="e">
        <f t="shared" si="456"/>
        <v>#N/A</v>
      </c>
      <c r="FP97" s="170" t="e">
        <f t="shared" si="457"/>
        <v>#N/A</v>
      </c>
      <c r="FQ97" s="170" t="e">
        <f t="shared" si="458"/>
        <v>#N/A</v>
      </c>
      <c r="FR97" s="170" t="e">
        <f t="shared" si="459"/>
        <v>#N/A</v>
      </c>
      <c r="FS97" s="170" t="e">
        <f t="shared" si="460"/>
        <v>#N/A</v>
      </c>
      <c r="FT97" s="170" t="e">
        <f t="shared" si="461"/>
        <v>#N/A</v>
      </c>
      <c r="FU97" s="170" t="e">
        <f t="shared" si="462"/>
        <v>#N/A</v>
      </c>
      <c r="FV97" s="170" t="e">
        <f t="shared" si="463"/>
        <v>#N/A</v>
      </c>
      <c r="FW97" s="170" t="e">
        <f t="shared" si="464"/>
        <v>#N/A</v>
      </c>
      <c r="FX97" s="170" t="e">
        <f t="shared" si="465"/>
        <v>#N/A</v>
      </c>
      <c r="FY97" s="170" t="e">
        <f t="shared" si="466"/>
        <v>#N/A</v>
      </c>
      <c r="FZ97" s="170" t="e">
        <f t="shared" si="467"/>
        <v>#N/A</v>
      </c>
      <c r="GA97" s="170" t="e">
        <f t="shared" si="468"/>
        <v>#N/A</v>
      </c>
      <c r="GB97" s="170" t="e">
        <f t="shared" si="469"/>
        <v>#N/A</v>
      </c>
      <c r="GC97" s="170" t="e">
        <f t="shared" si="470"/>
        <v>#N/A</v>
      </c>
      <c r="GD97" s="170" t="e">
        <f t="shared" si="471"/>
        <v>#N/A</v>
      </c>
      <c r="GE97" s="170" t="e">
        <f t="shared" si="472"/>
        <v>#N/A</v>
      </c>
      <c r="GF97" s="170" t="e">
        <f t="shared" si="473"/>
        <v>#N/A</v>
      </c>
      <c r="GG97" s="170" t="e">
        <f t="shared" si="474"/>
        <v>#N/A</v>
      </c>
      <c r="GH97" s="170" t="e">
        <f t="shared" si="475"/>
        <v>#N/A</v>
      </c>
      <c r="GI97" s="170" t="e">
        <f t="shared" si="476"/>
        <v>#N/A</v>
      </c>
      <c r="GJ97" s="170" t="e">
        <f t="shared" si="477"/>
        <v>#N/A</v>
      </c>
      <c r="GK97" s="170" t="e">
        <f t="shared" si="478"/>
        <v>#N/A</v>
      </c>
      <c r="GL97" s="170" t="e">
        <f t="shared" si="479"/>
        <v>#N/A</v>
      </c>
      <c r="GM97" s="170" t="e">
        <f t="shared" si="480"/>
        <v>#N/A</v>
      </c>
      <c r="GN97" s="170" t="e">
        <f t="shared" si="481"/>
        <v>#N/A</v>
      </c>
      <c r="GO97" s="170" t="e">
        <f t="shared" si="482"/>
        <v>#N/A</v>
      </c>
      <c r="GP97" s="170" t="e">
        <f t="shared" si="483"/>
        <v>#N/A</v>
      </c>
      <c r="GQ97" s="170" t="e">
        <f t="shared" si="484"/>
        <v>#N/A</v>
      </c>
      <c r="GR97" s="170" t="e">
        <f t="shared" si="485"/>
        <v>#N/A</v>
      </c>
      <c r="GS97" s="170" t="e">
        <f t="shared" si="486"/>
        <v>#N/A</v>
      </c>
      <c r="GT97" s="170" t="e">
        <f t="shared" si="487"/>
        <v>#N/A</v>
      </c>
      <c r="GU97" s="170" t="e">
        <f t="shared" si="488"/>
        <v>#N/A</v>
      </c>
      <c r="GV97" s="170" t="e">
        <f t="shared" si="489"/>
        <v>#N/A</v>
      </c>
      <c r="GW97" s="170" t="e">
        <f t="shared" si="490"/>
        <v>#N/A</v>
      </c>
      <c r="GX97" s="170" t="e">
        <f t="shared" si="491"/>
        <v>#N/A</v>
      </c>
      <c r="GY97" s="170" t="e">
        <f t="shared" si="492"/>
        <v>#N/A</v>
      </c>
      <c r="GZ97" s="170" t="e">
        <f t="shared" si="493"/>
        <v>#N/A</v>
      </c>
      <c r="HA97" s="170" t="e">
        <f t="shared" si="494"/>
        <v>#N/A</v>
      </c>
      <c r="HB97" s="170" t="e">
        <f t="shared" si="495"/>
        <v>#N/A</v>
      </c>
      <c r="HC97" s="170" t="e">
        <f t="shared" si="496"/>
        <v>#N/A</v>
      </c>
      <c r="HD97" s="170" t="e">
        <f t="shared" si="497"/>
        <v>#N/A</v>
      </c>
      <c r="HE97" s="170" t="e">
        <f t="shared" si="498"/>
        <v>#N/A</v>
      </c>
      <c r="HF97" s="170" t="e">
        <f t="shared" si="499"/>
        <v>#N/A</v>
      </c>
      <c r="HG97" s="170" t="e">
        <f t="shared" si="500"/>
        <v>#N/A</v>
      </c>
      <c r="HH97" s="170" t="e">
        <f t="shared" si="501"/>
        <v>#N/A</v>
      </c>
      <c r="HI97" s="170" t="e">
        <f t="shared" si="502"/>
        <v>#N/A</v>
      </c>
      <c r="HJ97" s="170" t="e">
        <f t="shared" si="503"/>
        <v>#N/A</v>
      </c>
      <c r="HK97" s="170" t="e">
        <f t="shared" si="504"/>
        <v>#N/A</v>
      </c>
      <c r="HL97" s="170" t="e">
        <f t="shared" si="505"/>
        <v>#N/A</v>
      </c>
      <c r="HM97" s="170" t="e">
        <f t="shared" si="506"/>
        <v>#N/A</v>
      </c>
      <c r="HN97" s="170" t="e">
        <f t="shared" si="507"/>
        <v>#N/A</v>
      </c>
      <c r="HO97" s="170" t="e">
        <f t="shared" si="508"/>
        <v>#N/A</v>
      </c>
      <c r="HP97" s="170" t="e">
        <f t="shared" si="509"/>
        <v>#N/A</v>
      </c>
    </row>
    <row r="98" spans="1:224" hidden="1" x14ac:dyDescent="0.25">
      <c r="A98" s="4">
        <v>95</v>
      </c>
      <c r="B98" s="97" t="str">
        <f t="shared" si="510"/>
        <v/>
      </c>
      <c r="C98" s="96"/>
      <c r="D98" s="97" t="str">
        <f t="shared" si="511"/>
        <v/>
      </c>
      <c r="E98" s="36" t="str">
        <f t="shared" si="403"/>
        <v/>
      </c>
      <c r="F98" s="36" t="str">
        <f t="shared" si="404"/>
        <v/>
      </c>
      <c r="G98" s="74" t="str">
        <f t="shared" si="512"/>
        <v/>
      </c>
      <c r="H98" s="23"/>
      <c r="I98" s="58"/>
      <c r="J98" s="281"/>
      <c r="K98" s="75" t="str">
        <f>IF(AND(B98&gt;0,C98&gt;0,D98&gt;0),IF(ISBLANK(J98),IF(ISBLANK(H98),"",(D98-B98)*VLOOKUP(H98,VLookups!$A$4:$B$13,2,FALSE)),J98),"")</f>
        <v/>
      </c>
      <c r="L98" s="76" t="str">
        <f t="shared" si="405"/>
        <v/>
      </c>
      <c r="M98" s="96"/>
      <c r="N98" s="271"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513"/>
        <v/>
      </c>
      <c r="W98" s="50" t="str">
        <f t="shared" ref="W98:AP98" si="602">IF(ISNONTEXT($V98),X98-$V98,"")</f>
        <v/>
      </c>
      <c r="X98" s="50" t="str">
        <f t="shared" si="602"/>
        <v/>
      </c>
      <c r="Y98" s="50" t="str">
        <f t="shared" si="602"/>
        <v/>
      </c>
      <c r="Z98" s="50" t="str">
        <f t="shared" si="602"/>
        <v/>
      </c>
      <c r="AA98" s="50" t="str">
        <f t="shared" si="602"/>
        <v/>
      </c>
      <c r="AB98" s="50" t="str">
        <f t="shared" si="602"/>
        <v/>
      </c>
      <c r="AC98" s="50" t="str">
        <f t="shared" si="602"/>
        <v/>
      </c>
      <c r="AD98" s="50" t="str">
        <f t="shared" si="602"/>
        <v/>
      </c>
      <c r="AE98" s="50" t="str">
        <f t="shared" si="602"/>
        <v/>
      </c>
      <c r="AF98" s="50" t="str">
        <f t="shared" si="602"/>
        <v/>
      </c>
      <c r="AG98" s="50" t="str">
        <f t="shared" si="602"/>
        <v/>
      </c>
      <c r="AH98" s="50" t="str">
        <f t="shared" si="602"/>
        <v/>
      </c>
      <c r="AI98" s="50" t="str">
        <f t="shared" si="602"/>
        <v/>
      </c>
      <c r="AJ98" s="50" t="str">
        <f t="shared" si="602"/>
        <v/>
      </c>
      <c r="AK98" s="50" t="str">
        <f t="shared" si="602"/>
        <v/>
      </c>
      <c r="AL98" s="50" t="str">
        <f t="shared" si="602"/>
        <v/>
      </c>
      <c r="AM98" s="50" t="str">
        <f t="shared" si="602"/>
        <v/>
      </c>
      <c r="AN98" s="50" t="str">
        <f t="shared" si="602"/>
        <v/>
      </c>
      <c r="AO98" s="50" t="str">
        <f t="shared" si="602"/>
        <v/>
      </c>
      <c r="AP98" s="50" t="str">
        <f t="shared" si="602"/>
        <v/>
      </c>
      <c r="AQ98" s="184" t="str">
        <f t="shared" si="515"/>
        <v/>
      </c>
      <c r="AR98" s="50" t="str">
        <f t="shared" ref="AR98:DC98" si="603">IF(ISNONTEXT($V98),AQ98+$V98,"")</f>
        <v/>
      </c>
      <c r="AS98" s="50" t="str">
        <f t="shared" si="603"/>
        <v/>
      </c>
      <c r="AT98" s="50" t="str">
        <f t="shared" si="603"/>
        <v/>
      </c>
      <c r="AU98" s="50" t="str">
        <f t="shared" si="603"/>
        <v/>
      </c>
      <c r="AV98" s="50" t="str">
        <f t="shared" si="603"/>
        <v/>
      </c>
      <c r="AW98" s="50" t="str">
        <f t="shared" si="603"/>
        <v/>
      </c>
      <c r="AX98" s="50" t="str">
        <f t="shared" si="603"/>
        <v/>
      </c>
      <c r="AY98" s="50" t="str">
        <f t="shared" si="603"/>
        <v/>
      </c>
      <c r="AZ98" s="50" t="str">
        <f t="shared" si="603"/>
        <v/>
      </c>
      <c r="BA98" s="50" t="str">
        <f t="shared" si="603"/>
        <v/>
      </c>
      <c r="BB98" s="50" t="str">
        <f t="shared" si="603"/>
        <v/>
      </c>
      <c r="BC98" s="50" t="str">
        <f t="shared" si="603"/>
        <v/>
      </c>
      <c r="BD98" s="50" t="str">
        <f t="shared" si="603"/>
        <v/>
      </c>
      <c r="BE98" s="50" t="str">
        <f t="shared" si="603"/>
        <v/>
      </c>
      <c r="BF98" s="50" t="str">
        <f t="shared" si="603"/>
        <v/>
      </c>
      <c r="BG98" s="50" t="str">
        <f t="shared" si="603"/>
        <v/>
      </c>
      <c r="BH98" s="50" t="str">
        <f t="shared" si="603"/>
        <v/>
      </c>
      <c r="BI98" s="50" t="str">
        <f t="shared" si="603"/>
        <v/>
      </c>
      <c r="BJ98" s="50" t="str">
        <f t="shared" si="603"/>
        <v/>
      </c>
      <c r="BK98" s="50" t="str">
        <f t="shared" si="603"/>
        <v/>
      </c>
      <c r="BL98" s="50" t="str">
        <f t="shared" si="603"/>
        <v/>
      </c>
      <c r="BM98" s="50" t="str">
        <f t="shared" si="603"/>
        <v/>
      </c>
      <c r="BN98" s="50" t="str">
        <f t="shared" si="603"/>
        <v/>
      </c>
      <c r="BO98" s="50" t="str">
        <f t="shared" si="603"/>
        <v/>
      </c>
      <c r="BP98" s="50" t="str">
        <f t="shared" si="603"/>
        <v/>
      </c>
      <c r="BQ98" s="50" t="str">
        <f t="shared" si="603"/>
        <v/>
      </c>
      <c r="BR98" s="50" t="str">
        <f t="shared" si="603"/>
        <v/>
      </c>
      <c r="BS98" s="50" t="str">
        <f t="shared" si="603"/>
        <v/>
      </c>
      <c r="BT98" s="50" t="str">
        <f t="shared" si="603"/>
        <v/>
      </c>
      <c r="BU98" s="50" t="str">
        <f t="shared" si="603"/>
        <v/>
      </c>
      <c r="BV98" s="50" t="str">
        <f t="shared" si="603"/>
        <v/>
      </c>
      <c r="BW98" s="50" t="str">
        <f t="shared" si="603"/>
        <v/>
      </c>
      <c r="BX98" s="50" t="str">
        <f t="shared" si="603"/>
        <v/>
      </c>
      <c r="BY98" s="50" t="str">
        <f t="shared" si="603"/>
        <v/>
      </c>
      <c r="BZ98" s="50" t="str">
        <f t="shared" si="603"/>
        <v/>
      </c>
      <c r="CA98" s="50" t="str">
        <f t="shared" si="603"/>
        <v/>
      </c>
      <c r="CB98" s="50" t="str">
        <f t="shared" si="603"/>
        <v/>
      </c>
      <c r="CC98" s="50" t="str">
        <f t="shared" si="603"/>
        <v/>
      </c>
      <c r="CD98" s="50" t="str">
        <f t="shared" si="603"/>
        <v/>
      </c>
      <c r="CE98" s="50" t="str">
        <f t="shared" si="603"/>
        <v/>
      </c>
      <c r="CF98" s="50" t="str">
        <f t="shared" si="603"/>
        <v/>
      </c>
      <c r="CG98" s="50" t="str">
        <f t="shared" si="603"/>
        <v/>
      </c>
      <c r="CH98" s="50" t="str">
        <f t="shared" si="603"/>
        <v/>
      </c>
      <c r="CI98" s="50" t="str">
        <f t="shared" si="603"/>
        <v/>
      </c>
      <c r="CJ98" s="50" t="str">
        <f t="shared" si="603"/>
        <v/>
      </c>
      <c r="CK98" s="50" t="str">
        <f t="shared" si="603"/>
        <v/>
      </c>
      <c r="CL98" s="50" t="str">
        <f t="shared" si="603"/>
        <v/>
      </c>
      <c r="CM98" s="50" t="str">
        <f t="shared" si="603"/>
        <v/>
      </c>
      <c r="CN98" s="50" t="str">
        <f t="shared" si="603"/>
        <v/>
      </c>
      <c r="CO98" s="50" t="str">
        <f t="shared" si="603"/>
        <v/>
      </c>
      <c r="CP98" s="50" t="str">
        <f t="shared" si="603"/>
        <v/>
      </c>
      <c r="CQ98" s="50" t="str">
        <f t="shared" si="603"/>
        <v/>
      </c>
      <c r="CR98" s="50" t="str">
        <f t="shared" si="603"/>
        <v/>
      </c>
      <c r="CS98" s="50" t="str">
        <f t="shared" si="603"/>
        <v/>
      </c>
      <c r="CT98" s="50" t="str">
        <f t="shared" si="603"/>
        <v/>
      </c>
      <c r="CU98" s="50" t="str">
        <f t="shared" si="603"/>
        <v/>
      </c>
      <c r="CV98" s="50" t="str">
        <f t="shared" si="603"/>
        <v/>
      </c>
      <c r="CW98" s="50" t="str">
        <f t="shared" si="603"/>
        <v/>
      </c>
      <c r="CX98" s="50" t="str">
        <f t="shared" si="603"/>
        <v/>
      </c>
      <c r="CY98" s="50" t="str">
        <f t="shared" si="603"/>
        <v/>
      </c>
      <c r="CZ98" s="50" t="str">
        <f t="shared" si="603"/>
        <v/>
      </c>
      <c r="DA98" s="50" t="str">
        <f t="shared" si="603"/>
        <v/>
      </c>
      <c r="DB98" s="50" t="str">
        <f t="shared" si="603"/>
        <v/>
      </c>
      <c r="DC98" s="50" t="str">
        <f t="shared" si="603"/>
        <v/>
      </c>
      <c r="DD98" s="50" t="str">
        <f t="shared" ref="DD98:DS98" si="604">IF(ISNONTEXT($V98),DC98+$V98,"")</f>
        <v/>
      </c>
      <c r="DE98" s="50" t="str">
        <f t="shared" si="604"/>
        <v/>
      </c>
      <c r="DF98" s="50" t="str">
        <f t="shared" si="604"/>
        <v/>
      </c>
      <c r="DG98" s="50" t="str">
        <f t="shared" si="604"/>
        <v/>
      </c>
      <c r="DH98" s="50" t="str">
        <f t="shared" si="604"/>
        <v/>
      </c>
      <c r="DI98" s="50" t="str">
        <f t="shared" si="604"/>
        <v/>
      </c>
      <c r="DJ98" s="50" t="str">
        <f t="shared" si="604"/>
        <v/>
      </c>
      <c r="DK98" s="50" t="str">
        <f t="shared" si="604"/>
        <v/>
      </c>
      <c r="DL98" s="50" t="str">
        <f t="shared" si="604"/>
        <v/>
      </c>
      <c r="DM98" s="50" t="str">
        <f t="shared" si="604"/>
        <v/>
      </c>
      <c r="DN98" s="50" t="str">
        <f t="shared" si="604"/>
        <v/>
      </c>
      <c r="DO98" s="50" t="str">
        <f t="shared" si="604"/>
        <v/>
      </c>
      <c r="DP98" s="50" t="str">
        <f t="shared" si="604"/>
        <v/>
      </c>
      <c r="DQ98" s="50" t="str">
        <f t="shared" si="604"/>
        <v/>
      </c>
      <c r="DR98" s="50" t="str">
        <f t="shared" si="604"/>
        <v/>
      </c>
      <c r="DS98" s="50" t="str">
        <f t="shared" si="604"/>
        <v/>
      </c>
      <c r="DT98" s="170" t="e">
        <f t="shared" si="409"/>
        <v>#N/A</v>
      </c>
      <c r="DU98" s="170" t="e">
        <f t="shared" si="410"/>
        <v>#N/A</v>
      </c>
      <c r="DV98" s="170" t="e">
        <f t="shared" si="411"/>
        <v>#N/A</v>
      </c>
      <c r="DW98" s="170" t="e">
        <f t="shared" si="412"/>
        <v>#N/A</v>
      </c>
      <c r="DX98" s="170" t="e">
        <f t="shared" si="413"/>
        <v>#N/A</v>
      </c>
      <c r="DY98" s="170" t="e">
        <f t="shared" si="414"/>
        <v>#N/A</v>
      </c>
      <c r="DZ98" s="170" t="e">
        <f t="shared" si="415"/>
        <v>#N/A</v>
      </c>
      <c r="EA98" s="170" t="e">
        <f t="shared" si="416"/>
        <v>#N/A</v>
      </c>
      <c r="EB98" s="170" t="e">
        <f t="shared" si="417"/>
        <v>#N/A</v>
      </c>
      <c r="EC98" s="170" t="e">
        <f t="shared" si="418"/>
        <v>#N/A</v>
      </c>
      <c r="ED98" s="170" t="e">
        <f t="shared" si="419"/>
        <v>#N/A</v>
      </c>
      <c r="EE98" s="170" t="e">
        <f t="shared" si="420"/>
        <v>#N/A</v>
      </c>
      <c r="EF98" s="170" t="e">
        <f t="shared" si="421"/>
        <v>#N/A</v>
      </c>
      <c r="EG98" s="170" t="e">
        <f t="shared" si="422"/>
        <v>#N/A</v>
      </c>
      <c r="EH98" s="170" t="e">
        <f t="shared" si="423"/>
        <v>#N/A</v>
      </c>
      <c r="EI98" s="170" t="e">
        <f t="shared" si="424"/>
        <v>#N/A</v>
      </c>
      <c r="EJ98" s="170" t="e">
        <f t="shared" si="425"/>
        <v>#N/A</v>
      </c>
      <c r="EK98" s="170" t="e">
        <f t="shared" si="426"/>
        <v>#N/A</v>
      </c>
      <c r="EL98" s="170" t="e">
        <f t="shared" si="427"/>
        <v>#N/A</v>
      </c>
      <c r="EM98" s="170" t="e">
        <f t="shared" si="428"/>
        <v>#N/A</v>
      </c>
      <c r="EN98" s="170" t="e">
        <f t="shared" si="429"/>
        <v>#N/A</v>
      </c>
      <c r="EO98" s="170" t="e">
        <f t="shared" si="430"/>
        <v>#N/A</v>
      </c>
      <c r="EP98" s="170" t="e">
        <f t="shared" si="431"/>
        <v>#N/A</v>
      </c>
      <c r="EQ98" s="170" t="e">
        <f t="shared" si="432"/>
        <v>#N/A</v>
      </c>
      <c r="ER98" s="170" t="e">
        <f t="shared" si="433"/>
        <v>#N/A</v>
      </c>
      <c r="ES98" s="170" t="e">
        <f t="shared" si="434"/>
        <v>#N/A</v>
      </c>
      <c r="ET98" s="170" t="e">
        <f t="shared" si="435"/>
        <v>#N/A</v>
      </c>
      <c r="EU98" s="170" t="e">
        <f t="shared" si="436"/>
        <v>#N/A</v>
      </c>
      <c r="EV98" s="170" t="e">
        <f t="shared" si="437"/>
        <v>#N/A</v>
      </c>
      <c r="EW98" s="170" t="e">
        <f t="shared" si="438"/>
        <v>#N/A</v>
      </c>
      <c r="EX98" s="170" t="e">
        <f t="shared" si="439"/>
        <v>#N/A</v>
      </c>
      <c r="EY98" s="170" t="e">
        <f t="shared" si="440"/>
        <v>#N/A</v>
      </c>
      <c r="EZ98" s="170" t="e">
        <f t="shared" si="441"/>
        <v>#N/A</v>
      </c>
      <c r="FA98" s="170" t="e">
        <f t="shared" si="442"/>
        <v>#N/A</v>
      </c>
      <c r="FB98" s="170" t="e">
        <f t="shared" si="443"/>
        <v>#N/A</v>
      </c>
      <c r="FC98" s="170" t="e">
        <f t="shared" si="444"/>
        <v>#N/A</v>
      </c>
      <c r="FD98" s="170" t="e">
        <f t="shared" si="445"/>
        <v>#N/A</v>
      </c>
      <c r="FE98" s="170" t="e">
        <f t="shared" si="446"/>
        <v>#N/A</v>
      </c>
      <c r="FF98" s="170" t="e">
        <f t="shared" si="447"/>
        <v>#N/A</v>
      </c>
      <c r="FG98" s="170" t="e">
        <f t="shared" si="448"/>
        <v>#N/A</v>
      </c>
      <c r="FH98" s="170" t="e">
        <f t="shared" si="449"/>
        <v>#N/A</v>
      </c>
      <c r="FI98" s="170" t="e">
        <f t="shared" si="450"/>
        <v>#N/A</v>
      </c>
      <c r="FJ98" s="170" t="e">
        <f t="shared" si="451"/>
        <v>#N/A</v>
      </c>
      <c r="FK98" s="170" t="e">
        <f t="shared" si="452"/>
        <v>#N/A</v>
      </c>
      <c r="FL98" s="170" t="e">
        <f t="shared" si="453"/>
        <v>#N/A</v>
      </c>
      <c r="FM98" s="170" t="e">
        <f t="shared" si="454"/>
        <v>#N/A</v>
      </c>
      <c r="FN98" s="170" t="e">
        <f t="shared" si="455"/>
        <v>#N/A</v>
      </c>
      <c r="FO98" s="170" t="e">
        <f t="shared" si="456"/>
        <v>#N/A</v>
      </c>
      <c r="FP98" s="170" t="e">
        <f t="shared" si="457"/>
        <v>#N/A</v>
      </c>
      <c r="FQ98" s="170" t="e">
        <f t="shared" si="458"/>
        <v>#N/A</v>
      </c>
      <c r="FR98" s="170" t="e">
        <f t="shared" si="459"/>
        <v>#N/A</v>
      </c>
      <c r="FS98" s="170" t="e">
        <f t="shared" si="460"/>
        <v>#N/A</v>
      </c>
      <c r="FT98" s="170" t="e">
        <f t="shared" si="461"/>
        <v>#N/A</v>
      </c>
      <c r="FU98" s="170" t="e">
        <f t="shared" si="462"/>
        <v>#N/A</v>
      </c>
      <c r="FV98" s="170" t="e">
        <f t="shared" si="463"/>
        <v>#N/A</v>
      </c>
      <c r="FW98" s="170" t="e">
        <f t="shared" si="464"/>
        <v>#N/A</v>
      </c>
      <c r="FX98" s="170" t="e">
        <f t="shared" si="465"/>
        <v>#N/A</v>
      </c>
      <c r="FY98" s="170" t="e">
        <f t="shared" si="466"/>
        <v>#N/A</v>
      </c>
      <c r="FZ98" s="170" t="e">
        <f t="shared" si="467"/>
        <v>#N/A</v>
      </c>
      <c r="GA98" s="170" t="e">
        <f t="shared" si="468"/>
        <v>#N/A</v>
      </c>
      <c r="GB98" s="170" t="e">
        <f t="shared" si="469"/>
        <v>#N/A</v>
      </c>
      <c r="GC98" s="170" t="e">
        <f t="shared" si="470"/>
        <v>#N/A</v>
      </c>
      <c r="GD98" s="170" t="e">
        <f t="shared" si="471"/>
        <v>#N/A</v>
      </c>
      <c r="GE98" s="170" t="e">
        <f t="shared" si="472"/>
        <v>#N/A</v>
      </c>
      <c r="GF98" s="170" t="e">
        <f t="shared" si="473"/>
        <v>#N/A</v>
      </c>
      <c r="GG98" s="170" t="e">
        <f t="shared" si="474"/>
        <v>#N/A</v>
      </c>
      <c r="GH98" s="170" t="e">
        <f t="shared" si="475"/>
        <v>#N/A</v>
      </c>
      <c r="GI98" s="170" t="e">
        <f t="shared" si="476"/>
        <v>#N/A</v>
      </c>
      <c r="GJ98" s="170" t="e">
        <f t="shared" si="477"/>
        <v>#N/A</v>
      </c>
      <c r="GK98" s="170" t="e">
        <f t="shared" si="478"/>
        <v>#N/A</v>
      </c>
      <c r="GL98" s="170" t="e">
        <f t="shared" si="479"/>
        <v>#N/A</v>
      </c>
      <c r="GM98" s="170" t="e">
        <f t="shared" si="480"/>
        <v>#N/A</v>
      </c>
      <c r="GN98" s="170" t="e">
        <f t="shared" si="481"/>
        <v>#N/A</v>
      </c>
      <c r="GO98" s="170" t="e">
        <f t="shared" si="482"/>
        <v>#N/A</v>
      </c>
      <c r="GP98" s="170" t="e">
        <f t="shared" si="483"/>
        <v>#N/A</v>
      </c>
      <c r="GQ98" s="170" t="e">
        <f t="shared" si="484"/>
        <v>#N/A</v>
      </c>
      <c r="GR98" s="170" t="e">
        <f t="shared" si="485"/>
        <v>#N/A</v>
      </c>
      <c r="GS98" s="170" t="e">
        <f t="shared" si="486"/>
        <v>#N/A</v>
      </c>
      <c r="GT98" s="170" t="e">
        <f t="shared" si="487"/>
        <v>#N/A</v>
      </c>
      <c r="GU98" s="170" t="e">
        <f t="shared" si="488"/>
        <v>#N/A</v>
      </c>
      <c r="GV98" s="170" t="e">
        <f t="shared" si="489"/>
        <v>#N/A</v>
      </c>
      <c r="GW98" s="170" t="e">
        <f t="shared" si="490"/>
        <v>#N/A</v>
      </c>
      <c r="GX98" s="170" t="e">
        <f t="shared" si="491"/>
        <v>#N/A</v>
      </c>
      <c r="GY98" s="170" t="e">
        <f t="shared" si="492"/>
        <v>#N/A</v>
      </c>
      <c r="GZ98" s="170" t="e">
        <f t="shared" si="493"/>
        <v>#N/A</v>
      </c>
      <c r="HA98" s="170" t="e">
        <f t="shared" si="494"/>
        <v>#N/A</v>
      </c>
      <c r="HB98" s="170" t="e">
        <f t="shared" si="495"/>
        <v>#N/A</v>
      </c>
      <c r="HC98" s="170" t="e">
        <f t="shared" si="496"/>
        <v>#N/A</v>
      </c>
      <c r="HD98" s="170" t="e">
        <f t="shared" si="497"/>
        <v>#N/A</v>
      </c>
      <c r="HE98" s="170" t="e">
        <f t="shared" si="498"/>
        <v>#N/A</v>
      </c>
      <c r="HF98" s="170" t="e">
        <f t="shared" si="499"/>
        <v>#N/A</v>
      </c>
      <c r="HG98" s="170" t="e">
        <f t="shared" si="500"/>
        <v>#N/A</v>
      </c>
      <c r="HH98" s="170" t="e">
        <f t="shared" si="501"/>
        <v>#N/A</v>
      </c>
      <c r="HI98" s="170" t="e">
        <f t="shared" si="502"/>
        <v>#N/A</v>
      </c>
      <c r="HJ98" s="170" t="e">
        <f t="shared" si="503"/>
        <v>#N/A</v>
      </c>
      <c r="HK98" s="170" t="e">
        <f t="shared" si="504"/>
        <v>#N/A</v>
      </c>
      <c r="HL98" s="170" t="e">
        <f t="shared" si="505"/>
        <v>#N/A</v>
      </c>
      <c r="HM98" s="170" t="e">
        <f t="shared" si="506"/>
        <v>#N/A</v>
      </c>
      <c r="HN98" s="170" t="e">
        <f t="shared" si="507"/>
        <v>#N/A</v>
      </c>
      <c r="HO98" s="170" t="e">
        <f t="shared" si="508"/>
        <v>#N/A</v>
      </c>
      <c r="HP98" s="170" t="e">
        <f t="shared" si="509"/>
        <v>#N/A</v>
      </c>
    </row>
    <row r="99" spans="1:224" hidden="1" x14ac:dyDescent="0.25">
      <c r="A99" s="4">
        <v>96</v>
      </c>
      <c r="B99" s="97" t="str">
        <f t="shared" si="510"/>
        <v/>
      </c>
      <c r="C99" s="96"/>
      <c r="D99" s="97" t="str">
        <f t="shared" si="511"/>
        <v/>
      </c>
      <c r="E99" s="36" t="str">
        <f t="shared" si="403"/>
        <v/>
      </c>
      <c r="F99" s="36" t="str">
        <f t="shared" si="404"/>
        <v/>
      </c>
      <c r="G99" s="74" t="str">
        <f t="shared" si="512"/>
        <v/>
      </c>
      <c r="H99" s="23"/>
      <c r="I99" s="58"/>
      <c r="J99" s="281"/>
      <c r="K99" s="75" t="str">
        <f>IF(AND(B99&gt;0,C99&gt;0,D99&gt;0),IF(ISBLANK(J99),IF(ISBLANK(H99),"",(D99-B99)*VLOOKUP(H99,VLookups!$A$4:$B$13,2,FALSE)),J99),"")</f>
        <v/>
      </c>
      <c r="L99" s="76" t="str">
        <f t="shared" si="405"/>
        <v/>
      </c>
      <c r="M99" s="96"/>
      <c r="N99" s="271"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513"/>
        <v/>
      </c>
      <c r="W99" s="50" t="str">
        <f t="shared" ref="W99:AP99" si="605">IF(ISNONTEXT($V99),X99-$V99,"")</f>
        <v/>
      </c>
      <c r="X99" s="50" t="str">
        <f t="shared" si="605"/>
        <v/>
      </c>
      <c r="Y99" s="50" t="str">
        <f t="shared" si="605"/>
        <v/>
      </c>
      <c r="Z99" s="50" t="str">
        <f t="shared" si="605"/>
        <v/>
      </c>
      <c r="AA99" s="50" t="str">
        <f t="shared" si="605"/>
        <v/>
      </c>
      <c r="AB99" s="50" t="str">
        <f t="shared" si="605"/>
        <v/>
      </c>
      <c r="AC99" s="50" t="str">
        <f t="shared" si="605"/>
        <v/>
      </c>
      <c r="AD99" s="50" t="str">
        <f t="shared" si="605"/>
        <v/>
      </c>
      <c r="AE99" s="50" t="str">
        <f t="shared" si="605"/>
        <v/>
      </c>
      <c r="AF99" s="50" t="str">
        <f t="shared" si="605"/>
        <v/>
      </c>
      <c r="AG99" s="50" t="str">
        <f t="shared" si="605"/>
        <v/>
      </c>
      <c r="AH99" s="50" t="str">
        <f t="shared" si="605"/>
        <v/>
      </c>
      <c r="AI99" s="50" t="str">
        <f t="shared" si="605"/>
        <v/>
      </c>
      <c r="AJ99" s="50" t="str">
        <f t="shared" si="605"/>
        <v/>
      </c>
      <c r="AK99" s="50" t="str">
        <f t="shared" si="605"/>
        <v/>
      </c>
      <c r="AL99" s="50" t="str">
        <f t="shared" si="605"/>
        <v/>
      </c>
      <c r="AM99" s="50" t="str">
        <f t="shared" si="605"/>
        <v/>
      </c>
      <c r="AN99" s="50" t="str">
        <f t="shared" si="605"/>
        <v/>
      </c>
      <c r="AO99" s="50" t="str">
        <f t="shared" si="605"/>
        <v/>
      </c>
      <c r="AP99" s="50" t="str">
        <f t="shared" si="605"/>
        <v/>
      </c>
      <c r="AQ99" s="184" t="str">
        <f t="shared" si="515"/>
        <v/>
      </c>
      <c r="AR99" s="50" t="str">
        <f t="shared" ref="AR99:DC99" si="606">IF(ISNONTEXT($V99),AQ99+$V99,"")</f>
        <v/>
      </c>
      <c r="AS99" s="50" t="str">
        <f t="shared" si="606"/>
        <v/>
      </c>
      <c r="AT99" s="50" t="str">
        <f t="shared" si="606"/>
        <v/>
      </c>
      <c r="AU99" s="50" t="str">
        <f t="shared" si="606"/>
        <v/>
      </c>
      <c r="AV99" s="50" t="str">
        <f t="shared" si="606"/>
        <v/>
      </c>
      <c r="AW99" s="50" t="str">
        <f t="shared" si="606"/>
        <v/>
      </c>
      <c r="AX99" s="50" t="str">
        <f t="shared" si="606"/>
        <v/>
      </c>
      <c r="AY99" s="50" t="str">
        <f t="shared" si="606"/>
        <v/>
      </c>
      <c r="AZ99" s="50" t="str">
        <f t="shared" si="606"/>
        <v/>
      </c>
      <c r="BA99" s="50" t="str">
        <f t="shared" si="606"/>
        <v/>
      </c>
      <c r="BB99" s="50" t="str">
        <f t="shared" si="606"/>
        <v/>
      </c>
      <c r="BC99" s="50" t="str">
        <f t="shared" si="606"/>
        <v/>
      </c>
      <c r="BD99" s="50" t="str">
        <f t="shared" si="606"/>
        <v/>
      </c>
      <c r="BE99" s="50" t="str">
        <f t="shared" si="606"/>
        <v/>
      </c>
      <c r="BF99" s="50" t="str">
        <f t="shared" si="606"/>
        <v/>
      </c>
      <c r="BG99" s="50" t="str">
        <f t="shared" si="606"/>
        <v/>
      </c>
      <c r="BH99" s="50" t="str">
        <f t="shared" si="606"/>
        <v/>
      </c>
      <c r="BI99" s="50" t="str">
        <f t="shared" si="606"/>
        <v/>
      </c>
      <c r="BJ99" s="50" t="str">
        <f t="shared" si="606"/>
        <v/>
      </c>
      <c r="BK99" s="50" t="str">
        <f t="shared" si="606"/>
        <v/>
      </c>
      <c r="BL99" s="50" t="str">
        <f t="shared" si="606"/>
        <v/>
      </c>
      <c r="BM99" s="50" t="str">
        <f t="shared" si="606"/>
        <v/>
      </c>
      <c r="BN99" s="50" t="str">
        <f t="shared" si="606"/>
        <v/>
      </c>
      <c r="BO99" s="50" t="str">
        <f t="shared" si="606"/>
        <v/>
      </c>
      <c r="BP99" s="50" t="str">
        <f t="shared" si="606"/>
        <v/>
      </c>
      <c r="BQ99" s="50" t="str">
        <f t="shared" si="606"/>
        <v/>
      </c>
      <c r="BR99" s="50" t="str">
        <f t="shared" si="606"/>
        <v/>
      </c>
      <c r="BS99" s="50" t="str">
        <f t="shared" si="606"/>
        <v/>
      </c>
      <c r="BT99" s="50" t="str">
        <f t="shared" si="606"/>
        <v/>
      </c>
      <c r="BU99" s="50" t="str">
        <f t="shared" si="606"/>
        <v/>
      </c>
      <c r="BV99" s="50" t="str">
        <f t="shared" si="606"/>
        <v/>
      </c>
      <c r="BW99" s="50" t="str">
        <f t="shared" si="606"/>
        <v/>
      </c>
      <c r="BX99" s="50" t="str">
        <f t="shared" si="606"/>
        <v/>
      </c>
      <c r="BY99" s="50" t="str">
        <f t="shared" si="606"/>
        <v/>
      </c>
      <c r="BZ99" s="50" t="str">
        <f t="shared" si="606"/>
        <v/>
      </c>
      <c r="CA99" s="50" t="str">
        <f t="shared" si="606"/>
        <v/>
      </c>
      <c r="CB99" s="50" t="str">
        <f t="shared" si="606"/>
        <v/>
      </c>
      <c r="CC99" s="50" t="str">
        <f t="shared" si="606"/>
        <v/>
      </c>
      <c r="CD99" s="50" t="str">
        <f t="shared" si="606"/>
        <v/>
      </c>
      <c r="CE99" s="50" t="str">
        <f t="shared" si="606"/>
        <v/>
      </c>
      <c r="CF99" s="50" t="str">
        <f t="shared" si="606"/>
        <v/>
      </c>
      <c r="CG99" s="50" t="str">
        <f t="shared" si="606"/>
        <v/>
      </c>
      <c r="CH99" s="50" t="str">
        <f t="shared" si="606"/>
        <v/>
      </c>
      <c r="CI99" s="50" t="str">
        <f t="shared" si="606"/>
        <v/>
      </c>
      <c r="CJ99" s="50" t="str">
        <f t="shared" si="606"/>
        <v/>
      </c>
      <c r="CK99" s="50" t="str">
        <f t="shared" si="606"/>
        <v/>
      </c>
      <c r="CL99" s="50" t="str">
        <f t="shared" si="606"/>
        <v/>
      </c>
      <c r="CM99" s="50" t="str">
        <f t="shared" si="606"/>
        <v/>
      </c>
      <c r="CN99" s="50" t="str">
        <f t="shared" si="606"/>
        <v/>
      </c>
      <c r="CO99" s="50" t="str">
        <f t="shared" si="606"/>
        <v/>
      </c>
      <c r="CP99" s="50" t="str">
        <f t="shared" si="606"/>
        <v/>
      </c>
      <c r="CQ99" s="50" t="str">
        <f t="shared" si="606"/>
        <v/>
      </c>
      <c r="CR99" s="50" t="str">
        <f t="shared" si="606"/>
        <v/>
      </c>
      <c r="CS99" s="50" t="str">
        <f t="shared" si="606"/>
        <v/>
      </c>
      <c r="CT99" s="50" t="str">
        <f t="shared" si="606"/>
        <v/>
      </c>
      <c r="CU99" s="50" t="str">
        <f t="shared" si="606"/>
        <v/>
      </c>
      <c r="CV99" s="50" t="str">
        <f t="shared" si="606"/>
        <v/>
      </c>
      <c r="CW99" s="50" t="str">
        <f t="shared" si="606"/>
        <v/>
      </c>
      <c r="CX99" s="50" t="str">
        <f t="shared" si="606"/>
        <v/>
      </c>
      <c r="CY99" s="50" t="str">
        <f t="shared" si="606"/>
        <v/>
      </c>
      <c r="CZ99" s="50" t="str">
        <f t="shared" si="606"/>
        <v/>
      </c>
      <c r="DA99" s="50" t="str">
        <f t="shared" si="606"/>
        <v/>
      </c>
      <c r="DB99" s="50" t="str">
        <f t="shared" si="606"/>
        <v/>
      </c>
      <c r="DC99" s="50" t="str">
        <f t="shared" si="606"/>
        <v/>
      </c>
      <c r="DD99" s="50" t="str">
        <f t="shared" ref="DD99:DS99" si="607">IF(ISNONTEXT($V99),DC99+$V99,"")</f>
        <v/>
      </c>
      <c r="DE99" s="50" t="str">
        <f t="shared" si="607"/>
        <v/>
      </c>
      <c r="DF99" s="50" t="str">
        <f t="shared" si="607"/>
        <v/>
      </c>
      <c r="DG99" s="50" t="str">
        <f t="shared" si="607"/>
        <v/>
      </c>
      <c r="DH99" s="50" t="str">
        <f t="shared" si="607"/>
        <v/>
      </c>
      <c r="DI99" s="50" t="str">
        <f t="shared" si="607"/>
        <v/>
      </c>
      <c r="DJ99" s="50" t="str">
        <f t="shared" si="607"/>
        <v/>
      </c>
      <c r="DK99" s="50" t="str">
        <f t="shared" si="607"/>
        <v/>
      </c>
      <c r="DL99" s="50" t="str">
        <f t="shared" si="607"/>
        <v/>
      </c>
      <c r="DM99" s="50" t="str">
        <f t="shared" si="607"/>
        <v/>
      </c>
      <c r="DN99" s="50" t="str">
        <f t="shared" si="607"/>
        <v/>
      </c>
      <c r="DO99" s="50" t="str">
        <f t="shared" si="607"/>
        <v/>
      </c>
      <c r="DP99" s="50" t="str">
        <f t="shared" si="607"/>
        <v/>
      </c>
      <c r="DQ99" s="50" t="str">
        <f t="shared" si="607"/>
        <v/>
      </c>
      <c r="DR99" s="50" t="str">
        <f t="shared" si="607"/>
        <v/>
      </c>
      <c r="DS99" s="50" t="str">
        <f t="shared" si="607"/>
        <v/>
      </c>
      <c r="DT99" s="170" t="e">
        <f t="shared" si="409"/>
        <v>#N/A</v>
      </c>
      <c r="DU99" s="170" t="e">
        <f t="shared" si="410"/>
        <v>#N/A</v>
      </c>
      <c r="DV99" s="170" t="e">
        <f t="shared" si="411"/>
        <v>#N/A</v>
      </c>
      <c r="DW99" s="170" t="e">
        <f t="shared" si="412"/>
        <v>#N/A</v>
      </c>
      <c r="DX99" s="170" t="e">
        <f t="shared" si="413"/>
        <v>#N/A</v>
      </c>
      <c r="DY99" s="170" t="e">
        <f t="shared" si="414"/>
        <v>#N/A</v>
      </c>
      <c r="DZ99" s="170" t="e">
        <f t="shared" si="415"/>
        <v>#N/A</v>
      </c>
      <c r="EA99" s="170" t="e">
        <f t="shared" si="416"/>
        <v>#N/A</v>
      </c>
      <c r="EB99" s="170" t="e">
        <f t="shared" si="417"/>
        <v>#N/A</v>
      </c>
      <c r="EC99" s="170" t="e">
        <f t="shared" si="418"/>
        <v>#N/A</v>
      </c>
      <c r="ED99" s="170" t="e">
        <f t="shared" si="419"/>
        <v>#N/A</v>
      </c>
      <c r="EE99" s="170" t="e">
        <f t="shared" si="420"/>
        <v>#N/A</v>
      </c>
      <c r="EF99" s="170" t="e">
        <f t="shared" si="421"/>
        <v>#N/A</v>
      </c>
      <c r="EG99" s="170" t="e">
        <f t="shared" si="422"/>
        <v>#N/A</v>
      </c>
      <c r="EH99" s="170" t="e">
        <f t="shared" si="423"/>
        <v>#N/A</v>
      </c>
      <c r="EI99" s="170" t="e">
        <f t="shared" si="424"/>
        <v>#N/A</v>
      </c>
      <c r="EJ99" s="170" t="e">
        <f t="shared" si="425"/>
        <v>#N/A</v>
      </c>
      <c r="EK99" s="170" t="e">
        <f t="shared" si="426"/>
        <v>#N/A</v>
      </c>
      <c r="EL99" s="170" t="e">
        <f t="shared" si="427"/>
        <v>#N/A</v>
      </c>
      <c r="EM99" s="170" t="e">
        <f t="shared" si="428"/>
        <v>#N/A</v>
      </c>
      <c r="EN99" s="170" t="e">
        <f t="shared" si="429"/>
        <v>#N/A</v>
      </c>
      <c r="EO99" s="170" t="e">
        <f t="shared" si="430"/>
        <v>#N/A</v>
      </c>
      <c r="EP99" s="170" t="e">
        <f t="shared" si="431"/>
        <v>#N/A</v>
      </c>
      <c r="EQ99" s="170" t="e">
        <f t="shared" si="432"/>
        <v>#N/A</v>
      </c>
      <c r="ER99" s="170" t="e">
        <f t="shared" si="433"/>
        <v>#N/A</v>
      </c>
      <c r="ES99" s="170" t="e">
        <f t="shared" si="434"/>
        <v>#N/A</v>
      </c>
      <c r="ET99" s="170" t="e">
        <f t="shared" si="435"/>
        <v>#N/A</v>
      </c>
      <c r="EU99" s="170" t="e">
        <f t="shared" si="436"/>
        <v>#N/A</v>
      </c>
      <c r="EV99" s="170" t="e">
        <f t="shared" si="437"/>
        <v>#N/A</v>
      </c>
      <c r="EW99" s="170" t="e">
        <f t="shared" si="438"/>
        <v>#N/A</v>
      </c>
      <c r="EX99" s="170" t="e">
        <f t="shared" si="439"/>
        <v>#N/A</v>
      </c>
      <c r="EY99" s="170" t="e">
        <f t="shared" si="440"/>
        <v>#N/A</v>
      </c>
      <c r="EZ99" s="170" t="e">
        <f t="shared" si="441"/>
        <v>#N/A</v>
      </c>
      <c r="FA99" s="170" t="e">
        <f t="shared" si="442"/>
        <v>#N/A</v>
      </c>
      <c r="FB99" s="170" t="e">
        <f t="shared" si="443"/>
        <v>#N/A</v>
      </c>
      <c r="FC99" s="170" t="e">
        <f t="shared" si="444"/>
        <v>#N/A</v>
      </c>
      <c r="FD99" s="170" t="e">
        <f t="shared" si="445"/>
        <v>#N/A</v>
      </c>
      <c r="FE99" s="170" t="e">
        <f t="shared" si="446"/>
        <v>#N/A</v>
      </c>
      <c r="FF99" s="170" t="e">
        <f t="shared" si="447"/>
        <v>#N/A</v>
      </c>
      <c r="FG99" s="170" t="e">
        <f t="shared" si="448"/>
        <v>#N/A</v>
      </c>
      <c r="FH99" s="170" t="e">
        <f t="shared" si="449"/>
        <v>#N/A</v>
      </c>
      <c r="FI99" s="170" t="e">
        <f t="shared" si="450"/>
        <v>#N/A</v>
      </c>
      <c r="FJ99" s="170" t="e">
        <f t="shared" si="451"/>
        <v>#N/A</v>
      </c>
      <c r="FK99" s="170" t="e">
        <f t="shared" si="452"/>
        <v>#N/A</v>
      </c>
      <c r="FL99" s="170" t="e">
        <f t="shared" si="453"/>
        <v>#N/A</v>
      </c>
      <c r="FM99" s="170" t="e">
        <f t="shared" si="454"/>
        <v>#N/A</v>
      </c>
      <c r="FN99" s="170" t="e">
        <f t="shared" si="455"/>
        <v>#N/A</v>
      </c>
      <c r="FO99" s="170" t="e">
        <f t="shared" si="456"/>
        <v>#N/A</v>
      </c>
      <c r="FP99" s="170" t="e">
        <f t="shared" si="457"/>
        <v>#N/A</v>
      </c>
      <c r="FQ99" s="170" t="e">
        <f t="shared" si="458"/>
        <v>#N/A</v>
      </c>
      <c r="FR99" s="170" t="e">
        <f t="shared" si="459"/>
        <v>#N/A</v>
      </c>
      <c r="FS99" s="170" t="e">
        <f t="shared" si="460"/>
        <v>#N/A</v>
      </c>
      <c r="FT99" s="170" t="e">
        <f t="shared" si="461"/>
        <v>#N/A</v>
      </c>
      <c r="FU99" s="170" t="e">
        <f t="shared" si="462"/>
        <v>#N/A</v>
      </c>
      <c r="FV99" s="170" t="e">
        <f t="shared" si="463"/>
        <v>#N/A</v>
      </c>
      <c r="FW99" s="170" t="e">
        <f t="shared" si="464"/>
        <v>#N/A</v>
      </c>
      <c r="FX99" s="170" t="e">
        <f t="shared" si="465"/>
        <v>#N/A</v>
      </c>
      <c r="FY99" s="170" t="e">
        <f t="shared" si="466"/>
        <v>#N/A</v>
      </c>
      <c r="FZ99" s="170" t="e">
        <f t="shared" si="467"/>
        <v>#N/A</v>
      </c>
      <c r="GA99" s="170" t="e">
        <f t="shared" si="468"/>
        <v>#N/A</v>
      </c>
      <c r="GB99" s="170" t="e">
        <f t="shared" si="469"/>
        <v>#N/A</v>
      </c>
      <c r="GC99" s="170" t="e">
        <f t="shared" si="470"/>
        <v>#N/A</v>
      </c>
      <c r="GD99" s="170" t="e">
        <f t="shared" si="471"/>
        <v>#N/A</v>
      </c>
      <c r="GE99" s="170" t="e">
        <f t="shared" si="472"/>
        <v>#N/A</v>
      </c>
      <c r="GF99" s="170" t="e">
        <f t="shared" si="473"/>
        <v>#N/A</v>
      </c>
      <c r="GG99" s="170" t="e">
        <f t="shared" si="474"/>
        <v>#N/A</v>
      </c>
      <c r="GH99" s="170" t="e">
        <f t="shared" si="475"/>
        <v>#N/A</v>
      </c>
      <c r="GI99" s="170" t="e">
        <f t="shared" si="476"/>
        <v>#N/A</v>
      </c>
      <c r="GJ99" s="170" t="e">
        <f t="shared" si="477"/>
        <v>#N/A</v>
      </c>
      <c r="GK99" s="170" t="e">
        <f t="shared" si="478"/>
        <v>#N/A</v>
      </c>
      <c r="GL99" s="170" t="e">
        <f t="shared" si="479"/>
        <v>#N/A</v>
      </c>
      <c r="GM99" s="170" t="e">
        <f t="shared" si="480"/>
        <v>#N/A</v>
      </c>
      <c r="GN99" s="170" t="e">
        <f t="shared" si="481"/>
        <v>#N/A</v>
      </c>
      <c r="GO99" s="170" t="e">
        <f t="shared" si="482"/>
        <v>#N/A</v>
      </c>
      <c r="GP99" s="170" t="e">
        <f t="shared" si="483"/>
        <v>#N/A</v>
      </c>
      <c r="GQ99" s="170" t="e">
        <f t="shared" si="484"/>
        <v>#N/A</v>
      </c>
      <c r="GR99" s="170" t="e">
        <f t="shared" si="485"/>
        <v>#N/A</v>
      </c>
      <c r="GS99" s="170" t="e">
        <f t="shared" si="486"/>
        <v>#N/A</v>
      </c>
      <c r="GT99" s="170" t="e">
        <f t="shared" si="487"/>
        <v>#N/A</v>
      </c>
      <c r="GU99" s="170" t="e">
        <f t="shared" si="488"/>
        <v>#N/A</v>
      </c>
      <c r="GV99" s="170" t="e">
        <f t="shared" si="489"/>
        <v>#N/A</v>
      </c>
      <c r="GW99" s="170" t="e">
        <f t="shared" si="490"/>
        <v>#N/A</v>
      </c>
      <c r="GX99" s="170" t="e">
        <f t="shared" si="491"/>
        <v>#N/A</v>
      </c>
      <c r="GY99" s="170" t="e">
        <f t="shared" si="492"/>
        <v>#N/A</v>
      </c>
      <c r="GZ99" s="170" t="e">
        <f t="shared" si="493"/>
        <v>#N/A</v>
      </c>
      <c r="HA99" s="170" t="e">
        <f t="shared" si="494"/>
        <v>#N/A</v>
      </c>
      <c r="HB99" s="170" t="e">
        <f t="shared" si="495"/>
        <v>#N/A</v>
      </c>
      <c r="HC99" s="170" t="e">
        <f t="shared" si="496"/>
        <v>#N/A</v>
      </c>
      <c r="HD99" s="170" t="e">
        <f t="shared" si="497"/>
        <v>#N/A</v>
      </c>
      <c r="HE99" s="170" t="e">
        <f t="shared" si="498"/>
        <v>#N/A</v>
      </c>
      <c r="HF99" s="170" t="e">
        <f t="shared" si="499"/>
        <v>#N/A</v>
      </c>
      <c r="HG99" s="170" t="e">
        <f t="shared" si="500"/>
        <v>#N/A</v>
      </c>
      <c r="HH99" s="170" t="e">
        <f t="shared" si="501"/>
        <v>#N/A</v>
      </c>
      <c r="HI99" s="170" t="e">
        <f t="shared" si="502"/>
        <v>#N/A</v>
      </c>
      <c r="HJ99" s="170" t="e">
        <f t="shared" si="503"/>
        <v>#N/A</v>
      </c>
      <c r="HK99" s="170" t="e">
        <f t="shared" si="504"/>
        <v>#N/A</v>
      </c>
      <c r="HL99" s="170" t="e">
        <f t="shared" si="505"/>
        <v>#N/A</v>
      </c>
      <c r="HM99" s="170" t="e">
        <f t="shared" si="506"/>
        <v>#N/A</v>
      </c>
      <c r="HN99" s="170" t="e">
        <f t="shared" si="507"/>
        <v>#N/A</v>
      </c>
      <c r="HO99" s="170" t="e">
        <f t="shared" si="508"/>
        <v>#N/A</v>
      </c>
      <c r="HP99" s="170" t="e">
        <f t="shared" si="509"/>
        <v>#N/A</v>
      </c>
    </row>
    <row r="100" spans="1:224" hidden="1" x14ac:dyDescent="0.25">
      <c r="A100" s="4">
        <v>97</v>
      </c>
      <c r="B100" s="97" t="str">
        <f t="shared" si="510"/>
        <v/>
      </c>
      <c r="C100" s="96"/>
      <c r="D100" s="97" t="str">
        <f t="shared" si="511"/>
        <v/>
      </c>
      <c r="E100" s="36" t="str">
        <f t="shared" si="403"/>
        <v/>
      </c>
      <c r="F100" s="36" t="str">
        <f t="shared" si="404"/>
        <v/>
      </c>
      <c r="G100" s="74" t="str">
        <f t="shared" si="512"/>
        <v/>
      </c>
      <c r="H100" s="23"/>
      <c r="I100" s="58"/>
      <c r="J100" s="281"/>
      <c r="K100" s="75" t="str">
        <f>IF(AND(B100&gt;0,C100&gt;0,D100&gt;0),IF(ISBLANK(J100),IF(ISBLANK(H100),"",(D100-B100)*VLOOKUP(H100,VLookups!$A$4:$B$13,2,FALSE)),J100),"")</f>
        <v/>
      </c>
      <c r="L100" s="76" t="str">
        <f t="shared" ref="L100:L103" si="608">IF(K100="","",K100^2)</f>
        <v/>
      </c>
      <c r="M100" s="96"/>
      <c r="N100" s="271"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513"/>
        <v/>
      </c>
      <c r="W100" s="50" t="str">
        <f t="shared" ref="W100:AP100" si="609">IF(ISNONTEXT($V100),X100-$V100,"")</f>
        <v/>
      </c>
      <c r="X100" s="50" t="str">
        <f t="shared" si="609"/>
        <v/>
      </c>
      <c r="Y100" s="50" t="str">
        <f t="shared" si="609"/>
        <v/>
      </c>
      <c r="Z100" s="50" t="str">
        <f t="shared" si="609"/>
        <v/>
      </c>
      <c r="AA100" s="50" t="str">
        <f t="shared" si="609"/>
        <v/>
      </c>
      <c r="AB100" s="50" t="str">
        <f t="shared" si="609"/>
        <v/>
      </c>
      <c r="AC100" s="50" t="str">
        <f t="shared" si="609"/>
        <v/>
      </c>
      <c r="AD100" s="50" t="str">
        <f t="shared" si="609"/>
        <v/>
      </c>
      <c r="AE100" s="50" t="str">
        <f t="shared" si="609"/>
        <v/>
      </c>
      <c r="AF100" s="50" t="str">
        <f t="shared" si="609"/>
        <v/>
      </c>
      <c r="AG100" s="50" t="str">
        <f t="shared" si="609"/>
        <v/>
      </c>
      <c r="AH100" s="50" t="str">
        <f t="shared" si="609"/>
        <v/>
      </c>
      <c r="AI100" s="50" t="str">
        <f t="shared" si="609"/>
        <v/>
      </c>
      <c r="AJ100" s="50" t="str">
        <f t="shared" si="609"/>
        <v/>
      </c>
      <c r="AK100" s="50" t="str">
        <f t="shared" si="609"/>
        <v/>
      </c>
      <c r="AL100" s="50" t="str">
        <f t="shared" si="609"/>
        <v/>
      </c>
      <c r="AM100" s="50" t="str">
        <f t="shared" si="609"/>
        <v/>
      </c>
      <c r="AN100" s="50" t="str">
        <f t="shared" si="609"/>
        <v/>
      </c>
      <c r="AO100" s="50" t="str">
        <f t="shared" si="609"/>
        <v/>
      </c>
      <c r="AP100" s="50" t="str">
        <f t="shared" si="609"/>
        <v/>
      </c>
      <c r="AQ100" s="184" t="str">
        <f t="shared" si="515"/>
        <v/>
      </c>
      <c r="AR100" s="50" t="str">
        <f t="shared" ref="AR100:DC100" si="610">IF(ISNONTEXT($V100),AQ100+$V100,"")</f>
        <v/>
      </c>
      <c r="AS100" s="50" t="str">
        <f t="shared" si="610"/>
        <v/>
      </c>
      <c r="AT100" s="50" t="str">
        <f t="shared" si="610"/>
        <v/>
      </c>
      <c r="AU100" s="50" t="str">
        <f t="shared" si="610"/>
        <v/>
      </c>
      <c r="AV100" s="50" t="str">
        <f t="shared" si="610"/>
        <v/>
      </c>
      <c r="AW100" s="50" t="str">
        <f t="shared" si="610"/>
        <v/>
      </c>
      <c r="AX100" s="50" t="str">
        <f t="shared" si="610"/>
        <v/>
      </c>
      <c r="AY100" s="50" t="str">
        <f t="shared" si="610"/>
        <v/>
      </c>
      <c r="AZ100" s="50" t="str">
        <f t="shared" si="610"/>
        <v/>
      </c>
      <c r="BA100" s="50" t="str">
        <f t="shared" si="610"/>
        <v/>
      </c>
      <c r="BB100" s="50" t="str">
        <f t="shared" si="610"/>
        <v/>
      </c>
      <c r="BC100" s="50" t="str">
        <f t="shared" si="610"/>
        <v/>
      </c>
      <c r="BD100" s="50" t="str">
        <f t="shared" si="610"/>
        <v/>
      </c>
      <c r="BE100" s="50" t="str">
        <f t="shared" si="610"/>
        <v/>
      </c>
      <c r="BF100" s="50" t="str">
        <f t="shared" si="610"/>
        <v/>
      </c>
      <c r="BG100" s="50" t="str">
        <f t="shared" si="610"/>
        <v/>
      </c>
      <c r="BH100" s="50" t="str">
        <f t="shared" si="610"/>
        <v/>
      </c>
      <c r="BI100" s="50" t="str">
        <f t="shared" si="610"/>
        <v/>
      </c>
      <c r="BJ100" s="50" t="str">
        <f t="shared" si="610"/>
        <v/>
      </c>
      <c r="BK100" s="50" t="str">
        <f t="shared" si="610"/>
        <v/>
      </c>
      <c r="BL100" s="50" t="str">
        <f t="shared" si="610"/>
        <v/>
      </c>
      <c r="BM100" s="50" t="str">
        <f t="shared" si="610"/>
        <v/>
      </c>
      <c r="BN100" s="50" t="str">
        <f t="shared" si="610"/>
        <v/>
      </c>
      <c r="BO100" s="50" t="str">
        <f t="shared" si="610"/>
        <v/>
      </c>
      <c r="BP100" s="50" t="str">
        <f t="shared" si="610"/>
        <v/>
      </c>
      <c r="BQ100" s="50" t="str">
        <f t="shared" si="610"/>
        <v/>
      </c>
      <c r="BR100" s="50" t="str">
        <f t="shared" si="610"/>
        <v/>
      </c>
      <c r="BS100" s="50" t="str">
        <f t="shared" si="610"/>
        <v/>
      </c>
      <c r="BT100" s="50" t="str">
        <f t="shared" si="610"/>
        <v/>
      </c>
      <c r="BU100" s="50" t="str">
        <f t="shared" si="610"/>
        <v/>
      </c>
      <c r="BV100" s="50" t="str">
        <f t="shared" si="610"/>
        <v/>
      </c>
      <c r="BW100" s="50" t="str">
        <f t="shared" si="610"/>
        <v/>
      </c>
      <c r="BX100" s="50" t="str">
        <f t="shared" si="610"/>
        <v/>
      </c>
      <c r="BY100" s="50" t="str">
        <f t="shared" si="610"/>
        <v/>
      </c>
      <c r="BZ100" s="50" t="str">
        <f t="shared" si="610"/>
        <v/>
      </c>
      <c r="CA100" s="50" t="str">
        <f t="shared" si="610"/>
        <v/>
      </c>
      <c r="CB100" s="50" t="str">
        <f t="shared" si="610"/>
        <v/>
      </c>
      <c r="CC100" s="50" t="str">
        <f t="shared" si="610"/>
        <v/>
      </c>
      <c r="CD100" s="50" t="str">
        <f t="shared" si="610"/>
        <v/>
      </c>
      <c r="CE100" s="50" t="str">
        <f t="shared" si="610"/>
        <v/>
      </c>
      <c r="CF100" s="50" t="str">
        <f t="shared" si="610"/>
        <v/>
      </c>
      <c r="CG100" s="50" t="str">
        <f t="shared" si="610"/>
        <v/>
      </c>
      <c r="CH100" s="50" t="str">
        <f t="shared" si="610"/>
        <v/>
      </c>
      <c r="CI100" s="50" t="str">
        <f t="shared" si="610"/>
        <v/>
      </c>
      <c r="CJ100" s="50" t="str">
        <f t="shared" si="610"/>
        <v/>
      </c>
      <c r="CK100" s="50" t="str">
        <f t="shared" si="610"/>
        <v/>
      </c>
      <c r="CL100" s="50" t="str">
        <f t="shared" si="610"/>
        <v/>
      </c>
      <c r="CM100" s="50" t="str">
        <f t="shared" si="610"/>
        <v/>
      </c>
      <c r="CN100" s="50" t="str">
        <f t="shared" si="610"/>
        <v/>
      </c>
      <c r="CO100" s="50" t="str">
        <f t="shared" si="610"/>
        <v/>
      </c>
      <c r="CP100" s="50" t="str">
        <f t="shared" si="610"/>
        <v/>
      </c>
      <c r="CQ100" s="50" t="str">
        <f t="shared" si="610"/>
        <v/>
      </c>
      <c r="CR100" s="50" t="str">
        <f t="shared" si="610"/>
        <v/>
      </c>
      <c r="CS100" s="50" t="str">
        <f t="shared" si="610"/>
        <v/>
      </c>
      <c r="CT100" s="50" t="str">
        <f t="shared" si="610"/>
        <v/>
      </c>
      <c r="CU100" s="50" t="str">
        <f t="shared" si="610"/>
        <v/>
      </c>
      <c r="CV100" s="50" t="str">
        <f t="shared" si="610"/>
        <v/>
      </c>
      <c r="CW100" s="50" t="str">
        <f t="shared" si="610"/>
        <v/>
      </c>
      <c r="CX100" s="50" t="str">
        <f t="shared" si="610"/>
        <v/>
      </c>
      <c r="CY100" s="50" t="str">
        <f t="shared" si="610"/>
        <v/>
      </c>
      <c r="CZ100" s="50" t="str">
        <f t="shared" si="610"/>
        <v/>
      </c>
      <c r="DA100" s="50" t="str">
        <f t="shared" si="610"/>
        <v/>
      </c>
      <c r="DB100" s="50" t="str">
        <f t="shared" si="610"/>
        <v/>
      </c>
      <c r="DC100" s="50" t="str">
        <f t="shared" si="610"/>
        <v/>
      </c>
      <c r="DD100" s="50" t="str">
        <f t="shared" ref="DD100:DS100" si="611">IF(ISNONTEXT($V100),DC100+$V100,"")</f>
        <v/>
      </c>
      <c r="DE100" s="50" t="str">
        <f t="shared" si="611"/>
        <v/>
      </c>
      <c r="DF100" s="50" t="str">
        <f t="shared" si="611"/>
        <v/>
      </c>
      <c r="DG100" s="50" t="str">
        <f t="shared" si="611"/>
        <v/>
      </c>
      <c r="DH100" s="50" t="str">
        <f t="shared" si="611"/>
        <v/>
      </c>
      <c r="DI100" s="50" t="str">
        <f t="shared" si="611"/>
        <v/>
      </c>
      <c r="DJ100" s="50" t="str">
        <f t="shared" si="611"/>
        <v/>
      </c>
      <c r="DK100" s="50" t="str">
        <f t="shared" si="611"/>
        <v/>
      </c>
      <c r="DL100" s="50" t="str">
        <f t="shared" si="611"/>
        <v/>
      </c>
      <c r="DM100" s="50" t="str">
        <f t="shared" si="611"/>
        <v/>
      </c>
      <c r="DN100" s="50" t="str">
        <f t="shared" si="611"/>
        <v/>
      </c>
      <c r="DO100" s="50" t="str">
        <f t="shared" si="611"/>
        <v/>
      </c>
      <c r="DP100" s="50" t="str">
        <f t="shared" si="611"/>
        <v/>
      </c>
      <c r="DQ100" s="50" t="str">
        <f t="shared" si="611"/>
        <v/>
      </c>
      <c r="DR100" s="50" t="str">
        <f t="shared" si="611"/>
        <v/>
      </c>
      <c r="DS100" s="50" t="str">
        <f t="shared" si="611"/>
        <v/>
      </c>
      <c r="DT100" s="170" t="e">
        <f t="shared" si="409"/>
        <v>#N/A</v>
      </c>
      <c r="DU100" s="170" t="e">
        <f t="shared" si="410"/>
        <v>#N/A</v>
      </c>
      <c r="DV100" s="170" t="e">
        <f t="shared" si="411"/>
        <v>#N/A</v>
      </c>
      <c r="DW100" s="170" t="e">
        <f t="shared" si="412"/>
        <v>#N/A</v>
      </c>
      <c r="DX100" s="170" t="e">
        <f t="shared" si="413"/>
        <v>#N/A</v>
      </c>
      <c r="DY100" s="170" t="e">
        <f t="shared" si="414"/>
        <v>#N/A</v>
      </c>
      <c r="DZ100" s="170" t="e">
        <f t="shared" si="415"/>
        <v>#N/A</v>
      </c>
      <c r="EA100" s="170" t="e">
        <f t="shared" si="416"/>
        <v>#N/A</v>
      </c>
      <c r="EB100" s="170" t="e">
        <f t="shared" si="417"/>
        <v>#N/A</v>
      </c>
      <c r="EC100" s="170" t="e">
        <f t="shared" si="418"/>
        <v>#N/A</v>
      </c>
      <c r="ED100" s="170" t="e">
        <f t="shared" si="419"/>
        <v>#N/A</v>
      </c>
      <c r="EE100" s="170" t="e">
        <f t="shared" si="420"/>
        <v>#N/A</v>
      </c>
      <c r="EF100" s="170" t="e">
        <f t="shared" si="421"/>
        <v>#N/A</v>
      </c>
      <c r="EG100" s="170" t="e">
        <f t="shared" si="422"/>
        <v>#N/A</v>
      </c>
      <c r="EH100" s="170" t="e">
        <f t="shared" si="423"/>
        <v>#N/A</v>
      </c>
      <c r="EI100" s="170" t="e">
        <f t="shared" si="424"/>
        <v>#N/A</v>
      </c>
      <c r="EJ100" s="170" t="e">
        <f t="shared" si="425"/>
        <v>#N/A</v>
      </c>
      <c r="EK100" s="170" t="e">
        <f t="shared" si="426"/>
        <v>#N/A</v>
      </c>
      <c r="EL100" s="170" t="e">
        <f t="shared" si="427"/>
        <v>#N/A</v>
      </c>
      <c r="EM100" s="170" t="e">
        <f t="shared" si="428"/>
        <v>#N/A</v>
      </c>
      <c r="EN100" s="170" t="e">
        <f t="shared" si="429"/>
        <v>#N/A</v>
      </c>
      <c r="EO100" s="170" t="e">
        <f t="shared" si="430"/>
        <v>#N/A</v>
      </c>
      <c r="EP100" s="170" t="e">
        <f t="shared" si="431"/>
        <v>#N/A</v>
      </c>
      <c r="EQ100" s="170" t="e">
        <f t="shared" si="432"/>
        <v>#N/A</v>
      </c>
      <c r="ER100" s="170" t="e">
        <f t="shared" si="433"/>
        <v>#N/A</v>
      </c>
      <c r="ES100" s="170" t="e">
        <f t="shared" si="434"/>
        <v>#N/A</v>
      </c>
      <c r="ET100" s="170" t="e">
        <f t="shared" si="435"/>
        <v>#N/A</v>
      </c>
      <c r="EU100" s="170" t="e">
        <f t="shared" si="436"/>
        <v>#N/A</v>
      </c>
      <c r="EV100" s="170" t="e">
        <f t="shared" si="437"/>
        <v>#N/A</v>
      </c>
      <c r="EW100" s="170" t="e">
        <f t="shared" si="438"/>
        <v>#N/A</v>
      </c>
      <c r="EX100" s="170" t="e">
        <f t="shared" si="439"/>
        <v>#N/A</v>
      </c>
      <c r="EY100" s="170" t="e">
        <f t="shared" si="440"/>
        <v>#N/A</v>
      </c>
      <c r="EZ100" s="170" t="e">
        <f t="shared" si="441"/>
        <v>#N/A</v>
      </c>
      <c r="FA100" s="170" t="e">
        <f t="shared" si="442"/>
        <v>#N/A</v>
      </c>
      <c r="FB100" s="170" t="e">
        <f t="shared" si="443"/>
        <v>#N/A</v>
      </c>
      <c r="FC100" s="170" t="e">
        <f t="shared" si="444"/>
        <v>#N/A</v>
      </c>
      <c r="FD100" s="170" t="e">
        <f t="shared" si="445"/>
        <v>#N/A</v>
      </c>
      <c r="FE100" s="170" t="e">
        <f t="shared" si="446"/>
        <v>#N/A</v>
      </c>
      <c r="FF100" s="170" t="e">
        <f t="shared" si="447"/>
        <v>#N/A</v>
      </c>
      <c r="FG100" s="170" t="e">
        <f t="shared" si="448"/>
        <v>#N/A</v>
      </c>
      <c r="FH100" s="170" t="e">
        <f t="shared" si="449"/>
        <v>#N/A</v>
      </c>
      <c r="FI100" s="170" t="e">
        <f t="shared" si="450"/>
        <v>#N/A</v>
      </c>
      <c r="FJ100" s="170" t="e">
        <f t="shared" si="451"/>
        <v>#N/A</v>
      </c>
      <c r="FK100" s="170" t="e">
        <f t="shared" si="452"/>
        <v>#N/A</v>
      </c>
      <c r="FL100" s="170" t="e">
        <f t="shared" si="453"/>
        <v>#N/A</v>
      </c>
      <c r="FM100" s="170" t="e">
        <f t="shared" si="454"/>
        <v>#N/A</v>
      </c>
      <c r="FN100" s="170" t="e">
        <f t="shared" si="455"/>
        <v>#N/A</v>
      </c>
      <c r="FO100" s="170" t="e">
        <f t="shared" si="456"/>
        <v>#N/A</v>
      </c>
      <c r="FP100" s="170" t="e">
        <f t="shared" si="457"/>
        <v>#N/A</v>
      </c>
      <c r="FQ100" s="170" t="e">
        <f t="shared" si="458"/>
        <v>#N/A</v>
      </c>
      <c r="FR100" s="170" t="e">
        <f t="shared" si="459"/>
        <v>#N/A</v>
      </c>
      <c r="FS100" s="170" t="e">
        <f t="shared" si="460"/>
        <v>#N/A</v>
      </c>
      <c r="FT100" s="170" t="e">
        <f t="shared" si="461"/>
        <v>#N/A</v>
      </c>
      <c r="FU100" s="170" t="e">
        <f t="shared" si="462"/>
        <v>#N/A</v>
      </c>
      <c r="FV100" s="170" t="e">
        <f t="shared" si="463"/>
        <v>#N/A</v>
      </c>
      <c r="FW100" s="170" t="e">
        <f t="shared" si="464"/>
        <v>#N/A</v>
      </c>
      <c r="FX100" s="170" t="e">
        <f t="shared" si="465"/>
        <v>#N/A</v>
      </c>
      <c r="FY100" s="170" t="e">
        <f t="shared" si="466"/>
        <v>#N/A</v>
      </c>
      <c r="FZ100" s="170" t="e">
        <f t="shared" si="467"/>
        <v>#N/A</v>
      </c>
      <c r="GA100" s="170" t="e">
        <f t="shared" si="468"/>
        <v>#N/A</v>
      </c>
      <c r="GB100" s="170" t="e">
        <f t="shared" si="469"/>
        <v>#N/A</v>
      </c>
      <c r="GC100" s="170" t="e">
        <f t="shared" si="470"/>
        <v>#N/A</v>
      </c>
      <c r="GD100" s="170" t="e">
        <f t="shared" si="471"/>
        <v>#N/A</v>
      </c>
      <c r="GE100" s="170" t="e">
        <f t="shared" si="472"/>
        <v>#N/A</v>
      </c>
      <c r="GF100" s="170" t="e">
        <f t="shared" si="473"/>
        <v>#N/A</v>
      </c>
      <c r="GG100" s="170" t="e">
        <f t="shared" si="474"/>
        <v>#N/A</v>
      </c>
      <c r="GH100" s="170" t="e">
        <f t="shared" si="475"/>
        <v>#N/A</v>
      </c>
      <c r="GI100" s="170" t="e">
        <f t="shared" si="476"/>
        <v>#N/A</v>
      </c>
      <c r="GJ100" s="170" t="e">
        <f t="shared" si="477"/>
        <v>#N/A</v>
      </c>
      <c r="GK100" s="170" t="e">
        <f t="shared" si="478"/>
        <v>#N/A</v>
      </c>
      <c r="GL100" s="170" t="e">
        <f t="shared" si="479"/>
        <v>#N/A</v>
      </c>
      <c r="GM100" s="170" t="e">
        <f t="shared" si="480"/>
        <v>#N/A</v>
      </c>
      <c r="GN100" s="170" t="e">
        <f t="shared" si="481"/>
        <v>#N/A</v>
      </c>
      <c r="GO100" s="170" t="e">
        <f t="shared" si="482"/>
        <v>#N/A</v>
      </c>
      <c r="GP100" s="170" t="e">
        <f t="shared" si="483"/>
        <v>#N/A</v>
      </c>
      <c r="GQ100" s="170" t="e">
        <f t="shared" si="484"/>
        <v>#N/A</v>
      </c>
      <c r="GR100" s="170" t="e">
        <f t="shared" si="485"/>
        <v>#N/A</v>
      </c>
      <c r="GS100" s="170" t="e">
        <f t="shared" si="486"/>
        <v>#N/A</v>
      </c>
      <c r="GT100" s="170" t="e">
        <f t="shared" si="487"/>
        <v>#N/A</v>
      </c>
      <c r="GU100" s="170" t="e">
        <f t="shared" si="488"/>
        <v>#N/A</v>
      </c>
      <c r="GV100" s="170" t="e">
        <f t="shared" si="489"/>
        <v>#N/A</v>
      </c>
      <c r="GW100" s="170" t="e">
        <f t="shared" si="490"/>
        <v>#N/A</v>
      </c>
      <c r="GX100" s="170" t="e">
        <f t="shared" si="491"/>
        <v>#N/A</v>
      </c>
      <c r="GY100" s="170" t="e">
        <f t="shared" si="492"/>
        <v>#N/A</v>
      </c>
      <c r="GZ100" s="170" t="e">
        <f t="shared" si="493"/>
        <v>#N/A</v>
      </c>
      <c r="HA100" s="170" t="e">
        <f t="shared" si="494"/>
        <v>#N/A</v>
      </c>
      <c r="HB100" s="170" t="e">
        <f t="shared" si="495"/>
        <v>#N/A</v>
      </c>
      <c r="HC100" s="170" t="e">
        <f t="shared" si="496"/>
        <v>#N/A</v>
      </c>
      <c r="HD100" s="170" t="e">
        <f t="shared" si="497"/>
        <v>#N/A</v>
      </c>
      <c r="HE100" s="170" t="e">
        <f t="shared" si="498"/>
        <v>#N/A</v>
      </c>
      <c r="HF100" s="170" t="e">
        <f t="shared" si="499"/>
        <v>#N/A</v>
      </c>
      <c r="HG100" s="170" t="e">
        <f t="shared" si="500"/>
        <v>#N/A</v>
      </c>
      <c r="HH100" s="170" t="e">
        <f t="shared" si="501"/>
        <v>#N/A</v>
      </c>
      <c r="HI100" s="170" t="e">
        <f t="shared" si="502"/>
        <v>#N/A</v>
      </c>
      <c r="HJ100" s="170" t="e">
        <f t="shared" si="503"/>
        <v>#N/A</v>
      </c>
      <c r="HK100" s="170" t="e">
        <f t="shared" si="504"/>
        <v>#N/A</v>
      </c>
      <c r="HL100" s="170" t="e">
        <f t="shared" si="505"/>
        <v>#N/A</v>
      </c>
      <c r="HM100" s="170" t="e">
        <f t="shared" si="506"/>
        <v>#N/A</v>
      </c>
      <c r="HN100" s="170" t="e">
        <f t="shared" si="507"/>
        <v>#N/A</v>
      </c>
      <c r="HO100" s="170" t="e">
        <f t="shared" si="508"/>
        <v>#N/A</v>
      </c>
      <c r="HP100" s="170" t="e">
        <f t="shared" si="509"/>
        <v>#N/A</v>
      </c>
    </row>
    <row r="101" spans="1:224" hidden="1" x14ac:dyDescent="0.25">
      <c r="A101" s="4">
        <v>98</v>
      </c>
      <c r="B101" s="97" t="str">
        <f t="shared" si="510"/>
        <v/>
      </c>
      <c r="C101" s="96"/>
      <c r="D101" s="97" t="str">
        <f t="shared" si="511"/>
        <v/>
      </c>
      <c r="E101" s="36" t="str">
        <f t="shared" si="403"/>
        <v/>
      </c>
      <c r="F101" s="36" t="str">
        <f t="shared" si="404"/>
        <v/>
      </c>
      <c r="G101" s="74" t="str">
        <f t="shared" si="512"/>
        <v/>
      </c>
      <c r="H101" s="23"/>
      <c r="I101" s="58"/>
      <c r="J101" s="281"/>
      <c r="K101" s="75" t="str">
        <f>IF(AND(B101&gt;0,C101&gt;0,D101&gt;0),IF(ISBLANK(J101),IF(ISBLANK(H101),"",(D101-B101)*VLOOKUP(H101,VLookups!$A$4:$B$13,2,FALSE)),J101),"")</f>
        <v/>
      </c>
      <c r="L101" s="76" t="str">
        <f t="shared" si="608"/>
        <v/>
      </c>
      <c r="M101" s="96"/>
      <c r="N101" s="271"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513"/>
        <v/>
      </c>
      <c r="W101" s="50" t="str">
        <f t="shared" ref="W101:AP101" si="612">IF(ISNONTEXT($V101),X101-$V101,"")</f>
        <v/>
      </c>
      <c r="X101" s="50" t="str">
        <f t="shared" si="612"/>
        <v/>
      </c>
      <c r="Y101" s="50" t="str">
        <f t="shared" si="612"/>
        <v/>
      </c>
      <c r="Z101" s="50" t="str">
        <f t="shared" si="612"/>
        <v/>
      </c>
      <c r="AA101" s="50" t="str">
        <f t="shared" si="612"/>
        <v/>
      </c>
      <c r="AB101" s="50" t="str">
        <f t="shared" si="612"/>
        <v/>
      </c>
      <c r="AC101" s="50" t="str">
        <f t="shared" si="612"/>
        <v/>
      </c>
      <c r="AD101" s="50" t="str">
        <f t="shared" si="612"/>
        <v/>
      </c>
      <c r="AE101" s="50" t="str">
        <f t="shared" si="612"/>
        <v/>
      </c>
      <c r="AF101" s="50" t="str">
        <f t="shared" si="612"/>
        <v/>
      </c>
      <c r="AG101" s="50" t="str">
        <f t="shared" si="612"/>
        <v/>
      </c>
      <c r="AH101" s="50" t="str">
        <f t="shared" si="612"/>
        <v/>
      </c>
      <c r="AI101" s="50" t="str">
        <f t="shared" si="612"/>
        <v/>
      </c>
      <c r="AJ101" s="50" t="str">
        <f t="shared" si="612"/>
        <v/>
      </c>
      <c r="AK101" s="50" t="str">
        <f t="shared" si="612"/>
        <v/>
      </c>
      <c r="AL101" s="50" t="str">
        <f t="shared" si="612"/>
        <v/>
      </c>
      <c r="AM101" s="50" t="str">
        <f t="shared" si="612"/>
        <v/>
      </c>
      <c r="AN101" s="50" t="str">
        <f t="shared" si="612"/>
        <v/>
      </c>
      <c r="AO101" s="50" t="str">
        <f t="shared" si="612"/>
        <v/>
      </c>
      <c r="AP101" s="50" t="str">
        <f t="shared" si="612"/>
        <v/>
      </c>
      <c r="AQ101" s="184" t="str">
        <f t="shared" si="515"/>
        <v/>
      </c>
      <c r="AR101" s="50" t="str">
        <f t="shared" ref="AR101:DC101" si="613">IF(ISNONTEXT($V101),AQ101+$V101,"")</f>
        <v/>
      </c>
      <c r="AS101" s="50" t="str">
        <f t="shared" si="613"/>
        <v/>
      </c>
      <c r="AT101" s="50" t="str">
        <f t="shared" si="613"/>
        <v/>
      </c>
      <c r="AU101" s="50" t="str">
        <f t="shared" si="613"/>
        <v/>
      </c>
      <c r="AV101" s="50" t="str">
        <f t="shared" si="613"/>
        <v/>
      </c>
      <c r="AW101" s="50" t="str">
        <f t="shared" si="613"/>
        <v/>
      </c>
      <c r="AX101" s="50" t="str">
        <f t="shared" si="613"/>
        <v/>
      </c>
      <c r="AY101" s="50" t="str">
        <f t="shared" si="613"/>
        <v/>
      </c>
      <c r="AZ101" s="50" t="str">
        <f t="shared" si="613"/>
        <v/>
      </c>
      <c r="BA101" s="50" t="str">
        <f t="shared" si="613"/>
        <v/>
      </c>
      <c r="BB101" s="50" t="str">
        <f t="shared" si="613"/>
        <v/>
      </c>
      <c r="BC101" s="50" t="str">
        <f t="shared" si="613"/>
        <v/>
      </c>
      <c r="BD101" s="50" t="str">
        <f t="shared" si="613"/>
        <v/>
      </c>
      <c r="BE101" s="50" t="str">
        <f t="shared" si="613"/>
        <v/>
      </c>
      <c r="BF101" s="50" t="str">
        <f t="shared" si="613"/>
        <v/>
      </c>
      <c r="BG101" s="50" t="str">
        <f t="shared" si="613"/>
        <v/>
      </c>
      <c r="BH101" s="50" t="str">
        <f t="shared" si="613"/>
        <v/>
      </c>
      <c r="BI101" s="50" t="str">
        <f t="shared" si="613"/>
        <v/>
      </c>
      <c r="BJ101" s="50" t="str">
        <f t="shared" si="613"/>
        <v/>
      </c>
      <c r="BK101" s="50" t="str">
        <f t="shared" si="613"/>
        <v/>
      </c>
      <c r="BL101" s="50" t="str">
        <f t="shared" si="613"/>
        <v/>
      </c>
      <c r="BM101" s="50" t="str">
        <f t="shared" si="613"/>
        <v/>
      </c>
      <c r="BN101" s="50" t="str">
        <f t="shared" si="613"/>
        <v/>
      </c>
      <c r="BO101" s="50" t="str">
        <f t="shared" si="613"/>
        <v/>
      </c>
      <c r="BP101" s="50" t="str">
        <f t="shared" si="613"/>
        <v/>
      </c>
      <c r="BQ101" s="50" t="str">
        <f t="shared" si="613"/>
        <v/>
      </c>
      <c r="BR101" s="50" t="str">
        <f t="shared" si="613"/>
        <v/>
      </c>
      <c r="BS101" s="50" t="str">
        <f t="shared" si="613"/>
        <v/>
      </c>
      <c r="BT101" s="50" t="str">
        <f t="shared" si="613"/>
        <v/>
      </c>
      <c r="BU101" s="50" t="str">
        <f t="shared" si="613"/>
        <v/>
      </c>
      <c r="BV101" s="50" t="str">
        <f t="shared" si="613"/>
        <v/>
      </c>
      <c r="BW101" s="50" t="str">
        <f t="shared" si="613"/>
        <v/>
      </c>
      <c r="BX101" s="50" t="str">
        <f t="shared" si="613"/>
        <v/>
      </c>
      <c r="BY101" s="50" t="str">
        <f t="shared" si="613"/>
        <v/>
      </c>
      <c r="BZ101" s="50" t="str">
        <f t="shared" si="613"/>
        <v/>
      </c>
      <c r="CA101" s="50" t="str">
        <f t="shared" si="613"/>
        <v/>
      </c>
      <c r="CB101" s="50" t="str">
        <f t="shared" si="613"/>
        <v/>
      </c>
      <c r="CC101" s="50" t="str">
        <f t="shared" si="613"/>
        <v/>
      </c>
      <c r="CD101" s="50" t="str">
        <f t="shared" si="613"/>
        <v/>
      </c>
      <c r="CE101" s="50" t="str">
        <f t="shared" si="613"/>
        <v/>
      </c>
      <c r="CF101" s="50" t="str">
        <f t="shared" si="613"/>
        <v/>
      </c>
      <c r="CG101" s="50" t="str">
        <f t="shared" si="613"/>
        <v/>
      </c>
      <c r="CH101" s="50" t="str">
        <f t="shared" si="613"/>
        <v/>
      </c>
      <c r="CI101" s="50" t="str">
        <f t="shared" si="613"/>
        <v/>
      </c>
      <c r="CJ101" s="50" t="str">
        <f t="shared" si="613"/>
        <v/>
      </c>
      <c r="CK101" s="50" t="str">
        <f t="shared" si="613"/>
        <v/>
      </c>
      <c r="CL101" s="50" t="str">
        <f t="shared" si="613"/>
        <v/>
      </c>
      <c r="CM101" s="50" t="str">
        <f t="shared" si="613"/>
        <v/>
      </c>
      <c r="CN101" s="50" t="str">
        <f t="shared" si="613"/>
        <v/>
      </c>
      <c r="CO101" s="50" t="str">
        <f t="shared" si="613"/>
        <v/>
      </c>
      <c r="CP101" s="50" t="str">
        <f t="shared" si="613"/>
        <v/>
      </c>
      <c r="CQ101" s="50" t="str">
        <f t="shared" si="613"/>
        <v/>
      </c>
      <c r="CR101" s="50" t="str">
        <f t="shared" si="613"/>
        <v/>
      </c>
      <c r="CS101" s="50" t="str">
        <f t="shared" si="613"/>
        <v/>
      </c>
      <c r="CT101" s="50" t="str">
        <f t="shared" si="613"/>
        <v/>
      </c>
      <c r="CU101" s="50" t="str">
        <f t="shared" si="613"/>
        <v/>
      </c>
      <c r="CV101" s="50" t="str">
        <f t="shared" si="613"/>
        <v/>
      </c>
      <c r="CW101" s="50" t="str">
        <f t="shared" si="613"/>
        <v/>
      </c>
      <c r="CX101" s="50" t="str">
        <f t="shared" si="613"/>
        <v/>
      </c>
      <c r="CY101" s="50" t="str">
        <f t="shared" si="613"/>
        <v/>
      </c>
      <c r="CZ101" s="50" t="str">
        <f t="shared" si="613"/>
        <v/>
      </c>
      <c r="DA101" s="50" t="str">
        <f t="shared" si="613"/>
        <v/>
      </c>
      <c r="DB101" s="50" t="str">
        <f t="shared" si="613"/>
        <v/>
      </c>
      <c r="DC101" s="50" t="str">
        <f t="shared" si="613"/>
        <v/>
      </c>
      <c r="DD101" s="50" t="str">
        <f t="shared" ref="DD101:DS101" si="614">IF(ISNONTEXT($V101),DC101+$V101,"")</f>
        <v/>
      </c>
      <c r="DE101" s="50" t="str">
        <f t="shared" si="614"/>
        <v/>
      </c>
      <c r="DF101" s="50" t="str">
        <f t="shared" si="614"/>
        <v/>
      </c>
      <c r="DG101" s="50" t="str">
        <f t="shared" si="614"/>
        <v/>
      </c>
      <c r="DH101" s="50" t="str">
        <f t="shared" si="614"/>
        <v/>
      </c>
      <c r="DI101" s="50" t="str">
        <f t="shared" si="614"/>
        <v/>
      </c>
      <c r="DJ101" s="50" t="str">
        <f t="shared" si="614"/>
        <v/>
      </c>
      <c r="DK101" s="50" t="str">
        <f t="shared" si="614"/>
        <v/>
      </c>
      <c r="DL101" s="50" t="str">
        <f t="shared" si="614"/>
        <v/>
      </c>
      <c r="DM101" s="50" t="str">
        <f t="shared" si="614"/>
        <v/>
      </c>
      <c r="DN101" s="50" t="str">
        <f t="shared" si="614"/>
        <v/>
      </c>
      <c r="DO101" s="50" t="str">
        <f t="shared" si="614"/>
        <v/>
      </c>
      <c r="DP101" s="50" t="str">
        <f t="shared" si="614"/>
        <v/>
      </c>
      <c r="DQ101" s="50" t="str">
        <f t="shared" si="614"/>
        <v/>
      </c>
      <c r="DR101" s="50" t="str">
        <f t="shared" si="614"/>
        <v/>
      </c>
      <c r="DS101" s="50" t="str">
        <f t="shared" si="614"/>
        <v/>
      </c>
      <c r="DT101" s="170" t="e">
        <f t="shared" si="409"/>
        <v>#N/A</v>
      </c>
      <c r="DU101" s="170" t="e">
        <f t="shared" si="410"/>
        <v>#N/A</v>
      </c>
      <c r="DV101" s="170" t="e">
        <f t="shared" si="411"/>
        <v>#N/A</v>
      </c>
      <c r="DW101" s="170" t="e">
        <f t="shared" si="412"/>
        <v>#N/A</v>
      </c>
      <c r="DX101" s="170" t="e">
        <f t="shared" si="413"/>
        <v>#N/A</v>
      </c>
      <c r="DY101" s="170" t="e">
        <f t="shared" si="414"/>
        <v>#N/A</v>
      </c>
      <c r="DZ101" s="170" t="e">
        <f t="shared" si="415"/>
        <v>#N/A</v>
      </c>
      <c r="EA101" s="170" t="e">
        <f t="shared" si="416"/>
        <v>#N/A</v>
      </c>
      <c r="EB101" s="170" t="e">
        <f t="shared" si="417"/>
        <v>#N/A</v>
      </c>
      <c r="EC101" s="170" t="e">
        <f t="shared" si="418"/>
        <v>#N/A</v>
      </c>
      <c r="ED101" s="170" t="e">
        <f t="shared" si="419"/>
        <v>#N/A</v>
      </c>
      <c r="EE101" s="170" t="e">
        <f t="shared" si="420"/>
        <v>#N/A</v>
      </c>
      <c r="EF101" s="170" t="e">
        <f t="shared" si="421"/>
        <v>#N/A</v>
      </c>
      <c r="EG101" s="170" t="e">
        <f t="shared" si="422"/>
        <v>#N/A</v>
      </c>
      <c r="EH101" s="170" t="e">
        <f t="shared" si="423"/>
        <v>#N/A</v>
      </c>
      <c r="EI101" s="170" t="e">
        <f t="shared" si="424"/>
        <v>#N/A</v>
      </c>
      <c r="EJ101" s="170" t="e">
        <f t="shared" si="425"/>
        <v>#N/A</v>
      </c>
      <c r="EK101" s="170" t="e">
        <f t="shared" si="426"/>
        <v>#N/A</v>
      </c>
      <c r="EL101" s="170" t="e">
        <f t="shared" si="427"/>
        <v>#N/A</v>
      </c>
      <c r="EM101" s="170" t="e">
        <f t="shared" si="428"/>
        <v>#N/A</v>
      </c>
      <c r="EN101" s="170" t="e">
        <f t="shared" si="429"/>
        <v>#N/A</v>
      </c>
      <c r="EO101" s="170" t="e">
        <f t="shared" si="430"/>
        <v>#N/A</v>
      </c>
      <c r="EP101" s="170" t="e">
        <f t="shared" si="431"/>
        <v>#N/A</v>
      </c>
      <c r="EQ101" s="170" t="e">
        <f t="shared" si="432"/>
        <v>#N/A</v>
      </c>
      <c r="ER101" s="170" t="e">
        <f t="shared" si="433"/>
        <v>#N/A</v>
      </c>
      <c r="ES101" s="170" t="e">
        <f t="shared" si="434"/>
        <v>#N/A</v>
      </c>
      <c r="ET101" s="170" t="e">
        <f t="shared" si="435"/>
        <v>#N/A</v>
      </c>
      <c r="EU101" s="170" t="e">
        <f t="shared" si="436"/>
        <v>#N/A</v>
      </c>
      <c r="EV101" s="170" t="e">
        <f t="shared" si="437"/>
        <v>#N/A</v>
      </c>
      <c r="EW101" s="170" t="e">
        <f t="shared" si="438"/>
        <v>#N/A</v>
      </c>
      <c r="EX101" s="170" t="e">
        <f t="shared" si="439"/>
        <v>#N/A</v>
      </c>
      <c r="EY101" s="170" t="e">
        <f t="shared" si="440"/>
        <v>#N/A</v>
      </c>
      <c r="EZ101" s="170" t="e">
        <f t="shared" si="441"/>
        <v>#N/A</v>
      </c>
      <c r="FA101" s="170" t="e">
        <f t="shared" si="442"/>
        <v>#N/A</v>
      </c>
      <c r="FB101" s="170" t="e">
        <f t="shared" si="443"/>
        <v>#N/A</v>
      </c>
      <c r="FC101" s="170" t="e">
        <f t="shared" si="444"/>
        <v>#N/A</v>
      </c>
      <c r="FD101" s="170" t="e">
        <f t="shared" si="445"/>
        <v>#N/A</v>
      </c>
      <c r="FE101" s="170" t="e">
        <f t="shared" si="446"/>
        <v>#N/A</v>
      </c>
      <c r="FF101" s="170" t="e">
        <f t="shared" si="447"/>
        <v>#N/A</v>
      </c>
      <c r="FG101" s="170" t="e">
        <f t="shared" si="448"/>
        <v>#N/A</v>
      </c>
      <c r="FH101" s="170" t="e">
        <f t="shared" si="449"/>
        <v>#N/A</v>
      </c>
      <c r="FI101" s="170" t="e">
        <f t="shared" si="450"/>
        <v>#N/A</v>
      </c>
      <c r="FJ101" s="170" t="e">
        <f t="shared" si="451"/>
        <v>#N/A</v>
      </c>
      <c r="FK101" s="170" t="e">
        <f t="shared" si="452"/>
        <v>#N/A</v>
      </c>
      <c r="FL101" s="170" t="e">
        <f t="shared" si="453"/>
        <v>#N/A</v>
      </c>
      <c r="FM101" s="170" t="e">
        <f t="shared" si="454"/>
        <v>#N/A</v>
      </c>
      <c r="FN101" s="170" t="e">
        <f t="shared" si="455"/>
        <v>#N/A</v>
      </c>
      <c r="FO101" s="170" t="e">
        <f t="shared" si="456"/>
        <v>#N/A</v>
      </c>
      <c r="FP101" s="170" t="e">
        <f t="shared" si="457"/>
        <v>#N/A</v>
      </c>
      <c r="FQ101" s="170" t="e">
        <f t="shared" si="458"/>
        <v>#N/A</v>
      </c>
      <c r="FR101" s="170" t="e">
        <f t="shared" si="459"/>
        <v>#N/A</v>
      </c>
      <c r="FS101" s="170" t="e">
        <f t="shared" si="460"/>
        <v>#N/A</v>
      </c>
      <c r="FT101" s="170" t="e">
        <f t="shared" si="461"/>
        <v>#N/A</v>
      </c>
      <c r="FU101" s="170" t="e">
        <f t="shared" si="462"/>
        <v>#N/A</v>
      </c>
      <c r="FV101" s="170" t="e">
        <f t="shared" si="463"/>
        <v>#N/A</v>
      </c>
      <c r="FW101" s="170" t="e">
        <f t="shared" si="464"/>
        <v>#N/A</v>
      </c>
      <c r="FX101" s="170" t="e">
        <f t="shared" si="465"/>
        <v>#N/A</v>
      </c>
      <c r="FY101" s="170" t="e">
        <f t="shared" si="466"/>
        <v>#N/A</v>
      </c>
      <c r="FZ101" s="170" t="e">
        <f t="shared" si="467"/>
        <v>#N/A</v>
      </c>
      <c r="GA101" s="170" t="e">
        <f t="shared" si="468"/>
        <v>#N/A</v>
      </c>
      <c r="GB101" s="170" t="e">
        <f t="shared" si="469"/>
        <v>#N/A</v>
      </c>
      <c r="GC101" s="170" t="e">
        <f t="shared" si="470"/>
        <v>#N/A</v>
      </c>
      <c r="GD101" s="170" t="e">
        <f t="shared" si="471"/>
        <v>#N/A</v>
      </c>
      <c r="GE101" s="170" t="e">
        <f t="shared" si="472"/>
        <v>#N/A</v>
      </c>
      <c r="GF101" s="170" t="e">
        <f t="shared" si="473"/>
        <v>#N/A</v>
      </c>
      <c r="GG101" s="170" t="e">
        <f t="shared" si="474"/>
        <v>#N/A</v>
      </c>
      <c r="GH101" s="170" t="e">
        <f t="shared" si="475"/>
        <v>#N/A</v>
      </c>
      <c r="GI101" s="170" t="e">
        <f t="shared" si="476"/>
        <v>#N/A</v>
      </c>
      <c r="GJ101" s="170" t="e">
        <f t="shared" si="477"/>
        <v>#N/A</v>
      </c>
      <c r="GK101" s="170" t="e">
        <f t="shared" si="478"/>
        <v>#N/A</v>
      </c>
      <c r="GL101" s="170" t="e">
        <f t="shared" si="479"/>
        <v>#N/A</v>
      </c>
      <c r="GM101" s="170" t="e">
        <f t="shared" si="480"/>
        <v>#N/A</v>
      </c>
      <c r="GN101" s="170" t="e">
        <f t="shared" si="481"/>
        <v>#N/A</v>
      </c>
      <c r="GO101" s="170" t="e">
        <f t="shared" si="482"/>
        <v>#N/A</v>
      </c>
      <c r="GP101" s="170" t="e">
        <f t="shared" si="483"/>
        <v>#N/A</v>
      </c>
      <c r="GQ101" s="170" t="e">
        <f t="shared" si="484"/>
        <v>#N/A</v>
      </c>
      <c r="GR101" s="170" t="e">
        <f t="shared" si="485"/>
        <v>#N/A</v>
      </c>
      <c r="GS101" s="170" t="e">
        <f t="shared" si="486"/>
        <v>#N/A</v>
      </c>
      <c r="GT101" s="170" t="e">
        <f t="shared" si="487"/>
        <v>#N/A</v>
      </c>
      <c r="GU101" s="170" t="e">
        <f t="shared" si="488"/>
        <v>#N/A</v>
      </c>
      <c r="GV101" s="170" t="e">
        <f t="shared" si="489"/>
        <v>#N/A</v>
      </c>
      <c r="GW101" s="170" t="e">
        <f t="shared" si="490"/>
        <v>#N/A</v>
      </c>
      <c r="GX101" s="170" t="e">
        <f t="shared" si="491"/>
        <v>#N/A</v>
      </c>
      <c r="GY101" s="170" t="e">
        <f t="shared" si="492"/>
        <v>#N/A</v>
      </c>
      <c r="GZ101" s="170" t="e">
        <f t="shared" si="493"/>
        <v>#N/A</v>
      </c>
      <c r="HA101" s="170" t="e">
        <f t="shared" si="494"/>
        <v>#N/A</v>
      </c>
      <c r="HB101" s="170" t="e">
        <f t="shared" si="495"/>
        <v>#N/A</v>
      </c>
      <c r="HC101" s="170" t="e">
        <f t="shared" si="496"/>
        <v>#N/A</v>
      </c>
      <c r="HD101" s="170" t="e">
        <f t="shared" si="497"/>
        <v>#N/A</v>
      </c>
      <c r="HE101" s="170" t="e">
        <f t="shared" si="498"/>
        <v>#N/A</v>
      </c>
      <c r="HF101" s="170" t="e">
        <f t="shared" si="499"/>
        <v>#N/A</v>
      </c>
      <c r="HG101" s="170" t="e">
        <f t="shared" si="500"/>
        <v>#N/A</v>
      </c>
      <c r="HH101" s="170" t="e">
        <f t="shared" si="501"/>
        <v>#N/A</v>
      </c>
      <c r="HI101" s="170" t="e">
        <f t="shared" si="502"/>
        <v>#N/A</v>
      </c>
      <c r="HJ101" s="170" t="e">
        <f t="shared" si="503"/>
        <v>#N/A</v>
      </c>
      <c r="HK101" s="170" t="e">
        <f t="shared" si="504"/>
        <v>#N/A</v>
      </c>
      <c r="HL101" s="170" t="e">
        <f t="shared" si="505"/>
        <v>#N/A</v>
      </c>
      <c r="HM101" s="170" t="e">
        <f t="shared" si="506"/>
        <v>#N/A</v>
      </c>
      <c r="HN101" s="170" t="e">
        <f t="shared" si="507"/>
        <v>#N/A</v>
      </c>
      <c r="HO101" s="170" t="e">
        <f t="shared" si="508"/>
        <v>#N/A</v>
      </c>
      <c r="HP101" s="170" t="e">
        <f t="shared" si="509"/>
        <v>#N/A</v>
      </c>
    </row>
    <row r="102" spans="1:224" hidden="1" x14ac:dyDescent="0.25">
      <c r="A102" s="4">
        <v>99</v>
      </c>
      <c r="B102" s="97" t="str">
        <f t="shared" si="510"/>
        <v/>
      </c>
      <c r="C102" s="96"/>
      <c r="D102" s="97" t="str">
        <f t="shared" si="511"/>
        <v/>
      </c>
      <c r="E102" s="36" t="str">
        <f t="shared" si="403"/>
        <v/>
      </c>
      <c r="F102" s="36" t="str">
        <f t="shared" si="404"/>
        <v/>
      </c>
      <c r="G102" s="74" t="str">
        <f t="shared" si="512"/>
        <v/>
      </c>
      <c r="H102" s="23"/>
      <c r="I102" s="58"/>
      <c r="J102" s="281"/>
      <c r="K102" s="75" t="str">
        <f>IF(AND(B102&gt;0,C102&gt;0,D102&gt;0),IF(ISBLANK(J102),IF(ISBLANK(H102),"",(D102-B102)*VLOOKUP(H102,VLookups!$A$4:$B$13,2,FALSE)),J102),"")</f>
        <v/>
      </c>
      <c r="L102" s="76" t="str">
        <f t="shared" si="608"/>
        <v/>
      </c>
      <c r="M102" s="96"/>
      <c r="N102" s="271"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513"/>
        <v/>
      </c>
      <c r="W102" s="50" t="str">
        <f t="shared" ref="W102:AP102" si="615">IF(ISNONTEXT($V102),X102-$V102,"")</f>
        <v/>
      </c>
      <c r="X102" s="50" t="str">
        <f t="shared" si="615"/>
        <v/>
      </c>
      <c r="Y102" s="50" t="str">
        <f t="shared" si="615"/>
        <v/>
      </c>
      <c r="Z102" s="50" t="str">
        <f t="shared" si="615"/>
        <v/>
      </c>
      <c r="AA102" s="50" t="str">
        <f t="shared" si="615"/>
        <v/>
      </c>
      <c r="AB102" s="50" t="str">
        <f t="shared" si="615"/>
        <v/>
      </c>
      <c r="AC102" s="50" t="str">
        <f t="shared" si="615"/>
        <v/>
      </c>
      <c r="AD102" s="50" t="str">
        <f t="shared" si="615"/>
        <v/>
      </c>
      <c r="AE102" s="50" t="str">
        <f t="shared" si="615"/>
        <v/>
      </c>
      <c r="AF102" s="50" t="str">
        <f t="shared" si="615"/>
        <v/>
      </c>
      <c r="AG102" s="50" t="str">
        <f t="shared" si="615"/>
        <v/>
      </c>
      <c r="AH102" s="50" t="str">
        <f t="shared" si="615"/>
        <v/>
      </c>
      <c r="AI102" s="50" t="str">
        <f t="shared" si="615"/>
        <v/>
      </c>
      <c r="AJ102" s="50" t="str">
        <f t="shared" si="615"/>
        <v/>
      </c>
      <c r="AK102" s="50" t="str">
        <f t="shared" si="615"/>
        <v/>
      </c>
      <c r="AL102" s="50" t="str">
        <f t="shared" si="615"/>
        <v/>
      </c>
      <c r="AM102" s="50" t="str">
        <f t="shared" si="615"/>
        <v/>
      </c>
      <c r="AN102" s="50" t="str">
        <f t="shared" si="615"/>
        <v/>
      </c>
      <c r="AO102" s="50" t="str">
        <f t="shared" si="615"/>
        <v/>
      </c>
      <c r="AP102" s="50" t="str">
        <f t="shared" si="615"/>
        <v/>
      </c>
      <c r="AQ102" s="184" t="str">
        <f t="shared" si="515"/>
        <v/>
      </c>
      <c r="AR102" s="50" t="str">
        <f t="shared" ref="AR102:DC102" si="616">IF(ISNONTEXT($V102),AQ102+$V102,"")</f>
        <v/>
      </c>
      <c r="AS102" s="50" t="str">
        <f t="shared" si="616"/>
        <v/>
      </c>
      <c r="AT102" s="50" t="str">
        <f t="shared" si="616"/>
        <v/>
      </c>
      <c r="AU102" s="50" t="str">
        <f t="shared" si="616"/>
        <v/>
      </c>
      <c r="AV102" s="50" t="str">
        <f t="shared" si="616"/>
        <v/>
      </c>
      <c r="AW102" s="50" t="str">
        <f t="shared" si="616"/>
        <v/>
      </c>
      <c r="AX102" s="50" t="str">
        <f t="shared" si="616"/>
        <v/>
      </c>
      <c r="AY102" s="50" t="str">
        <f t="shared" si="616"/>
        <v/>
      </c>
      <c r="AZ102" s="50" t="str">
        <f t="shared" si="616"/>
        <v/>
      </c>
      <c r="BA102" s="50" t="str">
        <f t="shared" si="616"/>
        <v/>
      </c>
      <c r="BB102" s="50" t="str">
        <f t="shared" si="616"/>
        <v/>
      </c>
      <c r="BC102" s="50" t="str">
        <f t="shared" si="616"/>
        <v/>
      </c>
      <c r="BD102" s="50" t="str">
        <f t="shared" si="616"/>
        <v/>
      </c>
      <c r="BE102" s="50" t="str">
        <f t="shared" si="616"/>
        <v/>
      </c>
      <c r="BF102" s="50" t="str">
        <f t="shared" si="616"/>
        <v/>
      </c>
      <c r="BG102" s="50" t="str">
        <f t="shared" si="616"/>
        <v/>
      </c>
      <c r="BH102" s="50" t="str">
        <f t="shared" si="616"/>
        <v/>
      </c>
      <c r="BI102" s="50" t="str">
        <f t="shared" si="616"/>
        <v/>
      </c>
      <c r="BJ102" s="50" t="str">
        <f t="shared" si="616"/>
        <v/>
      </c>
      <c r="BK102" s="50" t="str">
        <f t="shared" si="616"/>
        <v/>
      </c>
      <c r="BL102" s="50" t="str">
        <f t="shared" si="616"/>
        <v/>
      </c>
      <c r="BM102" s="50" t="str">
        <f t="shared" si="616"/>
        <v/>
      </c>
      <c r="BN102" s="50" t="str">
        <f t="shared" si="616"/>
        <v/>
      </c>
      <c r="BO102" s="50" t="str">
        <f t="shared" si="616"/>
        <v/>
      </c>
      <c r="BP102" s="50" t="str">
        <f t="shared" si="616"/>
        <v/>
      </c>
      <c r="BQ102" s="50" t="str">
        <f t="shared" si="616"/>
        <v/>
      </c>
      <c r="BR102" s="50" t="str">
        <f t="shared" si="616"/>
        <v/>
      </c>
      <c r="BS102" s="50" t="str">
        <f t="shared" si="616"/>
        <v/>
      </c>
      <c r="BT102" s="50" t="str">
        <f t="shared" si="616"/>
        <v/>
      </c>
      <c r="BU102" s="50" t="str">
        <f t="shared" si="616"/>
        <v/>
      </c>
      <c r="BV102" s="50" t="str">
        <f t="shared" si="616"/>
        <v/>
      </c>
      <c r="BW102" s="50" t="str">
        <f t="shared" si="616"/>
        <v/>
      </c>
      <c r="BX102" s="50" t="str">
        <f t="shared" si="616"/>
        <v/>
      </c>
      <c r="BY102" s="50" t="str">
        <f t="shared" si="616"/>
        <v/>
      </c>
      <c r="BZ102" s="50" t="str">
        <f t="shared" si="616"/>
        <v/>
      </c>
      <c r="CA102" s="50" t="str">
        <f t="shared" si="616"/>
        <v/>
      </c>
      <c r="CB102" s="50" t="str">
        <f t="shared" si="616"/>
        <v/>
      </c>
      <c r="CC102" s="50" t="str">
        <f t="shared" si="616"/>
        <v/>
      </c>
      <c r="CD102" s="50" t="str">
        <f t="shared" si="616"/>
        <v/>
      </c>
      <c r="CE102" s="50" t="str">
        <f t="shared" si="616"/>
        <v/>
      </c>
      <c r="CF102" s="50" t="str">
        <f t="shared" si="616"/>
        <v/>
      </c>
      <c r="CG102" s="50" t="str">
        <f t="shared" si="616"/>
        <v/>
      </c>
      <c r="CH102" s="50" t="str">
        <f t="shared" si="616"/>
        <v/>
      </c>
      <c r="CI102" s="50" t="str">
        <f t="shared" si="616"/>
        <v/>
      </c>
      <c r="CJ102" s="50" t="str">
        <f t="shared" si="616"/>
        <v/>
      </c>
      <c r="CK102" s="50" t="str">
        <f t="shared" si="616"/>
        <v/>
      </c>
      <c r="CL102" s="50" t="str">
        <f t="shared" si="616"/>
        <v/>
      </c>
      <c r="CM102" s="50" t="str">
        <f t="shared" si="616"/>
        <v/>
      </c>
      <c r="CN102" s="50" t="str">
        <f t="shared" si="616"/>
        <v/>
      </c>
      <c r="CO102" s="50" t="str">
        <f t="shared" si="616"/>
        <v/>
      </c>
      <c r="CP102" s="50" t="str">
        <f t="shared" si="616"/>
        <v/>
      </c>
      <c r="CQ102" s="50" t="str">
        <f t="shared" si="616"/>
        <v/>
      </c>
      <c r="CR102" s="50" t="str">
        <f t="shared" si="616"/>
        <v/>
      </c>
      <c r="CS102" s="50" t="str">
        <f t="shared" si="616"/>
        <v/>
      </c>
      <c r="CT102" s="50" t="str">
        <f t="shared" si="616"/>
        <v/>
      </c>
      <c r="CU102" s="50" t="str">
        <f t="shared" si="616"/>
        <v/>
      </c>
      <c r="CV102" s="50" t="str">
        <f t="shared" si="616"/>
        <v/>
      </c>
      <c r="CW102" s="50" t="str">
        <f t="shared" si="616"/>
        <v/>
      </c>
      <c r="CX102" s="50" t="str">
        <f t="shared" si="616"/>
        <v/>
      </c>
      <c r="CY102" s="50" t="str">
        <f t="shared" si="616"/>
        <v/>
      </c>
      <c r="CZ102" s="50" t="str">
        <f t="shared" si="616"/>
        <v/>
      </c>
      <c r="DA102" s="50" t="str">
        <f t="shared" si="616"/>
        <v/>
      </c>
      <c r="DB102" s="50" t="str">
        <f t="shared" si="616"/>
        <v/>
      </c>
      <c r="DC102" s="50" t="str">
        <f t="shared" si="616"/>
        <v/>
      </c>
      <c r="DD102" s="50" t="str">
        <f t="shared" ref="DD102:DS102" si="617">IF(ISNONTEXT($V102),DC102+$V102,"")</f>
        <v/>
      </c>
      <c r="DE102" s="50" t="str">
        <f t="shared" si="617"/>
        <v/>
      </c>
      <c r="DF102" s="50" t="str">
        <f t="shared" si="617"/>
        <v/>
      </c>
      <c r="DG102" s="50" t="str">
        <f t="shared" si="617"/>
        <v/>
      </c>
      <c r="DH102" s="50" t="str">
        <f t="shared" si="617"/>
        <v/>
      </c>
      <c r="DI102" s="50" t="str">
        <f t="shared" si="617"/>
        <v/>
      </c>
      <c r="DJ102" s="50" t="str">
        <f t="shared" si="617"/>
        <v/>
      </c>
      <c r="DK102" s="50" t="str">
        <f t="shared" si="617"/>
        <v/>
      </c>
      <c r="DL102" s="50" t="str">
        <f t="shared" si="617"/>
        <v/>
      </c>
      <c r="DM102" s="50" t="str">
        <f t="shared" si="617"/>
        <v/>
      </c>
      <c r="DN102" s="50" t="str">
        <f t="shared" si="617"/>
        <v/>
      </c>
      <c r="DO102" s="50" t="str">
        <f t="shared" si="617"/>
        <v/>
      </c>
      <c r="DP102" s="50" t="str">
        <f t="shared" si="617"/>
        <v/>
      </c>
      <c r="DQ102" s="50" t="str">
        <f t="shared" si="617"/>
        <v/>
      </c>
      <c r="DR102" s="50" t="str">
        <f t="shared" si="617"/>
        <v/>
      </c>
      <c r="DS102" s="50" t="str">
        <f t="shared" si="617"/>
        <v/>
      </c>
      <c r="DT102" s="170" t="e">
        <f t="shared" si="409"/>
        <v>#N/A</v>
      </c>
      <c r="DU102" s="170" t="e">
        <f t="shared" si="410"/>
        <v>#N/A</v>
      </c>
      <c r="DV102" s="170" t="e">
        <f t="shared" si="411"/>
        <v>#N/A</v>
      </c>
      <c r="DW102" s="170" t="e">
        <f t="shared" si="412"/>
        <v>#N/A</v>
      </c>
      <c r="DX102" s="170" t="e">
        <f t="shared" si="413"/>
        <v>#N/A</v>
      </c>
      <c r="DY102" s="170" t="e">
        <f t="shared" si="414"/>
        <v>#N/A</v>
      </c>
      <c r="DZ102" s="170" t="e">
        <f t="shared" si="415"/>
        <v>#N/A</v>
      </c>
      <c r="EA102" s="170" t="e">
        <f t="shared" si="416"/>
        <v>#N/A</v>
      </c>
      <c r="EB102" s="170" t="e">
        <f t="shared" si="417"/>
        <v>#N/A</v>
      </c>
      <c r="EC102" s="170" t="e">
        <f t="shared" si="418"/>
        <v>#N/A</v>
      </c>
      <c r="ED102" s="170" t="e">
        <f t="shared" si="419"/>
        <v>#N/A</v>
      </c>
      <c r="EE102" s="170" t="e">
        <f t="shared" si="420"/>
        <v>#N/A</v>
      </c>
      <c r="EF102" s="170" t="e">
        <f t="shared" si="421"/>
        <v>#N/A</v>
      </c>
      <c r="EG102" s="170" t="e">
        <f t="shared" si="422"/>
        <v>#N/A</v>
      </c>
      <c r="EH102" s="170" t="e">
        <f t="shared" si="423"/>
        <v>#N/A</v>
      </c>
      <c r="EI102" s="170" t="e">
        <f t="shared" si="424"/>
        <v>#N/A</v>
      </c>
      <c r="EJ102" s="170" t="e">
        <f t="shared" si="425"/>
        <v>#N/A</v>
      </c>
      <c r="EK102" s="170" t="e">
        <f t="shared" si="426"/>
        <v>#N/A</v>
      </c>
      <c r="EL102" s="170" t="e">
        <f t="shared" si="427"/>
        <v>#N/A</v>
      </c>
      <c r="EM102" s="170" t="e">
        <f t="shared" si="428"/>
        <v>#N/A</v>
      </c>
      <c r="EN102" s="170" t="e">
        <f t="shared" si="429"/>
        <v>#N/A</v>
      </c>
      <c r="EO102" s="170" t="e">
        <f t="shared" si="430"/>
        <v>#N/A</v>
      </c>
      <c r="EP102" s="170" t="e">
        <f t="shared" si="431"/>
        <v>#N/A</v>
      </c>
      <c r="EQ102" s="170" t="e">
        <f t="shared" si="432"/>
        <v>#N/A</v>
      </c>
      <c r="ER102" s="170" t="e">
        <f t="shared" si="433"/>
        <v>#N/A</v>
      </c>
      <c r="ES102" s="170" t="e">
        <f t="shared" si="434"/>
        <v>#N/A</v>
      </c>
      <c r="ET102" s="170" t="e">
        <f t="shared" si="435"/>
        <v>#N/A</v>
      </c>
      <c r="EU102" s="170" t="e">
        <f t="shared" si="436"/>
        <v>#N/A</v>
      </c>
      <c r="EV102" s="170" t="e">
        <f t="shared" si="437"/>
        <v>#N/A</v>
      </c>
      <c r="EW102" s="170" t="e">
        <f t="shared" si="438"/>
        <v>#N/A</v>
      </c>
      <c r="EX102" s="170" t="e">
        <f t="shared" si="439"/>
        <v>#N/A</v>
      </c>
      <c r="EY102" s="170" t="e">
        <f t="shared" si="440"/>
        <v>#N/A</v>
      </c>
      <c r="EZ102" s="170" t="e">
        <f t="shared" si="441"/>
        <v>#N/A</v>
      </c>
      <c r="FA102" s="170" t="e">
        <f t="shared" si="442"/>
        <v>#N/A</v>
      </c>
      <c r="FB102" s="170" t="e">
        <f t="shared" si="443"/>
        <v>#N/A</v>
      </c>
      <c r="FC102" s="170" t="e">
        <f t="shared" si="444"/>
        <v>#N/A</v>
      </c>
      <c r="FD102" s="170" t="e">
        <f t="shared" si="445"/>
        <v>#N/A</v>
      </c>
      <c r="FE102" s="170" t="e">
        <f t="shared" si="446"/>
        <v>#N/A</v>
      </c>
      <c r="FF102" s="170" t="e">
        <f t="shared" si="447"/>
        <v>#N/A</v>
      </c>
      <c r="FG102" s="170" t="e">
        <f t="shared" si="448"/>
        <v>#N/A</v>
      </c>
      <c r="FH102" s="170" t="e">
        <f t="shared" si="449"/>
        <v>#N/A</v>
      </c>
      <c r="FI102" s="170" t="e">
        <f t="shared" si="450"/>
        <v>#N/A</v>
      </c>
      <c r="FJ102" s="170" t="e">
        <f t="shared" si="451"/>
        <v>#N/A</v>
      </c>
      <c r="FK102" s="170" t="e">
        <f t="shared" si="452"/>
        <v>#N/A</v>
      </c>
      <c r="FL102" s="170" t="e">
        <f t="shared" si="453"/>
        <v>#N/A</v>
      </c>
      <c r="FM102" s="170" t="e">
        <f t="shared" si="454"/>
        <v>#N/A</v>
      </c>
      <c r="FN102" s="170" t="e">
        <f t="shared" si="455"/>
        <v>#N/A</v>
      </c>
      <c r="FO102" s="170" t="e">
        <f t="shared" si="456"/>
        <v>#N/A</v>
      </c>
      <c r="FP102" s="170" t="e">
        <f t="shared" si="457"/>
        <v>#N/A</v>
      </c>
      <c r="FQ102" s="170" t="e">
        <f t="shared" si="458"/>
        <v>#N/A</v>
      </c>
      <c r="FR102" s="170" t="e">
        <f t="shared" si="459"/>
        <v>#N/A</v>
      </c>
      <c r="FS102" s="170" t="e">
        <f t="shared" si="460"/>
        <v>#N/A</v>
      </c>
      <c r="FT102" s="170" t="e">
        <f t="shared" si="461"/>
        <v>#N/A</v>
      </c>
      <c r="FU102" s="170" t="e">
        <f t="shared" si="462"/>
        <v>#N/A</v>
      </c>
      <c r="FV102" s="170" t="e">
        <f t="shared" si="463"/>
        <v>#N/A</v>
      </c>
      <c r="FW102" s="170" t="e">
        <f t="shared" si="464"/>
        <v>#N/A</v>
      </c>
      <c r="FX102" s="170" t="e">
        <f t="shared" si="465"/>
        <v>#N/A</v>
      </c>
      <c r="FY102" s="170" t="e">
        <f t="shared" si="466"/>
        <v>#N/A</v>
      </c>
      <c r="FZ102" s="170" t="e">
        <f t="shared" si="467"/>
        <v>#N/A</v>
      </c>
      <c r="GA102" s="170" t="e">
        <f t="shared" si="468"/>
        <v>#N/A</v>
      </c>
      <c r="GB102" s="170" t="e">
        <f t="shared" si="469"/>
        <v>#N/A</v>
      </c>
      <c r="GC102" s="170" t="e">
        <f t="shared" si="470"/>
        <v>#N/A</v>
      </c>
      <c r="GD102" s="170" t="e">
        <f t="shared" si="471"/>
        <v>#N/A</v>
      </c>
      <c r="GE102" s="170" t="e">
        <f t="shared" si="472"/>
        <v>#N/A</v>
      </c>
      <c r="GF102" s="170" t="e">
        <f t="shared" si="473"/>
        <v>#N/A</v>
      </c>
      <c r="GG102" s="170" t="e">
        <f t="shared" si="474"/>
        <v>#N/A</v>
      </c>
      <c r="GH102" s="170" t="e">
        <f t="shared" si="475"/>
        <v>#N/A</v>
      </c>
      <c r="GI102" s="170" t="e">
        <f t="shared" si="476"/>
        <v>#N/A</v>
      </c>
      <c r="GJ102" s="170" t="e">
        <f t="shared" si="477"/>
        <v>#N/A</v>
      </c>
      <c r="GK102" s="170" t="e">
        <f t="shared" si="478"/>
        <v>#N/A</v>
      </c>
      <c r="GL102" s="170" t="e">
        <f t="shared" si="479"/>
        <v>#N/A</v>
      </c>
      <c r="GM102" s="170" t="e">
        <f t="shared" si="480"/>
        <v>#N/A</v>
      </c>
      <c r="GN102" s="170" t="e">
        <f t="shared" si="481"/>
        <v>#N/A</v>
      </c>
      <c r="GO102" s="170" t="e">
        <f t="shared" si="482"/>
        <v>#N/A</v>
      </c>
      <c r="GP102" s="170" t="e">
        <f t="shared" si="483"/>
        <v>#N/A</v>
      </c>
      <c r="GQ102" s="170" t="e">
        <f t="shared" si="484"/>
        <v>#N/A</v>
      </c>
      <c r="GR102" s="170" t="e">
        <f t="shared" si="485"/>
        <v>#N/A</v>
      </c>
      <c r="GS102" s="170" t="e">
        <f t="shared" si="486"/>
        <v>#N/A</v>
      </c>
      <c r="GT102" s="170" t="e">
        <f t="shared" si="487"/>
        <v>#N/A</v>
      </c>
      <c r="GU102" s="170" t="e">
        <f t="shared" si="488"/>
        <v>#N/A</v>
      </c>
      <c r="GV102" s="170" t="e">
        <f t="shared" si="489"/>
        <v>#N/A</v>
      </c>
      <c r="GW102" s="170" t="e">
        <f t="shared" si="490"/>
        <v>#N/A</v>
      </c>
      <c r="GX102" s="170" t="e">
        <f t="shared" si="491"/>
        <v>#N/A</v>
      </c>
      <c r="GY102" s="170" t="e">
        <f t="shared" si="492"/>
        <v>#N/A</v>
      </c>
      <c r="GZ102" s="170" t="e">
        <f t="shared" si="493"/>
        <v>#N/A</v>
      </c>
      <c r="HA102" s="170" t="e">
        <f t="shared" si="494"/>
        <v>#N/A</v>
      </c>
      <c r="HB102" s="170" t="e">
        <f t="shared" si="495"/>
        <v>#N/A</v>
      </c>
      <c r="HC102" s="170" t="e">
        <f t="shared" si="496"/>
        <v>#N/A</v>
      </c>
      <c r="HD102" s="170" t="e">
        <f t="shared" si="497"/>
        <v>#N/A</v>
      </c>
      <c r="HE102" s="170" t="e">
        <f t="shared" si="498"/>
        <v>#N/A</v>
      </c>
      <c r="HF102" s="170" t="e">
        <f t="shared" si="499"/>
        <v>#N/A</v>
      </c>
      <c r="HG102" s="170" t="e">
        <f t="shared" si="500"/>
        <v>#N/A</v>
      </c>
      <c r="HH102" s="170" t="e">
        <f t="shared" si="501"/>
        <v>#N/A</v>
      </c>
      <c r="HI102" s="170" t="e">
        <f t="shared" si="502"/>
        <v>#N/A</v>
      </c>
      <c r="HJ102" s="170" t="e">
        <f t="shared" si="503"/>
        <v>#N/A</v>
      </c>
      <c r="HK102" s="170" t="e">
        <f t="shared" si="504"/>
        <v>#N/A</v>
      </c>
      <c r="HL102" s="170" t="e">
        <f t="shared" si="505"/>
        <v>#N/A</v>
      </c>
      <c r="HM102" s="170" t="e">
        <f t="shared" si="506"/>
        <v>#N/A</v>
      </c>
      <c r="HN102" s="170" t="e">
        <f t="shared" si="507"/>
        <v>#N/A</v>
      </c>
      <c r="HO102" s="170" t="e">
        <f t="shared" si="508"/>
        <v>#N/A</v>
      </c>
      <c r="HP102" s="170" t="e">
        <f t="shared" si="509"/>
        <v>#N/A</v>
      </c>
    </row>
    <row r="103" spans="1:224" hidden="1" x14ac:dyDescent="0.25">
      <c r="A103" s="4">
        <v>100</v>
      </c>
      <c r="B103" s="97" t="str">
        <f t="shared" si="510"/>
        <v/>
      </c>
      <c r="C103" s="96"/>
      <c r="D103" s="97" t="str">
        <f t="shared" si="511"/>
        <v/>
      </c>
      <c r="E103" s="36" t="str">
        <f t="shared" si="403"/>
        <v/>
      </c>
      <c r="F103" s="36" t="str">
        <f t="shared" si="404"/>
        <v/>
      </c>
      <c r="G103" s="74" t="str">
        <f t="shared" si="512"/>
        <v/>
      </c>
      <c r="H103" s="23"/>
      <c r="I103" s="58"/>
      <c r="J103" s="281"/>
      <c r="K103" s="75" t="str">
        <f>IF(AND(B103&gt;0,C103&gt;0,D103&gt;0),IF(ISBLANK(J103),IF(ISBLANK(H103),"",(D103-B103)*VLOOKUP(H103,VLookups!$A$4:$B$13,2,FALSE)),J103),"")</f>
        <v/>
      </c>
      <c r="L103" s="76" t="str">
        <f t="shared" si="608"/>
        <v/>
      </c>
      <c r="M103" s="96"/>
      <c r="N103" s="271"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513"/>
        <v/>
      </c>
      <c r="W103" s="50" t="str">
        <f t="shared" ref="W103:AP103" si="618">IF(ISNONTEXT($V103),X103-$V103,"")</f>
        <v/>
      </c>
      <c r="X103" s="50" t="str">
        <f t="shared" si="618"/>
        <v/>
      </c>
      <c r="Y103" s="50" t="str">
        <f t="shared" si="618"/>
        <v/>
      </c>
      <c r="Z103" s="50" t="str">
        <f t="shared" si="618"/>
        <v/>
      </c>
      <c r="AA103" s="50" t="str">
        <f t="shared" si="618"/>
        <v/>
      </c>
      <c r="AB103" s="50" t="str">
        <f t="shared" si="618"/>
        <v/>
      </c>
      <c r="AC103" s="50" t="str">
        <f t="shared" si="618"/>
        <v/>
      </c>
      <c r="AD103" s="50" t="str">
        <f t="shared" si="618"/>
        <v/>
      </c>
      <c r="AE103" s="50" t="str">
        <f t="shared" si="618"/>
        <v/>
      </c>
      <c r="AF103" s="50" t="str">
        <f t="shared" si="618"/>
        <v/>
      </c>
      <c r="AG103" s="50" t="str">
        <f t="shared" si="618"/>
        <v/>
      </c>
      <c r="AH103" s="50" t="str">
        <f t="shared" si="618"/>
        <v/>
      </c>
      <c r="AI103" s="50" t="str">
        <f t="shared" si="618"/>
        <v/>
      </c>
      <c r="AJ103" s="50" t="str">
        <f t="shared" si="618"/>
        <v/>
      </c>
      <c r="AK103" s="50" t="str">
        <f t="shared" si="618"/>
        <v/>
      </c>
      <c r="AL103" s="50" t="str">
        <f t="shared" si="618"/>
        <v/>
      </c>
      <c r="AM103" s="50" t="str">
        <f t="shared" si="618"/>
        <v/>
      </c>
      <c r="AN103" s="50" t="str">
        <f t="shared" si="618"/>
        <v/>
      </c>
      <c r="AO103" s="50" t="str">
        <f t="shared" si="618"/>
        <v/>
      </c>
      <c r="AP103" s="50" t="str">
        <f t="shared" si="618"/>
        <v/>
      </c>
      <c r="AQ103" s="184" t="str">
        <f t="shared" si="515"/>
        <v/>
      </c>
      <c r="AR103" s="50" t="str">
        <f t="shared" ref="AR103:DC103" si="619">IF(ISNONTEXT($V103),AQ103+$V103,"")</f>
        <v/>
      </c>
      <c r="AS103" s="50" t="str">
        <f t="shared" si="619"/>
        <v/>
      </c>
      <c r="AT103" s="50" t="str">
        <f t="shared" si="619"/>
        <v/>
      </c>
      <c r="AU103" s="50" t="str">
        <f t="shared" si="619"/>
        <v/>
      </c>
      <c r="AV103" s="50" t="str">
        <f t="shared" si="619"/>
        <v/>
      </c>
      <c r="AW103" s="50" t="str">
        <f t="shared" si="619"/>
        <v/>
      </c>
      <c r="AX103" s="50" t="str">
        <f t="shared" si="619"/>
        <v/>
      </c>
      <c r="AY103" s="50" t="str">
        <f t="shared" si="619"/>
        <v/>
      </c>
      <c r="AZ103" s="50" t="str">
        <f t="shared" si="619"/>
        <v/>
      </c>
      <c r="BA103" s="50" t="str">
        <f t="shared" si="619"/>
        <v/>
      </c>
      <c r="BB103" s="50" t="str">
        <f t="shared" si="619"/>
        <v/>
      </c>
      <c r="BC103" s="50" t="str">
        <f t="shared" si="619"/>
        <v/>
      </c>
      <c r="BD103" s="50" t="str">
        <f t="shared" si="619"/>
        <v/>
      </c>
      <c r="BE103" s="50" t="str">
        <f t="shared" si="619"/>
        <v/>
      </c>
      <c r="BF103" s="50" t="str">
        <f t="shared" si="619"/>
        <v/>
      </c>
      <c r="BG103" s="50" t="str">
        <f t="shared" si="619"/>
        <v/>
      </c>
      <c r="BH103" s="50" t="str">
        <f t="shared" si="619"/>
        <v/>
      </c>
      <c r="BI103" s="50" t="str">
        <f t="shared" si="619"/>
        <v/>
      </c>
      <c r="BJ103" s="50" t="str">
        <f t="shared" si="619"/>
        <v/>
      </c>
      <c r="BK103" s="50" t="str">
        <f t="shared" si="619"/>
        <v/>
      </c>
      <c r="BL103" s="50" t="str">
        <f t="shared" si="619"/>
        <v/>
      </c>
      <c r="BM103" s="50" t="str">
        <f t="shared" si="619"/>
        <v/>
      </c>
      <c r="BN103" s="50" t="str">
        <f t="shared" si="619"/>
        <v/>
      </c>
      <c r="BO103" s="50" t="str">
        <f t="shared" si="619"/>
        <v/>
      </c>
      <c r="BP103" s="50" t="str">
        <f t="shared" si="619"/>
        <v/>
      </c>
      <c r="BQ103" s="50" t="str">
        <f t="shared" si="619"/>
        <v/>
      </c>
      <c r="BR103" s="50" t="str">
        <f t="shared" si="619"/>
        <v/>
      </c>
      <c r="BS103" s="50" t="str">
        <f t="shared" si="619"/>
        <v/>
      </c>
      <c r="BT103" s="50" t="str">
        <f t="shared" si="619"/>
        <v/>
      </c>
      <c r="BU103" s="50" t="str">
        <f t="shared" si="619"/>
        <v/>
      </c>
      <c r="BV103" s="50" t="str">
        <f t="shared" si="619"/>
        <v/>
      </c>
      <c r="BW103" s="50" t="str">
        <f t="shared" si="619"/>
        <v/>
      </c>
      <c r="BX103" s="50" t="str">
        <f t="shared" si="619"/>
        <v/>
      </c>
      <c r="BY103" s="50" t="str">
        <f t="shared" si="619"/>
        <v/>
      </c>
      <c r="BZ103" s="50" t="str">
        <f t="shared" si="619"/>
        <v/>
      </c>
      <c r="CA103" s="50" t="str">
        <f t="shared" si="619"/>
        <v/>
      </c>
      <c r="CB103" s="50" t="str">
        <f t="shared" si="619"/>
        <v/>
      </c>
      <c r="CC103" s="50" t="str">
        <f t="shared" si="619"/>
        <v/>
      </c>
      <c r="CD103" s="50" t="str">
        <f t="shared" si="619"/>
        <v/>
      </c>
      <c r="CE103" s="50" t="str">
        <f t="shared" si="619"/>
        <v/>
      </c>
      <c r="CF103" s="50" t="str">
        <f t="shared" si="619"/>
        <v/>
      </c>
      <c r="CG103" s="50" t="str">
        <f t="shared" si="619"/>
        <v/>
      </c>
      <c r="CH103" s="50" t="str">
        <f t="shared" si="619"/>
        <v/>
      </c>
      <c r="CI103" s="50" t="str">
        <f t="shared" si="619"/>
        <v/>
      </c>
      <c r="CJ103" s="50" t="str">
        <f t="shared" si="619"/>
        <v/>
      </c>
      <c r="CK103" s="50" t="str">
        <f t="shared" si="619"/>
        <v/>
      </c>
      <c r="CL103" s="50" t="str">
        <f t="shared" si="619"/>
        <v/>
      </c>
      <c r="CM103" s="50" t="str">
        <f t="shared" si="619"/>
        <v/>
      </c>
      <c r="CN103" s="50" t="str">
        <f t="shared" si="619"/>
        <v/>
      </c>
      <c r="CO103" s="50" t="str">
        <f t="shared" si="619"/>
        <v/>
      </c>
      <c r="CP103" s="50" t="str">
        <f t="shared" si="619"/>
        <v/>
      </c>
      <c r="CQ103" s="50" t="str">
        <f t="shared" si="619"/>
        <v/>
      </c>
      <c r="CR103" s="50" t="str">
        <f t="shared" si="619"/>
        <v/>
      </c>
      <c r="CS103" s="50" t="str">
        <f t="shared" si="619"/>
        <v/>
      </c>
      <c r="CT103" s="50" t="str">
        <f t="shared" si="619"/>
        <v/>
      </c>
      <c r="CU103" s="50" t="str">
        <f t="shared" si="619"/>
        <v/>
      </c>
      <c r="CV103" s="50" t="str">
        <f t="shared" si="619"/>
        <v/>
      </c>
      <c r="CW103" s="50" t="str">
        <f t="shared" si="619"/>
        <v/>
      </c>
      <c r="CX103" s="50" t="str">
        <f t="shared" si="619"/>
        <v/>
      </c>
      <c r="CY103" s="50" t="str">
        <f t="shared" si="619"/>
        <v/>
      </c>
      <c r="CZ103" s="50" t="str">
        <f t="shared" si="619"/>
        <v/>
      </c>
      <c r="DA103" s="50" t="str">
        <f t="shared" si="619"/>
        <v/>
      </c>
      <c r="DB103" s="50" t="str">
        <f t="shared" si="619"/>
        <v/>
      </c>
      <c r="DC103" s="50" t="str">
        <f t="shared" si="619"/>
        <v/>
      </c>
      <c r="DD103" s="50" t="str">
        <f t="shared" ref="DD103:DS103" si="620">IF(ISNONTEXT($V103),DC103+$V103,"")</f>
        <v/>
      </c>
      <c r="DE103" s="50" t="str">
        <f t="shared" si="620"/>
        <v/>
      </c>
      <c r="DF103" s="50" t="str">
        <f t="shared" si="620"/>
        <v/>
      </c>
      <c r="DG103" s="50" t="str">
        <f t="shared" si="620"/>
        <v/>
      </c>
      <c r="DH103" s="50" t="str">
        <f t="shared" si="620"/>
        <v/>
      </c>
      <c r="DI103" s="50" t="str">
        <f t="shared" si="620"/>
        <v/>
      </c>
      <c r="DJ103" s="50" t="str">
        <f t="shared" si="620"/>
        <v/>
      </c>
      <c r="DK103" s="50" t="str">
        <f t="shared" si="620"/>
        <v/>
      </c>
      <c r="DL103" s="50" t="str">
        <f t="shared" si="620"/>
        <v/>
      </c>
      <c r="DM103" s="50" t="str">
        <f t="shared" si="620"/>
        <v/>
      </c>
      <c r="DN103" s="50" t="str">
        <f t="shared" si="620"/>
        <v/>
      </c>
      <c r="DO103" s="50" t="str">
        <f t="shared" si="620"/>
        <v/>
      </c>
      <c r="DP103" s="50" t="str">
        <f t="shared" si="620"/>
        <v/>
      </c>
      <c r="DQ103" s="50" t="str">
        <f t="shared" si="620"/>
        <v/>
      </c>
      <c r="DR103" s="50" t="str">
        <f t="shared" si="620"/>
        <v/>
      </c>
      <c r="DS103" s="50" t="str">
        <f t="shared" si="620"/>
        <v/>
      </c>
      <c r="DT103" s="170" t="e">
        <f t="shared" si="409"/>
        <v>#N/A</v>
      </c>
      <c r="DU103" s="170" t="e">
        <f t="shared" si="410"/>
        <v>#N/A</v>
      </c>
      <c r="DV103" s="170" t="e">
        <f t="shared" si="411"/>
        <v>#N/A</v>
      </c>
      <c r="DW103" s="170" t="e">
        <f t="shared" si="412"/>
        <v>#N/A</v>
      </c>
      <c r="DX103" s="170" t="e">
        <f t="shared" si="413"/>
        <v>#N/A</v>
      </c>
      <c r="DY103" s="170" t="e">
        <f t="shared" si="414"/>
        <v>#N/A</v>
      </c>
      <c r="DZ103" s="170" t="e">
        <f t="shared" si="415"/>
        <v>#N/A</v>
      </c>
      <c r="EA103" s="170" t="e">
        <f t="shared" si="416"/>
        <v>#N/A</v>
      </c>
      <c r="EB103" s="170" t="e">
        <f t="shared" si="417"/>
        <v>#N/A</v>
      </c>
      <c r="EC103" s="170" t="e">
        <f t="shared" si="418"/>
        <v>#N/A</v>
      </c>
      <c r="ED103" s="170" t="e">
        <f t="shared" si="419"/>
        <v>#N/A</v>
      </c>
      <c r="EE103" s="170" t="e">
        <f t="shared" si="420"/>
        <v>#N/A</v>
      </c>
      <c r="EF103" s="170" t="e">
        <f t="shared" si="421"/>
        <v>#N/A</v>
      </c>
      <c r="EG103" s="170" t="e">
        <f t="shared" si="422"/>
        <v>#N/A</v>
      </c>
      <c r="EH103" s="170" t="e">
        <f t="shared" si="423"/>
        <v>#N/A</v>
      </c>
      <c r="EI103" s="170" t="e">
        <f t="shared" si="424"/>
        <v>#N/A</v>
      </c>
      <c r="EJ103" s="170" t="e">
        <f t="shared" si="425"/>
        <v>#N/A</v>
      </c>
      <c r="EK103" s="170" t="e">
        <f t="shared" si="426"/>
        <v>#N/A</v>
      </c>
      <c r="EL103" s="170" t="e">
        <f t="shared" si="427"/>
        <v>#N/A</v>
      </c>
      <c r="EM103" s="170" t="e">
        <f t="shared" si="428"/>
        <v>#N/A</v>
      </c>
      <c r="EN103" s="170" t="e">
        <f t="shared" si="429"/>
        <v>#N/A</v>
      </c>
      <c r="EO103" s="170" t="e">
        <f t="shared" si="430"/>
        <v>#N/A</v>
      </c>
      <c r="EP103" s="170" t="e">
        <f t="shared" si="431"/>
        <v>#N/A</v>
      </c>
      <c r="EQ103" s="170" t="e">
        <f t="shared" si="432"/>
        <v>#N/A</v>
      </c>
      <c r="ER103" s="170" t="e">
        <f t="shared" si="433"/>
        <v>#N/A</v>
      </c>
      <c r="ES103" s="170" t="e">
        <f t="shared" si="434"/>
        <v>#N/A</v>
      </c>
      <c r="ET103" s="170" t="e">
        <f t="shared" si="435"/>
        <v>#N/A</v>
      </c>
      <c r="EU103" s="170" t="e">
        <f t="shared" si="436"/>
        <v>#N/A</v>
      </c>
      <c r="EV103" s="170" t="e">
        <f t="shared" si="437"/>
        <v>#N/A</v>
      </c>
      <c r="EW103" s="170" t="e">
        <f t="shared" si="438"/>
        <v>#N/A</v>
      </c>
      <c r="EX103" s="170" t="e">
        <f t="shared" si="439"/>
        <v>#N/A</v>
      </c>
      <c r="EY103" s="170" t="e">
        <f t="shared" si="440"/>
        <v>#N/A</v>
      </c>
      <c r="EZ103" s="170" t="e">
        <f t="shared" si="441"/>
        <v>#N/A</v>
      </c>
      <c r="FA103" s="170" t="e">
        <f t="shared" si="442"/>
        <v>#N/A</v>
      </c>
      <c r="FB103" s="170" t="e">
        <f t="shared" si="443"/>
        <v>#N/A</v>
      </c>
      <c r="FC103" s="170" t="e">
        <f t="shared" si="444"/>
        <v>#N/A</v>
      </c>
      <c r="FD103" s="170" t="e">
        <f t="shared" si="445"/>
        <v>#N/A</v>
      </c>
      <c r="FE103" s="170" t="e">
        <f t="shared" si="446"/>
        <v>#N/A</v>
      </c>
      <c r="FF103" s="170" t="e">
        <f t="shared" si="447"/>
        <v>#N/A</v>
      </c>
      <c r="FG103" s="170" t="e">
        <f t="shared" si="448"/>
        <v>#N/A</v>
      </c>
      <c r="FH103" s="170" t="e">
        <f t="shared" si="449"/>
        <v>#N/A</v>
      </c>
      <c r="FI103" s="170" t="e">
        <f t="shared" si="450"/>
        <v>#N/A</v>
      </c>
      <c r="FJ103" s="170" t="e">
        <f t="shared" si="451"/>
        <v>#N/A</v>
      </c>
      <c r="FK103" s="170" t="e">
        <f t="shared" si="452"/>
        <v>#N/A</v>
      </c>
      <c r="FL103" s="170" t="e">
        <f t="shared" si="453"/>
        <v>#N/A</v>
      </c>
      <c r="FM103" s="170" t="e">
        <f t="shared" si="454"/>
        <v>#N/A</v>
      </c>
      <c r="FN103" s="170" t="e">
        <f t="shared" si="455"/>
        <v>#N/A</v>
      </c>
      <c r="FO103" s="170" t="e">
        <f t="shared" si="456"/>
        <v>#N/A</v>
      </c>
      <c r="FP103" s="170" t="e">
        <f t="shared" si="457"/>
        <v>#N/A</v>
      </c>
      <c r="FQ103" s="170" t="e">
        <f t="shared" si="458"/>
        <v>#N/A</v>
      </c>
      <c r="FR103" s="170" t="e">
        <f t="shared" si="459"/>
        <v>#N/A</v>
      </c>
      <c r="FS103" s="170" t="e">
        <f t="shared" si="460"/>
        <v>#N/A</v>
      </c>
      <c r="FT103" s="170" t="e">
        <f t="shared" si="461"/>
        <v>#N/A</v>
      </c>
      <c r="FU103" s="170" t="e">
        <f t="shared" si="462"/>
        <v>#N/A</v>
      </c>
      <c r="FV103" s="170" t="e">
        <f t="shared" si="463"/>
        <v>#N/A</v>
      </c>
      <c r="FW103" s="170" t="e">
        <f t="shared" si="464"/>
        <v>#N/A</v>
      </c>
      <c r="FX103" s="170" t="e">
        <f t="shared" si="465"/>
        <v>#N/A</v>
      </c>
      <c r="FY103" s="170" t="e">
        <f t="shared" si="466"/>
        <v>#N/A</v>
      </c>
      <c r="FZ103" s="170" t="e">
        <f t="shared" si="467"/>
        <v>#N/A</v>
      </c>
      <c r="GA103" s="170" t="e">
        <f t="shared" si="468"/>
        <v>#N/A</v>
      </c>
      <c r="GB103" s="170" t="e">
        <f t="shared" si="469"/>
        <v>#N/A</v>
      </c>
      <c r="GC103" s="170" t="e">
        <f t="shared" si="470"/>
        <v>#N/A</v>
      </c>
      <c r="GD103" s="170" t="e">
        <f t="shared" si="471"/>
        <v>#N/A</v>
      </c>
      <c r="GE103" s="170" t="e">
        <f t="shared" si="472"/>
        <v>#N/A</v>
      </c>
      <c r="GF103" s="170" t="e">
        <f t="shared" si="473"/>
        <v>#N/A</v>
      </c>
      <c r="GG103" s="170" t="e">
        <f t="shared" si="474"/>
        <v>#N/A</v>
      </c>
      <c r="GH103" s="170" t="e">
        <f t="shared" si="475"/>
        <v>#N/A</v>
      </c>
      <c r="GI103" s="170" t="e">
        <f t="shared" si="476"/>
        <v>#N/A</v>
      </c>
      <c r="GJ103" s="170" t="e">
        <f t="shared" si="477"/>
        <v>#N/A</v>
      </c>
      <c r="GK103" s="170" t="e">
        <f t="shared" si="478"/>
        <v>#N/A</v>
      </c>
      <c r="GL103" s="170" t="e">
        <f t="shared" si="479"/>
        <v>#N/A</v>
      </c>
      <c r="GM103" s="170" t="e">
        <f t="shared" si="480"/>
        <v>#N/A</v>
      </c>
      <c r="GN103" s="170" t="e">
        <f t="shared" si="481"/>
        <v>#N/A</v>
      </c>
      <c r="GO103" s="170" t="e">
        <f t="shared" si="482"/>
        <v>#N/A</v>
      </c>
      <c r="GP103" s="170" t="e">
        <f t="shared" si="483"/>
        <v>#N/A</v>
      </c>
      <c r="GQ103" s="170" t="e">
        <f t="shared" si="484"/>
        <v>#N/A</v>
      </c>
      <c r="GR103" s="170" t="e">
        <f t="shared" si="485"/>
        <v>#N/A</v>
      </c>
      <c r="GS103" s="170" t="e">
        <f t="shared" si="486"/>
        <v>#N/A</v>
      </c>
      <c r="GT103" s="170" t="e">
        <f t="shared" si="487"/>
        <v>#N/A</v>
      </c>
      <c r="GU103" s="170" t="e">
        <f t="shared" si="488"/>
        <v>#N/A</v>
      </c>
      <c r="GV103" s="170" t="e">
        <f t="shared" si="489"/>
        <v>#N/A</v>
      </c>
      <c r="GW103" s="170" t="e">
        <f t="shared" si="490"/>
        <v>#N/A</v>
      </c>
      <c r="GX103" s="170" t="e">
        <f t="shared" si="491"/>
        <v>#N/A</v>
      </c>
      <c r="GY103" s="170" t="e">
        <f t="shared" si="492"/>
        <v>#N/A</v>
      </c>
      <c r="GZ103" s="170" t="e">
        <f t="shared" si="493"/>
        <v>#N/A</v>
      </c>
      <c r="HA103" s="170" t="e">
        <f t="shared" si="494"/>
        <v>#N/A</v>
      </c>
      <c r="HB103" s="170" t="e">
        <f t="shared" si="495"/>
        <v>#N/A</v>
      </c>
      <c r="HC103" s="170" t="e">
        <f t="shared" si="496"/>
        <v>#N/A</v>
      </c>
      <c r="HD103" s="170" t="e">
        <f t="shared" si="497"/>
        <v>#N/A</v>
      </c>
      <c r="HE103" s="170" t="e">
        <f t="shared" si="498"/>
        <v>#N/A</v>
      </c>
      <c r="HF103" s="170" t="e">
        <f t="shared" si="499"/>
        <v>#N/A</v>
      </c>
      <c r="HG103" s="170" t="e">
        <f t="shared" si="500"/>
        <v>#N/A</v>
      </c>
      <c r="HH103" s="170" t="e">
        <f t="shared" si="501"/>
        <v>#N/A</v>
      </c>
      <c r="HI103" s="170" t="e">
        <f t="shared" si="502"/>
        <v>#N/A</v>
      </c>
      <c r="HJ103" s="170" t="e">
        <f t="shared" si="503"/>
        <v>#N/A</v>
      </c>
      <c r="HK103" s="170" t="e">
        <f t="shared" si="504"/>
        <v>#N/A</v>
      </c>
      <c r="HL103" s="170" t="e">
        <f t="shared" si="505"/>
        <v>#N/A</v>
      </c>
      <c r="HM103" s="170" t="e">
        <f t="shared" si="506"/>
        <v>#N/A</v>
      </c>
      <c r="HN103" s="170" t="e">
        <f t="shared" si="507"/>
        <v>#N/A</v>
      </c>
      <c r="HO103" s="170" t="e">
        <f t="shared" si="508"/>
        <v>#N/A</v>
      </c>
      <c r="HP103" s="170" t="e">
        <f t="shared" si="509"/>
        <v>#N/A</v>
      </c>
    </row>
    <row r="104" spans="1:224" x14ac:dyDescent="0.25">
      <c r="A104" s="2"/>
      <c r="B104" s="91">
        <f>SUM(B4:B103)</f>
        <v>600</v>
      </c>
      <c r="C104" s="91">
        <f>SUM(C4:C103)</f>
        <v>1200</v>
      </c>
      <c r="D104" s="91">
        <f>SUM(D4:D103)</f>
        <v>2400</v>
      </c>
      <c r="E104" s="37"/>
      <c r="F104" s="37"/>
      <c r="G104" s="91">
        <f>SUM(G4:G103)</f>
        <v>1300</v>
      </c>
      <c r="H104" s="368" t="s">
        <v>867</v>
      </c>
      <c r="I104" s="5"/>
      <c r="K104" s="92">
        <f>IF(K4="","",SQRT(L104))</f>
        <v>142.30249470757707</v>
      </c>
      <c r="L104" s="73">
        <f>IF(L4="","",SUM(L4:L103))</f>
        <v>20250</v>
      </c>
      <c r="M104" s="91">
        <f>IF(SUM(M4:M103)=0,"",SUM(M4:M103))</f>
        <v>1500</v>
      </c>
      <c r="N104" s="272">
        <f>IF(OR(K104="",M104=""),"",ABS(VLOOKUP($M$1,VLookups!$A$43:$B$44,2,FALSE)-_xlfn.NORM.DIST(M104,G104,K104,TRUE)))</f>
        <v>0.9200572473977392</v>
      </c>
      <c r="O104" s="93">
        <f>SUM(O4:O103)</f>
        <v>776.42671306806403</v>
      </c>
      <c r="P104" s="93">
        <f t="shared" ref="P104:T104" si="621">SUM(P4:P103)</f>
        <v>1823.5732869319359</v>
      </c>
      <c r="Q104" s="93">
        <f t="shared" si="621"/>
        <v>1723.4311369224306</v>
      </c>
      <c r="R104" s="93">
        <f t="shared" si="621"/>
        <v>1643.8413306656337</v>
      </c>
      <c r="S104" s="93">
        <f t="shared" si="621"/>
        <v>1575.5603637080278</v>
      </c>
      <c r="T104" s="93">
        <f t="shared" si="621"/>
        <v>1300</v>
      </c>
      <c r="U104" s="5"/>
      <c r="V104" s="185">
        <f>IF(AND(B104&gt;0,C104&gt;0,D104&gt;0),G104-(3*K104),"")</f>
        <v>873.09251587726885</v>
      </c>
      <c r="W104" s="251">
        <f>IF(ISNONTEXT($V104),V104+(($DS$104-$V$104)/101),"")</f>
        <v>881.54612942425365</v>
      </c>
      <c r="X104" s="251">
        <f t="shared" ref="X104:CI104" si="622">IF(ISNONTEXT($V104),W104+(($DS$104-$V$104)/101),"")</f>
        <v>889.99974297123845</v>
      </c>
      <c r="Y104" s="251">
        <f t="shared" si="622"/>
        <v>898.45335651822325</v>
      </c>
      <c r="Z104" s="251">
        <f t="shared" si="622"/>
        <v>906.90697006520804</v>
      </c>
      <c r="AA104" s="251">
        <f t="shared" si="622"/>
        <v>915.36058361219284</v>
      </c>
      <c r="AB104" s="251">
        <f t="shared" si="622"/>
        <v>923.81419715917764</v>
      </c>
      <c r="AC104" s="251">
        <f t="shared" si="622"/>
        <v>932.26781070616244</v>
      </c>
      <c r="AD104" s="251">
        <f t="shared" si="622"/>
        <v>940.72142425314723</v>
      </c>
      <c r="AE104" s="251">
        <f t="shared" si="622"/>
        <v>949.17503780013203</v>
      </c>
      <c r="AF104" s="251">
        <f t="shared" si="622"/>
        <v>957.62865134711683</v>
      </c>
      <c r="AG104" s="251">
        <f t="shared" si="622"/>
        <v>966.08226489410163</v>
      </c>
      <c r="AH104" s="251">
        <f t="shared" si="622"/>
        <v>974.53587844108642</v>
      </c>
      <c r="AI104" s="251">
        <f t="shared" si="622"/>
        <v>982.98949198807122</v>
      </c>
      <c r="AJ104" s="251">
        <f t="shared" si="622"/>
        <v>991.44310553505602</v>
      </c>
      <c r="AK104" s="251">
        <f t="shared" si="622"/>
        <v>999.89671908204082</v>
      </c>
      <c r="AL104" s="251">
        <f t="shared" si="622"/>
        <v>1008.3503326290256</v>
      </c>
      <c r="AM104" s="251">
        <f t="shared" si="622"/>
        <v>1016.8039461760104</v>
      </c>
      <c r="AN104" s="251">
        <f t="shared" si="622"/>
        <v>1025.2575597229952</v>
      </c>
      <c r="AO104" s="251">
        <f t="shared" si="622"/>
        <v>1033.71117326998</v>
      </c>
      <c r="AP104" s="251">
        <f t="shared" si="622"/>
        <v>1042.1647868169648</v>
      </c>
      <c r="AQ104" s="251">
        <f t="shared" si="622"/>
        <v>1050.6184003639496</v>
      </c>
      <c r="AR104" s="251">
        <f t="shared" si="622"/>
        <v>1059.0720139109344</v>
      </c>
      <c r="AS104" s="251">
        <f t="shared" si="622"/>
        <v>1067.5256274579192</v>
      </c>
      <c r="AT104" s="251">
        <f t="shared" si="622"/>
        <v>1075.979241004904</v>
      </c>
      <c r="AU104" s="251">
        <f t="shared" si="622"/>
        <v>1084.4328545518888</v>
      </c>
      <c r="AV104" s="251">
        <f t="shared" si="622"/>
        <v>1092.8864680988736</v>
      </c>
      <c r="AW104" s="251">
        <f t="shared" si="622"/>
        <v>1101.3400816458584</v>
      </c>
      <c r="AX104" s="251">
        <f t="shared" si="622"/>
        <v>1109.7936951928432</v>
      </c>
      <c r="AY104" s="251">
        <f t="shared" si="622"/>
        <v>1118.247308739828</v>
      </c>
      <c r="AZ104" s="251">
        <f t="shared" si="622"/>
        <v>1126.7009222868128</v>
      </c>
      <c r="BA104" s="251">
        <f t="shared" si="622"/>
        <v>1135.1545358337976</v>
      </c>
      <c r="BB104" s="251">
        <f t="shared" si="622"/>
        <v>1143.6081493807824</v>
      </c>
      <c r="BC104" s="251">
        <f t="shared" si="622"/>
        <v>1152.0617629277672</v>
      </c>
      <c r="BD104" s="251">
        <f t="shared" si="622"/>
        <v>1160.515376474752</v>
      </c>
      <c r="BE104" s="251">
        <f t="shared" si="622"/>
        <v>1168.9689900217368</v>
      </c>
      <c r="BF104" s="251">
        <f t="shared" si="622"/>
        <v>1177.4226035687216</v>
      </c>
      <c r="BG104" s="251">
        <f t="shared" si="622"/>
        <v>1185.8762171157064</v>
      </c>
      <c r="BH104" s="251">
        <f t="shared" si="622"/>
        <v>1194.3298306626912</v>
      </c>
      <c r="BI104" s="251">
        <f t="shared" si="622"/>
        <v>1202.783444209676</v>
      </c>
      <c r="BJ104" s="251">
        <f t="shared" si="622"/>
        <v>1211.2370577566608</v>
      </c>
      <c r="BK104" s="251">
        <f t="shared" si="622"/>
        <v>1219.6906713036456</v>
      </c>
      <c r="BL104" s="251">
        <f t="shared" si="622"/>
        <v>1228.1442848506304</v>
      </c>
      <c r="BM104" s="251">
        <f t="shared" si="622"/>
        <v>1236.5978983976152</v>
      </c>
      <c r="BN104" s="251">
        <f t="shared" si="622"/>
        <v>1245.0515119446</v>
      </c>
      <c r="BO104" s="251">
        <f t="shared" si="622"/>
        <v>1253.5051254915847</v>
      </c>
      <c r="BP104" s="251">
        <f t="shared" si="622"/>
        <v>1261.9587390385695</v>
      </c>
      <c r="BQ104" s="251">
        <f t="shared" si="622"/>
        <v>1270.4123525855543</v>
      </c>
      <c r="BR104" s="251">
        <f t="shared" si="622"/>
        <v>1278.8659661325391</v>
      </c>
      <c r="BS104" s="251">
        <f t="shared" si="622"/>
        <v>1287.3195796795239</v>
      </c>
      <c r="BT104" s="251">
        <f t="shared" si="622"/>
        <v>1295.7731932265087</v>
      </c>
      <c r="BU104" s="251">
        <f t="shared" si="622"/>
        <v>1304.2268067734935</v>
      </c>
      <c r="BV104" s="251">
        <f t="shared" si="622"/>
        <v>1312.6804203204783</v>
      </c>
      <c r="BW104" s="251">
        <f t="shared" si="622"/>
        <v>1321.1340338674631</v>
      </c>
      <c r="BX104" s="251">
        <f t="shared" si="622"/>
        <v>1329.5876474144479</v>
      </c>
      <c r="BY104" s="251">
        <f t="shared" si="622"/>
        <v>1338.0412609614327</v>
      </c>
      <c r="BZ104" s="251">
        <f t="shared" si="622"/>
        <v>1346.4948745084175</v>
      </c>
      <c r="CA104" s="251">
        <f t="shared" si="622"/>
        <v>1354.9484880554023</v>
      </c>
      <c r="CB104" s="251">
        <f t="shared" si="622"/>
        <v>1363.4021016023871</v>
      </c>
      <c r="CC104" s="251">
        <f t="shared" si="622"/>
        <v>1371.8557151493719</v>
      </c>
      <c r="CD104" s="251">
        <f t="shared" si="622"/>
        <v>1380.3093286963567</v>
      </c>
      <c r="CE104" s="251">
        <f t="shared" si="622"/>
        <v>1388.7629422433415</v>
      </c>
      <c r="CF104" s="251">
        <f t="shared" si="622"/>
        <v>1397.2165557903263</v>
      </c>
      <c r="CG104" s="251">
        <f t="shared" si="622"/>
        <v>1405.6701693373111</v>
      </c>
      <c r="CH104" s="251">
        <f t="shared" si="622"/>
        <v>1414.1237828842959</v>
      </c>
      <c r="CI104" s="251">
        <f t="shared" si="622"/>
        <v>1422.5773964312807</v>
      </c>
      <c r="CJ104" s="251">
        <f t="shared" ref="CJ104:DR104" si="623">IF(ISNONTEXT($V104),CI104+(($DS$104-$V$104)/101),"")</f>
        <v>1431.0310099782655</v>
      </c>
      <c r="CK104" s="251">
        <f t="shared" si="623"/>
        <v>1439.4846235252503</v>
      </c>
      <c r="CL104" s="251">
        <f t="shared" si="623"/>
        <v>1447.9382370722351</v>
      </c>
      <c r="CM104" s="251">
        <f t="shared" si="623"/>
        <v>1456.3918506192199</v>
      </c>
      <c r="CN104" s="251">
        <f t="shared" si="623"/>
        <v>1464.8454641662047</v>
      </c>
      <c r="CO104" s="251">
        <f t="shared" si="623"/>
        <v>1473.2990777131895</v>
      </c>
      <c r="CP104" s="251">
        <f t="shared" si="623"/>
        <v>1481.7526912601743</v>
      </c>
      <c r="CQ104" s="251">
        <f t="shared" si="623"/>
        <v>1490.2063048071591</v>
      </c>
      <c r="CR104" s="251">
        <f t="shared" si="623"/>
        <v>1498.6599183541439</v>
      </c>
      <c r="CS104" s="251">
        <f t="shared" si="623"/>
        <v>1507.1135319011287</v>
      </c>
      <c r="CT104" s="251">
        <f t="shared" si="623"/>
        <v>1515.5671454481135</v>
      </c>
      <c r="CU104" s="251">
        <f t="shared" si="623"/>
        <v>1524.0207589950983</v>
      </c>
      <c r="CV104" s="251">
        <f t="shared" si="623"/>
        <v>1532.4743725420831</v>
      </c>
      <c r="CW104" s="251">
        <f t="shared" si="623"/>
        <v>1540.9279860890679</v>
      </c>
      <c r="CX104" s="251">
        <f t="shared" si="623"/>
        <v>1549.3815996360527</v>
      </c>
      <c r="CY104" s="251">
        <f t="shared" si="623"/>
        <v>1557.8352131830375</v>
      </c>
      <c r="CZ104" s="251">
        <f t="shared" si="623"/>
        <v>1566.2888267300223</v>
      </c>
      <c r="DA104" s="251">
        <f t="shared" si="623"/>
        <v>1574.7424402770071</v>
      </c>
      <c r="DB104" s="251">
        <f t="shared" si="623"/>
        <v>1583.1960538239919</v>
      </c>
      <c r="DC104" s="251">
        <f t="shared" si="623"/>
        <v>1591.6496673709767</v>
      </c>
      <c r="DD104" s="251">
        <f t="shared" si="623"/>
        <v>1600.1032809179615</v>
      </c>
      <c r="DE104" s="251">
        <f t="shared" si="623"/>
        <v>1608.5568944649463</v>
      </c>
      <c r="DF104" s="251">
        <f t="shared" si="623"/>
        <v>1617.0105080119311</v>
      </c>
      <c r="DG104" s="251">
        <f t="shared" si="623"/>
        <v>1625.4641215589158</v>
      </c>
      <c r="DH104" s="251">
        <f t="shared" si="623"/>
        <v>1633.9177351059006</v>
      </c>
      <c r="DI104" s="251">
        <f t="shared" si="623"/>
        <v>1642.3713486528854</v>
      </c>
      <c r="DJ104" s="251">
        <f t="shared" si="623"/>
        <v>1650.8249621998702</v>
      </c>
      <c r="DK104" s="251">
        <f t="shared" si="623"/>
        <v>1659.278575746855</v>
      </c>
      <c r="DL104" s="251">
        <f t="shared" si="623"/>
        <v>1667.7321892938398</v>
      </c>
      <c r="DM104" s="251">
        <f t="shared" si="623"/>
        <v>1676.1858028408246</v>
      </c>
      <c r="DN104" s="251">
        <f t="shared" si="623"/>
        <v>1684.6394163878094</v>
      </c>
      <c r="DO104" s="251">
        <f t="shared" si="623"/>
        <v>1693.0930299347942</v>
      </c>
      <c r="DP104" s="251">
        <f t="shared" si="623"/>
        <v>1701.546643481779</v>
      </c>
      <c r="DQ104" s="251">
        <f t="shared" si="623"/>
        <v>1710.0002570287638</v>
      </c>
      <c r="DR104" s="251">
        <f t="shared" si="623"/>
        <v>1718.4538705757486</v>
      </c>
      <c r="DS104" s="185">
        <f>IF(ISNONTEXT($V104),G104+(3*K104),"")</f>
        <v>1726.9074841227311</v>
      </c>
      <c r="DT104" s="170">
        <f t="shared" si="409"/>
        <v>3.7153956916851966E-5</v>
      </c>
      <c r="DU104" s="170">
        <f t="shared" si="410"/>
        <v>4.4167733028176379E-5</v>
      </c>
      <c r="DV104" s="170">
        <f t="shared" si="411"/>
        <v>5.2320572943209654E-5</v>
      </c>
      <c r="DW104" s="170">
        <f t="shared" si="412"/>
        <v>6.1759990345772352E-5</v>
      </c>
      <c r="DX104" s="170">
        <f t="shared" si="413"/>
        <v>7.2645596465592988E-5</v>
      </c>
      <c r="DY104" s="170">
        <f t="shared" si="414"/>
        <v>8.5148835843549964E-5</v>
      </c>
      <c r="DZ104" s="170">
        <f t="shared" si="415"/>
        <v>9.9452448897874218E-5</v>
      </c>
      <c r="EA104" s="170">
        <f t="shared" si="416"/>
        <v>1.1574962553681635E-4</v>
      </c>
      <c r="EB104" s="170">
        <f t="shared" si="417"/>
        <v>1.342428160906771E-4</v>
      </c>
      <c r="EC104" s="170">
        <f t="shared" si="418"/>
        <v>1.5514216923819709E-4</v>
      </c>
      <c r="ED104" s="170">
        <f t="shared" si="419"/>
        <v>1.786635714958534E-4</v>
      </c>
      <c r="EE104" s="170">
        <f t="shared" si="420"/>
        <v>2.0502626930338197E-4</v>
      </c>
      <c r="EF104" s="170">
        <f t="shared" si="421"/>
        <v>2.3445006280808507E-4</v>
      </c>
      <c r="EG104" s="170">
        <f t="shared" si="422"/>
        <v>2.6715207010213573E-4</v>
      </c>
      <c r="EH104" s="170">
        <f t="shared" si="423"/>
        <v>3.0334307181593549E-4</v>
      </c>
      <c r="EI104" s="170">
        <f t="shared" si="424"/>
        <v>3.4322345846217071E-4</v>
      </c>
      <c r="EJ104" s="170">
        <f t="shared" si="425"/>
        <v>3.8697881653184621E-4</v>
      </c>
      <c r="EK104" s="170">
        <f t="shared" si="426"/>
        <v>4.3477520376319949E-4</v>
      </c>
      <c r="EL104" s="170">
        <f t="shared" si="427"/>
        <v>4.8675417886244384E-4</v>
      </c>
      <c r="EM104" s="170">
        <f t="shared" si="428"/>
        <v>5.430276658102603E-4</v>
      </c>
      <c r="EN104" s="170">
        <f t="shared" si="429"/>
        <v>6.0367274724055728E-4</v>
      </c>
      <c r="EO104" s="170">
        <f t="shared" si="430"/>
        <v>6.6872649468429756E-4</v>
      </c>
      <c r="EP104" s="170">
        <f t="shared" si="431"/>
        <v>7.3818095515900415E-4</v>
      </c>
      <c r="EQ104" s="170">
        <f t="shared" si="432"/>
        <v>8.119784230738304E-4</v>
      </c>
      <c r="ER104" s="170">
        <f t="shared" si="433"/>
        <v>8.9000713314518179E-4</v>
      </c>
      <c r="ES104" s="170">
        <f t="shared" si="434"/>
        <v>9.7209751345258362E-4</v>
      </c>
      <c r="ET104" s="170">
        <f t="shared" si="435"/>
        <v>1.0580191374474932E-3</v>
      </c>
      <c r="EU104" s="170">
        <f t="shared" si="436"/>
        <v>1.1474785092882402E-3</v>
      </c>
      <c r="EV104" s="170">
        <f t="shared" si="437"/>
        <v>1.2401178080562619E-3</v>
      </c>
      <c r="EW104" s="170">
        <f t="shared" si="438"/>
        <v>1.3355147030924125E-3</v>
      </c>
      <c r="EX104" s="170">
        <f t="shared" si="439"/>
        <v>1.4331833349116396E-3</v>
      </c>
      <c r="EY104" s="170">
        <f t="shared" si="440"/>
        <v>1.5325765341101213E-3</v>
      </c>
      <c r="EZ104" s="170">
        <f t="shared" si="441"/>
        <v>1.6330893247443533E-3</v>
      </c>
      <c r="FA104" s="170">
        <f t="shared" si="442"/>
        <v>1.7340637293817021E-3</v>
      </c>
      <c r="FB104" s="170">
        <f t="shared" si="443"/>
        <v>1.8347948611052722E-3</v>
      </c>
      <c r="FC104" s="170">
        <f t="shared" si="444"/>
        <v>1.9345382540588054E-3</v>
      </c>
      <c r="FD104" s="170">
        <f t="shared" si="445"/>
        <v>2.0325183496195725E-3</v>
      </c>
      <c r="FE104" s="170">
        <f t="shared" si="446"/>
        <v>2.1279380210619471E-3</v>
      </c>
      <c r="FF104" s="170">
        <f t="shared" si="447"/>
        <v>2.2199889867507757E-3</v>
      </c>
      <c r="FG104" s="170">
        <f t="shared" si="448"/>
        <v>2.3078629316259504E-3</v>
      </c>
      <c r="FH104" s="170">
        <f t="shared" si="449"/>
        <v>2.3907631301222131E-3</v>
      </c>
      <c r="FI104" s="170">
        <f t="shared" si="450"/>
        <v>2.4679163417502242E-3</v>
      </c>
      <c r="FJ104" s="170">
        <f t="shared" si="451"/>
        <v>2.5385847342655151E-3</v>
      </c>
      <c r="FK104" s="170">
        <f t="shared" si="452"/>
        <v>2.6020775794285073E-3</v>
      </c>
      <c r="FL104" s="170">
        <f t="shared" si="453"/>
        <v>2.6577624633706814E-3</v>
      </c>
      <c r="FM104" s="170">
        <f t="shared" si="454"/>
        <v>2.7050757578610451E-3</v>
      </c>
      <c r="FN104" s="170">
        <f t="shared" si="455"/>
        <v>2.7435321103967077E-3</v>
      </c>
      <c r="FO104" s="170">
        <f t="shared" si="456"/>
        <v>2.7727327298461557E-3</v>
      </c>
      <c r="FP104" s="170">
        <f t="shared" si="457"/>
        <v>2.792372269918842E-3</v>
      </c>
      <c r="FQ104" s="170">
        <f t="shared" si="458"/>
        <v>2.8022441443371474E-3</v>
      </c>
      <c r="FR104" s="170">
        <f t="shared" si="459"/>
        <v>2.8022441443371461E-3</v>
      </c>
      <c r="FS104" s="170">
        <f t="shared" si="460"/>
        <v>2.7923722699188377E-3</v>
      </c>
      <c r="FT104" s="170">
        <f t="shared" si="461"/>
        <v>2.7727327298461492E-3</v>
      </c>
      <c r="FU104" s="170">
        <f t="shared" si="462"/>
        <v>2.7435321103966986E-3</v>
      </c>
      <c r="FV104" s="170">
        <f t="shared" si="463"/>
        <v>2.7050757578610338E-3</v>
      </c>
      <c r="FW104" s="170">
        <f t="shared" si="464"/>
        <v>2.6577624633706679E-3</v>
      </c>
      <c r="FX104" s="170">
        <f t="shared" si="465"/>
        <v>2.6020775794284912E-3</v>
      </c>
      <c r="FY104" s="170">
        <f t="shared" si="466"/>
        <v>2.5385847342654973E-3</v>
      </c>
      <c r="FZ104" s="170">
        <f t="shared" si="467"/>
        <v>2.4679163417502042E-3</v>
      </c>
      <c r="GA104" s="170">
        <f t="shared" si="468"/>
        <v>2.3907631301221914E-3</v>
      </c>
      <c r="GB104" s="170">
        <f t="shared" si="469"/>
        <v>2.3078629316259274E-3</v>
      </c>
      <c r="GC104" s="170">
        <f t="shared" si="470"/>
        <v>2.219988986750751E-3</v>
      </c>
      <c r="GD104" s="170">
        <f t="shared" si="471"/>
        <v>2.127938021061922E-3</v>
      </c>
      <c r="GE104" s="170">
        <f t="shared" si="472"/>
        <v>2.0325183496195461E-3</v>
      </c>
      <c r="GF104" s="170">
        <f t="shared" si="473"/>
        <v>1.9345382540587788E-3</v>
      </c>
      <c r="GG104" s="170">
        <f t="shared" si="474"/>
        <v>1.8347948611052451E-3</v>
      </c>
      <c r="GH104" s="170">
        <f t="shared" si="475"/>
        <v>1.7340637293816749E-3</v>
      </c>
      <c r="GI104" s="170">
        <f t="shared" si="476"/>
        <v>1.6330893247443259E-3</v>
      </c>
      <c r="GJ104" s="170">
        <f t="shared" si="477"/>
        <v>1.5325765341100944E-3</v>
      </c>
      <c r="GK104" s="170">
        <f t="shared" si="478"/>
        <v>1.4331833349116132E-3</v>
      </c>
      <c r="GL104" s="170">
        <f t="shared" si="479"/>
        <v>1.3355147030923865E-3</v>
      </c>
      <c r="GM104" s="170">
        <f t="shared" si="480"/>
        <v>1.2401178080562367E-3</v>
      </c>
      <c r="GN104" s="170">
        <f t="shared" si="481"/>
        <v>1.1474785092882157E-3</v>
      </c>
      <c r="GO104" s="170">
        <f t="shared" si="482"/>
        <v>1.0580191374474693E-3</v>
      </c>
      <c r="GP104" s="170">
        <f t="shared" si="483"/>
        <v>9.7209751345256096E-4</v>
      </c>
      <c r="GQ104" s="170">
        <f t="shared" si="484"/>
        <v>8.9000713314516032E-4</v>
      </c>
      <c r="GR104" s="170">
        <f t="shared" si="485"/>
        <v>8.1197842307381002E-4</v>
      </c>
      <c r="GS104" s="170">
        <f t="shared" si="486"/>
        <v>7.3818095515898485E-4</v>
      </c>
      <c r="GT104" s="170">
        <f t="shared" si="487"/>
        <v>6.6872649468427956E-4</v>
      </c>
      <c r="GU104" s="170">
        <f t="shared" si="488"/>
        <v>6.0367274724054036E-4</v>
      </c>
      <c r="GV104" s="170">
        <f t="shared" si="489"/>
        <v>5.4302766581024447E-4</v>
      </c>
      <c r="GW104" s="170">
        <f t="shared" si="490"/>
        <v>4.8675417886242931E-4</v>
      </c>
      <c r="GX104" s="170">
        <f t="shared" si="491"/>
        <v>4.34775203763186E-4</v>
      </c>
      <c r="GY104" s="170">
        <f t="shared" si="492"/>
        <v>3.8697881653183385E-4</v>
      </c>
      <c r="GZ104" s="170">
        <f t="shared" si="493"/>
        <v>3.4322345846215938E-4</v>
      </c>
      <c r="HA104" s="170">
        <f t="shared" si="494"/>
        <v>3.0334307181592525E-4</v>
      </c>
      <c r="HB104" s="170">
        <f t="shared" si="495"/>
        <v>2.6715207010212646E-4</v>
      </c>
      <c r="HC104" s="170">
        <f t="shared" si="496"/>
        <v>2.3445006280807673E-4</v>
      </c>
      <c r="HD104" s="170">
        <f t="shared" si="497"/>
        <v>2.0502626930337441E-4</v>
      </c>
      <c r="HE104" s="170">
        <f t="shared" si="498"/>
        <v>1.7866357149584665E-4</v>
      </c>
      <c r="HF104" s="170">
        <f t="shared" si="499"/>
        <v>1.5514216923819118E-4</v>
      </c>
      <c r="HG104" s="170">
        <f t="shared" si="500"/>
        <v>1.3424281609067179E-4</v>
      </c>
      <c r="HH104" s="170">
        <f t="shared" si="501"/>
        <v>1.1574962553681166E-4</v>
      </c>
      <c r="HI104" s="170">
        <f t="shared" si="502"/>
        <v>9.9452448897870111E-5</v>
      </c>
      <c r="HJ104" s="170">
        <f t="shared" si="503"/>
        <v>8.5148835843546373E-5</v>
      </c>
      <c r="HK104" s="170">
        <f t="shared" si="504"/>
        <v>7.2645596465589857E-5</v>
      </c>
      <c r="HL104" s="170">
        <f t="shared" si="505"/>
        <v>6.1759990345769601E-5</v>
      </c>
      <c r="HM104" s="170">
        <f t="shared" si="506"/>
        <v>5.2320572943207303E-5</v>
      </c>
      <c r="HN104" s="170">
        <f t="shared" si="507"/>
        <v>4.4167733028174333E-5</v>
      </c>
      <c r="HO104" s="170">
        <f t="shared" si="508"/>
        <v>3.7153956916850217E-5</v>
      </c>
      <c r="HP104" s="170">
        <f t="shared" si="509"/>
        <v>3.1143856058498431E-5</v>
      </c>
    </row>
    <row r="105" spans="1:224" x14ac:dyDescent="0.25">
      <c r="A105" s="2"/>
      <c r="B105" s="5"/>
      <c r="C105" s="5"/>
      <c r="D105" s="5"/>
      <c r="E105" s="2"/>
      <c r="F105" s="2"/>
      <c r="G105" s="5"/>
      <c r="H105" s="2"/>
      <c r="I105" s="2"/>
      <c r="J105" s="2"/>
      <c r="K105" s="2"/>
      <c r="L105" s="2"/>
      <c r="M105" s="24"/>
      <c r="N105" s="273"/>
      <c r="O105" s="35"/>
      <c r="P105" s="35"/>
      <c r="Q105" s="35"/>
      <c r="R105" s="35"/>
      <c r="S105" s="35"/>
      <c r="T105" s="35"/>
      <c r="U105" s="5"/>
    </row>
    <row r="106" spans="1:224" ht="15.75" x14ac:dyDescent="0.25">
      <c r="A106" s="5"/>
      <c r="B106" s="387" t="s">
        <v>79</v>
      </c>
      <c r="C106" s="388"/>
      <c r="D106" s="389"/>
      <c r="E106" s="5"/>
      <c r="F106" s="5"/>
      <c r="G106" s="5"/>
      <c r="H106" s="5"/>
      <c r="I106" s="5"/>
      <c r="K106" s="33" t="s">
        <v>88</v>
      </c>
      <c r="L106" s="33"/>
      <c r="M106" s="98">
        <v>1000</v>
      </c>
      <c r="N106" s="274">
        <f>IF(OR(K104="",M106=""),"",ABS(VLOOKUP($M$1,VLookups!$A$43:$B$44,2,FALSE)-_xlfn.NORM.DIST(M106,G104,K104,TRUE)))</f>
        <v>1.750749050983124E-2</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1300</v>
      </c>
      <c r="U106" s="5"/>
      <c r="DT106" s="209">
        <f>IF(AND($D$112&gt;0,$D$113&gt;0),IF(OR(W104&lt;$D$112,W104=$D$112),DT104,0),"")</f>
        <v>3.7153956916851966E-5</v>
      </c>
      <c r="DU106" s="209">
        <f t="shared" ref="DU106:GF106" si="624">IF(AND($D$112&gt;0,$D$113&gt;0),IF(OR(X104&lt;$D$112,X104=$D$112),DU104,0),"")</f>
        <v>4.4167733028176379E-5</v>
      </c>
      <c r="DV106" s="209">
        <f t="shared" si="624"/>
        <v>5.2320572943209654E-5</v>
      </c>
      <c r="DW106" s="209">
        <f t="shared" si="624"/>
        <v>6.1759990345772352E-5</v>
      </c>
      <c r="DX106" s="209">
        <f t="shared" si="624"/>
        <v>7.2645596465592988E-5</v>
      </c>
      <c r="DY106" s="209">
        <f t="shared" si="624"/>
        <v>8.5148835843549964E-5</v>
      </c>
      <c r="DZ106" s="209">
        <f t="shared" si="624"/>
        <v>9.9452448897874218E-5</v>
      </c>
      <c r="EA106" s="209">
        <f t="shared" si="624"/>
        <v>1.1574962553681635E-4</v>
      </c>
      <c r="EB106" s="209">
        <f t="shared" si="624"/>
        <v>1.342428160906771E-4</v>
      </c>
      <c r="EC106" s="209">
        <f t="shared" si="624"/>
        <v>1.5514216923819709E-4</v>
      </c>
      <c r="ED106" s="209">
        <f t="shared" si="624"/>
        <v>1.786635714958534E-4</v>
      </c>
      <c r="EE106" s="209">
        <f t="shared" si="624"/>
        <v>2.0502626930338197E-4</v>
      </c>
      <c r="EF106" s="209">
        <f t="shared" si="624"/>
        <v>2.3445006280808507E-4</v>
      </c>
      <c r="EG106" s="209">
        <f t="shared" si="624"/>
        <v>2.6715207010213573E-4</v>
      </c>
      <c r="EH106" s="209">
        <f t="shared" si="624"/>
        <v>3.0334307181593549E-4</v>
      </c>
      <c r="EI106" s="209">
        <f t="shared" si="624"/>
        <v>3.4322345846217071E-4</v>
      </c>
      <c r="EJ106" s="209">
        <f t="shared" si="624"/>
        <v>3.8697881653184621E-4</v>
      </c>
      <c r="EK106" s="209">
        <f t="shared" si="624"/>
        <v>4.3477520376319949E-4</v>
      </c>
      <c r="EL106" s="209">
        <f t="shared" si="624"/>
        <v>4.8675417886244384E-4</v>
      </c>
      <c r="EM106" s="209">
        <f t="shared" si="624"/>
        <v>5.430276658102603E-4</v>
      </c>
      <c r="EN106" s="209">
        <f t="shared" si="624"/>
        <v>6.0367274724055728E-4</v>
      </c>
      <c r="EO106" s="209">
        <f t="shared" si="624"/>
        <v>6.6872649468429756E-4</v>
      </c>
      <c r="EP106" s="209">
        <f t="shared" si="624"/>
        <v>7.3818095515900415E-4</v>
      </c>
      <c r="EQ106" s="209">
        <f t="shared" si="624"/>
        <v>8.119784230738304E-4</v>
      </c>
      <c r="ER106" s="209">
        <f t="shared" si="624"/>
        <v>8.9000713314518179E-4</v>
      </c>
      <c r="ES106" s="209">
        <f t="shared" si="624"/>
        <v>9.7209751345258362E-4</v>
      </c>
      <c r="ET106" s="209">
        <f t="shared" si="624"/>
        <v>1.0580191374474932E-3</v>
      </c>
      <c r="EU106" s="209">
        <f t="shared" si="624"/>
        <v>1.1474785092882402E-3</v>
      </c>
      <c r="EV106" s="209">
        <f t="shared" si="624"/>
        <v>0</v>
      </c>
      <c r="EW106" s="209">
        <f t="shared" si="624"/>
        <v>0</v>
      </c>
      <c r="EX106" s="209">
        <f t="shared" si="624"/>
        <v>0</v>
      </c>
      <c r="EY106" s="209">
        <f t="shared" si="624"/>
        <v>0</v>
      </c>
      <c r="EZ106" s="209">
        <f t="shared" si="624"/>
        <v>0</v>
      </c>
      <c r="FA106" s="209">
        <f t="shared" si="624"/>
        <v>0</v>
      </c>
      <c r="FB106" s="209">
        <f t="shared" si="624"/>
        <v>0</v>
      </c>
      <c r="FC106" s="209">
        <f t="shared" si="624"/>
        <v>0</v>
      </c>
      <c r="FD106" s="209">
        <f t="shared" si="624"/>
        <v>0</v>
      </c>
      <c r="FE106" s="209">
        <f t="shared" si="624"/>
        <v>0</v>
      </c>
      <c r="FF106" s="209">
        <f t="shared" si="624"/>
        <v>0</v>
      </c>
      <c r="FG106" s="209">
        <f t="shared" si="624"/>
        <v>0</v>
      </c>
      <c r="FH106" s="209">
        <f t="shared" si="624"/>
        <v>0</v>
      </c>
      <c r="FI106" s="209">
        <f t="shared" si="624"/>
        <v>0</v>
      </c>
      <c r="FJ106" s="209">
        <f t="shared" si="624"/>
        <v>0</v>
      </c>
      <c r="FK106" s="209">
        <f t="shared" si="624"/>
        <v>0</v>
      </c>
      <c r="FL106" s="209">
        <f t="shared" si="624"/>
        <v>0</v>
      </c>
      <c r="FM106" s="209">
        <f t="shared" si="624"/>
        <v>0</v>
      </c>
      <c r="FN106" s="209">
        <f t="shared" si="624"/>
        <v>0</v>
      </c>
      <c r="FO106" s="209">
        <f t="shared" si="624"/>
        <v>0</v>
      </c>
      <c r="FP106" s="209">
        <f t="shared" si="624"/>
        <v>0</v>
      </c>
      <c r="FQ106" s="209">
        <f t="shared" si="624"/>
        <v>0</v>
      </c>
      <c r="FR106" s="209">
        <f t="shared" si="624"/>
        <v>0</v>
      </c>
      <c r="FS106" s="209">
        <f t="shared" si="624"/>
        <v>0</v>
      </c>
      <c r="FT106" s="209">
        <f t="shared" si="624"/>
        <v>0</v>
      </c>
      <c r="FU106" s="209">
        <f t="shared" si="624"/>
        <v>0</v>
      </c>
      <c r="FV106" s="209">
        <f t="shared" si="624"/>
        <v>0</v>
      </c>
      <c r="FW106" s="209">
        <f t="shared" si="624"/>
        <v>0</v>
      </c>
      <c r="FX106" s="209">
        <f t="shared" si="624"/>
        <v>0</v>
      </c>
      <c r="FY106" s="209">
        <f t="shared" si="624"/>
        <v>0</v>
      </c>
      <c r="FZ106" s="209">
        <f t="shared" si="624"/>
        <v>0</v>
      </c>
      <c r="GA106" s="209">
        <f t="shared" si="624"/>
        <v>0</v>
      </c>
      <c r="GB106" s="209">
        <f t="shared" si="624"/>
        <v>0</v>
      </c>
      <c r="GC106" s="209">
        <f t="shared" si="624"/>
        <v>0</v>
      </c>
      <c r="GD106" s="209">
        <f t="shared" si="624"/>
        <v>0</v>
      </c>
      <c r="GE106" s="209">
        <f t="shared" si="624"/>
        <v>0</v>
      </c>
      <c r="GF106" s="209">
        <f t="shared" si="624"/>
        <v>0</v>
      </c>
      <c r="GG106" s="209">
        <f t="shared" ref="GG106:HP106" si="625">IF(AND($D$112&gt;0,$D$113&gt;0),IF(OR(CJ104&lt;$D$112,CJ104=$D$112),GG104,0),"")</f>
        <v>0</v>
      </c>
      <c r="GH106" s="209">
        <f t="shared" si="625"/>
        <v>0</v>
      </c>
      <c r="GI106" s="209">
        <f t="shared" si="625"/>
        <v>0</v>
      </c>
      <c r="GJ106" s="209">
        <f t="shared" si="625"/>
        <v>0</v>
      </c>
      <c r="GK106" s="209">
        <f t="shared" si="625"/>
        <v>0</v>
      </c>
      <c r="GL106" s="209">
        <f t="shared" si="625"/>
        <v>0</v>
      </c>
      <c r="GM106" s="209">
        <f t="shared" si="625"/>
        <v>0</v>
      </c>
      <c r="GN106" s="209">
        <f t="shared" si="625"/>
        <v>0</v>
      </c>
      <c r="GO106" s="209">
        <f t="shared" si="625"/>
        <v>0</v>
      </c>
      <c r="GP106" s="209">
        <f t="shared" si="625"/>
        <v>0</v>
      </c>
      <c r="GQ106" s="209">
        <f t="shared" si="625"/>
        <v>0</v>
      </c>
      <c r="GR106" s="209">
        <f t="shared" si="625"/>
        <v>0</v>
      </c>
      <c r="GS106" s="209">
        <f t="shared" si="625"/>
        <v>0</v>
      </c>
      <c r="GT106" s="209">
        <f t="shared" si="625"/>
        <v>0</v>
      </c>
      <c r="GU106" s="209">
        <f t="shared" si="625"/>
        <v>0</v>
      </c>
      <c r="GV106" s="209">
        <f t="shared" si="625"/>
        <v>0</v>
      </c>
      <c r="GW106" s="209">
        <f t="shared" si="625"/>
        <v>0</v>
      </c>
      <c r="GX106" s="209">
        <f t="shared" si="625"/>
        <v>0</v>
      </c>
      <c r="GY106" s="209">
        <f t="shared" si="625"/>
        <v>0</v>
      </c>
      <c r="GZ106" s="209">
        <f t="shared" si="625"/>
        <v>0</v>
      </c>
      <c r="HA106" s="209">
        <f t="shared" si="625"/>
        <v>0</v>
      </c>
      <c r="HB106" s="209">
        <f t="shared" si="625"/>
        <v>0</v>
      </c>
      <c r="HC106" s="209">
        <f t="shared" si="625"/>
        <v>0</v>
      </c>
      <c r="HD106" s="209">
        <f t="shared" si="625"/>
        <v>0</v>
      </c>
      <c r="HE106" s="209">
        <f t="shared" si="625"/>
        <v>0</v>
      </c>
      <c r="HF106" s="209">
        <f t="shared" si="625"/>
        <v>0</v>
      </c>
      <c r="HG106" s="209">
        <f t="shared" si="625"/>
        <v>0</v>
      </c>
      <c r="HH106" s="209">
        <f t="shared" si="625"/>
        <v>0</v>
      </c>
      <c r="HI106" s="209">
        <f t="shared" si="625"/>
        <v>0</v>
      </c>
      <c r="HJ106" s="209">
        <f t="shared" si="625"/>
        <v>0</v>
      </c>
      <c r="HK106" s="209">
        <f t="shared" si="625"/>
        <v>0</v>
      </c>
      <c r="HL106" s="209">
        <f t="shared" si="625"/>
        <v>0</v>
      </c>
      <c r="HM106" s="209">
        <f t="shared" si="625"/>
        <v>0</v>
      </c>
      <c r="HN106" s="209">
        <f t="shared" si="625"/>
        <v>0</v>
      </c>
      <c r="HO106" s="209">
        <f t="shared" si="625"/>
        <v>0</v>
      </c>
      <c r="HP106" s="209">
        <f t="shared" si="625"/>
        <v>0</v>
      </c>
    </row>
    <row r="107" spans="1:224" x14ac:dyDescent="0.25">
      <c r="B107" s="5"/>
      <c r="C107" s="5"/>
      <c r="D107" s="5"/>
      <c r="E107" s="2"/>
      <c r="F107" s="2"/>
      <c r="G107" s="5"/>
      <c r="H107" s="5"/>
      <c r="I107" s="5"/>
      <c r="J107" s="5"/>
      <c r="K107" s="5"/>
      <c r="L107" s="5"/>
      <c r="M107" s="5"/>
      <c r="N107" s="5"/>
      <c r="O107" s="5"/>
      <c r="P107" s="5"/>
      <c r="Q107" s="5"/>
      <c r="R107" s="5"/>
      <c r="S107" s="5"/>
      <c r="T107" s="5"/>
      <c r="U107" s="5"/>
      <c r="DT107" s="209">
        <f>IF(AND($D$112&gt;0,$D$113&gt;0),IF(AND(W104&gt;$D$112,OR(W104&lt;$D$113,W104=$D$113)),DT104,0),"")</f>
        <v>0</v>
      </c>
      <c r="DU107" s="209">
        <f t="shared" ref="DU107:GF107" si="626">IF(AND($D$112&gt;0,$D$113&gt;0),IF(AND(X104&gt;$D$112,OR(X104&lt;$D$113,X104=$D$113)),DU104,0),"")</f>
        <v>0</v>
      </c>
      <c r="DV107" s="209">
        <f t="shared" si="626"/>
        <v>0</v>
      </c>
      <c r="DW107" s="209">
        <f t="shared" si="626"/>
        <v>0</v>
      </c>
      <c r="DX107" s="209">
        <f t="shared" si="626"/>
        <v>0</v>
      </c>
      <c r="DY107" s="209">
        <f t="shared" si="626"/>
        <v>0</v>
      </c>
      <c r="DZ107" s="209">
        <f t="shared" si="626"/>
        <v>0</v>
      </c>
      <c r="EA107" s="209">
        <f t="shared" si="626"/>
        <v>0</v>
      </c>
      <c r="EB107" s="209">
        <f t="shared" si="626"/>
        <v>0</v>
      </c>
      <c r="EC107" s="209">
        <f t="shared" si="626"/>
        <v>0</v>
      </c>
      <c r="ED107" s="209">
        <f t="shared" si="626"/>
        <v>0</v>
      </c>
      <c r="EE107" s="209">
        <f t="shared" si="626"/>
        <v>0</v>
      </c>
      <c r="EF107" s="209">
        <f t="shared" si="626"/>
        <v>0</v>
      </c>
      <c r="EG107" s="209">
        <f t="shared" si="626"/>
        <v>0</v>
      </c>
      <c r="EH107" s="209">
        <f t="shared" si="626"/>
        <v>0</v>
      </c>
      <c r="EI107" s="209">
        <f t="shared" si="626"/>
        <v>0</v>
      </c>
      <c r="EJ107" s="209">
        <f t="shared" si="626"/>
        <v>0</v>
      </c>
      <c r="EK107" s="209">
        <f t="shared" si="626"/>
        <v>0</v>
      </c>
      <c r="EL107" s="209">
        <f t="shared" si="626"/>
        <v>0</v>
      </c>
      <c r="EM107" s="209">
        <f t="shared" si="626"/>
        <v>0</v>
      </c>
      <c r="EN107" s="209">
        <f t="shared" si="626"/>
        <v>0</v>
      </c>
      <c r="EO107" s="209">
        <f t="shared" si="626"/>
        <v>0</v>
      </c>
      <c r="EP107" s="209">
        <f t="shared" si="626"/>
        <v>0</v>
      </c>
      <c r="EQ107" s="209">
        <f t="shared" si="626"/>
        <v>0</v>
      </c>
      <c r="ER107" s="209">
        <f t="shared" si="626"/>
        <v>0</v>
      </c>
      <c r="ES107" s="209">
        <f t="shared" si="626"/>
        <v>0</v>
      </c>
      <c r="ET107" s="209">
        <f t="shared" si="626"/>
        <v>0</v>
      </c>
      <c r="EU107" s="209">
        <f t="shared" si="626"/>
        <v>0</v>
      </c>
      <c r="EV107" s="209">
        <f t="shared" si="626"/>
        <v>1.2401178080562619E-3</v>
      </c>
      <c r="EW107" s="209">
        <f t="shared" si="626"/>
        <v>1.3355147030924125E-3</v>
      </c>
      <c r="EX107" s="209">
        <f t="shared" si="626"/>
        <v>1.4331833349116396E-3</v>
      </c>
      <c r="EY107" s="209">
        <f t="shared" si="626"/>
        <v>1.5325765341101213E-3</v>
      </c>
      <c r="EZ107" s="209">
        <f t="shared" si="626"/>
        <v>1.6330893247443533E-3</v>
      </c>
      <c r="FA107" s="209">
        <f t="shared" si="626"/>
        <v>1.7340637293817021E-3</v>
      </c>
      <c r="FB107" s="209">
        <f t="shared" si="626"/>
        <v>1.8347948611052722E-3</v>
      </c>
      <c r="FC107" s="209">
        <f t="shared" si="626"/>
        <v>1.9345382540588054E-3</v>
      </c>
      <c r="FD107" s="209">
        <f t="shared" si="626"/>
        <v>2.0325183496195725E-3</v>
      </c>
      <c r="FE107" s="209">
        <f t="shared" si="626"/>
        <v>2.1279380210619471E-3</v>
      </c>
      <c r="FF107" s="209">
        <f t="shared" si="626"/>
        <v>2.2199889867507757E-3</v>
      </c>
      <c r="FG107" s="209">
        <f t="shared" si="626"/>
        <v>2.3078629316259504E-3</v>
      </c>
      <c r="FH107" s="209">
        <f t="shared" si="626"/>
        <v>2.3907631301222131E-3</v>
      </c>
      <c r="FI107" s="209">
        <f t="shared" si="626"/>
        <v>2.4679163417502242E-3</v>
      </c>
      <c r="FJ107" s="209">
        <f t="shared" si="626"/>
        <v>2.5385847342655151E-3</v>
      </c>
      <c r="FK107" s="209">
        <f t="shared" si="626"/>
        <v>2.6020775794285073E-3</v>
      </c>
      <c r="FL107" s="209">
        <f t="shared" si="626"/>
        <v>2.6577624633706814E-3</v>
      </c>
      <c r="FM107" s="209">
        <f t="shared" si="626"/>
        <v>2.7050757578610451E-3</v>
      </c>
      <c r="FN107" s="209">
        <f t="shared" si="626"/>
        <v>2.7435321103967077E-3</v>
      </c>
      <c r="FO107" s="209">
        <f t="shared" si="626"/>
        <v>2.7727327298461557E-3</v>
      </c>
      <c r="FP107" s="209">
        <f t="shared" si="626"/>
        <v>2.792372269918842E-3</v>
      </c>
      <c r="FQ107" s="209">
        <f t="shared" si="626"/>
        <v>2.8022441443371474E-3</v>
      </c>
      <c r="FR107" s="209">
        <f t="shared" si="626"/>
        <v>2.8022441443371461E-3</v>
      </c>
      <c r="FS107" s="209">
        <f t="shared" si="626"/>
        <v>2.7923722699188377E-3</v>
      </c>
      <c r="FT107" s="209">
        <f t="shared" si="626"/>
        <v>2.7727327298461492E-3</v>
      </c>
      <c r="FU107" s="209">
        <f t="shared" si="626"/>
        <v>2.7435321103966986E-3</v>
      </c>
      <c r="FV107" s="209">
        <f t="shared" si="626"/>
        <v>2.7050757578610338E-3</v>
      </c>
      <c r="FW107" s="209">
        <f t="shared" si="626"/>
        <v>2.6577624633706679E-3</v>
      </c>
      <c r="FX107" s="209">
        <f t="shared" si="626"/>
        <v>2.6020775794284912E-3</v>
      </c>
      <c r="FY107" s="209">
        <f t="shared" si="626"/>
        <v>2.5385847342654973E-3</v>
      </c>
      <c r="FZ107" s="209">
        <f t="shared" si="626"/>
        <v>2.4679163417502042E-3</v>
      </c>
      <c r="GA107" s="209">
        <f t="shared" si="626"/>
        <v>2.3907631301221914E-3</v>
      </c>
      <c r="GB107" s="209">
        <f t="shared" si="626"/>
        <v>2.3078629316259274E-3</v>
      </c>
      <c r="GC107" s="209">
        <f t="shared" si="626"/>
        <v>2.219988986750751E-3</v>
      </c>
      <c r="GD107" s="209">
        <f t="shared" si="626"/>
        <v>2.127938021061922E-3</v>
      </c>
      <c r="GE107" s="209">
        <f t="shared" si="626"/>
        <v>2.0325183496195461E-3</v>
      </c>
      <c r="GF107" s="209">
        <f t="shared" si="626"/>
        <v>1.9345382540587788E-3</v>
      </c>
      <c r="GG107" s="209">
        <f t="shared" ref="GG107:HP107" si="627">IF(AND($D$112&gt;0,$D$113&gt;0),IF(AND(CJ104&gt;$D$112,OR(CJ104&lt;$D$113,CJ104=$D$113)),GG104,0),"")</f>
        <v>1.8347948611052451E-3</v>
      </c>
      <c r="GH107" s="209">
        <f t="shared" si="627"/>
        <v>1.7340637293816749E-3</v>
      </c>
      <c r="GI107" s="209">
        <f t="shared" si="627"/>
        <v>1.6330893247443259E-3</v>
      </c>
      <c r="GJ107" s="209">
        <f t="shared" si="627"/>
        <v>1.5325765341100944E-3</v>
      </c>
      <c r="GK107" s="209">
        <f t="shared" si="627"/>
        <v>1.4331833349116132E-3</v>
      </c>
      <c r="GL107" s="209">
        <f t="shared" si="627"/>
        <v>1.3355147030923865E-3</v>
      </c>
      <c r="GM107" s="209">
        <f t="shared" si="627"/>
        <v>1.2401178080562367E-3</v>
      </c>
      <c r="GN107" s="209">
        <f t="shared" si="627"/>
        <v>0</v>
      </c>
      <c r="GO107" s="209">
        <f t="shared" si="627"/>
        <v>0</v>
      </c>
      <c r="GP107" s="209">
        <f t="shared" si="627"/>
        <v>0</v>
      </c>
      <c r="GQ107" s="209">
        <f t="shared" si="627"/>
        <v>0</v>
      </c>
      <c r="GR107" s="209">
        <f t="shared" si="627"/>
        <v>0</v>
      </c>
      <c r="GS107" s="209">
        <f t="shared" si="627"/>
        <v>0</v>
      </c>
      <c r="GT107" s="209">
        <f t="shared" si="627"/>
        <v>0</v>
      </c>
      <c r="GU107" s="209">
        <f t="shared" si="627"/>
        <v>0</v>
      </c>
      <c r="GV107" s="209">
        <f t="shared" si="627"/>
        <v>0</v>
      </c>
      <c r="GW107" s="209">
        <f t="shared" si="627"/>
        <v>0</v>
      </c>
      <c r="GX107" s="209">
        <f t="shared" si="627"/>
        <v>0</v>
      </c>
      <c r="GY107" s="209">
        <f t="shared" si="627"/>
        <v>0</v>
      </c>
      <c r="GZ107" s="209">
        <f t="shared" si="627"/>
        <v>0</v>
      </c>
      <c r="HA107" s="209">
        <f t="shared" si="627"/>
        <v>0</v>
      </c>
      <c r="HB107" s="209">
        <f t="shared" si="627"/>
        <v>0</v>
      </c>
      <c r="HC107" s="209">
        <f t="shared" si="627"/>
        <v>0</v>
      </c>
      <c r="HD107" s="209">
        <f t="shared" si="627"/>
        <v>0</v>
      </c>
      <c r="HE107" s="209">
        <f t="shared" si="627"/>
        <v>0</v>
      </c>
      <c r="HF107" s="209">
        <f t="shared" si="627"/>
        <v>0</v>
      </c>
      <c r="HG107" s="209">
        <f t="shared" si="627"/>
        <v>0</v>
      </c>
      <c r="HH107" s="209">
        <f t="shared" si="627"/>
        <v>0</v>
      </c>
      <c r="HI107" s="209">
        <f t="shared" si="627"/>
        <v>0</v>
      </c>
      <c r="HJ107" s="209">
        <f t="shared" si="627"/>
        <v>0</v>
      </c>
      <c r="HK107" s="209">
        <f t="shared" si="627"/>
        <v>0</v>
      </c>
      <c r="HL107" s="209">
        <f t="shared" si="627"/>
        <v>0</v>
      </c>
      <c r="HM107" s="209">
        <f t="shared" si="627"/>
        <v>0</v>
      </c>
      <c r="HN107" s="209">
        <f t="shared" si="627"/>
        <v>0</v>
      </c>
      <c r="HO107" s="209">
        <f t="shared" si="627"/>
        <v>0</v>
      </c>
      <c r="HP107" s="209">
        <f t="shared" si="627"/>
        <v>0</v>
      </c>
    </row>
    <row r="108" spans="1:224" ht="15.75" x14ac:dyDescent="0.25">
      <c r="A108" s="5"/>
      <c r="B108" s="5"/>
      <c r="C108" s="33" t="s">
        <v>30</v>
      </c>
      <c r="D108" s="99">
        <v>0.8</v>
      </c>
      <c r="E108" s="322" t="s">
        <v>34</v>
      </c>
      <c r="F108" s="40"/>
      <c r="G108" s="5"/>
      <c r="H108" s="5"/>
      <c r="I108" s="5"/>
      <c r="J108" s="5"/>
      <c r="K108" s="5"/>
      <c r="L108" s="5"/>
      <c r="M108" s="5"/>
      <c r="N108" s="5"/>
      <c r="O108" s="5"/>
      <c r="P108" s="5"/>
      <c r="Q108" s="5"/>
      <c r="R108" s="5"/>
      <c r="S108" s="5"/>
      <c r="T108" s="5"/>
      <c r="U108" s="5"/>
      <c r="DT108" s="209">
        <f>IF(AND($D$112&gt;0,$D$113&gt;0),IF(AND(W104&gt;$D$113),DT104,0),"")</f>
        <v>0</v>
      </c>
      <c r="DU108" s="209">
        <f t="shared" ref="DU108:GF108" si="628">IF(AND($D$112&gt;0,$D$113&gt;0),IF(AND(X104&gt;$D$113),DU104,0),"")</f>
        <v>0</v>
      </c>
      <c r="DV108" s="209">
        <f t="shared" si="628"/>
        <v>0</v>
      </c>
      <c r="DW108" s="209">
        <f t="shared" si="628"/>
        <v>0</v>
      </c>
      <c r="DX108" s="209">
        <f t="shared" si="628"/>
        <v>0</v>
      </c>
      <c r="DY108" s="209">
        <f t="shared" si="628"/>
        <v>0</v>
      </c>
      <c r="DZ108" s="209">
        <f t="shared" si="628"/>
        <v>0</v>
      </c>
      <c r="EA108" s="209">
        <f t="shared" si="628"/>
        <v>0</v>
      </c>
      <c r="EB108" s="209">
        <f t="shared" si="628"/>
        <v>0</v>
      </c>
      <c r="EC108" s="209">
        <f t="shared" si="628"/>
        <v>0</v>
      </c>
      <c r="ED108" s="209">
        <f t="shared" si="628"/>
        <v>0</v>
      </c>
      <c r="EE108" s="209">
        <f t="shared" si="628"/>
        <v>0</v>
      </c>
      <c r="EF108" s="209">
        <f t="shared" si="628"/>
        <v>0</v>
      </c>
      <c r="EG108" s="209">
        <f t="shared" si="628"/>
        <v>0</v>
      </c>
      <c r="EH108" s="209">
        <f t="shared" si="628"/>
        <v>0</v>
      </c>
      <c r="EI108" s="209">
        <f t="shared" si="628"/>
        <v>0</v>
      </c>
      <c r="EJ108" s="209">
        <f t="shared" si="628"/>
        <v>0</v>
      </c>
      <c r="EK108" s="209">
        <f t="shared" si="628"/>
        <v>0</v>
      </c>
      <c r="EL108" s="209">
        <f t="shared" si="628"/>
        <v>0</v>
      </c>
      <c r="EM108" s="209">
        <f t="shared" si="628"/>
        <v>0</v>
      </c>
      <c r="EN108" s="209">
        <f t="shared" si="628"/>
        <v>0</v>
      </c>
      <c r="EO108" s="209">
        <f t="shared" si="628"/>
        <v>0</v>
      </c>
      <c r="EP108" s="209">
        <f t="shared" si="628"/>
        <v>0</v>
      </c>
      <c r="EQ108" s="209">
        <f t="shared" si="628"/>
        <v>0</v>
      </c>
      <c r="ER108" s="209">
        <f t="shared" si="628"/>
        <v>0</v>
      </c>
      <c r="ES108" s="209">
        <f t="shared" si="628"/>
        <v>0</v>
      </c>
      <c r="ET108" s="209">
        <f t="shared" si="628"/>
        <v>0</v>
      </c>
      <c r="EU108" s="209">
        <f t="shared" si="628"/>
        <v>0</v>
      </c>
      <c r="EV108" s="209">
        <f t="shared" si="628"/>
        <v>0</v>
      </c>
      <c r="EW108" s="209">
        <f t="shared" si="628"/>
        <v>0</v>
      </c>
      <c r="EX108" s="209">
        <f t="shared" si="628"/>
        <v>0</v>
      </c>
      <c r="EY108" s="209">
        <f t="shared" si="628"/>
        <v>0</v>
      </c>
      <c r="EZ108" s="209">
        <f t="shared" si="628"/>
        <v>0</v>
      </c>
      <c r="FA108" s="209">
        <f t="shared" si="628"/>
        <v>0</v>
      </c>
      <c r="FB108" s="209">
        <f t="shared" si="628"/>
        <v>0</v>
      </c>
      <c r="FC108" s="209">
        <f t="shared" si="628"/>
        <v>0</v>
      </c>
      <c r="FD108" s="209">
        <f t="shared" si="628"/>
        <v>0</v>
      </c>
      <c r="FE108" s="209">
        <f t="shared" si="628"/>
        <v>0</v>
      </c>
      <c r="FF108" s="209">
        <f t="shared" si="628"/>
        <v>0</v>
      </c>
      <c r="FG108" s="209">
        <f t="shared" si="628"/>
        <v>0</v>
      </c>
      <c r="FH108" s="209">
        <f t="shared" si="628"/>
        <v>0</v>
      </c>
      <c r="FI108" s="209">
        <f t="shared" si="628"/>
        <v>0</v>
      </c>
      <c r="FJ108" s="209">
        <f t="shared" si="628"/>
        <v>0</v>
      </c>
      <c r="FK108" s="209">
        <f t="shared" si="628"/>
        <v>0</v>
      </c>
      <c r="FL108" s="209">
        <f t="shared" si="628"/>
        <v>0</v>
      </c>
      <c r="FM108" s="209">
        <f t="shared" si="628"/>
        <v>0</v>
      </c>
      <c r="FN108" s="209">
        <f t="shared" si="628"/>
        <v>0</v>
      </c>
      <c r="FO108" s="209">
        <f t="shared" si="628"/>
        <v>0</v>
      </c>
      <c r="FP108" s="209">
        <f t="shared" si="628"/>
        <v>0</v>
      </c>
      <c r="FQ108" s="209">
        <f t="shared" si="628"/>
        <v>0</v>
      </c>
      <c r="FR108" s="209">
        <f t="shared" si="628"/>
        <v>0</v>
      </c>
      <c r="FS108" s="209">
        <f t="shared" si="628"/>
        <v>0</v>
      </c>
      <c r="FT108" s="209">
        <f t="shared" si="628"/>
        <v>0</v>
      </c>
      <c r="FU108" s="209">
        <f t="shared" si="628"/>
        <v>0</v>
      </c>
      <c r="FV108" s="209">
        <f t="shared" si="628"/>
        <v>0</v>
      </c>
      <c r="FW108" s="209">
        <f t="shared" si="628"/>
        <v>0</v>
      </c>
      <c r="FX108" s="209">
        <f t="shared" si="628"/>
        <v>0</v>
      </c>
      <c r="FY108" s="209">
        <f t="shared" si="628"/>
        <v>0</v>
      </c>
      <c r="FZ108" s="209">
        <f t="shared" si="628"/>
        <v>0</v>
      </c>
      <c r="GA108" s="209">
        <f t="shared" si="628"/>
        <v>0</v>
      </c>
      <c r="GB108" s="209">
        <f t="shared" si="628"/>
        <v>0</v>
      </c>
      <c r="GC108" s="209">
        <f t="shared" si="628"/>
        <v>0</v>
      </c>
      <c r="GD108" s="209">
        <f t="shared" si="628"/>
        <v>0</v>
      </c>
      <c r="GE108" s="209">
        <f t="shared" si="628"/>
        <v>0</v>
      </c>
      <c r="GF108" s="209">
        <f t="shared" si="628"/>
        <v>0</v>
      </c>
      <c r="GG108" s="209">
        <f t="shared" ref="GG108:HP108" si="629">IF(AND($D$112&gt;0,$D$113&gt;0),IF(AND(CJ104&gt;$D$113),GG104,0),"")</f>
        <v>0</v>
      </c>
      <c r="GH108" s="209">
        <f t="shared" si="629"/>
        <v>0</v>
      </c>
      <c r="GI108" s="209">
        <f t="shared" si="629"/>
        <v>0</v>
      </c>
      <c r="GJ108" s="209">
        <f t="shared" si="629"/>
        <v>0</v>
      </c>
      <c r="GK108" s="209">
        <f t="shared" si="629"/>
        <v>0</v>
      </c>
      <c r="GL108" s="209">
        <f t="shared" si="629"/>
        <v>0</v>
      </c>
      <c r="GM108" s="209">
        <f t="shared" si="629"/>
        <v>0</v>
      </c>
      <c r="GN108" s="209">
        <f t="shared" si="629"/>
        <v>1.1474785092882157E-3</v>
      </c>
      <c r="GO108" s="209">
        <f t="shared" si="629"/>
        <v>1.0580191374474693E-3</v>
      </c>
      <c r="GP108" s="209">
        <f t="shared" si="629"/>
        <v>9.7209751345256096E-4</v>
      </c>
      <c r="GQ108" s="209">
        <f t="shared" si="629"/>
        <v>8.9000713314516032E-4</v>
      </c>
      <c r="GR108" s="209">
        <f t="shared" si="629"/>
        <v>8.1197842307381002E-4</v>
      </c>
      <c r="GS108" s="209">
        <f t="shared" si="629"/>
        <v>7.3818095515898485E-4</v>
      </c>
      <c r="GT108" s="209">
        <f t="shared" si="629"/>
        <v>6.6872649468427956E-4</v>
      </c>
      <c r="GU108" s="209">
        <f t="shared" si="629"/>
        <v>6.0367274724054036E-4</v>
      </c>
      <c r="GV108" s="209">
        <f t="shared" si="629"/>
        <v>5.4302766581024447E-4</v>
      </c>
      <c r="GW108" s="209">
        <f t="shared" si="629"/>
        <v>4.8675417886242931E-4</v>
      </c>
      <c r="GX108" s="209">
        <f t="shared" si="629"/>
        <v>4.34775203763186E-4</v>
      </c>
      <c r="GY108" s="209">
        <f t="shared" si="629"/>
        <v>3.8697881653183385E-4</v>
      </c>
      <c r="GZ108" s="209">
        <f t="shared" si="629"/>
        <v>3.4322345846215938E-4</v>
      </c>
      <c r="HA108" s="209">
        <f t="shared" si="629"/>
        <v>3.0334307181592525E-4</v>
      </c>
      <c r="HB108" s="209">
        <f t="shared" si="629"/>
        <v>2.6715207010212646E-4</v>
      </c>
      <c r="HC108" s="209">
        <f t="shared" si="629"/>
        <v>2.3445006280807673E-4</v>
      </c>
      <c r="HD108" s="209">
        <f t="shared" si="629"/>
        <v>2.0502626930337441E-4</v>
      </c>
      <c r="HE108" s="209">
        <f t="shared" si="629"/>
        <v>1.7866357149584665E-4</v>
      </c>
      <c r="HF108" s="209">
        <f t="shared" si="629"/>
        <v>1.5514216923819118E-4</v>
      </c>
      <c r="HG108" s="209">
        <f t="shared" si="629"/>
        <v>1.3424281609067179E-4</v>
      </c>
      <c r="HH108" s="209">
        <f t="shared" si="629"/>
        <v>1.1574962553681166E-4</v>
      </c>
      <c r="HI108" s="209">
        <f t="shared" si="629"/>
        <v>9.9452448897870111E-5</v>
      </c>
      <c r="HJ108" s="209">
        <f t="shared" si="629"/>
        <v>8.5148835843546373E-5</v>
      </c>
      <c r="HK108" s="209">
        <f t="shared" si="629"/>
        <v>7.2645596465589857E-5</v>
      </c>
      <c r="HL108" s="209">
        <f t="shared" si="629"/>
        <v>6.1759990345769601E-5</v>
      </c>
      <c r="HM108" s="209">
        <f t="shared" si="629"/>
        <v>5.2320572943207303E-5</v>
      </c>
      <c r="HN108" s="209">
        <f t="shared" si="629"/>
        <v>4.4167733028174333E-5</v>
      </c>
      <c r="HO108" s="209">
        <f t="shared" si="629"/>
        <v>3.7153956916850217E-5</v>
      </c>
      <c r="HP108" s="209">
        <f t="shared" si="629"/>
        <v>3.1143856058498431E-5</v>
      </c>
    </row>
    <row r="109" spans="1:224" ht="15.75" x14ac:dyDescent="0.25">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DT109" s="260">
        <f>MAX(DT106:DT108)</f>
        <v>3.7153956916851966E-5</v>
      </c>
      <c r="DU109" s="260">
        <f t="shared" ref="DU109:GF109" si="630">MAX(DU106:DU108)</f>
        <v>4.4167733028176379E-5</v>
      </c>
      <c r="DV109" s="260">
        <f t="shared" si="630"/>
        <v>5.2320572943209654E-5</v>
      </c>
      <c r="DW109" s="260">
        <f t="shared" si="630"/>
        <v>6.1759990345772352E-5</v>
      </c>
      <c r="DX109" s="260">
        <f t="shared" si="630"/>
        <v>7.2645596465592988E-5</v>
      </c>
      <c r="DY109" s="260">
        <f t="shared" si="630"/>
        <v>8.5148835843549964E-5</v>
      </c>
      <c r="DZ109" s="260">
        <f t="shared" si="630"/>
        <v>9.9452448897874218E-5</v>
      </c>
      <c r="EA109" s="260">
        <f t="shared" si="630"/>
        <v>1.1574962553681635E-4</v>
      </c>
      <c r="EB109" s="260">
        <f t="shared" si="630"/>
        <v>1.342428160906771E-4</v>
      </c>
      <c r="EC109" s="260">
        <f t="shared" si="630"/>
        <v>1.5514216923819709E-4</v>
      </c>
      <c r="ED109" s="260">
        <f t="shared" si="630"/>
        <v>1.786635714958534E-4</v>
      </c>
      <c r="EE109" s="260">
        <f t="shared" si="630"/>
        <v>2.0502626930338197E-4</v>
      </c>
      <c r="EF109" s="260">
        <f t="shared" si="630"/>
        <v>2.3445006280808507E-4</v>
      </c>
      <c r="EG109" s="260">
        <f t="shared" si="630"/>
        <v>2.6715207010213573E-4</v>
      </c>
      <c r="EH109" s="260">
        <f t="shared" si="630"/>
        <v>3.0334307181593549E-4</v>
      </c>
      <c r="EI109" s="260">
        <f t="shared" si="630"/>
        <v>3.4322345846217071E-4</v>
      </c>
      <c r="EJ109" s="260">
        <f t="shared" si="630"/>
        <v>3.8697881653184621E-4</v>
      </c>
      <c r="EK109" s="260">
        <f t="shared" si="630"/>
        <v>4.3477520376319949E-4</v>
      </c>
      <c r="EL109" s="260">
        <f t="shared" si="630"/>
        <v>4.8675417886244384E-4</v>
      </c>
      <c r="EM109" s="260">
        <f t="shared" si="630"/>
        <v>5.430276658102603E-4</v>
      </c>
      <c r="EN109" s="260">
        <f t="shared" si="630"/>
        <v>6.0367274724055728E-4</v>
      </c>
      <c r="EO109" s="260">
        <f t="shared" si="630"/>
        <v>6.6872649468429756E-4</v>
      </c>
      <c r="EP109" s="260">
        <f t="shared" si="630"/>
        <v>7.3818095515900415E-4</v>
      </c>
      <c r="EQ109" s="260">
        <f t="shared" si="630"/>
        <v>8.119784230738304E-4</v>
      </c>
      <c r="ER109" s="260">
        <f t="shared" si="630"/>
        <v>8.9000713314518179E-4</v>
      </c>
      <c r="ES109" s="260">
        <f t="shared" si="630"/>
        <v>9.7209751345258362E-4</v>
      </c>
      <c r="ET109" s="260">
        <f t="shared" si="630"/>
        <v>1.0580191374474932E-3</v>
      </c>
      <c r="EU109" s="260">
        <f t="shared" si="630"/>
        <v>1.1474785092882402E-3</v>
      </c>
      <c r="EV109" s="260">
        <f t="shared" si="630"/>
        <v>1.2401178080562619E-3</v>
      </c>
      <c r="EW109" s="260">
        <f t="shared" si="630"/>
        <v>1.3355147030924125E-3</v>
      </c>
      <c r="EX109" s="260">
        <f t="shared" si="630"/>
        <v>1.4331833349116396E-3</v>
      </c>
      <c r="EY109" s="260">
        <f t="shared" si="630"/>
        <v>1.5325765341101213E-3</v>
      </c>
      <c r="EZ109" s="260">
        <f t="shared" si="630"/>
        <v>1.6330893247443533E-3</v>
      </c>
      <c r="FA109" s="260">
        <f t="shared" si="630"/>
        <v>1.7340637293817021E-3</v>
      </c>
      <c r="FB109" s="260">
        <f t="shared" si="630"/>
        <v>1.8347948611052722E-3</v>
      </c>
      <c r="FC109" s="260">
        <f t="shared" si="630"/>
        <v>1.9345382540588054E-3</v>
      </c>
      <c r="FD109" s="260">
        <f t="shared" si="630"/>
        <v>2.0325183496195725E-3</v>
      </c>
      <c r="FE109" s="260">
        <f t="shared" si="630"/>
        <v>2.1279380210619471E-3</v>
      </c>
      <c r="FF109" s="260">
        <f t="shared" si="630"/>
        <v>2.2199889867507757E-3</v>
      </c>
      <c r="FG109" s="260">
        <f t="shared" si="630"/>
        <v>2.3078629316259504E-3</v>
      </c>
      <c r="FH109" s="260">
        <f t="shared" si="630"/>
        <v>2.3907631301222131E-3</v>
      </c>
      <c r="FI109" s="260">
        <f t="shared" si="630"/>
        <v>2.4679163417502242E-3</v>
      </c>
      <c r="FJ109" s="260">
        <f t="shared" si="630"/>
        <v>2.5385847342655151E-3</v>
      </c>
      <c r="FK109" s="260">
        <f t="shared" si="630"/>
        <v>2.6020775794285073E-3</v>
      </c>
      <c r="FL109" s="260">
        <f t="shared" si="630"/>
        <v>2.6577624633706814E-3</v>
      </c>
      <c r="FM109" s="260">
        <f t="shared" si="630"/>
        <v>2.7050757578610451E-3</v>
      </c>
      <c r="FN109" s="260">
        <f t="shared" si="630"/>
        <v>2.7435321103967077E-3</v>
      </c>
      <c r="FO109" s="260">
        <f t="shared" si="630"/>
        <v>2.7727327298461557E-3</v>
      </c>
      <c r="FP109" s="260">
        <f t="shared" si="630"/>
        <v>2.792372269918842E-3</v>
      </c>
      <c r="FQ109" s="260">
        <f t="shared" si="630"/>
        <v>2.8022441443371474E-3</v>
      </c>
      <c r="FR109" s="260">
        <f t="shared" si="630"/>
        <v>2.8022441443371461E-3</v>
      </c>
      <c r="FS109" s="260">
        <f t="shared" si="630"/>
        <v>2.7923722699188377E-3</v>
      </c>
      <c r="FT109" s="260">
        <f t="shared" si="630"/>
        <v>2.7727327298461492E-3</v>
      </c>
      <c r="FU109" s="260">
        <f t="shared" si="630"/>
        <v>2.7435321103966986E-3</v>
      </c>
      <c r="FV109" s="260">
        <f t="shared" si="630"/>
        <v>2.7050757578610338E-3</v>
      </c>
      <c r="FW109" s="260">
        <f t="shared" si="630"/>
        <v>2.6577624633706679E-3</v>
      </c>
      <c r="FX109" s="260">
        <f t="shared" si="630"/>
        <v>2.6020775794284912E-3</v>
      </c>
      <c r="FY109" s="260">
        <f t="shared" si="630"/>
        <v>2.5385847342654973E-3</v>
      </c>
      <c r="FZ109" s="260">
        <f t="shared" si="630"/>
        <v>2.4679163417502042E-3</v>
      </c>
      <c r="GA109" s="260">
        <f t="shared" si="630"/>
        <v>2.3907631301221914E-3</v>
      </c>
      <c r="GB109" s="260">
        <f t="shared" si="630"/>
        <v>2.3078629316259274E-3</v>
      </c>
      <c r="GC109" s="260">
        <f t="shared" si="630"/>
        <v>2.219988986750751E-3</v>
      </c>
      <c r="GD109" s="260">
        <f t="shared" si="630"/>
        <v>2.127938021061922E-3</v>
      </c>
      <c r="GE109" s="260">
        <f t="shared" si="630"/>
        <v>2.0325183496195461E-3</v>
      </c>
      <c r="GF109" s="260">
        <f t="shared" si="630"/>
        <v>1.9345382540587788E-3</v>
      </c>
      <c r="GG109" s="260">
        <f t="shared" ref="GG109:HP109" si="631">MAX(GG106:GG108)</f>
        <v>1.8347948611052451E-3</v>
      </c>
      <c r="GH109" s="260">
        <f t="shared" si="631"/>
        <v>1.7340637293816749E-3</v>
      </c>
      <c r="GI109" s="260">
        <f t="shared" si="631"/>
        <v>1.6330893247443259E-3</v>
      </c>
      <c r="GJ109" s="260">
        <f t="shared" si="631"/>
        <v>1.5325765341100944E-3</v>
      </c>
      <c r="GK109" s="260">
        <f t="shared" si="631"/>
        <v>1.4331833349116132E-3</v>
      </c>
      <c r="GL109" s="260">
        <f t="shared" si="631"/>
        <v>1.3355147030923865E-3</v>
      </c>
      <c r="GM109" s="260">
        <f t="shared" si="631"/>
        <v>1.2401178080562367E-3</v>
      </c>
      <c r="GN109" s="260">
        <f t="shared" si="631"/>
        <v>1.1474785092882157E-3</v>
      </c>
      <c r="GO109" s="260">
        <f t="shared" si="631"/>
        <v>1.0580191374474693E-3</v>
      </c>
      <c r="GP109" s="260">
        <f t="shared" si="631"/>
        <v>9.7209751345256096E-4</v>
      </c>
      <c r="GQ109" s="260">
        <f t="shared" si="631"/>
        <v>8.9000713314516032E-4</v>
      </c>
      <c r="GR109" s="260">
        <f t="shared" si="631"/>
        <v>8.1197842307381002E-4</v>
      </c>
      <c r="GS109" s="260">
        <f t="shared" si="631"/>
        <v>7.3818095515898485E-4</v>
      </c>
      <c r="GT109" s="260">
        <f t="shared" si="631"/>
        <v>6.6872649468427956E-4</v>
      </c>
      <c r="GU109" s="260">
        <f t="shared" si="631"/>
        <v>6.0367274724054036E-4</v>
      </c>
      <c r="GV109" s="260">
        <f t="shared" si="631"/>
        <v>5.4302766581024447E-4</v>
      </c>
      <c r="GW109" s="260">
        <f t="shared" si="631"/>
        <v>4.8675417886242931E-4</v>
      </c>
      <c r="GX109" s="260">
        <f t="shared" si="631"/>
        <v>4.34775203763186E-4</v>
      </c>
      <c r="GY109" s="260">
        <f t="shared" si="631"/>
        <v>3.8697881653183385E-4</v>
      </c>
      <c r="GZ109" s="260">
        <f t="shared" si="631"/>
        <v>3.4322345846215938E-4</v>
      </c>
      <c r="HA109" s="260">
        <f t="shared" si="631"/>
        <v>3.0334307181592525E-4</v>
      </c>
      <c r="HB109" s="260">
        <f t="shared" si="631"/>
        <v>2.6715207010212646E-4</v>
      </c>
      <c r="HC109" s="260">
        <f t="shared" si="631"/>
        <v>2.3445006280807673E-4</v>
      </c>
      <c r="HD109" s="260">
        <f t="shared" si="631"/>
        <v>2.0502626930337441E-4</v>
      </c>
      <c r="HE109" s="260">
        <f t="shared" si="631"/>
        <v>1.7866357149584665E-4</v>
      </c>
      <c r="HF109" s="260">
        <f t="shared" si="631"/>
        <v>1.5514216923819118E-4</v>
      </c>
      <c r="HG109" s="260">
        <f t="shared" si="631"/>
        <v>1.3424281609067179E-4</v>
      </c>
      <c r="HH109" s="260">
        <f t="shared" si="631"/>
        <v>1.1574962553681166E-4</v>
      </c>
      <c r="HI109" s="260">
        <f t="shared" si="631"/>
        <v>9.9452448897870111E-5</v>
      </c>
      <c r="HJ109" s="260">
        <f t="shared" si="631"/>
        <v>8.5148835843546373E-5</v>
      </c>
      <c r="HK109" s="260">
        <f t="shared" si="631"/>
        <v>7.2645596465589857E-5</v>
      </c>
      <c r="HL109" s="260">
        <f t="shared" si="631"/>
        <v>6.1759990345769601E-5</v>
      </c>
      <c r="HM109" s="260">
        <f t="shared" si="631"/>
        <v>5.2320572943207303E-5</v>
      </c>
      <c r="HN109" s="260">
        <f t="shared" si="631"/>
        <v>4.4167733028174333E-5</v>
      </c>
      <c r="HO109" s="260">
        <f t="shared" si="631"/>
        <v>3.7153956916850217E-5</v>
      </c>
      <c r="HP109" s="260">
        <f t="shared" si="631"/>
        <v>3.1143856058498431E-5</v>
      </c>
    </row>
    <row r="110" spans="1:224" ht="15.75" x14ac:dyDescent="0.25">
      <c r="A110" s="5"/>
      <c r="B110" s="5"/>
      <c r="C110" s="33" t="s">
        <v>82</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224" ht="17.25" x14ac:dyDescent="0.3">
      <c r="A111" s="5"/>
      <c r="B111" s="5"/>
      <c r="C111" s="33"/>
      <c r="D111" s="42"/>
      <c r="E111" s="39"/>
      <c r="F111" s="2"/>
      <c r="G111" s="5"/>
      <c r="H111" s="5"/>
      <c r="I111" s="5"/>
      <c r="J111" s="5"/>
      <c r="K111" s="5"/>
      <c r="L111" s="5"/>
      <c r="M111" s="5"/>
      <c r="N111" s="5"/>
      <c r="O111" s="5"/>
      <c r="P111" s="5"/>
      <c r="Q111" s="5"/>
      <c r="R111" s="5"/>
      <c r="S111" s="5"/>
      <c r="T111" s="5"/>
      <c r="U111" s="5"/>
    </row>
    <row r="112" spans="1:224" ht="15.75" x14ac:dyDescent="0.25">
      <c r="A112" s="5"/>
      <c r="B112" s="5"/>
      <c r="C112" s="78" t="s">
        <v>32</v>
      </c>
      <c r="D112" s="100">
        <v>1118</v>
      </c>
      <c r="E112" s="39"/>
      <c r="F112" s="46" t="s">
        <v>36</v>
      </c>
      <c r="G112" s="5"/>
      <c r="H112" s="5"/>
      <c r="I112" s="5"/>
      <c r="J112" s="5"/>
      <c r="K112" s="5"/>
      <c r="L112" s="5"/>
      <c r="M112" s="5"/>
      <c r="N112" s="5"/>
      <c r="O112" s="5"/>
      <c r="P112" s="5"/>
      <c r="Q112" s="5"/>
      <c r="R112" s="5"/>
      <c r="S112" s="5"/>
      <c r="T112" s="5"/>
      <c r="U112" s="5"/>
    </row>
    <row r="113" spans="1:21" ht="15.75" x14ac:dyDescent="0.25">
      <c r="A113" s="5"/>
      <c r="B113" s="5"/>
      <c r="C113" s="78" t="s">
        <v>33</v>
      </c>
      <c r="D113" s="100">
        <v>1482</v>
      </c>
      <c r="E113" s="39"/>
      <c r="F113" s="46" t="s">
        <v>37</v>
      </c>
      <c r="G113" s="5"/>
      <c r="H113" s="5"/>
      <c r="I113" s="5"/>
      <c r="J113" s="5"/>
      <c r="K113" s="5"/>
      <c r="L113" s="5"/>
      <c r="M113" s="5"/>
      <c r="N113" s="5"/>
      <c r="O113" s="5"/>
      <c r="P113" s="5"/>
      <c r="Q113" s="5"/>
      <c r="R113" s="5"/>
      <c r="S113" s="5"/>
      <c r="T113" s="5"/>
      <c r="U113" s="5"/>
    </row>
    <row r="114" spans="1:21" ht="17.25" x14ac:dyDescent="0.3">
      <c r="A114" s="5"/>
      <c r="B114" s="5"/>
      <c r="C114" s="78" t="s">
        <v>83</v>
      </c>
      <c r="D114" s="43">
        <f>IF(AND($D$112&gt;0,$D$113&gt;0,$D$112&lt;$D$113,NOT(ISBLANK(D113)),NOT(K104="")),_xlfn.NORM.DIST($D$113,$G$104,$K$104,TRUE)-_xlfn.NORM.DIST($D$112,$G$104,$K$104,TRUE),"")</f>
        <v>0.79909084112303397</v>
      </c>
      <c r="E114" s="39"/>
      <c r="F114" s="46" t="s">
        <v>64</v>
      </c>
      <c r="G114" s="5"/>
      <c r="H114" s="5"/>
      <c r="I114" s="5"/>
      <c r="J114" s="5"/>
      <c r="K114" s="5"/>
      <c r="L114" s="5"/>
      <c r="M114" s="5"/>
      <c r="N114" s="5"/>
      <c r="O114" s="5"/>
      <c r="P114" s="5"/>
      <c r="Q114" s="5"/>
      <c r="R114" s="5"/>
      <c r="S114" s="5"/>
      <c r="T114" s="5"/>
      <c r="U114" s="5"/>
    </row>
    <row r="115" spans="1:21" ht="17.25" x14ac:dyDescent="0.3">
      <c r="A115" s="5"/>
      <c r="B115" s="5"/>
      <c r="C115" s="78" t="s">
        <v>241</v>
      </c>
      <c r="D115" s="45">
        <f>IF(AND($D$112&gt;0,$D$113&gt;0,$D$112&lt;$D$113,NOT($K$104="")),_xlfn.NORM.DIST(D112,$G$104,$K$104,TRUE),"")</f>
        <v>0.10045457943848307</v>
      </c>
      <c r="E115" s="39"/>
      <c r="F115" s="46" t="s">
        <v>65</v>
      </c>
      <c r="G115" s="5"/>
      <c r="H115" s="5"/>
      <c r="I115" s="5"/>
      <c r="J115" s="5"/>
      <c r="K115" s="5"/>
      <c r="L115" s="5"/>
      <c r="M115" s="5"/>
      <c r="N115" s="5"/>
      <c r="O115" s="5"/>
      <c r="P115" s="5"/>
      <c r="Q115" s="5"/>
      <c r="R115" s="5"/>
      <c r="S115" s="5"/>
      <c r="T115" s="5"/>
      <c r="U115" s="5"/>
    </row>
    <row r="116" spans="1:21" ht="17.25" x14ac:dyDescent="0.3">
      <c r="A116" s="5"/>
      <c r="B116" s="5"/>
      <c r="C116" s="78" t="s">
        <v>242</v>
      </c>
      <c r="D116" s="44">
        <f>IF(AND($D$112&gt;0,$D$113&gt;0,$D$112&lt;$D$113,NOT($K$104="")),1-_xlfn.NORM.DIST(D113,$G$104,$K$104,TRUE),"")</f>
        <v>0.10045457943848302</v>
      </c>
      <c r="E116" s="39"/>
      <c r="F116" s="46" t="s">
        <v>63</v>
      </c>
      <c r="G116" s="5"/>
      <c r="H116" s="5"/>
      <c r="I116" s="5"/>
      <c r="J116" s="5"/>
      <c r="K116" s="5"/>
      <c r="L116" s="5"/>
      <c r="M116" s="5"/>
      <c r="N116" s="5"/>
      <c r="O116" s="5"/>
      <c r="P116" s="5"/>
      <c r="Q116" s="5"/>
      <c r="R116" s="5"/>
      <c r="S116" s="5"/>
      <c r="T116" s="5"/>
      <c r="U116" s="5"/>
    </row>
    <row r="117" spans="1:21" x14ac:dyDescent="0.25">
      <c r="A117" s="5"/>
      <c r="B117" s="5"/>
      <c r="C117" s="33"/>
      <c r="D117" s="33"/>
      <c r="E117" s="2"/>
      <c r="F117" s="2"/>
      <c r="G117" s="5"/>
      <c r="H117" s="5"/>
      <c r="I117" s="5"/>
      <c r="J117" s="5"/>
      <c r="K117" s="5"/>
      <c r="L117" s="5"/>
      <c r="M117" s="5"/>
      <c r="N117" s="5"/>
      <c r="O117" s="5"/>
      <c r="P117" s="5"/>
      <c r="Q117" s="5"/>
      <c r="R117" s="5"/>
      <c r="S117" s="5"/>
      <c r="T117" s="5"/>
      <c r="U117" s="5"/>
    </row>
    <row r="118" spans="1:21" x14ac:dyDescent="0.25">
      <c r="A118" s="5"/>
      <c r="B118" s="5"/>
      <c r="C118" s="33"/>
      <c r="D118" s="33"/>
      <c r="E118" s="2"/>
      <c r="F118" s="2"/>
      <c r="G118" s="5"/>
      <c r="H118" s="5"/>
      <c r="I118" s="5"/>
      <c r="J118" s="5"/>
      <c r="K118" s="5"/>
      <c r="L118" s="5"/>
      <c r="M118" s="5"/>
      <c r="N118" s="5"/>
      <c r="O118" s="5"/>
      <c r="P118" s="5"/>
      <c r="Q118" s="5"/>
      <c r="R118" s="5"/>
      <c r="S118" s="5"/>
      <c r="T118" s="5"/>
      <c r="U118" s="5"/>
    </row>
    <row r="119" spans="1:21" x14ac:dyDescent="0.25">
      <c r="A119" s="5"/>
      <c r="B119" s="5"/>
      <c r="C119" s="33"/>
      <c r="D119" s="33"/>
      <c r="E119" s="2"/>
      <c r="F119" s="2"/>
      <c r="G119" s="5"/>
      <c r="H119" s="5"/>
      <c r="I119" s="5"/>
      <c r="J119" s="5"/>
      <c r="K119" s="5"/>
      <c r="L119" s="5"/>
      <c r="M119" s="5"/>
      <c r="N119" s="5"/>
      <c r="O119" s="5"/>
      <c r="P119" s="5"/>
      <c r="Q119" s="5"/>
      <c r="R119" s="5"/>
      <c r="S119" s="5"/>
      <c r="T119" s="5"/>
      <c r="U119" s="5"/>
    </row>
    <row r="120" spans="1:21" x14ac:dyDescent="0.25">
      <c r="A120" s="5"/>
      <c r="B120" s="5"/>
      <c r="C120" s="33"/>
      <c r="D120" s="33"/>
      <c r="E120" s="2"/>
      <c r="F120" s="2"/>
      <c r="G120" s="5"/>
      <c r="H120" s="5"/>
      <c r="I120" s="5"/>
      <c r="J120" s="5"/>
      <c r="K120" s="5"/>
      <c r="L120" s="5"/>
      <c r="M120" s="5"/>
      <c r="N120" s="5"/>
      <c r="O120" s="5"/>
      <c r="P120" s="5"/>
      <c r="Q120" s="5"/>
      <c r="R120" s="5"/>
      <c r="S120" s="5"/>
      <c r="T120" s="5"/>
      <c r="U120" s="5"/>
    </row>
    <row r="121" spans="1:21" x14ac:dyDescent="0.25">
      <c r="A121" s="5"/>
      <c r="B121" s="5"/>
      <c r="C121" s="33"/>
      <c r="D121" s="33"/>
      <c r="E121" s="2"/>
      <c r="F121" s="2"/>
      <c r="G121" s="5"/>
      <c r="H121" s="5"/>
      <c r="I121" s="5"/>
      <c r="J121" s="5"/>
      <c r="K121" s="5"/>
      <c r="L121" s="5"/>
      <c r="M121" s="5"/>
      <c r="N121" s="5"/>
      <c r="O121" s="5"/>
      <c r="P121" s="5"/>
      <c r="Q121" s="5"/>
      <c r="R121" s="5"/>
      <c r="S121" s="5"/>
      <c r="T121" s="5"/>
      <c r="U121" s="5"/>
    </row>
    <row r="122" spans="1:21" x14ac:dyDescent="0.25">
      <c r="A122" s="5"/>
      <c r="B122" s="5"/>
      <c r="C122" s="33"/>
      <c r="D122" s="33"/>
      <c r="E122" s="2"/>
      <c r="F122" s="2"/>
      <c r="G122" s="5"/>
      <c r="H122" s="5"/>
      <c r="I122" s="5"/>
      <c r="J122" s="5"/>
      <c r="K122" s="5"/>
      <c r="L122" s="5"/>
      <c r="M122" s="5"/>
      <c r="N122" s="5"/>
      <c r="O122" s="5"/>
      <c r="P122" s="5"/>
      <c r="Q122" s="5"/>
      <c r="R122" s="5"/>
      <c r="S122" s="5"/>
      <c r="T122" s="5"/>
      <c r="U122" s="5"/>
    </row>
    <row r="123" spans="1:21" x14ac:dyDescent="0.25">
      <c r="A123" s="5"/>
      <c r="B123" s="5"/>
      <c r="C123" s="33"/>
      <c r="D123" s="33"/>
      <c r="E123" s="2"/>
      <c r="F123" s="2"/>
      <c r="G123" s="5"/>
      <c r="H123" s="5"/>
      <c r="I123" s="5"/>
      <c r="J123" s="5"/>
      <c r="K123" s="5"/>
      <c r="L123" s="5"/>
      <c r="M123" s="5"/>
      <c r="N123" s="5"/>
      <c r="O123" s="5"/>
      <c r="P123" s="5"/>
      <c r="Q123" s="5"/>
      <c r="R123" s="5"/>
      <c r="S123" s="5"/>
      <c r="T123" s="5"/>
      <c r="U123" s="5"/>
    </row>
    <row r="124" spans="1:21" x14ac:dyDescent="0.25">
      <c r="A124" s="5"/>
      <c r="B124" s="5"/>
      <c r="C124" s="33"/>
      <c r="D124" s="33"/>
      <c r="E124" s="2"/>
      <c r="F124" s="2"/>
      <c r="G124" s="5"/>
      <c r="H124" s="5"/>
      <c r="I124" s="5"/>
      <c r="J124" s="5"/>
      <c r="K124" s="5"/>
      <c r="L124" s="5"/>
      <c r="M124" s="5"/>
      <c r="N124" s="5"/>
      <c r="O124" s="5"/>
      <c r="P124" s="5"/>
      <c r="Q124" s="5"/>
      <c r="R124" s="5"/>
      <c r="S124" s="5"/>
      <c r="T124" s="5"/>
      <c r="U124" s="5"/>
    </row>
    <row r="125" spans="1:21" x14ac:dyDescent="0.25">
      <c r="A125" s="5"/>
      <c r="B125" s="5"/>
      <c r="C125" s="33"/>
      <c r="D125" s="33"/>
      <c r="E125" s="2"/>
      <c r="F125" s="2"/>
      <c r="G125" s="5"/>
      <c r="H125" s="5"/>
      <c r="I125" s="5"/>
      <c r="J125" s="5"/>
      <c r="K125" s="5"/>
      <c r="L125" s="5"/>
      <c r="M125" s="5"/>
      <c r="N125" s="5"/>
      <c r="O125" s="5"/>
      <c r="P125" s="5"/>
      <c r="Q125" s="5"/>
      <c r="R125" s="5"/>
      <c r="S125" s="5"/>
      <c r="T125" s="5"/>
      <c r="U125" s="5"/>
    </row>
    <row r="126" spans="1:21" x14ac:dyDescent="0.25">
      <c r="A126" s="5"/>
      <c r="B126" s="5"/>
      <c r="C126" s="33"/>
      <c r="D126" s="33"/>
      <c r="E126" s="2"/>
      <c r="F126" s="2"/>
      <c r="G126" s="5"/>
      <c r="H126" s="5"/>
      <c r="I126" s="5"/>
      <c r="J126" s="5"/>
      <c r="K126" s="5"/>
      <c r="L126" s="5"/>
      <c r="M126" s="5"/>
      <c r="N126" s="5"/>
      <c r="O126" s="5"/>
      <c r="P126" s="5"/>
      <c r="Q126" s="5"/>
      <c r="R126" s="5"/>
      <c r="S126" s="5"/>
      <c r="T126" s="5"/>
      <c r="U126" s="5"/>
    </row>
    <row r="127" spans="1:21" x14ac:dyDescent="0.25">
      <c r="A127" s="5"/>
      <c r="B127" s="5"/>
      <c r="C127" s="33"/>
      <c r="D127" s="33"/>
      <c r="E127" s="2"/>
      <c r="F127" s="2"/>
      <c r="G127" s="5"/>
      <c r="H127" s="5"/>
      <c r="I127" s="5"/>
      <c r="J127" s="5"/>
      <c r="K127" s="5"/>
      <c r="L127" s="5"/>
      <c r="M127" s="5"/>
      <c r="N127" s="5"/>
      <c r="O127" s="5"/>
      <c r="P127" s="5"/>
      <c r="Q127" s="5"/>
      <c r="R127" s="5"/>
      <c r="S127" s="5"/>
      <c r="T127" s="5"/>
      <c r="U127" s="5"/>
    </row>
    <row r="128" spans="1:21" x14ac:dyDescent="0.25">
      <c r="A128" s="5"/>
      <c r="B128" s="5"/>
      <c r="C128" s="33"/>
      <c r="D128" s="33"/>
      <c r="E128" s="2"/>
      <c r="F128" s="2"/>
      <c r="G128" s="5"/>
      <c r="H128" s="5"/>
      <c r="I128" s="5"/>
      <c r="J128" s="5"/>
      <c r="K128" s="5"/>
      <c r="L128" s="5"/>
      <c r="M128" s="5"/>
      <c r="N128" s="5"/>
      <c r="O128" s="5"/>
      <c r="P128" s="5"/>
      <c r="Q128" s="5"/>
      <c r="R128" s="5"/>
      <c r="S128" s="5"/>
      <c r="T128" s="5"/>
      <c r="U128" s="5"/>
    </row>
    <row r="129" spans="1:21" x14ac:dyDescent="0.25">
      <c r="A129" s="5"/>
      <c r="B129" s="5"/>
      <c r="C129" s="33"/>
      <c r="D129" s="33"/>
      <c r="E129" s="2"/>
      <c r="F129" s="2"/>
      <c r="G129" s="5"/>
      <c r="H129" s="5"/>
      <c r="I129" s="5"/>
      <c r="J129" s="5"/>
      <c r="K129" s="5"/>
      <c r="L129" s="5"/>
      <c r="M129" s="5"/>
      <c r="N129" s="5"/>
      <c r="O129" s="5"/>
      <c r="P129" s="5"/>
      <c r="Q129" s="5"/>
      <c r="R129" s="5"/>
      <c r="S129" s="5"/>
      <c r="T129" s="5"/>
      <c r="U129" s="5"/>
    </row>
    <row r="130" spans="1:21" x14ac:dyDescent="0.25">
      <c r="A130" s="5"/>
      <c r="B130" s="5"/>
      <c r="C130" s="33"/>
      <c r="D130" s="33"/>
      <c r="E130" s="2"/>
      <c r="F130" s="2"/>
      <c r="G130" s="5"/>
      <c r="H130" s="5"/>
      <c r="I130" s="5"/>
      <c r="J130" s="5"/>
      <c r="K130" s="5"/>
      <c r="L130" s="5"/>
      <c r="M130" s="5"/>
      <c r="N130" s="5"/>
      <c r="O130" s="5"/>
      <c r="P130" s="5"/>
      <c r="Q130" s="5"/>
      <c r="R130" s="5"/>
      <c r="S130" s="5"/>
      <c r="T130" s="5"/>
      <c r="U130" s="5"/>
    </row>
    <row r="131" spans="1:21" x14ac:dyDescent="0.25">
      <c r="A131" s="5"/>
      <c r="B131" s="5"/>
      <c r="C131" s="33"/>
      <c r="D131" s="33"/>
      <c r="E131" s="2"/>
      <c r="F131" s="2"/>
      <c r="G131" s="5"/>
      <c r="H131" s="5"/>
      <c r="I131" s="5"/>
      <c r="J131" s="5"/>
      <c r="K131" s="5"/>
      <c r="L131" s="5"/>
      <c r="M131" s="5"/>
      <c r="N131" s="5"/>
      <c r="O131" s="5"/>
      <c r="P131" s="5"/>
      <c r="Q131" s="5"/>
      <c r="R131" s="5"/>
      <c r="S131" s="5"/>
      <c r="T131" s="5"/>
      <c r="U131" s="5"/>
    </row>
    <row r="132" spans="1:21" x14ac:dyDescent="0.25">
      <c r="A132" s="5"/>
      <c r="B132" s="5"/>
      <c r="C132" s="33"/>
      <c r="D132" s="33"/>
      <c r="E132" s="2"/>
      <c r="F132" s="2"/>
      <c r="G132" s="5"/>
      <c r="H132" s="5"/>
      <c r="I132" s="5"/>
      <c r="J132" s="5"/>
      <c r="K132" s="5"/>
      <c r="L132" s="5"/>
      <c r="M132" s="5"/>
      <c r="N132" s="5"/>
      <c r="O132" s="5"/>
      <c r="P132" s="5"/>
      <c r="Q132" s="5"/>
      <c r="R132" s="5"/>
      <c r="S132" s="5"/>
      <c r="T132" s="5"/>
      <c r="U132" s="5"/>
    </row>
    <row r="133" spans="1:21" x14ac:dyDescent="0.25">
      <c r="A133" s="5"/>
      <c r="B133" s="5"/>
      <c r="C133" s="33"/>
      <c r="D133" s="33"/>
      <c r="E133" s="2"/>
      <c r="F133" s="2"/>
      <c r="G133" s="5"/>
      <c r="H133" s="5"/>
      <c r="I133" s="5"/>
      <c r="J133" s="5"/>
      <c r="K133" s="5"/>
      <c r="L133" s="5"/>
      <c r="M133" s="5"/>
      <c r="N133" s="5"/>
      <c r="O133" s="5"/>
      <c r="P133" s="5"/>
      <c r="Q133" s="5"/>
      <c r="R133" s="5"/>
      <c r="S133" s="5"/>
      <c r="T133" s="5"/>
      <c r="U133" s="5"/>
    </row>
    <row r="134" spans="1:21" x14ac:dyDescent="0.25">
      <c r="A134" s="5"/>
      <c r="B134" s="5"/>
      <c r="C134" s="33"/>
      <c r="D134" s="33"/>
      <c r="E134" s="2"/>
      <c r="F134" s="2"/>
      <c r="G134" s="5"/>
      <c r="H134" s="5"/>
      <c r="I134" s="5"/>
      <c r="J134" s="5"/>
      <c r="K134" s="5"/>
      <c r="L134" s="5"/>
      <c r="M134" s="5"/>
      <c r="N134" s="5"/>
      <c r="O134" s="5"/>
      <c r="P134" s="5"/>
      <c r="Q134" s="5"/>
      <c r="R134" s="5"/>
      <c r="S134" s="5"/>
      <c r="T134" s="5"/>
      <c r="U134" s="5"/>
    </row>
    <row r="135" spans="1:21" x14ac:dyDescent="0.25">
      <c r="A135" s="5"/>
      <c r="B135" s="5"/>
      <c r="C135" s="33"/>
      <c r="D135" s="33"/>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4"/>
      <c r="U137" s="5"/>
    </row>
    <row r="138" spans="1:21" x14ac:dyDescent="0.25">
      <c r="A138" s="2"/>
      <c r="B138" s="10" t="s">
        <v>80</v>
      </c>
      <c r="C138" s="11"/>
      <c r="D138" s="11"/>
      <c r="E138" s="12"/>
      <c r="F138" s="12"/>
      <c r="G138" s="11"/>
      <c r="H138" s="12"/>
      <c r="I138" s="12"/>
      <c r="J138" s="11"/>
      <c r="K138" s="11"/>
      <c r="L138" s="11"/>
      <c r="M138" s="11"/>
      <c r="N138" s="13"/>
      <c r="U138" s="5"/>
    </row>
    <row r="139" spans="1:21" x14ac:dyDescent="0.25">
      <c r="A139" s="2"/>
      <c r="B139" s="10" t="s">
        <v>90</v>
      </c>
      <c r="C139" s="11"/>
      <c r="D139" s="11"/>
      <c r="E139" s="12"/>
      <c r="F139" s="12"/>
      <c r="G139" s="11"/>
      <c r="H139" s="12"/>
      <c r="I139" s="12"/>
      <c r="J139" s="11"/>
      <c r="K139" s="11"/>
      <c r="L139" s="11"/>
      <c r="M139" s="11"/>
      <c r="N139" s="13"/>
      <c r="U139" s="5"/>
    </row>
    <row r="140" spans="1:21" x14ac:dyDescent="0.25">
      <c r="A140" s="2"/>
      <c r="B140" s="10" t="s">
        <v>55</v>
      </c>
      <c r="C140" s="11"/>
      <c r="D140" s="11"/>
      <c r="E140" s="12"/>
      <c r="F140" s="12"/>
      <c r="G140" s="11"/>
      <c r="H140" s="12"/>
      <c r="I140" s="12"/>
      <c r="J140" s="11"/>
      <c r="K140" s="11"/>
      <c r="L140" s="11"/>
      <c r="M140" s="11"/>
      <c r="N140" s="13"/>
      <c r="U140" s="5"/>
    </row>
    <row r="141" spans="1:21" x14ac:dyDescent="0.25">
      <c r="A141" s="2"/>
      <c r="B141" s="10" t="s">
        <v>56</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81</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4.3 – © 2015-2020, William W. Davis, MSPM, PMP</v>
      </c>
      <c r="C147" s="5"/>
      <c r="D147" s="5"/>
      <c r="E147" s="2"/>
      <c r="F147" s="2"/>
      <c r="G147" s="5"/>
      <c r="H147" s="2"/>
      <c r="I147" s="2"/>
      <c r="J147" s="5"/>
      <c r="K147" s="5"/>
      <c r="L147" s="5"/>
      <c r="M147" s="5"/>
      <c r="N147" s="5"/>
      <c r="O147" s="5"/>
      <c r="P147" s="5"/>
      <c r="Q147" s="5"/>
      <c r="R147" s="5"/>
      <c r="S147" s="5"/>
      <c r="T147" s="5"/>
      <c r="U147" s="5"/>
    </row>
    <row r="148" spans="1:21" x14ac:dyDescent="0.25">
      <c r="A148" s="2"/>
      <c r="B148" s="375" t="s">
        <v>140</v>
      </c>
      <c r="C148" s="375"/>
      <c r="D148" s="375"/>
      <c r="E148" s="375"/>
      <c r="F148" s="375"/>
      <c r="G148" s="375"/>
      <c r="H148" s="375"/>
      <c r="I148" s="104"/>
      <c r="J148" s="5"/>
      <c r="K148" s="5"/>
      <c r="L148" s="5"/>
      <c r="M148" s="5"/>
      <c r="N148" s="5"/>
      <c r="O148" s="5"/>
      <c r="P148" s="5"/>
      <c r="Q148" s="5"/>
      <c r="R148" s="5"/>
      <c r="S148" s="5"/>
      <c r="T148" s="5"/>
      <c r="U148" s="5"/>
    </row>
    <row r="149" spans="1:21" x14ac:dyDescent="0.25">
      <c r="A149" s="2"/>
      <c r="B149" s="375" t="s">
        <v>141</v>
      </c>
      <c r="C149" s="375"/>
      <c r="D149" s="375"/>
      <c r="E149" s="375"/>
      <c r="F149" s="375"/>
      <c r="G149" s="375"/>
      <c r="H149" s="375"/>
      <c r="I149" s="104"/>
      <c r="J149" s="5"/>
      <c r="K149" s="5"/>
      <c r="L149" s="5"/>
      <c r="M149" s="5"/>
      <c r="N149" s="5"/>
      <c r="O149" s="5"/>
      <c r="P149" s="5"/>
      <c r="Q149" s="5"/>
      <c r="R149" s="5"/>
      <c r="S149" s="5"/>
      <c r="T149" s="5"/>
      <c r="U149" s="5"/>
    </row>
    <row r="150" spans="1:21" x14ac:dyDescent="0.25">
      <c r="A150" s="2"/>
      <c r="B150" s="375" t="s">
        <v>94</v>
      </c>
      <c r="C150" s="375"/>
      <c r="D150" s="375"/>
      <c r="E150" s="375"/>
      <c r="F150" s="375"/>
      <c r="G150" s="375"/>
      <c r="H150" s="375"/>
      <c r="I150" s="104"/>
      <c r="J150" s="5"/>
      <c r="K150" s="5"/>
      <c r="L150" s="5"/>
      <c r="M150" s="5"/>
      <c r="N150" s="5"/>
      <c r="O150" s="5"/>
      <c r="P150" s="5"/>
      <c r="Q150" s="5"/>
      <c r="R150" s="5"/>
      <c r="S150" s="5"/>
      <c r="T150" s="5"/>
      <c r="U150" s="5"/>
    </row>
    <row r="151" spans="1:21" x14ac:dyDescent="0.25">
      <c r="A151" s="2"/>
      <c r="B151" s="375" t="s">
        <v>220</v>
      </c>
      <c r="C151" s="375"/>
      <c r="D151" s="375"/>
      <c r="E151" s="375"/>
      <c r="F151" s="375"/>
      <c r="G151" s="375"/>
      <c r="H151" s="375"/>
      <c r="I151" s="104"/>
      <c r="J151" s="5"/>
      <c r="K151" s="5"/>
      <c r="L151" s="5"/>
      <c r="M151" s="5"/>
      <c r="N151" s="5"/>
      <c r="O151" s="5"/>
      <c r="P151" s="5"/>
      <c r="Q151" s="5"/>
      <c r="R151" s="5"/>
      <c r="S151" s="5"/>
      <c r="T151" s="5"/>
      <c r="U151" s="5"/>
    </row>
    <row r="152" spans="1:21" x14ac:dyDescent="0.25">
      <c r="A152" s="2"/>
      <c r="B152" s="375" t="s">
        <v>851</v>
      </c>
      <c r="C152" s="375"/>
      <c r="D152" s="375"/>
      <c r="E152" s="375"/>
      <c r="F152" s="375"/>
      <c r="G152" s="375"/>
      <c r="H152" s="375"/>
      <c r="I152" s="104"/>
      <c r="J152" s="5"/>
      <c r="K152" s="5"/>
      <c r="L152" s="5"/>
      <c r="M152" s="5"/>
      <c r="N152" s="5"/>
      <c r="O152" s="5"/>
      <c r="P152" s="5"/>
      <c r="Q152" s="5"/>
      <c r="R152" s="5"/>
      <c r="S152" s="5"/>
      <c r="T152" s="5"/>
      <c r="U152" s="5"/>
    </row>
    <row r="153" spans="1:21" x14ac:dyDescent="0.25">
      <c r="A153" s="2"/>
      <c r="B153" s="155" t="s">
        <v>215</v>
      </c>
      <c r="C153" s="5"/>
      <c r="D153" s="5"/>
      <c r="E153" s="2"/>
      <c r="F153" s="2"/>
      <c r="G153" s="5"/>
      <c r="H153" s="2"/>
      <c r="I153" s="2"/>
      <c r="J153" s="5"/>
      <c r="K153" s="5"/>
      <c r="L153" s="5"/>
      <c r="M153" s="5"/>
      <c r="N153" s="5"/>
      <c r="O153" s="5"/>
      <c r="P153" s="5"/>
      <c r="Q153" s="5"/>
      <c r="R153" s="5"/>
      <c r="S153" s="5"/>
      <c r="T153" s="5"/>
      <c r="U153" s="5"/>
    </row>
    <row r="154" spans="1:21" x14ac:dyDescent="0.25">
      <c r="A154" s="2"/>
      <c r="B154" s="155" t="s">
        <v>92</v>
      </c>
      <c r="C154" s="5"/>
      <c r="D154" s="5"/>
      <c r="E154" s="2"/>
      <c r="F154" s="2"/>
      <c r="G154" s="5"/>
      <c r="H154" s="2"/>
      <c r="I154" s="2"/>
      <c r="J154" s="5"/>
      <c r="K154" s="5"/>
      <c r="L154" s="5"/>
      <c r="M154" s="5"/>
      <c r="N154" s="5"/>
      <c r="O154" s="5"/>
      <c r="P154" s="5"/>
      <c r="Q154" s="5"/>
      <c r="R154" s="5"/>
      <c r="S154" s="5"/>
      <c r="T154" s="5"/>
      <c r="U154" s="5"/>
    </row>
    <row r="155" spans="1:21" x14ac:dyDescent="0.25">
      <c r="A155" s="2"/>
      <c r="B155" s="155" t="s">
        <v>214</v>
      </c>
      <c r="C155" s="5"/>
      <c r="D155" s="5"/>
      <c r="E155" s="2"/>
      <c r="F155" s="2"/>
      <c r="G155" s="5"/>
      <c r="H155" s="2"/>
      <c r="I155" s="2"/>
      <c r="J155" s="5"/>
      <c r="K155" s="5"/>
      <c r="L155" s="5"/>
      <c r="M155" s="5"/>
      <c r="N155" s="5"/>
      <c r="O155" s="5"/>
      <c r="P155" s="5"/>
      <c r="Q155" s="5"/>
      <c r="R155" s="5"/>
      <c r="S155" s="5"/>
      <c r="T155" s="5"/>
      <c r="U155" s="5"/>
    </row>
    <row r="156" spans="1:21" x14ac:dyDescent="0.25">
      <c r="A156" s="2"/>
      <c r="B156" s="155" t="s">
        <v>216</v>
      </c>
      <c r="C156" s="5"/>
      <c r="D156" s="5"/>
      <c r="E156" s="2"/>
      <c r="F156" s="2"/>
      <c r="G156" s="5"/>
      <c r="H156" s="2"/>
      <c r="I156" s="2"/>
      <c r="J156" s="5"/>
      <c r="K156" s="5"/>
      <c r="L156" s="5"/>
      <c r="M156" s="5"/>
      <c r="N156" s="5"/>
      <c r="O156" s="5"/>
      <c r="P156" s="5"/>
      <c r="Q156" s="5"/>
      <c r="R156" s="5"/>
      <c r="S156" s="5"/>
      <c r="T156" s="5"/>
      <c r="U156" s="5"/>
    </row>
    <row r="157" spans="1:21" x14ac:dyDescent="0.25">
      <c r="A157" s="2"/>
      <c r="B157" s="155" t="s">
        <v>761</v>
      </c>
      <c r="C157" s="5"/>
      <c r="D157" s="5"/>
      <c r="E157" s="2"/>
      <c r="F157" s="2"/>
      <c r="G157" s="5"/>
      <c r="H157" s="2"/>
      <c r="I157" s="2"/>
      <c r="J157" s="5"/>
      <c r="K157" s="5"/>
      <c r="L157" s="5"/>
      <c r="M157" s="5"/>
      <c r="N157" s="5"/>
      <c r="O157" s="5"/>
      <c r="P157" s="5"/>
      <c r="Q157" s="5"/>
      <c r="R157" s="5"/>
      <c r="S157" s="5"/>
      <c r="T157" s="5"/>
      <c r="U157" s="5"/>
    </row>
    <row r="158" spans="1:21" x14ac:dyDescent="0.25">
      <c r="A158" s="2"/>
      <c r="B158" s="155" t="s">
        <v>762</v>
      </c>
      <c r="C158" s="5"/>
      <c r="D158" s="5"/>
      <c r="E158" s="2"/>
      <c r="F158" s="2"/>
      <c r="G158" s="5"/>
      <c r="H158" s="2"/>
      <c r="I158" s="2"/>
      <c r="J158" s="5"/>
      <c r="K158" s="5"/>
      <c r="L158" s="5"/>
      <c r="M158" s="5"/>
      <c r="N158" s="5"/>
      <c r="O158" s="5"/>
      <c r="P158" s="5"/>
      <c r="Q158" s="5"/>
      <c r="R158" s="5"/>
      <c r="S158" s="5"/>
      <c r="T158" s="5"/>
      <c r="U158" s="5"/>
    </row>
    <row r="159" spans="1:21" x14ac:dyDescent="0.25">
      <c r="B159" s="155"/>
    </row>
    <row r="160" spans="1:21" x14ac:dyDescent="0.25">
      <c r="B160" s="155" t="s">
        <v>763</v>
      </c>
    </row>
    <row r="161" spans="1:9" x14ac:dyDescent="0.25">
      <c r="B161" s="155" t="s">
        <v>91</v>
      </c>
    </row>
    <row r="162" spans="1:9" x14ac:dyDescent="0.25">
      <c r="B162" s="376" t="s">
        <v>768</v>
      </c>
      <c r="C162" s="376"/>
      <c r="D162" s="376"/>
      <c r="E162" s="376"/>
      <c r="F162" s="376"/>
      <c r="G162" s="376"/>
      <c r="H162" s="376"/>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display="Follow Statistical PERT on Twitter to learn when new updates are released"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 ref="B152:H152" r:id="rId9" location="newsletter" display="Subscribe to the SPERT® newsletter for monthly tips, free webinars, and new release notifications" xr:uid="{7B4502B9-C120-446D-B8EB-2DB18668C84D}"/>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IF($B$106=VLookups!$A$48,TRUE,FALSE)</xm:f>
            <x14:dxf>
              <numFmt numFmtId="9" formatCode="&quot;$&quot;#,##0_);\(&quot;$&quot;#,##0\)"/>
            </x14:dxf>
          </x14:cfRule>
          <xm:sqref>G4:G104 D109:D113 M106 O4:T106 B4:D104 J105:M105 J4:M104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H4:H103</xm:sqref>
        </x14:dataValidation>
        <x14:dataValidation type="list" allowBlank="1" showInputMessage="1" showErrorMessage="1" xr:uid="{00000000-0002-0000-0200-000001000000}">
          <x14:formula1>
            <xm:f>VLookups!$B$16:$B$26</xm:f>
          </x14:formula1>
          <xm:sqref>B2</xm:sqref>
        </x14:dataValidation>
        <x14:dataValidation type="list" allowBlank="1" showInputMessage="1" showErrorMessage="1" xr:uid="{00000000-0002-0000-0200-000002000000}">
          <x14:formula1>
            <xm:f>VLookups!$B$29:$B$39</xm:f>
          </x14:formula1>
          <xm:sqref>D2</xm:sqref>
        </x14:dataValidation>
        <x14:dataValidation type="list" allowBlank="1" showInputMessage="1" showErrorMessage="1" xr:uid="{00000000-0002-0000-0200-000003000000}">
          <x14:formula1>
            <xm:f>VLookups!$A$43:$A$44</xm:f>
          </x14:formula1>
          <xm:sqref>M1:N1</xm:sqref>
        </x14:dataValidation>
        <x14:dataValidation type="list" allowBlank="1" showInputMessage="1" showErrorMessage="1" xr:uid="{00000000-0002-0000-0200-000004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entry)'!DT4:HP4</xm:f>
              <xm:sqref>I4</xm:sqref>
            </x14:sparkline>
            <x14:sparkline>
              <xm:f>'SPERT® Normal (1-Point entry)'!DT5:HP5</xm:f>
              <xm:sqref>I5</xm:sqref>
            </x14:sparkline>
            <x14:sparkline>
              <xm:f>'SPERT® Normal (1-Point entry)'!DT6:HP6</xm:f>
              <xm:sqref>I6</xm:sqref>
            </x14:sparkline>
            <x14:sparkline>
              <xm:f>'SPERT® Normal (1-Point entry)'!DT7:HP7</xm:f>
              <xm:sqref>I7</xm:sqref>
            </x14:sparkline>
            <x14:sparkline>
              <xm:f>'SPERT® Normal (1-Point entry)'!DT8:HP8</xm:f>
              <xm:sqref>I8</xm:sqref>
            </x14:sparkline>
            <x14:sparkline>
              <xm:f>'SPERT® Normal (1-Point entry)'!DT9:HP9</xm:f>
              <xm:sqref>I9</xm:sqref>
            </x14:sparkline>
            <x14:sparkline>
              <xm:f>'SPERT® Normal (1-Point entry)'!DT10:HP10</xm:f>
              <xm:sqref>I10</xm:sqref>
            </x14:sparkline>
            <x14:sparkline>
              <xm:f>'SPERT® Normal (1-Point entry)'!DT11:HP11</xm:f>
              <xm:sqref>I11</xm:sqref>
            </x14:sparkline>
            <x14:sparkline>
              <xm:f>'SPERT® Normal (1-Point entry)'!DT12:HP12</xm:f>
              <xm:sqref>I12</xm:sqref>
            </x14:sparkline>
            <x14:sparkline>
              <xm:f>'SPERT® Normal (1-Point entry)'!DT13:HP13</xm:f>
              <xm:sqref>I13</xm:sqref>
            </x14:sparkline>
            <x14:sparkline>
              <xm:f>'SPERT® Normal (1-Point entry)'!DT14:HP14</xm:f>
              <xm:sqref>I14</xm:sqref>
            </x14:sparkline>
            <x14:sparkline>
              <xm:f>'SPERT® Normal (1-Point entry)'!DT15:HP15</xm:f>
              <xm:sqref>I15</xm:sqref>
            </x14:sparkline>
            <x14:sparkline>
              <xm:f>'SPERT® Normal (1-Point entry)'!DT16:HP16</xm:f>
              <xm:sqref>I16</xm:sqref>
            </x14:sparkline>
            <x14:sparkline>
              <xm:f>'SPERT® Normal (1-Point entry)'!DT17:HP17</xm:f>
              <xm:sqref>I17</xm:sqref>
            </x14:sparkline>
            <x14:sparkline>
              <xm:f>'SPERT® Normal (1-Point entry)'!DT18:HP18</xm:f>
              <xm:sqref>I18</xm:sqref>
            </x14:sparkline>
            <x14:sparkline>
              <xm:f>'SPERT® Normal (1-Point entry)'!DT19:HP19</xm:f>
              <xm:sqref>I19</xm:sqref>
            </x14:sparkline>
            <x14:sparkline>
              <xm:f>'SPERT® Normal (1-Point entry)'!DT20:HP20</xm:f>
              <xm:sqref>I20</xm:sqref>
            </x14:sparkline>
            <x14:sparkline>
              <xm:f>'SPERT® Normal (1-Point entry)'!DT21:HP21</xm:f>
              <xm:sqref>I21</xm:sqref>
            </x14:sparkline>
            <x14:sparkline>
              <xm:f>'SPERT® Normal (1-Point entry)'!DT22:HP22</xm:f>
              <xm:sqref>I22</xm:sqref>
            </x14:sparkline>
            <x14:sparkline>
              <xm:f>'SPERT® Normal (1-Point entry)'!DT23:HP23</xm:f>
              <xm:sqref>I23</xm:sqref>
            </x14:sparkline>
            <x14:sparkline>
              <xm:f>'SPERT® Normal (1-Point entry)'!DT24:HP24</xm:f>
              <xm:sqref>I24</xm:sqref>
            </x14:sparkline>
            <x14:sparkline>
              <xm:f>'SPERT® Normal (1-Point entry)'!DT25:HP25</xm:f>
              <xm:sqref>I25</xm:sqref>
            </x14:sparkline>
            <x14:sparkline>
              <xm:f>'SPERT® Normal (1-Point entry)'!DT26:HP26</xm:f>
              <xm:sqref>I26</xm:sqref>
            </x14:sparkline>
            <x14:sparkline>
              <xm:f>'SPERT® Normal (1-Point entry)'!DT27:HP27</xm:f>
              <xm:sqref>I27</xm:sqref>
            </x14:sparkline>
            <x14:sparkline>
              <xm:f>'SPERT® Normal (1-Point entry)'!DT28:HP28</xm:f>
              <xm:sqref>I28</xm:sqref>
            </x14:sparkline>
            <x14:sparkline>
              <xm:f>'SPERT® Normal (1-Point entry)'!DT29:HP29</xm:f>
              <xm:sqref>I29</xm:sqref>
            </x14:sparkline>
            <x14:sparkline>
              <xm:f>'SPERT® Normal (1-Point entry)'!DT30:HP30</xm:f>
              <xm:sqref>I30</xm:sqref>
            </x14:sparkline>
            <x14:sparkline>
              <xm:f>'SPERT® Normal (1-Point entry)'!DT31:HP31</xm:f>
              <xm:sqref>I31</xm:sqref>
            </x14:sparkline>
            <x14:sparkline>
              <xm:f>'SPERT® Normal (1-Point entry)'!DT32:HP32</xm:f>
              <xm:sqref>I32</xm:sqref>
            </x14:sparkline>
            <x14:sparkline>
              <xm:f>'SPERT® Normal (1-Point entry)'!DT33:HP33</xm:f>
              <xm:sqref>I33</xm:sqref>
            </x14:sparkline>
            <x14:sparkline>
              <xm:f>'SPERT® Normal (1-Point entry)'!DT34:HP34</xm:f>
              <xm:sqref>I34</xm:sqref>
            </x14:sparkline>
            <x14:sparkline>
              <xm:f>'SPERT® Normal (1-Point entry)'!DT35:HP35</xm:f>
              <xm:sqref>I35</xm:sqref>
            </x14:sparkline>
            <x14:sparkline>
              <xm:f>'SPERT® Normal (1-Point entry)'!DT36:HP36</xm:f>
              <xm:sqref>I36</xm:sqref>
            </x14:sparkline>
            <x14:sparkline>
              <xm:f>'SPERT® Normal (1-Point entry)'!DT37:HP37</xm:f>
              <xm:sqref>I37</xm:sqref>
            </x14:sparkline>
            <x14:sparkline>
              <xm:f>'SPERT® Normal (1-Point entry)'!DT38:HP38</xm:f>
              <xm:sqref>I38</xm:sqref>
            </x14:sparkline>
            <x14:sparkline>
              <xm:f>'SPERT® Normal (1-Point entry)'!DT39:HP39</xm:f>
              <xm:sqref>I39</xm:sqref>
            </x14:sparkline>
            <x14:sparkline>
              <xm:f>'SPERT® Normal (1-Point entry)'!DT40:HP40</xm:f>
              <xm:sqref>I40</xm:sqref>
            </x14:sparkline>
            <x14:sparkline>
              <xm:f>'SPERT® Normal (1-Point entry)'!DT41:HP41</xm:f>
              <xm:sqref>I41</xm:sqref>
            </x14:sparkline>
            <x14:sparkline>
              <xm:f>'SPERT® Normal (1-Point entry)'!DT42:HP42</xm:f>
              <xm:sqref>I42</xm:sqref>
            </x14:sparkline>
            <x14:sparkline>
              <xm:f>'SPERT® Normal (1-Point entry)'!DT43:HP43</xm:f>
              <xm:sqref>I43</xm:sqref>
            </x14:sparkline>
            <x14:sparkline>
              <xm:f>'SPERT® Normal (1-Point entry)'!DT44:HP44</xm:f>
              <xm:sqref>I44</xm:sqref>
            </x14:sparkline>
            <x14:sparkline>
              <xm:f>'SPERT® Normal (1-Point entry)'!DT45:HP45</xm:f>
              <xm:sqref>I45</xm:sqref>
            </x14:sparkline>
            <x14:sparkline>
              <xm:f>'SPERT® Normal (1-Point entry)'!DT46:HP46</xm:f>
              <xm:sqref>I46</xm:sqref>
            </x14:sparkline>
            <x14:sparkline>
              <xm:f>'SPERT® Normal (1-Point entry)'!DT47:HP47</xm:f>
              <xm:sqref>I47</xm:sqref>
            </x14:sparkline>
            <x14:sparkline>
              <xm:f>'SPERT® Normal (1-Point entry)'!DT48:HP48</xm:f>
              <xm:sqref>I48</xm:sqref>
            </x14:sparkline>
            <x14:sparkline>
              <xm:f>'SPERT® Normal (1-Point entry)'!DT49:HP49</xm:f>
              <xm:sqref>I49</xm:sqref>
            </x14:sparkline>
            <x14:sparkline>
              <xm:f>'SPERT® Normal (1-Point entry)'!DT50:HP50</xm:f>
              <xm:sqref>I50</xm:sqref>
            </x14:sparkline>
            <x14:sparkline>
              <xm:f>'SPERT® Normal (1-Point entry)'!DT51:HP51</xm:f>
              <xm:sqref>I51</xm:sqref>
            </x14:sparkline>
            <x14:sparkline>
              <xm:f>'SPERT® Normal (1-Point entry)'!DT52:HP52</xm:f>
              <xm:sqref>I52</xm:sqref>
            </x14:sparkline>
            <x14:sparkline>
              <xm:f>'SPERT® Normal (1-Point entry)'!DT53:HP53</xm:f>
              <xm:sqref>I53</xm:sqref>
            </x14:sparkline>
            <x14:sparkline>
              <xm:f>'SPERT® Normal (1-Point entry)'!DT54:HP54</xm:f>
              <xm:sqref>I54</xm:sqref>
            </x14:sparkline>
            <x14:sparkline>
              <xm:f>'SPERT® Normal (1-Point entry)'!DT55:HP55</xm:f>
              <xm:sqref>I55</xm:sqref>
            </x14:sparkline>
            <x14:sparkline>
              <xm:f>'SPERT® Normal (1-Point entry)'!DT56:HP56</xm:f>
              <xm:sqref>I56</xm:sqref>
            </x14:sparkline>
            <x14:sparkline>
              <xm:f>'SPERT® Normal (1-Point entry)'!DT57:HP57</xm:f>
              <xm:sqref>I57</xm:sqref>
            </x14:sparkline>
            <x14:sparkline>
              <xm:f>'SPERT® Normal (1-Point entry)'!DT58:HP58</xm:f>
              <xm:sqref>I58</xm:sqref>
            </x14:sparkline>
            <x14:sparkline>
              <xm:f>'SPERT® Normal (1-Point entry)'!DT59:HP59</xm:f>
              <xm:sqref>I59</xm:sqref>
            </x14:sparkline>
            <x14:sparkline>
              <xm:f>'SPERT® Normal (1-Point entry)'!DT60:HP60</xm:f>
              <xm:sqref>I60</xm:sqref>
            </x14:sparkline>
            <x14:sparkline>
              <xm:f>'SPERT® Normal (1-Point entry)'!DT61:HP61</xm:f>
              <xm:sqref>I61</xm:sqref>
            </x14:sparkline>
            <x14:sparkline>
              <xm:f>'SPERT® Normal (1-Point entry)'!DT62:HP62</xm:f>
              <xm:sqref>I62</xm:sqref>
            </x14:sparkline>
            <x14:sparkline>
              <xm:f>'SPERT® Normal (1-Point entry)'!DT63:HP63</xm:f>
              <xm:sqref>I63</xm:sqref>
            </x14:sparkline>
            <x14:sparkline>
              <xm:f>'SPERT® Normal (1-Point entry)'!DT64:HP64</xm:f>
              <xm:sqref>I64</xm:sqref>
            </x14:sparkline>
            <x14:sparkline>
              <xm:f>'SPERT® Normal (1-Point entry)'!DT65:HP65</xm:f>
              <xm:sqref>I65</xm:sqref>
            </x14:sparkline>
            <x14:sparkline>
              <xm:f>'SPERT® Normal (1-Point entry)'!DT66:HP66</xm:f>
              <xm:sqref>I66</xm:sqref>
            </x14:sparkline>
            <x14:sparkline>
              <xm:f>'SPERT® Normal (1-Point entry)'!DT67:HP67</xm:f>
              <xm:sqref>I67</xm:sqref>
            </x14:sparkline>
            <x14:sparkline>
              <xm:f>'SPERT® Normal (1-Point entry)'!DT68:HP68</xm:f>
              <xm:sqref>I68</xm:sqref>
            </x14:sparkline>
            <x14:sparkline>
              <xm:f>'SPERT® Normal (1-Point entry)'!DT69:HP69</xm:f>
              <xm:sqref>I69</xm:sqref>
            </x14:sparkline>
            <x14:sparkline>
              <xm:f>'SPERT® Normal (1-Point entry)'!DT70:HP70</xm:f>
              <xm:sqref>I70</xm:sqref>
            </x14:sparkline>
            <x14:sparkline>
              <xm:f>'SPERT® Normal (1-Point entry)'!DT71:HP71</xm:f>
              <xm:sqref>I71</xm:sqref>
            </x14:sparkline>
            <x14:sparkline>
              <xm:f>'SPERT® Normal (1-Point entry)'!DT72:HP72</xm:f>
              <xm:sqref>I72</xm:sqref>
            </x14:sparkline>
            <x14:sparkline>
              <xm:f>'SPERT® Normal (1-Point entry)'!DT73:HP73</xm:f>
              <xm:sqref>I73</xm:sqref>
            </x14:sparkline>
            <x14:sparkline>
              <xm:f>'SPERT® Normal (1-Point entry)'!DT74:HP74</xm:f>
              <xm:sqref>I74</xm:sqref>
            </x14:sparkline>
            <x14:sparkline>
              <xm:f>'SPERT® Normal (1-Point entry)'!DT75:HP75</xm:f>
              <xm:sqref>I75</xm:sqref>
            </x14:sparkline>
            <x14:sparkline>
              <xm:f>'SPERT® Normal (1-Point entry)'!DT76:HP76</xm:f>
              <xm:sqref>I76</xm:sqref>
            </x14:sparkline>
            <x14:sparkline>
              <xm:f>'SPERT® Normal (1-Point entry)'!DT77:HP77</xm:f>
              <xm:sqref>I77</xm:sqref>
            </x14:sparkline>
            <x14:sparkline>
              <xm:f>'SPERT® Normal (1-Point entry)'!DT78:HP78</xm:f>
              <xm:sqref>I78</xm:sqref>
            </x14:sparkline>
            <x14:sparkline>
              <xm:f>'SPERT® Normal (1-Point entry)'!DT79:HP79</xm:f>
              <xm:sqref>I79</xm:sqref>
            </x14:sparkline>
            <x14:sparkline>
              <xm:f>'SPERT® Normal (1-Point entry)'!DT80:HP80</xm:f>
              <xm:sqref>I80</xm:sqref>
            </x14:sparkline>
            <x14:sparkline>
              <xm:f>'SPERT® Normal (1-Point entry)'!DT81:HP81</xm:f>
              <xm:sqref>I81</xm:sqref>
            </x14:sparkline>
            <x14:sparkline>
              <xm:f>'SPERT® Normal (1-Point entry)'!DT82:HP82</xm:f>
              <xm:sqref>I82</xm:sqref>
            </x14:sparkline>
            <x14:sparkline>
              <xm:f>'SPERT® Normal (1-Point entry)'!DT83:HP83</xm:f>
              <xm:sqref>I83</xm:sqref>
            </x14:sparkline>
            <x14:sparkline>
              <xm:f>'SPERT® Normal (1-Point entry)'!DT84:HP84</xm:f>
              <xm:sqref>I84</xm:sqref>
            </x14:sparkline>
            <x14:sparkline>
              <xm:f>'SPERT® Normal (1-Point entry)'!DT85:HP85</xm:f>
              <xm:sqref>I85</xm:sqref>
            </x14:sparkline>
            <x14:sparkline>
              <xm:f>'SPERT® Normal (1-Point entry)'!DT86:HP86</xm:f>
              <xm:sqref>I86</xm:sqref>
            </x14:sparkline>
            <x14:sparkline>
              <xm:f>'SPERT® Normal (1-Point entry)'!DT87:HP87</xm:f>
              <xm:sqref>I87</xm:sqref>
            </x14:sparkline>
            <x14:sparkline>
              <xm:f>'SPERT® Normal (1-Point entry)'!DT88:HP88</xm:f>
              <xm:sqref>I88</xm:sqref>
            </x14:sparkline>
            <x14:sparkline>
              <xm:f>'SPERT® Normal (1-Point entry)'!DT89:HP89</xm:f>
              <xm:sqref>I89</xm:sqref>
            </x14:sparkline>
            <x14:sparkline>
              <xm:f>'SPERT® Normal (1-Point entry)'!DT90:HP90</xm:f>
              <xm:sqref>I90</xm:sqref>
            </x14:sparkline>
            <x14:sparkline>
              <xm:f>'SPERT® Normal (1-Point entry)'!DT91:HP91</xm:f>
              <xm:sqref>I91</xm:sqref>
            </x14:sparkline>
            <x14:sparkline>
              <xm:f>'SPERT® Normal (1-Point entry)'!DT92:HP92</xm:f>
              <xm:sqref>I92</xm:sqref>
            </x14:sparkline>
            <x14:sparkline>
              <xm:f>'SPERT® Normal (1-Point entry)'!DT93:HP93</xm:f>
              <xm:sqref>I93</xm:sqref>
            </x14:sparkline>
            <x14:sparkline>
              <xm:f>'SPERT® Normal (1-Point entry)'!DT94:HP94</xm:f>
              <xm:sqref>I94</xm:sqref>
            </x14:sparkline>
            <x14:sparkline>
              <xm:f>'SPERT® Normal (1-Point entry)'!DT95:HP95</xm:f>
              <xm:sqref>I95</xm:sqref>
            </x14:sparkline>
            <x14:sparkline>
              <xm:f>'SPERT® Normal (1-Point entry)'!DT96:HP96</xm:f>
              <xm:sqref>I96</xm:sqref>
            </x14:sparkline>
            <x14:sparkline>
              <xm:f>'SPERT® Normal (1-Point entry)'!DT97:HP97</xm:f>
              <xm:sqref>I97</xm:sqref>
            </x14:sparkline>
            <x14:sparkline>
              <xm:f>'SPERT® Normal (1-Point entry)'!DT98:HP98</xm:f>
              <xm:sqref>I98</xm:sqref>
            </x14:sparkline>
            <x14:sparkline>
              <xm:f>'SPERT® Normal (1-Point entry)'!DT99:HP99</xm:f>
              <xm:sqref>I99</xm:sqref>
            </x14:sparkline>
            <x14:sparkline>
              <xm:f>'SPERT® Normal (1-Point entry)'!DT100:HP100</xm:f>
              <xm:sqref>I100</xm:sqref>
            </x14:sparkline>
            <x14:sparkline>
              <xm:f>'SPERT® Normal (1-Point entry)'!DT101:HP101</xm:f>
              <xm:sqref>I101</xm:sqref>
            </x14:sparkline>
            <x14:sparkline>
              <xm:f>'SPERT® Normal (1-Point entry)'!DT102:HP102</xm:f>
              <xm:sqref>I102</xm:sqref>
            </x14:sparkline>
            <x14:sparkline>
              <xm:f>'SPERT® Normal (1-Point entry)'!DT103:HP103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Q343"/>
  <sheetViews>
    <sheetView showGridLines="0" zoomScaleNormal="100" workbookViewId="0">
      <pane ySplit="3" topLeftCell="A4"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224" width="9.140625" hidden="1" customWidth="1"/>
  </cols>
  <sheetData>
    <row r="1" spans="1:225" ht="24" customHeight="1" x14ac:dyDescent="0.25">
      <c r="A1" s="55"/>
      <c r="B1" s="55" t="s">
        <v>784</v>
      </c>
      <c r="C1" s="5"/>
      <c r="D1" s="5"/>
      <c r="E1" s="2"/>
      <c r="F1" s="2"/>
      <c r="G1" s="5"/>
      <c r="H1" s="2"/>
      <c r="I1" s="2"/>
      <c r="J1" s="5"/>
      <c r="K1" s="5"/>
      <c r="L1" s="5"/>
      <c r="M1" s="379" t="s">
        <v>76</v>
      </c>
      <c r="N1" s="380"/>
      <c r="O1" s="395" t="str">
        <f>VLOOKUP(M1,VLookups!A43:C44,3,FALSE)</f>
        <v>Show the likelihood that the SPERT estimates will be EQUAL TO or GREATER THAN an uncertainty</v>
      </c>
      <c r="P1" s="395"/>
      <c r="Q1" s="395"/>
      <c r="R1" s="395"/>
      <c r="S1" s="395"/>
      <c r="T1" s="395"/>
      <c r="U1" s="5"/>
    </row>
    <row r="2" spans="1:225" ht="15" customHeight="1" x14ac:dyDescent="0.25">
      <c r="B2" s="25"/>
      <c r="C2" s="25"/>
      <c r="D2" s="25"/>
      <c r="E2" s="26"/>
      <c r="F2" s="26"/>
      <c r="G2" s="25"/>
      <c r="H2" s="26"/>
      <c r="I2" s="26"/>
      <c r="J2" s="5"/>
      <c r="K2" s="5"/>
      <c r="L2" s="5"/>
      <c r="M2" s="399" t="s">
        <v>73</v>
      </c>
      <c r="N2" s="399" t="s">
        <v>74</v>
      </c>
      <c r="O2" s="396" t="s">
        <v>54</v>
      </c>
      <c r="P2" s="397"/>
      <c r="Q2" s="397"/>
      <c r="R2" s="397"/>
      <c r="S2" s="397"/>
      <c r="T2" s="398"/>
      <c r="U2" s="5"/>
      <c r="V2" s="168" t="s">
        <v>181</v>
      </c>
    </row>
    <row r="3" spans="1:225" x14ac:dyDescent="0.25">
      <c r="A3" s="3" t="s">
        <v>5</v>
      </c>
      <c r="B3" s="58" t="s">
        <v>41</v>
      </c>
      <c r="C3" s="58" t="s">
        <v>6</v>
      </c>
      <c r="D3" s="58" t="s">
        <v>42</v>
      </c>
      <c r="E3" s="58"/>
      <c r="F3" s="58"/>
      <c r="G3" s="58" t="s">
        <v>69</v>
      </c>
      <c r="H3" s="58" t="s">
        <v>9</v>
      </c>
      <c r="I3" s="58" t="s">
        <v>175</v>
      </c>
      <c r="J3" s="58" t="s">
        <v>776</v>
      </c>
      <c r="K3" s="58" t="s">
        <v>67</v>
      </c>
      <c r="L3" s="58" t="s">
        <v>85</v>
      </c>
      <c r="M3" s="400"/>
      <c r="N3" s="400"/>
      <c r="O3" s="101">
        <v>0.1</v>
      </c>
      <c r="P3" s="54">
        <v>0.9</v>
      </c>
      <c r="Q3" s="54">
        <v>0.85</v>
      </c>
      <c r="R3" s="54">
        <v>0.8</v>
      </c>
      <c r="S3" s="54">
        <v>0.75</v>
      </c>
      <c r="T3" s="54">
        <v>0.7</v>
      </c>
      <c r="U3" s="5"/>
      <c r="V3" s="168" t="s">
        <v>182</v>
      </c>
      <c r="DT3" s="168" t="s">
        <v>176</v>
      </c>
      <c r="HQ3" s="171" t="s">
        <v>222</v>
      </c>
    </row>
    <row r="4" spans="1:225" x14ac:dyDescent="0.25">
      <c r="A4" s="4">
        <v>1</v>
      </c>
      <c r="B4" s="96">
        <v>60</v>
      </c>
      <c r="C4" s="96">
        <v>120</v>
      </c>
      <c r="D4" s="96">
        <v>240</v>
      </c>
      <c r="E4" s="36">
        <f>IF(OR(ISBLANK(C4),ISBLANK(D4),ISBLANK(B4)),"",IF(AND(B4&gt;0,C4&gt;0,D4&gt;0),IF(C4&gt;B4,IF(D4&gt;C4,1,-1),-1)))</f>
        <v>1</v>
      </c>
      <c r="F4" s="36">
        <f>IF(OR(ISBLANK(B4),ISBLANK(C4),ISBLANK(D4)),"",IFERROR(MIN(C4-B4,D4-C4)/MAX(C4-B4,D4-C4),""))</f>
        <v>0.5</v>
      </c>
      <c r="G4" s="74">
        <f>IF(AND(B4&gt;0,C4&gt;0,D4&gt;0),(B4+(4*C4)+D4)/6,"")</f>
        <v>130</v>
      </c>
      <c r="H4" s="23" t="s">
        <v>13</v>
      </c>
      <c r="I4" s="58"/>
      <c r="J4" s="281"/>
      <c r="K4" s="75">
        <f>IF(AND(B4&gt;0,C4&gt;0,D4&gt;0),IF(ISBLANK(J4),IF(ISBLANK(H4),"",(D4-B4)*VLOOKUP(H4,VLookups!$A$4:$B$13,2,FALSE)),J4),"")</f>
        <v>12.727922061357855</v>
      </c>
      <c r="L4" s="76">
        <f t="shared" ref="L4:L35" si="0">IF(K4="","",K4^2)</f>
        <v>162</v>
      </c>
      <c r="M4" s="96">
        <v>150</v>
      </c>
      <c r="N4" s="271">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136.67452885468404</v>
      </c>
      <c r="U4" s="5"/>
      <c r="V4" s="169">
        <f t="shared" ref="V4:V35" si="1">IF(AND(B4&gt;0,C4&gt;0,D4&gt;0),ABS(B4-D4)/60,"")</f>
        <v>3</v>
      </c>
      <c r="W4" s="50">
        <f>IF(ISNONTEXT($V4),X4-$V4,"")</f>
        <v>0</v>
      </c>
      <c r="X4" s="50">
        <f t="shared" ref="X4:AP4" si="2">IF(ISNONTEXT($V4),Y4-$V4,"")</f>
        <v>3</v>
      </c>
      <c r="Y4" s="50">
        <f t="shared" si="2"/>
        <v>6</v>
      </c>
      <c r="Z4" s="50">
        <f t="shared" si="2"/>
        <v>9</v>
      </c>
      <c r="AA4" s="50">
        <f t="shared" si="2"/>
        <v>12</v>
      </c>
      <c r="AB4" s="50">
        <f t="shared" si="2"/>
        <v>15</v>
      </c>
      <c r="AC4" s="50">
        <f t="shared" si="2"/>
        <v>18</v>
      </c>
      <c r="AD4" s="50">
        <f t="shared" si="2"/>
        <v>21</v>
      </c>
      <c r="AE4" s="50">
        <f t="shared" si="2"/>
        <v>24</v>
      </c>
      <c r="AF4" s="50">
        <f t="shared" si="2"/>
        <v>27</v>
      </c>
      <c r="AG4" s="50">
        <f t="shared" si="2"/>
        <v>30</v>
      </c>
      <c r="AH4" s="50">
        <f t="shared" si="2"/>
        <v>33</v>
      </c>
      <c r="AI4" s="50">
        <f t="shared" si="2"/>
        <v>36</v>
      </c>
      <c r="AJ4" s="50">
        <f t="shared" si="2"/>
        <v>39</v>
      </c>
      <c r="AK4" s="50">
        <f t="shared" si="2"/>
        <v>42</v>
      </c>
      <c r="AL4" s="50">
        <f t="shared" si="2"/>
        <v>45</v>
      </c>
      <c r="AM4" s="50">
        <f t="shared" si="2"/>
        <v>48</v>
      </c>
      <c r="AN4" s="50">
        <f t="shared" si="2"/>
        <v>51</v>
      </c>
      <c r="AO4" s="50">
        <f t="shared" si="2"/>
        <v>54</v>
      </c>
      <c r="AP4" s="50">
        <f t="shared" si="2"/>
        <v>57</v>
      </c>
      <c r="AQ4" s="50">
        <f t="shared" ref="AQ4:AQ35" si="3">IF(ISNONTEXT($V4),$B4,"")</f>
        <v>60</v>
      </c>
      <c r="AR4" s="50">
        <f>IF(ISNONTEXT($V4),AQ4+$V4,"")</f>
        <v>63</v>
      </c>
      <c r="AS4" s="50">
        <f t="shared" ref="AS4:DD19" si="4">IF(ISNONTEXT($V4),AR4+$V4,"")</f>
        <v>66</v>
      </c>
      <c r="AT4" s="50">
        <f t="shared" si="4"/>
        <v>69</v>
      </c>
      <c r="AU4" s="50">
        <f t="shared" si="4"/>
        <v>72</v>
      </c>
      <c r="AV4" s="50">
        <f t="shared" si="4"/>
        <v>75</v>
      </c>
      <c r="AW4" s="50">
        <f t="shared" si="4"/>
        <v>78</v>
      </c>
      <c r="AX4" s="50">
        <f t="shared" si="4"/>
        <v>81</v>
      </c>
      <c r="AY4" s="50">
        <f t="shared" si="4"/>
        <v>84</v>
      </c>
      <c r="AZ4" s="50">
        <f t="shared" si="4"/>
        <v>87</v>
      </c>
      <c r="BA4" s="50">
        <f t="shared" si="4"/>
        <v>90</v>
      </c>
      <c r="BB4" s="50">
        <f t="shared" si="4"/>
        <v>93</v>
      </c>
      <c r="BC4" s="50">
        <f t="shared" si="4"/>
        <v>96</v>
      </c>
      <c r="BD4" s="50">
        <f t="shared" si="4"/>
        <v>99</v>
      </c>
      <c r="BE4" s="50">
        <f t="shared" si="4"/>
        <v>102</v>
      </c>
      <c r="BF4" s="50">
        <f t="shared" si="4"/>
        <v>105</v>
      </c>
      <c r="BG4" s="50">
        <f t="shared" si="4"/>
        <v>108</v>
      </c>
      <c r="BH4" s="50">
        <f t="shared" si="4"/>
        <v>111</v>
      </c>
      <c r="BI4" s="50">
        <f t="shared" si="4"/>
        <v>114</v>
      </c>
      <c r="BJ4" s="50">
        <f t="shared" si="4"/>
        <v>117</v>
      </c>
      <c r="BK4" s="50">
        <f t="shared" si="4"/>
        <v>120</v>
      </c>
      <c r="BL4" s="50">
        <f t="shared" si="4"/>
        <v>123</v>
      </c>
      <c r="BM4" s="50">
        <f t="shared" si="4"/>
        <v>126</v>
      </c>
      <c r="BN4" s="50">
        <f t="shared" si="4"/>
        <v>129</v>
      </c>
      <c r="BO4" s="50">
        <f t="shared" si="4"/>
        <v>132</v>
      </c>
      <c r="BP4" s="50">
        <f t="shared" si="4"/>
        <v>135</v>
      </c>
      <c r="BQ4" s="50">
        <f t="shared" si="4"/>
        <v>138</v>
      </c>
      <c r="BR4" s="50">
        <f t="shared" si="4"/>
        <v>141</v>
      </c>
      <c r="BS4" s="50">
        <f t="shared" si="4"/>
        <v>144</v>
      </c>
      <c r="BT4" s="50">
        <f t="shared" si="4"/>
        <v>147</v>
      </c>
      <c r="BU4" s="50">
        <f t="shared" si="4"/>
        <v>150</v>
      </c>
      <c r="BV4" s="50">
        <f t="shared" si="4"/>
        <v>153</v>
      </c>
      <c r="BW4" s="50">
        <f t="shared" si="4"/>
        <v>156</v>
      </c>
      <c r="BX4" s="50">
        <f t="shared" si="4"/>
        <v>159</v>
      </c>
      <c r="BY4" s="50">
        <f t="shared" si="4"/>
        <v>162</v>
      </c>
      <c r="BZ4" s="50">
        <f t="shared" si="4"/>
        <v>165</v>
      </c>
      <c r="CA4" s="50">
        <f t="shared" si="4"/>
        <v>168</v>
      </c>
      <c r="CB4" s="50">
        <f t="shared" si="4"/>
        <v>171</v>
      </c>
      <c r="CC4" s="50">
        <f t="shared" si="4"/>
        <v>174</v>
      </c>
      <c r="CD4" s="50">
        <f t="shared" si="4"/>
        <v>177</v>
      </c>
      <c r="CE4" s="50">
        <f t="shared" si="4"/>
        <v>180</v>
      </c>
      <c r="CF4" s="50">
        <f t="shared" si="4"/>
        <v>183</v>
      </c>
      <c r="CG4" s="50">
        <f t="shared" si="4"/>
        <v>186</v>
      </c>
      <c r="CH4" s="50">
        <f t="shared" si="4"/>
        <v>189</v>
      </c>
      <c r="CI4" s="50">
        <f t="shared" si="4"/>
        <v>192</v>
      </c>
      <c r="CJ4" s="50">
        <f t="shared" si="4"/>
        <v>195</v>
      </c>
      <c r="CK4" s="50">
        <f t="shared" si="4"/>
        <v>198</v>
      </c>
      <c r="CL4" s="50">
        <f t="shared" si="4"/>
        <v>201</v>
      </c>
      <c r="CM4" s="50">
        <f t="shared" si="4"/>
        <v>204</v>
      </c>
      <c r="CN4" s="50">
        <f t="shared" si="4"/>
        <v>207</v>
      </c>
      <c r="CO4" s="50">
        <f t="shared" si="4"/>
        <v>210</v>
      </c>
      <c r="CP4" s="50">
        <f t="shared" si="4"/>
        <v>213</v>
      </c>
      <c r="CQ4" s="50">
        <f t="shared" si="4"/>
        <v>216</v>
      </c>
      <c r="CR4" s="50">
        <f t="shared" si="4"/>
        <v>219</v>
      </c>
      <c r="CS4" s="50">
        <f t="shared" si="4"/>
        <v>222</v>
      </c>
      <c r="CT4" s="50">
        <f t="shared" si="4"/>
        <v>225</v>
      </c>
      <c r="CU4" s="50">
        <f t="shared" si="4"/>
        <v>228</v>
      </c>
      <c r="CV4" s="50">
        <f t="shared" si="4"/>
        <v>231</v>
      </c>
      <c r="CW4" s="50">
        <f t="shared" si="4"/>
        <v>234</v>
      </c>
      <c r="CX4" s="50">
        <f t="shared" si="4"/>
        <v>237</v>
      </c>
      <c r="CY4" s="50">
        <f t="shared" si="4"/>
        <v>240</v>
      </c>
      <c r="CZ4" s="50">
        <f t="shared" si="4"/>
        <v>243</v>
      </c>
      <c r="DA4" s="50">
        <f t="shared" si="4"/>
        <v>246</v>
      </c>
      <c r="DB4" s="50">
        <f t="shared" si="4"/>
        <v>249</v>
      </c>
      <c r="DC4" s="50">
        <f t="shared" si="4"/>
        <v>252</v>
      </c>
      <c r="DD4" s="50">
        <f t="shared" si="4"/>
        <v>255</v>
      </c>
      <c r="DE4" s="50">
        <f t="shared" ref="DE4:DS19" si="5">IF(ISNONTEXT($V4),DD4+$V4,"")</f>
        <v>258</v>
      </c>
      <c r="DF4" s="50">
        <f t="shared" si="5"/>
        <v>261</v>
      </c>
      <c r="DG4" s="50">
        <f t="shared" si="5"/>
        <v>264</v>
      </c>
      <c r="DH4" s="50">
        <f t="shared" si="5"/>
        <v>267</v>
      </c>
      <c r="DI4" s="50">
        <f t="shared" si="5"/>
        <v>270</v>
      </c>
      <c r="DJ4" s="50">
        <f t="shared" si="5"/>
        <v>273</v>
      </c>
      <c r="DK4" s="50">
        <f t="shared" si="5"/>
        <v>276</v>
      </c>
      <c r="DL4" s="50">
        <f t="shared" si="5"/>
        <v>279</v>
      </c>
      <c r="DM4" s="50">
        <f t="shared" si="5"/>
        <v>282</v>
      </c>
      <c r="DN4" s="50">
        <f t="shared" si="5"/>
        <v>285</v>
      </c>
      <c r="DO4" s="50">
        <f t="shared" si="5"/>
        <v>288</v>
      </c>
      <c r="DP4" s="50">
        <f t="shared" si="5"/>
        <v>291</v>
      </c>
      <c r="DQ4" s="50">
        <f t="shared" si="5"/>
        <v>294</v>
      </c>
      <c r="DR4" s="50">
        <f t="shared" si="5"/>
        <v>297</v>
      </c>
      <c r="DS4" s="50">
        <f t="shared" si="5"/>
        <v>300</v>
      </c>
      <c r="DT4" s="170">
        <f t="shared" ref="DT4:DT35" si="6">IF(ISNONTEXT($K4),_xlfn.NORM.DIST(W4,$G4,$K4,FALSE),NA())</f>
        <v>6.9684777237783428E-25</v>
      </c>
      <c r="DU4" s="170">
        <f t="shared" ref="DU4:DU35" si="7">IF(ISNONTEXT($K4),_xlfn.NORM.DIST(X4,$G4,$K4,FALSE),NA())</f>
        <v>7.5265843513652467E-24</v>
      </c>
      <c r="DV4" s="170">
        <f t="shared" ref="DV4:DV35" si="8">IF(ISNONTEXT($K4),_xlfn.NORM.DIST(Y4,$G4,$K4,FALSE),NA())</f>
        <v>7.6900732942609377E-23</v>
      </c>
      <c r="DW4" s="170">
        <f t="shared" ref="DW4:DW35" si="9">IF(ISNONTEXT($K4),_xlfn.NORM.DIST(Z4,$G4,$K4,FALSE),NA())</f>
        <v>7.4325108828212766E-22</v>
      </c>
      <c r="DX4" s="170">
        <f t="shared" ref="DX4:DX35" si="10">IF(ISNONTEXT($K4),_xlfn.NORM.DIST(AA4,$G4,$K4,FALSE),NA())</f>
        <v>6.7953707621369362E-21</v>
      </c>
      <c r="DY4" s="170">
        <f t="shared" ref="DY4:DY35" si="11">IF(ISNONTEXT($K4),_xlfn.NORM.DIST(AB4,$G4,$K4,FALSE),NA())</f>
        <v>5.8771028299553976E-20</v>
      </c>
      <c r="DZ4" s="170">
        <f t="shared" ref="DZ4:DZ35" si="12">IF(ISNONTEXT($K4),_xlfn.NORM.DIST(AC4,$G4,$K4,FALSE),NA())</f>
        <v>4.8082379351379858E-19</v>
      </c>
      <c r="EA4" s="170">
        <f t="shared" ref="EA4:EA35" si="13">IF(ISNONTEXT($K4),_xlfn.NORM.DIST(AD4,$G4,$K4,FALSE),NA())</f>
        <v>3.7211839606947974E-18</v>
      </c>
      <c r="EB4" s="170">
        <f t="shared" ref="EB4:EB35" si="14">IF(ISNONTEXT($K4),_xlfn.NORM.DIST(AE4,$G4,$K4,FALSE),NA())</f>
        <v>2.7242619145989223E-17</v>
      </c>
      <c r="EC4" s="170">
        <f t="shared" ref="EC4:EC35" si="15">IF(ISNONTEXT($K4),_xlfn.NORM.DIST(AF4,$G4,$K4,FALSE),NA())</f>
        <v>1.8866402969921681E-16</v>
      </c>
      <c r="ED4" s="170">
        <f t="shared" ref="ED4:ED35" si="16">IF(ISNONTEXT($K4),_xlfn.NORM.DIST(AG4,$G4,$K4,FALSE),NA())</f>
        <v>1.2359527908805918E-15</v>
      </c>
      <c r="EE4" s="170">
        <f t="shared" ref="EE4:EE35" si="17">IF(ISNONTEXT($K4),_xlfn.NORM.DIST(AH4,$G4,$K4,FALSE),NA())</f>
        <v>7.6592666172814608E-15</v>
      </c>
      <c r="EF4" s="170">
        <f t="shared" ref="EF4:EF35" si="18">IF(ISNONTEXT($K4),_xlfn.NORM.DIST(AI4,$G4,$K4,FALSE),NA())</f>
        <v>4.4899863552250668E-14</v>
      </c>
      <c r="EG4" s="170">
        <f t="shared" ref="EG4:EG35" si="19">IF(ISNONTEXT($K4),_xlfn.NORM.DIST(AJ4,$G4,$K4,FALSE),NA())</f>
        <v>2.4898626113584396E-13</v>
      </c>
      <c r="EH4" s="170">
        <f t="shared" ref="EH4:EH35" si="20">IF(ISNONTEXT($K4),_xlfn.NORM.DIST(AK4,$G4,$K4,FALSE),NA())</f>
        <v>1.3061055504210289E-12</v>
      </c>
      <c r="EI4" s="170">
        <f t="shared" ref="EI4:EI35" si="21">IF(ISNONTEXT($K4),_xlfn.NORM.DIST(AL4,$G4,$K4,FALSE),NA())</f>
        <v>6.481174209111375E-12</v>
      </c>
      <c r="EJ4" s="170">
        <f t="shared" ref="EJ4:EJ35" si="22">IF(ISNONTEXT($K4),_xlfn.NORM.DIST(AM4,$G4,$K4,FALSE),NA())</f>
        <v>3.0422972438497199E-11</v>
      </c>
      <c r="EK4" s="170">
        <f t="shared" ref="EK4:EK35" si="23">IF(ISNONTEXT($K4),_xlfn.NORM.DIST(AN4,$G4,$K4,FALSE),NA())</f>
        <v>1.3508966404695406E-10</v>
      </c>
      <c r="EL4" s="170">
        <f t="shared" ref="EL4:EL35" si="24">IF(ISNONTEXT($K4),_xlfn.NORM.DIST(AO4,$G4,$K4,FALSE),NA())</f>
        <v>5.6743370394011511E-10</v>
      </c>
      <c r="EM4" s="170">
        <f t="shared" ref="EM4:EM35" si="25">IF(ISNONTEXT($K4),_xlfn.NORM.DIST(AP4,$G4,$K4,FALSE),NA())</f>
        <v>2.2546579401310292E-9</v>
      </c>
      <c r="EN4" s="170">
        <f t="shared" ref="EN4:EN35" si="26">IF(ISNONTEXT($K4),_xlfn.NORM.DIST(AQ4,$G4,$K4,FALSE),NA())</f>
        <v>8.4745906058224366E-9</v>
      </c>
      <c r="EO4" s="170">
        <f t="shared" ref="EO4:EO35" si="27">IF(ISNONTEXT($K4),_xlfn.NORM.DIST(AR4,$G4,$K4,FALSE),NA())</f>
        <v>3.0132094450624319E-8</v>
      </c>
      <c r="EP4" s="170">
        <f t="shared" ref="EP4:EP35" si="28">IF(ISNONTEXT($K4),_xlfn.NORM.DIST(AS4,$G4,$K4,FALSE),NA())</f>
        <v>1.0134736033162274E-7</v>
      </c>
      <c r="EQ4" s="170">
        <f t="shared" ref="EQ4:EQ35" si="29">IF(ISNONTEXT($K4),_xlfn.NORM.DIST(AT4,$G4,$K4,FALSE),NA())</f>
        <v>3.2245424006306187E-7</v>
      </c>
      <c r="ER4" s="170">
        <f t="shared" ref="ER4:ER35" si="30">IF(ISNONTEXT($K4),_xlfn.NORM.DIST(AU4,$G4,$K4,FALSE),NA())</f>
        <v>9.7050163445319488E-7</v>
      </c>
      <c r="ES4" s="170">
        <f t="shared" ref="ES4:ES35" si="31">IF(ISNONTEXT($K4),_xlfn.NORM.DIST(AV4,$G4,$K4,FALSE),NA())</f>
        <v>2.7631023934709469E-6</v>
      </c>
      <c r="ET4" s="170">
        <f t="shared" ref="ET4:ET35" si="32">IF(ISNONTEXT($K4),_xlfn.NORM.DIST(AW4,$G4,$K4,FALSE),NA())</f>
        <v>7.4416667165502108E-6</v>
      </c>
      <c r="EU4" s="170">
        <f t="shared" ref="EU4:EU35" si="33">IF(ISNONTEXT($K4),_xlfn.NORM.DIST(AX4,$G4,$K4,FALSE),NA())</f>
        <v>1.8959024213749054E-5</v>
      </c>
      <c r="EV4" s="170">
        <f t="shared" ref="EV4:EV35" si="34">IF(ISNONTEXT($K4),_xlfn.NORM.DIST(AY4,$G4,$K4,FALSE),NA())</f>
        <v>4.5691380043308523E-5</v>
      </c>
      <c r="EW4" s="170">
        <f t="shared" ref="EW4:EW35" si="35">IF(ISNONTEXT($K4),_xlfn.NORM.DIST(AZ4,$G4,$K4,FALSE),NA())</f>
        <v>1.0416578679311947E-4</v>
      </c>
      <c r="EX4" s="170">
        <f t="shared" ref="EX4:EX35" si="36">IF(ISNONTEXT($K4),_xlfn.NORM.DIST(BA4,$G4,$K4,FALSE),NA())</f>
        <v>2.2464070343153941E-4</v>
      </c>
      <c r="EY4" s="170">
        <f t="shared" ref="EY4:EY35" si="37">IF(ISNONTEXT($K4),_xlfn.NORM.DIST(BB4,$G4,$K4,FALSE),NA())</f>
        <v>4.5827306359179983E-4</v>
      </c>
      <c r="EZ4" s="170">
        <f t="shared" ref="EZ4:EZ35" si="38">IF(ISNONTEXT($K4),_xlfn.NORM.DIST(BC4,$G4,$K4,FALSE),NA())</f>
        <v>8.8436743132465421E-4</v>
      </c>
      <c r="FA4" s="170">
        <f t="shared" ref="FA4:FA35" si="39">IF(ISNONTEXT($K4),_xlfn.NORM.DIST(BD4,$G4,$K4,FALSE),NA())</f>
        <v>1.6144094036297347E-3</v>
      </c>
      <c r="FB4" s="170">
        <f t="shared" ref="FB4:FB35" si="40">IF(ISNONTEXT($K4),_xlfn.NORM.DIST(BE4,$G4,$K4,FALSE),NA())</f>
        <v>2.7878355096275682E-3</v>
      </c>
      <c r="FC4" s="170">
        <f t="shared" ref="FC4:FC35" si="41">IF(ISNONTEXT($K4),_xlfn.NORM.DIST(BF4,$G4,$K4,FALSE),NA())</f>
        <v>4.5540012060847623E-3</v>
      </c>
      <c r="FD4" s="170">
        <f t="shared" ref="FD4:FD35" si="42">IF(ISNONTEXT($K4),_xlfn.NORM.DIST(BG4,$G4,$K4,FALSE),NA())</f>
        <v>7.0370666736603608E-3</v>
      </c>
      <c r="FE4" s="170">
        <f t="shared" ref="FE4:FE35" si="43">IF(ISNONTEXT($K4),_xlfn.NORM.DIST(BH4,$G4,$K4,FALSE),NA())</f>
        <v>1.0286383674383061E-2</v>
      </c>
      <c r="FF4" s="170">
        <f t="shared" ref="FF4:FF35" si="44">IF(ISNONTEXT($K4),_xlfn.NORM.DIST(BI4,$G4,$K4,FALSE),NA())</f>
        <v>1.4223494240528515E-2</v>
      </c>
      <c r="FG4" s="170">
        <f t="shared" ref="FG4:FG35" si="45">IF(ISNONTEXT($K4),_xlfn.NORM.DIST(BJ4,$G4,$K4,FALSE),NA())</f>
        <v>1.8604688891485744E-2</v>
      </c>
      <c r="FH4" s="170">
        <f t="shared" ref="FH4:FH35" si="46">IF(ISNONTEXT($K4),_xlfn.NORM.DIST(BK4,$G4,$K4,FALSE),NA())</f>
        <v>2.3020303855851111E-2</v>
      </c>
      <c r="FI4" s="170">
        <f t="shared" ref="FI4:FI35" si="47">IF(ISNONTEXT($K4),_xlfn.NORM.DIST(BL4,$G4,$K4,FALSE),NA())</f>
        <v>2.6944629747919346E-2</v>
      </c>
      <c r="FJ4" s="170">
        <f t="shared" ref="FJ4:FJ35" si="48">IF(ISNONTEXT($K4),_xlfn.NORM.DIST(BM4,$G4,$K4,FALSE),NA())</f>
        <v>2.9833617512079295E-2</v>
      </c>
      <c r="FK4" s="170">
        <f t="shared" ref="FK4:FK35" si="49">IF(ISNONTEXT($K4),_xlfn.NORM.DIST(BN4,$G4,$K4,FALSE),NA())</f>
        <v>3.124727456341047E-2</v>
      </c>
      <c r="FL4" s="170">
        <f t="shared" ref="FL4:FL35" si="50">IF(ISNONTEXT($K4),_xlfn.NORM.DIST(BO4,$G4,$K4,FALSE),NA())</f>
        <v>3.0959283297528024E-2</v>
      </c>
      <c r="FM4" s="170">
        <f t="shared" ref="FM4:FM35" si="51">IF(ISNONTEXT($K4),_xlfn.NORM.DIST(BP4,$G4,$K4,FALSE),NA())</f>
        <v>2.9016309960825017E-2</v>
      </c>
      <c r="FN4" s="170">
        <f t="shared" ref="FN4:FN35" si="52">IF(ISNONTEXT($K4),_xlfn.NORM.DIST(BQ4,$G4,$K4,FALSE),NA())</f>
        <v>2.572562852714547E-2</v>
      </c>
      <c r="FO4" s="170">
        <f t="shared" ref="FO4:FO35" si="53">IF(ISNONTEXT($K4),_xlfn.NORM.DIST(BR4,$G4,$K4,FALSE),NA())</f>
        <v>2.1575572846903906E-2</v>
      </c>
      <c r="FP4" s="170">
        <f t="shared" ref="FP4:FP35" si="54">IF(ISNONTEXT($K4),_xlfn.NORM.DIST(BS4,$G4,$K4,FALSE),NA())</f>
        <v>1.7117140100527676E-2</v>
      </c>
      <c r="FQ4" s="170">
        <f t="shared" ref="FQ4:FQ35" si="55">IF(ISNONTEXT($K4),_xlfn.NORM.DIST(BT4,$G4,$K4,FALSE),NA())</f>
        <v>1.2846138617870652E-2</v>
      </c>
      <c r="FR4" s="170">
        <f t="shared" ref="FR4:FR35" si="56">IF(ISNONTEXT($K4),_xlfn.NORM.DIST(BU4,$G4,$K4,FALSE),NA())</f>
        <v>9.1198255619732906E-3</v>
      </c>
      <c r="FS4" s="170">
        <f t="shared" ref="FS4:FS35" si="57">IF(ISNONTEXT($K4),_xlfn.NORM.DIST(BV4,$G4,$K4,FALSE),NA())</f>
        <v>6.1245331234247424E-3</v>
      </c>
      <c r="FT4" s="170">
        <f t="shared" ref="FT4:FT35" si="58">IF(ISNONTEXT($K4),_xlfn.NORM.DIST(BW4,$G4,$K4,FALSE),NA())</f>
        <v>3.890737876332442E-3</v>
      </c>
      <c r="FU4" s="170">
        <f t="shared" ref="FU4:FU35" si="59">IF(ISNONTEXT($K4),_xlfn.NORM.DIST(BX4,$G4,$K4,FALSE),NA())</f>
        <v>2.3381021792989879E-3</v>
      </c>
      <c r="FV4" s="170">
        <f t="shared" ref="FV4:FV35" si="60">IF(ISNONTEXT($K4),_xlfn.NORM.DIST(BY4,$G4,$K4,FALSE),NA())</f>
        <v>1.3291302101957176E-3</v>
      </c>
      <c r="FW4" s="170">
        <f t="shared" ref="FW4:FW35" si="61">IF(ISNONTEXT($K4),_xlfn.NORM.DIST(BZ4,$G4,$K4,FALSE),NA())</f>
        <v>7.147334382980174E-4</v>
      </c>
      <c r="FX4" s="170">
        <f t="shared" ref="FX4:FX35" si="62">IF(ISNONTEXT($K4),_xlfn.NORM.DIST(CA4,$G4,$K4,FALSE),NA())</f>
        <v>3.6357432034183658E-4</v>
      </c>
      <c r="FY4" s="170">
        <f t="shared" ref="FY4:FY35" si="63">IF(ISNONTEXT($K4),_xlfn.NORM.DIST(CB4,$G4,$K4,FALSE),NA())</f>
        <v>1.7495035574219414E-4</v>
      </c>
      <c r="FZ4" s="170">
        <f t="shared" ref="FZ4:FZ35" si="64">IF(ISNONTEXT($K4),_xlfn.NORM.DIST(CC4,$G4,$K4,FALSE),NA())</f>
        <v>7.9635917437463665E-5</v>
      </c>
      <c r="GA4" s="170">
        <f t="shared" ref="GA4:GA35" si="65">IF(ISNONTEXT($K4),_xlfn.NORM.DIST(CD4,$G4,$K4,FALSE),NA())</f>
        <v>3.4290646581788279E-5</v>
      </c>
      <c r="GB4" s="170">
        <f t="shared" ref="GB4:GB35" si="66">IF(ISNONTEXT($K4),_xlfn.NORM.DIST(CE4,$G4,$K4,FALSE),NA())</f>
        <v>1.3967378093256219E-5</v>
      </c>
      <c r="GC4" s="170">
        <f t="shared" ref="GC4:GC35" si="67">IF(ISNONTEXT($K4),_xlfn.NORM.DIST(CF4,$G4,$K4,FALSE),NA())</f>
        <v>5.3817885906830205E-6</v>
      </c>
      <c r="GD4" s="170">
        <f t="shared" ref="GD4:GD35" si="68">IF(ISNONTEXT($K4),_xlfn.NORM.DIST(CG4,$G4,$K4,FALSE),NA())</f>
        <v>1.961602049293699E-6</v>
      </c>
      <c r="GE4" s="170">
        <f t="shared" ref="GE4:GE35" si="69">IF(ISNONTEXT($K4),_xlfn.NORM.DIST(CH4,$G4,$K4,FALSE),NA())</f>
        <v>6.7634410367167922E-7</v>
      </c>
      <c r="GF4" s="170">
        <f t="shared" ref="GF4:GF35" si="70">IF(ISNONTEXT($K4),_xlfn.NORM.DIST(CI4,$G4,$K4,FALSE),NA())</f>
        <v>2.2059569799824102E-7</v>
      </c>
      <c r="GG4" s="170">
        <f t="shared" ref="GG4:GG35" si="71">IF(ISNONTEXT($K4),_xlfn.NORM.DIST(CJ4,$G4,$K4,FALSE),NA())</f>
        <v>6.8061089667199655E-8</v>
      </c>
      <c r="GH4" s="170">
        <f t="shared" ref="GH4:GH35" si="72">IF(ISNONTEXT($K4),_xlfn.NORM.DIST(CK4,$G4,$K4,FALSE),NA())</f>
        <v>1.9864300934888917E-8</v>
      </c>
      <c r="GI4" s="170">
        <f t="shared" ref="GI4:GI35" si="73">IF(ISNONTEXT($K4),_xlfn.NORM.DIST(CL4,$G4,$K4,FALSE),NA())</f>
        <v>5.4842873642854905E-9</v>
      </c>
      <c r="GJ4" s="170">
        <f t="shared" ref="GJ4:GJ35" si="74">IF(ISNONTEXT($K4),_xlfn.NORM.DIST(CM4,$G4,$K4,FALSE),NA())</f>
        <v>1.4323186549991534E-9</v>
      </c>
      <c r="GK4" s="170">
        <f t="shared" ref="GK4:GK35" si="75">IF(ISNONTEXT($K4),_xlfn.NORM.DIST(CN4,$G4,$K4,FALSE),NA())</f>
        <v>3.5386012186000657E-10</v>
      </c>
      <c r="GL4" s="170">
        <f t="shared" ref="GL4:GL35" si="76">IF(ISNONTEXT($K4),_xlfn.NORM.DIST(CO4,$G4,$K4,FALSE),NA())</f>
        <v>8.2698213147277316E-11</v>
      </c>
      <c r="GM4" s="170">
        <f t="shared" ref="GM4:GM35" si="77">IF(ISNONTEXT($K4),_xlfn.NORM.DIST(CP4,$G4,$K4,FALSE),NA())</f>
        <v>1.828239794613338E-11</v>
      </c>
      <c r="GN4" s="170">
        <f t="shared" ref="GN4:GN35" si="78">IF(ISNONTEXT($K4),_xlfn.NORM.DIST(CQ4,$G4,$K4,FALSE),NA())</f>
        <v>3.8233382226432372E-12</v>
      </c>
      <c r="GO4" s="170">
        <f t="shared" ref="GO4:GO35" si="79">IF(ISNONTEXT($K4),_xlfn.NORM.DIST(CR4,$G4,$K4,FALSE),NA())</f>
        <v>7.5635347761762182E-13</v>
      </c>
      <c r="GP4" s="170">
        <f t="shared" ref="GP4:GP35" si="80">IF(ISNONTEXT($K4),_xlfn.NORM.DIST(CS4,$G4,$K4,FALSE),NA())</f>
        <v>1.4154007661827278E-13</v>
      </c>
      <c r="GQ4" s="170">
        <f t="shared" ref="GQ4:GQ35" si="81">IF(ISNONTEXT($K4),_xlfn.NORM.DIST(CT4,$G4,$K4,FALSE),NA())</f>
        <v>2.5055701902435365E-14</v>
      </c>
      <c r="GR4" s="170">
        <f t="shared" ref="GR4:GR35" si="82">IF(ISNONTEXT($K4),_xlfn.NORM.DIST(CU4,$G4,$K4,FALSE),NA())</f>
        <v>4.1957175973619583E-15</v>
      </c>
      <c r="GS4" s="170">
        <f t="shared" ref="GS4:GS35" si="83">IF(ISNONTEXT($K4),_xlfn.NORM.DIST(CV4,$G4,$K4,FALSE),NA())</f>
        <v>6.6462772497665231E-16</v>
      </c>
      <c r="GT4" s="170">
        <f t="shared" ref="GT4:GT35" si="84">IF(ISNONTEXT($K4),_xlfn.NORM.DIST(CW4,$G4,$K4,FALSE),NA())</f>
        <v>9.9591709551285817E-17</v>
      </c>
      <c r="GU4" s="170">
        <f t="shared" ref="GU4:GU35" si="85">IF(ISNONTEXT($K4),_xlfn.NORM.DIST(CX4,$G4,$K4,FALSE),NA())</f>
        <v>1.4116936121897973E-17</v>
      </c>
      <c r="GV4" s="170">
        <f t="shared" ref="GV4:GV35" si="86">IF(ISNONTEXT($K4),_xlfn.NORM.DIST(CY4,$G4,$K4,FALSE),NA())</f>
        <v>1.8929111986116925E-18</v>
      </c>
      <c r="GW4" s="170">
        <f t="shared" ref="GW4:GW35" si="87">IF(ISNONTEXT($K4),_xlfn.NORM.DIST(CZ4,$G4,$K4,FALSE),NA())</f>
        <v>2.4010022129220135E-19</v>
      </c>
      <c r="GX4" s="170">
        <f t="shared" ref="GX4:GX35" si="88">IF(ISNONTEXT($K4),_xlfn.NORM.DIST(DA4,$G4,$K4,FALSE),NA())</f>
        <v>2.8808948610530947E-20</v>
      </c>
      <c r="GY4" s="170">
        <f t="shared" ref="GY4:GY35" si="89">IF(ISNONTEXT($K4),_xlfn.NORM.DIST(DB4,$G4,$K4,FALSE),NA())</f>
        <v>3.2699023713176224E-21</v>
      </c>
      <c r="GZ4" s="170">
        <f t="shared" ref="GZ4:GZ35" si="90">IF(ISNONTEXT($K4),_xlfn.NORM.DIST(DC4,$G4,$K4,FALSE),NA())</f>
        <v>3.5108695439283877E-22</v>
      </c>
      <c r="HA4" s="170">
        <f t="shared" ref="HA4:HA35" si="91">IF(ISNONTEXT($K4),_xlfn.NORM.DIST(DD4,$G4,$K4,FALSE),NA())</f>
        <v>3.5658833103573057E-23</v>
      </c>
      <c r="HB4" s="170">
        <f t="shared" ref="HB4:HB35" si="92">IF(ISNONTEXT($K4),_xlfn.NORM.DIST(DE4,$G4,$K4,FALSE),NA())</f>
        <v>3.4260373318399224E-24</v>
      </c>
      <c r="HC4" s="170">
        <f t="shared" ref="HC4:HC35" si="93">IF(ISNONTEXT($K4),_xlfn.NORM.DIST(DF4,$G4,$K4,FALSE),NA())</f>
        <v>3.1137918918023668E-25</v>
      </c>
      <c r="HD4" s="170">
        <f t="shared" ref="HD4:HD35" si="94">IF(ISNONTEXT($K4),_xlfn.NORM.DIST(DG4,$G4,$K4,FALSE),NA())</f>
        <v>2.6770692443551475E-26</v>
      </c>
      <c r="HE4" s="170">
        <f t="shared" ref="HE4:HE35" si="95">IF(ISNONTEXT($K4),_xlfn.NORM.DIST(DH4,$G4,$K4,FALSE),NA())</f>
        <v>2.1772191959376634E-27</v>
      </c>
      <c r="HF4" s="170">
        <f t="shared" ref="HF4:HF35" si="96">IF(ISNONTEXT($K4),_xlfn.NORM.DIST(DI4,$G4,$K4,FALSE),NA())</f>
        <v>1.6750093419056564E-28</v>
      </c>
      <c r="HG4" s="170">
        <f t="shared" ref="HG4:HG35" si="97">IF(ISNONTEXT($K4),_xlfn.NORM.DIST(DJ4,$G4,$K4,FALSE),NA())</f>
        <v>1.2190031872541505E-29</v>
      </c>
      <c r="HH4" s="170">
        <f t="shared" ref="HH4:HH35" si="98">IF(ISNONTEXT($K4),_xlfn.NORM.DIST(DK4,$G4,$K4,FALSE),NA())</f>
        <v>8.3919903837002256E-31</v>
      </c>
      <c r="HI4" s="170">
        <f t="shared" ref="HI4:HI35" si="99">IF(ISNONTEXT($K4),_xlfn.NORM.DIST(DL4,$G4,$K4,FALSE),NA())</f>
        <v>5.4650940812683893E-32</v>
      </c>
      <c r="HJ4" s="170">
        <f t="shared" ref="HJ4:HJ35" si="100">IF(ISNONTEXT($K4),_xlfn.NORM.DIST(DM4,$G4,$K4,FALSE),NA())</f>
        <v>3.3666877336320994E-33</v>
      </c>
      <c r="HK4" s="170">
        <f t="shared" ref="HK4:HK35" si="101">IF(ISNONTEXT($K4),_xlfn.NORM.DIST(DN4,$G4,$K4,FALSE),NA())</f>
        <v>1.9619166794203699E-34</v>
      </c>
      <c r="HL4" s="170">
        <f t="shared" ref="HL4:HL35" si="102">IF(ISNONTEXT($K4),_xlfn.NORM.DIST(DO4,$G4,$K4,FALSE),NA())</f>
        <v>1.0815106760911687E-35</v>
      </c>
      <c r="HM4" s="170">
        <f t="shared" ref="HM4:HM35" si="103">IF(ISNONTEXT($K4),_xlfn.NORM.DIST(DP4,$G4,$K4,FALSE),NA())</f>
        <v>5.6396686862157977E-37</v>
      </c>
      <c r="HN4" s="170">
        <f t="shared" ref="HN4:HN35" si="104">IF(ISNONTEXT($K4),_xlfn.NORM.DIST(DQ4,$G4,$K4,FALSE),NA())</f>
        <v>2.7819473106409925E-38</v>
      </c>
      <c r="HO4" s="170">
        <f t="shared" ref="HO4:HO35" si="105">IF(ISNONTEXT($K4),_xlfn.NORM.DIST(DR4,$G4,$K4,FALSE),NA())</f>
        <v>1.2981256704447733E-39</v>
      </c>
      <c r="HP4" s="170">
        <f t="shared" ref="HP4:HP35" si="106">IF(ISNONTEXT($K4),_xlfn.NORM.DIST(DS4,$G4,$K4,FALSE),NA())</f>
        <v>5.7300327585656865E-41</v>
      </c>
    </row>
    <row r="5" spans="1:225" x14ac:dyDescent="0.25">
      <c r="A5" s="4">
        <v>2</v>
      </c>
      <c r="B5" s="96">
        <v>60</v>
      </c>
      <c r="C5" s="96">
        <v>120</v>
      </c>
      <c r="D5" s="96">
        <v>240</v>
      </c>
      <c r="E5" s="36">
        <f t="shared" ref="E5:E68" si="107">IF(OR(ISBLANK(C5),ISBLANK(D5),ISBLANK(B5)),"",IF(AND(B5&gt;0,C5&gt;0,D5&gt;0),IF(C5&gt;B5,IF(D5&gt;C5,1,-1),-1)))</f>
        <v>1</v>
      </c>
      <c r="F5" s="36">
        <f t="shared" ref="F5:F68" si="108">IF(OR(ISBLANK(B5),ISBLANK(C5),ISBLANK(D5)),"",IFERROR(MIN(C5-B5,D5-C5)/MAX(C5-B5,D5-C5),""))</f>
        <v>0.5</v>
      </c>
      <c r="G5" s="74">
        <f t="shared" ref="G5:G68" si="109">IF(AND(B5&gt;0,C5&gt;0,D5&gt;0),(B5+(4*C5)+D5)/6,"")</f>
        <v>130</v>
      </c>
      <c r="H5" s="23" t="s">
        <v>797</v>
      </c>
      <c r="I5" s="58"/>
      <c r="J5" s="281"/>
      <c r="K5" s="75">
        <f>IF(AND(B5&gt;0,C5&gt;0,D5&gt;0),IF(ISBLANK(J5),IF(ISBLANK(H5),"",(D5-B5)*VLOOKUP(H5,VLookups!$A$4:$B$13,2,FALSE)),J5),"")</f>
        <v>18</v>
      </c>
      <c r="L5" s="76">
        <f t="shared" si="0"/>
        <v>324</v>
      </c>
      <c r="M5" s="96">
        <v>150</v>
      </c>
      <c r="N5" s="271">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139.43920922874474</v>
      </c>
      <c r="U5" s="5"/>
      <c r="V5" s="169">
        <f t="shared" si="1"/>
        <v>3</v>
      </c>
      <c r="W5" s="50">
        <f t="shared" ref="W5:AP17" si="110">IF(ISNONTEXT($V5),X5-$V5,"")</f>
        <v>0</v>
      </c>
      <c r="X5" s="50">
        <f t="shared" si="110"/>
        <v>3</v>
      </c>
      <c r="Y5" s="50">
        <f t="shared" si="110"/>
        <v>6</v>
      </c>
      <c r="Z5" s="50">
        <f t="shared" si="110"/>
        <v>9</v>
      </c>
      <c r="AA5" s="50">
        <f t="shared" si="110"/>
        <v>12</v>
      </c>
      <c r="AB5" s="50">
        <f t="shared" si="110"/>
        <v>15</v>
      </c>
      <c r="AC5" s="50">
        <f t="shared" si="110"/>
        <v>18</v>
      </c>
      <c r="AD5" s="50">
        <f t="shared" si="110"/>
        <v>21</v>
      </c>
      <c r="AE5" s="50">
        <f t="shared" si="110"/>
        <v>24</v>
      </c>
      <c r="AF5" s="50">
        <f t="shared" si="110"/>
        <v>27</v>
      </c>
      <c r="AG5" s="50">
        <f t="shared" si="110"/>
        <v>30</v>
      </c>
      <c r="AH5" s="50">
        <f t="shared" si="110"/>
        <v>33</v>
      </c>
      <c r="AI5" s="50">
        <f t="shared" si="110"/>
        <v>36</v>
      </c>
      <c r="AJ5" s="50">
        <f t="shared" si="110"/>
        <v>39</v>
      </c>
      <c r="AK5" s="50">
        <f t="shared" si="110"/>
        <v>42</v>
      </c>
      <c r="AL5" s="50">
        <f t="shared" si="110"/>
        <v>45</v>
      </c>
      <c r="AM5" s="50">
        <f t="shared" si="110"/>
        <v>48</v>
      </c>
      <c r="AN5" s="50">
        <f t="shared" si="110"/>
        <v>51</v>
      </c>
      <c r="AO5" s="50">
        <f t="shared" si="110"/>
        <v>54</v>
      </c>
      <c r="AP5" s="50">
        <f t="shared" si="110"/>
        <v>57</v>
      </c>
      <c r="AQ5" s="50">
        <f t="shared" si="3"/>
        <v>60</v>
      </c>
      <c r="AR5" s="50">
        <f t="shared" ref="AR5:DC8" si="111">IF(ISNONTEXT($V5),AQ5+$V5,"")</f>
        <v>63</v>
      </c>
      <c r="AS5" s="50">
        <f t="shared" si="111"/>
        <v>66</v>
      </c>
      <c r="AT5" s="50">
        <f t="shared" si="111"/>
        <v>69</v>
      </c>
      <c r="AU5" s="50">
        <f t="shared" si="111"/>
        <v>72</v>
      </c>
      <c r="AV5" s="50">
        <f t="shared" si="111"/>
        <v>75</v>
      </c>
      <c r="AW5" s="50">
        <f t="shared" si="111"/>
        <v>78</v>
      </c>
      <c r="AX5" s="50">
        <f t="shared" si="111"/>
        <v>81</v>
      </c>
      <c r="AY5" s="50">
        <f t="shared" si="111"/>
        <v>84</v>
      </c>
      <c r="AZ5" s="50">
        <f t="shared" si="111"/>
        <v>87</v>
      </c>
      <c r="BA5" s="50">
        <f t="shared" si="111"/>
        <v>90</v>
      </c>
      <c r="BB5" s="50">
        <f t="shared" si="111"/>
        <v>93</v>
      </c>
      <c r="BC5" s="50">
        <f t="shared" si="111"/>
        <v>96</v>
      </c>
      <c r="BD5" s="50">
        <f t="shared" si="111"/>
        <v>99</v>
      </c>
      <c r="BE5" s="50">
        <f t="shared" si="111"/>
        <v>102</v>
      </c>
      <c r="BF5" s="50">
        <f t="shared" si="111"/>
        <v>105</v>
      </c>
      <c r="BG5" s="50">
        <f t="shared" si="111"/>
        <v>108</v>
      </c>
      <c r="BH5" s="50">
        <f t="shared" si="111"/>
        <v>111</v>
      </c>
      <c r="BI5" s="50">
        <f t="shared" si="111"/>
        <v>114</v>
      </c>
      <c r="BJ5" s="50">
        <f t="shared" si="111"/>
        <v>117</v>
      </c>
      <c r="BK5" s="50">
        <f t="shared" si="111"/>
        <v>120</v>
      </c>
      <c r="BL5" s="50">
        <f t="shared" si="111"/>
        <v>123</v>
      </c>
      <c r="BM5" s="50">
        <f t="shared" si="111"/>
        <v>126</v>
      </c>
      <c r="BN5" s="50">
        <f t="shared" si="111"/>
        <v>129</v>
      </c>
      <c r="BO5" s="50">
        <f t="shared" si="111"/>
        <v>132</v>
      </c>
      <c r="BP5" s="50">
        <f t="shared" si="111"/>
        <v>135</v>
      </c>
      <c r="BQ5" s="50">
        <f t="shared" si="111"/>
        <v>138</v>
      </c>
      <c r="BR5" s="50">
        <f t="shared" si="111"/>
        <v>141</v>
      </c>
      <c r="BS5" s="50">
        <f t="shared" si="111"/>
        <v>144</v>
      </c>
      <c r="BT5" s="50">
        <f t="shared" si="111"/>
        <v>147</v>
      </c>
      <c r="BU5" s="50">
        <f t="shared" si="111"/>
        <v>150</v>
      </c>
      <c r="BV5" s="50">
        <f t="shared" si="111"/>
        <v>153</v>
      </c>
      <c r="BW5" s="50">
        <f t="shared" si="111"/>
        <v>156</v>
      </c>
      <c r="BX5" s="50">
        <f t="shared" si="111"/>
        <v>159</v>
      </c>
      <c r="BY5" s="50">
        <f t="shared" si="111"/>
        <v>162</v>
      </c>
      <c r="BZ5" s="50">
        <f t="shared" si="111"/>
        <v>165</v>
      </c>
      <c r="CA5" s="50">
        <f t="shared" si="111"/>
        <v>168</v>
      </c>
      <c r="CB5" s="50">
        <f t="shared" si="111"/>
        <v>171</v>
      </c>
      <c r="CC5" s="50">
        <f t="shared" si="111"/>
        <v>174</v>
      </c>
      <c r="CD5" s="50">
        <f t="shared" si="111"/>
        <v>177</v>
      </c>
      <c r="CE5" s="50">
        <f t="shared" si="111"/>
        <v>180</v>
      </c>
      <c r="CF5" s="50">
        <f t="shared" si="111"/>
        <v>183</v>
      </c>
      <c r="CG5" s="50">
        <f t="shared" si="111"/>
        <v>186</v>
      </c>
      <c r="CH5" s="50">
        <f t="shared" si="111"/>
        <v>189</v>
      </c>
      <c r="CI5" s="50">
        <f t="shared" si="111"/>
        <v>192</v>
      </c>
      <c r="CJ5" s="50">
        <f t="shared" si="111"/>
        <v>195</v>
      </c>
      <c r="CK5" s="50">
        <f t="shared" si="111"/>
        <v>198</v>
      </c>
      <c r="CL5" s="50">
        <f t="shared" si="111"/>
        <v>201</v>
      </c>
      <c r="CM5" s="50">
        <f t="shared" si="111"/>
        <v>204</v>
      </c>
      <c r="CN5" s="50">
        <f t="shared" si="111"/>
        <v>207</v>
      </c>
      <c r="CO5" s="50">
        <f t="shared" si="111"/>
        <v>210</v>
      </c>
      <c r="CP5" s="50">
        <f t="shared" si="111"/>
        <v>213</v>
      </c>
      <c r="CQ5" s="50">
        <f t="shared" si="111"/>
        <v>216</v>
      </c>
      <c r="CR5" s="50">
        <f t="shared" si="111"/>
        <v>219</v>
      </c>
      <c r="CS5" s="50">
        <f t="shared" si="111"/>
        <v>222</v>
      </c>
      <c r="CT5" s="50">
        <f t="shared" si="111"/>
        <v>225</v>
      </c>
      <c r="CU5" s="50">
        <f t="shared" si="111"/>
        <v>228</v>
      </c>
      <c r="CV5" s="50">
        <f t="shared" si="111"/>
        <v>231</v>
      </c>
      <c r="CW5" s="50">
        <f t="shared" si="111"/>
        <v>234</v>
      </c>
      <c r="CX5" s="50">
        <f t="shared" si="111"/>
        <v>237</v>
      </c>
      <c r="CY5" s="50">
        <f t="shared" si="111"/>
        <v>240</v>
      </c>
      <c r="CZ5" s="50">
        <f t="shared" si="111"/>
        <v>243</v>
      </c>
      <c r="DA5" s="50">
        <f t="shared" si="111"/>
        <v>246</v>
      </c>
      <c r="DB5" s="50">
        <f t="shared" si="111"/>
        <v>249</v>
      </c>
      <c r="DC5" s="50">
        <f t="shared" si="111"/>
        <v>252</v>
      </c>
      <c r="DD5" s="50">
        <f t="shared" si="4"/>
        <v>255</v>
      </c>
      <c r="DE5" s="50">
        <f t="shared" si="5"/>
        <v>258</v>
      </c>
      <c r="DF5" s="50">
        <f t="shared" si="5"/>
        <v>261</v>
      </c>
      <c r="DG5" s="50">
        <f t="shared" si="5"/>
        <v>264</v>
      </c>
      <c r="DH5" s="50">
        <f t="shared" si="5"/>
        <v>267</v>
      </c>
      <c r="DI5" s="50">
        <f t="shared" si="5"/>
        <v>270</v>
      </c>
      <c r="DJ5" s="50">
        <f t="shared" si="5"/>
        <v>273</v>
      </c>
      <c r="DK5" s="50">
        <f t="shared" si="5"/>
        <v>276</v>
      </c>
      <c r="DL5" s="50">
        <f t="shared" si="5"/>
        <v>279</v>
      </c>
      <c r="DM5" s="50">
        <f t="shared" si="5"/>
        <v>282</v>
      </c>
      <c r="DN5" s="50">
        <f t="shared" si="5"/>
        <v>285</v>
      </c>
      <c r="DO5" s="50">
        <f t="shared" si="5"/>
        <v>288</v>
      </c>
      <c r="DP5" s="50">
        <f t="shared" si="5"/>
        <v>291</v>
      </c>
      <c r="DQ5" s="50">
        <f t="shared" si="5"/>
        <v>294</v>
      </c>
      <c r="DR5" s="50">
        <f t="shared" si="5"/>
        <v>297</v>
      </c>
      <c r="DS5" s="50">
        <f t="shared" si="5"/>
        <v>300</v>
      </c>
      <c r="DT5" s="170">
        <f t="shared" si="6"/>
        <v>1.0450335647108752E-13</v>
      </c>
      <c r="DU5" s="170">
        <f t="shared" si="7"/>
        <v>3.4344741190261726E-13</v>
      </c>
      <c r="DV5" s="170">
        <f t="shared" si="8"/>
        <v>1.0978083279046891E-12</v>
      </c>
      <c r="DW5" s="170">
        <f t="shared" si="9"/>
        <v>3.4129431823301979E-12</v>
      </c>
      <c r="DX5" s="170">
        <f t="shared" si="10"/>
        <v>1.0319718719711485E-11</v>
      </c>
      <c r="DY5" s="170">
        <f t="shared" si="11"/>
        <v>3.0348898012667587E-11</v>
      </c>
      <c r="DZ5" s="170">
        <f t="shared" si="12"/>
        <v>8.6806901898921053E-11</v>
      </c>
      <c r="EA5" s="170">
        <f t="shared" si="13"/>
        <v>2.4149150140837733E-10</v>
      </c>
      <c r="EB5" s="170">
        <f t="shared" si="14"/>
        <v>6.5340990092840569E-10</v>
      </c>
      <c r="EC5" s="170">
        <f t="shared" si="15"/>
        <v>1.7195144691521E-9</v>
      </c>
      <c r="ED5" s="170">
        <f t="shared" si="16"/>
        <v>4.4011099937389867E-9</v>
      </c>
      <c r="EE5" s="170">
        <f t="shared" si="17"/>
        <v>1.0956071937876452E-8</v>
      </c>
      <c r="EF5" s="170">
        <f t="shared" si="18"/>
        <v>2.6526734585076505E-8</v>
      </c>
      <c r="EG5" s="170">
        <f t="shared" si="19"/>
        <v>6.2466758933439779E-8</v>
      </c>
      <c r="EH5" s="170">
        <f t="shared" si="20"/>
        <v>1.4307060674924061E-7</v>
      </c>
      <c r="EI5" s="170">
        <f t="shared" si="21"/>
        <v>3.1870445112199542E-7</v>
      </c>
      <c r="EJ5" s="170">
        <f t="shared" si="22"/>
        <v>6.9049748873870854E-7</v>
      </c>
      <c r="EK5" s="170">
        <f t="shared" si="23"/>
        <v>1.4550313217348147E-6</v>
      </c>
      <c r="EL5" s="170">
        <f t="shared" si="24"/>
        <v>2.9820769473497515E-6</v>
      </c>
      <c r="EM5" s="170">
        <f t="shared" si="25"/>
        <v>5.944312230763987E-6</v>
      </c>
      <c r="EN5" s="170">
        <f t="shared" si="26"/>
        <v>1.1524461598217815E-5</v>
      </c>
      <c r="EO5" s="170">
        <f t="shared" si="27"/>
        <v>2.1730811343650224E-5</v>
      </c>
      <c r="EP5" s="170">
        <f t="shared" si="28"/>
        <v>3.9853594923294818E-5</v>
      </c>
      <c r="EQ5" s="170">
        <f t="shared" si="29"/>
        <v>7.1087841477675983E-5</v>
      </c>
      <c r="ER5" s="170">
        <f t="shared" si="30"/>
        <v>1.2332735491980557E-4</v>
      </c>
      <c r="ES5" s="170">
        <f t="shared" si="31"/>
        <v>2.0809410188877054E-4</v>
      </c>
      <c r="ET5" s="170">
        <f t="shared" si="32"/>
        <v>3.4150446742285613E-4</v>
      </c>
      <c r="EU5" s="170">
        <f t="shared" si="33"/>
        <v>5.4509132709897783E-4</v>
      </c>
      <c r="EV5" s="170">
        <f t="shared" si="34"/>
        <v>8.4621051817231595E-4</v>
      </c>
      <c r="EW5" s="170">
        <f t="shared" si="35"/>
        <v>1.2776851015142636E-3</v>
      </c>
      <c r="EX5" s="170">
        <f t="shared" si="36"/>
        <v>1.8763139464039241E-3</v>
      </c>
      <c r="EY5" s="170">
        <f t="shared" si="37"/>
        <v>2.6799299788687072E-3</v>
      </c>
      <c r="EZ5" s="170">
        <f t="shared" si="38"/>
        <v>3.7228681176922347E-3</v>
      </c>
      <c r="FA5" s="170">
        <f t="shared" si="39"/>
        <v>5.0300015714307283E-3</v>
      </c>
      <c r="FB5" s="170">
        <f t="shared" si="40"/>
        <v>6.6098994680042515E-3</v>
      </c>
      <c r="FC5" s="170">
        <f t="shared" si="41"/>
        <v>8.4480767764308715E-3</v>
      </c>
      <c r="FD5" s="170">
        <f t="shared" si="42"/>
        <v>1.0501639707961792E-2</v>
      </c>
      <c r="FE5" s="170">
        <f t="shared" si="43"/>
        <v>1.2696752123479165E-2</v>
      </c>
      <c r="FF5" s="170">
        <f t="shared" si="44"/>
        <v>1.4930158974517998E-2</v>
      </c>
      <c r="FG5" s="170">
        <f t="shared" si="45"/>
        <v>1.707546296567982E-2</v>
      </c>
      <c r="FH5" s="170">
        <f t="shared" si="46"/>
        <v>1.8994016342562734E-2</v>
      </c>
      <c r="FI5" s="170">
        <f t="shared" si="47"/>
        <v>2.054931699076307E-2</v>
      </c>
      <c r="FJ5" s="170">
        <f t="shared" si="48"/>
        <v>2.1622914953985908E-2</v>
      </c>
      <c r="FK5" s="170">
        <f t="shared" si="49"/>
        <v>2.2129283529430305E-2</v>
      </c>
      <c r="FL5" s="170">
        <f t="shared" si="50"/>
        <v>2.2027069930838222E-2</v>
      </c>
      <c r="FM5" s="170">
        <f t="shared" si="51"/>
        <v>2.1324672612369349E-2</v>
      </c>
      <c r="FN5" s="170">
        <f t="shared" si="52"/>
        <v>2.0079101660152417E-2</v>
      </c>
      <c r="FO5" s="170">
        <f t="shared" si="53"/>
        <v>1.8388336777016349E-2</v>
      </c>
      <c r="FP5" s="170">
        <f t="shared" si="54"/>
        <v>1.6378604051937619E-2</v>
      </c>
      <c r="FQ5" s="170">
        <f t="shared" si="55"/>
        <v>1.418886260907672E-2</v>
      </c>
      <c r="FR5" s="170">
        <f t="shared" si="56"/>
        <v>1.1955136722390614E-2</v>
      </c>
      <c r="FS5" s="170">
        <f t="shared" si="57"/>
        <v>9.7971052872341466E-3</v>
      </c>
      <c r="FT5" s="170">
        <f t="shared" si="58"/>
        <v>7.8086735645219165E-3</v>
      </c>
      <c r="FU5" s="170">
        <f t="shared" si="59"/>
        <v>6.0533115244440052E-3</v>
      </c>
      <c r="FV5" s="170">
        <f t="shared" si="60"/>
        <v>4.5639938034669914E-3</v>
      </c>
      <c r="FW5" s="170">
        <f t="shared" si="61"/>
        <v>3.3468275231138852E-3</v>
      </c>
      <c r="FX5" s="170">
        <f t="shared" si="62"/>
        <v>2.3870300257754005E-3</v>
      </c>
      <c r="FY5" s="170">
        <f t="shared" si="63"/>
        <v>1.6558412459777424E-3</v>
      </c>
      <c r="FZ5" s="170">
        <f t="shared" si="64"/>
        <v>1.1171610235881904E-3</v>
      </c>
      <c r="GA5" s="170">
        <f t="shared" si="65"/>
        <v>7.3307619761906265E-4</v>
      </c>
      <c r="GB5" s="170">
        <f t="shared" si="66"/>
        <v>4.678630268954641E-4</v>
      </c>
      <c r="GC5" s="170">
        <f t="shared" si="67"/>
        <v>2.9041871418309853E-4</v>
      </c>
      <c r="GD5" s="170">
        <f t="shared" si="68"/>
        <v>1.7533423980100246E-4</v>
      </c>
      <c r="GE5" s="170">
        <f t="shared" si="69"/>
        <v>1.0295445300734617E-4</v>
      </c>
      <c r="GF5" s="170">
        <f t="shared" si="70"/>
        <v>5.8797627263647633E-5</v>
      </c>
      <c r="GG5" s="170">
        <f t="shared" si="71"/>
        <v>3.2659590149816609E-5</v>
      </c>
      <c r="GH5" s="170">
        <f t="shared" si="72"/>
        <v>1.764403556125214E-5</v>
      </c>
      <c r="GI5" s="170">
        <f t="shared" si="73"/>
        <v>9.2708890322108719E-6</v>
      </c>
      <c r="GJ5" s="170">
        <f t="shared" si="74"/>
        <v>4.7378478045054542E-6</v>
      </c>
      <c r="GK5" s="170">
        <f t="shared" si="75"/>
        <v>2.3549250683193255E-6</v>
      </c>
      <c r="GL5" s="170">
        <f t="shared" si="76"/>
        <v>1.138437897048529E-6</v>
      </c>
      <c r="GM5" s="170">
        <f t="shared" si="77"/>
        <v>5.3527610952675066E-7</v>
      </c>
      <c r="GN5" s="170">
        <f t="shared" si="78"/>
        <v>2.4478378211956511E-7</v>
      </c>
      <c r="GO5" s="170">
        <f t="shared" si="79"/>
        <v>1.0887387626055893E-7</v>
      </c>
      <c r="GP5" s="170">
        <f t="shared" si="80"/>
        <v>4.7097840503272611E-8</v>
      </c>
      <c r="GQ5" s="170">
        <f t="shared" si="81"/>
        <v>1.9815934961142161E-8</v>
      </c>
      <c r="GR5" s="170">
        <f t="shared" si="82"/>
        <v>8.1089459582536712E-9</v>
      </c>
      <c r="GS5" s="170">
        <f t="shared" si="83"/>
        <v>3.2273830100531555E-9</v>
      </c>
      <c r="GT5" s="170">
        <f t="shared" si="84"/>
        <v>1.2493176486091811E-9</v>
      </c>
      <c r="GU5" s="170">
        <f t="shared" si="85"/>
        <v>4.703612179184986E-10</v>
      </c>
      <c r="GV5" s="170">
        <f t="shared" si="86"/>
        <v>1.7223697990120915E-10</v>
      </c>
      <c r="GW5" s="170">
        <f t="shared" si="87"/>
        <v>6.1341947733036316E-11</v>
      </c>
      <c r="GX5" s="170">
        <f t="shared" si="88"/>
        <v>2.1248338967123582E-11</v>
      </c>
      <c r="GY5" s="170">
        <f t="shared" si="89"/>
        <v>7.1586095350585765E-12</v>
      </c>
      <c r="GZ5" s="170">
        <f t="shared" si="90"/>
        <v>2.3456792583382869E-12</v>
      </c>
      <c r="HA5" s="170">
        <f t="shared" si="91"/>
        <v>7.4755791671771398E-13</v>
      </c>
      <c r="HB5" s="170">
        <f t="shared" si="92"/>
        <v>2.3171669576528976E-13</v>
      </c>
      <c r="HC5" s="170">
        <f t="shared" si="93"/>
        <v>6.9856379464710734E-14</v>
      </c>
      <c r="HD5" s="170">
        <f t="shared" si="94"/>
        <v>2.0482882976478784E-14</v>
      </c>
      <c r="HE5" s="170">
        <f t="shared" si="95"/>
        <v>5.841338296639286E-15</v>
      </c>
      <c r="HF5" s="170">
        <f t="shared" si="96"/>
        <v>1.6202047393328279E-15</v>
      </c>
      <c r="HG5" s="170">
        <f t="shared" si="97"/>
        <v>4.3708278536994464E-16</v>
      </c>
      <c r="HH5" s="170">
        <f t="shared" si="98"/>
        <v>1.1468160706588036E-16</v>
      </c>
      <c r="HI5" s="170">
        <f t="shared" si="99"/>
        <v>2.9265779949361781E-17</v>
      </c>
      <c r="HJ5" s="170">
        <f t="shared" si="100"/>
        <v>7.2637802952067271E-18</v>
      </c>
      <c r="HK5" s="170">
        <f t="shared" si="101"/>
        <v>1.7534830055869369E-18</v>
      </c>
      <c r="HL5" s="170">
        <f t="shared" si="102"/>
        <v>4.1169603739568728E-19</v>
      </c>
      <c r="HM5" s="170">
        <f t="shared" si="103"/>
        <v>9.4013035848809173E-20</v>
      </c>
      <c r="HN5" s="170">
        <f t="shared" si="104"/>
        <v>2.0880251798731608E-20</v>
      </c>
      <c r="HO5" s="170">
        <f t="shared" si="105"/>
        <v>4.5104476908890465E-21</v>
      </c>
      <c r="HP5" s="170">
        <f t="shared" si="106"/>
        <v>9.476322534158163E-22</v>
      </c>
    </row>
    <row r="6" spans="1:225" x14ac:dyDescent="0.25">
      <c r="A6" s="4">
        <v>3</v>
      </c>
      <c r="B6" s="96">
        <v>60</v>
      </c>
      <c r="C6" s="96">
        <v>120</v>
      </c>
      <c r="D6" s="96">
        <v>240</v>
      </c>
      <c r="E6" s="36">
        <f t="shared" si="107"/>
        <v>1</v>
      </c>
      <c r="F6" s="36">
        <f t="shared" si="108"/>
        <v>0.5</v>
      </c>
      <c r="G6" s="74">
        <f t="shared" si="109"/>
        <v>130</v>
      </c>
      <c r="H6" s="23" t="s">
        <v>0</v>
      </c>
      <c r="I6" s="58"/>
      <c r="J6" s="281"/>
      <c r="K6" s="75">
        <f>IF(AND(B6&gt;0,C6&gt;0,D6&gt;0),IF(ISBLANK(J6),IF(ISBLANK(H6),"",(D6-B6)*VLOOKUP(H6,VLookups!$A$4:$B$13,2,FALSE)),J6),"")</f>
        <v>25.45584412271571</v>
      </c>
      <c r="L6" s="76">
        <f t="shared" si="0"/>
        <v>648</v>
      </c>
      <c r="M6" s="96">
        <v>150</v>
      </c>
      <c r="N6" s="271">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143.34905770936808</v>
      </c>
      <c r="U6" s="5"/>
      <c r="V6" s="169">
        <f t="shared" si="1"/>
        <v>3</v>
      </c>
      <c r="W6" s="50">
        <f t="shared" si="110"/>
        <v>0</v>
      </c>
      <c r="X6" s="50">
        <f t="shared" si="110"/>
        <v>3</v>
      </c>
      <c r="Y6" s="50">
        <f t="shared" si="110"/>
        <v>6</v>
      </c>
      <c r="Z6" s="50">
        <f t="shared" si="110"/>
        <v>9</v>
      </c>
      <c r="AA6" s="50">
        <f t="shared" si="110"/>
        <v>12</v>
      </c>
      <c r="AB6" s="50">
        <f t="shared" si="110"/>
        <v>15</v>
      </c>
      <c r="AC6" s="50">
        <f t="shared" si="110"/>
        <v>18</v>
      </c>
      <c r="AD6" s="50">
        <f t="shared" si="110"/>
        <v>21</v>
      </c>
      <c r="AE6" s="50">
        <f t="shared" si="110"/>
        <v>24</v>
      </c>
      <c r="AF6" s="50">
        <f t="shared" si="110"/>
        <v>27</v>
      </c>
      <c r="AG6" s="50">
        <f t="shared" si="110"/>
        <v>30</v>
      </c>
      <c r="AH6" s="50">
        <f t="shared" si="110"/>
        <v>33</v>
      </c>
      <c r="AI6" s="50">
        <f t="shared" si="110"/>
        <v>36</v>
      </c>
      <c r="AJ6" s="50">
        <f t="shared" si="110"/>
        <v>39</v>
      </c>
      <c r="AK6" s="50">
        <f t="shared" si="110"/>
        <v>42</v>
      </c>
      <c r="AL6" s="50">
        <f t="shared" si="110"/>
        <v>45</v>
      </c>
      <c r="AM6" s="50">
        <f t="shared" si="110"/>
        <v>48</v>
      </c>
      <c r="AN6" s="50">
        <f t="shared" si="110"/>
        <v>51</v>
      </c>
      <c r="AO6" s="50">
        <f t="shared" si="110"/>
        <v>54</v>
      </c>
      <c r="AP6" s="50">
        <f t="shared" si="110"/>
        <v>57</v>
      </c>
      <c r="AQ6" s="50">
        <f t="shared" si="3"/>
        <v>60</v>
      </c>
      <c r="AR6" s="50">
        <f t="shared" si="111"/>
        <v>63</v>
      </c>
      <c r="AS6" s="50">
        <f t="shared" si="111"/>
        <v>66</v>
      </c>
      <c r="AT6" s="50">
        <f t="shared" si="111"/>
        <v>69</v>
      </c>
      <c r="AU6" s="50">
        <f t="shared" si="111"/>
        <v>72</v>
      </c>
      <c r="AV6" s="50">
        <f t="shared" si="111"/>
        <v>75</v>
      </c>
      <c r="AW6" s="50">
        <f t="shared" si="111"/>
        <v>78</v>
      </c>
      <c r="AX6" s="50">
        <f t="shared" si="111"/>
        <v>81</v>
      </c>
      <c r="AY6" s="50">
        <f t="shared" si="111"/>
        <v>84</v>
      </c>
      <c r="AZ6" s="50">
        <f t="shared" si="111"/>
        <v>87</v>
      </c>
      <c r="BA6" s="50">
        <f t="shared" si="111"/>
        <v>90</v>
      </c>
      <c r="BB6" s="50">
        <f t="shared" si="111"/>
        <v>93</v>
      </c>
      <c r="BC6" s="50">
        <f t="shared" si="111"/>
        <v>96</v>
      </c>
      <c r="BD6" s="50">
        <f t="shared" si="111"/>
        <v>99</v>
      </c>
      <c r="BE6" s="50">
        <f t="shared" si="111"/>
        <v>102</v>
      </c>
      <c r="BF6" s="50">
        <f t="shared" si="111"/>
        <v>105</v>
      </c>
      <c r="BG6" s="50">
        <f t="shared" si="111"/>
        <v>108</v>
      </c>
      <c r="BH6" s="50">
        <f t="shared" si="111"/>
        <v>111</v>
      </c>
      <c r="BI6" s="50">
        <f t="shared" si="111"/>
        <v>114</v>
      </c>
      <c r="BJ6" s="50">
        <f t="shared" si="111"/>
        <v>117</v>
      </c>
      <c r="BK6" s="50">
        <f t="shared" si="111"/>
        <v>120</v>
      </c>
      <c r="BL6" s="50">
        <f t="shared" si="111"/>
        <v>123</v>
      </c>
      <c r="BM6" s="50">
        <f t="shared" si="111"/>
        <v>126</v>
      </c>
      <c r="BN6" s="50">
        <f t="shared" si="111"/>
        <v>129</v>
      </c>
      <c r="BO6" s="50">
        <f t="shared" si="111"/>
        <v>132</v>
      </c>
      <c r="BP6" s="50">
        <f t="shared" si="111"/>
        <v>135</v>
      </c>
      <c r="BQ6" s="50">
        <f t="shared" si="111"/>
        <v>138</v>
      </c>
      <c r="BR6" s="50">
        <f t="shared" si="111"/>
        <v>141</v>
      </c>
      <c r="BS6" s="50">
        <f t="shared" si="111"/>
        <v>144</v>
      </c>
      <c r="BT6" s="50">
        <f t="shared" si="111"/>
        <v>147</v>
      </c>
      <c r="BU6" s="50">
        <f t="shared" si="111"/>
        <v>150</v>
      </c>
      <c r="BV6" s="50">
        <f t="shared" si="111"/>
        <v>153</v>
      </c>
      <c r="BW6" s="50">
        <f t="shared" si="111"/>
        <v>156</v>
      </c>
      <c r="BX6" s="50">
        <f t="shared" si="111"/>
        <v>159</v>
      </c>
      <c r="BY6" s="50">
        <f t="shared" si="111"/>
        <v>162</v>
      </c>
      <c r="BZ6" s="50">
        <f t="shared" si="111"/>
        <v>165</v>
      </c>
      <c r="CA6" s="50">
        <f t="shared" si="111"/>
        <v>168</v>
      </c>
      <c r="CB6" s="50">
        <f t="shared" si="111"/>
        <v>171</v>
      </c>
      <c r="CC6" s="50">
        <f t="shared" si="111"/>
        <v>174</v>
      </c>
      <c r="CD6" s="50">
        <f t="shared" si="111"/>
        <v>177</v>
      </c>
      <c r="CE6" s="50">
        <f t="shared" si="111"/>
        <v>180</v>
      </c>
      <c r="CF6" s="50">
        <f t="shared" si="111"/>
        <v>183</v>
      </c>
      <c r="CG6" s="50">
        <f t="shared" si="111"/>
        <v>186</v>
      </c>
      <c r="CH6" s="50">
        <f t="shared" si="111"/>
        <v>189</v>
      </c>
      <c r="CI6" s="50">
        <f t="shared" si="111"/>
        <v>192</v>
      </c>
      <c r="CJ6" s="50">
        <f t="shared" si="111"/>
        <v>195</v>
      </c>
      <c r="CK6" s="50">
        <f t="shared" si="111"/>
        <v>198</v>
      </c>
      <c r="CL6" s="50">
        <f t="shared" si="111"/>
        <v>201</v>
      </c>
      <c r="CM6" s="50">
        <f t="shared" si="111"/>
        <v>204</v>
      </c>
      <c r="CN6" s="50">
        <f t="shared" si="111"/>
        <v>207</v>
      </c>
      <c r="CO6" s="50">
        <f t="shared" si="111"/>
        <v>210</v>
      </c>
      <c r="CP6" s="50">
        <f t="shared" si="111"/>
        <v>213</v>
      </c>
      <c r="CQ6" s="50">
        <f t="shared" si="111"/>
        <v>216</v>
      </c>
      <c r="CR6" s="50">
        <f t="shared" si="111"/>
        <v>219</v>
      </c>
      <c r="CS6" s="50">
        <f t="shared" si="111"/>
        <v>222</v>
      </c>
      <c r="CT6" s="50">
        <f t="shared" si="111"/>
        <v>225</v>
      </c>
      <c r="CU6" s="50">
        <f t="shared" si="111"/>
        <v>228</v>
      </c>
      <c r="CV6" s="50">
        <f t="shared" si="111"/>
        <v>231</v>
      </c>
      <c r="CW6" s="50">
        <f t="shared" si="111"/>
        <v>234</v>
      </c>
      <c r="CX6" s="50">
        <f t="shared" si="111"/>
        <v>237</v>
      </c>
      <c r="CY6" s="50">
        <f t="shared" si="111"/>
        <v>240</v>
      </c>
      <c r="CZ6" s="50">
        <f t="shared" si="111"/>
        <v>243</v>
      </c>
      <c r="DA6" s="50">
        <f t="shared" si="111"/>
        <v>246</v>
      </c>
      <c r="DB6" s="50">
        <f t="shared" si="111"/>
        <v>249</v>
      </c>
      <c r="DC6" s="50">
        <f t="shared" si="111"/>
        <v>252</v>
      </c>
      <c r="DD6" s="50">
        <f t="shared" si="4"/>
        <v>255</v>
      </c>
      <c r="DE6" s="50">
        <f t="shared" si="5"/>
        <v>258</v>
      </c>
      <c r="DF6" s="50">
        <f t="shared" si="5"/>
        <v>261</v>
      </c>
      <c r="DG6" s="50">
        <f t="shared" si="5"/>
        <v>264</v>
      </c>
      <c r="DH6" s="50">
        <f t="shared" si="5"/>
        <v>267</v>
      </c>
      <c r="DI6" s="50">
        <f t="shared" si="5"/>
        <v>270</v>
      </c>
      <c r="DJ6" s="50">
        <f t="shared" si="5"/>
        <v>273</v>
      </c>
      <c r="DK6" s="50">
        <f t="shared" si="5"/>
        <v>276</v>
      </c>
      <c r="DL6" s="50">
        <f t="shared" si="5"/>
        <v>279</v>
      </c>
      <c r="DM6" s="50">
        <f t="shared" si="5"/>
        <v>282</v>
      </c>
      <c r="DN6" s="50">
        <f t="shared" si="5"/>
        <v>285</v>
      </c>
      <c r="DO6" s="50">
        <f t="shared" si="5"/>
        <v>288</v>
      </c>
      <c r="DP6" s="50">
        <f t="shared" si="5"/>
        <v>291</v>
      </c>
      <c r="DQ6" s="50">
        <f t="shared" si="5"/>
        <v>294</v>
      </c>
      <c r="DR6" s="50">
        <f t="shared" si="5"/>
        <v>297</v>
      </c>
      <c r="DS6" s="50">
        <f t="shared" si="5"/>
        <v>300</v>
      </c>
      <c r="DT6" s="170">
        <f t="shared" si="6"/>
        <v>3.4030544833599828E-8</v>
      </c>
      <c r="DU6" s="170">
        <f t="shared" si="7"/>
        <v>6.1692718303972813E-8</v>
      </c>
      <c r="DV6" s="170">
        <f t="shared" si="8"/>
        <v>1.1029784899912051E-7</v>
      </c>
      <c r="DW6" s="170">
        <f t="shared" si="9"/>
        <v>1.9447702920905964E-7</v>
      </c>
      <c r="DX6" s="170">
        <f t="shared" si="10"/>
        <v>3.3817205183583961E-7</v>
      </c>
      <c r="DY6" s="170">
        <f t="shared" si="11"/>
        <v>5.7992955944005524E-7</v>
      </c>
      <c r="DZ6" s="170">
        <f t="shared" si="12"/>
        <v>9.8080102464684952E-7</v>
      </c>
      <c r="EA6" s="170">
        <f t="shared" si="13"/>
        <v>1.6358923004266197E-6</v>
      </c>
      <c r="EB6" s="170">
        <f t="shared" si="14"/>
        <v>2.6908942953415102E-6</v>
      </c>
      <c r="EC6" s="170">
        <f t="shared" si="15"/>
        <v>4.3652256639732821E-6</v>
      </c>
      <c r="ED6" s="170">
        <f t="shared" si="16"/>
        <v>6.9836890466281097E-6</v>
      </c>
      <c r="EE6" s="170">
        <f t="shared" si="17"/>
        <v>1.1018721849574648E-5</v>
      </c>
      <c r="EF6" s="170">
        <f t="shared" si="18"/>
        <v>1.7145323290894139E-5</v>
      </c>
      <c r="EG6" s="170">
        <f t="shared" si="19"/>
        <v>2.6310449581336071E-5</v>
      </c>
      <c r="EH6" s="170">
        <f t="shared" si="20"/>
        <v>3.9817958718731832E-5</v>
      </c>
      <c r="EI6" s="170">
        <f t="shared" si="21"/>
        <v>5.9428921247873872E-5</v>
      </c>
      <c r="EJ6" s="170">
        <f t="shared" si="22"/>
        <v>8.7475177871097068E-5</v>
      </c>
      <c r="EK6" s="170">
        <f t="shared" si="23"/>
        <v>1.2698135400614257E-4</v>
      </c>
      <c r="EL6" s="170">
        <f t="shared" si="24"/>
        <v>1.8178716017091829E-4</v>
      </c>
      <c r="EM6" s="170">
        <f t="shared" si="25"/>
        <v>2.5665787196832397E-4</v>
      </c>
      <c r="EN6" s="170">
        <f t="shared" si="26"/>
        <v>3.573667191490087E-4</v>
      </c>
      <c r="EO6" s="170">
        <f t="shared" si="27"/>
        <v>4.9072903341211343E-4</v>
      </c>
      <c r="EP6" s="170">
        <f t="shared" si="28"/>
        <v>6.6456510509785879E-4</v>
      </c>
      <c r="EQ6" s="170">
        <f t="shared" si="29"/>
        <v>8.875676122589765E-4</v>
      </c>
      <c r="ER6" s="170">
        <f t="shared" si="30"/>
        <v>1.1690510896494939E-3</v>
      </c>
      <c r="ES6" s="170">
        <f t="shared" si="31"/>
        <v>1.5185659860685284E-3</v>
      </c>
      <c r="ET6" s="170">
        <f t="shared" si="32"/>
        <v>1.945368938166221E-3</v>
      </c>
      <c r="EU6" s="170">
        <f t="shared" si="33"/>
        <v>2.4577540394292558E-3</v>
      </c>
      <c r="EV6" s="170">
        <f t="shared" si="34"/>
        <v>3.0622665617123712E-3</v>
      </c>
      <c r="EW6" s="170">
        <f t="shared" si="35"/>
        <v>3.7628395307601151E-3</v>
      </c>
      <c r="EX6" s="170">
        <f t="shared" si="36"/>
        <v>4.5599127809866453E-3</v>
      </c>
      <c r="EY6" s="170">
        <f t="shared" si="37"/>
        <v>5.4496110388368418E-3</v>
      </c>
      <c r="EZ6" s="170">
        <f t="shared" si="38"/>
        <v>6.4230693089353261E-3</v>
      </c>
      <c r="FA6" s="170">
        <f t="shared" si="39"/>
        <v>7.4659975468962039E-3</v>
      </c>
      <c r="FB6" s="170">
        <f t="shared" si="40"/>
        <v>8.5585700502638379E-3</v>
      </c>
      <c r="FC6" s="170">
        <f t="shared" si="41"/>
        <v>9.6757070000016536E-3</v>
      </c>
      <c r="FD6" s="170">
        <f t="shared" si="42"/>
        <v>1.0787786423451953E-2</v>
      </c>
      <c r="FE6" s="170">
        <f t="shared" si="43"/>
        <v>1.1861786503343547E-2</v>
      </c>
      <c r="FF6" s="170">
        <f t="shared" si="44"/>
        <v>1.2862814263572735E-2</v>
      </c>
      <c r="FG6" s="170">
        <f t="shared" si="45"/>
        <v>1.375593218946175E-2</v>
      </c>
      <c r="FH6" s="170">
        <f t="shared" si="46"/>
        <v>1.4508154980412509E-2</v>
      </c>
      <c r="FI6" s="170">
        <f t="shared" si="47"/>
        <v>1.5090459993160991E-2</v>
      </c>
      <c r="FJ6" s="170">
        <f t="shared" si="48"/>
        <v>1.5479641648764012E-2</v>
      </c>
      <c r="FK6" s="170">
        <f t="shared" si="49"/>
        <v>1.5659844999659327E-2</v>
      </c>
      <c r="FL6" s="170">
        <f t="shared" si="50"/>
        <v>1.5623637281705235E-2</v>
      </c>
      <c r="FM6" s="170">
        <f t="shared" si="51"/>
        <v>1.5372516530043522E-2</v>
      </c>
      <c r="FN6" s="170">
        <f t="shared" si="52"/>
        <v>1.4916808756039648E-2</v>
      </c>
      <c r="FO6" s="170">
        <f t="shared" si="53"/>
        <v>1.4274963520689361E-2</v>
      </c>
      <c r="FP6" s="170">
        <f t="shared" si="54"/>
        <v>1.3472314873959673E-2</v>
      </c>
      <c r="FQ6" s="170">
        <f t="shared" si="55"/>
        <v>1.2539423615106971E-2</v>
      </c>
      <c r="FR6" s="170">
        <f t="shared" si="56"/>
        <v>1.1510151927925556E-2</v>
      </c>
      <c r="FS6" s="170">
        <f t="shared" si="57"/>
        <v>1.0419638942110608E-2</v>
      </c>
      <c r="FT6" s="170">
        <f t="shared" si="58"/>
        <v>9.302344445742872E-3</v>
      </c>
      <c r="FU6" s="170">
        <f t="shared" si="59"/>
        <v>8.1903091508975876E-3</v>
      </c>
      <c r="FV6" s="170">
        <f t="shared" si="60"/>
        <v>7.1117471202642576E-3</v>
      </c>
      <c r="FW6" s="170">
        <f t="shared" si="61"/>
        <v>6.0900442531263274E-3</v>
      </c>
      <c r="FX6" s="170">
        <f t="shared" si="62"/>
        <v>5.1431918371915306E-3</v>
      </c>
      <c r="FY6" s="170">
        <f t="shared" si="63"/>
        <v>4.283641631748979E-3</v>
      </c>
      <c r="FZ6" s="170">
        <f t="shared" si="64"/>
        <v>3.5185333368301804E-3</v>
      </c>
      <c r="GA6" s="170">
        <f t="shared" si="65"/>
        <v>2.8502197283043918E-3</v>
      </c>
      <c r="GB6" s="170">
        <f t="shared" si="66"/>
        <v>2.2770006030423812E-3</v>
      </c>
      <c r="GC6" s="170">
        <f t="shared" si="67"/>
        <v>1.7939737402656438E-3</v>
      </c>
      <c r="GD6" s="170">
        <f t="shared" si="68"/>
        <v>1.3939177548137841E-3</v>
      </c>
      <c r="GE6" s="170">
        <f t="shared" si="69"/>
        <v>1.0681355024869887E-3</v>
      </c>
      <c r="GF6" s="170">
        <f t="shared" si="70"/>
        <v>8.0720470181486735E-4</v>
      </c>
      <c r="GG6" s="170">
        <f t="shared" si="71"/>
        <v>6.0160182871656152E-4</v>
      </c>
      <c r="GH6" s="170">
        <f t="shared" si="72"/>
        <v>4.4218371566232711E-4</v>
      </c>
      <c r="GI6" s="170">
        <f t="shared" si="73"/>
        <v>3.2052689312802007E-4</v>
      </c>
      <c r="GJ6" s="170">
        <f t="shared" si="74"/>
        <v>2.2913653179589992E-4</v>
      </c>
      <c r="GK6" s="170">
        <f t="shared" si="75"/>
        <v>1.6154455671301906E-4</v>
      </c>
      <c r="GL6" s="170">
        <f t="shared" si="76"/>
        <v>1.123203517157697E-4</v>
      </c>
      <c r="GM6" s="170">
        <f t="shared" si="77"/>
        <v>7.7018084416549096E-5</v>
      </c>
      <c r="GN6" s="170">
        <f t="shared" si="78"/>
        <v>5.2082893396559735E-5</v>
      </c>
      <c r="GO6" s="170">
        <f t="shared" si="79"/>
        <v>3.4734865797739434E-5</v>
      </c>
      <c r="GP6" s="170">
        <f t="shared" si="80"/>
        <v>2.2845690021654262E-5</v>
      </c>
      <c r="GQ6" s="170">
        <f t="shared" si="81"/>
        <v>1.4818732778409333E-5</v>
      </c>
      <c r="GR6" s="170">
        <f t="shared" si="82"/>
        <v>9.4795121068745269E-6</v>
      </c>
      <c r="GS6" s="170">
        <f t="shared" si="83"/>
        <v>5.9803835295058246E-6</v>
      </c>
      <c r="GT6" s="170">
        <f t="shared" si="84"/>
        <v>3.7208333582751054E-6</v>
      </c>
      <c r="GU6" s="170">
        <f t="shared" si="85"/>
        <v>2.2830716205780616E-6</v>
      </c>
      <c r="GV6" s="170">
        <f t="shared" si="86"/>
        <v>1.3815511967354734E-6</v>
      </c>
      <c r="GW6" s="170">
        <f t="shared" si="87"/>
        <v>8.2448462880495027E-7</v>
      </c>
      <c r="GX6" s="170">
        <f t="shared" si="88"/>
        <v>4.8525081722659744E-7</v>
      </c>
      <c r="GY6" s="170">
        <f t="shared" si="89"/>
        <v>2.8165542445117069E-7</v>
      </c>
      <c r="GZ6" s="170">
        <f t="shared" si="90"/>
        <v>1.6122712003153094E-7</v>
      </c>
      <c r="HA6" s="170">
        <f t="shared" si="91"/>
        <v>9.1017772993872695E-8</v>
      </c>
      <c r="HB6" s="170">
        <f t="shared" si="92"/>
        <v>5.067368016581137E-8</v>
      </c>
      <c r="HC6" s="170">
        <f t="shared" si="93"/>
        <v>2.782318344087231E-8</v>
      </c>
      <c r="HD6" s="170">
        <f t="shared" si="94"/>
        <v>1.5066047225312159E-8</v>
      </c>
      <c r="HE6" s="170">
        <f t="shared" si="95"/>
        <v>8.0456282481328146E-9</v>
      </c>
      <c r="HF6" s="170">
        <f t="shared" si="96"/>
        <v>4.2372953029112183E-9</v>
      </c>
      <c r="HG6" s="170">
        <f t="shared" si="97"/>
        <v>2.2008256223498444E-9</v>
      </c>
      <c r="HH6" s="170">
        <f t="shared" si="98"/>
        <v>1.1273289700655146E-9</v>
      </c>
      <c r="HI6" s="170">
        <f t="shared" si="99"/>
        <v>5.6948702528203679E-10</v>
      </c>
      <c r="HJ6" s="170">
        <f t="shared" si="100"/>
        <v>2.8371685197005756E-10</v>
      </c>
      <c r="HK6" s="170">
        <f t="shared" si="101"/>
        <v>1.3939736456280555E-10</v>
      </c>
      <c r="HL6" s="170">
        <f t="shared" si="102"/>
        <v>6.7544832023477031E-11</v>
      </c>
      <c r="HM6" s="170">
        <f t="shared" si="103"/>
        <v>3.2277346247874141E-11</v>
      </c>
      <c r="HN6" s="170">
        <f t="shared" si="104"/>
        <v>1.52114862192486E-11</v>
      </c>
      <c r="HO6" s="170">
        <f t="shared" si="105"/>
        <v>7.0699054830918474E-12</v>
      </c>
      <c r="HP6" s="170">
        <f t="shared" si="106"/>
        <v>3.2405871045556875E-12</v>
      </c>
    </row>
    <row r="7" spans="1:225" x14ac:dyDescent="0.25">
      <c r="A7" s="4">
        <v>4</v>
      </c>
      <c r="B7" s="96">
        <v>60</v>
      </c>
      <c r="C7" s="96">
        <v>120</v>
      </c>
      <c r="D7" s="96">
        <v>240</v>
      </c>
      <c r="E7" s="36">
        <f t="shared" si="107"/>
        <v>1</v>
      </c>
      <c r="F7" s="36">
        <f t="shared" si="108"/>
        <v>0.5</v>
      </c>
      <c r="G7" s="74">
        <f t="shared" si="109"/>
        <v>130</v>
      </c>
      <c r="H7" s="23" t="s">
        <v>3</v>
      </c>
      <c r="I7" s="58"/>
      <c r="J7" s="281"/>
      <c r="K7" s="75">
        <f>IF(AND(B7&gt;0,C7&gt;0,D7&gt;0),IF(ISBLANK(J7),IF(ISBLANK(H7),"",(D7-B7)*VLOOKUP(H7,VLookups!$A$4:$B$13,2,FALSE)),J7),"")</f>
        <v>31.176914536239792</v>
      </c>
      <c r="L7" s="76">
        <f t="shared" si="0"/>
        <v>972</v>
      </c>
      <c r="M7" s="96">
        <v>150</v>
      </c>
      <c r="N7" s="271">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146.34918996745893</v>
      </c>
      <c r="U7" s="5"/>
      <c r="V7" s="169">
        <f t="shared" si="1"/>
        <v>3</v>
      </c>
      <c r="W7" s="50">
        <f t="shared" si="110"/>
        <v>0</v>
      </c>
      <c r="X7" s="50">
        <f t="shared" si="110"/>
        <v>3</v>
      </c>
      <c r="Y7" s="50">
        <f t="shared" si="110"/>
        <v>6</v>
      </c>
      <c r="Z7" s="50">
        <f t="shared" si="110"/>
        <v>9</v>
      </c>
      <c r="AA7" s="50">
        <f t="shared" si="110"/>
        <v>12</v>
      </c>
      <c r="AB7" s="50">
        <f t="shared" si="110"/>
        <v>15</v>
      </c>
      <c r="AC7" s="50">
        <f t="shared" si="110"/>
        <v>18</v>
      </c>
      <c r="AD7" s="50">
        <f t="shared" si="110"/>
        <v>21</v>
      </c>
      <c r="AE7" s="50">
        <f t="shared" si="110"/>
        <v>24</v>
      </c>
      <c r="AF7" s="50">
        <f t="shared" si="110"/>
        <v>27</v>
      </c>
      <c r="AG7" s="50">
        <f t="shared" si="110"/>
        <v>30</v>
      </c>
      <c r="AH7" s="50">
        <f t="shared" si="110"/>
        <v>33</v>
      </c>
      <c r="AI7" s="50">
        <f t="shared" si="110"/>
        <v>36</v>
      </c>
      <c r="AJ7" s="50">
        <f t="shared" si="110"/>
        <v>39</v>
      </c>
      <c r="AK7" s="50">
        <f t="shared" si="110"/>
        <v>42</v>
      </c>
      <c r="AL7" s="50">
        <f t="shared" si="110"/>
        <v>45</v>
      </c>
      <c r="AM7" s="50">
        <f t="shared" si="110"/>
        <v>48</v>
      </c>
      <c r="AN7" s="50">
        <f t="shared" si="110"/>
        <v>51</v>
      </c>
      <c r="AO7" s="50">
        <f t="shared" si="110"/>
        <v>54</v>
      </c>
      <c r="AP7" s="50">
        <f t="shared" si="110"/>
        <v>57</v>
      </c>
      <c r="AQ7" s="50">
        <f t="shared" si="3"/>
        <v>60</v>
      </c>
      <c r="AR7" s="50">
        <f t="shared" si="111"/>
        <v>63</v>
      </c>
      <c r="AS7" s="50">
        <f t="shared" si="111"/>
        <v>66</v>
      </c>
      <c r="AT7" s="50">
        <f t="shared" si="111"/>
        <v>69</v>
      </c>
      <c r="AU7" s="50">
        <f t="shared" si="111"/>
        <v>72</v>
      </c>
      <c r="AV7" s="50">
        <f t="shared" si="111"/>
        <v>75</v>
      </c>
      <c r="AW7" s="50">
        <f t="shared" si="111"/>
        <v>78</v>
      </c>
      <c r="AX7" s="50">
        <f t="shared" si="111"/>
        <v>81</v>
      </c>
      <c r="AY7" s="50">
        <f t="shared" si="111"/>
        <v>84</v>
      </c>
      <c r="AZ7" s="50">
        <f t="shared" si="111"/>
        <v>87</v>
      </c>
      <c r="BA7" s="50">
        <f t="shared" si="111"/>
        <v>90</v>
      </c>
      <c r="BB7" s="50">
        <f t="shared" si="111"/>
        <v>93</v>
      </c>
      <c r="BC7" s="50">
        <f t="shared" si="111"/>
        <v>96</v>
      </c>
      <c r="BD7" s="50">
        <f t="shared" si="111"/>
        <v>99</v>
      </c>
      <c r="BE7" s="50">
        <f t="shared" si="111"/>
        <v>102</v>
      </c>
      <c r="BF7" s="50">
        <f t="shared" si="111"/>
        <v>105</v>
      </c>
      <c r="BG7" s="50">
        <f t="shared" si="111"/>
        <v>108</v>
      </c>
      <c r="BH7" s="50">
        <f t="shared" si="111"/>
        <v>111</v>
      </c>
      <c r="BI7" s="50">
        <f t="shared" si="111"/>
        <v>114</v>
      </c>
      <c r="BJ7" s="50">
        <f t="shared" si="111"/>
        <v>117</v>
      </c>
      <c r="BK7" s="50">
        <f t="shared" si="111"/>
        <v>120</v>
      </c>
      <c r="BL7" s="50">
        <f t="shared" si="111"/>
        <v>123</v>
      </c>
      <c r="BM7" s="50">
        <f t="shared" si="111"/>
        <v>126</v>
      </c>
      <c r="BN7" s="50">
        <f t="shared" si="111"/>
        <v>129</v>
      </c>
      <c r="BO7" s="50">
        <f t="shared" si="111"/>
        <v>132</v>
      </c>
      <c r="BP7" s="50">
        <f t="shared" si="111"/>
        <v>135</v>
      </c>
      <c r="BQ7" s="50">
        <f t="shared" si="111"/>
        <v>138</v>
      </c>
      <c r="BR7" s="50">
        <f t="shared" si="111"/>
        <v>141</v>
      </c>
      <c r="BS7" s="50">
        <f t="shared" si="111"/>
        <v>144</v>
      </c>
      <c r="BT7" s="50">
        <f t="shared" si="111"/>
        <v>147</v>
      </c>
      <c r="BU7" s="50">
        <f t="shared" si="111"/>
        <v>150</v>
      </c>
      <c r="BV7" s="50">
        <f t="shared" si="111"/>
        <v>153</v>
      </c>
      <c r="BW7" s="50">
        <f t="shared" si="111"/>
        <v>156</v>
      </c>
      <c r="BX7" s="50">
        <f t="shared" si="111"/>
        <v>159</v>
      </c>
      <c r="BY7" s="50">
        <f t="shared" si="111"/>
        <v>162</v>
      </c>
      <c r="BZ7" s="50">
        <f t="shared" si="111"/>
        <v>165</v>
      </c>
      <c r="CA7" s="50">
        <f t="shared" si="111"/>
        <v>168</v>
      </c>
      <c r="CB7" s="50">
        <f t="shared" si="111"/>
        <v>171</v>
      </c>
      <c r="CC7" s="50">
        <f t="shared" si="111"/>
        <v>174</v>
      </c>
      <c r="CD7" s="50">
        <f t="shared" si="111"/>
        <v>177</v>
      </c>
      <c r="CE7" s="50">
        <f t="shared" si="111"/>
        <v>180</v>
      </c>
      <c r="CF7" s="50">
        <f t="shared" si="111"/>
        <v>183</v>
      </c>
      <c r="CG7" s="50">
        <f t="shared" si="111"/>
        <v>186</v>
      </c>
      <c r="CH7" s="50">
        <f t="shared" si="111"/>
        <v>189</v>
      </c>
      <c r="CI7" s="50">
        <f t="shared" si="111"/>
        <v>192</v>
      </c>
      <c r="CJ7" s="50">
        <f t="shared" si="111"/>
        <v>195</v>
      </c>
      <c r="CK7" s="50">
        <f t="shared" si="111"/>
        <v>198</v>
      </c>
      <c r="CL7" s="50">
        <f t="shared" si="111"/>
        <v>201</v>
      </c>
      <c r="CM7" s="50">
        <f t="shared" si="111"/>
        <v>204</v>
      </c>
      <c r="CN7" s="50">
        <f t="shared" si="111"/>
        <v>207</v>
      </c>
      <c r="CO7" s="50">
        <f t="shared" si="111"/>
        <v>210</v>
      </c>
      <c r="CP7" s="50">
        <f t="shared" si="111"/>
        <v>213</v>
      </c>
      <c r="CQ7" s="50">
        <f t="shared" si="111"/>
        <v>216</v>
      </c>
      <c r="CR7" s="50">
        <f t="shared" si="111"/>
        <v>219</v>
      </c>
      <c r="CS7" s="50">
        <f t="shared" si="111"/>
        <v>222</v>
      </c>
      <c r="CT7" s="50">
        <f t="shared" si="111"/>
        <v>225</v>
      </c>
      <c r="CU7" s="50">
        <f t="shared" si="111"/>
        <v>228</v>
      </c>
      <c r="CV7" s="50">
        <f t="shared" si="111"/>
        <v>231</v>
      </c>
      <c r="CW7" s="50">
        <f t="shared" si="111"/>
        <v>234</v>
      </c>
      <c r="CX7" s="50">
        <f t="shared" si="111"/>
        <v>237</v>
      </c>
      <c r="CY7" s="50">
        <f t="shared" si="111"/>
        <v>240</v>
      </c>
      <c r="CZ7" s="50">
        <f t="shared" si="111"/>
        <v>243</v>
      </c>
      <c r="DA7" s="50">
        <f t="shared" si="111"/>
        <v>246</v>
      </c>
      <c r="DB7" s="50">
        <f t="shared" si="111"/>
        <v>249</v>
      </c>
      <c r="DC7" s="50">
        <f t="shared" si="111"/>
        <v>252</v>
      </c>
      <c r="DD7" s="50">
        <f t="shared" si="4"/>
        <v>255</v>
      </c>
      <c r="DE7" s="50">
        <f t="shared" si="5"/>
        <v>258</v>
      </c>
      <c r="DF7" s="50">
        <f t="shared" si="5"/>
        <v>261</v>
      </c>
      <c r="DG7" s="50">
        <f t="shared" si="5"/>
        <v>264</v>
      </c>
      <c r="DH7" s="50">
        <f t="shared" si="5"/>
        <v>267</v>
      </c>
      <c r="DI7" s="50">
        <f t="shared" si="5"/>
        <v>270</v>
      </c>
      <c r="DJ7" s="50">
        <f t="shared" si="5"/>
        <v>273</v>
      </c>
      <c r="DK7" s="50">
        <f t="shared" si="5"/>
        <v>276</v>
      </c>
      <c r="DL7" s="50">
        <f t="shared" si="5"/>
        <v>279</v>
      </c>
      <c r="DM7" s="50">
        <f t="shared" si="5"/>
        <v>282</v>
      </c>
      <c r="DN7" s="50">
        <f t="shared" si="5"/>
        <v>285</v>
      </c>
      <c r="DO7" s="50">
        <f t="shared" si="5"/>
        <v>288</v>
      </c>
      <c r="DP7" s="50">
        <f t="shared" si="5"/>
        <v>291</v>
      </c>
      <c r="DQ7" s="50">
        <f t="shared" si="5"/>
        <v>294</v>
      </c>
      <c r="DR7" s="50">
        <f t="shared" si="5"/>
        <v>297</v>
      </c>
      <c r="DS7" s="50">
        <f t="shared" si="5"/>
        <v>300</v>
      </c>
      <c r="DT7" s="170">
        <f t="shared" si="6"/>
        <v>2.1457271329780539E-6</v>
      </c>
      <c r="DU7" s="170">
        <f t="shared" si="7"/>
        <v>3.1901994008316622E-6</v>
      </c>
      <c r="DV7" s="170">
        <f t="shared" si="8"/>
        <v>4.6993730300369603E-6</v>
      </c>
      <c r="DW7" s="170">
        <f t="shared" si="9"/>
        <v>6.8586835549143326E-6</v>
      </c>
      <c r="DX7" s="170">
        <f t="shared" si="10"/>
        <v>9.9179146473805666E-6</v>
      </c>
      <c r="DY7" s="170">
        <f t="shared" si="11"/>
        <v>1.4209497562121351E-5</v>
      </c>
      <c r="DZ7" s="170">
        <f t="shared" si="12"/>
        <v>2.017046136264034E-5</v>
      </c>
      <c r="EA7" s="170">
        <f t="shared" si="13"/>
        <v>2.8368194570942207E-5</v>
      </c>
      <c r="EB7" s="170">
        <f t="shared" si="14"/>
        <v>3.9529954709488454E-5</v>
      </c>
      <c r="EC7" s="170">
        <f t="shared" si="15"/>
        <v>5.4575747319387442E-5</v>
      </c>
      <c r="ED7" s="170">
        <f t="shared" si="16"/>
        <v>7.4653783114011658E-5</v>
      </c>
      <c r="EE7" s="170">
        <f t="shared" si="17"/>
        <v>1.0117721126811289E-4</v>
      </c>
      <c r="EF7" s="170">
        <f t="shared" si="18"/>
        <v>1.3586022947510988E-4</v>
      </c>
      <c r="EG7" s="170">
        <f t="shared" si="19"/>
        <v>1.8075101201106954E-4</v>
      </c>
      <c r="EH7" s="170">
        <f t="shared" si="20"/>
        <v>2.3825821627508373E-4</v>
      </c>
      <c r="EI7" s="170">
        <f t="shared" si="21"/>
        <v>3.1116718389065845E-4</v>
      </c>
      <c r="EJ7" s="170">
        <f t="shared" si="22"/>
        <v>4.0264141867867503E-4</v>
      </c>
      <c r="EK7" s="170">
        <f t="shared" si="23"/>
        <v>5.1620458838943172E-4</v>
      </c>
      <c r="EL7" s="170">
        <f t="shared" si="24"/>
        <v>6.5569825559243201E-4</v>
      </c>
      <c r="EM7" s="170">
        <f t="shared" si="25"/>
        <v>8.2521089048329707E-4</v>
      </c>
      <c r="EN7" s="170">
        <f t="shared" si="26"/>
        <v>1.028974537718357E-3</v>
      </c>
      <c r="EO7" s="170">
        <f t="shared" si="27"/>
        <v>1.2712268590948817E-3</v>
      </c>
      <c r="EP7" s="170">
        <f t="shared" si="28"/>
        <v>1.5560381738433052E-3</v>
      </c>
      <c r="EQ7" s="170">
        <f t="shared" si="29"/>
        <v>1.8871055371153754E-3</v>
      </c>
      <c r="ER7" s="170">
        <f t="shared" si="30"/>
        <v>2.2675187424228958E-3</v>
      </c>
      <c r="ES7" s="170">
        <f t="shared" si="31"/>
        <v>2.6995062467131351E-3</v>
      </c>
      <c r="ET7" s="170">
        <f t="shared" si="32"/>
        <v>3.1841721747028684E-3</v>
      </c>
      <c r="EU7" s="170">
        <f t="shared" si="33"/>
        <v>3.7212384852521518E-3</v>
      </c>
      <c r="EV7" s="170">
        <f t="shared" si="34"/>
        <v>4.3088087650427079E-3</v>
      </c>
      <c r="EW7" s="170">
        <f t="shared" si="35"/>
        <v>4.9431716337249975E-3</v>
      </c>
      <c r="EX7" s="170">
        <f t="shared" si="36"/>
        <v>5.6186621055683882E-3</v>
      </c>
      <c r="EY7" s="170">
        <f t="shared" si="37"/>
        <v>6.3275982232675774E-3</v>
      </c>
      <c r="EZ7" s="170">
        <f t="shared" si="38"/>
        <v>7.0603077258485514E-3</v>
      </c>
      <c r="FA7" s="170">
        <f t="shared" si="39"/>
        <v>7.8052554290004659E-3</v>
      </c>
      <c r="FB7" s="170">
        <f t="shared" si="40"/>
        <v>8.5492765255804817E-3</v>
      </c>
      <c r="FC7" s="170">
        <f t="shared" si="41"/>
        <v>9.2779144535651611E-3</v>
      </c>
      <c r="FD7" s="170">
        <f t="shared" si="42"/>
        <v>9.9758547679937876E-3</v>
      </c>
      <c r="FE7" s="170">
        <f t="shared" si="43"/>
        <v>1.0627439145186404E-2</v>
      </c>
      <c r="FF7" s="170">
        <f t="shared" si="44"/>
        <v>1.1217236861635256E-2</v>
      </c>
      <c r="FG7" s="170">
        <f t="shared" si="45"/>
        <v>1.1730645455181E-2</v>
      </c>
      <c r="FH7" s="170">
        <f t="shared" si="46"/>
        <v>1.2154488365017891E-2</v>
      </c>
      <c r="FI7" s="170">
        <f t="shared" si="47"/>
        <v>1.2477575612241366E-2</v>
      </c>
      <c r="FJ7" s="170">
        <f t="shared" si="48"/>
        <v>1.2691194301259848E-2</v>
      </c>
      <c r="FK7" s="170">
        <f t="shared" si="49"/>
        <v>1.2789498957270879E-2</v>
      </c>
      <c r="FL7" s="170">
        <f t="shared" si="50"/>
        <v>1.2769777297408044E-2</v>
      </c>
      <c r="FM7" s="170">
        <f t="shared" si="51"/>
        <v>1.2632574570610282E-2</v>
      </c>
      <c r="FN7" s="170">
        <f t="shared" si="52"/>
        <v>1.2381668510445507E-2</v>
      </c>
      <c r="FO7" s="170">
        <f t="shared" si="53"/>
        <v>1.2023896506783165E-2</v>
      </c>
      <c r="FP7" s="170">
        <f t="shared" si="54"/>
        <v>1.1568846031899178E-2</v>
      </c>
      <c r="FQ7" s="170">
        <f t="shared" si="55"/>
        <v>1.1028427883070142E-2</v>
      </c>
      <c r="FR7" s="170">
        <f t="shared" si="56"/>
        <v>1.0416358745806598E-2</v>
      </c>
      <c r="FS7" s="170">
        <f t="shared" si="57"/>
        <v>9.747584414776472E-3</v>
      </c>
      <c r="FT7" s="170">
        <f t="shared" si="58"/>
        <v>9.0376774128185251E-3</v>
      </c>
      <c r="FU7" s="170">
        <f t="shared" si="59"/>
        <v>8.3022426310904156E-3</v>
      </c>
      <c r="FV7" s="170">
        <f t="shared" si="60"/>
        <v>7.5563621127079043E-3</v>
      </c>
      <c r="FW7" s="170">
        <f t="shared" si="61"/>
        <v>6.8141055591263216E-3</v>
      </c>
      <c r="FX7" s="170">
        <f t="shared" si="62"/>
        <v>6.0881270522749973E-3</v>
      </c>
      <c r="FY7" s="170">
        <f t="shared" si="63"/>
        <v>5.3893614547198291E-3</v>
      </c>
      <c r="FZ7" s="170">
        <f t="shared" si="64"/>
        <v>4.7268266077140804E-3</v>
      </c>
      <c r="GA7" s="170">
        <f t="shared" si="65"/>
        <v>4.1075303963927926E-3</v>
      </c>
      <c r="GB7" s="170">
        <f t="shared" si="66"/>
        <v>3.5364755119465258E-3</v>
      </c>
      <c r="GC7" s="170">
        <f t="shared" si="67"/>
        <v>3.0167497068897069E-3</v>
      </c>
      <c r="GD7" s="170">
        <f t="shared" si="68"/>
        <v>2.5496857576115394E-3</v>
      </c>
      <c r="GE7" s="170">
        <f t="shared" si="69"/>
        <v>2.1350733102932055E-3</v>
      </c>
      <c r="GF7" s="170">
        <f t="shared" si="70"/>
        <v>1.7714042407541532E-3</v>
      </c>
      <c r="GG7" s="170">
        <f t="shared" si="71"/>
        <v>1.4561339353119345E-3</v>
      </c>
      <c r="GH7" s="170">
        <f t="shared" si="72"/>
        <v>1.1859427412150029E-3</v>
      </c>
      <c r="GI7" s="170">
        <f t="shared" si="73"/>
        <v>9.5698443470499707E-4</v>
      </c>
      <c r="GJ7" s="170">
        <f t="shared" si="74"/>
        <v>7.6511159158848649E-4</v>
      </c>
      <c r="GK7" s="170">
        <f t="shared" si="75"/>
        <v>6.0607091652295584E-4</v>
      </c>
      <c r="GL7" s="170">
        <f t="shared" si="76"/>
        <v>4.7566463260704893E-4</v>
      </c>
      <c r="GM7" s="170">
        <f t="shared" si="77"/>
        <v>3.698767502428829E-4</v>
      </c>
      <c r="GN7" s="170">
        <f t="shared" si="78"/>
        <v>2.8496528720168733E-4</v>
      </c>
      <c r="GO7" s="170">
        <f t="shared" si="79"/>
        <v>2.1752322907332762E-4</v>
      </c>
      <c r="GP7" s="170">
        <f t="shared" si="80"/>
        <v>1.6451218781288134E-4</v>
      </c>
      <c r="GQ7" s="170">
        <f t="shared" si="81"/>
        <v>1.2327337012851749E-4</v>
      </c>
      <c r="GR7" s="170">
        <f t="shared" si="82"/>
        <v>9.152067512639315E-5</v>
      </c>
      <c r="GS7" s="170">
        <f t="shared" si="83"/>
        <v>6.7320590376617113E-5</v>
      </c>
      <c r="GT7" s="170">
        <f t="shared" si="84"/>
        <v>4.9063143643202978E-5</v>
      </c>
      <c r="GU7" s="170">
        <f t="shared" si="85"/>
        <v>3.5427587705540807E-5</v>
      </c>
      <c r="GV7" s="170">
        <f t="shared" si="86"/>
        <v>2.5345831715248314E-5</v>
      </c>
      <c r="GW7" s="170">
        <f t="shared" si="87"/>
        <v>1.7965953321918448E-5</v>
      </c>
      <c r="GX7" s="170">
        <f t="shared" si="88"/>
        <v>1.2617483391704504E-5</v>
      </c>
      <c r="GY7" s="170">
        <f t="shared" si="89"/>
        <v>8.7795846658325753E-6</v>
      </c>
      <c r="GZ7" s="170">
        <f t="shared" si="90"/>
        <v>6.0527669930198103E-6</v>
      </c>
      <c r="HA7" s="170">
        <f t="shared" si="91"/>
        <v>4.1344019309061175E-6</v>
      </c>
      <c r="HB7" s="170">
        <f t="shared" si="92"/>
        <v>2.7980159687672264E-6</v>
      </c>
      <c r="HC7" s="170">
        <f t="shared" si="93"/>
        <v>1.8761451607894146E-6</v>
      </c>
      <c r="HD7" s="170">
        <f t="shared" si="94"/>
        <v>1.2464114818793922E-6</v>
      </c>
      <c r="HE7" s="170">
        <f t="shared" si="95"/>
        <v>8.2041803617277313E-7</v>
      </c>
      <c r="HF7" s="170">
        <f t="shared" si="96"/>
        <v>5.3504180004145186E-7</v>
      </c>
      <c r="HG7" s="170">
        <f t="shared" si="97"/>
        <v>3.4571560275180483E-7</v>
      </c>
      <c r="HH7" s="170">
        <f t="shared" si="98"/>
        <v>2.2132425101151011E-7</v>
      </c>
      <c r="HI7" s="170">
        <f t="shared" si="99"/>
        <v>1.4038405430275743E-7</v>
      </c>
      <c r="HJ7" s="170">
        <f t="shared" si="100"/>
        <v>8.8223709224646849E-8</v>
      </c>
      <c r="HK7" s="170">
        <f t="shared" si="101"/>
        <v>5.493278279719459E-8</v>
      </c>
      <c r="HL7" s="170">
        <f t="shared" si="102"/>
        <v>3.3888835216796955E-8</v>
      </c>
      <c r="HM7" s="170">
        <f t="shared" si="103"/>
        <v>2.0713831486481384E-8</v>
      </c>
      <c r="HN7" s="170">
        <f t="shared" si="104"/>
        <v>1.2544200597743215E-8</v>
      </c>
      <c r="HO7" s="170">
        <f t="shared" si="105"/>
        <v>7.5266946344590659E-9</v>
      </c>
      <c r="HP7" s="170">
        <f t="shared" si="106"/>
        <v>4.4744984063526091E-9</v>
      </c>
    </row>
    <row r="8" spans="1:225" x14ac:dyDescent="0.25">
      <c r="A8" s="4">
        <v>5</v>
      </c>
      <c r="B8" s="96">
        <v>60</v>
      </c>
      <c r="C8" s="96">
        <v>120</v>
      </c>
      <c r="D8" s="96">
        <v>240</v>
      </c>
      <c r="E8" s="36">
        <f t="shared" si="107"/>
        <v>1</v>
      </c>
      <c r="F8" s="36">
        <f t="shared" si="108"/>
        <v>0.5</v>
      </c>
      <c r="G8" s="74">
        <f t="shared" si="109"/>
        <v>130</v>
      </c>
      <c r="H8" s="23" t="s">
        <v>1</v>
      </c>
      <c r="I8" s="58"/>
      <c r="J8" s="281"/>
      <c r="K8" s="75">
        <f>IF(AND(B8&gt;0,C8&gt;0,D8&gt;0),IF(ISBLANK(J8),IF(ISBLANK(H8),"",(D8-B8)*VLOOKUP(H8,VLookups!$A$4:$B$13,2,FALSE)),J8),"")</f>
        <v>36</v>
      </c>
      <c r="L8" s="76">
        <f t="shared" si="0"/>
        <v>1296</v>
      </c>
      <c r="M8" s="96">
        <v>150</v>
      </c>
      <c r="N8" s="271">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148.87841845748946</v>
      </c>
      <c r="U8" s="5"/>
      <c r="V8" s="169">
        <f t="shared" si="1"/>
        <v>3</v>
      </c>
      <c r="W8" s="50">
        <f t="shared" si="110"/>
        <v>0</v>
      </c>
      <c r="X8" s="50">
        <f t="shared" si="110"/>
        <v>3</v>
      </c>
      <c r="Y8" s="50">
        <f t="shared" si="110"/>
        <v>6</v>
      </c>
      <c r="Z8" s="50">
        <f t="shared" si="110"/>
        <v>9</v>
      </c>
      <c r="AA8" s="50">
        <f t="shared" si="110"/>
        <v>12</v>
      </c>
      <c r="AB8" s="50">
        <f t="shared" si="110"/>
        <v>15</v>
      </c>
      <c r="AC8" s="50">
        <f t="shared" si="110"/>
        <v>18</v>
      </c>
      <c r="AD8" s="50">
        <f t="shared" si="110"/>
        <v>21</v>
      </c>
      <c r="AE8" s="50">
        <f t="shared" si="110"/>
        <v>24</v>
      </c>
      <c r="AF8" s="50">
        <f t="shared" si="110"/>
        <v>27</v>
      </c>
      <c r="AG8" s="50">
        <f t="shared" si="110"/>
        <v>30</v>
      </c>
      <c r="AH8" s="50">
        <f t="shared" si="110"/>
        <v>33</v>
      </c>
      <c r="AI8" s="50">
        <f t="shared" si="110"/>
        <v>36</v>
      </c>
      <c r="AJ8" s="50">
        <f t="shared" si="110"/>
        <v>39</v>
      </c>
      <c r="AK8" s="50">
        <f t="shared" si="110"/>
        <v>42</v>
      </c>
      <c r="AL8" s="50">
        <f t="shared" si="110"/>
        <v>45</v>
      </c>
      <c r="AM8" s="50">
        <f t="shared" si="110"/>
        <v>48</v>
      </c>
      <c r="AN8" s="50">
        <f t="shared" si="110"/>
        <v>51</v>
      </c>
      <c r="AO8" s="50">
        <f t="shared" si="110"/>
        <v>54</v>
      </c>
      <c r="AP8" s="50">
        <f t="shared" si="110"/>
        <v>57</v>
      </c>
      <c r="AQ8" s="50">
        <f t="shared" si="3"/>
        <v>60</v>
      </c>
      <c r="AR8" s="50">
        <f t="shared" si="111"/>
        <v>63</v>
      </c>
      <c r="AS8" s="50">
        <f t="shared" si="111"/>
        <v>66</v>
      </c>
      <c r="AT8" s="50">
        <f t="shared" si="111"/>
        <v>69</v>
      </c>
      <c r="AU8" s="50">
        <f t="shared" si="111"/>
        <v>72</v>
      </c>
      <c r="AV8" s="50">
        <f t="shared" si="111"/>
        <v>75</v>
      </c>
      <c r="AW8" s="50">
        <f t="shared" si="111"/>
        <v>78</v>
      </c>
      <c r="AX8" s="50">
        <f t="shared" si="111"/>
        <v>81</v>
      </c>
      <c r="AY8" s="50">
        <f t="shared" si="111"/>
        <v>84</v>
      </c>
      <c r="AZ8" s="50">
        <f t="shared" si="111"/>
        <v>87</v>
      </c>
      <c r="BA8" s="50">
        <f t="shared" si="111"/>
        <v>90</v>
      </c>
      <c r="BB8" s="50">
        <f t="shared" si="111"/>
        <v>93</v>
      </c>
      <c r="BC8" s="50">
        <f t="shared" si="111"/>
        <v>96</v>
      </c>
      <c r="BD8" s="50">
        <f t="shared" si="111"/>
        <v>99</v>
      </c>
      <c r="BE8" s="50">
        <f t="shared" si="111"/>
        <v>102</v>
      </c>
      <c r="BF8" s="50">
        <f t="shared" si="111"/>
        <v>105</v>
      </c>
      <c r="BG8" s="50">
        <f t="shared" si="111"/>
        <v>108</v>
      </c>
      <c r="BH8" s="50">
        <f t="shared" si="111"/>
        <v>111</v>
      </c>
      <c r="BI8" s="50">
        <f t="shared" si="111"/>
        <v>114</v>
      </c>
      <c r="BJ8" s="50">
        <f t="shared" si="111"/>
        <v>117</v>
      </c>
      <c r="BK8" s="50">
        <f t="shared" si="111"/>
        <v>120</v>
      </c>
      <c r="BL8" s="50">
        <f t="shared" si="111"/>
        <v>123</v>
      </c>
      <c r="BM8" s="50">
        <f t="shared" si="111"/>
        <v>126</v>
      </c>
      <c r="BN8" s="50">
        <f t="shared" si="111"/>
        <v>129</v>
      </c>
      <c r="BO8" s="50">
        <f t="shared" si="111"/>
        <v>132</v>
      </c>
      <c r="BP8" s="50">
        <f t="shared" si="111"/>
        <v>135</v>
      </c>
      <c r="BQ8" s="50">
        <f t="shared" si="111"/>
        <v>138</v>
      </c>
      <c r="BR8" s="50">
        <f t="shared" si="111"/>
        <v>141</v>
      </c>
      <c r="BS8" s="50">
        <f t="shared" si="111"/>
        <v>144</v>
      </c>
      <c r="BT8" s="50">
        <f t="shared" si="111"/>
        <v>147</v>
      </c>
      <c r="BU8" s="50">
        <f t="shared" si="111"/>
        <v>150</v>
      </c>
      <c r="BV8" s="50">
        <f t="shared" si="111"/>
        <v>153</v>
      </c>
      <c r="BW8" s="50">
        <f t="shared" si="111"/>
        <v>156</v>
      </c>
      <c r="BX8" s="50">
        <f t="shared" si="111"/>
        <v>159</v>
      </c>
      <c r="BY8" s="50">
        <f t="shared" si="111"/>
        <v>162</v>
      </c>
      <c r="BZ8" s="50">
        <f t="shared" si="111"/>
        <v>165</v>
      </c>
      <c r="CA8" s="50">
        <f t="shared" si="111"/>
        <v>168</v>
      </c>
      <c r="CB8" s="50">
        <f t="shared" si="111"/>
        <v>171</v>
      </c>
      <c r="CC8" s="50">
        <f t="shared" si="111"/>
        <v>174</v>
      </c>
      <c r="CD8" s="50">
        <f t="shared" si="111"/>
        <v>177</v>
      </c>
      <c r="CE8" s="50">
        <f t="shared" si="111"/>
        <v>180</v>
      </c>
      <c r="CF8" s="50">
        <f t="shared" si="111"/>
        <v>183</v>
      </c>
      <c r="CG8" s="50">
        <f t="shared" si="111"/>
        <v>186</v>
      </c>
      <c r="CH8" s="50">
        <f t="shared" si="111"/>
        <v>189</v>
      </c>
      <c r="CI8" s="50">
        <f t="shared" si="111"/>
        <v>192</v>
      </c>
      <c r="CJ8" s="50">
        <f t="shared" si="111"/>
        <v>195</v>
      </c>
      <c r="CK8" s="50">
        <f t="shared" si="111"/>
        <v>198</v>
      </c>
      <c r="CL8" s="50">
        <f t="shared" si="111"/>
        <v>201</v>
      </c>
      <c r="CM8" s="50">
        <f t="shared" si="111"/>
        <v>204</v>
      </c>
      <c r="CN8" s="50">
        <f t="shared" si="111"/>
        <v>207</v>
      </c>
      <c r="CO8" s="50">
        <f t="shared" si="111"/>
        <v>210</v>
      </c>
      <c r="CP8" s="50">
        <f t="shared" si="111"/>
        <v>213</v>
      </c>
      <c r="CQ8" s="50">
        <f t="shared" si="111"/>
        <v>216</v>
      </c>
      <c r="CR8" s="50">
        <f t="shared" si="111"/>
        <v>219</v>
      </c>
      <c r="CS8" s="50">
        <f t="shared" si="111"/>
        <v>222</v>
      </c>
      <c r="CT8" s="50">
        <f t="shared" si="111"/>
        <v>225</v>
      </c>
      <c r="CU8" s="50">
        <f t="shared" si="111"/>
        <v>228</v>
      </c>
      <c r="CV8" s="50">
        <f t="shared" si="111"/>
        <v>231</v>
      </c>
      <c r="CW8" s="50">
        <f t="shared" si="111"/>
        <v>234</v>
      </c>
      <c r="CX8" s="50">
        <f t="shared" si="111"/>
        <v>237</v>
      </c>
      <c r="CY8" s="50">
        <f t="shared" si="111"/>
        <v>240</v>
      </c>
      <c r="CZ8" s="50">
        <f t="shared" si="111"/>
        <v>243</v>
      </c>
      <c r="DA8" s="50">
        <f t="shared" si="111"/>
        <v>246</v>
      </c>
      <c r="DB8" s="50">
        <f t="shared" si="111"/>
        <v>249</v>
      </c>
      <c r="DC8" s="50">
        <f t="shared" ref="DC8" si="112">IF(ISNONTEXT($V8),DB8+$V8,"")</f>
        <v>252</v>
      </c>
      <c r="DD8" s="50">
        <f t="shared" si="4"/>
        <v>255</v>
      </c>
      <c r="DE8" s="50">
        <f t="shared" si="5"/>
        <v>258</v>
      </c>
      <c r="DF8" s="50">
        <f t="shared" si="5"/>
        <v>261</v>
      </c>
      <c r="DG8" s="50">
        <f t="shared" si="5"/>
        <v>264</v>
      </c>
      <c r="DH8" s="50">
        <f t="shared" si="5"/>
        <v>267</v>
      </c>
      <c r="DI8" s="50">
        <f t="shared" si="5"/>
        <v>270</v>
      </c>
      <c r="DJ8" s="50">
        <f t="shared" si="5"/>
        <v>273</v>
      </c>
      <c r="DK8" s="50">
        <f t="shared" si="5"/>
        <v>276</v>
      </c>
      <c r="DL8" s="50">
        <f t="shared" si="5"/>
        <v>279</v>
      </c>
      <c r="DM8" s="50">
        <f t="shared" si="5"/>
        <v>282</v>
      </c>
      <c r="DN8" s="50">
        <f t="shared" si="5"/>
        <v>285</v>
      </c>
      <c r="DO8" s="50">
        <f t="shared" si="5"/>
        <v>288</v>
      </c>
      <c r="DP8" s="50">
        <f t="shared" si="5"/>
        <v>291</v>
      </c>
      <c r="DQ8" s="50">
        <f t="shared" si="5"/>
        <v>294</v>
      </c>
      <c r="DR8" s="50">
        <f t="shared" si="5"/>
        <v>297</v>
      </c>
      <c r="DS8" s="50">
        <f t="shared" si="5"/>
        <v>300</v>
      </c>
      <c r="DT8" s="170">
        <f t="shared" si="6"/>
        <v>1.6329795074908304E-5</v>
      </c>
      <c r="DU8" s="170">
        <f t="shared" si="7"/>
        <v>2.1986861306448278E-5</v>
      </c>
      <c r="DV8" s="170">
        <f t="shared" si="8"/>
        <v>2.9398813631823816E-5</v>
      </c>
      <c r="DW8" s="170">
        <f t="shared" si="9"/>
        <v>3.9037359975744924E-5</v>
      </c>
      <c r="DX8" s="170">
        <f t="shared" si="10"/>
        <v>5.1477226503673085E-5</v>
      </c>
      <c r="DY8" s="170">
        <f t="shared" si="11"/>
        <v>6.7411486886665637E-5</v>
      </c>
      <c r="DZ8" s="170">
        <f t="shared" si="12"/>
        <v>8.7667119900501229E-5</v>
      </c>
      <c r="EA8" s="170">
        <f t="shared" si="13"/>
        <v>1.1322012702074106E-4</v>
      </c>
      <c r="EB8" s="170">
        <f t="shared" si="14"/>
        <v>1.4520935709154927E-4</v>
      </c>
      <c r="EC8" s="170">
        <f t="shared" si="15"/>
        <v>1.8494799755040258E-4</v>
      </c>
      <c r="ED8" s="170">
        <f t="shared" si="16"/>
        <v>2.3393151344773205E-4</v>
      </c>
      <c r="EE8" s="170">
        <f t="shared" si="17"/>
        <v>2.9384066193214887E-4</v>
      </c>
      <c r="EF8" s="170">
        <f t="shared" si="18"/>
        <v>3.6653809880953132E-4</v>
      </c>
      <c r="EG8" s="170">
        <f t="shared" si="19"/>
        <v>4.540570447557629E-4</v>
      </c>
      <c r="EH8" s="170">
        <f t="shared" si="20"/>
        <v>5.585805117940952E-4</v>
      </c>
      <c r="EI8" s="170">
        <f t="shared" si="21"/>
        <v>6.8240972469227638E-4</v>
      </c>
      <c r="EJ8" s="170">
        <f t="shared" si="22"/>
        <v>8.2792062298887121E-4</v>
      </c>
      <c r="EK8" s="170">
        <f t="shared" si="23"/>
        <v>9.975077083735559E-4</v>
      </c>
      <c r="EL8" s="170">
        <f t="shared" si="24"/>
        <v>1.1935150128877003E-3</v>
      </c>
      <c r="EM8" s="170">
        <f t="shared" si="25"/>
        <v>1.4181546004699899E-3</v>
      </c>
      <c r="EN8" s="170">
        <f t="shared" si="26"/>
        <v>1.6734137615569426E-3</v>
      </c>
      <c r="EO8" s="170">
        <f t="shared" si="27"/>
        <v>1.9609528898088375E-3</v>
      </c>
      <c r="EP8" s="170">
        <f t="shared" si="28"/>
        <v>2.2819969017334957E-3</v>
      </c>
      <c r="EQ8" s="170">
        <f t="shared" si="29"/>
        <v>2.6372239232310287E-3</v>
      </c>
      <c r="ER8" s="170">
        <f t="shared" si="30"/>
        <v>3.0266557622220026E-3</v>
      </c>
      <c r="ES8" s="170">
        <f t="shared" si="31"/>
        <v>3.4495553482977088E-3</v>
      </c>
      <c r="ET8" s="170">
        <f t="shared" si="32"/>
        <v>3.9043367822609583E-3</v>
      </c>
      <c r="EU8" s="170">
        <f t="shared" si="33"/>
        <v>4.388493838007281E-3</v>
      </c>
      <c r="EV8" s="170">
        <f t="shared" si="34"/>
        <v>4.8985526436170733E-3</v>
      </c>
      <c r="EW8" s="170">
        <f t="shared" si="35"/>
        <v>5.4300538003992501E-3</v>
      </c>
      <c r="EX8" s="170">
        <f t="shared" si="36"/>
        <v>5.9775683611953071E-3</v>
      </c>
      <c r="EY8" s="170">
        <f t="shared" si="37"/>
        <v>6.5347508905366572E-3</v>
      </c>
      <c r="EZ8" s="170">
        <f t="shared" si="38"/>
        <v>7.0944313045383598E-3</v>
      </c>
      <c r="FA8" s="170">
        <f t="shared" si="39"/>
        <v>7.6487454007103713E-3</v>
      </c>
      <c r="FB8" s="170">
        <f t="shared" si="40"/>
        <v>8.1893020259688094E-3</v>
      </c>
      <c r="FC8" s="170">
        <f t="shared" si="41"/>
        <v>8.7073828052701627E-3</v>
      </c>
      <c r="FD8" s="170">
        <f t="shared" si="42"/>
        <v>9.1941683885081744E-3</v>
      </c>
      <c r="FE8" s="170">
        <f t="shared" si="43"/>
        <v>9.6409834009222421E-3</v>
      </c>
      <c r="FF8" s="170">
        <f t="shared" si="44"/>
        <v>1.0039550830076209E-2</v>
      </c>
      <c r="FG8" s="170">
        <f t="shared" si="45"/>
        <v>1.0382245564533342E-2</v>
      </c>
      <c r="FH8" s="170">
        <f t="shared" si="46"/>
        <v>1.0662336306184675E-2</v>
      </c>
      <c r="FI8" s="170">
        <f t="shared" si="47"/>
        <v>1.0874205168326337E-2</v>
      </c>
      <c r="FJ8" s="170">
        <f t="shared" si="48"/>
        <v>1.1013534965419111E-2</v>
      </c>
      <c r="FK8" s="170">
        <f t="shared" si="49"/>
        <v>1.1077455476966251E-2</v>
      </c>
      <c r="FL8" s="170">
        <f t="shared" si="50"/>
        <v>1.1064641764715152E-2</v>
      </c>
      <c r="FM8" s="170">
        <f t="shared" si="51"/>
        <v>1.0975359839182098E-2</v>
      </c>
      <c r="FN8" s="170">
        <f t="shared" si="52"/>
        <v>1.0811457476992954E-2</v>
      </c>
      <c r="FO8" s="170">
        <f t="shared" si="53"/>
        <v>1.057630063179593E-2</v>
      </c>
      <c r="FP8" s="170">
        <f t="shared" si="54"/>
        <v>1.0274658495381535E-2</v>
      </c>
      <c r="FQ8" s="170">
        <f t="shared" si="55"/>
        <v>9.9125426910500799E-3</v>
      </c>
      <c r="FR8" s="170">
        <f t="shared" si="56"/>
        <v>9.4970081712813671E-3</v>
      </c>
      <c r="FS8" s="170">
        <f t="shared" si="57"/>
        <v>9.0359250244874158E-3</v>
      </c>
      <c r="FT8" s="170">
        <f t="shared" si="58"/>
        <v>8.5377314828399102E-3</v>
      </c>
      <c r="FU8" s="170">
        <f t="shared" si="59"/>
        <v>8.011178916028221E-3</v>
      </c>
      <c r="FV8" s="170">
        <f t="shared" si="60"/>
        <v>7.4650794872589991E-3</v>
      </c>
      <c r="FW8" s="170">
        <f t="shared" si="61"/>
        <v>6.9080664714829621E-3</v>
      </c>
      <c r="FX8" s="170">
        <f t="shared" si="62"/>
        <v>6.3483760617395824E-3</v>
      </c>
      <c r="FY8" s="170">
        <f t="shared" si="63"/>
        <v>5.7936579170247875E-3</v>
      </c>
      <c r="FZ8" s="170">
        <f t="shared" si="64"/>
        <v>5.2508198539808959E-3</v>
      </c>
      <c r="GA8" s="170">
        <f t="shared" si="65"/>
        <v>4.7259100850930375E-3</v>
      </c>
      <c r="GB8" s="170">
        <f t="shared" si="66"/>
        <v>4.2240383882154358E-3</v>
      </c>
      <c r="GC8" s="170">
        <f t="shared" si="67"/>
        <v>3.7493356771123908E-3</v>
      </c>
      <c r="GD8" s="170">
        <f t="shared" si="68"/>
        <v>3.3049497340021257E-3</v>
      </c>
      <c r="GE8" s="170">
        <f t="shared" si="69"/>
        <v>2.8930734433986853E-3</v>
      </c>
      <c r="GF8" s="170">
        <f t="shared" si="70"/>
        <v>2.5150007857153642E-3</v>
      </c>
      <c r="GG8" s="170">
        <f t="shared" si="71"/>
        <v>2.1712051351635651E-3</v>
      </c>
      <c r="GH8" s="170">
        <f t="shared" si="72"/>
        <v>1.8614340588461174E-3</v>
      </c>
      <c r="GI8" s="170">
        <f t="shared" si="73"/>
        <v>1.5848148084492118E-3</v>
      </c>
      <c r="GJ8" s="170">
        <f t="shared" si="74"/>
        <v>1.3399649894343536E-3</v>
      </c>
      <c r="GK8" s="170">
        <f t="shared" si="75"/>
        <v>1.1251034284327746E-3</v>
      </c>
      <c r="GL8" s="170">
        <f t="shared" si="76"/>
        <v>9.3815697320196205E-4</v>
      </c>
      <c r="GM8" s="170">
        <f t="shared" si="77"/>
        <v>7.7685978440108854E-4</v>
      </c>
      <c r="GN8" s="170">
        <f t="shared" si="78"/>
        <v>6.3884255075713178E-4</v>
      </c>
      <c r="GO8" s="170">
        <f t="shared" si="79"/>
        <v>5.2170992191560969E-4</v>
      </c>
      <c r="GP8" s="170">
        <f t="shared" si="80"/>
        <v>4.2310525908615797E-4</v>
      </c>
      <c r="GQ8" s="170">
        <f t="shared" si="81"/>
        <v>3.4076251658262795E-4</v>
      </c>
      <c r="GR8" s="170">
        <f t="shared" si="82"/>
        <v>2.7254566354948891E-4</v>
      </c>
      <c r="GS8" s="170">
        <f t="shared" si="83"/>
        <v>2.1647652210933215E-4</v>
      </c>
      <c r="GT8" s="170">
        <f t="shared" si="84"/>
        <v>1.7075223371142807E-4</v>
      </c>
      <c r="GU8" s="170">
        <f t="shared" si="85"/>
        <v>1.3375377600192344E-4</v>
      </c>
      <c r="GV8" s="170">
        <f t="shared" si="86"/>
        <v>1.0404705094438527E-4</v>
      </c>
      <c r="GW8" s="170">
        <f t="shared" si="87"/>
        <v>8.0378068402376491E-5</v>
      </c>
      <c r="GX8" s="170">
        <f t="shared" si="88"/>
        <v>6.1663677459902787E-5</v>
      </c>
      <c r="GY8" s="170">
        <f t="shared" si="89"/>
        <v>4.6979170417601199E-5</v>
      </c>
      <c r="GZ8" s="170">
        <f t="shared" si="90"/>
        <v>3.5543920738837992E-5</v>
      </c>
      <c r="HA8" s="170">
        <f t="shared" si="91"/>
        <v>2.6706033296922827E-5</v>
      </c>
      <c r="HB8" s="170">
        <f t="shared" si="92"/>
        <v>1.9926797461647409E-5</v>
      </c>
      <c r="HC8" s="170">
        <f t="shared" si="93"/>
        <v>1.4765552195754002E-5</v>
      </c>
      <c r="HD8" s="170">
        <f t="shared" si="94"/>
        <v>1.0865405671825112E-5</v>
      </c>
      <c r="HE8" s="170">
        <f t="shared" si="95"/>
        <v>7.9401053473053609E-6</v>
      </c>
      <c r="HF8" s="170">
        <f t="shared" si="96"/>
        <v>5.7622307991089074E-6</v>
      </c>
      <c r="HG8" s="170">
        <f t="shared" si="97"/>
        <v>4.1527816837612768E-6</v>
      </c>
      <c r="HH8" s="170">
        <f t="shared" si="98"/>
        <v>2.9721561153819935E-6</v>
      </c>
      <c r="HI8" s="170">
        <f t="shared" si="99"/>
        <v>2.1124585716835893E-6</v>
      </c>
      <c r="HJ8" s="170">
        <f t="shared" si="100"/>
        <v>1.4910384736748757E-6</v>
      </c>
      <c r="HK8" s="170">
        <f t="shared" si="101"/>
        <v>1.0451378235824019E-6</v>
      </c>
      <c r="HL8" s="170">
        <f t="shared" si="102"/>
        <v>7.2751566086740734E-7</v>
      </c>
      <c r="HM8" s="170">
        <f t="shared" si="103"/>
        <v>5.0291570060132084E-7</v>
      </c>
      <c r="HN8" s="170">
        <f t="shared" si="104"/>
        <v>3.4524874436935427E-7</v>
      </c>
      <c r="HO8" s="170">
        <f t="shared" si="105"/>
        <v>2.3537107317275396E-7</v>
      </c>
      <c r="HP8" s="170">
        <f t="shared" si="106"/>
        <v>1.5935222556099771E-7</v>
      </c>
    </row>
    <row r="9" spans="1:225" x14ac:dyDescent="0.25">
      <c r="A9" s="4">
        <v>6</v>
      </c>
      <c r="B9" s="96">
        <v>60</v>
      </c>
      <c r="C9" s="96">
        <v>120</v>
      </c>
      <c r="D9" s="96">
        <v>240</v>
      </c>
      <c r="E9" s="36">
        <f t="shared" si="107"/>
        <v>1</v>
      </c>
      <c r="F9" s="36">
        <f t="shared" si="108"/>
        <v>0.5</v>
      </c>
      <c r="G9" s="74">
        <f t="shared" si="109"/>
        <v>130</v>
      </c>
      <c r="H9" s="23" t="s">
        <v>4</v>
      </c>
      <c r="I9" s="58"/>
      <c r="J9" s="281"/>
      <c r="K9" s="75">
        <f>IF(AND(B9&gt;0,C9&gt;0,D9&gt;0),IF(ISBLANK(J9),IF(ISBLANK(H9),"",(D9-B9)*VLOOKUP(H9,VLookups!$A$4:$B$13,2,FALSE)),J9),"")</f>
        <v>42.213741838410861</v>
      </c>
      <c r="L9" s="76">
        <f t="shared" si="0"/>
        <v>1781.9999999999995</v>
      </c>
      <c r="M9" s="96">
        <v>150</v>
      </c>
      <c r="N9" s="271">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152.13690786338753</v>
      </c>
      <c r="U9" s="5"/>
      <c r="V9" s="169">
        <f t="shared" si="1"/>
        <v>3</v>
      </c>
      <c r="W9" s="50">
        <f t="shared" si="110"/>
        <v>0</v>
      </c>
      <c r="X9" s="50">
        <f t="shared" si="110"/>
        <v>3</v>
      </c>
      <c r="Y9" s="50">
        <f t="shared" si="110"/>
        <v>6</v>
      </c>
      <c r="Z9" s="50">
        <f t="shared" si="110"/>
        <v>9</v>
      </c>
      <c r="AA9" s="50">
        <f t="shared" si="110"/>
        <v>12</v>
      </c>
      <c r="AB9" s="50">
        <f t="shared" si="110"/>
        <v>15</v>
      </c>
      <c r="AC9" s="50">
        <f t="shared" si="110"/>
        <v>18</v>
      </c>
      <c r="AD9" s="50">
        <f t="shared" si="110"/>
        <v>21</v>
      </c>
      <c r="AE9" s="50">
        <f t="shared" si="110"/>
        <v>24</v>
      </c>
      <c r="AF9" s="50">
        <f t="shared" si="110"/>
        <v>27</v>
      </c>
      <c r="AG9" s="50">
        <f t="shared" si="110"/>
        <v>30</v>
      </c>
      <c r="AH9" s="50">
        <f t="shared" si="110"/>
        <v>33</v>
      </c>
      <c r="AI9" s="50">
        <f t="shared" si="110"/>
        <v>36</v>
      </c>
      <c r="AJ9" s="50">
        <f t="shared" si="110"/>
        <v>39</v>
      </c>
      <c r="AK9" s="50">
        <f t="shared" si="110"/>
        <v>42</v>
      </c>
      <c r="AL9" s="50">
        <f t="shared" si="110"/>
        <v>45</v>
      </c>
      <c r="AM9" s="50">
        <f t="shared" si="110"/>
        <v>48</v>
      </c>
      <c r="AN9" s="50">
        <f t="shared" si="110"/>
        <v>51</v>
      </c>
      <c r="AO9" s="50">
        <f t="shared" si="110"/>
        <v>54</v>
      </c>
      <c r="AP9" s="50">
        <f t="shared" si="110"/>
        <v>57</v>
      </c>
      <c r="AQ9" s="50">
        <f t="shared" si="3"/>
        <v>60</v>
      </c>
      <c r="AR9" s="50">
        <f t="shared" ref="AR9:DC12" si="113">IF(ISNONTEXT($V9),AQ9+$V9,"")</f>
        <v>63</v>
      </c>
      <c r="AS9" s="50">
        <f t="shared" si="113"/>
        <v>66</v>
      </c>
      <c r="AT9" s="50">
        <f t="shared" si="113"/>
        <v>69</v>
      </c>
      <c r="AU9" s="50">
        <f t="shared" si="113"/>
        <v>72</v>
      </c>
      <c r="AV9" s="50">
        <f t="shared" si="113"/>
        <v>75</v>
      </c>
      <c r="AW9" s="50">
        <f t="shared" si="113"/>
        <v>78</v>
      </c>
      <c r="AX9" s="50">
        <f t="shared" si="113"/>
        <v>81</v>
      </c>
      <c r="AY9" s="50">
        <f t="shared" si="113"/>
        <v>84</v>
      </c>
      <c r="AZ9" s="50">
        <f t="shared" si="113"/>
        <v>87</v>
      </c>
      <c r="BA9" s="50">
        <f t="shared" si="113"/>
        <v>90</v>
      </c>
      <c r="BB9" s="50">
        <f t="shared" si="113"/>
        <v>93</v>
      </c>
      <c r="BC9" s="50">
        <f t="shared" si="113"/>
        <v>96</v>
      </c>
      <c r="BD9" s="50">
        <f t="shared" si="113"/>
        <v>99</v>
      </c>
      <c r="BE9" s="50">
        <f t="shared" si="113"/>
        <v>102</v>
      </c>
      <c r="BF9" s="50">
        <f t="shared" si="113"/>
        <v>105</v>
      </c>
      <c r="BG9" s="50">
        <f t="shared" si="113"/>
        <v>108</v>
      </c>
      <c r="BH9" s="50">
        <f t="shared" si="113"/>
        <v>111</v>
      </c>
      <c r="BI9" s="50">
        <f t="shared" si="113"/>
        <v>114</v>
      </c>
      <c r="BJ9" s="50">
        <f t="shared" si="113"/>
        <v>117</v>
      </c>
      <c r="BK9" s="50">
        <f t="shared" si="113"/>
        <v>120</v>
      </c>
      <c r="BL9" s="50">
        <f t="shared" si="113"/>
        <v>123</v>
      </c>
      <c r="BM9" s="50">
        <f t="shared" si="113"/>
        <v>126</v>
      </c>
      <c r="BN9" s="50">
        <f t="shared" si="113"/>
        <v>129</v>
      </c>
      <c r="BO9" s="50">
        <f t="shared" si="113"/>
        <v>132</v>
      </c>
      <c r="BP9" s="50">
        <f t="shared" si="113"/>
        <v>135</v>
      </c>
      <c r="BQ9" s="50">
        <f t="shared" si="113"/>
        <v>138</v>
      </c>
      <c r="BR9" s="50">
        <f t="shared" si="113"/>
        <v>141</v>
      </c>
      <c r="BS9" s="50">
        <f t="shared" si="113"/>
        <v>144</v>
      </c>
      <c r="BT9" s="50">
        <f t="shared" si="113"/>
        <v>147</v>
      </c>
      <c r="BU9" s="50">
        <f t="shared" si="113"/>
        <v>150</v>
      </c>
      <c r="BV9" s="50">
        <f t="shared" si="113"/>
        <v>153</v>
      </c>
      <c r="BW9" s="50">
        <f t="shared" si="113"/>
        <v>156</v>
      </c>
      <c r="BX9" s="50">
        <f t="shared" si="113"/>
        <v>159</v>
      </c>
      <c r="BY9" s="50">
        <f t="shared" si="113"/>
        <v>162</v>
      </c>
      <c r="BZ9" s="50">
        <f t="shared" si="113"/>
        <v>165</v>
      </c>
      <c r="CA9" s="50">
        <f t="shared" si="113"/>
        <v>168</v>
      </c>
      <c r="CB9" s="50">
        <f t="shared" si="113"/>
        <v>171</v>
      </c>
      <c r="CC9" s="50">
        <f t="shared" si="113"/>
        <v>174</v>
      </c>
      <c r="CD9" s="50">
        <f t="shared" si="113"/>
        <v>177</v>
      </c>
      <c r="CE9" s="50">
        <f t="shared" si="113"/>
        <v>180</v>
      </c>
      <c r="CF9" s="50">
        <f t="shared" si="113"/>
        <v>183</v>
      </c>
      <c r="CG9" s="50">
        <f t="shared" si="113"/>
        <v>186</v>
      </c>
      <c r="CH9" s="50">
        <f t="shared" si="113"/>
        <v>189</v>
      </c>
      <c r="CI9" s="50">
        <f t="shared" si="113"/>
        <v>192</v>
      </c>
      <c r="CJ9" s="50">
        <f t="shared" si="113"/>
        <v>195</v>
      </c>
      <c r="CK9" s="50">
        <f t="shared" si="113"/>
        <v>198</v>
      </c>
      <c r="CL9" s="50">
        <f t="shared" si="113"/>
        <v>201</v>
      </c>
      <c r="CM9" s="50">
        <f t="shared" si="113"/>
        <v>204</v>
      </c>
      <c r="CN9" s="50">
        <f t="shared" si="113"/>
        <v>207</v>
      </c>
      <c r="CO9" s="50">
        <f t="shared" si="113"/>
        <v>210</v>
      </c>
      <c r="CP9" s="50">
        <f t="shared" si="113"/>
        <v>213</v>
      </c>
      <c r="CQ9" s="50">
        <f t="shared" si="113"/>
        <v>216</v>
      </c>
      <c r="CR9" s="50">
        <f t="shared" si="113"/>
        <v>219</v>
      </c>
      <c r="CS9" s="50">
        <f t="shared" si="113"/>
        <v>222</v>
      </c>
      <c r="CT9" s="50">
        <f t="shared" si="113"/>
        <v>225</v>
      </c>
      <c r="CU9" s="50">
        <f t="shared" si="113"/>
        <v>228</v>
      </c>
      <c r="CV9" s="50">
        <f t="shared" si="113"/>
        <v>231</v>
      </c>
      <c r="CW9" s="50">
        <f t="shared" si="113"/>
        <v>234</v>
      </c>
      <c r="CX9" s="50">
        <f t="shared" si="113"/>
        <v>237</v>
      </c>
      <c r="CY9" s="50">
        <f t="shared" si="113"/>
        <v>240</v>
      </c>
      <c r="CZ9" s="50">
        <f t="shared" si="113"/>
        <v>243</v>
      </c>
      <c r="DA9" s="50">
        <f t="shared" si="113"/>
        <v>246</v>
      </c>
      <c r="DB9" s="50">
        <f t="shared" si="113"/>
        <v>249</v>
      </c>
      <c r="DC9" s="50">
        <f t="shared" si="113"/>
        <v>252</v>
      </c>
      <c r="DD9" s="50">
        <f t="shared" si="4"/>
        <v>255</v>
      </c>
      <c r="DE9" s="50">
        <f t="shared" si="5"/>
        <v>258</v>
      </c>
      <c r="DF9" s="50">
        <f t="shared" si="5"/>
        <v>261</v>
      </c>
      <c r="DG9" s="50">
        <f t="shared" si="5"/>
        <v>264</v>
      </c>
      <c r="DH9" s="50">
        <f t="shared" si="5"/>
        <v>267</v>
      </c>
      <c r="DI9" s="50">
        <f t="shared" si="5"/>
        <v>270</v>
      </c>
      <c r="DJ9" s="50">
        <f t="shared" si="5"/>
        <v>273</v>
      </c>
      <c r="DK9" s="50">
        <f t="shared" si="5"/>
        <v>276</v>
      </c>
      <c r="DL9" s="50">
        <f t="shared" si="5"/>
        <v>279</v>
      </c>
      <c r="DM9" s="50">
        <f t="shared" si="5"/>
        <v>282</v>
      </c>
      <c r="DN9" s="50">
        <f t="shared" si="5"/>
        <v>285</v>
      </c>
      <c r="DO9" s="50">
        <f t="shared" si="5"/>
        <v>288</v>
      </c>
      <c r="DP9" s="50">
        <f t="shared" si="5"/>
        <v>291</v>
      </c>
      <c r="DQ9" s="50">
        <f t="shared" si="5"/>
        <v>294</v>
      </c>
      <c r="DR9" s="50">
        <f t="shared" si="5"/>
        <v>297</v>
      </c>
      <c r="DS9" s="50">
        <f t="shared" si="5"/>
        <v>300</v>
      </c>
      <c r="DT9" s="170">
        <f t="shared" si="6"/>
        <v>8.2431129069797938E-5</v>
      </c>
      <c r="DU9" s="170">
        <f t="shared" si="7"/>
        <v>1.0233923332284725E-4</v>
      </c>
      <c r="DV9" s="170">
        <f t="shared" si="8"/>
        <v>1.2641530688533063E-4</v>
      </c>
      <c r="DW9" s="170">
        <f t="shared" si="9"/>
        <v>1.5536878194783384E-4</v>
      </c>
      <c r="DX9" s="170">
        <f t="shared" si="10"/>
        <v>1.8999162278147486E-4</v>
      </c>
      <c r="DY9" s="170">
        <f t="shared" si="11"/>
        <v>2.3115949497212778E-4</v>
      </c>
      <c r="DZ9" s="170">
        <f t="shared" si="12"/>
        <v>2.7983086519198566E-4</v>
      </c>
      <c r="EA9" s="170">
        <f t="shared" si="13"/>
        <v>3.3704360167122243E-4</v>
      </c>
      <c r="EB9" s="170">
        <f t="shared" si="14"/>
        <v>4.0390864848180159E-4</v>
      </c>
      <c r="EC9" s="170">
        <f t="shared" si="15"/>
        <v>4.816003692451343E-4</v>
      </c>
      <c r="ED9" s="170">
        <f t="shared" si="16"/>
        <v>5.713432009651861E-4</v>
      </c>
      <c r="EE9" s="170">
        <f t="shared" si="17"/>
        <v>6.743943288000327E-4</v>
      </c>
      <c r="EF9" s="170">
        <f t="shared" si="18"/>
        <v>7.9202218926767399E-4</v>
      </c>
      <c r="EG9" s="170">
        <f t="shared" si="19"/>
        <v>9.2548073303459278E-4</v>
      </c>
      <c r="EH9" s="170">
        <f t="shared" si="20"/>
        <v>1.0759795280569809E-3</v>
      </c>
      <c r="EI9" s="170">
        <f t="shared" si="21"/>
        <v>1.2446499568310122E-3</v>
      </c>
      <c r="EJ9" s="170">
        <f t="shared" si="22"/>
        <v>1.4325079535167434E-3</v>
      </c>
      <c r="EK9" s="170">
        <f t="shared" si="23"/>
        <v>1.6404139316001359E-3</v>
      </c>
      <c r="EL9" s="170">
        <f t="shared" si="24"/>
        <v>1.8690307626930403E-3</v>
      </c>
      <c r="EM9" s="170">
        <f t="shared" si="25"/>
        <v>2.1187808726414576E-3</v>
      </c>
      <c r="EN9" s="170">
        <f t="shared" si="26"/>
        <v>2.389803711686169E-3</v>
      </c>
      <c r="EO9" s="170">
        <f t="shared" si="27"/>
        <v>2.6819150195732653E-3</v>
      </c>
      <c r="EP9" s="170">
        <f t="shared" si="28"/>
        <v>2.9945694325872198E-3</v>
      </c>
      <c r="EQ9" s="170">
        <f t="shared" si="29"/>
        <v>3.3268280562360904E-3</v>
      </c>
      <c r="ER9" s="170">
        <f t="shared" si="30"/>
        <v>3.6773326446519184E-3</v>
      </c>
      <c r="ES9" s="170">
        <f t="shared" si="31"/>
        <v>4.044287977447711E-3</v>
      </c>
      <c r="ET9" s="170">
        <f t="shared" si="32"/>
        <v>4.4254539011513621E-3</v>
      </c>
      <c r="EU9" s="170">
        <f t="shared" si="33"/>
        <v>4.8181483029955214E-3</v>
      </c>
      <c r="EV9" s="170">
        <f t="shared" si="34"/>
        <v>5.2192620110889524E-3</v>
      </c>
      <c r="EW9" s="170">
        <f t="shared" si="35"/>
        <v>5.6252862721921726E-3</v>
      </c>
      <c r="EX9" s="170">
        <f t="shared" si="36"/>
        <v>6.0323530559890266E-3</v>
      </c>
      <c r="EY9" s="170">
        <f t="shared" si="37"/>
        <v>6.4362879864191778E-3</v>
      </c>
      <c r="EZ9" s="170">
        <f t="shared" si="38"/>
        <v>6.8326752234448389E-3</v>
      </c>
      <c r="FA9" s="170">
        <f t="shared" si="39"/>
        <v>7.2169331326235407E-3</v>
      </c>
      <c r="FB9" s="170">
        <f t="shared" si="40"/>
        <v>7.5843991071135848E-3</v>
      </c>
      <c r="FC9" s="170">
        <f t="shared" si="41"/>
        <v>7.9304214702186297E-3</v>
      </c>
      <c r="FD9" s="170">
        <f t="shared" si="42"/>
        <v>8.2504560089096939E-3</v>
      </c>
      <c r="FE9" s="170">
        <f t="shared" si="43"/>
        <v>8.5401643909252273E-3</v>
      </c>
      <c r="FF9" s="170">
        <f t="shared" si="44"/>
        <v>8.7955115180888242E-3</v>
      </c>
      <c r="FG9" s="170">
        <f t="shared" si="45"/>
        <v>9.0128587803376767E-3</v>
      </c>
      <c r="FH9" s="170">
        <f t="shared" si="46"/>
        <v>9.1890502074699239E-3</v>
      </c>
      <c r="FI9" s="170">
        <f t="shared" si="47"/>
        <v>9.3214886718375415E-3</v>
      </c>
      <c r="FJ9" s="170">
        <f t="shared" si="48"/>
        <v>9.4081995719805592E-3</v>
      </c>
      <c r="FK9" s="170">
        <f t="shared" si="49"/>
        <v>9.4478798151477958E-3</v>
      </c>
      <c r="FL9" s="170">
        <f t="shared" si="50"/>
        <v>9.4399304005432297E-3</v>
      </c>
      <c r="FM9" s="170">
        <f t="shared" si="51"/>
        <v>9.3844714645941966E-3</v>
      </c>
      <c r="FN9" s="170">
        <f t="shared" si="52"/>
        <v>9.2823392600736281E-3</v>
      </c>
      <c r="FO9" s="170">
        <f t="shared" si="53"/>
        <v>9.1350651752435032E-3</v>
      </c>
      <c r="FP9" s="170">
        <f t="shared" si="54"/>
        <v>8.9448375287326243E-3</v>
      </c>
      <c r="FQ9" s="170">
        <f t="shared" si="55"/>
        <v>8.7144474722937997E-3</v>
      </c>
      <c r="FR9" s="170">
        <f t="shared" si="56"/>
        <v>8.4472208703973012E-3</v>
      </c>
      <c r="FS9" s="170">
        <f t="shared" si="57"/>
        <v>8.1469384795591331E-3</v>
      </c>
      <c r="FT9" s="170">
        <f t="shared" si="58"/>
        <v>7.8177471026064128E-3</v>
      </c>
      <c r="FU9" s="170">
        <f t="shared" si="59"/>
        <v>7.4640646304056386E-3</v>
      </c>
      <c r="FV9" s="170">
        <f t="shared" si="60"/>
        <v>7.0904819986038021E-3</v>
      </c>
      <c r="FW9" s="170">
        <f t="shared" si="61"/>
        <v>6.701665078590993E-3</v>
      </c>
      <c r="FX9" s="170">
        <f t="shared" si="62"/>
        <v>6.3022593952230437E-3</v>
      </c>
      <c r="FY9" s="170">
        <f t="shared" si="63"/>
        <v>5.8968003294822737E-3</v>
      </c>
      <c r="FZ9" s="170">
        <f t="shared" si="64"/>
        <v>5.4896311376310602E-3</v>
      </c>
      <c r="GA9" s="170">
        <f t="shared" si="65"/>
        <v>5.0848307186880312E-3</v>
      </c>
      <c r="GB9" s="170">
        <f t="shared" si="66"/>
        <v>4.6861526109039792E-3</v>
      </c>
      <c r="GC9" s="170">
        <f t="shared" si="67"/>
        <v>4.2969762182184347E-3</v>
      </c>
      <c r="GD9" s="170">
        <f t="shared" si="68"/>
        <v>3.9202707822393792E-3</v>
      </c>
      <c r="GE9" s="170">
        <f t="shared" si="69"/>
        <v>3.5585721456180132E-3</v>
      </c>
      <c r="GF9" s="170">
        <f t="shared" si="70"/>
        <v>3.2139719179584496E-3</v>
      </c>
      <c r="GG9" s="170">
        <f t="shared" si="71"/>
        <v>2.8881182716024947E-3</v>
      </c>
      <c r="GH9" s="170">
        <f t="shared" si="72"/>
        <v>2.5822272739902262E-3</v>
      </c>
      <c r="GI9" s="170">
        <f t="shared" si="73"/>
        <v>2.2971034139564737E-3</v>
      </c>
      <c r="GJ9" s="170">
        <f t="shared" si="74"/>
        <v>2.0331678052694707E-3</v>
      </c>
      <c r="GK9" s="170">
        <f t="shared" si="75"/>
        <v>1.7904924519700656E-3</v>
      </c>
      <c r="GL9" s="170">
        <f t="shared" si="76"/>
        <v>1.5688389330689337E-3</v>
      </c>
      <c r="GM9" s="170">
        <f t="shared" si="77"/>
        <v>1.3676999023227935E-3</v>
      </c>
      <c r="GN9" s="170">
        <f t="shared" si="78"/>
        <v>1.1863418932010037E-3</v>
      </c>
      <c r="GO9" s="170">
        <f t="shared" si="79"/>
        <v>1.0238480592056171E-3</v>
      </c>
      <c r="GP9" s="170">
        <f t="shared" si="80"/>
        <v>8.7915965396454659E-4</v>
      </c>
      <c r="GQ9" s="170">
        <f t="shared" si="81"/>
        <v>7.5111525233081315E-4</v>
      </c>
      <c r="GR9" s="170">
        <f t="shared" si="82"/>
        <v>6.3848692187461046E-4</v>
      </c>
      <c r="GS9" s="170">
        <f t="shared" si="83"/>
        <v>5.4001276338516203E-4</v>
      </c>
      <c r="GT9" s="170">
        <f t="shared" si="84"/>
        <v>4.5442544039227815E-4</v>
      </c>
      <c r="GU9" s="170">
        <f t="shared" si="85"/>
        <v>3.8047650397812229E-4</v>
      </c>
      <c r="GV9" s="170">
        <f t="shared" si="86"/>
        <v>3.1695648474257531E-4</v>
      </c>
      <c r="GW9" s="170">
        <f t="shared" si="87"/>
        <v>2.6271086495741178E-4</v>
      </c>
      <c r="GX9" s="170">
        <f t="shared" si="88"/>
        <v>2.1665215864459606E-4</v>
      </c>
      <c r="GY9" s="170">
        <f t="shared" si="89"/>
        <v>1.7776841503316509E-4</v>
      </c>
      <c r="GZ9" s="170">
        <f t="shared" si="90"/>
        <v>1.451285223986615E-4</v>
      </c>
      <c r="HA9" s="170">
        <f t="shared" si="91"/>
        <v>1.1788472654315166E-4</v>
      </c>
      <c r="HB9" s="170">
        <f t="shared" si="92"/>
        <v>9.527279379658393E-5</v>
      </c>
      <c r="HC9" s="170">
        <f t="shared" si="93"/>
        <v>7.6610245595717483E-5</v>
      </c>
      <c r="HD9" s="170">
        <f t="shared" si="94"/>
        <v>6.1293073878074716E-5</v>
      </c>
      <c r="HE9" s="170">
        <f t="shared" si="95"/>
        <v>4.879131721650106E-5</v>
      </c>
      <c r="HF9" s="170">
        <f t="shared" si="96"/>
        <v>3.8643840180988661E-5</v>
      </c>
      <c r="HG9" s="170">
        <f t="shared" si="97"/>
        <v>3.0452615937900438E-5</v>
      </c>
      <c r="HH9" s="170">
        <f t="shared" si="98"/>
        <v>2.3876767295862216E-5</v>
      </c>
      <c r="HI9" s="170">
        <f t="shared" si="99"/>
        <v>1.862657655951709E-5</v>
      </c>
      <c r="HJ9" s="170">
        <f t="shared" si="100"/>
        <v>1.4457631473587268E-5</v>
      </c>
      <c r="HK9" s="170">
        <f t="shared" si="101"/>
        <v>1.1165234591367469E-5</v>
      </c>
      <c r="HL9" s="170">
        <f t="shared" si="102"/>
        <v>8.5791675180267706E-6</v>
      </c>
      <c r="HM9" s="170">
        <f t="shared" si="103"/>
        <v>6.5588702123918408E-6</v>
      </c>
      <c r="HN9" s="170">
        <f t="shared" si="104"/>
        <v>4.9890691078826728E-6</v>
      </c>
      <c r="HO9" s="170">
        <f t="shared" si="105"/>
        <v>3.7758661957750728E-6</v>
      </c>
      <c r="HP9" s="170">
        <f t="shared" si="106"/>
        <v>2.8432841603243786E-6</v>
      </c>
    </row>
    <row r="10" spans="1:225" x14ac:dyDescent="0.25">
      <c r="A10" s="4">
        <v>7</v>
      </c>
      <c r="B10" s="96">
        <v>60</v>
      </c>
      <c r="C10" s="96">
        <v>120</v>
      </c>
      <c r="D10" s="96">
        <v>240</v>
      </c>
      <c r="E10" s="36">
        <f t="shared" si="107"/>
        <v>1</v>
      </c>
      <c r="F10" s="36">
        <f t="shared" si="108"/>
        <v>0.5</v>
      </c>
      <c r="G10" s="74">
        <f t="shared" si="109"/>
        <v>130</v>
      </c>
      <c r="H10" s="23" t="s">
        <v>2</v>
      </c>
      <c r="I10" s="58"/>
      <c r="J10" s="281"/>
      <c r="K10" s="75">
        <f>IF(AND(B10&gt;0,C10&gt;0,D10&gt;0),IF(ISBLANK(J10),IF(ISBLANK(H10),"",(D10-B10)*VLOOKUP(H10,VLookups!$A$4:$B$13,2,FALSE)),J10),"")</f>
        <v>49.295030175464944</v>
      </c>
      <c r="L10" s="76">
        <f t="shared" si="0"/>
        <v>2429.9999999999995</v>
      </c>
      <c r="M10" s="96">
        <v>150</v>
      </c>
      <c r="N10" s="271">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155.85033909797215</v>
      </c>
      <c r="U10" s="5"/>
      <c r="V10" s="169">
        <f t="shared" si="1"/>
        <v>3</v>
      </c>
      <c r="W10" s="50">
        <f t="shared" si="110"/>
        <v>0</v>
      </c>
      <c r="X10" s="50">
        <f t="shared" si="110"/>
        <v>3</v>
      </c>
      <c r="Y10" s="50">
        <f t="shared" si="110"/>
        <v>6</v>
      </c>
      <c r="Z10" s="50">
        <f t="shared" si="110"/>
        <v>9</v>
      </c>
      <c r="AA10" s="50">
        <f t="shared" si="110"/>
        <v>12</v>
      </c>
      <c r="AB10" s="50">
        <f t="shared" si="110"/>
        <v>15</v>
      </c>
      <c r="AC10" s="50">
        <f t="shared" si="110"/>
        <v>18</v>
      </c>
      <c r="AD10" s="50">
        <f t="shared" si="110"/>
        <v>21</v>
      </c>
      <c r="AE10" s="50">
        <f t="shared" si="110"/>
        <v>24</v>
      </c>
      <c r="AF10" s="50">
        <f t="shared" si="110"/>
        <v>27</v>
      </c>
      <c r="AG10" s="50">
        <f t="shared" si="110"/>
        <v>30</v>
      </c>
      <c r="AH10" s="50">
        <f t="shared" si="110"/>
        <v>33</v>
      </c>
      <c r="AI10" s="50">
        <f t="shared" si="110"/>
        <v>36</v>
      </c>
      <c r="AJ10" s="50">
        <f t="shared" si="110"/>
        <v>39</v>
      </c>
      <c r="AK10" s="50">
        <f t="shared" si="110"/>
        <v>42</v>
      </c>
      <c r="AL10" s="50">
        <f t="shared" si="110"/>
        <v>45</v>
      </c>
      <c r="AM10" s="50">
        <f t="shared" si="110"/>
        <v>48</v>
      </c>
      <c r="AN10" s="50">
        <f t="shared" si="110"/>
        <v>51</v>
      </c>
      <c r="AO10" s="50">
        <f t="shared" si="110"/>
        <v>54</v>
      </c>
      <c r="AP10" s="50">
        <f t="shared" si="110"/>
        <v>57</v>
      </c>
      <c r="AQ10" s="50">
        <f t="shared" si="3"/>
        <v>60</v>
      </c>
      <c r="AR10" s="50">
        <f t="shared" si="113"/>
        <v>63</v>
      </c>
      <c r="AS10" s="50">
        <f t="shared" si="113"/>
        <v>66</v>
      </c>
      <c r="AT10" s="50">
        <f t="shared" si="113"/>
        <v>69</v>
      </c>
      <c r="AU10" s="50">
        <f t="shared" si="113"/>
        <v>72</v>
      </c>
      <c r="AV10" s="50">
        <f t="shared" si="113"/>
        <v>75</v>
      </c>
      <c r="AW10" s="50">
        <f t="shared" si="113"/>
        <v>78</v>
      </c>
      <c r="AX10" s="50">
        <f t="shared" si="113"/>
        <v>81</v>
      </c>
      <c r="AY10" s="50">
        <f t="shared" si="113"/>
        <v>84</v>
      </c>
      <c r="AZ10" s="50">
        <f t="shared" si="113"/>
        <v>87</v>
      </c>
      <c r="BA10" s="50">
        <f t="shared" si="113"/>
        <v>90</v>
      </c>
      <c r="BB10" s="50">
        <f t="shared" si="113"/>
        <v>93</v>
      </c>
      <c r="BC10" s="50">
        <f t="shared" si="113"/>
        <v>96</v>
      </c>
      <c r="BD10" s="50">
        <f t="shared" si="113"/>
        <v>99</v>
      </c>
      <c r="BE10" s="50">
        <f t="shared" si="113"/>
        <v>102</v>
      </c>
      <c r="BF10" s="50">
        <f t="shared" si="113"/>
        <v>105</v>
      </c>
      <c r="BG10" s="50">
        <f t="shared" si="113"/>
        <v>108</v>
      </c>
      <c r="BH10" s="50">
        <f t="shared" si="113"/>
        <v>111</v>
      </c>
      <c r="BI10" s="50">
        <f t="shared" si="113"/>
        <v>114</v>
      </c>
      <c r="BJ10" s="50">
        <f t="shared" si="113"/>
        <v>117</v>
      </c>
      <c r="BK10" s="50">
        <f t="shared" si="113"/>
        <v>120</v>
      </c>
      <c r="BL10" s="50">
        <f t="shared" si="113"/>
        <v>123</v>
      </c>
      <c r="BM10" s="50">
        <f t="shared" si="113"/>
        <v>126</v>
      </c>
      <c r="BN10" s="50">
        <f t="shared" si="113"/>
        <v>129</v>
      </c>
      <c r="BO10" s="50">
        <f t="shared" si="113"/>
        <v>132</v>
      </c>
      <c r="BP10" s="50">
        <f t="shared" si="113"/>
        <v>135</v>
      </c>
      <c r="BQ10" s="50">
        <f t="shared" si="113"/>
        <v>138</v>
      </c>
      <c r="BR10" s="50">
        <f t="shared" si="113"/>
        <v>141</v>
      </c>
      <c r="BS10" s="50">
        <f t="shared" si="113"/>
        <v>144</v>
      </c>
      <c r="BT10" s="50">
        <f t="shared" si="113"/>
        <v>147</v>
      </c>
      <c r="BU10" s="50">
        <f t="shared" si="113"/>
        <v>150</v>
      </c>
      <c r="BV10" s="50">
        <f t="shared" si="113"/>
        <v>153</v>
      </c>
      <c r="BW10" s="50">
        <f t="shared" si="113"/>
        <v>156</v>
      </c>
      <c r="BX10" s="50">
        <f t="shared" si="113"/>
        <v>159</v>
      </c>
      <c r="BY10" s="50">
        <f t="shared" si="113"/>
        <v>162</v>
      </c>
      <c r="BZ10" s="50">
        <f t="shared" si="113"/>
        <v>165</v>
      </c>
      <c r="CA10" s="50">
        <f t="shared" si="113"/>
        <v>168</v>
      </c>
      <c r="CB10" s="50">
        <f t="shared" si="113"/>
        <v>171</v>
      </c>
      <c r="CC10" s="50">
        <f t="shared" si="113"/>
        <v>174</v>
      </c>
      <c r="CD10" s="50">
        <f t="shared" si="113"/>
        <v>177</v>
      </c>
      <c r="CE10" s="50">
        <f t="shared" si="113"/>
        <v>180</v>
      </c>
      <c r="CF10" s="50">
        <f t="shared" si="113"/>
        <v>183</v>
      </c>
      <c r="CG10" s="50">
        <f t="shared" si="113"/>
        <v>186</v>
      </c>
      <c r="CH10" s="50">
        <f t="shared" si="113"/>
        <v>189</v>
      </c>
      <c r="CI10" s="50">
        <f t="shared" si="113"/>
        <v>192</v>
      </c>
      <c r="CJ10" s="50">
        <f t="shared" si="113"/>
        <v>195</v>
      </c>
      <c r="CK10" s="50">
        <f t="shared" si="113"/>
        <v>198</v>
      </c>
      <c r="CL10" s="50">
        <f t="shared" si="113"/>
        <v>201</v>
      </c>
      <c r="CM10" s="50">
        <f t="shared" si="113"/>
        <v>204</v>
      </c>
      <c r="CN10" s="50">
        <f t="shared" si="113"/>
        <v>207</v>
      </c>
      <c r="CO10" s="50">
        <f t="shared" si="113"/>
        <v>210</v>
      </c>
      <c r="CP10" s="50">
        <f t="shared" si="113"/>
        <v>213</v>
      </c>
      <c r="CQ10" s="50">
        <f t="shared" si="113"/>
        <v>216</v>
      </c>
      <c r="CR10" s="50">
        <f t="shared" si="113"/>
        <v>219</v>
      </c>
      <c r="CS10" s="50">
        <f t="shared" si="113"/>
        <v>222</v>
      </c>
      <c r="CT10" s="50">
        <f t="shared" si="113"/>
        <v>225</v>
      </c>
      <c r="CU10" s="50">
        <f t="shared" si="113"/>
        <v>228</v>
      </c>
      <c r="CV10" s="50">
        <f t="shared" si="113"/>
        <v>231</v>
      </c>
      <c r="CW10" s="50">
        <f t="shared" si="113"/>
        <v>234</v>
      </c>
      <c r="CX10" s="50">
        <f t="shared" si="113"/>
        <v>237</v>
      </c>
      <c r="CY10" s="50">
        <f t="shared" si="113"/>
        <v>240</v>
      </c>
      <c r="CZ10" s="50">
        <f t="shared" si="113"/>
        <v>243</v>
      </c>
      <c r="DA10" s="50">
        <f t="shared" si="113"/>
        <v>246</v>
      </c>
      <c r="DB10" s="50">
        <f t="shared" si="113"/>
        <v>249</v>
      </c>
      <c r="DC10" s="50">
        <f t="shared" si="113"/>
        <v>252</v>
      </c>
      <c r="DD10" s="50">
        <f t="shared" si="4"/>
        <v>255</v>
      </c>
      <c r="DE10" s="50">
        <f t="shared" si="5"/>
        <v>258</v>
      </c>
      <c r="DF10" s="50">
        <f t="shared" si="5"/>
        <v>261</v>
      </c>
      <c r="DG10" s="50">
        <f t="shared" si="5"/>
        <v>264</v>
      </c>
      <c r="DH10" s="50">
        <f t="shared" si="5"/>
        <v>267</v>
      </c>
      <c r="DI10" s="50">
        <f t="shared" si="5"/>
        <v>270</v>
      </c>
      <c r="DJ10" s="50">
        <f t="shared" si="5"/>
        <v>273</v>
      </c>
      <c r="DK10" s="50">
        <f t="shared" si="5"/>
        <v>276</v>
      </c>
      <c r="DL10" s="50">
        <f t="shared" si="5"/>
        <v>279</v>
      </c>
      <c r="DM10" s="50">
        <f t="shared" si="5"/>
        <v>282</v>
      </c>
      <c r="DN10" s="50">
        <f t="shared" si="5"/>
        <v>285</v>
      </c>
      <c r="DO10" s="50">
        <f t="shared" si="5"/>
        <v>288</v>
      </c>
      <c r="DP10" s="50">
        <f t="shared" si="5"/>
        <v>291</v>
      </c>
      <c r="DQ10" s="50">
        <f t="shared" si="5"/>
        <v>294</v>
      </c>
      <c r="DR10" s="50">
        <f t="shared" si="5"/>
        <v>297</v>
      </c>
      <c r="DS10" s="50">
        <f t="shared" si="5"/>
        <v>300</v>
      </c>
      <c r="DT10" s="170">
        <f t="shared" si="6"/>
        <v>2.4998039666512773E-4</v>
      </c>
      <c r="DU10" s="170">
        <f t="shared" si="7"/>
        <v>2.9295660046228989E-4</v>
      </c>
      <c r="DV10" s="170">
        <f t="shared" si="8"/>
        <v>3.420519918159138E-4</v>
      </c>
      <c r="DW10" s="170">
        <f t="shared" si="9"/>
        <v>3.9789864667683924E-4</v>
      </c>
      <c r="DX10" s="170">
        <f t="shared" si="10"/>
        <v>4.6115221849602096E-4</v>
      </c>
      <c r="DY10" s="170">
        <f t="shared" si="11"/>
        <v>5.3248532629716449E-4</v>
      </c>
      <c r="DZ10" s="170">
        <f t="shared" si="12"/>
        <v>6.1257954155131717E-4</v>
      </c>
      <c r="EA10" s="170">
        <f t="shared" si="13"/>
        <v>7.0211594263074745E-4</v>
      </c>
      <c r="EB10" s="170">
        <f t="shared" si="14"/>
        <v>8.0176424052168878E-4</v>
      </c>
      <c r="EC10" s="170">
        <f t="shared" si="15"/>
        <v>9.1217051964568988E-4</v>
      </c>
      <c r="ED10" s="170">
        <f t="shared" si="16"/>
        <v>1.0339436824485814E-3</v>
      </c>
      <c r="EE10" s="170">
        <f t="shared" si="17"/>
        <v>1.1676407349581895E-3</v>
      </c>
      <c r="EF10" s="170">
        <f t="shared" si="18"/>
        <v>1.3137511016013423E-3</v>
      </c>
      <c r="EG10" s="170">
        <f t="shared" si="19"/>
        <v>1.4726802097541685E-3</v>
      </c>
      <c r="EH10" s="170">
        <f t="shared" si="20"/>
        <v>1.6447326360812242E-3</v>
      </c>
      <c r="EI10" s="170">
        <f t="shared" si="21"/>
        <v>1.8300951558008437E-3</v>
      </c>
      <c r="EJ10" s="170">
        <f t="shared" si="22"/>
        <v>2.0288200805514958E-3</v>
      </c>
      <c r="EK10" s="170">
        <f t="shared" si="23"/>
        <v>2.2408093084046745E-3</v>
      </c>
      <c r="EL10" s="170">
        <f t="shared" si="24"/>
        <v>2.4657995386555393E-3</v>
      </c>
      <c r="EM10" s="170">
        <f t="shared" si="25"/>
        <v>2.7033491222999244E-3</v>
      </c>
      <c r="EN10" s="170">
        <f t="shared" si="26"/>
        <v>2.9528270247446069E-3</v>
      </c>
      <c r="EO10" s="170">
        <f t="shared" si="27"/>
        <v>3.2134043687576117E-3</v>
      </c>
      <c r="EP10" s="170">
        <f t="shared" si="28"/>
        <v>3.48404900179579E-3</v>
      </c>
      <c r="EQ10" s="170">
        <f t="shared" si="29"/>
        <v>3.7635234919735964E-3</v>
      </c>
      <c r="ER10" s="170">
        <f t="shared" si="30"/>
        <v>4.0503869009374882E-3</v>
      </c>
      <c r="ES10" s="170">
        <f t="shared" si="31"/>
        <v>4.3430006102714016E-3</v>
      </c>
      <c r="ET10" s="170">
        <f t="shared" si="32"/>
        <v>4.6395383919101141E-3</v>
      </c>
      <c r="EU10" s="170">
        <f t="shared" si="33"/>
        <v>4.9380008141601253E-3</v>
      </c>
      <c r="EV10" s="170">
        <f t="shared" si="34"/>
        <v>5.2362339657316629E-3</v>
      </c>
      <c r="EW10" s="170">
        <f t="shared" si="35"/>
        <v>5.5319523636581875E-3</v>
      </c>
      <c r="EX10" s="170">
        <f t="shared" si="36"/>
        <v>5.8227657906026464E-3</v>
      </c>
      <c r="EY10" s="170">
        <f t="shared" si="37"/>
        <v>6.1062096866880237E-3</v>
      </c>
      <c r="EZ10" s="170">
        <f t="shared" si="38"/>
        <v>6.3797786047557073E-3</v>
      </c>
      <c r="FA10" s="170">
        <f t="shared" si="39"/>
        <v>6.6409621300524387E-3</v>
      </c>
      <c r="FB10" s="170">
        <f t="shared" si="40"/>
        <v>6.887282569900028E-3</v>
      </c>
      <c r="FC10" s="170">
        <f t="shared" si="41"/>
        <v>7.1163336397827397E-3</v>
      </c>
      <c r="FD10" s="170">
        <f t="shared" si="42"/>
        <v>7.3258193129385361E-3</v>
      </c>
      <c r="FE10" s="170">
        <f t="shared" si="43"/>
        <v>7.5135919638160617E-3</v>
      </c>
      <c r="FF10" s="170">
        <f t="shared" si="44"/>
        <v>7.6776889237798627E-3</v>
      </c>
      <c r="FG10" s="170">
        <f t="shared" si="45"/>
        <v>7.8163665814837326E-3</v>
      </c>
      <c r="FH10" s="170">
        <f t="shared" si="46"/>
        <v>7.9281312007270562E-3</v>
      </c>
      <c r="FI10" s="170">
        <f t="shared" si="47"/>
        <v>8.0117656947282442E-3</v>
      </c>
      <c r="FJ10" s="170">
        <f t="shared" si="48"/>
        <v>8.0663516859848482E-3</v>
      </c>
      <c r="FK10" s="170">
        <f t="shared" si="49"/>
        <v>8.0912862927012743E-3</v>
      </c>
      <c r="FL10" s="170">
        <f t="shared" si="50"/>
        <v>8.0862932127655409E-3</v>
      </c>
      <c r="FM10" s="170">
        <f t="shared" si="51"/>
        <v>8.0514278203365226E-3</v>
      </c>
      <c r="FN10" s="170">
        <f t="shared" si="52"/>
        <v>7.9870761435894572E-3</v>
      </c>
      <c r="FO10" s="170">
        <f t="shared" si="53"/>
        <v>7.893947750007544E-3</v>
      </c>
      <c r="FP10" s="170">
        <f t="shared" si="54"/>
        <v>7.7730627225728686E-3</v>
      </c>
      <c r="FQ10" s="170">
        <f t="shared" si="55"/>
        <v>7.625733061107455E-3</v>
      </c>
      <c r="FR10" s="170">
        <f t="shared" si="56"/>
        <v>7.4535389828971265E-3</v>
      </c>
      <c r="FS10" s="170">
        <f t="shared" si="57"/>
        <v>7.2583007210921396E-3</v>
      </c>
      <c r="FT10" s="170">
        <f t="shared" si="58"/>
        <v>7.0420465243347065E-3</v>
      </c>
      <c r="FU10" s="170">
        <f t="shared" si="59"/>
        <v>6.8069776434978553E-3</v>
      </c>
      <c r="FV10" s="170">
        <f t="shared" si="60"/>
        <v>6.5554311490954352E-3</v>
      </c>
      <c r="FW10" s="170">
        <f t="shared" si="61"/>
        <v>6.289841454554179E-3</v>
      </c>
      <c r="FX10" s="170">
        <f t="shared" si="62"/>
        <v>6.012701425818617E-3</v>
      </c>
      <c r="FY10" s="170">
        <f t="shared" si="63"/>
        <v>5.7265239373467652E-3</v>
      </c>
      <c r="FZ10" s="170">
        <f t="shared" si="64"/>
        <v>5.4338046900141643E-3</v>
      </c>
      <c r="GA10" s="170">
        <f t="shared" si="65"/>
        <v>5.1369870401556392E-3</v>
      </c>
      <c r="GB10" s="170">
        <f t="shared" si="66"/>
        <v>4.8384295040051735E-3</v>
      </c>
      <c r="GC10" s="170">
        <f t="shared" si="67"/>
        <v>4.5403765017494255E-3</v>
      </c>
      <c r="GD10" s="170">
        <f t="shared" si="68"/>
        <v>4.2449327942647433E-3</v>
      </c>
      <c r="GE10" s="170">
        <f t="shared" si="69"/>
        <v>3.9540419475316618E-3</v>
      </c>
      <c r="GF10" s="170">
        <f t="shared" si="70"/>
        <v>3.6694690389062774E-3</v>
      </c>
      <c r="GG10" s="170">
        <f t="shared" si="71"/>
        <v>3.3927876999209562E-3</v>
      </c>
      <c r="GH10" s="170">
        <f t="shared" si="72"/>
        <v>3.1253714758388861E-3</v>
      </c>
      <c r="GI10" s="170">
        <f t="shared" si="73"/>
        <v>2.8683893761257346E-3</v>
      </c>
      <c r="GJ10" s="170">
        <f t="shared" si="74"/>
        <v>2.6228053951298665E-3</v>
      </c>
      <c r="GK10" s="170">
        <f t="shared" si="75"/>
        <v>2.3893817007845965E-3</v>
      </c>
      <c r="GL10" s="170">
        <f t="shared" si="76"/>
        <v>2.1686851226267716E-3</v>
      </c>
      <c r="GM10" s="170">
        <f t="shared" si="77"/>
        <v>1.9610965197788504E-3</v>
      </c>
      <c r="GN10" s="170">
        <f t="shared" si="78"/>
        <v>1.7668225750450989E-3</v>
      </c>
      <c r="GO10" s="170">
        <f t="shared" si="79"/>
        <v>1.5859095426130128E-3</v>
      </c>
      <c r="GP10" s="170">
        <f t="shared" si="80"/>
        <v>1.4182584731860545E-3</v>
      </c>
      <c r="GQ10" s="170">
        <f t="shared" si="81"/>
        <v>1.2636414504125458E-3</v>
      </c>
      <c r="GR10" s="170">
        <f t="shared" si="82"/>
        <v>1.1217183945707373E-3</v>
      </c>
      <c r="GS10" s="170">
        <f t="shared" si="83"/>
        <v>9.9205402171554605E-4</v>
      </c>
      <c r="GT10" s="170">
        <f t="shared" si="84"/>
        <v>8.7413458682278464E-4</v>
      </c>
      <c r="GU10" s="170">
        <f t="shared" si="85"/>
        <v>7.673840857524663E-4</v>
      </c>
      <c r="GV10" s="170">
        <f t="shared" si="86"/>
        <v>6.7117964098907556E-4</v>
      </c>
      <c r="GW10" s="170">
        <f t="shared" si="87"/>
        <v>5.8486584810077662E-4</v>
      </c>
      <c r="GX10" s="170">
        <f t="shared" si="88"/>
        <v>5.0776791185543654E-4</v>
      </c>
      <c r="GY10" s="170">
        <f t="shared" si="89"/>
        <v>4.3920345132030089E-4</v>
      </c>
      <c r="GZ10" s="170">
        <f t="shared" si="90"/>
        <v>3.7849290068802272E-4</v>
      </c>
      <c r="HA10" s="170">
        <f t="shared" si="91"/>
        <v>3.2496847592150779E-4</v>
      </c>
      <c r="HB10" s="170">
        <f t="shared" si="92"/>
        <v>2.779817157806463E-4</v>
      </c>
      <c r="HC10" s="170">
        <f t="shared" si="93"/>
        <v>2.3690963884684553E-4</v>
      </c>
      <c r="HD10" s="170">
        <f t="shared" si="94"/>
        <v>2.0115958551572311E-4</v>
      </c>
      <c r="HE10" s="170">
        <f t="shared" si="95"/>
        <v>1.701728355374658E-4</v>
      </c>
      <c r="HF10" s="170">
        <f t="shared" si="96"/>
        <v>1.4342710770391738E-4</v>
      </c>
      <c r="HG10" s="170">
        <f t="shared" si="97"/>
        <v>1.2043805903525101E-4</v>
      </c>
      <c r="HH10" s="170">
        <f t="shared" si="98"/>
        <v>1.0075990676230302E-4</v>
      </c>
      <c r="HI10" s="170">
        <f t="shared" si="99"/>
        <v>8.3985298083329724E-5</v>
      </c>
      <c r="HJ10" s="170">
        <f t="shared" si="100"/>
        <v>6.9744550706077123E-5</v>
      </c>
      <c r="HK10" s="170">
        <f t="shared" si="101"/>
        <v>5.7704382205489895E-5</v>
      </c>
      <c r="HL10" s="170">
        <f t="shared" si="102"/>
        <v>4.7566238871795999E-5</v>
      </c>
      <c r="HM10" s="170">
        <f t="shared" si="103"/>
        <v>3.9064325606935488E-5</v>
      </c>
      <c r="HN10" s="170">
        <f t="shared" si="104"/>
        <v>3.1963428120547116E-5</v>
      </c>
      <c r="HO10" s="170">
        <f t="shared" si="105"/>
        <v>2.6056607694582656E-5</v>
      </c>
      <c r="HP10" s="170">
        <f t="shared" si="106"/>
        <v>2.1162837576731901E-5</v>
      </c>
    </row>
    <row r="11" spans="1:225" x14ac:dyDescent="0.25">
      <c r="A11" s="4">
        <v>8</v>
      </c>
      <c r="B11" s="96">
        <v>60</v>
      </c>
      <c r="C11" s="96">
        <v>120</v>
      </c>
      <c r="D11" s="96">
        <v>240</v>
      </c>
      <c r="E11" s="36">
        <f t="shared" si="107"/>
        <v>1</v>
      </c>
      <c r="F11" s="36">
        <f t="shared" si="108"/>
        <v>0.5</v>
      </c>
      <c r="G11" s="74">
        <f t="shared" si="109"/>
        <v>130</v>
      </c>
      <c r="H11" s="23" t="s">
        <v>798</v>
      </c>
      <c r="I11" s="58"/>
      <c r="J11" s="281"/>
      <c r="K11" s="75">
        <f>IF(AND(B11&gt;0,C11&gt;0,D11&gt;0),IF(ISBLANK(J11),IF(ISBLANK(H11),"",(D11-B11)*VLOOKUP(H11,VLookups!$A$4:$B$13,2,FALSE)),J11),"")</f>
        <v>56.920997883030829</v>
      </c>
      <c r="L11" s="76">
        <f t="shared" si="0"/>
        <v>3240</v>
      </c>
      <c r="M11" s="96">
        <v>150</v>
      </c>
      <c r="N11" s="271">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159.84940047371467</v>
      </c>
      <c r="U11" s="5"/>
      <c r="V11" s="169">
        <f t="shared" si="1"/>
        <v>3</v>
      </c>
      <c r="W11" s="50">
        <f t="shared" si="110"/>
        <v>0</v>
      </c>
      <c r="X11" s="50">
        <f t="shared" si="110"/>
        <v>3</v>
      </c>
      <c r="Y11" s="50">
        <f t="shared" si="110"/>
        <v>6</v>
      </c>
      <c r="Z11" s="50">
        <f t="shared" si="110"/>
        <v>9</v>
      </c>
      <c r="AA11" s="50">
        <f t="shared" si="110"/>
        <v>12</v>
      </c>
      <c r="AB11" s="50">
        <f t="shared" si="110"/>
        <v>15</v>
      </c>
      <c r="AC11" s="50">
        <f t="shared" si="110"/>
        <v>18</v>
      </c>
      <c r="AD11" s="50">
        <f t="shared" si="110"/>
        <v>21</v>
      </c>
      <c r="AE11" s="50">
        <f t="shared" si="110"/>
        <v>24</v>
      </c>
      <c r="AF11" s="50">
        <f t="shared" si="110"/>
        <v>27</v>
      </c>
      <c r="AG11" s="50">
        <f t="shared" si="110"/>
        <v>30</v>
      </c>
      <c r="AH11" s="50">
        <f t="shared" si="110"/>
        <v>33</v>
      </c>
      <c r="AI11" s="50">
        <f t="shared" si="110"/>
        <v>36</v>
      </c>
      <c r="AJ11" s="50">
        <f t="shared" si="110"/>
        <v>39</v>
      </c>
      <c r="AK11" s="50">
        <f t="shared" si="110"/>
        <v>42</v>
      </c>
      <c r="AL11" s="50">
        <f t="shared" si="110"/>
        <v>45</v>
      </c>
      <c r="AM11" s="50">
        <f t="shared" si="110"/>
        <v>48</v>
      </c>
      <c r="AN11" s="50">
        <f t="shared" si="110"/>
        <v>51</v>
      </c>
      <c r="AO11" s="50">
        <f t="shared" si="110"/>
        <v>54</v>
      </c>
      <c r="AP11" s="50">
        <f t="shared" si="110"/>
        <v>57</v>
      </c>
      <c r="AQ11" s="50">
        <f t="shared" si="3"/>
        <v>60</v>
      </c>
      <c r="AR11" s="50">
        <f t="shared" si="113"/>
        <v>63</v>
      </c>
      <c r="AS11" s="50">
        <f t="shared" si="113"/>
        <v>66</v>
      </c>
      <c r="AT11" s="50">
        <f t="shared" si="113"/>
        <v>69</v>
      </c>
      <c r="AU11" s="50">
        <f t="shared" si="113"/>
        <v>72</v>
      </c>
      <c r="AV11" s="50">
        <f t="shared" si="113"/>
        <v>75</v>
      </c>
      <c r="AW11" s="50">
        <f t="shared" si="113"/>
        <v>78</v>
      </c>
      <c r="AX11" s="50">
        <f t="shared" si="113"/>
        <v>81</v>
      </c>
      <c r="AY11" s="50">
        <f t="shared" si="113"/>
        <v>84</v>
      </c>
      <c r="AZ11" s="50">
        <f t="shared" si="113"/>
        <v>87</v>
      </c>
      <c r="BA11" s="50">
        <f t="shared" si="113"/>
        <v>90</v>
      </c>
      <c r="BB11" s="50">
        <f t="shared" si="113"/>
        <v>93</v>
      </c>
      <c r="BC11" s="50">
        <f t="shared" si="113"/>
        <v>96</v>
      </c>
      <c r="BD11" s="50">
        <f t="shared" si="113"/>
        <v>99</v>
      </c>
      <c r="BE11" s="50">
        <f t="shared" si="113"/>
        <v>102</v>
      </c>
      <c r="BF11" s="50">
        <f t="shared" si="113"/>
        <v>105</v>
      </c>
      <c r="BG11" s="50">
        <f t="shared" si="113"/>
        <v>108</v>
      </c>
      <c r="BH11" s="50">
        <f t="shared" si="113"/>
        <v>111</v>
      </c>
      <c r="BI11" s="50">
        <f t="shared" si="113"/>
        <v>114</v>
      </c>
      <c r="BJ11" s="50">
        <f t="shared" si="113"/>
        <v>117</v>
      </c>
      <c r="BK11" s="50">
        <f t="shared" si="113"/>
        <v>120</v>
      </c>
      <c r="BL11" s="50">
        <f t="shared" si="113"/>
        <v>123</v>
      </c>
      <c r="BM11" s="50">
        <f t="shared" si="113"/>
        <v>126</v>
      </c>
      <c r="BN11" s="50">
        <f t="shared" si="113"/>
        <v>129</v>
      </c>
      <c r="BO11" s="50">
        <f t="shared" si="113"/>
        <v>132</v>
      </c>
      <c r="BP11" s="50">
        <f t="shared" si="113"/>
        <v>135</v>
      </c>
      <c r="BQ11" s="50">
        <f t="shared" si="113"/>
        <v>138</v>
      </c>
      <c r="BR11" s="50">
        <f t="shared" si="113"/>
        <v>141</v>
      </c>
      <c r="BS11" s="50">
        <f t="shared" si="113"/>
        <v>144</v>
      </c>
      <c r="BT11" s="50">
        <f t="shared" si="113"/>
        <v>147</v>
      </c>
      <c r="BU11" s="50">
        <f t="shared" si="113"/>
        <v>150</v>
      </c>
      <c r="BV11" s="50">
        <f t="shared" si="113"/>
        <v>153</v>
      </c>
      <c r="BW11" s="50">
        <f t="shared" si="113"/>
        <v>156</v>
      </c>
      <c r="BX11" s="50">
        <f t="shared" si="113"/>
        <v>159</v>
      </c>
      <c r="BY11" s="50">
        <f t="shared" si="113"/>
        <v>162</v>
      </c>
      <c r="BZ11" s="50">
        <f t="shared" si="113"/>
        <v>165</v>
      </c>
      <c r="CA11" s="50">
        <f t="shared" si="113"/>
        <v>168</v>
      </c>
      <c r="CB11" s="50">
        <f t="shared" si="113"/>
        <v>171</v>
      </c>
      <c r="CC11" s="50">
        <f t="shared" si="113"/>
        <v>174</v>
      </c>
      <c r="CD11" s="50">
        <f t="shared" si="113"/>
        <v>177</v>
      </c>
      <c r="CE11" s="50">
        <f t="shared" si="113"/>
        <v>180</v>
      </c>
      <c r="CF11" s="50">
        <f t="shared" si="113"/>
        <v>183</v>
      </c>
      <c r="CG11" s="50">
        <f t="shared" si="113"/>
        <v>186</v>
      </c>
      <c r="CH11" s="50">
        <f t="shared" si="113"/>
        <v>189</v>
      </c>
      <c r="CI11" s="50">
        <f t="shared" si="113"/>
        <v>192</v>
      </c>
      <c r="CJ11" s="50">
        <f t="shared" si="113"/>
        <v>195</v>
      </c>
      <c r="CK11" s="50">
        <f t="shared" si="113"/>
        <v>198</v>
      </c>
      <c r="CL11" s="50">
        <f t="shared" si="113"/>
        <v>201</v>
      </c>
      <c r="CM11" s="50">
        <f t="shared" si="113"/>
        <v>204</v>
      </c>
      <c r="CN11" s="50">
        <f t="shared" si="113"/>
        <v>207</v>
      </c>
      <c r="CO11" s="50">
        <f t="shared" si="113"/>
        <v>210</v>
      </c>
      <c r="CP11" s="50">
        <f t="shared" si="113"/>
        <v>213</v>
      </c>
      <c r="CQ11" s="50">
        <f t="shared" si="113"/>
        <v>216</v>
      </c>
      <c r="CR11" s="50">
        <f t="shared" si="113"/>
        <v>219</v>
      </c>
      <c r="CS11" s="50">
        <f t="shared" si="113"/>
        <v>222</v>
      </c>
      <c r="CT11" s="50">
        <f t="shared" si="113"/>
        <v>225</v>
      </c>
      <c r="CU11" s="50">
        <f t="shared" si="113"/>
        <v>228</v>
      </c>
      <c r="CV11" s="50">
        <f t="shared" si="113"/>
        <v>231</v>
      </c>
      <c r="CW11" s="50">
        <f t="shared" si="113"/>
        <v>234</v>
      </c>
      <c r="CX11" s="50">
        <f t="shared" si="113"/>
        <v>237</v>
      </c>
      <c r="CY11" s="50">
        <f t="shared" si="113"/>
        <v>240</v>
      </c>
      <c r="CZ11" s="50">
        <f t="shared" si="113"/>
        <v>243</v>
      </c>
      <c r="DA11" s="50">
        <f t="shared" si="113"/>
        <v>246</v>
      </c>
      <c r="DB11" s="50">
        <f t="shared" si="113"/>
        <v>249</v>
      </c>
      <c r="DC11" s="50">
        <f t="shared" si="113"/>
        <v>252</v>
      </c>
      <c r="DD11" s="50">
        <f t="shared" si="4"/>
        <v>255</v>
      </c>
      <c r="DE11" s="50">
        <f t="shared" si="5"/>
        <v>258</v>
      </c>
      <c r="DF11" s="50">
        <f t="shared" si="5"/>
        <v>261</v>
      </c>
      <c r="DG11" s="50">
        <f t="shared" si="5"/>
        <v>264</v>
      </c>
      <c r="DH11" s="50">
        <f t="shared" si="5"/>
        <v>267</v>
      </c>
      <c r="DI11" s="50">
        <f t="shared" si="5"/>
        <v>270</v>
      </c>
      <c r="DJ11" s="50">
        <f t="shared" si="5"/>
        <v>273</v>
      </c>
      <c r="DK11" s="50">
        <f t="shared" si="5"/>
        <v>276</v>
      </c>
      <c r="DL11" s="50">
        <f t="shared" si="5"/>
        <v>279</v>
      </c>
      <c r="DM11" s="50">
        <f t="shared" si="5"/>
        <v>282</v>
      </c>
      <c r="DN11" s="50">
        <f t="shared" si="5"/>
        <v>285</v>
      </c>
      <c r="DO11" s="50">
        <f t="shared" si="5"/>
        <v>288</v>
      </c>
      <c r="DP11" s="50">
        <f t="shared" si="5"/>
        <v>291</v>
      </c>
      <c r="DQ11" s="50">
        <f t="shared" si="5"/>
        <v>294</v>
      </c>
      <c r="DR11" s="50">
        <f t="shared" si="5"/>
        <v>297</v>
      </c>
      <c r="DS11" s="50">
        <f t="shared" si="5"/>
        <v>300</v>
      </c>
      <c r="DT11" s="170">
        <f t="shared" si="6"/>
        <v>5.1640070748702467E-4</v>
      </c>
      <c r="DU11" s="170">
        <f t="shared" si="7"/>
        <v>5.8164745134737367E-4</v>
      </c>
      <c r="DV11" s="170">
        <f t="shared" si="8"/>
        <v>6.5332075720396109E-4</v>
      </c>
      <c r="DW11" s="170">
        <f t="shared" si="9"/>
        <v>7.3179040436058057E-4</v>
      </c>
      <c r="DX11" s="170">
        <f t="shared" si="10"/>
        <v>8.1741121246507026E-4</v>
      </c>
      <c r="DY11" s="170">
        <f t="shared" si="11"/>
        <v>9.105170806579712E-4</v>
      </c>
      <c r="DZ11" s="170">
        <f t="shared" si="12"/>
        <v>1.0114146275639708E-3</v>
      </c>
      <c r="EA11" s="170">
        <f t="shared" si="13"/>
        <v>1.1203764972341867E-3</v>
      </c>
      <c r="EB11" s="170">
        <f t="shared" si="14"/>
        <v>1.237634410490465E-3</v>
      </c>
      <c r="EC11" s="170">
        <f t="shared" si="15"/>
        <v>1.3633720552397228E-3</v>
      </c>
      <c r="ED11" s="170">
        <f t="shared" si="16"/>
        <v>1.4977179228208234E-3</v>
      </c>
      <c r="EE11" s="170">
        <f t="shared" si="17"/>
        <v>1.6407382098968346E-3</v>
      </c>
      <c r="EF11" s="170">
        <f t="shared" si="18"/>
        <v>1.792429916375071E-3</v>
      </c>
      <c r="EG11" s="170">
        <f t="shared" si="19"/>
        <v>1.9527142788868981E-3</v>
      </c>
      <c r="EH11" s="170">
        <f t="shared" si="20"/>
        <v>2.1214306860607574E-3</v>
      </c>
      <c r="EI11" s="170">
        <f t="shared" si="21"/>
        <v>2.2983312257733256E-3</v>
      </c>
      <c r="EJ11" s="170">
        <f t="shared" si="22"/>
        <v>2.4830760154042398E-3</v>
      </c>
      <c r="EK11" s="170">
        <f t="shared" si="23"/>
        <v>2.6752294635454363E-3</v>
      </c>
      <c r="EL11" s="170">
        <f t="shared" si="24"/>
        <v>2.8742576053939991E-3</v>
      </c>
      <c r="EM11" s="170">
        <f t="shared" si="25"/>
        <v>3.0795266440399208E-3</v>
      </c>
      <c r="EN11" s="170">
        <f t="shared" si="26"/>
        <v>3.2903028159966489E-3</v>
      </c>
      <c r="EO11" s="170">
        <f t="shared" si="27"/>
        <v>3.5057536816683887E-3</v>
      </c>
      <c r="EP11" s="170">
        <f t="shared" si="28"/>
        <v>3.7249509201727764E-3</v>
      </c>
      <c r="EQ11" s="170">
        <f t="shared" si="29"/>
        <v>3.9468746833257722E-3</v>
      </c>
      <c r="ER11" s="170">
        <f t="shared" si="30"/>
        <v>4.1704195360484381E-3</v>
      </c>
      <c r="ES11" s="170">
        <f t="shared" si="31"/>
        <v>4.3944019804848201E-3</v>
      </c>
      <c r="ET11" s="170">
        <f t="shared" si="32"/>
        <v>4.6175695293411796E-3</v>
      </c>
      <c r="EU11" s="170">
        <f t="shared" si="33"/>
        <v>4.838611261074148E-3</v>
      </c>
      <c r="EV11" s="170">
        <f t="shared" si="34"/>
        <v>5.0561697563467648E-3</v>
      </c>
      <c r="EW11" s="170">
        <f t="shared" si="35"/>
        <v>5.2688542824682093E-3</v>
      </c>
      <c r="EX11" s="170">
        <f t="shared" si="36"/>
        <v>5.4752550611965453E-3</v>
      </c>
      <c r="EY11" s="170">
        <f t="shared" si="37"/>
        <v>5.6739584261803928E-3</v>
      </c>
      <c r="EZ11" s="170">
        <f t="shared" si="38"/>
        <v>5.8635626502895107E-3</v>
      </c>
      <c r="FA11" s="170">
        <f t="shared" si="39"/>
        <v>6.0426942009312529E-3</v>
      </c>
      <c r="FB11" s="170">
        <f t="shared" si="40"/>
        <v>6.2100241638891824E-3</v>
      </c>
      <c r="FC11" s="170">
        <f t="shared" si="41"/>
        <v>6.3642845638700301E-3</v>
      </c>
      <c r="FD11" s="170">
        <f t="shared" si="42"/>
        <v>6.5042843032995122E-3</v>
      </c>
      <c r="FE11" s="170">
        <f t="shared" si="43"/>
        <v>6.6289244403164652E-3</v>
      </c>
      <c r="FF11" s="170">
        <f t="shared" si="44"/>
        <v>6.7372125325691297E-3</v>
      </c>
      <c r="FG11" s="170">
        <f t="shared" si="45"/>
        <v>6.8282757853382788E-3</v>
      </c>
      <c r="FH11" s="170">
        <f t="shared" si="46"/>
        <v>6.9013727605456519E-3</v>
      </c>
      <c r="FI11" s="170">
        <f t="shared" si="47"/>
        <v>6.9559034270247604E-3</v>
      </c>
      <c r="FJ11" s="170">
        <f t="shared" si="48"/>
        <v>6.9914173615389609E-3</v>
      </c>
      <c r="FK11" s="170">
        <f t="shared" si="49"/>
        <v>7.0076199437777596E-3</v>
      </c>
      <c r="FL11" s="170">
        <f t="shared" si="50"/>
        <v>7.0043764261574657E-3</v>
      </c>
      <c r="FM11" s="170">
        <f t="shared" si="51"/>
        <v>6.9817137997923379E-3</v>
      </c>
      <c r="FN11" s="170">
        <f t="shared" si="52"/>
        <v>6.939820420493909E-3</v>
      </c>
      <c r="FO11" s="170">
        <f t="shared" si="53"/>
        <v>6.8790434020470654E-3</v>
      </c>
      <c r="FP11" s="170">
        <f t="shared" si="54"/>
        <v>6.7998838272217612E-3</v>
      </c>
      <c r="FQ11" s="170">
        <f t="shared" si="55"/>
        <v>6.7029898689349799E-3</v>
      </c>
      <c r="FR11" s="170">
        <f t="shared" si="56"/>
        <v>6.5891479536425114E-3</v>
      </c>
      <c r="FS11" s="170">
        <f t="shared" si="57"/>
        <v>6.4592721354475241E-3</v>
      </c>
      <c r="FT11" s="170">
        <f t="shared" si="58"/>
        <v>6.3143918816941673E-3</v>
      </c>
      <c r="FU11" s="170">
        <f t="shared" si="59"/>
        <v>6.1556384982241943E-3</v>
      </c>
      <c r="FV11" s="170">
        <f t="shared" si="60"/>
        <v>5.9842304444118945E-3</v>
      </c>
      <c r="FW11" s="170">
        <f t="shared" si="61"/>
        <v>5.8014578041166746E-3</v>
      </c>
      <c r="FX11" s="170">
        <f t="shared" si="62"/>
        <v>5.6086661885330425E-3</v>
      </c>
      <c r="FY11" s="170">
        <f t="shared" si="63"/>
        <v>5.4072403504794768E-3</v>
      </c>
      <c r="FZ11" s="170">
        <f t="shared" si="64"/>
        <v>5.198587787028989E-3</v>
      </c>
      <c r="GA11" s="170">
        <f t="shared" si="65"/>
        <v>4.9841225987907641E-3</v>
      </c>
      <c r="GB11" s="170">
        <f t="shared" si="66"/>
        <v>4.7652498600037679E-3</v>
      </c>
      <c r="GC11" s="170">
        <f t="shared" si="67"/>
        <v>4.5433507344376277E-3</v>
      </c>
      <c r="GD11" s="170">
        <f t="shared" si="68"/>
        <v>4.3197685485678334E-3</v>
      </c>
      <c r="GE11" s="170">
        <f t="shared" si="69"/>
        <v>4.0957960063491934E-3</v>
      </c>
      <c r="GF11" s="170">
        <f t="shared" si="70"/>
        <v>3.8726636999682688E-3</v>
      </c>
      <c r="GG11" s="170">
        <f t="shared" si="71"/>
        <v>3.6515300390668718E-3</v>
      </c>
      <c r="GH11" s="170">
        <f t="shared" si="72"/>
        <v>3.4334726879624122E-3</v>
      </c>
      <c r="GI11" s="170">
        <f t="shared" si="73"/>
        <v>3.2194815672006902E-3</v>
      </c>
      <c r="GJ11" s="170">
        <f t="shared" si="74"/>
        <v>3.0104534431787508E-3</v>
      </c>
      <c r="GK11" s="170">
        <f t="shared" si="75"/>
        <v>2.8071880983251835E-3</v>
      </c>
      <c r="GL11" s="170">
        <f t="shared" si="76"/>
        <v>2.6103860450990236E-3</v>
      </c>
      <c r="GM11" s="170">
        <f t="shared" si="77"/>
        <v>2.4206477204481783E-3</v>
      </c>
      <c r="GN11" s="170">
        <f t="shared" si="78"/>
        <v>2.2384740738297876E-3</v>
      </c>
      <c r="GO11" s="170">
        <f t="shared" si="79"/>
        <v>2.0642684418008175E-3</v>
      </c>
      <c r="GP11" s="170">
        <f t="shared" si="80"/>
        <v>1.8983395857836477E-3</v>
      </c>
      <c r="GQ11" s="170">
        <f t="shared" si="81"/>
        <v>1.7409057570291495E-3</v>
      </c>
      <c r="GR11" s="170">
        <f t="shared" si="82"/>
        <v>1.5920996440579936E-3</v>
      </c>
      <c r="GS11" s="170">
        <f t="shared" si="83"/>
        <v>1.4519740528755982E-3</v>
      </c>
      <c r="GT11" s="170">
        <f t="shared" si="84"/>
        <v>1.3205081688496675E-3</v>
      </c>
      <c r="GU11" s="170">
        <f t="shared" si="85"/>
        <v>1.197614251053744E-3</v>
      </c>
      <c r="GV11" s="170">
        <f t="shared" si="86"/>
        <v>1.0831446147907021E-3</v>
      </c>
      <c r="GW11" s="170">
        <f t="shared" si="87"/>
        <v>9.7689876554059914E-4</v>
      </c>
      <c r="GX11" s="170">
        <f t="shared" si="88"/>
        <v>8.7863055731525388E-4</v>
      </c>
      <c r="GY11" s="170">
        <f t="shared" si="89"/>
        <v>7.8805525991403763E-4</v>
      </c>
      <c r="GZ11" s="170">
        <f t="shared" si="90"/>
        <v>7.0485643242177473E-4</v>
      </c>
      <c r="HA11" s="170">
        <f t="shared" si="91"/>
        <v>6.286925140373649E-4</v>
      </c>
      <c r="HB11" s="170">
        <f t="shared" si="92"/>
        <v>5.5920305755649817E-4</v>
      </c>
      <c r="HC11" s="170">
        <f t="shared" si="93"/>
        <v>4.9601454516808334E-4</v>
      </c>
      <c r="HD11" s="170">
        <f t="shared" si="94"/>
        <v>4.3874574031335076E-4</v>
      </c>
      <c r="HE11" s="170">
        <f t="shared" si="95"/>
        <v>3.8701254289364443E-4</v>
      </c>
      <c r="HF11" s="170">
        <f t="shared" si="96"/>
        <v>3.4043232783970102E-4</v>
      </c>
      <c r="HG11" s="170">
        <f t="shared" si="97"/>
        <v>2.9862775876341835E-4</v>
      </c>
      <c r="HH11" s="170">
        <f t="shared" si="98"/>
        <v>2.612300789443176E-4</v>
      </c>
      <c r="HI11" s="170">
        <f t="shared" si="99"/>
        <v>2.2788189114765196E-4</v>
      </c>
      <c r="HJ11" s="170">
        <f t="shared" si="100"/>
        <v>1.9823944566625746E-4</v>
      </c>
      <c r="HK11" s="170">
        <f t="shared" si="101"/>
        <v>1.7197446250317126E-4</v>
      </c>
      <c r="HL11" s="170">
        <f t="shared" si="102"/>
        <v>1.487755187842434E-4</v>
      </c>
      <c r="HM11" s="170">
        <f t="shared" si="103"/>
        <v>1.2834903635972514E-4</v>
      </c>
      <c r="HN11" s="170">
        <f t="shared" si="104"/>
        <v>1.1041990719864305E-4</v>
      </c>
      <c r="HO11" s="170">
        <f t="shared" si="105"/>
        <v>9.4731795698779921E-5</v>
      </c>
      <c r="HP11" s="170">
        <f t="shared" si="106"/>
        <v>8.1047157543256E-5</v>
      </c>
    </row>
    <row r="12" spans="1:225" x14ac:dyDescent="0.25">
      <c r="A12" s="4">
        <v>9</v>
      </c>
      <c r="B12" s="96">
        <v>60</v>
      </c>
      <c r="C12" s="96">
        <v>120</v>
      </c>
      <c r="D12" s="96">
        <v>240</v>
      </c>
      <c r="E12" s="36">
        <f t="shared" si="107"/>
        <v>1</v>
      </c>
      <c r="F12" s="36">
        <f t="shared" si="108"/>
        <v>0.5</v>
      </c>
      <c r="G12" s="74">
        <f t="shared" si="109"/>
        <v>130</v>
      </c>
      <c r="H12" s="23" t="s">
        <v>799</v>
      </c>
      <c r="I12" s="58"/>
      <c r="J12" s="281"/>
      <c r="K12" s="75">
        <f>IF(AND(B12&gt;0,C12&gt;0,D12&gt;0),IF(ISBLANK(J12),IF(ISBLANK(H12),"",(D12-B12)*VLOOKUP(H12,VLookups!$A$4:$B$13,2,FALSE)),J12),"")</f>
        <v>63.63961030678928</v>
      </c>
      <c r="L12" s="76">
        <f t="shared" si="0"/>
        <v>4050.0000000000005</v>
      </c>
      <c r="M12" s="96">
        <v>150</v>
      </c>
      <c r="N12" s="271">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163.37264427342021</v>
      </c>
      <c r="U12" s="5"/>
      <c r="V12" s="169">
        <f t="shared" si="1"/>
        <v>3</v>
      </c>
      <c r="W12" s="50">
        <f t="shared" si="110"/>
        <v>0</v>
      </c>
      <c r="X12" s="50">
        <f t="shared" si="110"/>
        <v>3</v>
      </c>
      <c r="Y12" s="50">
        <f t="shared" si="110"/>
        <v>6</v>
      </c>
      <c r="Z12" s="50">
        <f t="shared" si="110"/>
        <v>9</v>
      </c>
      <c r="AA12" s="50">
        <f t="shared" si="110"/>
        <v>12</v>
      </c>
      <c r="AB12" s="50">
        <f t="shared" si="110"/>
        <v>15</v>
      </c>
      <c r="AC12" s="50">
        <f t="shared" si="110"/>
        <v>18</v>
      </c>
      <c r="AD12" s="50">
        <f t="shared" si="110"/>
        <v>21</v>
      </c>
      <c r="AE12" s="50">
        <f t="shared" si="110"/>
        <v>24</v>
      </c>
      <c r="AF12" s="50">
        <f t="shared" si="110"/>
        <v>27</v>
      </c>
      <c r="AG12" s="50">
        <f t="shared" si="110"/>
        <v>30</v>
      </c>
      <c r="AH12" s="50">
        <f t="shared" si="110"/>
        <v>33</v>
      </c>
      <c r="AI12" s="50">
        <f t="shared" si="110"/>
        <v>36</v>
      </c>
      <c r="AJ12" s="50">
        <f t="shared" si="110"/>
        <v>39</v>
      </c>
      <c r="AK12" s="50">
        <f t="shared" si="110"/>
        <v>42</v>
      </c>
      <c r="AL12" s="50">
        <f t="shared" si="110"/>
        <v>45</v>
      </c>
      <c r="AM12" s="50">
        <f t="shared" si="110"/>
        <v>48</v>
      </c>
      <c r="AN12" s="50">
        <f t="shared" si="110"/>
        <v>51</v>
      </c>
      <c r="AO12" s="50">
        <f t="shared" si="110"/>
        <v>54</v>
      </c>
      <c r="AP12" s="50">
        <f t="shared" si="110"/>
        <v>57</v>
      </c>
      <c r="AQ12" s="50">
        <f t="shared" si="3"/>
        <v>60</v>
      </c>
      <c r="AR12" s="50">
        <f t="shared" si="113"/>
        <v>63</v>
      </c>
      <c r="AS12" s="50">
        <f t="shared" si="113"/>
        <v>66</v>
      </c>
      <c r="AT12" s="50">
        <f t="shared" si="113"/>
        <v>69</v>
      </c>
      <c r="AU12" s="50">
        <f t="shared" si="113"/>
        <v>72</v>
      </c>
      <c r="AV12" s="50">
        <f t="shared" si="113"/>
        <v>75</v>
      </c>
      <c r="AW12" s="50">
        <f t="shared" si="113"/>
        <v>78</v>
      </c>
      <c r="AX12" s="50">
        <f t="shared" si="113"/>
        <v>81</v>
      </c>
      <c r="AY12" s="50">
        <f t="shared" si="113"/>
        <v>84</v>
      </c>
      <c r="AZ12" s="50">
        <f t="shared" si="113"/>
        <v>87</v>
      </c>
      <c r="BA12" s="50">
        <f t="shared" si="113"/>
        <v>90</v>
      </c>
      <c r="BB12" s="50">
        <f t="shared" si="113"/>
        <v>93</v>
      </c>
      <c r="BC12" s="50">
        <f t="shared" si="113"/>
        <v>96</v>
      </c>
      <c r="BD12" s="50">
        <f t="shared" si="113"/>
        <v>99</v>
      </c>
      <c r="BE12" s="50">
        <f t="shared" si="113"/>
        <v>102</v>
      </c>
      <c r="BF12" s="50">
        <f t="shared" si="113"/>
        <v>105</v>
      </c>
      <c r="BG12" s="50">
        <f t="shared" si="113"/>
        <v>108</v>
      </c>
      <c r="BH12" s="50">
        <f t="shared" si="113"/>
        <v>111</v>
      </c>
      <c r="BI12" s="50">
        <f t="shared" si="113"/>
        <v>114</v>
      </c>
      <c r="BJ12" s="50">
        <f t="shared" si="113"/>
        <v>117</v>
      </c>
      <c r="BK12" s="50">
        <f t="shared" si="113"/>
        <v>120</v>
      </c>
      <c r="BL12" s="50">
        <f t="shared" si="113"/>
        <v>123</v>
      </c>
      <c r="BM12" s="50">
        <f t="shared" si="113"/>
        <v>126</v>
      </c>
      <c r="BN12" s="50">
        <f t="shared" si="113"/>
        <v>129</v>
      </c>
      <c r="BO12" s="50">
        <f t="shared" si="113"/>
        <v>132</v>
      </c>
      <c r="BP12" s="50">
        <f t="shared" si="113"/>
        <v>135</v>
      </c>
      <c r="BQ12" s="50">
        <f t="shared" si="113"/>
        <v>138</v>
      </c>
      <c r="BR12" s="50">
        <f t="shared" si="113"/>
        <v>141</v>
      </c>
      <c r="BS12" s="50">
        <f t="shared" si="113"/>
        <v>144</v>
      </c>
      <c r="BT12" s="50">
        <f t="shared" si="113"/>
        <v>147</v>
      </c>
      <c r="BU12" s="50">
        <f t="shared" si="113"/>
        <v>150</v>
      </c>
      <c r="BV12" s="50">
        <f t="shared" si="113"/>
        <v>153</v>
      </c>
      <c r="BW12" s="50">
        <f t="shared" si="113"/>
        <v>156</v>
      </c>
      <c r="BX12" s="50">
        <f t="shared" si="113"/>
        <v>159</v>
      </c>
      <c r="BY12" s="50">
        <f t="shared" si="113"/>
        <v>162</v>
      </c>
      <c r="BZ12" s="50">
        <f t="shared" si="113"/>
        <v>165</v>
      </c>
      <c r="CA12" s="50">
        <f t="shared" si="113"/>
        <v>168</v>
      </c>
      <c r="CB12" s="50">
        <f t="shared" si="113"/>
        <v>171</v>
      </c>
      <c r="CC12" s="50">
        <f t="shared" si="113"/>
        <v>174</v>
      </c>
      <c r="CD12" s="50">
        <f t="shared" si="113"/>
        <v>177</v>
      </c>
      <c r="CE12" s="50">
        <f t="shared" si="113"/>
        <v>180</v>
      </c>
      <c r="CF12" s="50">
        <f t="shared" si="113"/>
        <v>183</v>
      </c>
      <c r="CG12" s="50">
        <f t="shared" si="113"/>
        <v>186</v>
      </c>
      <c r="CH12" s="50">
        <f t="shared" si="113"/>
        <v>189</v>
      </c>
      <c r="CI12" s="50">
        <f t="shared" si="113"/>
        <v>192</v>
      </c>
      <c r="CJ12" s="50">
        <f t="shared" si="113"/>
        <v>195</v>
      </c>
      <c r="CK12" s="50">
        <f t="shared" si="113"/>
        <v>198</v>
      </c>
      <c r="CL12" s="50">
        <f t="shared" si="113"/>
        <v>201</v>
      </c>
      <c r="CM12" s="50">
        <f t="shared" si="113"/>
        <v>204</v>
      </c>
      <c r="CN12" s="50">
        <f t="shared" si="113"/>
        <v>207</v>
      </c>
      <c r="CO12" s="50">
        <f t="shared" si="113"/>
        <v>210</v>
      </c>
      <c r="CP12" s="50">
        <f t="shared" si="113"/>
        <v>213</v>
      </c>
      <c r="CQ12" s="50">
        <f t="shared" si="113"/>
        <v>216</v>
      </c>
      <c r="CR12" s="50">
        <f t="shared" si="113"/>
        <v>219</v>
      </c>
      <c r="CS12" s="50">
        <f t="shared" si="113"/>
        <v>222</v>
      </c>
      <c r="CT12" s="50">
        <f t="shared" si="113"/>
        <v>225</v>
      </c>
      <c r="CU12" s="50">
        <f t="shared" si="113"/>
        <v>228</v>
      </c>
      <c r="CV12" s="50">
        <f t="shared" si="113"/>
        <v>231</v>
      </c>
      <c r="CW12" s="50">
        <f t="shared" si="113"/>
        <v>234</v>
      </c>
      <c r="CX12" s="50">
        <f t="shared" si="113"/>
        <v>237</v>
      </c>
      <c r="CY12" s="50">
        <f t="shared" si="113"/>
        <v>240</v>
      </c>
      <c r="CZ12" s="50">
        <f t="shared" si="113"/>
        <v>243</v>
      </c>
      <c r="DA12" s="50">
        <f t="shared" si="113"/>
        <v>246</v>
      </c>
      <c r="DB12" s="50">
        <f t="shared" si="113"/>
        <v>249</v>
      </c>
      <c r="DC12" s="50">
        <f t="shared" ref="DC12" si="114">IF(ISNONTEXT($V12),DB12+$V12,"")</f>
        <v>252</v>
      </c>
      <c r="DD12" s="50">
        <f t="shared" si="4"/>
        <v>255</v>
      </c>
      <c r="DE12" s="50">
        <f t="shared" si="5"/>
        <v>258</v>
      </c>
      <c r="DF12" s="50">
        <f t="shared" si="5"/>
        <v>261</v>
      </c>
      <c r="DG12" s="50">
        <f t="shared" si="5"/>
        <v>264</v>
      </c>
      <c r="DH12" s="50">
        <f t="shared" si="5"/>
        <v>267</v>
      </c>
      <c r="DI12" s="50">
        <f t="shared" si="5"/>
        <v>270</v>
      </c>
      <c r="DJ12" s="50">
        <f t="shared" si="5"/>
        <v>273</v>
      </c>
      <c r="DK12" s="50">
        <f t="shared" si="5"/>
        <v>276</v>
      </c>
      <c r="DL12" s="50">
        <f t="shared" si="5"/>
        <v>279</v>
      </c>
      <c r="DM12" s="50">
        <f t="shared" si="5"/>
        <v>282</v>
      </c>
      <c r="DN12" s="50">
        <f t="shared" si="5"/>
        <v>285</v>
      </c>
      <c r="DO12" s="50">
        <f t="shared" si="5"/>
        <v>288</v>
      </c>
      <c r="DP12" s="50">
        <f t="shared" si="5"/>
        <v>291</v>
      </c>
      <c r="DQ12" s="50">
        <f t="shared" si="5"/>
        <v>294</v>
      </c>
      <c r="DR12" s="50">
        <f t="shared" si="5"/>
        <v>297</v>
      </c>
      <c r="DS12" s="50">
        <f t="shared" si="5"/>
        <v>300</v>
      </c>
      <c r="DT12" s="170">
        <f t="shared" si="6"/>
        <v>7.7814757526648904E-4</v>
      </c>
      <c r="DU12" s="170">
        <f t="shared" si="7"/>
        <v>8.5585534879370365E-4</v>
      </c>
      <c r="DV12" s="170">
        <f t="shared" si="8"/>
        <v>9.3923370914773428E-4</v>
      </c>
      <c r="DW12" s="170">
        <f t="shared" si="9"/>
        <v>1.028446901374916E-3</v>
      </c>
      <c r="DX12" s="170">
        <f t="shared" si="10"/>
        <v>1.1236342745926638E-3</v>
      </c>
      <c r="DY12" s="170">
        <f t="shared" si="11"/>
        <v>1.2249066246849489E-3</v>
      </c>
      <c r="DZ12" s="170">
        <f t="shared" si="12"/>
        <v>1.3323425256089574E-3</v>
      </c>
      <c r="EA12" s="170">
        <f t="shared" si="13"/>
        <v>1.4459846992808398E-3</v>
      </c>
      <c r="EB12" s="170">
        <f t="shared" si="14"/>
        <v>1.5658364779410714E-3</v>
      </c>
      <c r="EC12" s="170">
        <f t="shared" si="15"/>
        <v>1.6918584161888539E-3</v>
      </c>
      <c r="ED12" s="170">
        <f t="shared" si="16"/>
        <v>1.8239651123946592E-3</v>
      </c>
      <c r="EE12" s="170">
        <f t="shared" si="17"/>
        <v>1.9620223008316594E-3</v>
      </c>
      <c r="EF12" s="170">
        <f t="shared" si="18"/>
        <v>2.1058442765020057E-3</v>
      </c>
      <c r="EG12" s="170">
        <f t="shared" si="19"/>
        <v>2.2551917141782727E-3</v>
      </c>
      <c r="EH12" s="170">
        <f t="shared" si="20"/>
        <v>2.4097699415570081E-3</v>
      </c>
      <c r="EI12" s="170">
        <f t="shared" si="21"/>
        <v>2.5692277235741302E-3</v>
      </c>
      <c r="EJ12" s="170">
        <f t="shared" si="22"/>
        <v>2.7331566108287375E-3</v>
      </c>
      <c r="EK12" s="170">
        <f t="shared" si="23"/>
        <v>2.901090899697012E-3</v>
      </c>
      <c r="EL12" s="170">
        <f t="shared" si="24"/>
        <v>3.072508245114073E-3</v>
      </c>
      <c r="EM12" s="170">
        <f t="shared" si="25"/>
        <v>3.2468309592115453E-3</v>
      </c>
      <c r="EN12" s="170">
        <f t="shared" si="26"/>
        <v>3.4234280201055354E-3</v>
      </c>
      <c r="EO12" s="170">
        <f t="shared" si="27"/>
        <v>3.6016178052474374E-3</v>
      </c>
      <c r="EP12" s="170">
        <f t="shared" si="28"/>
        <v>3.7806715530218195E-3</v>
      </c>
      <c r="EQ12" s="170">
        <f t="shared" si="29"/>
        <v>3.9598175448725403E-3</v>
      </c>
      <c r="ER12" s="170">
        <f t="shared" si="30"/>
        <v>4.1382459883564293E-3</v>
      </c>
      <c r="ES12" s="170">
        <f t="shared" si="31"/>
        <v>4.3151145693807813E-3</v>
      </c>
      <c r="ET12" s="170">
        <f t="shared" si="32"/>
        <v>4.4895546297114832E-3</v>
      </c>
      <c r="EU12" s="170">
        <f t="shared" si="33"/>
        <v>4.6606779138899093E-3</v>
      </c>
      <c r="EV12" s="170">
        <f t="shared" si="34"/>
        <v>4.8275838182224879E-3</v>
      </c>
      <c r="EW12" s="170">
        <f t="shared" si="35"/>
        <v>4.9893670637616155E-3</v>
      </c>
      <c r="EX12" s="170">
        <f t="shared" si="36"/>
        <v>5.145125705429094E-3</v>
      </c>
      <c r="EY12" s="170">
        <f t="shared" si="37"/>
        <v>5.2939693808803125E-3</v>
      </c>
      <c r="EZ12" s="170">
        <f t="shared" si="38"/>
        <v>5.4350276955874889E-3</v>
      </c>
      <c r="FA12" s="170">
        <f t="shared" si="39"/>
        <v>5.5674586351271262E-3</v>
      </c>
      <c r="FB12" s="170">
        <f t="shared" si="40"/>
        <v>5.6904568919545154E-3</v>
      </c>
      <c r="FC12" s="170">
        <f t="shared" si="41"/>
        <v>5.8032619921650035E-3</v>
      </c>
      <c r="FD12" s="170">
        <f t="shared" si="42"/>
        <v>5.9051661079673103E-3</v>
      </c>
      <c r="FE12" s="170">
        <f t="shared" si="43"/>
        <v>5.9955214438749196E-3</v>
      </c>
      <c r="FF12" s="170">
        <f t="shared" si="44"/>
        <v>6.0737470889591682E-3</v>
      </c>
      <c r="FG12" s="170">
        <f t="shared" si="45"/>
        <v>6.1393352338578377E-3</v>
      </c>
      <c r="FH12" s="170">
        <f t="shared" si="46"/>
        <v>6.1918566595056046E-3</v>
      </c>
      <c r="FI12" s="170">
        <f t="shared" si="47"/>
        <v>6.2309654146129375E-3</v>
      </c>
      <c r="FJ12" s="170">
        <f t="shared" si="48"/>
        <v>6.2564026105913504E-3</v>
      </c>
      <c r="FK12" s="170">
        <f t="shared" si="49"/>
        <v>6.2679992756904841E-3</v>
      </c>
      <c r="FL12" s="170">
        <f t="shared" si="50"/>
        <v>6.2656782243281231E-3</v>
      </c>
      <c r="FM12" s="170">
        <f t="shared" si="51"/>
        <v>6.2494549126820929E-3</v>
      </c>
      <c r="FN12" s="170">
        <f t="shared" si="52"/>
        <v>6.219437267276068E-3</v>
      </c>
      <c r="FO12" s="170">
        <f t="shared" si="53"/>
        <v>6.1758244892188069E-3</v>
      </c>
      <c r="FP12" s="170">
        <f t="shared" si="54"/>
        <v>6.1189048526307062E-3</v>
      </c>
      <c r="FQ12" s="170">
        <f t="shared" si="55"/>
        <v>6.0490525312969709E-3</v>
      </c>
      <c r="FR12" s="170">
        <f t="shared" si="56"/>
        <v>5.9667235024158591E-3</v>
      </c>
      <c r="FS12" s="170">
        <f t="shared" si="57"/>
        <v>5.8724505901728381E-3</v>
      </c>
      <c r="FT12" s="170">
        <f t="shared" si="58"/>
        <v>5.7668377244996733E-3</v>
      </c>
      <c r="FU12" s="170">
        <f t="shared" si="59"/>
        <v>5.6505535015338067E-3</v>
      </c>
      <c r="FV12" s="170">
        <f t="shared" si="60"/>
        <v>5.5243241417753906E-3</v>
      </c>
      <c r="FW12" s="170">
        <f t="shared" si="61"/>
        <v>5.3889259495838683E-3</v>
      </c>
      <c r="FX12" s="170">
        <f t="shared" si="62"/>
        <v>5.245177383343097E-3</v>
      </c>
      <c r="FY12" s="170">
        <f t="shared" si="63"/>
        <v>5.0939308492786448E-3</v>
      </c>
      <c r="FZ12" s="170">
        <f t="shared" si="64"/>
        <v>4.9360643335041223E-3</v>
      </c>
      <c r="GA12" s="170">
        <f t="shared" si="65"/>
        <v>4.772472986422081E-3</v>
      </c>
      <c r="GB12" s="170">
        <f t="shared" si="66"/>
        <v>4.6040607711702224E-3</v>
      </c>
      <c r="GC12" s="170">
        <f t="shared" si="67"/>
        <v>4.4317322834882492E-3</v>
      </c>
      <c r="GD12" s="170">
        <f t="shared" si="68"/>
        <v>4.2563848443255272E-3</v>
      </c>
      <c r="GE12" s="170">
        <f t="shared" si="69"/>
        <v>4.0789009588891928E-3</v>
      </c>
      <c r="GF12" s="170">
        <f t="shared" si="70"/>
        <v>3.9001412268493056E-3</v>
      </c>
      <c r="GG12" s="170">
        <f t="shared" si="71"/>
        <v>3.7209377782971491E-3</v>
      </c>
      <c r="GH12" s="170">
        <f t="shared" si="72"/>
        <v>3.54208829903652E-3</v>
      </c>
      <c r="GI12" s="170">
        <f t="shared" si="73"/>
        <v>3.3643506971270994E-3</v>
      </c>
      <c r="GJ12" s="170">
        <f t="shared" si="74"/>
        <v>3.1884384505487203E-3</v>
      </c>
      <c r="GK12" s="170">
        <f t="shared" si="75"/>
        <v>3.0150166636677841E-3</v>
      </c>
      <c r="GL12" s="170">
        <f t="shared" si="76"/>
        <v>2.844698848105703E-3</v>
      </c>
      <c r="GM12" s="170">
        <f t="shared" si="77"/>
        <v>2.6780444318638234E-3</v>
      </c>
      <c r="GN12" s="170">
        <f t="shared" si="78"/>
        <v>2.5155569893605535E-3</v>
      </c>
      <c r="GO12" s="170">
        <f t="shared" si="79"/>
        <v>2.3576831745725129E-3</v>
      </c>
      <c r="GP12" s="170">
        <f t="shared" si="80"/>
        <v>2.204812329904513E-3</v>
      </c>
      <c r="GQ12" s="170">
        <f t="shared" si="81"/>
        <v>2.0572767348766121E-3</v>
      </c>
      <c r="GR12" s="170">
        <f t="shared" si="82"/>
        <v>1.9153524513140568E-3</v>
      </c>
      <c r="GS12" s="170">
        <f t="shared" si="83"/>
        <v>1.7792607155307787E-3</v>
      </c>
      <c r="GT12" s="170">
        <f t="shared" si="84"/>
        <v>1.6491698230516421E-3</v>
      </c>
      <c r="GU12" s="170">
        <f t="shared" si="85"/>
        <v>1.5251974477361824E-3</v>
      </c>
      <c r="GV12" s="170">
        <f t="shared" si="86"/>
        <v>1.4074133347320723E-3</v>
      </c>
      <c r="GW12" s="170">
        <f t="shared" si="87"/>
        <v>1.2958423054597753E-3</v>
      </c>
      <c r="GX12" s="170">
        <f t="shared" si="88"/>
        <v>1.1904675127472938E-3</v>
      </c>
      <c r="GY12" s="170">
        <f t="shared" si="89"/>
        <v>1.0912338852125342E-3</v>
      </c>
      <c r="GZ12" s="170">
        <f t="shared" si="90"/>
        <v>9.9805170193109053E-4</v>
      </c>
      <c r="HA12" s="170">
        <f t="shared" si="91"/>
        <v>9.1080024121695279E-4</v>
      </c>
      <c r="HB12" s="170">
        <f t="shared" si="92"/>
        <v>8.2933145086128764E-4</v>
      </c>
      <c r="HC12" s="170">
        <f t="shared" si="93"/>
        <v>7.5347359129305505E-4</v>
      </c>
      <c r="HD12" s="170">
        <f t="shared" si="94"/>
        <v>6.8303480771554333E-4</v>
      </c>
      <c r="HE12" s="170">
        <f t="shared" si="95"/>
        <v>6.1780659220684946E-4</v>
      </c>
      <c r="HF12" s="170">
        <f t="shared" si="96"/>
        <v>5.5756710192551363E-4</v>
      </c>
      <c r="HG12" s="170">
        <f t="shared" si="97"/>
        <v>5.0208430481726591E-4</v>
      </c>
      <c r="HH12" s="170">
        <f t="shared" si="98"/>
        <v>4.5111892946589138E-4</v>
      </c>
      <c r="HI12" s="170">
        <f t="shared" si="99"/>
        <v>4.0442720087174823E-4</v>
      </c>
      <c r="HJ12" s="170">
        <f t="shared" si="100"/>
        <v>3.6176334888834418E-4</v>
      </c>
      <c r="HK12" s="170">
        <f t="shared" si="101"/>
        <v>3.2288188072594732E-4</v>
      </c>
      <c r="HL12" s="170">
        <f t="shared" si="102"/>
        <v>2.8753961327991813E-4</v>
      </c>
      <c r="HM12" s="170">
        <f t="shared" si="103"/>
        <v>2.5549746501194728E-4</v>
      </c>
      <c r="HN12" s="170">
        <f t="shared" si="104"/>
        <v>2.2652201066912709E-4</v>
      </c>
      <c r="HO12" s="170">
        <f t="shared" si="105"/>
        <v>2.0038680524580495E-4</v>
      </c>
      <c r="HP12" s="170">
        <f t="shared" si="106"/>
        <v>1.7687348626493083E-4</v>
      </c>
    </row>
    <row r="13" spans="1:225" x14ac:dyDescent="0.25">
      <c r="A13" s="4">
        <v>10</v>
      </c>
      <c r="B13" s="96">
        <v>60</v>
      </c>
      <c r="C13" s="96">
        <v>120</v>
      </c>
      <c r="D13" s="96">
        <v>240</v>
      </c>
      <c r="E13" s="36">
        <f t="shared" si="107"/>
        <v>1</v>
      </c>
      <c r="F13" s="36">
        <f t="shared" si="108"/>
        <v>0.5</v>
      </c>
      <c r="G13" s="74">
        <f t="shared" si="109"/>
        <v>130</v>
      </c>
      <c r="H13" s="23" t="s">
        <v>14</v>
      </c>
      <c r="I13" s="58"/>
      <c r="J13" s="281"/>
      <c r="K13" s="75">
        <f>IF(AND(B13&gt;0,C13&gt;0,D13&gt;0),IF(ISBLANK(J13),IF(ISBLANK(H13),"",(D13-B13)*VLOOKUP(H13,VLookups!$A$4:$B$13,2,FALSE)),J13),"")</f>
        <v>73.11634564172364</v>
      </c>
      <c r="L13" s="76">
        <f t="shared" si="0"/>
        <v>5346</v>
      </c>
      <c r="M13" s="96">
        <v>150</v>
      </c>
      <c r="N13" s="271">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168.34224914185819</v>
      </c>
      <c r="U13" s="5"/>
      <c r="V13" s="169">
        <f t="shared" si="1"/>
        <v>3</v>
      </c>
      <c r="W13" s="50">
        <f t="shared" si="110"/>
        <v>0</v>
      </c>
      <c r="X13" s="50">
        <f t="shared" si="110"/>
        <v>3</v>
      </c>
      <c r="Y13" s="50">
        <f t="shared" si="110"/>
        <v>6</v>
      </c>
      <c r="Z13" s="50">
        <f t="shared" si="110"/>
        <v>9</v>
      </c>
      <c r="AA13" s="50">
        <f t="shared" si="110"/>
        <v>12</v>
      </c>
      <c r="AB13" s="50">
        <f t="shared" si="110"/>
        <v>15</v>
      </c>
      <c r="AC13" s="50">
        <f t="shared" si="110"/>
        <v>18</v>
      </c>
      <c r="AD13" s="50">
        <f t="shared" si="110"/>
        <v>21</v>
      </c>
      <c r="AE13" s="50">
        <f t="shared" si="110"/>
        <v>24</v>
      </c>
      <c r="AF13" s="50">
        <f t="shared" si="110"/>
        <v>27</v>
      </c>
      <c r="AG13" s="50">
        <f t="shared" si="110"/>
        <v>30</v>
      </c>
      <c r="AH13" s="50">
        <f t="shared" si="110"/>
        <v>33</v>
      </c>
      <c r="AI13" s="50">
        <f t="shared" si="110"/>
        <v>36</v>
      </c>
      <c r="AJ13" s="50">
        <f t="shared" si="110"/>
        <v>39</v>
      </c>
      <c r="AK13" s="50">
        <f t="shared" si="110"/>
        <v>42</v>
      </c>
      <c r="AL13" s="50">
        <f t="shared" si="110"/>
        <v>45</v>
      </c>
      <c r="AM13" s="50">
        <f t="shared" si="110"/>
        <v>48</v>
      </c>
      <c r="AN13" s="50">
        <f t="shared" si="110"/>
        <v>51</v>
      </c>
      <c r="AO13" s="50">
        <f t="shared" si="110"/>
        <v>54</v>
      </c>
      <c r="AP13" s="50">
        <f t="shared" si="110"/>
        <v>57</v>
      </c>
      <c r="AQ13" s="50">
        <f t="shared" si="3"/>
        <v>60</v>
      </c>
      <c r="AR13" s="50">
        <f t="shared" ref="AR13:DC16" si="115">IF(ISNONTEXT($V13),AQ13+$V13,"")</f>
        <v>63</v>
      </c>
      <c r="AS13" s="50">
        <f t="shared" si="115"/>
        <v>66</v>
      </c>
      <c r="AT13" s="50">
        <f t="shared" si="115"/>
        <v>69</v>
      </c>
      <c r="AU13" s="50">
        <f t="shared" si="115"/>
        <v>72</v>
      </c>
      <c r="AV13" s="50">
        <f t="shared" si="115"/>
        <v>75</v>
      </c>
      <c r="AW13" s="50">
        <f t="shared" si="115"/>
        <v>78</v>
      </c>
      <c r="AX13" s="50">
        <f t="shared" si="115"/>
        <v>81</v>
      </c>
      <c r="AY13" s="50">
        <f t="shared" si="115"/>
        <v>84</v>
      </c>
      <c r="AZ13" s="50">
        <f t="shared" si="115"/>
        <v>87</v>
      </c>
      <c r="BA13" s="50">
        <f t="shared" si="115"/>
        <v>90</v>
      </c>
      <c r="BB13" s="50">
        <f t="shared" si="115"/>
        <v>93</v>
      </c>
      <c r="BC13" s="50">
        <f t="shared" si="115"/>
        <v>96</v>
      </c>
      <c r="BD13" s="50">
        <f t="shared" si="115"/>
        <v>99</v>
      </c>
      <c r="BE13" s="50">
        <f t="shared" si="115"/>
        <v>102</v>
      </c>
      <c r="BF13" s="50">
        <f t="shared" si="115"/>
        <v>105</v>
      </c>
      <c r="BG13" s="50">
        <f t="shared" si="115"/>
        <v>108</v>
      </c>
      <c r="BH13" s="50">
        <f t="shared" si="115"/>
        <v>111</v>
      </c>
      <c r="BI13" s="50">
        <f t="shared" si="115"/>
        <v>114</v>
      </c>
      <c r="BJ13" s="50">
        <f t="shared" si="115"/>
        <v>117</v>
      </c>
      <c r="BK13" s="50">
        <f t="shared" si="115"/>
        <v>120</v>
      </c>
      <c r="BL13" s="50">
        <f t="shared" si="115"/>
        <v>123</v>
      </c>
      <c r="BM13" s="50">
        <f t="shared" si="115"/>
        <v>126</v>
      </c>
      <c r="BN13" s="50">
        <f t="shared" si="115"/>
        <v>129</v>
      </c>
      <c r="BO13" s="50">
        <f t="shared" si="115"/>
        <v>132</v>
      </c>
      <c r="BP13" s="50">
        <f t="shared" si="115"/>
        <v>135</v>
      </c>
      <c r="BQ13" s="50">
        <f t="shared" si="115"/>
        <v>138</v>
      </c>
      <c r="BR13" s="50">
        <f t="shared" si="115"/>
        <v>141</v>
      </c>
      <c r="BS13" s="50">
        <f t="shared" si="115"/>
        <v>144</v>
      </c>
      <c r="BT13" s="50">
        <f t="shared" si="115"/>
        <v>147</v>
      </c>
      <c r="BU13" s="50">
        <f t="shared" si="115"/>
        <v>150</v>
      </c>
      <c r="BV13" s="50">
        <f t="shared" si="115"/>
        <v>153</v>
      </c>
      <c r="BW13" s="50">
        <f t="shared" si="115"/>
        <v>156</v>
      </c>
      <c r="BX13" s="50">
        <f t="shared" si="115"/>
        <v>159</v>
      </c>
      <c r="BY13" s="50">
        <f t="shared" si="115"/>
        <v>162</v>
      </c>
      <c r="BZ13" s="50">
        <f t="shared" si="115"/>
        <v>165</v>
      </c>
      <c r="CA13" s="50">
        <f t="shared" si="115"/>
        <v>168</v>
      </c>
      <c r="CB13" s="50">
        <f t="shared" si="115"/>
        <v>171</v>
      </c>
      <c r="CC13" s="50">
        <f t="shared" si="115"/>
        <v>174</v>
      </c>
      <c r="CD13" s="50">
        <f t="shared" si="115"/>
        <v>177</v>
      </c>
      <c r="CE13" s="50">
        <f t="shared" si="115"/>
        <v>180</v>
      </c>
      <c r="CF13" s="50">
        <f t="shared" si="115"/>
        <v>183</v>
      </c>
      <c r="CG13" s="50">
        <f t="shared" si="115"/>
        <v>186</v>
      </c>
      <c r="CH13" s="50">
        <f t="shared" si="115"/>
        <v>189</v>
      </c>
      <c r="CI13" s="50">
        <f t="shared" si="115"/>
        <v>192</v>
      </c>
      <c r="CJ13" s="50">
        <f t="shared" si="115"/>
        <v>195</v>
      </c>
      <c r="CK13" s="50">
        <f t="shared" si="115"/>
        <v>198</v>
      </c>
      <c r="CL13" s="50">
        <f t="shared" si="115"/>
        <v>201</v>
      </c>
      <c r="CM13" s="50">
        <f t="shared" si="115"/>
        <v>204</v>
      </c>
      <c r="CN13" s="50">
        <f t="shared" si="115"/>
        <v>207</v>
      </c>
      <c r="CO13" s="50">
        <f t="shared" si="115"/>
        <v>210</v>
      </c>
      <c r="CP13" s="50">
        <f t="shared" si="115"/>
        <v>213</v>
      </c>
      <c r="CQ13" s="50">
        <f t="shared" si="115"/>
        <v>216</v>
      </c>
      <c r="CR13" s="50">
        <f t="shared" si="115"/>
        <v>219</v>
      </c>
      <c r="CS13" s="50">
        <f t="shared" si="115"/>
        <v>222</v>
      </c>
      <c r="CT13" s="50">
        <f t="shared" si="115"/>
        <v>225</v>
      </c>
      <c r="CU13" s="50">
        <f t="shared" si="115"/>
        <v>228</v>
      </c>
      <c r="CV13" s="50">
        <f t="shared" si="115"/>
        <v>231</v>
      </c>
      <c r="CW13" s="50">
        <f t="shared" si="115"/>
        <v>234</v>
      </c>
      <c r="CX13" s="50">
        <f t="shared" si="115"/>
        <v>237</v>
      </c>
      <c r="CY13" s="50">
        <f t="shared" si="115"/>
        <v>240</v>
      </c>
      <c r="CZ13" s="50">
        <f t="shared" si="115"/>
        <v>243</v>
      </c>
      <c r="DA13" s="50">
        <f t="shared" si="115"/>
        <v>246</v>
      </c>
      <c r="DB13" s="50">
        <f t="shared" si="115"/>
        <v>249</v>
      </c>
      <c r="DC13" s="50">
        <f t="shared" si="115"/>
        <v>252</v>
      </c>
      <c r="DD13" s="50">
        <f t="shared" si="4"/>
        <v>255</v>
      </c>
      <c r="DE13" s="50">
        <f t="shared" si="5"/>
        <v>258</v>
      </c>
      <c r="DF13" s="50">
        <f t="shared" si="5"/>
        <v>261</v>
      </c>
      <c r="DG13" s="50">
        <f t="shared" si="5"/>
        <v>264</v>
      </c>
      <c r="DH13" s="50">
        <f t="shared" si="5"/>
        <v>267</v>
      </c>
      <c r="DI13" s="50">
        <f t="shared" si="5"/>
        <v>270</v>
      </c>
      <c r="DJ13" s="50">
        <f t="shared" si="5"/>
        <v>273</v>
      </c>
      <c r="DK13" s="50">
        <f t="shared" si="5"/>
        <v>276</v>
      </c>
      <c r="DL13" s="50">
        <f t="shared" si="5"/>
        <v>279</v>
      </c>
      <c r="DM13" s="50">
        <f t="shared" si="5"/>
        <v>282</v>
      </c>
      <c r="DN13" s="50">
        <f t="shared" si="5"/>
        <v>285</v>
      </c>
      <c r="DO13" s="50">
        <f t="shared" si="5"/>
        <v>288</v>
      </c>
      <c r="DP13" s="50">
        <f t="shared" si="5"/>
        <v>291</v>
      </c>
      <c r="DQ13" s="50">
        <f t="shared" si="5"/>
        <v>294</v>
      </c>
      <c r="DR13" s="50">
        <f t="shared" si="5"/>
        <v>297</v>
      </c>
      <c r="DS13" s="50">
        <f t="shared" si="5"/>
        <v>300</v>
      </c>
      <c r="DT13" s="170">
        <f t="shared" si="6"/>
        <v>1.1231573395099346E-3</v>
      </c>
      <c r="DU13" s="170">
        <f t="shared" si="7"/>
        <v>1.2071398016574447E-3</v>
      </c>
      <c r="DV13" s="170">
        <f t="shared" si="8"/>
        <v>1.2952195898552699E-3</v>
      </c>
      <c r="DW13" s="170">
        <f t="shared" si="9"/>
        <v>1.387388542444375E-3</v>
      </c>
      <c r="DX13" s="170">
        <f t="shared" si="10"/>
        <v>1.4836165433224965E-3</v>
      </c>
      <c r="DY13" s="170">
        <f t="shared" si="11"/>
        <v>1.5838501702200543E-3</v>
      </c>
      <c r="DZ13" s="170">
        <f t="shared" si="12"/>
        <v>1.6880114507492317E-3</v>
      </c>
      <c r="EA13" s="170">
        <f t="shared" si="13"/>
        <v>1.7959967466667777E-3</v>
      </c>
      <c r="EB13" s="170">
        <f t="shared" si="14"/>
        <v>1.9076757866302548E-3</v>
      </c>
      <c r="EC13" s="170">
        <f t="shared" si="15"/>
        <v>2.0228908672742254E-3</v>
      </c>
      <c r="ED13" s="170">
        <f t="shared" si="16"/>
        <v>2.1414562416747821E-3</v>
      </c>
      <c r="EE13" s="170">
        <f t="shared" si="17"/>
        <v>2.2631577132000329E-3</v>
      </c>
      <c r="EF13" s="170">
        <f t="shared" si="18"/>
        <v>2.3877524513575923E-3</v>
      </c>
      <c r="EG13" s="170">
        <f t="shared" si="19"/>
        <v>2.5149690445500444E-3</v>
      </c>
      <c r="EH13" s="170">
        <f t="shared" si="20"/>
        <v>2.6445078026436368E-3</v>
      </c>
      <c r="EI13" s="170">
        <f t="shared" si="21"/>
        <v>2.7760413199575573E-3</v>
      </c>
      <c r="EJ13" s="170">
        <f t="shared" si="22"/>
        <v>2.9092153067105352E-3</v>
      </c>
      <c r="EK13" s="170">
        <f t="shared" si="23"/>
        <v>3.0436496941432327E-3</v>
      </c>
      <c r="EL13" s="170">
        <f t="shared" si="24"/>
        <v>3.1789400154997333E-3</v>
      </c>
      <c r="EM13" s="170">
        <f t="shared" si="25"/>
        <v>3.314659061835418E-3</v>
      </c>
      <c r="EN13" s="170">
        <f t="shared" si="26"/>
        <v>3.4503588082626033E-3</v>
      </c>
      <c r="EO13" s="170">
        <f t="shared" si="27"/>
        <v>3.5855726027948401E-3</v>
      </c>
      <c r="EP13" s="170">
        <f t="shared" si="28"/>
        <v>3.7198176064547144E-3</v>
      </c>
      <c r="EQ13" s="170">
        <f t="shared" si="29"/>
        <v>3.8525974698203872E-3</v>
      </c>
      <c r="ER13" s="170">
        <f t="shared" si="30"/>
        <v>3.9834052277570317E-3</v>
      </c>
      <c r="ES13" s="170">
        <f t="shared" si="31"/>
        <v>4.1117263907660597E-3</v>
      </c>
      <c r="ET13" s="170">
        <f t="shared" si="32"/>
        <v>4.2370422082430069E-3</v>
      </c>
      <c r="EU13" s="170">
        <f t="shared" si="33"/>
        <v>4.3588330760187585E-3</v>
      </c>
      <c r="EV13" s="170">
        <f t="shared" si="34"/>
        <v>4.4765820579211581E-3</v>
      </c>
      <c r="EW13" s="170">
        <f t="shared" si="35"/>
        <v>4.5897784887846639E-3</v>
      </c>
      <c r="EX13" s="170">
        <f t="shared" si="36"/>
        <v>4.6979216244002449E-3</v>
      </c>
      <c r="EY13" s="170">
        <f t="shared" si="37"/>
        <v>4.8005243023770171E-3</v>
      </c>
      <c r="EZ13" s="170">
        <f t="shared" si="38"/>
        <v>4.8971165768158988E-3</v>
      </c>
      <c r="FA13" s="170">
        <f t="shared" si="39"/>
        <v>4.9872492891020765E-3</v>
      </c>
      <c r="FB13" s="170">
        <f t="shared" si="40"/>
        <v>5.0704975370279865E-3</v>
      </c>
      <c r="FC13" s="170">
        <f t="shared" si="41"/>
        <v>5.1464640048745581E-3</v>
      </c>
      <c r="FD13" s="170">
        <f t="shared" si="42"/>
        <v>5.2147821180101011E-3</v>
      </c>
      <c r="FE13" s="170">
        <f t="shared" si="43"/>
        <v>5.2751189870090306E-3</v>
      </c>
      <c r="FF13" s="170">
        <f t="shared" si="44"/>
        <v>5.3271781082336062E-3</v>
      </c>
      <c r="FG13" s="170">
        <f t="shared" si="45"/>
        <v>5.3707017902394688E-3</v>
      </c>
      <c r="FH13" s="170">
        <f t="shared" si="46"/>
        <v>5.4054732782296598E-3</v>
      </c>
      <c r="FI13" s="170">
        <f t="shared" si="47"/>
        <v>5.4313185520542713E-3</v>
      </c>
      <c r="FJ13" s="170">
        <f t="shared" si="48"/>
        <v>5.4481077768883937E-3</v>
      </c>
      <c r="FK13" s="170">
        <f t="shared" si="49"/>
        <v>5.455756389667687E-3</v>
      </c>
      <c r="FL13" s="170">
        <f t="shared" si="50"/>
        <v>5.4542258085612545E-3</v>
      </c>
      <c r="FM13" s="170">
        <f t="shared" si="51"/>
        <v>5.4435237571531497E-3</v>
      </c>
      <c r="FN13" s="170">
        <f t="shared" si="52"/>
        <v>5.4237041995211692E-3</v>
      </c>
      <c r="FO13" s="170">
        <f t="shared" si="53"/>
        <v>5.3948668869764869E-3</v>
      </c>
      <c r="FP13" s="170">
        <f t="shared" si="54"/>
        <v>5.3571565217910341E-3</v>
      </c>
      <c r="FQ13" s="170">
        <f t="shared" si="55"/>
        <v>5.3107615477224566E-3</v>
      </c>
      <c r="FR13" s="170">
        <f t="shared" si="56"/>
        <v>5.2559125814815102E-3</v>
      </c>
      <c r="FS13" s="170">
        <f t="shared" si="57"/>
        <v>5.1928805034092201E-3</v>
      </c>
      <c r="FT13" s="170">
        <f t="shared" si="58"/>
        <v>5.1219742294802964E-3</v>
      </c>
      <c r="FU13" s="170">
        <f t="shared" si="59"/>
        <v>5.0435381902691374E-3</v>
      </c>
      <c r="FV13" s="170">
        <f t="shared" si="60"/>
        <v>4.9579495456558483E-3</v>
      </c>
      <c r="FW13" s="170">
        <f t="shared" si="61"/>
        <v>4.8656151667685827E-3</v>
      </c>
      <c r="FX13" s="170">
        <f t="shared" si="62"/>
        <v>4.7669684189202265E-3</v>
      </c>
      <c r="FY13" s="170">
        <f t="shared" si="63"/>
        <v>4.6624657810743417E-3</v>
      </c>
      <c r="FZ13" s="170">
        <f t="shared" si="64"/>
        <v>4.5525833386487434E-3</v>
      </c>
      <c r="GA13" s="170">
        <f t="shared" si="65"/>
        <v>4.4378131872248672E-3</v>
      </c>
      <c r="GB13" s="170">
        <f t="shared" si="66"/>
        <v>4.3186597849758706E-3</v>
      </c>
      <c r="GC13" s="170">
        <f t="shared" si="67"/>
        <v>4.1956362913633648E-3</v>
      </c>
      <c r="GD13" s="170">
        <f t="shared" si="68"/>
        <v>4.0692609288972507E-3</v>
      </c>
      <c r="GE13" s="170">
        <f t="shared" si="69"/>
        <v>3.9400534035286252E-3</v>
      </c>
      <c r="GF13" s="170">
        <f t="shared" si="70"/>
        <v>3.8085314175825861E-3</v>
      </c>
      <c r="GG13" s="170">
        <f t="shared" si="71"/>
        <v>3.6752073070728639E-3</v>
      </c>
      <c r="GH13" s="170">
        <f t="shared" si="72"/>
        <v>3.5405848328161193E-3</v>
      </c>
      <c r="GI13" s="170">
        <f t="shared" si="73"/>
        <v>3.4051561520275519E-3</v>
      </c>
      <c r="GJ13" s="170">
        <f t="shared" si="74"/>
        <v>3.2693989940820404E-3</v>
      </c>
      <c r="GK13" s="170">
        <f t="shared" si="75"/>
        <v>3.1337740609198033E-3</v>
      </c>
      <c r="GL13" s="170">
        <f t="shared" si="76"/>
        <v>2.9987226692175053E-3</v>
      </c>
      <c r="GM13" s="170">
        <f t="shared" si="77"/>
        <v>2.8646646479904103E-3</v>
      </c>
      <c r="GN13" s="170">
        <f t="shared" si="78"/>
        <v>2.7319965017934644E-3</v>
      </c>
      <c r="GO13" s="170">
        <f t="shared" si="79"/>
        <v>2.6010898462027155E-3</v>
      </c>
      <c r="GP13" s="170">
        <f t="shared" si="80"/>
        <v>2.4722901188342201E-3</v>
      </c>
      <c r="GQ13" s="170">
        <f t="shared" si="81"/>
        <v>2.3459155658434789E-3</v>
      </c>
      <c r="GR13" s="170">
        <f t="shared" si="82"/>
        <v>2.2222565006883902E-3</v>
      </c>
      <c r="GS13" s="170">
        <f t="shared" si="83"/>
        <v>2.1015748289721159E-3</v>
      </c>
      <c r="GT13" s="170">
        <f t="shared" si="84"/>
        <v>1.984103830443357E-3</v>
      </c>
      <c r="GU13" s="170">
        <f t="shared" si="85"/>
        <v>1.8700481867493456E-3</v>
      </c>
      <c r="GV13" s="170">
        <f t="shared" si="86"/>
        <v>1.7595842413344726E-3</v>
      </c>
      <c r="GW13" s="170">
        <f t="shared" si="87"/>
        <v>1.6528604759724283E-3</v>
      </c>
      <c r="GX13" s="170">
        <f t="shared" si="88"/>
        <v>1.5499981868235581E-3</v>
      </c>
      <c r="GY13" s="170">
        <f t="shared" si="89"/>
        <v>1.4510923416278449E-3</v>
      </c>
      <c r="GZ13" s="170">
        <f t="shared" si="90"/>
        <v>1.3562125986779788E-3</v>
      </c>
      <c r="HA13" s="170">
        <f t="shared" si="91"/>
        <v>1.2654044675615771E-3</v>
      </c>
      <c r="HB13" s="170">
        <f t="shared" si="92"/>
        <v>1.1786905913074852E-3</v>
      </c>
      <c r="HC13" s="170">
        <f t="shared" si="93"/>
        <v>1.0960721295042316E-3</v>
      </c>
      <c r="HD13" s="170">
        <f t="shared" si="94"/>
        <v>1.017530222161771E-3</v>
      </c>
      <c r="HE13" s="170">
        <f t="shared" si="95"/>
        <v>9.430275145396453E-4</v>
      </c>
      <c r="HF13" s="170">
        <f t="shared" si="96"/>
        <v>8.7250972384233421E-4</v>
      </c>
      <c r="HG13" s="170">
        <f t="shared" si="97"/>
        <v>8.0590722956024366E-4</v>
      </c>
      <c r="HH13" s="170">
        <f t="shared" si="98"/>
        <v>7.4313667028559562E-4</v>
      </c>
      <c r="HI13" s="170">
        <f t="shared" si="99"/>
        <v>6.8410253102862766E-4</v>
      </c>
      <c r="HJ13" s="170">
        <f t="shared" si="100"/>
        <v>6.2869870637276813E-4</v>
      </c>
      <c r="HK13" s="170">
        <f t="shared" si="101"/>
        <v>5.7681002621001352E-4</v>
      </c>
      <c r="HL13" s="170">
        <f t="shared" si="102"/>
        <v>5.2831373226223683E-4</v>
      </c>
      <c r="HM13" s="170">
        <f t="shared" si="103"/>
        <v>4.8308089509457516E-4</v>
      </c>
      <c r="HN13" s="170">
        <f t="shared" si="104"/>
        <v>4.4097776283869082E-4</v>
      </c>
      <c r="HO13" s="170">
        <f t="shared" si="105"/>
        <v>4.0186703434378908E-4</v>
      </c>
      <c r="HP13" s="170">
        <f t="shared" si="106"/>
        <v>3.6560905094106466E-4</v>
      </c>
    </row>
    <row r="14" spans="1:225" hidden="1" x14ac:dyDescent="0.25">
      <c r="A14" s="4">
        <v>11</v>
      </c>
      <c r="B14" s="96"/>
      <c r="C14" s="96"/>
      <c r="D14" s="96"/>
      <c r="E14" s="36" t="str">
        <f t="shared" si="107"/>
        <v/>
      </c>
      <c r="F14" s="36" t="str">
        <f t="shared" si="108"/>
        <v/>
      </c>
      <c r="G14" s="74" t="str">
        <f t="shared" si="109"/>
        <v/>
      </c>
      <c r="H14" s="23"/>
      <c r="I14" s="58"/>
      <c r="J14" s="281"/>
      <c r="K14" s="75" t="str">
        <f>IF(AND(B14&gt;0,C14&gt;0,D14&gt;0),IF(ISBLANK(J14),IF(ISBLANK(H14),"",(D14-B14)*VLOOKUP(H14,VLookups!$A$4:$B$13,2,FALSE)),J14),"")</f>
        <v/>
      </c>
      <c r="L14" s="76" t="str">
        <f t="shared" si="0"/>
        <v/>
      </c>
      <c r="M14" s="96"/>
      <c r="N14" s="271"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1"/>
        <v/>
      </c>
      <c r="W14" s="50" t="str">
        <f t="shared" si="110"/>
        <v/>
      </c>
      <c r="X14" s="50" t="str">
        <f t="shared" si="110"/>
        <v/>
      </c>
      <c r="Y14" s="50" t="str">
        <f t="shared" si="110"/>
        <v/>
      </c>
      <c r="Z14" s="50" t="str">
        <f t="shared" si="110"/>
        <v/>
      </c>
      <c r="AA14" s="50" t="str">
        <f t="shared" si="110"/>
        <v/>
      </c>
      <c r="AB14" s="50" t="str">
        <f t="shared" si="110"/>
        <v/>
      </c>
      <c r="AC14" s="50" t="str">
        <f t="shared" si="110"/>
        <v/>
      </c>
      <c r="AD14" s="50" t="str">
        <f t="shared" si="110"/>
        <v/>
      </c>
      <c r="AE14" s="50" t="str">
        <f t="shared" si="110"/>
        <v/>
      </c>
      <c r="AF14" s="50" t="str">
        <f t="shared" si="110"/>
        <v/>
      </c>
      <c r="AG14" s="50" t="str">
        <f t="shared" si="110"/>
        <v/>
      </c>
      <c r="AH14" s="50" t="str">
        <f t="shared" si="110"/>
        <v/>
      </c>
      <c r="AI14" s="50" t="str">
        <f t="shared" si="110"/>
        <v/>
      </c>
      <c r="AJ14" s="50" t="str">
        <f t="shared" si="110"/>
        <v/>
      </c>
      <c r="AK14" s="50" t="str">
        <f t="shared" si="110"/>
        <v/>
      </c>
      <c r="AL14" s="50" t="str">
        <f t="shared" si="110"/>
        <v/>
      </c>
      <c r="AM14" s="50" t="str">
        <f t="shared" si="110"/>
        <v/>
      </c>
      <c r="AN14" s="50" t="str">
        <f t="shared" si="110"/>
        <v/>
      </c>
      <c r="AO14" s="50" t="str">
        <f t="shared" si="110"/>
        <v/>
      </c>
      <c r="AP14" s="50" t="str">
        <f t="shared" si="110"/>
        <v/>
      </c>
      <c r="AQ14" s="50" t="str">
        <f t="shared" si="3"/>
        <v/>
      </c>
      <c r="AR14" s="50" t="str">
        <f t="shared" si="115"/>
        <v/>
      </c>
      <c r="AS14" s="50" t="str">
        <f t="shared" si="115"/>
        <v/>
      </c>
      <c r="AT14" s="50" t="str">
        <f t="shared" si="115"/>
        <v/>
      </c>
      <c r="AU14" s="50" t="str">
        <f t="shared" si="115"/>
        <v/>
      </c>
      <c r="AV14" s="50" t="str">
        <f t="shared" si="115"/>
        <v/>
      </c>
      <c r="AW14" s="50" t="str">
        <f t="shared" si="115"/>
        <v/>
      </c>
      <c r="AX14" s="50" t="str">
        <f t="shared" si="115"/>
        <v/>
      </c>
      <c r="AY14" s="50" t="str">
        <f t="shared" si="115"/>
        <v/>
      </c>
      <c r="AZ14" s="50" t="str">
        <f t="shared" si="115"/>
        <v/>
      </c>
      <c r="BA14" s="50" t="str">
        <f t="shared" si="115"/>
        <v/>
      </c>
      <c r="BB14" s="50" t="str">
        <f t="shared" si="115"/>
        <v/>
      </c>
      <c r="BC14" s="50" t="str">
        <f t="shared" si="115"/>
        <v/>
      </c>
      <c r="BD14" s="50" t="str">
        <f t="shared" si="115"/>
        <v/>
      </c>
      <c r="BE14" s="50" t="str">
        <f t="shared" si="115"/>
        <v/>
      </c>
      <c r="BF14" s="50" t="str">
        <f t="shared" si="115"/>
        <v/>
      </c>
      <c r="BG14" s="50" t="str">
        <f t="shared" si="115"/>
        <v/>
      </c>
      <c r="BH14" s="50" t="str">
        <f t="shared" si="115"/>
        <v/>
      </c>
      <c r="BI14" s="50" t="str">
        <f t="shared" si="115"/>
        <v/>
      </c>
      <c r="BJ14" s="50" t="str">
        <f t="shared" si="115"/>
        <v/>
      </c>
      <c r="BK14" s="50" t="str">
        <f t="shared" si="115"/>
        <v/>
      </c>
      <c r="BL14" s="50" t="str">
        <f t="shared" si="115"/>
        <v/>
      </c>
      <c r="BM14" s="50" t="str">
        <f t="shared" si="115"/>
        <v/>
      </c>
      <c r="BN14" s="50" t="str">
        <f t="shared" si="115"/>
        <v/>
      </c>
      <c r="BO14" s="50" t="str">
        <f t="shared" si="115"/>
        <v/>
      </c>
      <c r="BP14" s="50" t="str">
        <f t="shared" si="115"/>
        <v/>
      </c>
      <c r="BQ14" s="50" t="str">
        <f t="shared" si="115"/>
        <v/>
      </c>
      <c r="BR14" s="50" t="str">
        <f t="shared" si="115"/>
        <v/>
      </c>
      <c r="BS14" s="50" t="str">
        <f t="shared" si="115"/>
        <v/>
      </c>
      <c r="BT14" s="50" t="str">
        <f t="shared" si="115"/>
        <v/>
      </c>
      <c r="BU14" s="50" t="str">
        <f t="shared" si="115"/>
        <v/>
      </c>
      <c r="BV14" s="50" t="str">
        <f t="shared" si="115"/>
        <v/>
      </c>
      <c r="BW14" s="50" t="str">
        <f t="shared" si="115"/>
        <v/>
      </c>
      <c r="BX14" s="50" t="str">
        <f t="shared" si="115"/>
        <v/>
      </c>
      <c r="BY14" s="50" t="str">
        <f t="shared" si="115"/>
        <v/>
      </c>
      <c r="BZ14" s="50" t="str">
        <f t="shared" si="115"/>
        <v/>
      </c>
      <c r="CA14" s="50" t="str">
        <f t="shared" si="115"/>
        <v/>
      </c>
      <c r="CB14" s="50" t="str">
        <f t="shared" si="115"/>
        <v/>
      </c>
      <c r="CC14" s="50" t="str">
        <f t="shared" si="115"/>
        <v/>
      </c>
      <c r="CD14" s="50" t="str">
        <f t="shared" si="115"/>
        <v/>
      </c>
      <c r="CE14" s="50" t="str">
        <f t="shared" si="115"/>
        <v/>
      </c>
      <c r="CF14" s="50" t="str">
        <f t="shared" si="115"/>
        <v/>
      </c>
      <c r="CG14" s="50" t="str">
        <f t="shared" si="115"/>
        <v/>
      </c>
      <c r="CH14" s="50" t="str">
        <f t="shared" si="115"/>
        <v/>
      </c>
      <c r="CI14" s="50" t="str">
        <f t="shared" si="115"/>
        <v/>
      </c>
      <c r="CJ14" s="50" t="str">
        <f t="shared" si="115"/>
        <v/>
      </c>
      <c r="CK14" s="50" t="str">
        <f t="shared" si="115"/>
        <v/>
      </c>
      <c r="CL14" s="50" t="str">
        <f t="shared" si="115"/>
        <v/>
      </c>
      <c r="CM14" s="50" t="str">
        <f t="shared" si="115"/>
        <v/>
      </c>
      <c r="CN14" s="50" t="str">
        <f t="shared" si="115"/>
        <v/>
      </c>
      <c r="CO14" s="50" t="str">
        <f t="shared" si="115"/>
        <v/>
      </c>
      <c r="CP14" s="50" t="str">
        <f t="shared" si="115"/>
        <v/>
      </c>
      <c r="CQ14" s="50" t="str">
        <f t="shared" si="115"/>
        <v/>
      </c>
      <c r="CR14" s="50" t="str">
        <f t="shared" si="115"/>
        <v/>
      </c>
      <c r="CS14" s="50" t="str">
        <f t="shared" si="115"/>
        <v/>
      </c>
      <c r="CT14" s="50" t="str">
        <f t="shared" si="115"/>
        <v/>
      </c>
      <c r="CU14" s="50" t="str">
        <f t="shared" si="115"/>
        <v/>
      </c>
      <c r="CV14" s="50" t="str">
        <f t="shared" si="115"/>
        <v/>
      </c>
      <c r="CW14" s="50" t="str">
        <f t="shared" si="115"/>
        <v/>
      </c>
      <c r="CX14" s="50" t="str">
        <f t="shared" si="115"/>
        <v/>
      </c>
      <c r="CY14" s="50" t="str">
        <f t="shared" si="115"/>
        <v/>
      </c>
      <c r="CZ14" s="50" t="str">
        <f t="shared" si="115"/>
        <v/>
      </c>
      <c r="DA14" s="50" t="str">
        <f t="shared" si="115"/>
        <v/>
      </c>
      <c r="DB14" s="50" t="str">
        <f t="shared" si="115"/>
        <v/>
      </c>
      <c r="DC14" s="50" t="str">
        <f t="shared" si="115"/>
        <v/>
      </c>
      <c r="DD14" s="50" t="str">
        <f t="shared" si="4"/>
        <v/>
      </c>
      <c r="DE14" s="50" t="str">
        <f t="shared" si="5"/>
        <v/>
      </c>
      <c r="DF14" s="50" t="str">
        <f t="shared" si="5"/>
        <v/>
      </c>
      <c r="DG14" s="50" t="str">
        <f t="shared" si="5"/>
        <v/>
      </c>
      <c r="DH14" s="50" t="str">
        <f t="shared" si="5"/>
        <v/>
      </c>
      <c r="DI14" s="50" t="str">
        <f t="shared" si="5"/>
        <v/>
      </c>
      <c r="DJ14" s="50" t="str">
        <f t="shared" si="5"/>
        <v/>
      </c>
      <c r="DK14" s="50" t="str">
        <f t="shared" si="5"/>
        <v/>
      </c>
      <c r="DL14" s="50" t="str">
        <f t="shared" si="5"/>
        <v/>
      </c>
      <c r="DM14" s="50" t="str">
        <f t="shared" si="5"/>
        <v/>
      </c>
      <c r="DN14" s="50" t="str">
        <f t="shared" si="5"/>
        <v/>
      </c>
      <c r="DO14" s="50" t="str">
        <f t="shared" si="5"/>
        <v/>
      </c>
      <c r="DP14" s="50" t="str">
        <f t="shared" si="5"/>
        <v/>
      </c>
      <c r="DQ14" s="50" t="str">
        <f t="shared" si="5"/>
        <v/>
      </c>
      <c r="DR14" s="50" t="str">
        <f t="shared" si="5"/>
        <v/>
      </c>
      <c r="DS14" s="50" t="str">
        <f t="shared" si="5"/>
        <v/>
      </c>
      <c r="DT14" s="170" t="e">
        <f t="shared" si="6"/>
        <v>#N/A</v>
      </c>
      <c r="DU14" s="170" t="e">
        <f t="shared" si="7"/>
        <v>#N/A</v>
      </c>
      <c r="DV14" s="170" t="e">
        <f t="shared" si="8"/>
        <v>#N/A</v>
      </c>
      <c r="DW14" s="170" t="e">
        <f t="shared" si="9"/>
        <v>#N/A</v>
      </c>
      <c r="DX14" s="170" t="e">
        <f t="shared" si="10"/>
        <v>#N/A</v>
      </c>
      <c r="DY14" s="170" t="e">
        <f t="shared" si="11"/>
        <v>#N/A</v>
      </c>
      <c r="DZ14" s="170" t="e">
        <f t="shared" si="12"/>
        <v>#N/A</v>
      </c>
      <c r="EA14" s="170" t="e">
        <f t="shared" si="13"/>
        <v>#N/A</v>
      </c>
      <c r="EB14" s="170" t="e">
        <f t="shared" si="14"/>
        <v>#N/A</v>
      </c>
      <c r="EC14" s="170" t="e">
        <f t="shared" si="15"/>
        <v>#N/A</v>
      </c>
      <c r="ED14" s="170" t="e">
        <f t="shared" si="16"/>
        <v>#N/A</v>
      </c>
      <c r="EE14" s="170" t="e">
        <f t="shared" si="17"/>
        <v>#N/A</v>
      </c>
      <c r="EF14" s="170" t="e">
        <f t="shared" si="18"/>
        <v>#N/A</v>
      </c>
      <c r="EG14" s="170" t="e">
        <f t="shared" si="19"/>
        <v>#N/A</v>
      </c>
      <c r="EH14" s="170" t="e">
        <f t="shared" si="20"/>
        <v>#N/A</v>
      </c>
      <c r="EI14" s="170" t="e">
        <f t="shared" si="21"/>
        <v>#N/A</v>
      </c>
      <c r="EJ14" s="170" t="e">
        <f t="shared" si="22"/>
        <v>#N/A</v>
      </c>
      <c r="EK14" s="170" t="e">
        <f t="shared" si="23"/>
        <v>#N/A</v>
      </c>
      <c r="EL14" s="170" t="e">
        <f t="shared" si="24"/>
        <v>#N/A</v>
      </c>
      <c r="EM14" s="170" t="e">
        <f t="shared" si="25"/>
        <v>#N/A</v>
      </c>
      <c r="EN14" s="170" t="e">
        <f t="shared" si="26"/>
        <v>#N/A</v>
      </c>
      <c r="EO14" s="170" t="e">
        <f t="shared" si="27"/>
        <v>#N/A</v>
      </c>
      <c r="EP14" s="170" t="e">
        <f t="shared" si="28"/>
        <v>#N/A</v>
      </c>
      <c r="EQ14" s="170" t="e">
        <f t="shared" si="29"/>
        <v>#N/A</v>
      </c>
      <c r="ER14" s="170" t="e">
        <f t="shared" si="30"/>
        <v>#N/A</v>
      </c>
      <c r="ES14" s="170" t="e">
        <f t="shared" si="31"/>
        <v>#N/A</v>
      </c>
      <c r="ET14" s="170" t="e">
        <f t="shared" si="32"/>
        <v>#N/A</v>
      </c>
      <c r="EU14" s="170" t="e">
        <f t="shared" si="33"/>
        <v>#N/A</v>
      </c>
      <c r="EV14" s="170" t="e">
        <f t="shared" si="34"/>
        <v>#N/A</v>
      </c>
      <c r="EW14" s="170" t="e">
        <f t="shared" si="35"/>
        <v>#N/A</v>
      </c>
      <c r="EX14" s="170" t="e">
        <f t="shared" si="36"/>
        <v>#N/A</v>
      </c>
      <c r="EY14" s="170" t="e">
        <f t="shared" si="37"/>
        <v>#N/A</v>
      </c>
      <c r="EZ14" s="170" t="e">
        <f t="shared" si="38"/>
        <v>#N/A</v>
      </c>
      <c r="FA14" s="170" t="e">
        <f t="shared" si="39"/>
        <v>#N/A</v>
      </c>
      <c r="FB14" s="170" t="e">
        <f t="shared" si="40"/>
        <v>#N/A</v>
      </c>
      <c r="FC14" s="170" t="e">
        <f t="shared" si="41"/>
        <v>#N/A</v>
      </c>
      <c r="FD14" s="170" t="e">
        <f t="shared" si="42"/>
        <v>#N/A</v>
      </c>
      <c r="FE14" s="170" t="e">
        <f t="shared" si="43"/>
        <v>#N/A</v>
      </c>
      <c r="FF14" s="170" t="e">
        <f t="shared" si="44"/>
        <v>#N/A</v>
      </c>
      <c r="FG14" s="170" t="e">
        <f t="shared" si="45"/>
        <v>#N/A</v>
      </c>
      <c r="FH14" s="170" t="e">
        <f t="shared" si="46"/>
        <v>#N/A</v>
      </c>
      <c r="FI14" s="170" t="e">
        <f t="shared" si="47"/>
        <v>#N/A</v>
      </c>
      <c r="FJ14" s="170" t="e">
        <f t="shared" si="48"/>
        <v>#N/A</v>
      </c>
      <c r="FK14" s="170" t="e">
        <f t="shared" si="49"/>
        <v>#N/A</v>
      </c>
      <c r="FL14" s="170" t="e">
        <f t="shared" si="50"/>
        <v>#N/A</v>
      </c>
      <c r="FM14" s="170" t="e">
        <f t="shared" si="51"/>
        <v>#N/A</v>
      </c>
      <c r="FN14" s="170" t="e">
        <f t="shared" si="52"/>
        <v>#N/A</v>
      </c>
      <c r="FO14" s="170" t="e">
        <f t="shared" si="53"/>
        <v>#N/A</v>
      </c>
      <c r="FP14" s="170" t="e">
        <f t="shared" si="54"/>
        <v>#N/A</v>
      </c>
      <c r="FQ14" s="170" t="e">
        <f t="shared" si="55"/>
        <v>#N/A</v>
      </c>
      <c r="FR14" s="170" t="e">
        <f t="shared" si="56"/>
        <v>#N/A</v>
      </c>
      <c r="FS14" s="170" t="e">
        <f t="shared" si="57"/>
        <v>#N/A</v>
      </c>
      <c r="FT14" s="170" t="e">
        <f t="shared" si="58"/>
        <v>#N/A</v>
      </c>
      <c r="FU14" s="170" t="e">
        <f t="shared" si="59"/>
        <v>#N/A</v>
      </c>
      <c r="FV14" s="170" t="e">
        <f t="shared" si="60"/>
        <v>#N/A</v>
      </c>
      <c r="FW14" s="170" t="e">
        <f t="shared" si="61"/>
        <v>#N/A</v>
      </c>
      <c r="FX14" s="170" t="e">
        <f t="shared" si="62"/>
        <v>#N/A</v>
      </c>
      <c r="FY14" s="170" t="e">
        <f t="shared" si="63"/>
        <v>#N/A</v>
      </c>
      <c r="FZ14" s="170" t="e">
        <f t="shared" si="64"/>
        <v>#N/A</v>
      </c>
      <c r="GA14" s="170" t="e">
        <f t="shared" si="65"/>
        <v>#N/A</v>
      </c>
      <c r="GB14" s="170" t="e">
        <f t="shared" si="66"/>
        <v>#N/A</v>
      </c>
      <c r="GC14" s="170" t="e">
        <f t="shared" si="67"/>
        <v>#N/A</v>
      </c>
      <c r="GD14" s="170" t="e">
        <f t="shared" si="68"/>
        <v>#N/A</v>
      </c>
      <c r="GE14" s="170" t="e">
        <f t="shared" si="69"/>
        <v>#N/A</v>
      </c>
      <c r="GF14" s="170" t="e">
        <f t="shared" si="70"/>
        <v>#N/A</v>
      </c>
      <c r="GG14" s="170" t="e">
        <f t="shared" si="71"/>
        <v>#N/A</v>
      </c>
      <c r="GH14" s="170" t="e">
        <f t="shared" si="72"/>
        <v>#N/A</v>
      </c>
      <c r="GI14" s="170" t="e">
        <f t="shared" si="73"/>
        <v>#N/A</v>
      </c>
      <c r="GJ14" s="170" t="e">
        <f t="shared" si="74"/>
        <v>#N/A</v>
      </c>
      <c r="GK14" s="170" t="e">
        <f t="shared" si="75"/>
        <v>#N/A</v>
      </c>
      <c r="GL14" s="170" t="e">
        <f t="shared" si="76"/>
        <v>#N/A</v>
      </c>
      <c r="GM14" s="170" t="e">
        <f t="shared" si="77"/>
        <v>#N/A</v>
      </c>
      <c r="GN14" s="170" t="e">
        <f t="shared" si="78"/>
        <v>#N/A</v>
      </c>
      <c r="GO14" s="170" t="e">
        <f t="shared" si="79"/>
        <v>#N/A</v>
      </c>
      <c r="GP14" s="170" t="e">
        <f t="shared" si="80"/>
        <v>#N/A</v>
      </c>
      <c r="GQ14" s="170" t="e">
        <f t="shared" si="81"/>
        <v>#N/A</v>
      </c>
      <c r="GR14" s="170" t="e">
        <f t="shared" si="82"/>
        <v>#N/A</v>
      </c>
      <c r="GS14" s="170" t="e">
        <f t="shared" si="83"/>
        <v>#N/A</v>
      </c>
      <c r="GT14" s="170" t="e">
        <f t="shared" si="84"/>
        <v>#N/A</v>
      </c>
      <c r="GU14" s="170" t="e">
        <f t="shared" si="85"/>
        <v>#N/A</v>
      </c>
      <c r="GV14" s="170" t="e">
        <f t="shared" si="86"/>
        <v>#N/A</v>
      </c>
      <c r="GW14" s="170" t="e">
        <f t="shared" si="87"/>
        <v>#N/A</v>
      </c>
      <c r="GX14" s="170" t="e">
        <f t="shared" si="88"/>
        <v>#N/A</v>
      </c>
      <c r="GY14" s="170" t="e">
        <f t="shared" si="89"/>
        <v>#N/A</v>
      </c>
      <c r="GZ14" s="170" t="e">
        <f t="shared" si="90"/>
        <v>#N/A</v>
      </c>
      <c r="HA14" s="170" t="e">
        <f t="shared" si="91"/>
        <v>#N/A</v>
      </c>
      <c r="HB14" s="170" t="e">
        <f t="shared" si="92"/>
        <v>#N/A</v>
      </c>
      <c r="HC14" s="170" t="e">
        <f t="shared" si="93"/>
        <v>#N/A</v>
      </c>
      <c r="HD14" s="170" t="e">
        <f t="shared" si="94"/>
        <v>#N/A</v>
      </c>
      <c r="HE14" s="170" t="e">
        <f t="shared" si="95"/>
        <v>#N/A</v>
      </c>
      <c r="HF14" s="170" t="e">
        <f t="shared" si="96"/>
        <v>#N/A</v>
      </c>
      <c r="HG14" s="170" t="e">
        <f t="shared" si="97"/>
        <v>#N/A</v>
      </c>
      <c r="HH14" s="170" t="e">
        <f t="shared" si="98"/>
        <v>#N/A</v>
      </c>
      <c r="HI14" s="170" t="e">
        <f t="shared" si="99"/>
        <v>#N/A</v>
      </c>
      <c r="HJ14" s="170" t="e">
        <f t="shared" si="100"/>
        <v>#N/A</v>
      </c>
      <c r="HK14" s="170" t="e">
        <f t="shared" si="101"/>
        <v>#N/A</v>
      </c>
      <c r="HL14" s="170" t="e">
        <f t="shared" si="102"/>
        <v>#N/A</v>
      </c>
      <c r="HM14" s="170" t="e">
        <f t="shared" si="103"/>
        <v>#N/A</v>
      </c>
      <c r="HN14" s="170" t="e">
        <f t="shared" si="104"/>
        <v>#N/A</v>
      </c>
      <c r="HO14" s="170" t="e">
        <f t="shared" si="105"/>
        <v>#N/A</v>
      </c>
      <c r="HP14" s="170" t="e">
        <f t="shared" si="106"/>
        <v>#N/A</v>
      </c>
    </row>
    <row r="15" spans="1:225" hidden="1" x14ac:dyDescent="0.25">
      <c r="A15" s="4">
        <v>12</v>
      </c>
      <c r="B15" s="96"/>
      <c r="C15" s="96"/>
      <c r="D15" s="96"/>
      <c r="E15" s="36" t="str">
        <f t="shared" si="107"/>
        <v/>
      </c>
      <c r="F15" s="36" t="str">
        <f t="shared" si="108"/>
        <v/>
      </c>
      <c r="G15" s="74" t="str">
        <f t="shared" si="109"/>
        <v/>
      </c>
      <c r="H15" s="23"/>
      <c r="I15" s="58"/>
      <c r="J15" s="281"/>
      <c r="K15" s="75" t="str">
        <f>IF(AND(B15&gt;0,C15&gt;0,D15&gt;0),IF(ISBLANK(J15),IF(ISBLANK(H15),"",(D15-B15)*VLOOKUP(H15,VLookups!$A$4:$B$13,2,FALSE)),J15),"")</f>
        <v/>
      </c>
      <c r="L15" s="76" t="str">
        <f t="shared" si="0"/>
        <v/>
      </c>
      <c r="M15" s="96"/>
      <c r="N15" s="271"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1"/>
        <v/>
      </c>
      <c r="W15" s="50" t="str">
        <f t="shared" si="110"/>
        <v/>
      </c>
      <c r="X15" s="50" t="str">
        <f t="shared" si="110"/>
        <v/>
      </c>
      <c r="Y15" s="50" t="str">
        <f t="shared" si="110"/>
        <v/>
      </c>
      <c r="Z15" s="50" t="str">
        <f t="shared" si="110"/>
        <v/>
      </c>
      <c r="AA15" s="50" t="str">
        <f t="shared" si="110"/>
        <v/>
      </c>
      <c r="AB15" s="50" t="str">
        <f t="shared" si="110"/>
        <v/>
      </c>
      <c r="AC15" s="50" t="str">
        <f t="shared" si="110"/>
        <v/>
      </c>
      <c r="AD15" s="50" t="str">
        <f t="shared" si="110"/>
        <v/>
      </c>
      <c r="AE15" s="50" t="str">
        <f t="shared" si="110"/>
        <v/>
      </c>
      <c r="AF15" s="50" t="str">
        <f t="shared" si="110"/>
        <v/>
      </c>
      <c r="AG15" s="50" t="str">
        <f t="shared" si="110"/>
        <v/>
      </c>
      <c r="AH15" s="50" t="str">
        <f t="shared" si="110"/>
        <v/>
      </c>
      <c r="AI15" s="50" t="str">
        <f t="shared" si="110"/>
        <v/>
      </c>
      <c r="AJ15" s="50" t="str">
        <f t="shared" si="110"/>
        <v/>
      </c>
      <c r="AK15" s="50" t="str">
        <f t="shared" si="110"/>
        <v/>
      </c>
      <c r="AL15" s="50" t="str">
        <f t="shared" si="110"/>
        <v/>
      </c>
      <c r="AM15" s="50" t="str">
        <f t="shared" si="110"/>
        <v/>
      </c>
      <c r="AN15" s="50" t="str">
        <f t="shared" si="110"/>
        <v/>
      </c>
      <c r="AO15" s="50" t="str">
        <f t="shared" si="110"/>
        <v/>
      </c>
      <c r="AP15" s="50" t="str">
        <f t="shared" si="110"/>
        <v/>
      </c>
      <c r="AQ15" s="50" t="str">
        <f t="shared" si="3"/>
        <v/>
      </c>
      <c r="AR15" s="50" t="str">
        <f t="shared" si="115"/>
        <v/>
      </c>
      <c r="AS15" s="50" t="str">
        <f t="shared" si="115"/>
        <v/>
      </c>
      <c r="AT15" s="50" t="str">
        <f t="shared" si="115"/>
        <v/>
      </c>
      <c r="AU15" s="50" t="str">
        <f t="shared" si="115"/>
        <v/>
      </c>
      <c r="AV15" s="50" t="str">
        <f t="shared" si="115"/>
        <v/>
      </c>
      <c r="AW15" s="50" t="str">
        <f t="shared" si="115"/>
        <v/>
      </c>
      <c r="AX15" s="50" t="str">
        <f t="shared" si="115"/>
        <v/>
      </c>
      <c r="AY15" s="50" t="str">
        <f t="shared" si="115"/>
        <v/>
      </c>
      <c r="AZ15" s="50" t="str">
        <f t="shared" si="115"/>
        <v/>
      </c>
      <c r="BA15" s="50" t="str">
        <f t="shared" si="115"/>
        <v/>
      </c>
      <c r="BB15" s="50" t="str">
        <f t="shared" si="115"/>
        <v/>
      </c>
      <c r="BC15" s="50" t="str">
        <f t="shared" si="115"/>
        <v/>
      </c>
      <c r="BD15" s="50" t="str">
        <f t="shared" si="115"/>
        <v/>
      </c>
      <c r="BE15" s="50" t="str">
        <f t="shared" si="115"/>
        <v/>
      </c>
      <c r="BF15" s="50" t="str">
        <f t="shared" si="115"/>
        <v/>
      </c>
      <c r="BG15" s="50" t="str">
        <f t="shared" si="115"/>
        <v/>
      </c>
      <c r="BH15" s="50" t="str">
        <f t="shared" si="115"/>
        <v/>
      </c>
      <c r="BI15" s="50" t="str">
        <f t="shared" si="115"/>
        <v/>
      </c>
      <c r="BJ15" s="50" t="str">
        <f t="shared" si="115"/>
        <v/>
      </c>
      <c r="BK15" s="50" t="str">
        <f t="shared" si="115"/>
        <v/>
      </c>
      <c r="BL15" s="50" t="str">
        <f t="shared" si="115"/>
        <v/>
      </c>
      <c r="BM15" s="50" t="str">
        <f t="shared" si="115"/>
        <v/>
      </c>
      <c r="BN15" s="50" t="str">
        <f t="shared" si="115"/>
        <v/>
      </c>
      <c r="BO15" s="50" t="str">
        <f t="shared" si="115"/>
        <v/>
      </c>
      <c r="BP15" s="50" t="str">
        <f t="shared" si="115"/>
        <v/>
      </c>
      <c r="BQ15" s="50" t="str">
        <f t="shared" si="115"/>
        <v/>
      </c>
      <c r="BR15" s="50" t="str">
        <f t="shared" si="115"/>
        <v/>
      </c>
      <c r="BS15" s="50" t="str">
        <f t="shared" si="115"/>
        <v/>
      </c>
      <c r="BT15" s="50" t="str">
        <f t="shared" si="115"/>
        <v/>
      </c>
      <c r="BU15" s="50" t="str">
        <f t="shared" si="115"/>
        <v/>
      </c>
      <c r="BV15" s="50" t="str">
        <f t="shared" si="115"/>
        <v/>
      </c>
      <c r="BW15" s="50" t="str">
        <f t="shared" si="115"/>
        <v/>
      </c>
      <c r="BX15" s="50" t="str">
        <f t="shared" si="115"/>
        <v/>
      </c>
      <c r="BY15" s="50" t="str">
        <f t="shared" si="115"/>
        <v/>
      </c>
      <c r="BZ15" s="50" t="str">
        <f t="shared" si="115"/>
        <v/>
      </c>
      <c r="CA15" s="50" t="str">
        <f t="shared" si="115"/>
        <v/>
      </c>
      <c r="CB15" s="50" t="str">
        <f t="shared" si="115"/>
        <v/>
      </c>
      <c r="CC15" s="50" t="str">
        <f t="shared" si="115"/>
        <v/>
      </c>
      <c r="CD15" s="50" t="str">
        <f t="shared" si="115"/>
        <v/>
      </c>
      <c r="CE15" s="50" t="str">
        <f t="shared" si="115"/>
        <v/>
      </c>
      <c r="CF15" s="50" t="str">
        <f t="shared" si="115"/>
        <v/>
      </c>
      <c r="CG15" s="50" t="str">
        <f t="shared" si="115"/>
        <v/>
      </c>
      <c r="CH15" s="50" t="str">
        <f t="shared" si="115"/>
        <v/>
      </c>
      <c r="CI15" s="50" t="str">
        <f t="shared" si="115"/>
        <v/>
      </c>
      <c r="CJ15" s="50" t="str">
        <f t="shared" si="115"/>
        <v/>
      </c>
      <c r="CK15" s="50" t="str">
        <f t="shared" si="115"/>
        <v/>
      </c>
      <c r="CL15" s="50" t="str">
        <f t="shared" si="115"/>
        <v/>
      </c>
      <c r="CM15" s="50" t="str">
        <f t="shared" si="115"/>
        <v/>
      </c>
      <c r="CN15" s="50" t="str">
        <f t="shared" si="115"/>
        <v/>
      </c>
      <c r="CO15" s="50" t="str">
        <f t="shared" si="115"/>
        <v/>
      </c>
      <c r="CP15" s="50" t="str">
        <f t="shared" si="115"/>
        <v/>
      </c>
      <c r="CQ15" s="50" t="str">
        <f t="shared" si="115"/>
        <v/>
      </c>
      <c r="CR15" s="50" t="str">
        <f t="shared" si="115"/>
        <v/>
      </c>
      <c r="CS15" s="50" t="str">
        <f t="shared" si="115"/>
        <v/>
      </c>
      <c r="CT15" s="50" t="str">
        <f t="shared" si="115"/>
        <v/>
      </c>
      <c r="CU15" s="50" t="str">
        <f t="shared" si="115"/>
        <v/>
      </c>
      <c r="CV15" s="50" t="str">
        <f t="shared" si="115"/>
        <v/>
      </c>
      <c r="CW15" s="50" t="str">
        <f t="shared" si="115"/>
        <v/>
      </c>
      <c r="CX15" s="50" t="str">
        <f t="shared" si="115"/>
        <v/>
      </c>
      <c r="CY15" s="50" t="str">
        <f t="shared" si="115"/>
        <v/>
      </c>
      <c r="CZ15" s="50" t="str">
        <f t="shared" si="115"/>
        <v/>
      </c>
      <c r="DA15" s="50" t="str">
        <f t="shared" si="115"/>
        <v/>
      </c>
      <c r="DB15" s="50" t="str">
        <f t="shared" si="115"/>
        <v/>
      </c>
      <c r="DC15" s="50" t="str">
        <f t="shared" si="115"/>
        <v/>
      </c>
      <c r="DD15" s="50" t="str">
        <f t="shared" si="4"/>
        <v/>
      </c>
      <c r="DE15" s="50" t="str">
        <f t="shared" si="5"/>
        <v/>
      </c>
      <c r="DF15" s="50" t="str">
        <f t="shared" si="5"/>
        <v/>
      </c>
      <c r="DG15" s="50" t="str">
        <f t="shared" si="5"/>
        <v/>
      </c>
      <c r="DH15" s="50" t="str">
        <f t="shared" si="5"/>
        <v/>
      </c>
      <c r="DI15" s="50" t="str">
        <f t="shared" si="5"/>
        <v/>
      </c>
      <c r="DJ15" s="50" t="str">
        <f t="shared" si="5"/>
        <v/>
      </c>
      <c r="DK15" s="50" t="str">
        <f t="shared" si="5"/>
        <v/>
      </c>
      <c r="DL15" s="50" t="str">
        <f t="shared" si="5"/>
        <v/>
      </c>
      <c r="DM15" s="50" t="str">
        <f t="shared" si="5"/>
        <v/>
      </c>
      <c r="DN15" s="50" t="str">
        <f t="shared" si="5"/>
        <v/>
      </c>
      <c r="DO15" s="50" t="str">
        <f t="shared" si="5"/>
        <v/>
      </c>
      <c r="DP15" s="50" t="str">
        <f t="shared" si="5"/>
        <v/>
      </c>
      <c r="DQ15" s="50" t="str">
        <f t="shared" si="5"/>
        <v/>
      </c>
      <c r="DR15" s="50" t="str">
        <f t="shared" si="5"/>
        <v/>
      </c>
      <c r="DS15" s="50" t="str">
        <f t="shared" si="5"/>
        <v/>
      </c>
      <c r="DT15" s="170" t="e">
        <f t="shared" si="6"/>
        <v>#N/A</v>
      </c>
      <c r="DU15" s="170" t="e">
        <f t="shared" si="7"/>
        <v>#N/A</v>
      </c>
      <c r="DV15" s="170" t="e">
        <f t="shared" si="8"/>
        <v>#N/A</v>
      </c>
      <c r="DW15" s="170" t="e">
        <f t="shared" si="9"/>
        <v>#N/A</v>
      </c>
      <c r="DX15" s="170" t="e">
        <f t="shared" si="10"/>
        <v>#N/A</v>
      </c>
      <c r="DY15" s="170" t="e">
        <f t="shared" si="11"/>
        <v>#N/A</v>
      </c>
      <c r="DZ15" s="170" t="e">
        <f t="shared" si="12"/>
        <v>#N/A</v>
      </c>
      <c r="EA15" s="170" t="e">
        <f t="shared" si="13"/>
        <v>#N/A</v>
      </c>
      <c r="EB15" s="170" t="e">
        <f t="shared" si="14"/>
        <v>#N/A</v>
      </c>
      <c r="EC15" s="170" t="e">
        <f t="shared" si="15"/>
        <v>#N/A</v>
      </c>
      <c r="ED15" s="170" t="e">
        <f t="shared" si="16"/>
        <v>#N/A</v>
      </c>
      <c r="EE15" s="170" t="e">
        <f t="shared" si="17"/>
        <v>#N/A</v>
      </c>
      <c r="EF15" s="170" t="e">
        <f t="shared" si="18"/>
        <v>#N/A</v>
      </c>
      <c r="EG15" s="170" t="e">
        <f t="shared" si="19"/>
        <v>#N/A</v>
      </c>
      <c r="EH15" s="170" t="e">
        <f t="shared" si="20"/>
        <v>#N/A</v>
      </c>
      <c r="EI15" s="170" t="e">
        <f t="shared" si="21"/>
        <v>#N/A</v>
      </c>
      <c r="EJ15" s="170" t="e">
        <f t="shared" si="22"/>
        <v>#N/A</v>
      </c>
      <c r="EK15" s="170" t="e">
        <f t="shared" si="23"/>
        <v>#N/A</v>
      </c>
      <c r="EL15" s="170" t="e">
        <f t="shared" si="24"/>
        <v>#N/A</v>
      </c>
      <c r="EM15" s="170" t="e">
        <f t="shared" si="25"/>
        <v>#N/A</v>
      </c>
      <c r="EN15" s="170" t="e">
        <f t="shared" si="26"/>
        <v>#N/A</v>
      </c>
      <c r="EO15" s="170" t="e">
        <f t="shared" si="27"/>
        <v>#N/A</v>
      </c>
      <c r="EP15" s="170" t="e">
        <f t="shared" si="28"/>
        <v>#N/A</v>
      </c>
      <c r="EQ15" s="170" t="e">
        <f t="shared" si="29"/>
        <v>#N/A</v>
      </c>
      <c r="ER15" s="170" t="e">
        <f t="shared" si="30"/>
        <v>#N/A</v>
      </c>
      <c r="ES15" s="170" t="e">
        <f t="shared" si="31"/>
        <v>#N/A</v>
      </c>
      <c r="ET15" s="170" t="e">
        <f t="shared" si="32"/>
        <v>#N/A</v>
      </c>
      <c r="EU15" s="170" t="e">
        <f t="shared" si="33"/>
        <v>#N/A</v>
      </c>
      <c r="EV15" s="170" t="e">
        <f t="shared" si="34"/>
        <v>#N/A</v>
      </c>
      <c r="EW15" s="170" t="e">
        <f t="shared" si="35"/>
        <v>#N/A</v>
      </c>
      <c r="EX15" s="170" t="e">
        <f t="shared" si="36"/>
        <v>#N/A</v>
      </c>
      <c r="EY15" s="170" t="e">
        <f t="shared" si="37"/>
        <v>#N/A</v>
      </c>
      <c r="EZ15" s="170" t="e">
        <f t="shared" si="38"/>
        <v>#N/A</v>
      </c>
      <c r="FA15" s="170" t="e">
        <f t="shared" si="39"/>
        <v>#N/A</v>
      </c>
      <c r="FB15" s="170" t="e">
        <f t="shared" si="40"/>
        <v>#N/A</v>
      </c>
      <c r="FC15" s="170" t="e">
        <f t="shared" si="41"/>
        <v>#N/A</v>
      </c>
      <c r="FD15" s="170" t="e">
        <f t="shared" si="42"/>
        <v>#N/A</v>
      </c>
      <c r="FE15" s="170" t="e">
        <f t="shared" si="43"/>
        <v>#N/A</v>
      </c>
      <c r="FF15" s="170" t="e">
        <f t="shared" si="44"/>
        <v>#N/A</v>
      </c>
      <c r="FG15" s="170" t="e">
        <f t="shared" si="45"/>
        <v>#N/A</v>
      </c>
      <c r="FH15" s="170" t="e">
        <f t="shared" si="46"/>
        <v>#N/A</v>
      </c>
      <c r="FI15" s="170" t="e">
        <f t="shared" si="47"/>
        <v>#N/A</v>
      </c>
      <c r="FJ15" s="170" t="e">
        <f t="shared" si="48"/>
        <v>#N/A</v>
      </c>
      <c r="FK15" s="170" t="e">
        <f t="shared" si="49"/>
        <v>#N/A</v>
      </c>
      <c r="FL15" s="170" t="e">
        <f t="shared" si="50"/>
        <v>#N/A</v>
      </c>
      <c r="FM15" s="170" t="e">
        <f t="shared" si="51"/>
        <v>#N/A</v>
      </c>
      <c r="FN15" s="170" t="e">
        <f t="shared" si="52"/>
        <v>#N/A</v>
      </c>
      <c r="FO15" s="170" t="e">
        <f t="shared" si="53"/>
        <v>#N/A</v>
      </c>
      <c r="FP15" s="170" t="e">
        <f t="shared" si="54"/>
        <v>#N/A</v>
      </c>
      <c r="FQ15" s="170" t="e">
        <f t="shared" si="55"/>
        <v>#N/A</v>
      </c>
      <c r="FR15" s="170" t="e">
        <f t="shared" si="56"/>
        <v>#N/A</v>
      </c>
      <c r="FS15" s="170" t="e">
        <f t="shared" si="57"/>
        <v>#N/A</v>
      </c>
      <c r="FT15" s="170" t="e">
        <f t="shared" si="58"/>
        <v>#N/A</v>
      </c>
      <c r="FU15" s="170" t="e">
        <f t="shared" si="59"/>
        <v>#N/A</v>
      </c>
      <c r="FV15" s="170" t="e">
        <f t="shared" si="60"/>
        <v>#N/A</v>
      </c>
      <c r="FW15" s="170" t="e">
        <f t="shared" si="61"/>
        <v>#N/A</v>
      </c>
      <c r="FX15" s="170" t="e">
        <f t="shared" si="62"/>
        <v>#N/A</v>
      </c>
      <c r="FY15" s="170" t="e">
        <f t="shared" si="63"/>
        <v>#N/A</v>
      </c>
      <c r="FZ15" s="170" t="e">
        <f t="shared" si="64"/>
        <v>#N/A</v>
      </c>
      <c r="GA15" s="170" t="e">
        <f t="shared" si="65"/>
        <v>#N/A</v>
      </c>
      <c r="GB15" s="170" t="e">
        <f t="shared" si="66"/>
        <v>#N/A</v>
      </c>
      <c r="GC15" s="170" t="e">
        <f t="shared" si="67"/>
        <v>#N/A</v>
      </c>
      <c r="GD15" s="170" t="e">
        <f t="shared" si="68"/>
        <v>#N/A</v>
      </c>
      <c r="GE15" s="170" t="e">
        <f t="shared" si="69"/>
        <v>#N/A</v>
      </c>
      <c r="GF15" s="170" t="e">
        <f t="shared" si="70"/>
        <v>#N/A</v>
      </c>
      <c r="GG15" s="170" t="e">
        <f t="shared" si="71"/>
        <v>#N/A</v>
      </c>
      <c r="GH15" s="170" t="e">
        <f t="shared" si="72"/>
        <v>#N/A</v>
      </c>
      <c r="GI15" s="170" t="e">
        <f t="shared" si="73"/>
        <v>#N/A</v>
      </c>
      <c r="GJ15" s="170" t="e">
        <f t="shared" si="74"/>
        <v>#N/A</v>
      </c>
      <c r="GK15" s="170" t="e">
        <f t="shared" si="75"/>
        <v>#N/A</v>
      </c>
      <c r="GL15" s="170" t="e">
        <f t="shared" si="76"/>
        <v>#N/A</v>
      </c>
      <c r="GM15" s="170" t="e">
        <f t="shared" si="77"/>
        <v>#N/A</v>
      </c>
      <c r="GN15" s="170" t="e">
        <f t="shared" si="78"/>
        <v>#N/A</v>
      </c>
      <c r="GO15" s="170" t="e">
        <f t="shared" si="79"/>
        <v>#N/A</v>
      </c>
      <c r="GP15" s="170" t="e">
        <f t="shared" si="80"/>
        <v>#N/A</v>
      </c>
      <c r="GQ15" s="170" t="e">
        <f t="shared" si="81"/>
        <v>#N/A</v>
      </c>
      <c r="GR15" s="170" t="e">
        <f t="shared" si="82"/>
        <v>#N/A</v>
      </c>
      <c r="GS15" s="170" t="e">
        <f t="shared" si="83"/>
        <v>#N/A</v>
      </c>
      <c r="GT15" s="170" t="e">
        <f t="shared" si="84"/>
        <v>#N/A</v>
      </c>
      <c r="GU15" s="170" t="e">
        <f t="shared" si="85"/>
        <v>#N/A</v>
      </c>
      <c r="GV15" s="170" t="e">
        <f t="shared" si="86"/>
        <v>#N/A</v>
      </c>
      <c r="GW15" s="170" t="e">
        <f t="shared" si="87"/>
        <v>#N/A</v>
      </c>
      <c r="GX15" s="170" t="e">
        <f t="shared" si="88"/>
        <v>#N/A</v>
      </c>
      <c r="GY15" s="170" t="e">
        <f t="shared" si="89"/>
        <v>#N/A</v>
      </c>
      <c r="GZ15" s="170" t="e">
        <f t="shared" si="90"/>
        <v>#N/A</v>
      </c>
      <c r="HA15" s="170" t="e">
        <f t="shared" si="91"/>
        <v>#N/A</v>
      </c>
      <c r="HB15" s="170" t="e">
        <f t="shared" si="92"/>
        <v>#N/A</v>
      </c>
      <c r="HC15" s="170" t="e">
        <f t="shared" si="93"/>
        <v>#N/A</v>
      </c>
      <c r="HD15" s="170" t="e">
        <f t="shared" si="94"/>
        <v>#N/A</v>
      </c>
      <c r="HE15" s="170" t="e">
        <f t="shared" si="95"/>
        <v>#N/A</v>
      </c>
      <c r="HF15" s="170" t="e">
        <f t="shared" si="96"/>
        <v>#N/A</v>
      </c>
      <c r="HG15" s="170" t="e">
        <f t="shared" si="97"/>
        <v>#N/A</v>
      </c>
      <c r="HH15" s="170" t="e">
        <f t="shared" si="98"/>
        <v>#N/A</v>
      </c>
      <c r="HI15" s="170" t="e">
        <f t="shared" si="99"/>
        <v>#N/A</v>
      </c>
      <c r="HJ15" s="170" t="e">
        <f t="shared" si="100"/>
        <v>#N/A</v>
      </c>
      <c r="HK15" s="170" t="e">
        <f t="shared" si="101"/>
        <v>#N/A</v>
      </c>
      <c r="HL15" s="170" t="e">
        <f t="shared" si="102"/>
        <v>#N/A</v>
      </c>
      <c r="HM15" s="170" t="e">
        <f t="shared" si="103"/>
        <v>#N/A</v>
      </c>
      <c r="HN15" s="170" t="e">
        <f t="shared" si="104"/>
        <v>#N/A</v>
      </c>
      <c r="HO15" s="170" t="e">
        <f t="shared" si="105"/>
        <v>#N/A</v>
      </c>
      <c r="HP15" s="170" t="e">
        <f t="shared" si="106"/>
        <v>#N/A</v>
      </c>
    </row>
    <row r="16" spans="1:225" hidden="1" x14ac:dyDescent="0.25">
      <c r="A16" s="4">
        <v>13</v>
      </c>
      <c r="B16" s="96"/>
      <c r="C16" s="96"/>
      <c r="D16" s="96"/>
      <c r="E16" s="36" t="str">
        <f t="shared" si="107"/>
        <v/>
      </c>
      <c r="F16" s="36" t="str">
        <f t="shared" si="108"/>
        <v/>
      </c>
      <c r="G16" s="74" t="str">
        <f t="shared" si="109"/>
        <v/>
      </c>
      <c r="H16" s="23"/>
      <c r="I16" s="58"/>
      <c r="J16" s="281"/>
      <c r="K16" s="75" t="str">
        <f>IF(AND(B16&gt;0,C16&gt;0,D16&gt;0),IF(ISBLANK(J16),IF(ISBLANK(H16),"",(D16-B16)*VLOOKUP(H16,VLookups!$A$4:$B$13,2,FALSE)),J16),"")</f>
        <v/>
      </c>
      <c r="L16" s="76" t="str">
        <f t="shared" si="0"/>
        <v/>
      </c>
      <c r="M16" s="96"/>
      <c r="N16" s="271"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1"/>
        <v/>
      </c>
      <c r="W16" s="50" t="str">
        <f t="shared" si="110"/>
        <v/>
      </c>
      <c r="X16" s="50" t="str">
        <f t="shared" si="110"/>
        <v/>
      </c>
      <c r="Y16" s="50" t="str">
        <f t="shared" si="110"/>
        <v/>
      </c>
      <c r="Z16" s="50" t="str">
        <f t="shared" si="110"/>
        <v/>
      </c>
      <c r="AA16" s="50" t="str">
        <f t="shared" si="110"/>
        <v/>
      </c>
      <c r="AB16" s="50" t="str">
        <f t="shared" si="110"/>
        <v/>
      </c>
      <c r="AC16" s="50" t="str">
        <f t="shared" si="110"/>
        <v/>
      </c>
      <c r="AD16" s="50" t="str">
        <f t="shared" si="110"/>
        <v/>
      </c>
      <c r="AE16" s="50" t="str">
        <f t="shared" si="110"/>
        <v/>
      </c>
      <c r="AF16" s="50" t="str">
        <f t="shared" si="110"/>
        <v/>
      </c>
      <c r="AG16" s="50" t="str">
        <f t="shared" si="110"/>
        <v/>
      </c>
      <c r="AH16" s="50" t="str">
        <f t="shared" si="110"/>
        <v/>
      </c>
      <c r="AI16" s="50" t="str">
        <f t="shared" si="110"/>
        <v/>
      </c>
      <c r="AJ16" s="50" t="str">
        <f t="shared" si="110"/>
        <v/>
      </c>
      <c r="AK16" s="50" t="str">
        <f t="shared" si="110"/>
        <v/>
      </c>
      <c r="AL16" s="50" t="str">
        <f t="shared" si="110"/>
        <v/>
      </c>
      <c r="AM16" s="50" t="str">
        <f t="shared" si="110"/>
        <v/>
      </c>
      <c r="AN16" s="50" t="str">
        <f t="shared" si="110"/>
        <v/>
      </c>
      <c r="AO16" s="50" t="str">
        <f t="shared" si="110"/>
        <v/>
      </c>
      <c r="AP16" s="50" t="str">
        <f t="shared" si="110"/>
        <v/>
      </c>
      <c r="AQ16" s="50" t="str">
        <f t="shared" si="3"/>
        <v/>
      </c>
      <c r="AR16" s="50" t="str">
        <f t="shared" si="115"/>
        <v/>
      </c>
      <c r="AS16" s="50" t="str">
        <f t="shared" si="115"/>
        <v/>
      </c>
      <c r="AT16" s="50" t="str">
        <f t="shared" si="115"/>
        <v/>
      </c>
      <c r="AU16" s="50" t="str">
        <f t="shared" si="115"/>
        <v/>
      </c>
      <c r="AV16" s="50" t="str">
        <f t="shared" si="115"/>
        <v/>
      </c>
      <c r="AW16" s="50" t="str">
        <f t="shared" si="115"/>
        <v/>
      </c>
      <c r="AX16" s="50" t="str">
        <f t="shared" si="115"/>
        <v/>
      </c>
      <c r="AY16" s="50" t="str">
        <f t="shared" si="115"/>
        <v/>
      </c>
      <c r="AZ16" s="50" t="str">
        <f t="shared" si="115"/>
        <v/>
      </c>
      <c r="BA16" s="50" t="str">
        <f t="shared" si="115"/>
        <v/>
      </c>
      <c r="BB16" s="50" t="str">
        <f t="shared" si="115"/>
        <v/>
      </c>
      <c r="BC16" s="50" t="str">
        <f t="shared" si="115"/>
        <v/>
      </c>
      <c r="BD16" s="50" t="str">
        <f t="shared" si="115"/>
        <v/>
      </c>
      <c r="BE16" s="50" t="str">
        <f t="shared" si="115"/>
        <v/>
      </c>
      <c r="BF16" s="50" t="str">
        <f t="shared" si="115"/>
        <v/>
      </c>
      <c r="BG16" s="50" t="str">
        <f t="shared" si="115"/>
        <v/>
      </c>
      <c r="BH16" s="50" t="str">
        <f t="shared" si="115"/>
        <v/>
      </c>
      <c r="BI16" s="50" t="str">
        <f t="shared" si="115"/>
        <v/>
      </c>
      <c r="BJ16" s="50" t="str">
        <f t="shared" si="115"/>
        <v/>
      </c>
      <c r="BK16" s="50" t="str">
        <f t="shared" si="115"/>
        <v/>
      </c>
      <c r="BL16" s="50" t="str">
        <f t="shared" si="115"/>
        <v/>
      </c>
      <c r="BM16" s="50" t="str">
        <f t="shared" si="115"/>
        <v/>
      </c>
      <c r="BN16" s="50" t="str">
        <f t="shared" si="115"/>
        <v/>
      </c>
      <c r="BO16" s="50" t="str">
        <f t="shared" si="115"/>
        <v/>
      </c>
      <c r="BP16" s="50" t="str">
        <f t="shared" si="115"/>
        <v/>
      </c>
      <c r="BQ16" s="50" t="str">
        <f t="shared" si="115"/>
        <v/>
      </c>
      <c r="BR16" s="50" t="str">
        <f t="shared" si="115"/>
        <v/>
      </c>
      <c r="BS16" s="50" t="str">
        <f t="shared" si="115"/>
        <v/>
      </c>
      <c r="BT16" s="50" t="str">
        <f t="shared" si="115"/>
        <v/>
      </c>
      <c r="BU16" s="50" t="str">
        <f t="shared" si="115"/>
        <v/>
      </c>
      <c r="BV16" s="50" t="str">
        <f t="shared" si="115"/>
        <v/>
      </c>
      <c r="BW16" s="50" t="str">
        <f t="shared" si="115"/>
        <v/>
      </c>
      <c r="BX16" s="50" t="str">
        <f t="shared" si="115"/>
        <v/>
      </c>
      <c r="BY16" s="50" t="str">
        <f t="shared" si="115"/>
        <v/>
      </c>
      <c r="BZ16" s="50" t="str">
        <f t="shared" si="115"/>
        <v/>
      </c>
      <c r="CA16" s="50" t="str">
        <f t="shared" si="115"/>
        <v/>
      </c>
      <c r="CB16" s="50" t="str">
        <f t="shared" si="115"/>
        <v/>
      </c>
      <c r="CC16" s="50" t="str">
        <f t="shared" si="115"/>
        <v/>
      </c>
      <c r="CD16" s="50" t="str">
        <f t="shared" si="115"/>
        <v/>
      </c>
      <c r="CE16" s="50" t="str">
        <f t="shared" si="115"/>
        <v/>
      </c>
      <c r="CF16" s="50" t="str">
        <f t="shared" si="115"/>
        <v/>
      </c>
      <c r="CG16" s="50" t="str">
        <f t="shared" si="115"/>
        <v/>
      </c>
      <c r="CH16" s="50" t="str">
        <f t="shared" si="115"/>
        <v/>
      </c>
      <c r="CI16" s="50" t="str">
        <f t="shared" si="115"/>
        <v/>
      </c>
      <c r="CJ16" s="50" t="str">
        <f t="shared" si="115"/>
        <v/>
      </c>
      <c r="CK16" s="50" t="str">
        <f t="shared" si="115"/>
        <v/>
      </c>
      <c r="CL16" s="50" t="str">
        <f t="shared" si="115"/>
        <v/>
      </c>
      <c r="CM16" s="50" t="str">
        <f t="shared" si="115"/>
        <v/>
      </c>
      <c r="CN16" s="50" t="str">
        <f t="shared" si="115"/>
        <v/>
      </c>
      <c r="CO16" s="50" t="str">
        <f t="shared" si="115"/>
        <v/>
      </c>
      <c r="CP16" s="50" t="str">
        <f t="shared" si="115"/>
        <v/>
      </c>
      <c r="CQ16" s="50" t="str">
        <f t="shared" si="115"/>
        <v/>
      </c>
      <c r="CR16" s="50" t="str">
        <f t="shared" si="115"/>
        <v/>
      </c>
      <c r="CS16" s="50" t="str">
        <f t="shared" si="115"/>
        <v/>
      </c>
      <c r="CT16" s="50" t="str">
        <f t="shared" si="115"/>
        <v/>
      </c>
      <c r="CU16" s="50" t="str">
        <f t="shared" si="115"/>
        <v/>
      </c>
      <c r="CV16" s="50" t="str">
        <f t="shared" si="115"/>
        <v/>
      </c>
      <c r="CW16" s="50" t="str">
        <f t="shared" si="115"/>
        <v/>
      </c>
      <c r="CX16" s="50" t="str">
        <f t="shared" si="115"/>
        <v/>
      </c>
      <c r="CY16" s="50" t="str">
        <f t="shared" si="115"/>
        <v/>
      </c>
      <c r="CZ16" s="50" t="str">
        <f t="shared" si="115"/>
        <v/>
      </c>
      <c r="DA16" s="50" t="str">
        <f t="shared" si="115"/>
        <v/>
      </c>
      <c r="DB16" s="50" t="str">
        <f t="shared" si="115"/>
        <v/>
      </c>
      <c r="DC16" s="50" t="str">
        <f t="shared" ref="DC16" si="116">IF(ISNONTEXT($V16),DB16+$V16,"")</f>
        <v/>
      </c>
      <c r="DD16" s="50" t="str">
        <f t="shared" si="4"/>
        <v/>
      </c>
      <c r="DE16" s="50" t="str">
        <f t="shared" si="5"/>
        <v/>
      </c>
      <c r="DF16" s="50" t="str">
        <f t="shared" si="5"/>
        <v/>
      </c>
      <c r="DG16" s="50" t="str">
        <f t="shared" si="5"/>
        <v/>
      </c>
      <c r="DH16" s="50" t="str">
        <f t="shared" si="5"/>
        <v/>
      </c>
      <c r="DI16" s="50" t="str">
        <f t="shared" si="5"/>
        <v/>
      </c>
      <c r="DJ16" s="50" t="str">
        <f t="shared" si="5"/>
        <v/>
      </c>
      <c r="DK16" s="50" t="str">
        <f t="shared" si="5"/>
        <v/>
      </c>
      <c r="DL16" s="50" t="str">
        <f t="shared" si="5"/>
        <v/>
      </c>
      <c r="DM16" s="50" t="str">
        <f t="shared" si="5"/>
        <v/>
      </c>
      <c r="DN16" s="50" t="str">
        <f t="shared" si="5"/>
        <v/>
      </c>
      <c r="DO16" s="50" t="str">
        <f t="shared" si="5"/>
        <v/>
      </c>
      <c r="DP16" s="50" t="str">
        <f t="shared" si="5"/>
        <v/>
      </c>
      <c r="DQ16" s="50" t="str">
        <f t="shared" si="5"/>
        <v/>
      </c>
      <c r="DR16" s="50" t="str">
        <f t="shared" si="5"/>
        <v/>
      </c>
      <c r="DS16" s="50" t="str">
        <f t="shared" si="5"/>
        <v/>
      </c>
      <c r="DT16" s="170" t="e">
        <f t="shared" si="6"/>
        <v>#N/A</v>
      </c>
      <c r="DU16" s="170" t="e">
        <f t="shared" si="7"/>
        <v>#N/A</v>
      </c>
      <c r="DV16" s="170" t="e">
        <f t="shared" si="8"/>
        <v>#N/A</v>
      </c>
      <c r="DW16" s="170" t="e">
        <f t="shared" si="9"/>
        <v>#N/A</v>
      </c>
      <c r="DX16" s="170" t="e">
        <f t="shared" si="10"/>
        <v>#N/A</v>
      </c>
      <c r="DY16" s="170" t="e">
        <f t="shared" si="11"/>
        <v>#N/A</v>
      </c>
      <c r="DZ16" s="170" t="e">
        <f t="shared" si="12"/>
        <v>#N/A</v>
      </c>
      <c r="EA16" s="170" t="e">
        <f t="shared" si="13"/>
        <v>#N/A</v>
      </c>
      <c r="EB16" s="170" t="e">
        <f t="shared" si="14"/>
        <v>#N/A</v>
      </c>
      <c r="EC16" s="170" t="e">
        <f t="shared" si="15"/>
        <v>#N/A</v>
      </c>
      <c r="ED16" s="170" t="e">
        <f t="shared" si="16"/>
        <v>#N/A</v>
      </c>
      <c r="EE16" s="170" t="e">
        <f t="shared" si="17"/>
        <v>#N/A</v>
      </c>
      <c r="EF16" s="170" t="e">
        <f t="shared" si="18"/>
        <v>#N/A</v>
      </c>
      <c r="EG16" s="170" t="e">
        <f t="shared" si="19"/>
        <v>#N/A</v>
      </c>
      <c r="EH16" s="170" t="e">
        <f t="shared" si="20"/>
        <v>#N/A</v>
      </c>
      <c r="EI16" s="170" t="e">
        <f t="shared" si="21"/>
        <v>#N/A</v>
      </c>
      <c r="EJ16" s="170" t="e">
        <f t="shared" si="22"/>
        <v>#N/A</v>
      </c>
      <c r="EK16" s="170" t="e">
        <f t="shared" si="23"/>
        <v>#N/A</v>
      </c>
      <c r="EL16" s="170" t="e">
        <f t="shared" si="24"/>
        <v>#N/A</v>
      </c>
      <c r="EM16" s="170" t="e">
        <f t="shared" si="25"/>
        <v>#N/A</v>
      </c>
      <c r="EN16" s="170" t="e">
        <f t="shared" si="26"/>
        <v>#N/A</v>
      </c>
      <c r="EO16" s="170" t="e">
        <f t="shared" si="27"/>
        <v>#N/A</v>
      </c>
      <c r="EP16" s="170" t="e">
        <f t="shared" si="28"/>
        <v>#N/A</v>
      </c>
      <c r="EQ16" s="170" t="e">
        <f t="shared" si="29"/>
        <v>#N/A</v>
      </c>
      <c r="ER16" s="170" t="e">
        <f t="shared" si="30"/>
        <v>#N/A</v>
      </c>
      <c r="ES16" s="170" t="e">
        <f t="shared" si="31"/>
        <v>#N/A</v>
      </c>
      <c r="ET16" s="170" t="e">
        <f t="shared" si="32"/>
        <v>#N/A</v>
      </c>
      <c r="EU16" s="170" t="e">
        <f t="shared" si="33"/>
        <v>#N/A</v>
      </c>
      <c r="EV16" s="170" t="e">
        <f t="shared" si="34"/>
        <v>#N/A</v>
      </c>
      <c r="EW16" s="170" t="e">
        <f t="shared" si="35"/>
        <v>#N/A</v>
      </c>
      <c r="EX16" s="170" t="e">
        <f t="shared" si="36"/>
        <v>#N/A</v>
      </c>
      <c r="EY16" s="170" t="e">
        <f t="shared" si="37"/>
        <v>#N/A</v>
      </c>
      <c r="EZ16" s="170" t="e">
        <f t="shared" si="38"/>
        <v>#N/A</v>
      </c>
      <c r="FA16" s="170" t="e">
        <f t="shared" si="39"/>
        <v>#N/A</v>
      </c>
      <c r="FB16" s="170" t="e">
        <f t="shared" si="40"/>
        <v>#N/A</v>
      </c>
      <c r="FC16" s="170" t="e">
        <f t="shared" si="41"/>
        <v>#N/A</v>
      </c>
      <c r="FD16" s="170" t="e">
        <f t="shared" si="42"/>
        <v>#N/A</v>
      </c>
      <c r="FE16" s="170" t="e">
        <f t="shared" si="43"/>
        <v>#N/A</v>
      </c>
      <c r="FF16" s="170" t="e">
        <f t="shared" si="44"/>
        <v>#N/A</v>
      </c>
      <c r="FG16" s="170" t="e">
        <f t="shared" si="45"/>
        <v>#N/A</v>
      </c>
      <c r="FH16" s="170" t="e">
        <f t="shared" si="46"/>
        <v>#N/A</v>
      </c>
      <c r="FI16" s="170" t="e">
        <f t="shared" si="47"/>
        <v>#N/A</v>
      </c>
      <c r="FJ16" s="170" t="e">
        <f t="shared" si="48"/>
        <v>#N/A</v>
      </c>
      <c r="FK16" s="170" t="e">
        <f t="shared" si="49"/>
        <v>#N/A</v>
      </c>
      <c r="FL16" s="170" t="e">
        <f t="shared" si="50"/>
        <v>#N/A</v>
      </c>
      <c r="FM16" s="170" t="e">
        <f t="shared" si="51"/>
        <v>#N/A</v>
      </c>
      <c r="FN16" s="170" t="e">
        <f t="shared" si="52"/>
        <v>#N/A</v>
      </c>
      <c r="FO16" s="170" t="e">
        <f t="shared" si="53"/>
        <v>#N/A</v>
      </c>
      <c r="FP16" s="170" t="e">
        <f t="shared" si="54"/>
        <v>#N/A</v>
      </c>
      <c r="FQ16" s="170" t="e">
        <f t="shared" si="55"/>
        <v>#N/A</v>
      </c>
      <c r="FR16" s="170" t="e">
        <f t="shared" si="56"/>
        <v>#N/A</v>
      </c>
      <c r="FS16" s="170" t="e">
        <f t="shared" si="57"/>
        <v>#N/A</v>
      </c>
      <c r="FT16" s="170" t="e">
        <f t="shared" si="58"/>
        <v>#N/A</v>
      </c>
      <c r="FU16" s="170" t="e">
        <f t="shared" si="59"/>
        <v>#N/A</v>
      </c>
      <c r="FV16" s="170" t="e">
        <f t="shared" si="60"/>
        <v>#N/A</v>
      </c>
      <c r="FW16" s="170" t="e">
        <f t="shared" si="61"/>
        <v>#N/A</v>
      </c>
      <c r="FX16" s="170" t="e">
        <f t="shared" si="62"/>
        <v>#N/A</v>
      </c>
      <c r="FY16" s="170" t="e">
        <f t="shared" si="63"/>
        <v>#N/A</v>
      </c>
      <c r="FZ16" s="170" t="e">
        <f t="shared" si="64"/>
        <v>#N/A</v>
      </c>
      <c r="GA16" s="170" t="e">
        <f t="shared" si="65"/>
        <v>#N/A</v>
      </c>
      <c r="GB16" s="170" t="e">
        <f t="shared" si="66"/>
        <v>#N/A</v>
      </c>
      <c r="GC16" s="170" t="e">
        <f t="shared" si="67"/>
        <v>#N/A</v>
      </c>
      <c r="GD16" s="170" t="e">
        <f t="shared" si="68"/>
        <v>#N/A</v>
      </c>
      <c r="GE16" s="170" t="e">
        <f t="shared" si="69"/>
        <v>#N/A</v>
      </c>
      <c r="GF16" s="170" t="e">
        <f t="shared" si="70"/>
        <v>#N/A</v>
      </c>
      <c r="GG16" s="170" t="e">
        <f t="shared" si="71"/>
        <v>#N/A</v>
      </c>
      <c r="GH16" s="170" t="e">
        <f t="shared" si="72"/>
        <v>#N/A</v>
      </c>
      <c r="GI16" s="170" t="e">
        <f t="shared" si="73"/>
        <v>#N/A</v>
      </c>
      <c r="GJ16" s="170" t="e">
        <f t="shared" si="74"/>
        <v>#N/A</v>
      </c>
      <c r="GK16" s="170" t="e">
        <f t="shared" si="75"/>
        <v>#N/A</v>
      </c>
      <c r="GL16" s="170" t="e">
        <f t="shared" si="76"/>
        <v>#N/A</v>
      </c>
      <c r="GM16" s="170" t="e">
        <f t="shared" si="77"/>
        <v>#N/A</v>
      </c>
      <c r="GN16" s="170" t="e">
        <f t="shared" si="78"/>
        <v>#N/A</v>
      </c>
      <c r="GO16" s="170" t="e">
        <f t="shared" si="79"/>
        <v>#N/A</v>
      </c>
      <c r="GP16" s="170" t="e">
        <f t="shared" si="80"/>
        <v>#N/A</v>
      </c>
      <c r="GQ16" s="170" t="e">
        <f t="shared" si="81"/>
        <v>#N/A</v>
      </c>
      <c r="GR16" s="170" t="e">
        <f t="shared" si="82"/>
        <v>#N/A</v>
      </c>
      <c r="GS16" s="170" t="e">
        <f t="shared" si="83"/>
        <v>#N/A</v>
      </c>
      <c r="GT16" s="170" t="e">
        <f t="shared" si="84"/>
        <v>#N/A</v>
      </c>
      <c r="GU16" s="170" t="e">
        <f t="shared" si="85"/>
        <v>#N/A</v>
      </c>
      <c r="GV16" s="170" t="e">
        <f t="shared" si="86"/>
        <v>#N/A</v>
      </c>
      <c r="GW16" s="170" t="e">
        <f t="shared" si="87"/>
        <v>#N/A</v>
      </c>
      <c r="GX16" s="170" t="e">
        <f t="shared" si="88"/>
        <v>#N/A</v>
      </c>
      <c r="GY16" s="170" t="e">
        <f t="shared" si="89"/>
        <v>#N/A</v>
      </c>
      <c r="GZ16" s="170" t="e">
        <f t="shared" si="90"/>
        <v>#N/A</v>
      </c>
      <c r="HA16" s="170" t="e">
        <f t="shared" si="91"/>
        <v>#N/A</v>
      </c>
      <c r="HB16" s="170" t="e">
        <f t="shared" si="92"/>
        <v>#N/A</v>
      </c>
      <c r="HC16" s="170" t="e">
        <f t="shared" si="93"/>
        <v>#N/A</v>
      </c>
      <c r="HD16" s="170" t="e">
        <f t="shared" si="94"/>
        <v>#N/A</v>
      </c>
      <c r="HE16" s="170" t="e">
        <f t="shared" si="95"/>
        <v>#N/A</v>
      </c>
      <c r="HF16" s="170" t="e">
        <f t="shared" si="96"/>
        <v>#N/A</v>
      </c>
      <c r="HG16" s="170" t="e">
        <f t="shared" si="97"/>
        <v>#N/A</v>
      </c>
      <c r="HH16" s="170" t="e">
        <f t="shared" si="98"/>
        <v>#N/A</v>
      </c>
      <c r="HI16" s="170" t="e">
        <f t="shared" si="99"/>
        <v>#N/A</v>
      </c>
      <c r="HJ16" s="170" t="e">
        <f t="shared" si="100"/>
        <v>#N/A</v>
      </c>
      <c r="HK16" s="170" t="e">
        <f t="shared" si="101"/>
        <v>#N/A</v>
      </c>
      <c r="HL16" s="170" t="e">
        <f t="shared" si="102"/>
        <v>#N/A</v>
      </c>
      <c r="HM16" s="170" t="e">
        <f t="shared" si="103"/>
        <v>#N/A</v>
      </c>
      <c r="HN16" s="170" t="e">
        <f t="shared" si="104"/>
        <v>#N/A</v>
      </c>
      <c r="HO16" s="170" t="e">
        <f t="shared" si="105"/>
        <v>#N/A</v>
      </c>
      <c r="HP16" s="170" t="e">
        <f t="shared" si="106"/>
        <v>#N/A</v>
      </c>
    </row>
    <row r="17" spans="1:224" hidden="1" x14ac:dyDescent="0.25">
      <c r="A17" s="4">
        <v>14</v>
      </c>
      <c r="B17" s="96"/>
      <c r="C17" s="96"/>
      <c r="D17" s="96"/>
      <c r="E17" s="36" t="str">
        <f t="shared" si="107"/>
        <v/>
      </c>
      <c r="F17" s="36" t="str">
        <f t="shared" si="108"/>
        <v/>
      </c>
      <c r="G17" s="74" t="str">
        <f t="shared" si="109"/>
        <v/>
      </c>
      <c r="H17" s="23"/>
      <c r="I17" s="58"/>
      <c r="J17" s="281"/>
      <c r="K17" s="75" t="str">
        <f>IF(AND(B17&gt;0,C17&gt;0,D17&gt;0),IF(ISBLANK(J17),IF(ISBLANK(H17),"",(D17-B17)*VLOOKUP(H17,VLookups!$A$4:$B$13,2,FALSE)),J17),"")</f>
        <v/>
      </c>
      <c r="L17" s="76" t="str">
        <f t="shared" si="0"/>
        <v/>
      </c>
      <c r="M17" s="96"/>
      <c r="N17" s="271"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1"/>
        <v/>
      </c>
      <c r="W17" s="50" t="str">
        <f t="shared" si="110"/>
        <v/>
      </c>
      <c r="X17" s="50" t="str">
        <f t="shared" si="110"/>
        <v/>
      </c>
      <c r="Y17" s="50" t="str">
        <f t="shared" si="110"/>
        <v/>
      </c>
      <c r="Z17" s="50" t="str">
        <f t="shared" si="110"/>
        <v/>
      </c>
      <c r="AA17" s="50" t="str">
        <f t="shared" si="110"/>
        <v/>
      </c>
      <c r="AB17" s="50" t="str">
        <f t="shared" si="110"/>
        <v/>
      </c>
      <c r="AC17" s="50" t="str">
        <f t="shared" si="110"/>
        <v/>
      </c>
      <c r="AD17" s="50" t="str">
        <f t="shared" si="110"/>
        <v/>
      </c>
      <c r="AE17" s="50" t="str">
        <f t="shared" si="110"/>
        <v/>
      </c>
      <c r="AF17" s="50" t="str">
        <f t="shared" si="110"/>
        <v/>
      </c>
      <c r="AG17" s="50" t="str">
        <f t="shared" si="110"/>
        <v/>
      </c>
      <c r="AH17" s="50" t="str">
        <f t="shared" si="110"/>
        <v/>
      </c>
      <c r="AI17" s="50" t="str">
        <f t="shared" si="110"/>
        <v/>
      </c>
      <c r="AJ17" s="50" t="str">
        <f t="shared" si="110"/>
        <v/>
      </c>
      <c r="AK17" s="50" t="str">
        <f t="shared" si="110"/>
        <v/>
      </c>
      <c r="AL17" s="50" t="str">
        <f t="shared" ref="AL17:AP17" si="117">IF(ISNONTEXT($V17),AM17-$V17,"")</f>
        <v/>
      </c>
      <c r="AM17" s="50" t="str">
        <f t="shared" si="117"/>
        <v/>
      </c>
      <c r="AN17" s="50" t="str">
        <f t="shared" si="117"/>
        <v/>
      </c>
      <c r="AO17" s="50" t="str">
        <f t="shared" si="117"/>
        <v/>
      </c>
      <c r="AP17" s="50" t="str">
        <f t="shared" si="117"/>
        <v/>
      </c>
      <c r="AQ17" s="50" t="str">
        <f t="shared" si="3"/>
        <v/>
      </c>
      <c r="AR17" s="50" t="str">
        <f t="shared" ref="AR17:DC20" si="118">IF(ISNONTEXT($V17),AQ17+$V17,"")</f>
        <v/>
      </c>
      <c r="AS17" s="50" t="str">
        <f t="shared" si="118"/>
        <v/>
      </c>
      <c r="AT17" s="50" t="str">
        <f t="shared" si="118"/>
        <v/>
      </c>
      <c r="AU17" s="50" t="str">
        <f t="shared" si="118"/>
        <v/>
      </c>
      <c r="AV17" s="50" t="str">
        <f t="shared" si="118"/>
        <v/>
      </c>
      <c r="AW17" s="50" t="str">
        <f t="shared" si="118"/>
        <v/>
      </c>
      <c r="AX17" s="50" t="str">
        <f t="shared" si="118"/>
        <v/>
      </c>
      <c r="AY17" s="50" t="str">
        <f t="shared" si="118"/>
        <v/>
      </c>
      <c r="AZ17" s="50" t="str">
        <f t="shared" si="118"/>
        <v/>
      </c>
      <c r="BA17" s="50" t="str">
        <f t="shared" si="118"/>
        <v/>
      </c>
      <c r="BB17" s="50" t="str">
        <f t="shared" si="118"/>
        <v/>
      </c>
      <c r="BC17" s="50" t="str">
        <f t="shared" si="118"/>
        <v/>
      </c>
      <c r="BD17" s="50" t="str">
        <f t="shared" si="118"/>
        <v/>
      </c>
      <c r="BE17" s="50" t="str">
        <f t="shared" si="118"/>
        <v/>
      </c>
      <c r="BF17" s="50" t="str">
        <f t="shared" si="118"/>
        <v/>
      </c>
      <c r="BG17" s="50" t="str">
        <f t="shared" si="118"/>
        <v/>
      </c>
      <c r="BH17" s="50" t="str">
        <f t="shared" si="118"/>
        <v/>
      </c>
      <c r="BI17" s="50" t="str">
        <f t="shared" si="118"/>
        <v/>
      </c>
      <c r="BJ17" s="50" t="str">
        <f t="shared" si="118"/>
        <v/>
      </c>
      <c r="BK17" s="50" t="str">
        <f t="shared" si="118"/>
        <v/>
      </c>
      <c r="BL17" s="50" t="str">
        <f t="shared" si="118"/>
        <v/>
      </c>
      <c r="BM17" s="50" t="str">
        <f t="shared" si="118"/>
        <v/>
      </c>
      <c r="BN17" s="50" t="str">
        <f t="shared" si="118"/>
        <v/>
      </c>
      <c r="BO17" s="50" t="str">
        <f t="shared" si="118"/>
        <v/>
      </c>
      <c r="BP17" s="50" t="str">
        <f t="shared" si="118"/>
        <v/>
      </c>
      <c r="BQ17" s="50" t="str">
        <f t="shared" si="118"/>
        <v/>
      </c>
      <c r="BR17" s="50" t="str">
        <f t="shared" si="118"/>
        <v/>
      </c>
      <c r="BS17" s="50" t="str">
        <f t="shared" si="118"/>
        <v/>
      </c>
      <c r="BT17" s="50" t="str">
        <f t="shared" si="118"/>
        <v/>
      </c>
      <c r="BU17" s="50" t="str">
        <f t="shared" si="118"/>
        <v/>
      </c>
      <c r="BV17" s="50" t="str">
        <f t="shared" si="118"/>
        <v/>
      </c>
      <c r="BW17" s="50" t="str">
        <f t="shared" si="118"/>
        <v/>
      </c>
      <c r="BX17" s="50" t="str">
        <f t="shared" si="118"/>
        <v/>
      </c>
      <c r="BY17" s="50" t="str">
        <f t="shared" si="118"/>
        <v/>
      </c>
      <c r="BZ17" s="50" t="str">
        <f t="shared" si="118"/>
        <v/>
      </c>
      <c r="CA17" s="50" t="str">
        <f t="shared" si="118"/>
        <v/>
      </c>
      <c r="CB17" s="50" t="str">
        <f t="shared" si="118"/>
        <v/>
      </c>
      <c r="CC17" s="50" t="str">
        <f t="shared" si="118"/>
        <v/>
      </c>
      <c r="CD17" s="50" t="str">
        <f t="shared" si="118"/>
        <v/>
      </c>
      <c r="CE17" s="50" t="str">
        <f t="shared" si="118"/>
        <v/>
      </c>
      <c r="CF17" s="50" t="str">
        <f t="shared" si="118"/>
        <v/>
      </c>
      <c r="CG17" s="50" t="str">
        <f t="shared" si="118"/>
        <v/>
      </c>
      <c r="CH17" s="50" t="str">
        <f t="shared" si="118"/>
        <v/>
      </c>
      <c r="CI17" s="50" t="str">
        <f t="shared" si="118"/>
        <v/>
      </c>
      <c r="CJ17" s="50" t="str">
        <f t="shared" si="118"/>
        <v/>
      </c>
      <c r="CK17" s="50" t="str">
        <f t="shared" si="118"/>
        <v/>
      </c>
      <c r="CL17" s="50" t="str">
        <f t="shared" si="118"/>
        <v/>
      </c>
      <c r="CM17" s="50" t="str">
        <f t="shared" si="118"/>
        <v/>
      </c>
      <c r="CN17" s="50" t="str">
        <f t="shared" si="118"/>
        <v/>
      </c>
      <c r="CO17" s="50" t="str">
        <f t="shared" si="118"/>
        <v/>
      </c>
      <c r="CP17" s="50" t="str">
        <f t="shared" si="118"/>
        <v/>
      </c>
      <c r="CQ17" s="50" t="str">
        <f t="shared" si="118"/>
        <v/>
      </c>
      <c r="CR17" s="50" t="str">
        <f t="shared" si="118"/>
        <v/>
      </c>
      <c r="CS17" s="50" t="str">
        <f t="shared" si="118"/>
        <v/>
      </c>
      <c r="CT17" s="50" t="str">
        <f t="shared" si="118"/>
        <v/>
      </c>
      <c r="CU17" s="50" t="str">
        <f t="shared" si="118"/>
        <v/>
      </c>
      <c r="CV17" s="50" t="str">
        <f t="shared" si="118"/>
        <v/>
      </c>
      <c r="CW17" s="50" t="str">
        <f t="shared" si="118"/>
        <v/>
      </c>
      <c r="CX17" s="50" t="str">
        <f t="shared" si="118"/>
        <v/>
      </c>
      <c r="CY17" s="50" t="str">
        <f t="shared" si="118"/>
        <v/>
      </c>
      <c r="CZ17" s="50" t="str">
        <f t="shared" si="118"/>
        <v/>
      </c>
      <c r="DA17" s="50" t="str">
        <f t="shared" si="118"/>
        <v/>
      </c>
      <c r="DB17" s="50" t="str">
        <f t="shared" si="118"/>
        <v/>
      </c>
      <c r="DC17" s="50" t="str">
        <f t="shared" si="118"/>
        <v/>
      </c>
      <c r="DD17" s="50" t="str">
        <f t="shared" si="4"/>
        <v/>
      </c>
      <c r="DE17" s="50" t="str">
        <f t="shared" si="5"/>
        <v/>
      </c>
      <c r="DF17" s="50" t="str">
        <f t="shared" si="5"/>
        <v/>
      </c>
      <c r="DG17" s="50" t="str">
        <f t="shared" si="5"/>
        <v/>
      </c>
      <c r="DH17" s="50" t="str">
        <f t="shared" si="5"/>
        <v/>
      </c>
      <c r="DI17" s="50" t="str">
        <f t="shared" si="5"/>
        <v/>
      </c>
      <c r="DJ17" s="50" t="str">
        <f t="shared" si="5"/>
        <v/>
      </c>
      <c r="DK17" s="50" t="str">
        <f t="shared" si="5"/>
        <v/>
      </c>
      <c r="DL17" s="50" t="str">
        <f t="shared" si="5"/>
        <v/>
      </c>
      <c r="DM17" s="50" t="str">
        <f t="shared" si="5"/>
        <v/>
      </c>
      <c r="DN17" s="50" t="str">
        <f t="shared" si="5"/>
        <v/>
      </c>
      <c r="DO17" s="50" t="str">
        <f t="shared" si="5"/>
        <v/>
      </c>
      <c r="DP17" s="50" t="str">
        <f t="shared" si="5"/>
        <v/>
      </c>
      <c r="DQ17" s="50" t="str">
        <f t="shared" si="5"/>
        <v/>
      </c>
      <c r="DR17" s="50" t="str">
        <f t="shared" si="5"/>
        <v/>
      </c>
      <c r="DS17" s="50" t="str">
        <f t="shared" si="5"/>
        <v/>
      </c>
      <c r="DT17" s="170" t="e">
        <f t="shared" si="6"/>
        <v>#N/A</v>
      </c>
      <c r="DU17" s="170" t="e">
        <f t="shared" si="7"/>
        <v>#N/A</v>
      </c>
      <c r="DV17" s="170" t="e">
        <f t="shared" si="8"/>
        <v>#N/A</v>
      </c>
      <c r="DW17" s="170" t="e">
        <f t="shared" si="9"/>
        <v>#N/A</v>
      </c>
      <c r="DX17" s="170" t="e">
        <f t="shared" si="10"/>
        <v>#N/A</v>
      </c>
      <c r="DY17" s="170" t="e">
        <f t="shared" si="11"/>
        <v>#N/A</v>
      </c>
      <c r="DZ17" s="170" t="e">
        <f t="shared" si="12"/>
        <v>#N/A</v>
      </c>
      <c r="EA17" s="170" t="e">
        <f t="shared" si="13"/>
        <v>#N/A</v>
      </c>
      <c r="EB17" s="170" t="e">
        <f t="shared" si="14"/>
        <v>#N/A</v>
      </c>
      <c r="EC17" s="170" t="e">
        <f t="shared" si="15"/>
        <v>#N/A</v>
      </c>
      <c r="ED17" s="170" t="e">
        <f t="shared" si="16"/>
        <v>#N/A</v>
      </c>
      <c r="EE17" s="170" t="e">
        <f t="shared" si="17"/>
        <v>#N/A</v>
      </c>
      <c r="EF17" s="170" t="e">
        <f t="shared" si="18"/>
        <v>#N/A</v>
      </c>
      <c r="EG17" s="170" t="e">
        <f t="shared" si="19"/>
        <v>#N/A</v>
      </c>
      <c r="EH17" s="170" t="e">
        <f t="shared" si="20"/>
        <v>#N/A</v>
      </c>
      <c r="EI17" s="170" t="e">
        <f t="shared" si="21"/>
        <v>#N/A</v>
      </c>
      <c r="EJ17" s="170" t="e">
        <f t="shared" si="22"/>
        <v>#N/A</v>
      </c>
      <c r="EK17" s="170" t="e">
        <f t="shared" si="23"/>
        <v>#N/A</v>
      </c>
      <c r="EL17" s="170" t="e">
        <f t="shared" si="24"/>
        <v>#N/A</v>
      </c>
      <c r="EM17" s="170" t="e">
        <f t="shared" si="25"/>
        <v>#N/A</v>
      </c>
      <c r="EN17" s="170" t="e">
        <f t="shared" si="26"/>
        <v>#N/A</v>
      </c>
      <c r="EO17" s="170" t="e">
        <f t="shared" si="27"/>
        <v>#N/A</v>
      </c>
      <c r="EP17" s="170" t="e">
        <f t="shared" si="28"/>
        <v>#N/A</v>
      </c>
      <c r="EQ17" s="170" t="e">
        <f t="shared" si="29"/>
        <v>#N/A</v>
      </c>
      <c r="ER17" s="170" t="e">
        <f t="shared" si="30"/>
        <v>#N/A</v>
      </c>
      <c r="ES17" s="170" t="e">
        <f t="shared" si="31"/>
        <v>#N/A</v>
      </c>
      <c r="ET17" s="170" t="e">
        <f t="shared" si="32"/>
        <v>#N/A</v>
      </c>
      <c r="EU17" s="170" t="e">
        <f t="shared" si="33"/>
        <v>#N/A</v>
      </c>
      <c r="EV17" s="170" t="e">
        <f t="shared" si="34"/>
        <v>#N/A</v>
      </c>
      <c r="EW17" s="170" t="e">
        <f t="shared" si="35"/>
        <v>#N/A</v>
      </c>
      <c r="EX17" s="170" t="e">
        <f t="shared" si="36"/>
        <v>#N/A</v>
      </c>
      <c r="EY17" s="170" t="e">
        <f t="shared" si="37"/>
        <v>#N/A</v>
      </c>
      <c r="EZ17" s="170" t="e">
        <f t="shared" si="38"/>
        <v>#N/A</v>
      </c>
      <c r="FA17" s="170" t="e">
        <f t="shared" si="39"/>
        <v>#N/A</v>
      </c>
      <c r="FB17" s="170" t="e">
        <f t="shared" si="40"/>
        <v>#N/A</v>
      </c>
      <c r="FC17" s="170" t="e">
        <f t="shared" si="41"/>
        <v>#N/A</v>
      </c>
      <c r="FD17" s="170" t="e">
        <f t="shared" si="42"/>
        <v>#N/A</v>
      </c>
      <c r="FE17" s="170" t="e">
        <f t="shared" si="43"/>
        <v>#N/A</v>
      </c>
      <c r="FF17" s="170" t="e">
        <f t="shared" si="44"/>
        <v>#N/A</v>
      </c>
      <c r="FG17" s="170" t="e">
        <f t="shared" si="45"/>
        <v>#N/A</v>
      </c>
      <c r="FH17" s="170" t="e">
        <f t="shared" si="46"/>
        <v>#N/A</v>
      </c>
      <c r="FI17" s="170" t="e">
        <f t="shared" si="47"/>
        <v>#N/A</v>
      </c>
      <c r="FJ17" s="170" t="e">
        <f t="shared" si="48"/>
        <v>#N/A</v>
      </c>
      <c r="FK17" s="170" t="e">
        <f t="shared" si="49"/>
        <v>#N/A</v>
      </c>
      <c r="FL17" s="170" t="e">
        <f t="shared" si="50"/>
        <v>#N/A</v>
      </c>
      <c r="FM17" s="170" t="e">
        <f t="shared" si="51"/>
        <v>#N/A</v>
      </c>
      <c r="FN17" s="170" t="e">
        <f t="shared" si="52"/>
        <v>#N/A</v>
      </c>
      <c r="FO17" s="170" t="e">
        <f t="shared" si="53"/>
        <v>#N/A</v>
      </c>
      <c r="FP17" s="170" t="e">
        <f t="shared" si="54"/>
        <v>#N/A</v>
      </c>
      <c r="FQ17" s="170" t="e">
        <f t="shared" si="55"/>
        <v>#N/A</v>
      </c>
      <c r="FR17" s="170" t="e">
        <f t="shared" si="56"/>
        <v>#N/A</v>
      </c>
      <c r="FS17" s="170" t="e">
        <f t="shared" si="57"/>
        <v>#N/A</v>
      </c>
      <c r="FT17" s="170" t="e">
        <f t="shared" si="58"/>
        <v>#N/A</v>
      </c>
      <c r="FU17" s="170" t="e">
        <f t="shared" si="59"/>
        <v>#N/A</v>
      </c>
      <c r="FV17" s="170" t="e">
        <f t="shared" si="60"/>
        <v>#N/A</v>
      </c>
      <c r="FW17" s="170" t="e">
        <f t="shared" si="61"/>
        <v>#N/A</v>
      </c>
      <c r="FX17" s="170" t="e">
        <f t="shared" si="62"/>
        <v>#N/A</v>
      </c>
      <c r="FY17" s="170" t="e">
        <f t="shared" si="63"/>
        <v>#N/A</v>
      </c>
      <c r="FZ17" s="170" t="e">
        <f t="shared" si="64"/>
        <v>#N/A</v>
      </c>
      <c r="GA17" s="170" t="e">
        <f t="shared" si="65"/>
        <v>#N/A</v>
      </c>
      <c r="GB17" s="170" t="e">
        <f t="shared" si="66"/>
        <v>#N/A</v>
      </c>
      <c r="GC17" s="170" t="e">
        <f t="shared" si="67"/>
        <v>#N/A</v>
      </c>
      <c r="GD17" s="170" t="e">
        <f t="shared" si="68"/>
        <v>#N/A</v>
      </c>
      <c r="GE17" s="170" t="e">
        <f t="shared" si="69"/>
        <v>#N/A</v>
      </c>
      <c r="GF17" s="170" t="e">
        <f t="shared" si="70"/>
        <v>#N/A</v>
      </c>
      <c r="GG17" s="170" t="e">
        <f t="shared" si="71"/>
        <v>#N/A</v>
      </c>
      <c r="GH17" s="170" t="e">
        <f t="shared" si="72"/>
        <v>#N/A</v>
      </c>
      <c r="GI17" s="170" t="e">
        <f t="shared" si="73"/>
        <v>#N/A</v>
      </c>
      <c r="GJ17" s="170" t="e">
        <f t="shared" si="74"/>
        <v>#N/A</v>
      </c>
      <c r="GK17" s="170" t="e">
        <f t="shared" si="75"/>
        <v>#N/A</v>
      </c>
      <c r="GL17" s="170" t="e">
        <f t="shared" si="76"/>
        <v>#N/A</v>
      </c>
      <c r="GM17" s="170" t="e">
        <f t="shared" si="77"/>
        <v>#N/A</v>
      </c>
      <c r="GN17" s="170" t="e">
        <f t="shared" si="78"/>
        <v>#N/A</v>
      </c>
      <c r="GO17" s="170" t="e">
        <f t="shared" si="79"/>
        <v>#N/A</v>
      </c>
      <c r="GP17" s="170" t="e">
        <f t="shared" si="80"/>
        <v>#N/A</v>
      </c>
      <c r="GQ17" s="170" t="e">
        <f t="shared" si="81"/>
        <v>#N/A</v>
      </c>
      <c r="GR17" s="170" t="e">
        <f t="shared" si="82"/>
        <v>#N/A</v>
      </c>
      <c r="GS17" s="170" t="e">
        <f t="shared" si="83"/>
        <v>#N/A</v>
      </c>
      <c r="GT17" s="170" t="e">
        <f t="shared" si="84"/>
        <v>#N/A</v>
      </c>
      <c r="GU17" s="170" t="e">
        <f t="shared" si="85"/>
        <v>#N/A</v>
      </c>
      <c r="GV17" s="170" t="e">
        <f t="shared" si="86"/>
        <v>#N/A</v>
      </c>
      <c r="GW17" s="170" t="e">
        <f t="shared" si="87"/>
        <v>#N/A</v>
      </c>
      <c r="GX17" s="170" t="e">
        <f t="shared" si="88"/>
        <v>#N/A</v>
      </c>
      <c r="GY17" s="170" t="e">
        <f t="shared" si="89"/>
        <v>#N/A</v>
      </c>
      <c r="GZ17" s="170" t="e">
        <f t="shared" si="90"/>
        <v>#N/A</v>
      </c>
      <c r="HA17" s="170" t="e">
        <f t="shared" si="91"/>
        <v>#N/A</v>
      </c>
      <c r="HB17" s="170" t="e">
        <f t="shared" si="92"/>
        <v>#N/A</v>
      </c>
      <c r="HC17" s="170" t="e">
        <f t="shared" si="93"/>
        <v>#N/A</v>
      </c>
      <c r="HD17" s="170" t="e">
        <f t="shared" si="94"/>
        <v>#N/A</v>
      </c>
      <c r="HE17" s="170" t="e">
        <f t="shared" si="95"/>
        <v>#N/A</v>
      </c>
      <c r="HF17" s="170" t="e">
        <f t="shared" si="96"/>
        <v>#N/A</v>
      </c>
      <c r="HG17" s="170" t="e">
        <f t="shared" si="97"/>
        <v>#N/A</v>
      </c>
      <c r="HH17" s="170" t="e">
        <f t="shared" si="98"/>
        <v>#N/A</v>
      </c>
      <c r="HI17" s="170" t="e">
        <f t="shared" si="99"/>
        <v>#N/A</v>
      </c>
      <c r="HJ17" s="170" t="e">
        <f t="shared" si="100"/>
        <v>#N/A</v>
      </c>
      <c r="HK17" s="170" t="e">
        <f t="shared" si="101"/>
        <v>#N/A</v>
      </c>
      <c r="HL17" s="170" t="e">
        <f t="shared" si="102"/>
        <v>#N/A</v>
      </c>
      <c r="HM17" s="170" t="e">
        <f t="shared" si="103"/>
        <v>#N/A</v>
      </c>
      <c r="HN17" s="170" t="e">
        <f t="shared" si="104"/>
        <v>#N/A</v>
      </c>
      <c r="HO17" s="170" t="e">
        <f t="shared" si="105"/>
        <v>#N/A</v>
      </c>
      <c r="HP17" s="170" t="e">
        <f t="shared" si="106"/>
        <v>#N/A</v>
      </c>
    </row>
    <row r="18" spans="1:224" hidden="1" x14ac:dyDescent="0.25">
      <c r="A18" s="4">
        <v>15</v>
      </c>
      <c r="B18" s="96"/>
      <c r="C18" s="96"/>
      <c r="D18" s="96"/>
      <c r="E18" s="36" t="str">
        <f t="shared" si="107"/>
        <v/>
      </c>
      <c r="F18" s="36" t="str">
        <f t="shared" si="108"/>
        <v/>
      </c>
      <c r="G18" s="74" t="str">
        <f t="shared" si="109"/>
        <v/>
      </c>
      <c r="H18" s="23"/>
      <c r="I18" s="58"/>
      <c r="J18" s="281"/>
      <c r="K18" s="75" t="str">
        <f>IF(AND(B18&gt;0,C18&gt;0,D18&gt;0),IF(ISBLANK(J18),IF(ISBLANK(H18),"",(D18-B18)*VLOOKUP(H18,VLookups!$A$4:$B$13,2,FALSE)),J18),"")</f>
        <v/>
      </c>
      <c r="L18" s="76" t="str">
        <f t="shared" si="0"/>
        <v/>
      </c>
      <c r="M18" s="96"/>
      <c r="N18" s="271"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1"/>
        <v/>
      </c>
      <c r="W18" s="50" t="str">
        <f t="shared" ref="W18:AP30" si="119">IF(ISNONTEXT($V18),X18-$V18,"")</f>
        <v/>
      </c>
      <c r="X18" s="50" t="str">
        <f t="shared" si="119"/>
        <v/>
      </c>
      <c r="Y18" s="50" t="str">
        <f t="shared" si="119"/>
        <v/>
      </c>
      <c r="Z18" s="50" t="str">
        <f t="shared" si="119"/>
        <v/>
      </c>
      <c r="AA18" s="50" t="str">
        <f t="shared" si="119"/>
        <v/>
      </c>
      <c r="AB18" s="50" t="str">
        <f t="shared" si="119"/>
        <v/>
      </c>
      <c r="AC18" s="50" t="str">
        <f t="shared" si="119"/>
        <v/>
      </c>
      <c r="AD18" s="50" t="str">
        <f t="shared" si="119"/>
        <v/>
      </c>
      <c r="AE18" s="50" t="str">
        <f t="shared" si="119"/>
        <v/>
      </c>
      <c r="AF18" s="50" t="str">
        <f t="shared" si="119"/>
        <v/>
      </c>
      <c r="AG18" s="50" t="str">
        <f t="shared" si="119"/>
        <v/>
      </c>
      <c r="AH18" s="50" t="str">
        <f t="shared" si="119"/>
        <v/>
      </c>
      <c r="AI18" s="50" t="str">
        <f t="shared" si="119"/>
        <v/>
      </c>
      <c r="AJ18" s="50" t="str">
        <f t="shared" si="119"/>
        <v/>
      </c>
      <c r="AK18" s="50" t="str">
        <f t="shared" si="119"/>
        <v/>
      </c>
      <c r="AL18" s="50" t="str">
        <f t="shared" si="119"/>
        <v/>
      </c>
      <c r="AM18" s="50" t="str">
        <f t="shared" si="119"/>
        <v/>
      </c>
      <c r="AN18" s="50" t="str">
        <f t="shared" si="119"/>
        <v/>
      </c>
      <c r="AO18" s="50" t="str">
        <f t="shared" si="119"/>
        <v/>
      </c>
      <c r="AP18" s="50" t="str">
        <f t="shared" si="119"/>
        <v/>
      </c>
      <c r="AQ18" s="50" t="str">
        <f t="shared" si="3"/>
        <v/>
      </c>
      <c r="AR18" s="50" t="str">
        <f t="shared" si="118"/>
        <v/>
      </c>
      <c r="AS18" s="50" t="str">
        <f t="shared" si="118"/>
        <v/>
      </c>
      <c r="AT18" s="50" t="str">
        <f t="shared" si="118"/>
        <v/>
      </c>
      <c r="AU18" s="50" t="str">
        <f t="shared" si="118"/>
        <v/>
      </c>
      <c r="AV18" s="50" t="str">
        <f t="shared" si="118"/>
        <v/>
      </c>
      <c r="AW18" s="50" t="str">
        <f t="shared" si="118"/>
        <v/>
      </c>
      <c r="AX18" s="50" t="str">
        <f t="shared" si="118"/>
        <v/>
      </c>
      <c r="AY18" s="50" t="str">
        <f t="shared" si="118"/>
        <v/>
      </c>
      <c r="AZ18" s="50" t="str">
        <f t="shared" si="118"/>
        <v/>
      </c>
      <c r="BA18" s="50" t="str">
        <f t="shared" si="118"/>
        <v/>
      </c>
      <c r="BB18" s="50" t="str">
        <f t="shared" si="118"/>
        <v/>
      </c>
      <c r="BC18" s="50" t="str">
        <f t="shared" si="118"/>
        <v/>
      </c>
      <c r="BD18" s="50" t="str">
        <f t="shared" si="118"/>
        <v/>
      </c>
      <c r="BE18" s="50" t="str">
        <f t="shared" si="118"/>
        <v/>
      </c>
      <c r="BF18" s="50" t="str">
        <f t="shared" si="118"/>
        <v/>
      </c>
      <c r="BG18" s="50" t="str">
        <f t="shared" si="118"/>
        <v/>
      </c>
      <c r="BH18" s="50" t="str">
        <f t="shared" si="118"/>
        <v/>
      </c>
      <c r="BI18" s="50" t="str">
        <f t="shared" si="118"/>
        <v/>
      </c>
      <c r="BJ18" s="50" t="str">
        <f t="shared" si="118"/>
        <v/>
      </c>
      <c r="BK18" s="50" t="str">
        <f t="shared" si="118"/>
        <v/>
      </c>
      <c r="BL18" s="50" t="str">
        <f t="shared" si="118"/>
        <v/>
      </c>
      <c r="BM18" s="50" t="str">
        <f t="shared" si="118"/>
        <v/>
      </c>
      <c r="BN18" s="50" t="str">
        <f t="shared" si="118"/>
        <v/>
      </c>
      <c r="BO18" s="50" t="str">
        <f t="shared" si="118"/>
        <v/>
      </c>
      <c r="BP18" s="50" t="str">
        <f t="shared" si="118"/>
        <v/>
      </c>
      <c r="BQ18" s="50" t="str">
        <f t="shared" si="118"/>
        <v/>
      </c>
      <c r="BR18" s="50" t="str">
        <f t="shared" si="118"/>
        <v/>
      </c>
      <c r="BS18" s="50" t="str">
        <f t="shared" si="118"/>
        <v/>
      </c>
      <c r="BT18" s="50" t="str">
        <f t="shared" si="118"/>
        <v/>
      </c>
      <c r="BU18" s="50" t="str">
        <f t="shared" si="118"/>
        <v/>
      </c>
      <c r="BV18" s="50" t="str">
        <f t="shared" si="118"/>
        <v/>
      </c>
      <c r="BW18" s="50" t="str">
        <f t="shared" si="118"/>
        <v/>
      </c>
      <c r="BX18" s="50" t="str">
        <f t="shared" si="118"/>
        <v/>
      </c>
      <c r="BY18" s="50" t="str">
        <f t="shared" si="118"/>
        <v/>
      </c>
      <c r="BZ18" s="50" t="str">
        <f t="shared" si="118"/>
        <v/>
      </c>
      <c r="CA18" s="50" t="str">
        <f t="shared" si="118"/>
        <v/>
      </c>
      <c r="CB18" s="50" t="str">
        <f t="shared" si="118"/>
        <v/>
      </c>
      <c r="CC18" s="50" t="str">
        <f t="shared" si="118"/>
        <v/>
      </c>
      <c r="CD18" s="50" t="str">
        <f t="shared" si="118"/>
        <v/>
      </c>
      <c r="CE18" s="50" t="str">
        <f t="shared" si="118"/>
        <v/>
      </c>
      <c r="CF18" s="50" t="str">
        <f t="shared" si="118"/>
        <v/>
      </c>
      <c r="CG18" s="50" t="str">
        <f t="shared" si="118"/>
        <v/>
      </c>
      <c r="CH18" s="50" t="str">
        <f t="shared" si="118"/>
        <v/>
      </c>
      <c r="CI18" s="50" t="str">
        <f t="shared" si="118"/>
        <v/>
      </c>
      <c r="CJ18" s="50" t="str">
        <f t="shared" si="118"/>
        <v/>
      </c>
      <c r="CK18" s="50" t="str">
        <f t="shared" si="118"/>
        <v/>
      </c>
      <c r="CL18" s="50" t="str">
        <f t="shared" si="118"/>
        <v/>
      </c>
      <c r="CM18" s="50" t="str">
        <f t="shared" si="118"/>
        <v/>
      </c>
      <c r="CN18" s="50" t="str">
        <f t="shared" si="118"/>
        <v/>
      </c>
      <c r="CO18" s="50" t="str">
        <f t="shared" si="118"/>
        <v/>
      </c>
      <c r="CP18" s="50" t="str">
        <f t="shared" si="118"/>
        <v/>
      </c>
      <c r="CQ18" s="50" t="str">
        <f t="shared" si="118"/>
        <v/>
      </c>
      <c r="CR18" s="50" t="str">
        <f t="shared" si="118"/>
        <v/>
      </c>
      <c r="CS18" s="50" t="str">
        <f t="shared" si="118"/>
        <v/>
      </c>
      <c r="CT18" s="50" t="str">
        <f t="shared" si="118"/>
        <v/>
      </c>
      <c r="CU18" s="50" t="str">
        <f t="shared" si="118"/>
        <v/>
      </c>
      <c r="CV18" s="50" t="str">
        <f t="shared" si="118"/>
        <v/>
      </c>
      <c r="CW18" s="50" t="str">
        <f t="shared" si="118"/>
        <v/>
      </c>
      <c r="CX18" s="50" t="str">
        <f t="shared" si="118"/>
        <v/>
      </c>
      <c r="CY18" s="50" t="str">
        <f t="shared" si="118"/>
        <v/>
      </c>
      <c r="CZ18" s="50" t="str">
        <f t="shared" si="118"/>
        <v/>
      </c>
      <c r="DA18" s="50" t="str">
        <f t="shared" si="118"/>
        <v/>
      </c>
      <c r="DB18" s="50" t="str">
        <f t="shared" si="118"/>
        <v/>
      </c>
      <c r="DC18" s="50" t="str">
        <f t="shared" si="118"/>
        <v/>
      </c>
      <c r="DD18" s="50" t="str">
        <f t="shared" si="4"/>
        <v/>
      </c>
      <c r="DE18" s="50" t="str">
        <f t="shared" si="5"/>
        <v/>
      </c>
      <c r="DF18" s="50" t="str">
        <f t="shared" si="5"/>
        <v/>
      </c>
      <c r="DG18" s="50" t="str">
        <f t="shared" si="5"/>
        <v/>
      </c>
      <c r="DH18" s="50" t="str">
        <f t="shared" si="5"/>
        <v/>
      </c>
      <c r="DI18" s="50" t="str">
        <f t="shared" si="5"/>
        <v/>
      </c>
      <c r="DJ18" s="50" t="str">
        <f t="shared" si="5"/>
        <v/>
      </c>
      <c r="DK18" s="50" t="str">
        <f t="shared" si="5"/>
        <v/>
      </c>
      <c r="DL18" s="50" t="str">
        <f t="shared" si="5"/>
        <v/>
      </c>
      <c r="DM18" s="50" t="str">
        <f t="shared" si="5"/>
        <v/>
      </c>
      <c r="DN18" s="50" t="str">
        <f t="shared" si="5"/>
        <v/>
      </c>
      <c r="DO18" s="50" t="str">
        <f t="shared" si="5"/>
        <v/>
      </c>
      <c r="DP18" s="50" t="str">
        <f t="shared" si="5"/>
        <v/>
      </c>
      <c r="DQ18" s="50" t="str">
        <f t="shared" si="5"/>
        <v/>
      </c>
      <c r="DR18" s="50" t="str">
        <f t="shared" si="5"/>
        <v/>
      </c>
      <c r="DS18" s="50" t="str">
        <f t="shared" si="5"/>
        <v/>
      </c>
      <c r="DT18" s="170" t="e">
        <f t="shared" si="6"/>
        <v>#N/A</v>
      </c>
      <c r="DU18" s="170" t="e">
        <f t="shared" si="7"/>
        <v>#N/A</v>
      </c>
      <c r="DV18" s="170" t="e">
        <f t="shared" si="8"/>
        <v>#N/A</v>
      </c>
      <c r="DW18" s="170" t="e">
        <f t="shared" si="9"/>
        <v>#N/A</v>
      </c>
      <c r="DX18" s="170" t="e">
        <f t="shared" si="10"/>
        <v>#N/A</v>
      </c>
      <c r="DY18" s="170" t="e">
        <f t="shared" si="11"/>
        <v>#N/A</v>
      </c>
      <c r="DZ18" s="170" t="e">
        <f t="shared" si="12"/>
        <v>#N/A</v>
      </c>
      <c r="EA18" s="170" t="e">
        <f t="shared" si="13"/>
        <v>#N/A</v>
      </c>
      <c r="EB18" s="170" t="e">
        <f t="shared" si="14"/>
        <v>#N/A</v>
      </c>
      <c r="EC18" s="170" t="e">
        <f t="shared" si="15"/>
        <v>#N/A</v>
      </c>
      <c r="ED18" s="170" t="e">
        <f t="shared" si="16"/>
        <v>#N/A</v>
      </c>
      <c r="EE18" s="170" t="e">
        <f t="shared" si="17"/>
        <v>#N/A</v>
      </c>
      <c r="EF18" s="170" t="e">
        <f t="shared" si="18"/>
        <v>#N/A</v>
      </c>
      <c r="EG18" s="170" t="e">
        <f t="shared" si="19"/>
        <v>#N/A</v>
      </c>
      <c r="EH18" s="170" t="e">
        <f t="shared" si="20"/>
        <v>#N/A</v>
      </c>
      <c r="EI18" s="170" t="e">
        <f t="shared" si="21"/>
        <v>#N/A</v>
      </c>
      <c r="EJ18" s="170" t="e">
        <f t="shared" si="22"/>
        <v>#N/A</v>
      </c>
      <c r="EK18" s="170" t="e">
        <f t="shared" si="23"/>
        <v>#N/A</v>
      </c>
      <c r="EL18" s="170" t="e">
        <f t="shared" si="24"/>
        <v>#N/A</v>
      </c>
      <c r="EM18" s="170" t="e">
        <f t="shared" si="25"/>
        <v>#N/A</v>
      </c>
      <c r="EN18" s="170" t="e">
        <f t="shared" si="26"/>
        <v>#N/A</v>
      </c>
      <c r="EO18" s="170" t="e">
        <f t="shared" si="27"/>
        <v>#N/A</v>
      </c>
      <c r="EP18" s="170" t="e">
        <f t="shared" si="28"/>
        <v>#N/A</v>
      </c>
      <c r="EQ18" s="170" t="e">
        <f t="shared" si="29"/>
        <v>#N/A</v>
      </c>
      <c r="ER18" s="170" t="e">
        <f t="shared" si="30"/>
        <v>#N/A</v>
      </c>
      <c r="ES18" s="170" t="e">
        <f t="shared" si="31"/>
        <v>#N/A</v>
      </c>
      <c r="ET18" s="170" t="e">
        <f t="shared" si="32"/>
        <v>#N/A</v>
      </c>
      <c r="EU18" s="170" t="e">
        <f t="shared" si="33"/>
        <v>#N/A</v>
      </c>
      <c r="EV18" s="170" t="e">
        <f t="shared" si="34"/>
        <v>#N/A</v>
      </c>
      <c r="EW18" s="170" t="e">
        <f t="shared" si="35"/>
        <v>#N/A</v>
      </c>
      <c r="EX18" s="170" t="e">
        <f t="shared" si="36"/>
        <v>#N/A</v>
      </c>
      <c r="EY18" s="170" t="e">
        <f t="shared" si="37"/>
        <v>#N/A</v>
      </c>
      <c r="EZ18" s="170" t="e">
        <f t="shared" si="38"/>
        <v>#N/A</v>
      </c>
      <c r="FA18" s="170" t="e">
        <f t="shared" si="39"/>
        <v>#N/A</v>
      </c>
      <c r="FB18" s="170" t="e">
        <f t="shared" si="40"/>
        <v>#N/A</v>
      </c>
      <c r="FC18" s="170" t="e">
        <f t="shared" si="41"/>
        <v>#N/A</v>
      </c>
      <c r="FD18" s="170" t="e">
        <f t="shared" si="42"/>
        <v>#N/A</v>
      </c>
      <c r="FE18" s="170" t="e">
        <f t="shared" si="43"/>
        <v>#N/A</v>
      </c>
      <c r="FF18" s="170" t="e">
        <f t="shared" si="44"/>
        <v>#N/A</v>
      </c>
      <c r="FG18" s="170" t="e">
        <f t="shared" si="45"/>
        <v>#N/A</v>
      </c>
      <c r="FH18" s="170" t="e">
        <f t="shared" si="46"/>
        <v>#N/A</v>
      </c>
      <c r="FI18" s="170" t="e">
        <f t="shared" si="47"/>
        <v>#N/A</v>
      </c>
      <c r="FJ18" s="170" t="e">
        <f t="shared" si="48"/>
        <v>#N/A</v>
      </c>
      <c r="FK18" s="170" t="e">
        <f t="shared" si="49"/>
        <v>#N/A</v>
      </c>
      <c r="FL18" s="170" t="e">
        <f t="shared" si="50"/>
        <v>#N/A</v>
      </c>
      <c r="FM18" s="170" t="e">
        <f t="shared" si="51"/>
        <v>#N/A</v>
      </c>
      <c r="FN18" s="170" t="e">
        <f t="shared" si="52"/>
        <v>#N/A</v>
      </c>
      <c r="FO18" s="170" t="e">
        <f t="shared" si="53"/>
        <v>#N/A</v>
      </c>
      <c r="FP18" s="170" t="e">
        <f t="shared" si="54"/>
        <v>#N/A</v>
      </c>
      <c r="FQ18" s="170" t="e">
        <f t="shared" si="55"/>
        <v>#N/A</v>
      </c>
      <c r="FR18" s="170" t="e">
        <f t="shared" si="56"/>
        <v>#N/A</v>
      </c>
      <c r="FS18" s="170" t="e">
        <f t="shared" si="57"/>
        <v>#N/A</v>
      </c>
      <c r="FT18" s="170" t="e">
        <f t="shared" si="58"/>
        <v>#N/A</v>
      </c>
      <c r="FU18" s="170" t="e">
        <f t="shared" si="59"/>
        <v>#N/A</v>
      </c>
      <c r="FV18" s="170" t="e">
        <f t="shared" si="60"/>
        <v>#N/A</v>
      </c>
      <c r="FW18" s="170" t="e">
        <f t="shared" si="61"/>
        <v>#N/A</v>
      </c>
      <c r="FX18" s="170" t="e">
        <f t="shared" si="62"/>
        <v>#N/A</v>
      </c>
      <c r="FY18" s="170" t="e">
        <f t="shared" si="63"/>
        <v>#N/A</v>
      </c>
      <c r="FZ18" s="170" t="e">
        <f t="shared" si="64"/>
        <v>#N/A</v>
      </c>
      <c r="GA18" s="170" t="e">
        <f t="shared" si="65"/>
        <v>#N/A</v>
      </c>
      <c r="GB18" s="170" t="e">
        <f t="shared" si="66"/>
        <v>#N/A</v>
      </c>
      <c r="GC18" s="170" t="e">
        <f t="shared" si="67"/>
        <v>#N/A</v>
      </c>
      <c r="GD18" s="170" t="e">
        <f t="shared" si="68"/>
        <v>#N/A</v>
      </c>
      <c r="GE18" s="170" t="e">
        <f t="shared" si="69"/>
        <v>#N/A</v>
      </c>
      <c r="GF18" s="170" t="e">
        <f t="shared" si="70"/>
        <v>#N/A</v>
      </c>
      <c r="GG18" s="170" t="e">
        <f t="shared" si="71"/>
        <v>#N/A</v>
      </c>
      <c r="GH18" s="170" t="e">
        <f t="shared" si="72"/>
        <v>#N/A</v>
      </c>
      <c r="GI18" s="170" t="e">
        <f t="shared" si="73"/>
        <v>#N/A</v>
      </c>
      <c r="GJ18" s="170" t="e">
        <f t="shared" si="74"/>
        <v>#N/A</v>
      </c>
      <c r="GK18" s="170" t="e">
        <f t="shared" si="75"/>
        <v>#N/A</v>
      </c>
      <c r="GL18" s="170" t="e">
        <f t="shared" si="76"/>
        <v>#N/A</v>
      </c>
      <c r="GM18" s="170" t="e">
        <f t="shared" si="77"/>
        <v>#N/A</v>
      </c>
      <c r="GN18" s="170" t="e">
        <f t="shared" si="78"/>
        <v>#N/A</v>
      </c>
      <c r="GO18" s="170" t="e">
        <f t="shared" si="79"/>
        <v>#N/A</v>
      </c>
      <c r="GP18" s="170" t="e">
        <f t="shared" si="80"/>
        <v>#N/A</v>
      </c>
      <c r="GQ18" s="170" t="e">
        <f t="shared" si="81"/>
        <v>#N/A</v>
      </c>
      <c r="GR18" s="170" t="e">
        <f t="shared" si="82"/>
        <v>#N/A</v>
      </c>
      <c r="GS18" s="170" t="e">
        <f t="shared" si="83"/>
        <v>#N/A</v>
      </c>
      <c r="GT18" s="170" t="e">
        <f t="shared" si="84"/>
        <v>#N/A</v>
      </c>
      <c r="GU18" s="170" t="e">
        <f t="shared" si="85"/>
        <v>#N/A</v>
      </c>
      <c r="GV18" s="170" t="e">
        <f t="shared" si="86"/>
        <v>#N/A</v>
      </c>
      <c r="GW18" s="170" t="e">
        <f t="shared" si="87"/>
        <v>#N/A</v>
      </c>
      <c r="GX18" s="170" t="e">
        <f t="shared" si="88"/>
        <v>#N/A</v>
      </c>
      <c r="GY18" s="170" t="e">
        <f t="shared" si="89"/>
        <v>#N/A</v>
      </c>
      <c r="GZ18" s="170" t="e">
        <f t="shared" si="90"/>
        <v>#N/A</v>
      </c>
      <c r="HA18" s="170" t="e">
        <f t="shared" si="91"/>
        <v>#N/A</v>
      </c>
      <c r="HB18" s="170" t="e">
        <f t="shared" si="92"/>
        <v>#N/A</v>
      </c>
      <c r="HC18" s="170" t="e">
        <f t="shared" si="93"/>
        <v>#N/A</v>
      </c>
      <c r="HD18" s="170" t="e">
        <f t="shared" si="94"/>
        <v>#N/A</v>
      </c>
      <c r="HE18" s="170" t="e">
        <f t="shared" si="95"/>
        <v>#N/A</v>
      </c>
      <c r="HF18" s="170" t="e">
        <f t="shared" si="96"/>
        <v>#N/A</v>
      </c>
      <c r="HG18" s="170" t="e">
        <f t="shared" si="97"/>
        <v>#N/A</v>
      </c>
      <c r="HH18" s="170" t="e">
        <f t="shared" si="98"/>
        <v>#N/A</v>
      </c>
      <c r="HI18" s="170" t="e">
        <f t="shared" si="99"/>
        <v>#N/A</v>
      </c>
      <c r="HJ18" s="170" t="e">
        <f t="shared" si="100"/>
        <v>#N/A</v>
      </c>
      <c r="HK18" s="170" t="e">
        <f t="shared" si="101"/>
        <v>#N/A</v>
      </c>
      <c r="HL18" s="170" t="e">
        <f t="shared" si="102"/>
        <v>#N/A</v>
      </c>
      <c r="HM18" s="170" t="e">
        <f t="shared" si="103"/>
        <v>#N/A</v>
      </c>
      <c r="HN18" s="170" t="e">
        <f t="shared" si="104"/>
        <v>#N/A</v>
      </c>
      <c r="HO18" s="170" t="e">
        <f t="shared" si="105"/>
        <v>#N/A</v>
      </c>
      <c r="HP18" s="170" t="e">
        <f t="shared" si="106"/>
        <v>#N/A</v>
      </c>
    </row>
    <row r="19" spans="1:224" hidden="1" x14ac:dyDescent="0.25">
      <c r="A19" s="4">
        <v>16</v>
      </c>
      <c r="B19" s="96"/>
      <c r="C19" s="96"/>
      <c r="D19" s="96"/>
      <c r="E19" s="36" t="str">
        <f t="shared" si="107"/>
        <v/>
      </c>
      <c r="F19" s="36" t="str">
        <f t="shared" si="108"/>
        <v/>
      </c>
      <c r="G19" s="74" t="str">
        <f t="shared" si="109"/>
        <v/>
      </c>
      <c r="H19" s="23"/>
      <c r="I19" s="58"/>
      <c r="J19" s="281"/>
      <c r="K19" s="75" t="str">
        <f>IF(AND(B19&gt;0,C19&gt;0,D19&gt;0),IF(ISBLANK(J19),IF(ISBLANK(H19),"",(D19-B19)*VLOOKUP(H19,VLookups!$A$4:$B$13,2,FALSE)),J19),"")</f>
        <v/>
      </c>
      <c r="L19" s="76" t="str">
        <f t="shared" si="0"/>
        <v/>
      </c>
      <c r="M19" s="96"/>
      <c r="N19" s="271"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1"/>
        <v/>
      </c>
      <c r="W19" s="50" t="str">
        <f t="shared" si="119"/>
        <v/>
      </c>
      <c r="X19" s="50" t="str">
        <f t="shared" si="119"/>
        <v/>
      </c>
      <c r="Y19" s="50" t="str">
        <f t="shared" si="119"/>
        <v/>
      </c>
      <c r="Z19" s="50" t="str">
        <f t="shared" si="119"/>
        <v/>
      </c>
      <c r="AA19" s="50" t="str">
        <f t="shared" si="119"/>
        <v/>
      </c>
      <c r="AB19" s="50" t="str">
        <f t="shared" si="119"/>
        <v/>
      </c>
      <c r="AC19" s="50" t="str">
        <f t="shared" si="119"/>
        <v/>
      </c>
      <c r="AD19" s="50" t="str">
        <f t="shared" si="119"/>
        <v/>
      </c>
      <c r="AE19" s="50" t="str">
        <f t="shared" si="119"/>
        <v/>
      </c>
      <c r="AF19" s="50" t="str">
        <f t="shared" si="119"/>
        <v/>
      </c>
      <c r="AG19" s="50" t="str">
        <f t="shared" si="119"/>
        <v/>
      </c>
      <c r="AH19" s="50" t="str">
        <f t="shared" si="119"/>
        <v/>
      </c>
      <c r="AI19" s="50" t="str">
        <f t="shared" si="119"/>
        <v/>
      </c>
      <c r="AJ19" s="50" t="str">
        <f t="shared" si="119"/>
        <v/>
      </c>
      <c r="AK19" s="50" t="str">
        <f t="shared" si="119"/>
        <v/>
      </c>
      <c r="AL19" s="50" t="str">
        <f t="shared" si="119"/>
        <v/>
      </c>
      <c r="AM19" s="50" t="str">
        <f t="shared" si="119"/>
        <v/>
      </c>
      <c r="AN19" s="50" t="str">
        <f t="shared" si="119"/>
        <v/>
      </c>
      <c r="AO19" s="50" t="str">
        <f t="shared" si="119"/>
        <v/>
      </c>
      <c r="AP19" s="50" t="str">
        <f t="shared" si="119"/>
        <v/>
      </c>
      <c r="AQ19" s="50" t="str">
        <f t="shared" si="3"/>
        <v/>
      </c>
      <c r="AR19" s="50" t="str">
        <f t="shared" si="118"/>
        <v/>
      </c>
      <c r="AS19" s="50" t="str">
        <f t="shared" si="118"/>
        <v/>
      </c>
      <c r="AT19" s="50" t="str">
        <f t="shared" si="118"/>
        <v/>
      </c>
      <c r="AU19" s="50" t="str">
        <f t="shared" si="118"/>
        <v/>
      </c>
      <c r="AV19" s="50" t="str">
        <f t="shared" si="118"/>
        <v/>
      </c>
      <c r="AW19" s="50" t="str">
        <f t="shared" si="118"/>
        <v/>
      </c>
      <c r="AX19" s="50" t="str">
        <f t="shared" si="118"/>
        <v/>
      </c>
      <c r="AY19" s="50" t="str">
        <f t="shared" si="118"/>
        <v/>
      </c>
      <c r="AZ19" s="50" t="str">
        <f t="shared" si="118"/>
        <v/>
      </c>
      <c r="BA19" s="50" t="str">
        <f t="shared" si="118"/>
        <v/>
      </c>
      <c r="BB19" s="50" t="str">
        <f t="shared" si="118"/>
        <v/>
      </c>
      <c r="BC19" s="50" t="str">
        <f t="shared" si="118"/>
        <v/>
      </c>
      <c r="BD19" s="50" t="str">
        <f t="shared" si="118"/>
        <v/>
      </c>
      <c r="BE19" s="50" t="str">
        <f t="shared" si="118"/>
        <v/>
      </c>
      <c r="BF19" s="50" t="str">
        <f t="shared" si="118"/>
        <v/>
      </c>
      <c r="BG19" s="50" t="str">
        <f t="shared" si="118"/>
        <v/>
      </c>
      <c r="BH19" s="50" t="str">
        <f t="shared" si="118"/>
        <v/>
      </c>
      <c r="BI19" s="50" t="str">
        <f t="shared" si="118"/>
        <v/>
      </c>
      <c r="BJ19" s="50" t="str">
        <f t="shared" si="118"/>
        <v/>
      </c>
      <c r="BK19" s="50" t="str">
        <f t="shared" si="118"/>
        <v/>
      </c>
      <c r="BL19" s="50" t="str">
        <f t="shared" si="118"/>
        <v/>
      </c>
      <c r="BM19" s="50" t="str">
        <f t="shared" si="118"/>
        <v/>
      </c>
      <c r="BN19" s="50" t="str">
        <f t="shared" si="118"/>
        <v/>
      </c>
      <c r="BO19" s="50" t="str">
        <f t="shared" si="118"/>
        <v/>
      </c>
      <c r="BP19" s="50" t="str">
        <f t="shared" si="118"/>
        <v/>
      </c>
      <c r="BQ19" s="50" t="str">
        <f t="shared" si="118"/>
        <v/>
      </c>
      <c r="BR19" s="50" t="str">
        <f t="shared" si="118"/>
        <v/>
      </c>
      <c r="BS19" s="50" t="str">
        <f t="shared" si="118"/>
        <v/>
      </c>
      <c r="BT19" s="50" t="str">
        <f t="shared" si="118"/>
        <v/>
      </c>
      <c r="BU19" s="50" t="str">
        <f t="shared" si="118"/>
        <v/>
      </c>
      <c r="BV19" s="50" t="str">
        <f t="shared" si="118"/>
        <v/>
      </c>
      <c r="BW19" s="50" t="str">
        <f t="shared" si="118"/>
        <v/>
      </c>
      <c r="BX19" s="50" t="str">
        <f t="shared" si="118"/>
        <v/>
      </c>
      <c r="BY19" s="50" t="str">
        <f t="shared" si="118"/>
        <v/>
      </c>
      <c r="BZ19" s="50" t="str">
        <f t="shared" si="118"/>
        <v/>
      </c>
      <c r="CA19" s="50" t="str">
        <f t="shared" si="118"/>
        <v/>
      </c>
      <c r="CB19" s="50" t="str">
        <f t="shared" si="118"/>
        <v/>
      </c>
      <c r="CC19" s="50" t="str">
        <f t="shared" si="118"/>
        <v/>
      </c>
      <c r="CD19" s="50" t="str">
        <f t="shared" si="118"/>
        <v/>
      </c>
      <c r="CE19" s="50" t="str">
        <f t="shared" si="118"/>
        <v/>
      </c>
      <c r="CF19" s="50" t="str">
        <f t="shared" si="118"/>
        <v/>
      </c>
      <c r="CG19" s="50" t="str">
        <f t="shared" si="118"/>
        <v/>
      </c>
      <c r="CH19" s="50" t="str">
        <f t="shared" si="118"/>
        <v/>
      </c>
      <c r="CI19" s="50" t="str">
        <f t="shared" si="118"/>
        <v/>
      </c>
      <c r="CJ19" s="50" t="str">
        <f t="shared" si="118"/>
        <v/>
      </c>
      <c r="CK19" s="50" t="str">
        <f t="shared" si="118"/>
        <v/>
      </c>
      <c r="CL19" s="50" t="str">
        <f t="shared" si="118"/>
        <v/>
      </c>
      <c r="CM19" s="50" t="str">
        <f t="shared" si="118"/>
        <v/>
      </c>
      <c r="CN19" s="50" t="str">
        <f t="shared" si="118"/>
        <v/>
      </c>
      <c r="CO19" s="50" t="str">
        <f t="shared" si="118"/>
        <v/>
      </c>
      <c r="CP19" s="50" t="str">
        <f t="shared" si="118"/>
        <v/>
      </c>
      <c r="CQ19" s="50" t="str">
        <f t="shared" si="118"/>
        <v/>
      </c>
      <c r="CR19" s="50" t="str">
        <f t="shared" si="118"/>
        <v/>
      </c>
      <c r="CS19" s="50" t="str">
        <f t="shared" si="118"/>
        <v/>
      </c>
      <c r="CT19" s="50" t="str">
        <f t="shared" si="118"/>
        <v/>
      </c>
      <c r="CU19" s="50" t="str">
        <f t="shared" si="118"/>
        <v/>
      </c>
      <c r="CV19" s="50" t="str">
        <f t="shared" si="118"/>
        <v/>
      </c>
      <c r="CW19" s="50" t="str">
        <f t="shared" si="118"/>
        <v/>
      </c>
      <c r="CX19" s="50" t="str">
        <f t="shared" si="118"/>
        <v/>
      </c>
      <c r="CY19" s="50" t="str">
        <f t="shared" si="118"/>
        <v/>
      </c>
      <c r="CZ19" s="50" t="str">
        <f t="shared" si="118"/>
        <v/>
      </c>
      <c r="DA19" s="50" t="str">
        <f t="shared" si="118"/>
        <v/>
      </c>
      <c r="DB19" s="50" t="str">
        <f t="shared" si="118"/>
        <v/>
      </c>
      <c r="DC19" s="50" t="str">
        <f t="shared" si="118"/>
        <v/>
      </c>
      <c r="DD19" s="50" t="str">
        <f t="shared" si="4"/>
        <v/>
      </c>
      <c r="DE19" s="50" t="str">
        <f t="shared" si="5"/>
        <v/>
      </c>
      <c r="DF19" s="50" t="str">
        <f t="shared" si="5"/>
        <v/>
      </c>
      <c r="DG19" s="50" t="str">
        <f t="shared" si="5"/>
        <v/>
      </c>
      <c r="DH19" s="50" t="str">
        <f t="shared" si="5"/>
        <v/>
      </c>
      <c r="DI19" s="50" t="str">
        <f t="shared" si="5"/>
        <v/>
      </c>
      <c r="DJ19" s="50" t="str">
        <f t="shared" si="5"/>
        <v/>
      </c>
      <c r="DK19" s="50" t="str">
        <f t="shared" si="5"/>
        <v/>
      </c>
      <c r="DL19" s="50" t="str">
        <f t="shared" si="5"/>
        <v/>
      </c>
      <c r="DM19" s="50" t="str">
        <f t="shared" si="5"/>
        <v/>
      </c>
      <c r="DN19" s="50" t="str">
        <f t="shared" si="5"/>
        <v/>
      </c>
      <c r="DO19" s="50" t="str">
        <f t="shared" si="5"/>
        <v/>
      </c>
      <c r="DP19" s="50" t="str">
        <f t="shared" si="5"/>
        <v/>
      </c>
      <c r="DQ19" s="50" t="str">
        <f t="shared" si="5"/>
        <v/>
      </c>
      <c r="DR19" s="50" t="str">
        <f t="shared" si="5"/>
        <v/>
      </c>
      <c r="DS19" s="50" t="str">
        <f t="shared" si="5"/>
        <v/>
      </c>
      <c r="DT19" s="170" t="e">
        <f t="shared" si="6"/>
        <v>#N/A</v>
      </c>
      <c r="DU19" s="170" t="e">
        <f t="shared" si="7"/>
        <v>#N/A</v>
      </c>
      <c r="DV19" s="170" t="e">
        <f t="shared" si="8"/>
        <v>#N/A</v>
      </c>
      <c r="DW19" s="170" t="e">
        <f t="shared" si="9"/>
        <v>#N/A</v>
      </c>
      <c r="DX19" s="170" t="e">
        <f t="shared" si="10"/>
        <v>#N/A</v>
      </c>
      <c r="DY19" s="170" t="e">
        <f t="shared" si="11"/>
        <v>#N/A</v>
      </c>
      <c r="DZ19" s="170" t="e">
        <f t="shared" si="12"/>
        <v>#N/A</v>
      </c>
      <c r="EA19" s="170" t="e">
        <f t="shared" si="13"/>
        <v>#N/A</v>
      </c>
      <c r="EB19" s="170" t="e">
        <f t="shared" si="14"/>
        <v>#N/A</v>
      </c>
      <c r="EC19" s="170" t="e">
        <f t="shared" si="15"/>
        <v>#N/A</v>
      </c>
      <c r="ED19" s="170" t="e">
        <f t="shared" si="16"/>
        <v>#N/A</v>
      </c>
      <c r="EE19" s="170" t="e">
        <f t="shared" si="17"/>
        <v>#N/A</v>
      </c>
      <c r="EF19" s="170" t="e">
        <f t="shared" si="18"/>
        <v>#N/A</v>
      </c>
      <c r="EG19" s="170" t="e">
        <f t="shared" si="19"/>
        <v>#N/A</v>
      </c>
      <c r="EH19" s="170" t="e">
        <f t="shared" si="20"/>
        <v>#N/A</v>
      </c>
      <c r="EI19" s="170" t="e">
        <f t="shared" si="21"/>
        <v>#N/A</v>
      </c>
      <c r="EJ19" s="170" t="e">
        <f t="shared" si="22"/>
        <v>#N/A</v>
      </c>
      <c r="EK19" s="170" t="e">
        <f t="shared" si="23"/>
        <v>#N/A</v>
      </c>
      <c r="EL19" s="170" t="e">
        <f t="shared" si="24"/>
        <v>#N/A</v>
      </c>
      <c r="EM19" s="170" t="e">
        <f t="shared" si="25"/>
        <v>#N/A</v>
      </c>
      <c r="EN19" s="170" t="e">
        <f t="shared" si="26"/>
        <v>#N/A</v>
      </c>
      <c r="EO19" s="170" t="e">
        <f t="shared" si="27"/>
        <v>#N/A</v>
      </c>
      <c r="EP19" s="170" t="e">
        <f t="shared" si="28"/>
        <v>#N/A</v>
      </c>
      <c r="EQ19" s="170" t="e">
        <f t="shared" si="29"/>
        <v>#N/A</v>
      </c>
      <c r="ER19" s="170" t="e">
        <f t="shared" si="30"/>
        <v>#N/A</v>
      </c>
      <c r="ES19" s="170" t="e">
        <f t="shared" si="31"/>
        <v>#N/A</v>
      </c>
      <c r="ET19" s="170" t="e">
        <f t="shared" si="32"/>
        <v>#N/A</v>
      </c>
      <c r="EU19" s="170" t="e">
        <f t="shared" si="33"/>
        <v>#N/A</v>
      </c>
      <c r="EV19" s="170" t="e">
        <f t="shared" si="34"/>
        <v>#N/A</v>
      </c>
      <c r="EW19" s="170" t="e">
        <f t="shared" si="35"/>
        <v>#N/A</v>
      </c>
      <c r="EX19" s="170" t="e">
        <f t="shared" si="36"/>
        <v>#N/A</v>
      </c>
      <c r="EY19" s="170" t="e">
        <f t="shared" si="37"/>
        <v>#N/A</v>
      </c>
      <c r="EZ19" s="170" t="e">
        <f t="shared" si="38"/>
        <v>#N/A</v>
      </c>
      <c r="FA19" s="170" t="e">
        <f t="shared" si="39"/>
        <v>#N/A</v>
      </c>
      <c r="FB19" s="170" t="e">
        <f t="shared" si="40"/>
        <v>#N/A</v>
      </c>
      <c r="FC19" s="170" t="e">
        <f t="shared" si="41"/>
        <v>#N/A</v>
      </c>
      <c r="FD19" s="170" t="e">
        <f t="shared" si="42"/>
        <v>#N/A</v>
      </c>
      <c r="FE19" s="170" t="e">
        <f t="shared" si="43"/>
        <v>#N/A</v>
      </c>
      <c r="FF19" s="170" t="e">
        <f t="shared" si="44"/>
        <v>#N/A</v>
      </c>
      <c r="FG19" s="170" t="e">
        <f t="shared" si="45"/>
        <v>#N/A</v>
      </c>
      <c r="FH19" s="170" t="e">
        <f t="shared" si="46"/>
        <v>#N/A</v>
      </c>
      <c r="FI19" s="170" t="e">
        <f t="shared" si="47"/>
        <v>#N/A</v>
      </c>
      <c r="FJ19" s="170" t="e">
        <f t="shared" si="48"/>
        <v>#N/A</v>
      </c>
      <c r="FK19" s="170" t="e">
        <f t="shared" si="49"/>
        <v>#N/A</v>
      </c>
      <c r="FL19" s="170" t="e">
        <f t="shared" si="50"/>
        <v>#N/A</v>
      </c>
      <c r="FM19" s="170" t="e">
        <f t="shared" si="51"/>
        <v>#N/A</v>
      </c>
      <c r="FN19" s="170" t="e">
        <f t="shared" si="52"/>
        <v>#N/A</v>
      </c>
      <c r="FO19" s="170" t="e">
        <f t="shared" si="53"/>
        <v>#N/A</v>
      </c>
      <c r="FP19" s="170" t="e">
        <f t="shared" si="54"/>
        <v>#N/A</v>
      </c>
      <c r="FQ19" s="170" t="e">
        <f t="shared" si="55"/>
        <v>#N/A</v>
      </c>
      <c r="FR19" s="170" t="e">
        <f t="shared" si="56"/>
        <v>#N/A</v>
      </c>
      <c r="FS19" s="170" t="e">
        <f t="shared" si="57"/>
        <v>#N/A</v>
      </c>
      <c r="FT19" s="170" t="e">
        <f t="shared" si="58"/>
        <v>#N/A</v>
      </c>
      <c r="FU19" s="170" t="e">
        <f t="shared" si="59"/>
        <v>#N/A</v>
      </c>
      <c r="FV19" s="170" t="e">
        <f t="shared" si="60"/>
        <v>#N/A</v>
      </c>
      <c r="FW19" s="170" t="e">
        <f t="shared" si="61"/>
        <v>#N/A</v>
      </c>
      <c r="FX19" s="170" t="e">
        <f t="shared" si="62"/>
        <v>#N/A</v>
      </c>
      <c r="FY19" s="170" t="e">
        <f t="shared" si="63"/>
        <v>#N/A</v>
      </c>
      <c r="FZ19" s="170" t="e">
        <f t="shared" si="64"/>
        <v>#N/A</v>
      </c>
      <c r="GA19" s="170" t="e">
        <f t="shared" si="65"/>
        <v>#N/A</v>
      </c>
      <c r="GB19" s="170" t="e">
        <f t="shared" si="66"/>
        <v>#N/A</v>
      </c>
      <c r="GC19" s="170" t="e">
        <f t="shared" si="67"/>
        <v>#N/A</v>
      </c>
      <c r="GD19" s="170" t="e">
        <f t="shared" si="68"/>
        <v>#N/A</v>
      </c>
      <c r="GE19" s="170" t="e">
        <f t="shared" si="69"/>
        <v>#N/A</v>
      </c>
      <c r="GF19" s="170" t="e">
        <f t="shared" si="70"/>
        <v>#N/A</v>
      </c>
      <c r="GG19" s="170" t="e">
        <f t="shared" si="71"/>
        <v>#N/A</v>
      </c>
      <c r="GH19" s="170" t="e">
        <f t="shared" si="72"/>
        <v>#N/A</v>
      </c>
      <c r="GI19" s="170" t="e">
        <f t="shared" si="73"/>
        <v>#N/A</v>
      </c>
      <c r="GJ19" s="170" t="e">
        <f t="shared" si="74"/>
        <v>#N/A</v>
      </c>
      <c r="GK19" s="170" t="e">
        <f t="shared" si="75"/>
        <v>#N/A</v>
      </c>
      <c r="GL19" s="170" t="e">
        <f t="shared" si="76"/>
        <v>#N/A</v>
      </c>
      <c r="GM19" s="170" t="e">
        <f t="shared" si="77"/>
        <v>#N/A</v>
      </c>
      <c r="GN19" s="170" t="e">
        <f t="shared" si="78"/>
        <v>#N/A</v>
      </c>
      <c r="GO19" s="170" t="e">
        <f t="shared" si="79"/>
        <v>#N/A</v>
      </c>
      <c r="GP19" s="170" t="e">
        <f t="shared" si="80"/>
        <v>#N/A</v>
      </c>
      <c r="GQ19" s="170" t="e">
        <f t="shared" si="81"/>
        <v>#N/A</v>
      </c>
      <c r="GR19" s="170" t="e">
        <f t="shared" si="82"/>
        <v>#N/A</v>
      </c>
      <c r="GS19" s="170" t="e">
        <f t="shared" si="83"/>
        <v>#N/A</v>
      </c>
      <c r="GT19" s="170" t="e">
        <f t="shared" si="84"/>
        <v>#N/A</v>
      </c>
      <c r="GU19" s="170" t="e">
        <f t="shared" si="85"/>
        <v>#N/A</v>
      </c>
      <c r="GV19" s="170" t="e">
        <f t="shared" si="86"/>
        <v>#N/A</v>
      </c>
      <c r="GW19" s="170" t="e">
        <f t="shared" si="87"/>
        <v>#N/A</v>
      </c>
      <c r="GX19" s="170" t="e">
        <f t="shared" si="88"/>
        <v>#N/A</v>
      </c>
      <c r="GY19" s="170" t="e">
        <f t="shared" si="89"/>
        <v>#N/A</v>
      </c>
      <c r="GZ19" s="170" t="e">
        <f t="shared" si="90"/>
        <v>#N/A</v>
      </c>
      <c r="HA19" s="170" t="e">
        <f t="shared" si="91"/>
        <v>#N/A</v>
      </c>
      <c r="HB19" s="170" t="e">
        <f t="shared" si="92"/>
        <v>#N/A</v>
      </c>
      <c r="HC19" s="170" t="e">
        <f t="shared" si="93"/>
        <v>#N/A</v>
      </c>
      <c r="HD19" s="170" t="e">
        <f t="shared" si="94"/>
        <v>#N/A</v>
      </c>
      <c r="HE19" s="170" t="e">
        <f t="shared" si="95"/>
        <v>#N/A</v>
      </c>
      <c r="HF19" s="170" t="e">
        <f t="shared" si="96"/>
        <v>#N/A</v>
      </c>
      <c r="HG19" s="170" t="e">
        <f t="shared" si="97"/>
        <v>#N/A</v>
      </c>
      <c r="HH19" s="170" t="e">
        <f t="shared" si="98"/>
        <v>#N/A</v>
      </c>
      <c r="HI19" s="170" t="e">
        <f t="shared" si="99"/>
        <v>#N/A</v>
      </c>
      <c r="HJ19" s="170" t="e">
        <f t="shared" si="100"/>
        <v>#N/A</v>
      </c>
      <c r="HK19" s="170" t="e">
        <f t="shared" si="101"/>
        <v>#N/A</v>
      </c>
      <c r="HL19" s="170" t="e">
        <f t="shared" si="102"/>
        <v>#N/A</v>
      </c>
      <c r="HM19" s="170" t="e">
        <f t="shared" si="103"/>
        <v>#N/A</v>
      </c>
      <c r="HN19" s="170" t="e">
        <f t="shared" si="104"/>
        <v>#N/A</v>
      </c>
      <c r="HO19" s="170" t="e">
        <f t="shared" si="105"/>
        <v>#N/A</v>
      </c>
      <c r="HP19" s="170" t="e">
        <f t="shared" si="106"/>
        <v>#N/A</v>
      </c>
    </row>
    <row r="20" spans="1:224" hidden="1" x14ac:dyDescent="0.25">
      <c r="A20" s="4">
        <v>17</v>
      </c>
      <c r="B20" s="96"/>
      <c r="C20" s="96"/>
      <c r="D20" s="96"/>
      <c r="E20" s="36" t="str">
        <f t="shared" si="107"/>
        <v/>
      </c>
      <c r="F20" s="36" t="str">
        <f t="shared" si="108"/>
        <v/>
      </c>
      <c r="G20" s="74" t="str">
        <f t="shared" si="109"/>
        <v/>
      </c>
      <c r="H20" s="23"/>
      <c r="I20" s="58"/>
      <c r="J20" s="281"/>
      <c r="K20" s="75" t="str">
        <f>IF(AND(B20&gt;0,C20&gt;0,D20&gt;0),IF(ISBLANK(J20),IF(ISBLANK(H20),"",(D20-B20)*VLOOKUP(H20,VLookups!$A$4:$B$13,2,FALSE)),J20),"")</f>
        <v/>
      </c>
      <c r="L20" s="76" t="str">
        <f t="shared" si="0"/>
        <v/>
      </c>
      <c r="M20" s="96"/>
      <c r="N20" s="271"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1"/>
        <v/>
      </c>
      <c r="W20" s="50" t="str">
        <f t="shared" si="119"/>
        <v/>
      </c>
      <c r="X20" s="50" t="str">
        <f t="shared" si="119"/>
        <v/>
      </c>
      <c r="Y20" s="50" t="str">
        <f t="shared" si="119"/>
        <v/>
      </c>
      <c r="Z20" s="50" t="str">
        <f t="shared" si="119"/>
        <v/>
      </c>
      <c r="AA20" s="50" t="str">
        <f t="shared" si="119"/>
        <v/>
      </c>
      <c r="AB20" s="50" t="str">
        <f t="shared" si="119"/>
        <v/>
      </c>
      <c r="AC20" s="50" t="str">
        <f t="shared" si="119"/>
        <v/>
      </c>
      <c r="AD20" s="50" t="str">
        <f t="shared" si="119"/>
        <v/>
      </c>
      <c r="AE20" s="50" t="str">
        <f t="shared" si="119"/>
        <v/>
      </c>
      <c r="AF20" s="50" t="str">
        <f t="shared" si="119"/>
        <v/>
      </c>
      <c r="AG20" s="50" t="str">
        <f t="shared" si="119"/>
        <v/>
      </c>
      <c r="AH20" s="50" t="str">
        <f t="shared" si="119"/>
        <v/>
      </c>
      <c r="AI20" s="50" t="str">
        <f t="shared" si="119"/>
        <v/>
      </c>
      <c r="AJ20" s="50" t="str">
        <f t="shared" si="119"/>
        <v/>
      </c>
      <c r="AK20" s="50" t="str">
        <f t="shared" si="119"/>
        <v/>
      </c>
      <c r="AL20" s="50" t="str">
        <f t="shared" si="119"/>
        <v/>
      </c>
      <c r="AM20" s="50" t="str">
        <f t="shared" si="119"/>
        <v/>
      </c>
      <c r="AN20" s="50" t="str">
        <f t="shared" si="119"/>
        <v/>
      </c>
      <c r="AO20" s="50" t="str">
        <f t="shared" si="119"/>
        <v/>
      </c>
      <c r="AP20" s="50" t="str">
        <f t="shared" si="119"/>
        <v/>
      </c>
      <c r="AQ20" s="50" t="str">
        <f t="shared" si="3"/>
        <v/>
      </c>
      <c r="AR20" s="50" t="str">
        <f t="shared" si="118"/>
        <v/>
      </c>
      <c r="AS20" s="50" t="str">
        <f t="shared" si="118"/>
        <v/>
      </c>
      <c r="AT20" s="50" t="str">
        <f t="shared" si="118"/>
        <v/>
      </c>
      <c r="AU20" s="50" t="str">
        <f t="shared" si="118"/>
        <v/>
      </c>
      <c r="AV20" s="50" t="str">
        <f t="shared" si="118"/>
        <v/>
      </c>
      <c r="AW20" s="50" t="str">
        <f t="shared" si="118"/>
        <v/>
      </c>
      <c r="AX20" s="50" t="str">
        <f t="shared" si="118"/>
        <v/>
      </c>
      <c r="AY20" s="50" t="str">
        <f t="shared" si="118"/>
        <v/>
      </c>
      <c r="AZ20" s="50" t="str">
        <f t="shared" si="118"/>
        <v/>
      </c>
      <c r="BA20" s="50" t="str">
        <f t="shared" si="118"/>
        <v/>
      </c>
      <c r="BB20" s="50" t="str">
        <f t="shared" si="118"/>
        <v/>
      </c>
      <c r="BC20" s="50" t="str">
        <f t="shared" si="118"/>
        <v/>
      </c>
      <c r="BD20" s="50" t="str">
        <f t="shared" si="118"/>
        <v/>
      </c>
      <c r="BE20" s="50" t="str">
        <f t="shared" si="118"/>
        <v/>
      </c>
      <c r="BF20" s="50" t="str">
        <f t="shared" si="118"/>
        <v/>
      </c>
      <c r="BG20" s="50" t="str">
        <f t="shared" si="118"/>
        <v/>
      </c>
      <c r="BH20" s="50" t="str">
        <f t="shared" si="118"/>
        <v/>
      </c>
      <c r="BI20" s="50" t="str">
        <f t="shared" si="118"/>
        <v/>
      </c>
      <c r="BJ20" s="50" t="str">
        <f t="shared" si="118"/>
        <v/>
      </c>
      <c r="BK20" s="50" t="str">
        <f t="shared" si="118"/>
        <v/>
      </c>
      <c r="BL20" s="50" t="str">
        <f t="shared" si="118"/>
        <v/>
      </c>
      <c r="BM20" s="50" t="str">
        <f t="shared" si="118"/>
        <v/>
      </c>
      <c r="BN20" s="50" t="str">
        <f t="shared" si="118"/>
        <v/>
      </c>
      <c r="BO20" s="50" t="str">
        <f t="shared" si="118"/>
        <v/>
      </c>
      <c r="BP20" s="50" t="str">
        <f t="shared" si="118"/>
        <v/>
      </c>
      <c r="BQ20" s="50" t="str">
        <f t="shared" si="118"/>
        <v/>
      </c>
      <c r="BR20" s="50" t="str">
        <f t="shared" si="118"/>
        <v/>
      </c>
      <c r="BS20" s="50" t="str">
        <f t="shared" si="118"/>
        <v/>
      </c>
      <c r="BT20" s="50" t="str">
        <f t="shared" si="118"/>
        <v/>
      </c>
      <c r="BU20" s="50" t="str">
        <f t="shared" si="118"/>
        <v/>
      </c>
      <c r="BV20" s="50" t="str">
        <f t="shared" si="118"/>
        <v/>
      </c>
      <c r="BW20" s="50" t="str">
        <f t="shared" si="118"/>
        <v/>
      </c>
      <c r="BX20" s="50" t="str">
        <f t="shared" si="118"/>
        <v/>
      </c>
      <c r="BY20" s="50" t="str">
        <f t="shared" si="118"/>
        <v/>
      </c>
      <c r="BZ20" s="50" t="str">
        <f t="shared" si="118"/>
        <v/>
      </c>
      <c r="CA20" s="50" t="str">
        <f t="shared" si="118"/>
        <v/>
      </c>
      <c r="CB20" s="50" t="str">
        <f t="shared" si="118"/>
        <v/>
      </c>
      <c r="CC20" s="50" t="str">
        <f t="shared" si="118"/>
        <v/>
      </c>
      <c r="CD20" s="50" t="str">
        <f t="shared" si="118"/>
        <v/>
      </c>
      <c r="CE20" s="50" t="str">
        <f t="shared" si="118"/>
        <v/>
      </c>
      <c r="CF20" s="50" t="str">
        <f t="shared" si="118"/>
        <v/>
      </c>
      <c r="CG20" s="50" t="str">
        <f t="shared" si="118"/>
        <v/>
      </c>
      <c r="CH20" s="50" t="str">
        <f t="shared" si="118"/>
        <v/>
      </c>
      <c r="CI20" s="50" t="str">
        <f t="shared" si="118"/>
        <v/>
      </c>
      <c r="CJ20" s="50" t="str">
        <f t="shared" si="118"/>
        <v/>
      </c>
      <c r="CK20" s="50" t="str">
        <f t="shared" si="118"/>
        <v/>
      </c>
      <c r="CL20" s="50" t="str">
        <f t="shared" si="118"/>
        <v/>
      </c>
      <c r="CM20" s="50" t="str">
        <f t="shared" si="118"/>
        <v/>
      </c>
      <c r="CN20" s="50" t="str">
        <f t="shared" si="118"/>
        <v/>
      </c>
      <c r="CO20" s="50" t="str">
        <f t="shared" si="118"/>
        <v/>
      </c>
      <c r="CP20" s="50" t="str">
        <f t="shared" si="118"/>
        <v/>
      </c>
      <c r="CQ20" s="50" t="str">
        <f t="shared" si="118"/>
        <v/>
      </c>
      <c r="CR20" s="50" t="str">
        <f t="shared" si="118"/>
        <v/>
      </c>
      <c r="CS20" s="50" t="str">
        <f t="shared" si="118"/>
        <v/>
      </c>
      <c r="CT20" s="50" t="str">
        <f t="shared" si="118"/>
        <v/>
      </c>
      <c r="CU20" s="50" t="str">
        <f t="shared" si="118"/>
        <v/>
      </c>
      <c r="CV20" s="50" t="str">
        <f t="shared" si="118"/>
        <v/>
      </c>
      <c r="CW20" s="50" t="str">
        <f t="shared" si="118"/>
        <v/>
      </c>
      <c r="CX20" s="50" t="str">
        <f t="shared" si="118"/>
        <v/>
      </c>
      <c r="CY20" s="50" t="str">
        <f t="shared" si="118"/>
        <v/>
      </c>
      <c r="CZ20" s="50" t="str">
        <f t="shared" si="118"/>
        <v/>
      </c>
      <c r="DA20" s="50" t="str">
        <f t="shared" si="118"/>
        <v/>
      </c>
      <c r="DB20" s="50" t="str">
        <f t="shared" si="118"/>
        <v/>
      </c>
      <c r="DC20" s="50" t="str">
        <f t="shared" ref="DC20:DS35" si="120">IF(ISNONTEXT($V20),DB20+$V20,"")</f>
        <v/>
      </c>
      <c r="DD20" s="50" t="str">
        <f t="shared" si="120"/>
        <v/>
      </c>
      <c r="DE20" s="50" t="str">
        <f t="shared" si="120"/>
        <v/>
      </c>
      <c r="DF20" s="50" t="str">
        <f t="shared" si="120"/>
        <v/>
      </c>
      <c r="DG20" s="50" t="str">
        <f t="shared" si="120"/>
        <v/>
      </c>
      <c r="DH20" s="50" t="str">
        <f t="shared" si="120"/>
        <v/>
      </c>
      <c r="DI20" s="50" t="str">
        <f t="shared" si="120"/>
        <v/>
      </c>
      <c r="DJ20" s="50" t="str">
        <f t="shared" si="120"/>
        <v/>
      </c>
      <c r="DK20" s="50" t="str">
        <f t="shared" si="120"/>
        <v/>
      </c>
      <c r="DL20" s="50" t="str">
        <f t="shared" si="120"/>
        <v/>
      </c>
      <c r="DM20" s="50" t="str">
        <f t="shared" si="120"/>
        <v/>
      </c>
      <c r="DN20" s="50" t="str">
        <f t="shared" si="120"/>
        <v/>
      </c>
      <c r="DO20" s="50" t="str">
        <f t="shared" si="120"/>
        <v/>
      </c>
      <c r="DP20" s="50" t="str">
        <f t="shared" si="120"/>
        <v/>
      </c>
      <c r="DQ20" s="50" t="str">
        <f t="shared" si="120"/>
        <v/>
      </c>
      <c r="DR20" s="50" t="str">
        <f t="shared" si="120"/>
        <v/>
      </c>
      <c r="DS20" s="50" t="str">
        <f t="shared" si="120"/>
        <v/>
      </c>
      <c r="DT20" s="170" t="e">
        <f t="shared" si="6"/>
        <v>#N/A</v>
      </c>
      <c r="DU20" s="170" t="e">
        <f t="shared" si="7"/>
        <v>#N/A</v>
      </c>
      <c r="DV20" s="170" t="e">
        <f t="shared" si="8"/>
        <v>#N/A</v>
      </c>
      <c r="DW20" s="170" t="e">
        <f t="shared" si="9"/>
        <v>#N/A</v>
      </c>
      <c r="DX20" s="170" t="e">
        <f t="shared" si="10"/>
        <v>#N/A</v>
      </c>
      <c r="DY20" s="170" t="e">
        <f t="shared" si="11"/>
        <v>#N/A</v>
      </c>
      <c r="DZ20" s="170" t="e">
        <f t="shared" si="12"/>
        <v>#N/A</v>
      </c>
      <c r="EA20" s="170" t="e">
        <f t="shared" si="13"/>
        <v>#N/A</v>
      </c>
      <c r="EB20" s="170" t="e">
        <f t="shared" si="14"/>
        <v>#N/A</v>
      </c>
      <c r="EC20" s="170" t="e">
        <f t="shared" si="15"/>
        <v>#N/A</v>
      </c>
      <c r="ED20" s="170" t="e">
        <f t="shared" si="16"/>
        <v>#N/A</v>
      </c>
      <c r="EE20" s="170" t="e">
        <f t="shared" si="17"/>
        <v>#N/A</v>
      </c>
      <c r="EF20" s="170" t="e">
        <f t="shared" si="18"/>
        <v>#N/A</v>
      </c>
      <c r="EG20" s="170" t="e">
        <f t="shared" si="19"/>
        <v>#N/A</v>
      </c>
      <c r="EH20" s="170" t="e">
        <f t="shared" si="20"/>
        <v>#N/A</v>
      </c>
      <c r="EI20" s="170" t="e">
        <f t="shared" si="21"/>
        <v>#N/A</v>
      </c>
      <c r="EJ20" s="170" t="e">
        <f t="shared" si="22"/>
        <v>#N/A</v>
      </c>
      <c r="EK20" s="170" t="e">
        <f t="shared" si="23"/>
        <v>#N/A</v>
      </c>
      <c r="EL20" s="170" t="e">
        <f t="shared" si="24"/>
        <v>#N/A</v>
      </c>
      <c r="EM20" s="170" t="e">
        <f t="shared" si="25"/>
        <v>#N/A</v>
      </c>
      <c r="EN20" s="170" t="e">
        <f t="shared" si="26"/>
        <v>#N/A</v>
      </c>
      <c r="EO20" s="170" t="e">
        <f t="shared" si="27"/>
        <v>#N/A</v>
      </c>
      <c r="EP20" s="170" t="e">
        <f t="shared" si="28"/>
        <v>#N/A</v>
      </c>
      <c r="EQ20" s="170" t="e">
        <f t="shared" si="29"/>
        <v>#N/A</v>
      </c>
      <c r="ER20" s="170" t="e">
        <f t="shared" si="30"/>
        <v>#N/A</v>
      </c>
      <c r="ES20" s="170" t="e">
        <f t="shared" si="31"/>
        <v>#N/A</v>
      </c>
      <c r="ET20" s="170" t="e">
        <f t="shared" si="32"/>
        <v>#N/A</v>
      </c>
      <c r="EU20" s="170" t="e">
        <f t="shared" si="33"/>
        <v>#N/A</v>
      </c>
      <c r="EV20" s="170" t="e">
        <f t="shared" si="34"/>
        <v>#N/A</v>
      </c>
      <c r="EW20" s="170" t="e">
        <f t="shared" si="35"/>
        <v>#N/A</v>
      </c>
      <c r="EX20" s="170" t="e">
        <f t="shared" si="36"/>
        <v>#N/A</v>
      </c>
      <c r="EY20" s="170" t="e">
        <f t="shared" si="37"/>
        <v>#N/A</v>
      </c>
      <c r="EZ20" s="170" t="e">
        <f t="shared" si="38"/>
        <v>#N/A</v>
      </c>
      <c r="FA20" s="170" t="e">
        <f t="shared" si="39"/>
        <v>#N/A</v>
      </c>
      <c r="FB20" s="170" t="e">
        <f t="shared" si="40"/>
        <v>#N/A</v>
      </c>
      <c r="FC20" s="170" t="e">
        <f t="shared" si="41"/>
        <v>#N/A</v>
      </c>
      <c r="FD20" s="170" t="e">
        <f t="shared" si="42"/>
        <v>#N/A</v>
      </c>
      <c r="FE20" s="170" t="e">
        <f t="shared" si="43"/>
        <v>#N/A</v>
      </c>
      <c r="FF20" s="170" t="e">
        <f t="shared" si="44"/>
        <v>#N/A</v>
      </c>
      <c r="FG20" s="170" t="e">
        <f t="shared" si="45"/>
        <v>#N/A</v>
      </c>
      <c r="FH20" s="170" t="e">
        <f t="shared" si="46"/>
        <v>#N/A</v>
      </c>
      <c r="FI20" s="170" t="e">
        <f t="shared" si="47"/>
        <v>#N/A</v>
      </c>
      <c r="FJ20" s="170" t="e">
        <f t="shared" si="48"/>
        <v>#N/A</v>
      </c>
      <c r="FK20" s="170" t="e">
        <f t="shared" si="49"/>
        <v>#N/A</v>
      </c>
      <c r="FL20" s="170" t="e">
        <f t="shared" si="50"/>
        <v>#N/A</v>
      </c>
      <c r="FM20" s="170" t="e">
        <f t="shared" si="51"/>
        <v>#N/A</v>
      </c>
      <c r="FN20" s="170" t="e">
        <f t="shared" si="52"/>
        <v>#N/A</v>
      </c>
      <c r="FO20" s="170" t="e">
        <f t="shared" si="53"/>
        <v>#N/A</v>
      </c>
      <c r="FP20" s="170" t="e">
        <f t="shared" si="54"/>
        <v>#N/A</v>
      </c>
      <c r="FQ20" s="170" t="e">
        <f t="shared" si="55"/>
        <v>#N/A</v>
      </c>
      <c r="FR20" s="170" t="e">
        <f t="shared" si="56"/>
        <v>#N/A</v>
      </c>
      <c r="FS20" s="170" t="e">
        <f t="shared" si="57"/>
        <v>#N/A</v>
      </c>
      <c r="FT20" s="170" t="e">
        <f t="shared" si="58"/>
        <v>#N/A</v>
      </c>
      <c r="FU20" s="170" t="e">
        <f t="shared" si="59"/>
        <v>#N/A</v>
      </c>
      <c r="FV20" s="170" t="e">
        <f t="shared" si="60"/>
        <v>#N/A</v>
      </c>
      <c r="FW20" s="170" t="e">
        <f t="shared" si="61"/>
        <v>#N/A</v>
      </c>
      <c r="FX20" s="170" t="e">
        <f t="shared" si="62"/>
        <v>#N/A</v>
      </c>
      <c r="FY20" s="170" t="e">
        <f t="shared" si="63"/>
        <v>#N/A</v>
      </c>
      <c r="FZ20" s="170" t="e">
        <f t="shared" si="64"/>
        <v>#N/A</v>
      </c>
      <c r="GA20" s="170" t="e">
        <f t="shared" si="65"/>
        <v>#N/A</v>
      </c>
      <c r="GB20" s="170" t="e">
        <f t="shared" si="66"/>
        <v>#N/A</v>
      </c>
      <c r="GC20" s="170" t="e">
        <f t="shared" si="67"/>
        <v>#N/A</v>
      </c>
      <c r="GD20" s="170" t="e">
        <f t="shared" si="68"/>
        <v>#N/A</v>
      </c>
      <c r="GE20" s="170" t="e">
        <f t="shared" si="69"/>
        <v>#N/A</v>
      </c>
      <c r="GF20" s="170" t="e">
        <f t="shared" si="70"/>
        <v>#N/A</v>
      </c>
      <c r="GG20" s="170" t="e">
        <f t="shared" si="71"/>
        <v>#N/A</v>
      </c>
      <c r="GH20" s="170" t="e">
        <f t="shared" si="72"/>
        <v>#N/A</v>
      </c>
      <c r="GI20" s="170" t="e">
        <f t="shared" si="73"/>
        <v>#N/A</v>
      </c>
      <c r="GJ20" s="170" t="e">
        <f t="shared" si="74"/>
        <v>#N/A</v>
      </c>
      <c r="GK20" s="170" t="e">
        <f t="shared" si="75"/>
        <v>#N/A</v>
      </c>
      <c r="GL20" s="170" t="e">
        <f t="shared" si="76"/>
        <v>#N/A</v>
      </c>
      <c r="GM20" s="170" t="e">
        <f t="shared" si="77"/>
        <v>#N/A</v>
      </c>
      <c r="GN20" s="170" t="e">
        <f t="shared" si="78"/>
        <v>#N/A</v>
      </c>
      <c r="GO20" s="170" t="e">
        <f t="shared" si="79"/>
        <v>#N/A</v>
      </c>
      <c r="GP20" s="170" t="e">
        <f t="shared" si="80"/>
        <v>#N/A</v>
      </c>
      <c r="GQ20" s="170" t="e">
        <f t="shared" si="81"/>
        <v>#N/A</v>
      </c>
      <c r="GR20" s="170" t="e">
        <f t="shared" si="82"/>
        <v>#N/A</v>
      </c>
      <c r="GS20" s="170" t="e">
        <f t="shared" si="83"/>
        <v>#N/A</v>
      </c>
      <c r="GT20" s="170" t="e">
        <f t="shared" si="84"/>
        <v>#N/A</v>
      </c>
      <c r="GU20" s="170" t="e">
        <f t="shared" si="85"/>
        <v>#N/A</v>
      </c>
      <c r="GV20" s="170" t="e">
        <f t="shared" si="86"/>
        <v>#N/A</v>
      </c>
      <c r="GW20" s="170" t="e">
        <f t="shared" si="87"/>
        <v>#N/A</v>
      </c>
      <c r="GX20" s="170" t="e">
        <f t="shared" si="88"/>
        <v>#N/A</v>
      </c>
      <c r="GY20" s="170" t="e">
        <f t="shared" si="89"/>
        <v>#N/A</v>
      </c>
      <c r="GZ20" s="170" t="e">
        <f t="shared" si="90"/>
        <v>#N/A</v>
      </c>
      <c r="HA20" s="170" t="e">
        <f t="shared" si="91"/>
        <v>#N/A</v>
      </c>
      <c r="HB20" s="170" t="e">
        <f t="shared" si="92"/>
        <v>#N/A</v>
      </c>
      <c r="HC20" s="170" t="e">
        <f t="shared" si="93"/>
        <v>#N/A</v>
      </c>
      <c r="HD20" s="170" t="e">
        <f t="shared" si="94"/>
        <v>#N/A</v>
      </c>
      <c r="HE20" s="170" t="e">
        <f t="shared" si="95"/>
        <v>#N/A</v>
      </c>
      <c r="HF20" s="170" t="e">
        <f t="shared" si="96"/>
        <v>#N/A</v>
      </c>
      <c r="HG20" s="170" t="e">
        <f t="shared" si="97"/>
        <v>#N/A</v>
      </c>
      <c r="HH20" s="170" t="e">
        <f t="shared" si="98"/>
        <v>#N/A</v>
      </c>
      <c r="HI20" s="170" t="e">
        <f t="shared" si="99"/>
        <v>#N/A</v>
      </c>
      <c r="HJ20" s="170" t="e">
        <f t="shared" si="100"/>
        <v>#N/A</v>
      </c>
      <c r="HK20" s="170" t="e">
        <f t="shared" si="101"/>
        <v>#N/A</v>
      </c>
      <c r="HL20" s="170" t="e">
        <f t="shared" si="102"/>
        <v>#N/A</v>
      </c>
      <c r="HM20" s="170" t="e">
        <f t="shared" si="103"/>
        <v>#N/A</v>
      </c>
      <c r="HN20" s="170" t="e">
        <f t="shared" si="104"/>
        <v>#N/A</v>
      </c>
      <c r="HO20" s="170" t="e">
        <f t="shared" si="105"/>
        <v>#N/A</v>
      </c>
      <c r="HP20" s="170" t="e">
        <f t="shared" si="106"/>
        <v>#N/A</v>
      </c>
    </row>
    <row r="21" spans="1:224" hidden="1" x14ac:dyDescent="0.25">
      <c r="A21" s="4">
        <v>18</v>
      </c>
      <c r="B21" s="96"/>
      <c r="C21" s="96"/>
      <c r="D21" s="96"/>
      <c r="E21" s="36" t="str">
        <f t="shared" si="107"/>
        <v/>
      </c>
      <c r="F21" s="36" t="str">
        <f t="shared" si="108"/>
        <v/>
      </c>
      <c r="G21" s="74" t="str">
        <f t="shared" si="109"/>
        <v/>
      </c>
      <c r="H21" s="23"/>
      <c r="I21" s="58"/>
      <c r="J21" s="281"/>
      <c r="K21" s="75" t="str">
        <f>IF(AND(B21&gt;0,C21&gt;0,D21&gt;0),IF(ISBLANK(J21),IF(ISBLANK(H21),"",(D21-B21)*VLOOKUP(H21,VLookups!$A$4:$B$13,2,FALSE)),J21),"")</f>
        <v/>
      </c>
      <c r="L21" s="76" t="str">
        <f t="shared" si="0"/>
        <v/>
      </c>
      <c r="M21" s="96"/>
      <c r="N21" s="271"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1"/>
        <v/>
      </c>
      <c r="W21" s="50" t="str">
        <f t="shared" si="119"/>
        <v/>
      </c>
      <c r="X21" s="50" t="str">
        <f t="shared" si="119"/>
        <v/>
      </c>
      <c r="Y21" s="50" t="str">
        <f t="shared" si="119"/>
        <v/>
      </c>
      <c r="Z21" s="50" t="str">
        <f t="shared" si="119"/>
        <v/>
      </c>
      <c r="AA21" s="50" t="str">
        <f t="shared" si="119"/>
        <v/>
      </c>
      <c r="AB21" s="50" t="str">
        <f t="shared" si="119"/>
        <v/>
      </c>
      <c r="AC21" s="50" t="str">
        <f t="shared" si="119"/>
        <v/>
      </c>
      <c r="AD21" s="50" t="str">
        <f t="shared" si="119"/>
        <v/>
      </c>
      <c r="AE21" s="50" t="str">
        <f t="shared" si="119"/>
        <v/>
      </c>
      <c r="AF21" s="50" t="str">
        <f t="shared" si="119"/>
        <v/>
      </c>
      <c r="AG21" s="50" t="str">
        <f t="shared" si="119"/>
        <v/>
      </c>
      <c r="AH21" s="50" t="str">
        <f t="shared" si="119"/>
        <v/>
      </c>
      <c r="AI21" s="50" t="str">
        <f t="shared" si="119"/>
        <v/>
      </c>
      <c r="AJ21" s="50" t="str">
        <f t="shared" si="119"/>
        <v/>
      </c>
      <c r="AK21" s="50" t="str">
        <f t="shared" si="119"/>
        <v/>
      </c>
      <c r="AL21" s="50" t="str">
        <f t="shared" si="119"/>
        <v/>
      </c>
      <c r="AM21" s="50" t="str">
        <f t="shared" si="119"/>
        <v/>
      </c>
      <c r="AN21" s="50" t="str">
        <f t="shared" si="119"/>
        <v/>
      </c>
      <c r="AO21" s="50" t="str">
        <f t="shared" si="119"/>
        <v/>
      </c>
      <c r="AP21" s="50" t="str">
        <f t="shared" si="119"/>
        <v/>
      </c>
      <c r="AQ21" s="50" t="str">
        <f t="shared" si="3"/>
        <v/>
      </c>
      <c r="AR21" s="50" t="str">
        <f t="shared" ref="AR21:DC24" si="121">IF(ISNONTEXT($V21),AQ21+$V21,"")</f>
        <v/>
      </c>
      <c r="AS21" s="50" t="str">
        <f t="shared" si="121"/>
        <v/>
      </c>
      <c r="AT21" s="50" t="str">
        <f t="shared" si="121"/>
        <v/>
      </c>
      <c r="AU21" s="50" t="str">
        <f t="shared" si="121"/>
        <v/>
      </c>
      <c r="AV21" s="50" t="str">
        <f t="shared" si="121"/>
        <v/>
      </c>
      <c r="AW21" s="50" t="str">
        <f t="shared" si="121"/>
        <v/>
      </c>
      <c r="AX21" s="50" t="str">
        <f t="shared" si="121"/>
        <v/>
      </c>
      <c r="AY21" s="50" t="str">
        <f t="shared" si="121"/>
        <v/>
      </c>
      <c r="AZ21" s="50" t="str">
        <f t="shared" si="121"/>
        <v/>
      </c>
      <c r="BA21" s="50" t="str">
        <f t="shared" si="121"/>
        <v/>
      </c>
      <c r="BB21" s="50" t="str">
        <f t="shared" si="121"/>
        <v/>
      </c>
      <c r="BC21" s="50" t="str">
        <f t="shared" si="121"/>
        <v/>
      </c>
      <c r="BD21" s="50" t="str">
        <f t="shared" si="121"/>
        <v/>
      </c>
      <c r="BE21" s="50" t="str">
        <f t="shared" si="121"/>
        <v/>
      </c>
      <c r="BF21" s="50" t="str">
        <f t="shared" si="121"/>
        <v/>
      </c>
      <c r="BG21" s="50" t="str">
        <f t="shared" si="121"/>
        <v/>
      </c>
      <c r="BH21" s="50" t="str">
        <f t="shared" si="121"/>
        <v/>
      </c>
      <c r="BI21" s="50" t="str">
        <f t="shared" si="121"/>
        <v/>
      </c>
      <c r="BJ21" s="50" t="str">
        <f t="shared" si="121"/>
        <v/>
      </c>
      <c r="BK21" s="50" t="str">
        <f t="shared" si="121"/>
        <v/>
      </c>
      <c r="BL21" s="50" t="str">
        <f t="shared" si="121"/>
        <v/>
      </c>
      <c r="BM21" s="50" t="str">
        <f t="shared" si="121"/>
        <v/>
      </c>
      <c r="BN21" s="50" t="str">
        <f t="shared" si="121"/>
        <v/>
      </c>
      <c r="BO21" s="50" t="str">
        <f t="shared" si="121"/>
        <v/>
      </c>
      <c r="BP21" s="50" t="str">
        <f t="shared" si="121"/>
        <v/>
      </c>
      <c r="BQ21" s="50" t="str">
        <f t="shared" si="121"/>
        <v/>
      </c>
      <c r="BR21" s="50" t="str">
        <f t="shared" si="121"/>
        <v/>
      </c>
      <c r="BS21" s="50" t="str">
        <f t="shared" si="121"/>
        <v/>
      </c>
      <c r="BT21" s="50" t="str">
        <f t="shared" si="121"/>
        <v/>
      </c>
      <c r="BU21" s="50" t="str">
        <f t="shared" si="121"/>
        <v/>
      </c>
      <c r="BV21" s="50" t="str">
        <f t="shared" si="121"/>
        <v/>
      </c>
      <c r="BW21" s="50" t="str">
        <f t="shared" si="121"/>
        <v/>
      </c>
      <c r="BX21" s="50" t="str">
        <f t="shared" si="121"/>
        <v/>
      </c>
      <c r="BY21" s="50" t="str">
        <f t="shared" si="121"/>
        <v/>
      </c>
      <c r="BZ21" s="50" t="str">
        <f t="shared" si="121"/>
        <v/>
      </c>
      <c r="CA21" s="50" t="str">
        <f t="shared" si="121"/>
        <v/>
      </c>
      <c r="CB21" s="50" t="str">
        <f t="shared" si="121"/>
        <v/>
      </c>
      <c r="CC21" s="50" t="str">
        <f t="shared" si="121"/>
        <v/>
      </c>
      <c r="CD21" s="50" t="str">
        <f t="shared" si="121"/>
        <v/>
      </c>
      <c r="CE21" s="50" t="str">
        <f t="shared" si="121"/>
        <v/>
      </c>
      <c r="CF21" s="50" t="str">
        <f t="shared" si="121"/>
        <v/>
      </c>
      <c r="CG21" s="50" t="str">
        <f t="shared" si="121"/>
        <v/>
      </c>
      <c r="CH21" s="50" t="str">
        <f t="shared" si="121"/>
        <v/>
      </c>
      <c r="CI21" s="50" t="str">
        <f t="shared" si="121"/>
        <v/>
      </c>
      <c r="CJ21" s="50" t="str">
        <f t="shared" si="121"/>
        <v/>
      </c>
      <c r="CK21" s="50" t="str">
        <f t="shared" si="121"/>
        <v/>
      </c>
      <c r="CL21" s="50" t="str">
        <f t="shared" si="121"/>
        <v/>
      </c>
      <c r="CM21" s="50" t="str">
        <f t="shared" si="121"/>
        <v/>
      </c>
      <c r="CN21" s="50" t="str">
        <f t="shared" si="121"/>
        <v/>
      </c>
      <c r="CO21" s="50" t="str">
        <f t="shared" si="121"/>
        <v/>
      </c>
      <c r="CP21" s="50" t="str">
        <f t="shared" si="121"/>
        <v/>
      </c>
      <c r="CQ21" s="50" t="str">
        <f t="shared" si="121"/>
        <v/>
      </c>
      <c r="CR21" s="50" t="str">
        <f t="shared" si="121"/>
        <v/>
      </c>
      <c r="CS21" s="50" t="str">
        <f t="shared" si="121"/>
        <v/>
      </c>
      <c r="CT21" s="50" t="str">
        <f t="shared" si="121"/>
        <v/>
      </c>
      <c r="CU21" s="50" t="str">
        <f t="shared" si="121"/>
        <v/>
      </c>
      <c r="CV21" s="50" t="str">
        <f t="shared" si="121"/>
        <v/>
      </c>
      <c r="CW21" s="50" t="str">
        <f t="shared" si="121"/>
        <v/>
      </c>
      <c r="CX21" s="50" t="str">
        <f t="shared" si="121"/>
        <v/>
      </c>
      <c r="CY21" s="50" t="str">
        <f t="shared" si="121"/>
        <v/>
      </c>
      <c r="CZ21" s="50" t="str">
        <f t="shared" si="121"/>
        <v/>
      </c>
      <c r="DA21" s="50" t="str">
        <f t="shared" si="121"/>
        <v/>
      </c>
      <c r="DB21" s="50" t="str">
        <f t="shared" si="121"/>
        <v/>
      </c>
      <c r="DC21" s="50" t="str">
        <f t="shared" si="121"/>
        <v/>
      </c>
      <c r="DD21" s="50" t="str">
        <f t="shared" si="120"/>
        <v/>
      </c>
      <c r="DE21" s="50" t="str">
        <f t="shared" si="120"/>
        <v/>
      </c>
      <c r="DF21" s="50" t="str">
        <f t="shared" si="120"/>
        <v/>
      </c>
      <c r="DG21" s="50" t="str">
        <f t="shared" si="120"/>
        <v/>
      </c>
      <c r="DH21" s="50" t="str">
        <f t="shared" si="120"/>
        <v/>
      </c>
      <c r="DI21" s="50" t="str">
        <f t="shared" si="120"/>
        <v/>
      </c>
      <c r="DJ21" s="50" t="str">
        <f t="shared" si="120"/>
        <v/>
      </c>
      <c r="DK21" s="50" t="str">
        <f t="shared" si="120"/>
        <v/>
      </c>
      <c r="DL21" s="50" t="str">
        <f t="shared" si="120"/>
        <v/>
      </c>
      <c r="DM21" s="50" t="str">
        <f t="shared" si="120"/>
        <v/>
      </c>
      <c r="DN21" s="50" t="str">
        <f t="shared" si="120"/>
        <v/>
      </c>
      <c r="DO21" s="50" t="str">
        <f t="shared" si="120"/>
        <v/>
      </c>
      <c r="DP21" s="50" t="str">
        <f t="shared" si="120"/>
        <v/>
      </c>
      <c r="DQ21" s="50" t="str">
        <f t="shared" si="120"/>
        <v/>
      </c>
      <c r="DR21" s="50" t="str">
        <f t="shared" si="120"/>
        <v/>
      </c>
      <c r="DS21" s="50" t="str">
        <f t="shared" si="120"/>
        <v/>
      </c>
      <c r="DT21" s="170" t="e">
        <f t="shared" si="6"/>
        <v>#N/A</v>
      </c>
      <c r="DU21" s="170" t="e">
        <f t="shared" si="7"/>
        <v>#N/A</v>
      </c>
      <c r="DV21" s="170" t="e">
        <f t="shared" si="8"/>
        <v>#N/A</v>
      </c>
      <c r="DW21" s="170" t="e">
        <f t="shared" si="9"/>
        <v>#N/A</v>
      </c>
      <c r="DX21" s="170" t="e">
        <f t="shared" si="10"/>
        <v>#N/A</v>
      </c>
      <c r="DY21" s="170" t="e">
        <f t="shared" si="11"/>
        <v>#N/A</v>
      </c>
      <c r="DZ21" s="170" t="e">
        <f t="shared" si="12"/>
        <v>#N/A</v>
      </c>
      <c r="EA21" s="170" t="e">
        <f t="shared" si="13"/>
        <v>#N/A</v>
      </c>
      <c r="EB21" s="170" t="e">
        <f t="shared" si="14"/>
        <v>#N/A</v>
      </c>
      <c r="EC21" s="170" t="e">
        <f t="shared" si="15"/>
        <v>#N/A</v>
      </c>
      <c r="ED21" s="170" t="e">
        <f t="shared" si="16"/>
        <v>#N/A</v>
      </c>
      <c r="EE21" s="170" t="e">
        <f t="shared" si="17"/>
        <v>#N/A</v>
      </c>
      <c r="EF21" s="170" t="e">
        <f t="shared" si="18"/>
        <v>#N/A</v>
      </c>
      <c r="EG21" s="170" t="e">
        <f t="shared" si="19"/>
        <v>#N/A</v>
      </c>
      <c r="EH21" s="170" t="e">
        <f t="shared" si="20"/>
        <v>#N/A</v>
      </c>
      <c r="EI21" s="170" t="e">
        <f t="shared" si="21"/>
        <v>#N/A</v>
      </c>
      <c r="EJ21" s="170" t="e">
        <f t="shared" si="22"/>
        <v>#N/A</v>
      </c>
      <c r="EK21" s="170" t="e">
        <f t="shared" si="23"/>
        <v>#N/A</v>
      </c>
      <c r="EL21" s="170" t="e">
        <f t="shared" si="24"/>
        <v>#N/A</v>
      </c>
      <c r="EM21" s="170" t="e">
        <f t="shared" si="25"/>
        <v>#N/A</v>
      </c>
      <c r="EN21" s="170" t="e">
        <f t="shared" si="26"/>
        <v>#N/A</v>
      </c>
      <c r="EO21" s="170" t="e">
        <f t="shared" si="27"/>
        <v>#N/A</v>
      </c>
      <c r="EP21" s="170" t="e">
        <f t="shared" si="28"/>
        <v>#N/A</v>
      </c>
      <c r="EQ21" s="170" t="e">
        <f t="shared" si="29"/>
        <v>#N/A</v>
      </c>
      <c r="ER21" s="170" t="e">
        <f t="shared" si="30"/>
        <v>#N/A</v>
      </c>
      <c r="ES21" s="170" t="e">
        <f t="shared" si="31"/>
        <v>#N/A</v>
      </c>
      <c r="ET21" s="170" t="e">
        <f t="shared" si="32"/>
        <v>#N/A</v>
      </c>
      <c r="EU21" s="170" t="e">
        <f t="shared" si="33"/>
        <v>#N/A</v>
      </c>
      <c r="EV21" s="170" t="e">
        <f t="shared" si="34"/>
        <v>#N/A</v>
      </c>
      <c r="EW21" s="170" t="e">
        <f t="shared" si="35"/>
        <v>#N/A</v>
      </c>
      <c r="EX21" s="170" t="e">
        <f t="shared" si="36"/>
        <v>#N/A</v>
      </c>
      <c r="EY21" s="170" t="e">
        <f t="shared" si="37"/>
        <v>#N/A</v>
      </c>
      <c r="EZ21" s="170" t="e">
        <f t="shared" si="38"/>
        <v>#N/A</v>
      </c>
      <c r="FA21" s="170" t="e">
        <f t="shared" si="39"/>
        <v>#N/A</v>
      </c>
      <c r="FB21" s="170" t="e">
        <f t="shared" si="40"/>
        <v>#N/A</v>
      </c>
      <c r="FC21" s="170" t="e">
        <f t="shared" si="41"/>
        <v>#N/A</v>
      </c>
      <c r="FD21" s="170" t="e">
        <f t="shared" si="42"/>
        <v>#N/A</v>
      </c>
      <c r="FE21" s="170" t="e">
        <f t="shared" si="43"/>
        <v>#N/A</v>
      </c>
      <c r="FF21" s="170" t="e">
        <f t="shared" si="44"/>
        <v>#N/A</v>
      </c>
      <c r="FG21" s="170" t="e">
        <f t="shared" si="45"/>
        <v>#N/A</v>
      </c>
      <c r="FH21" s="170" t="e">
        <f t="shared" si="46"/>
        <v>#N/A</v>
      </c>
      <c r="FI21" s="170" t="e">
        <f t="shared" si="47"/>
        <v>#N/A</v>
      </c>
      <c r="FJ21" s="170" t="e">
        <f t="shared" si="48"/>
        <v>#N/A</v>
      </c>
      <c r="FK21" s="170" t="e">
        <f t="shared" si="49"/>
        <v>#N/A</v>
      </c>
      <c r="FL21" s="170" t="e">
        <f t="shared" si="50"/>
        <v>#N/A</v>
      </c>
      <c r="FM21" s="170" t="e">
        <f t="shared" si="51"/>
        <v>#N/A</v>
      </c>
      <c r="FN21" s="170" t="e">
        <f t="shared" si="52"/>
        <v>#N/A</v>
      </c>
      <c r="FO21" s="170" t="e">
        <f t="shared" si="53"/>
        <v>#N/A</v>
      </c>
      <c r="FP21" s="170" t="e">
        <f t="shared" si="54"/>
        <v>#N/A</v>
      </c>
      <c r="FQ21" s="170" t="e">
        <f t="shared" si="55"/>
        <v>#N/A</v>
      </c>
      <c r="FR21" s="170" t="e">
        <f t="shared" si="56"/>
        <v>#N/A</v>
      </c>
      <c r="FS21" s="170" t="e">
        <f t="shared" si="57"/>
        <v>#N/A</v>
      </c>
      <c r="FT21" s="170" t="e">
        <f t="shared" si="58"/>
        <v>#N/A</v>
      </c>
      <c r="FU21" s="170" t="e">
        <f t="shared" si="59"/>
        <v>#N/A</v>
      </c>
      <c r="FV21" s="170" t="e">
        <f t="shared" si="60"/>
        <v>#N/A</v>
      </c>
      <c r="FW21" s="170" t="e">
        <f t="shared" si="61"/>
        <v>#N/A</v>
      </c>
      <c r="FX21" s="170" t="e">
        <f t="shared" si="62"/>
        <v>#N/A</v>
      </c>
      <c r="FY21" s="170" t="e">
        <f t="shared" si="63"/>
        <v>#N/A</v>
      </c>
      <c r="FZ21" s="170" t="e">
        <f t="shared" si="64"/>
        <v>#N/A</v>
      </c>
      <c r="GA21" s="170" t="e">
        <f t="shared" si="65"/>
        <v>#N/A</v>
      </c>
      <c r="GB21" s="170" t="e">
        <f t="shared" si="66"/>
        <v>#N/A</v>
      </c>
      <c r="GC21" s="170" t="e">
        <f t="shared" si="67"/>
        <v>#N/A</v>
      </c>
      <c r="GD21" s="170" t="e">
        <f t="shared" si="68"/>
        <v>#N/A</v>
      </c>
      <c r="GE21" s="170" t="e">
        <f t="shared" si="69"/>
        <v>#N/A</v>
      </c>
      <c r="GF21" s="170" t="e">
        <f t="shared" si="70"/>
        <v>#N/A</v>
      </c>
      <c r="GG21" s="170" t="e">
        <f t="shared" si="71"/>
        <v>#N/A</v>
      </c>
      <c r="GH21" s="170" t="e">
        <f t="shared" si="72"/>
        <v>#N/A</v>
      </c>
      <c r="GI21" s="170" t="e">
        <f t="shared" si="73"/>
        <v>#N/A</v>
      </c>
      <c r="GJ21" s="170" t="e">
        <f t="shared" si="74"/>
        <v>#N/A</v>
      </c>
      <c r="GK21" s="170" t="e">
        <f t="shared" si="75"/>
        <v>#N/A</v>
      </c>
      <c r="GL21" s="170" t="e">
        <f t="shared" si="76"/>
        <v>#N/A</v>
      </c>
      <c r="GM21" s="170" t="e">
        <f t="shared" si="77"/>
        <v>#N/A</v>
      </c>
      <c r="GN21" s="170" t="e">
        <f t="shared" si="78"/>
        <v>#N/A</v>
      </c>
      <c r="GO21" s="170" t="e">
        <f t="shared" si="79"/>
        <v>#N/A</v>
      </c>
      <c r="GP21" s="170" t="e">
        <f t="shared" si="80"/>
        <v>#N/A</v>
      </c>
      <c r="GQ21" s="170" t="e">
        <f t="shared" si="81"/>
        <v>#N/A</v>
      </c>
      <c r="GR21" s="170" t="e">
        <f t="shared" si="82"/>
        <v>#N/A</v>
      </c>
      <c r="GS21" s="170" t="e">
        <f t="shared" si="83"/>
        <v>#N/A</v>
      </c>
      <c r="GT21" s="170" t="e">
        <f t="shared" si="84"/>
        <v>#N/A</v>
      </c>
      <c r="GU21" s="170" t="e">
        <f t="shared" si="85"/>
        <v>#N/A</v>
      </c>
      <c r="GV21" s="170" t="e">
        <f t="shared" si="86"/>
        <v>#N/A</v>
      </c>
      <c r="GW21" s="170" t="e">
        <f t="shared" si="87"/>
        <v>#N/A</v>
      </c>
      <c r="GX21" s="170" t="e">
        <f t="shared" si="88"/>
        <v>#N/A</v>
      </c>
      <c r="GY21" s="170" t="e">
        <f t="shared" si="89"/>
        <v>#N/A</v>
      </c>
      <c r="GZ21" s="170" t="e">
        <f t="shared" si="90"/>
        <v>#N/A</v>
      </c>
      <c r="HA21" s="170" t="e">
        <f t="shared" si="91"/>
        <v>#N/A</v>
      </c>
      <c r="HB21" s="170" t="e">
        <f t="shared" si="92"/>
        <v>#N/A</v>
      </c>
      <c r="HC21" s="170" t="e">
        <f t="shared" si="93"/>
        <v>#N/A</v>
      </c>
      <c r="HD21" s="170" t="e">
        <f t="shared" si="94"/>
        <v>#N/A</v>
      </c>
      <c r="HE21" s="170" t="e">
        <f t="shared" si="95"/>
        <v>#N/A</v>
      </c>
      <c r="HF21" s="170" t="e">
        <f t="shared" si="96"/>
        <v>#N/A</v>
      </c>
      <c r="HG21" s="170" t="e">
        <f t="shared" si="97"/>
        <v>#N/A</v>
      </c>
      <c r="HH21" s="170" t="e">
        <f t="shared" si="98"/>
        <v>#N/A</v>
      </c>
      <c r="HI21" s="170" t="e">
        <f t="shared" si="99"/>
        <v>#N/A</v>
      </c>
      <c r="HJ21" s="170" t="e">
        <f t="shared" si="100"/>
        <v>#N/A</v>
      </c>
      <c r="HK21" s="170" t="e">
        <f t="shared" si="101"/>
        <v>#N/A</v>
      </c>
      <c r="HL21" s="170" t="e">
        <f t="shared" si="102"/>
        <v>#N/A</v>
      </c>
      <c r="HM21" s="170" t="e">
        <f t="shared" si="103"/>
        <v>#N/A</v>
      </c>
      <c r="HN21" s="170" t="e">
        <f t="shared" si="104"/>
        <v>#N/A</v>
      </c>
      <c r="HO21" s="170" t="e">
        <f t="shared" si="105"/>
        <v>#N/A</v>
      </c>
      <c r="HP21" s="170" t="e">
        <f t="shared" si="106"/>
        <v>#N/A</v>
      </c>
    </row>
    <row r="22" spans="1:224" hidden="1" x14ac:dyDescent="0.25">
      <c r="A22" s="4">
        <v>19</v>
      </c>
      <c r="B22" s="96"/>
      <c r="C22" s="96"/>
      <c r="D22" s="96"/>
      <c r="E22" s="36" t="str">
        <f t="shared" si="107"/>
        <v/>
      </c>
      <c r="F22" s="36" t="str">
        <f t="shared" si="108"/>
        <v/>
      </c>
      <c r="G22" s="74" t="str">
        <f t="shared" si="109"/>
        <v/>
      </c>
      <c r="H22" s="23"/>
      <c r="I22" s="58"/>
      <c r="J22" s="281"/>
      <c r="K22" s="75" t="str">
        <f>IF(AND(B22&gt;0,C22&gt;0,D22&gt;0),IF(ISBLANK(J22),IF(ISBLANK(H22),"",(D22-B22)*VLOOKUP(H22,VLookups!$A$4:$B$13,2,FALSE)),J22),"")</f>
        <v/>
      </c>
      <c r="L22" s="76" t="str">
        <f t="shared" si="0"/>
        <v/>
      </c>
      <c r="M22" s="96"/>
      <c r="N22" s="271"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1"/>
        <v/>
      </c>
      <c r="W22" s="50" t="str">
        <f t="shared" si="119"/>
        <v/>
      </c>
      <c r="X22" s="50" t="str">
        <f t="shared" si="119"/>
        <v/>
      </c>
      <c r="Y22" s="50" t="str">
        <f t="shared" si="119"/>
        <v/>
      </c>
      <c r="Z22" s="50" t="str">
        <f t="shared" si="119"/>
        <v/>
      </c>
      <c r="AA22" s="50" t="str">
        <f t="shared" si="119"/>
        <v/>
      </c>
      <c r="AB22" s="50" t="str">
        <f t="shared" si="119"/>
        <v/>
      </c>
      <c r="AC22" s="50" t="str">
        <f t="shared" si="119"/>
        <v/>
      </c>
      <c r="AD22" s="50" t="str">
        <f t="shared" si="119"/>
        <v/>
      </c>
      <c r="AE22" s="50" t="str">
        <f t="shared" si="119"/>
        <v/>
      </c>
      <c r="AF22" s="50" t="str">
        <f t="shared" si="119"/>
        <v/>
      </c>
      <c r="AG22" s="50" t="str">
        <f t="shared" si="119"/>
        <v/>
      </c>
      <c r="AH22" s="50" t="str">
        <f t="shared" si="119"/>
        <v/>
      </c>
      <c r="AI22" s="50" t="str">
        <f t="shared" si="119"/>
        <v/>
      </c>
      <c r="AJ22" s="50" t="str">
        <f t="shared" si="119"/>
        <v/>
      </c>
      <c r="AK22" s="50" t="str">
        <f t="shared" si="119"/>
        <v/>
      </c>
      <c r="AL22" s="50" t="str">
        <f t="shared" si="119"/>
        <v/>
      </c>
      <c r="AM22" s="50" t="str">
        <f t="shared" si="119"/>
        <v/>
      </c>
      <c r="AN22" s="50" t="str">
        <f t="shared" si="119"/>
        <v/>
      </c>
      <c r="AO22" s="50" t="str">
        <f t="shared" si="119"/>
        <v/>
      </c>
      <c r="AP22" s="50" t="str">
        <f t="shared" si="119"/>
        <v/>
      </c>
      <c r="AQ22" s="50" t="str">
        <f t="shared" si="3"/>
        <v/>
      </c>
      <c r="AR22" s="50" t="str">
        <f t="shared" si="121"/>
        <v/>
      </c>
      <c r="AS22" s="50" t="str">
        <f t="shared" si="121"/>
        <v/>
      </c>
      <c r="AT22" s="50" t="str">
        <f t="shared" si="121"/>
        <v/>
      </c>
      <c r="AU22" s="50" t="str">
        <f t="shared" si="121"/>
        <v/>
      </c>
      <c r="AV22" s="50" t="str">
        <f t="shared" si="121"/>
        <v/>
      </c>
      <c r="AW22" s="50" t="str">
        <f t="shared" si="121"/>
        <v/>
      </c>
      <c r="AX22" s="50" t="str">
        <f t="shared" si="121"/>
        <v/>
      </c>
      <c r="AY22" s="50" t="str">
        <f t="shared" si="121"/>
        <v/>
      </c>
      <c r="AZ22" s="50" t="str">
        <f t="shared" si="121"/>
        <v/>
      </c>
      <c r="BA22" s="50" t="str">
        <f t="shared" si="121"/>
        <v/>
      </c>
      <c r="BB22" s="50" t="str">
        <f t="shared" si="121"/>
        <v/>
      </c>
      <c r="BC22" s="50" t="str">
        <f t="shared" si="121"/>
        <v/>
      </c>
      <c r="BD22" s="50" t="str">
        <f t="shared" si="121"/>
        <v/>
      </c>
      <c r="BE22" s="50" t="str">
        <f t="shared" si="121"/>
        <v/>
      </c>
      <c r="BF22" s="50" t="str">
        <f t="shared" si="121"/>
        <v/>
      </c>
      <c r="BG22" s="50" t="str">
        <f t="shared" si="121"/>
        <v/>
      </c>
      <c r="BH22" s="50" t="str">
        <f t="shared" si="121"/>
        <v/>
      </c>
      <c r="BI22" s="50" t="str">
        <f t="shared" si="121"/>
        <v/>
      </c>
      <c r="BJ22" s="50" t="str">
        <f t="shared" si="121"/>
        <v/>
      </c>
      <c r="BK22" s="50" t="str">
        <f t="shared" si="121"/>
        <v/>
      </c>
      <c r="BL22" s="50" t="str">
        <f t="shared" si="121"/>
        <v/>
      </c>
      <c r="BM22" s="50" t="str">
        <f t="shared" si="121"/>
        <v/>
      </c>
      <c r="BN22" s="50" t="str">
        <f t="shared" si="121"/>
        <v/>
      </c>
      <c r="BO22" s="50" t="str">
        <f t="shared" si="121"/>
        <v/>
      </c>
      <c r="BP22" s="50" t="str">
        <f t="shared" si="121"/>
        <v/>
      </c>
      <c r="BQ22" s="50" t="str">
        <f t="shared" si="121"/>
        <v/>
      </c>
      <c r="BR22" s="50" t="str">
        <f t="shared" si="121"/>
        <v/>
      </c>
      <c r="BS22" s="50" t="str">
        <f t="shared" si="121"/>
        <v/>
      </c>
      <c r="BT22" s="50" t="str">
        <f t="shared" si="121"/>
        <v/>
      </c>
      <c r="BU22" s="50" t="str">
        <f t="shared" si="121"/>
        <v/>
      </c>
      <c r="BV22" s="50" t="str">
        <f t="shared" si="121"/>
        <v/>
      </c>
      <c r="BW22" s="50" t="str">
        <f t="shared" si="121"/>
        <v/>
      </c>
      <c r="BX22" s="50" t="str">
        <f t="shared" si="121"/>
        <v/>
      </c>
      <c r="BY22" s="50" t="str">
        <f t="shared" si="121"/>
        <v/>
      </c>
      <c r="BZ22" s="50" t="str">
        <f t="shared" si="121"/>
        <v/>
      </c>
      <c r="CA22" s="50" t="str">
        <f t="shared" si="121"/>
        <v/>
      </c>
      <c r="CB22" s="50" t="str">
        <f t="shared" si="121"/>
        <v/>
      </c>
      <c r="CC22" s="50" t="str">
        <f t="shared" si="121"/>
        <v/>
      </c>
      <c r="CD22" s="50" t="str">
        <f t="shared" si="121"/>
        <v/>
      </c>
      <c r="CE22" s="50" t="str">
        <f t="shared" si="121"/>
        <v/>
      </c>
      <c r="CF22" s="50" t="str">
        <f t="shared" si="121"/>
        <v/>
      </c>
      <c r="CG22" s="50" t="str">
        <f t="shared" si="121"/>
        <v/>
      </c>
      <c r="CH22" s="50" t="str">
        <f t="shared" si="121"/>
        <v/>
      </c>
      <c r="CI22" s="50" t="str">
        <f t="shared" si="121"/>
        <v/>
      </c>
      <c r="CJ22" s="50" t="str">
        <f t="shared" si="121"/>
        <v/>
      </c>
      <c r="CK22" s="50" t="str">
        <f t="shared" si="121"/>
        <v/>
      </c>
      <c r="CL22" s="50" t="str">
        <f t="shared" si="121"/>
        <v/>
      </c>
      <c r="CM22" s="50" t="str">
        <f t="shared" si="121"/>
        <v/>
      </c>
      <c r="CN22" s="50" t="str">
        <f t="shared" si="121"/>
        <v/>
      </c>
      <c r="CO22" s="50" t="str">
        <f t="shared" si="121"/>
        <v/>
      </c>
      <c r="CP22" s="50" t="str">
        <f t="shared" si="121"/>
        <v/>
      </c>
      <c r="CQ22" s="50" t="str">
        <f t="shared" si="121"/>
        <v/>
      </c>
      <c r="CR22" s="50" t="str">
        <f t="shared" si="121"/>
        <v/>
      </c>
      <c r="CS22" s="50" t="str">
        <f t="shared" si="121"/>
        <v/>
      </c>
      <c r="CT22" s="50" t="str">
        <f t="shared" si="121"/>
        <v/>
      </c>
      <c r="CU22" s="50" t="str">
        <f t="shared" si="121"/>
        <v/>
      </c>
      <c r="CV22" s="50" t="str">
        <f t="shared" si="121"/>
        <v/>
      </c>
      <c r="CW22" s="50" t="str">
        <f t="shared" si="121"/>
        <v/>
      </c>
      <c r="CX22" s="50" t="str">
        <f t="shared" si="121"/>
        <v/>
      </c>
      <c r="CY22" s="50" t="str">
        <f t="shared" si="121"/>
        <v/>
      </c>
      <c r="CZ22" s="50" t="str">
        <f t="shared" si="121"/>
        <v/>
      </c>
      <c r="DA22" s="50" t="str">
        <f t="shared" si="121"/>
        <v/>
      </c>
      <c r="DB22" s="50" t="str">
        <f t="shared" si="121"/>
        <v/>
      </c>
      <c r="DC22" s="50" t="str">
        <f t="shared" si="121"/>
        <v/>
      </c>
      <c r="DD22" s="50" t="str">
        <f t="shared" si="120"/>
        <v/>
      </c>
      <c r="DE22" s="50" t="str">
        <f t="shared" si="120"/>
        <v/>
      </c>
      <c r="DF22" s="50" t="str">
        <f t="shared" si="120"/>
        <v/>
      </c>
      <c r="DG22" s="50" t="str">
        <f t="shared" si="120"/>
        <v/>
      </c>
      <c r="DH22" s="50" t="str">
        <f t="shared" si="120"/>
        <v/>
      </c>
      <c r="DI22" s="50" t="str">
        <f t="shared" si="120"/>
        <v/>
      </c>
      <c r="DJ22" s="50" t="str">
        <f t="shared" si="120"/>
        <v/>
      </c>
      <c r="DK22" s="50" t="str">
        <f t="shared" si="120"/>
        <v/>
      </c>
      <c r="DL22" s="50" t="str">
        <f t="shared" si="120"/>
        <v/>
      </c>
      <c r="DM22" s="50" t="str">
        <f t="shared" si="120"/>
        <v/>
      </c>
      <c r="DN22" s="50" t="str">
        <f t="shared" si="120"/>
        <v/>
      </c>
      <c r="DO22" s="50" t="str">
        <f t="shared" si="120"/>
        <v/>
      </c>
      <c r="DP22" s="50" t="str">
        <f t="shared" si="120"/>
        <v/>
      </c>
      <c r="DQ22" s="50" t="str">
        <f t="shared" si="120"/>
        <v/>
      </c>
      <c r="DR22" s="50" t="str">
        <f t="shared" si="120"/>
        <v/>
      </c>
      <c r="DS22" s="50" t="str">
        <f t="shared" si="120"/>
        <v/>
      </c>
      <c r="DT22" s="170" t="e">
        <f t="shared" si="6"/>
        <v>#N/A</v>
      </c>
      <c r="DU22" s="170" t="e">
        <f t="shared" si="7"/>
        <v>#N/A</v>
      </c>
      <c r="DV22" s="170" t="e">
        <f t="shared" si="8"/>
        <v>#N/A</v>
      </c>
      <c r="DW22" s="170" t="e">
        <f t="shared" si="9"/>
        <v>#N/A</v>
      </c>
      <c r="DX22" s="170" t="e">
        <f t="shared" si="10"/>
        <v>#N/A</v>
      </c>
      <c r="DY22" s="170" t="e">
        <f t="shared" si="11"/>
        <v>#N/A</v>
      </c>
      <c r="DZ22" s="170" t="e">
        <f t="shared" si="12"/>
        <v>#N/A</v>
      </c>
      <c r="EA22" s="170" t="e">
        <f t="shared" si="13"/>
        <v>#N/A</v>
      </c>
      <c r="EB22" s="170" t="e">
        <f t="shared" si="14"/>
        <v>#N/A</v>
      </c>
      <c r="EC22" s="170" t="e">
        <f t="shared" si="15"/>
        <v>#N/A</v>
      </c>
      <c r="ED22" s="170" t="e">
        <f t="shared" si="16"/>
        <v>#N/A</v>
      </c>
      <c r="EE22" s="170" t="e">
        <f t="shared" si="17"/>
        <v>#N/A</v>
      </c>
      <c r="EF22" s="170" t="e">
        <f t="shared" si="18"/>
        <v>#N/A</v>
      </c>
      <c r="EG22" s="170" t="e">
        <f t="shared" si="19"/>
        <v>#N/A</v>
      </c>
      <c r="EH22" s="170" t="e">
        <f t="shared" si="20"/>
        <v>#N/A</v>
      </c>
      <c r="EI22" s="170" t="e">
        <f t="shared" si="21"/>
        <v>#N/A</v>
      </c>
      <c r="EJ22" s="170" t="e">
        <f t="shared" si="22"/>
        <v>#N/A</v>
      </c>
      <c r="EK22" s="170" t="e">
        <f t="shared" si="23"/>
        <v>#N/A</v>
      </c>
      <c r="EL22" s="170" t="e">
        <f t="shared" si="24"/>
        <v>#N/A</v>
      </c>
      <c r="EM22" s="170" t="e">
        <f t="shared" si="25"/>
        <v>#N/A</v>
      </c>
      <c r="EN22" s="170" t="e">
        <f t="shared" si="26"/>
        <v>#N/A</v>
      </c>
      <c r="EO22" s="170" t="e">
        <f t="shared" si="27"/>
        <v>#N/A</v>
      </c>
      <c r="EP22" s="170" t="e">
        <f t="shared" si="28"/>
        <v>#N/A</v>
      </c>
      <c r="EQ22" s="170" t="e">
        <f t="shared" si="29"/>
        <v>#N/A</v>
      </c>
      <c r="ER22" s="170" t="e">
        <f t="shared" si="30"/>
        <v>#N/A</v>
      </c>
      <c r="ES22" s="170" t="e">
        <f t="shared" si="31"/>
        <v>#N/A</v>
      </c>
      <c r="ET22" s="170" t="e">
        <f t="shared" si="32"/>
        <v>#N/A</v>
      </c>
      <c r="EU22" s="170" t="e">
        <f t="shared" si="33"/>
        <v>#N/A</v>
      </c>
      <c r="EV22" s="170" t="e">
        <f t="shared" si="34"/>
        <v>#N/A</v>
      </c>
      <c r="EW22" s="170" t="e">
        <f t="shared" si="35"/>
        <v>#N/A</v>
      </c>
      <c r="EX22" s="170" t="e">
        <f t="shared" si="36"/>
        <v>#N/A</v>
      </c>
      <c r="EY22" s="170" t="e">
        <f t="shared" si="37"/>
        <v>#N/A</v>
      </c>
      <c r="EZ22" s="170" t="e">
        <f t="shared" si="38"/>
        <v>#N/A</v>
      </c>
      <c r="FA22" s="170" t="e">
        <f t="shared" si="39"/>
        <v>#N/A</v>
      </c>
      <c r="FB22" s="170" t="e">
        <f t="shared" si="40"/>
        <v>#N/A</v>
      </c>
      <c r="FC22" s="170" t="e">
        <f t="shared" si="41"/>
        <v>#N/A</v>
      </c>
      <c r="FD22" s="170" t="e">
        <f t="shared" si="42"/>
        <v>#N/A</v>
      </c>
      <c r="FE22" s="170" t="e">
        <f t="shared" si="43"/>
        <v>#N/A</v>
      </c>
      <c r="FF22" s="170" t="e">
        <f t="shared" si="44"/>
        <v>#N/A</v>
      </c>
      <c r="FG22" s="170" t="e">
        <f t="shared" si="45"/>
        <v>#N/A</v>
      </c>
      <c r="FH22" s="170" t="e">
        <f t="shared" si="46"/>
        <v>#N/A</v>
      </c>
      <c r="FI22" s="170" t="e">
        <f t="shared" si="47"/>
        <v>#N/A</v>
      </c>
      <c r="FJ22" s="170" t="e">
        <f t="shared" si="48"/>
        <v>#N/A</v>
      </c>
      <c r="FK22" s="170" t="e">
        <f t="shared" si="49"/>
        <v>#N/A</v>
      </c>
      <c r="FL22" s="170" t="e">
        <f t="shared" si="50"/>
        <v>#N/A</v>
      </c>
      <c r="FM22" s="170" t="e">
        <f t="shared" si="51"/>
        <v>#N/A</v>
      </c>
      <c r="FN22" s="170" t="e">
        <f t="shared" si="52"/>
        <v>#N/A</v>
      </c>
      <c r="FO22" s="170" t="e">
        <f t="shared" si="53"/>
        <v>#N/A</v>
      </c>
      <c r="FP22" s="170" t="e">
        <f t="shared" si="54"/>
        <v>#N/A</v>
      </c>
      <c r="FQ22" s="170" t="e">
        <f t="shared" si="55"/>
        <v>#N/A</v>
      </c>
      <c r="FR22" s="170" t="e">
        <f t="shared" si="56"/>
        <v>#N/A</v>
      </c>
      <c r="FS22" s="170" t="e">
        <f t="shared" si="57"/>
        <v>#N/A</v>
      </c>
      <c r="FT22" s="170" t="e">
        <f t="shared" si="58"/>
        <v>#N/A</v>
      </c>
      <c r="FU22" s="170" t="e">
        <f t="shared" si="59"/>
        <v>#N/A</v>
      </c>
      <c r="FV22" s="170" t="e">
        <f t="shared" si="60"/>
        <v>#N/A</v>
      </c>
      <c r="FW22" s="170" t="e">
        <f t="shared" si="61"/>
        <v>#N/A</v>
      </c>
      <c r="FX22" s="170" t="e">
        <f t="shared" si="62"/>
        <v>#N/A</v>
      </c>
      <c r="FY22" s="170" t="e">
        <f t="shared" si="63"/>
        <v>#N/A</v>
      </c>
      <c r="FZ22" s="170" t="e">
        <f t="shared" si="64"/>
        <v>#N/A</v>
      </c>
      <c r="GA22" s="170" t="e">
        <f t="shared" si="65"/>
        <v>#N/A</v>
      </c>
      <c r="GB22" s="170" t="e">
        <f t="shared" si="66"/>
        <v>#N/A</v>
      </c>
      <c r="GC22" s="170" t="e">
        <f t="shared" si="67"/>
        <v>#N/A</v>
      </c>
      <c r="GD22" s="170" t="e">
        <f t="shared" si="68"/>
        <v>#N/A</v>
      </c>
      <c r="GE22" s="170" t="e">
        <f t="shared" si="69"/>
        <v>#N/A</v>
      </c>
      <c r="GF22" s="170" t="e">
        <f t="shared" si="70"/>
        <v>#N/A</v>
      </c>
      <c r="GG22" s="170" t="e">
        <f t="shared" si="71"/>
        <v>#N/A</v>
      </c>
      <c r="GH22" s="170" t="e">
        <f t="shared" si="72"/>
        <v>#N/A</v>
      </c>
      <c r="GI22" s="170" t="e">
        <f t="shared" si="73"/>
        <v>#N/A</v>
      </c>
      <c r="GJ22" s="170" t="e">
        <f t="shared" si="74"/>
        <v>#N/A</v>
      </c>
      <c r="GK22" s="170" t="e">
        <f t="shared" si="75"/>
        <v>#N/A</v>
      </c>
      <c r="GL22" s="170" t="e">
        <f t="shared" si="76"/>
        <v>#N/A</v>
      </c>
      <c r="GM22" s="170" t="e">
        <f t="shared" si="77"/>
        <v>#N/A</v>
      </c>
      <c r="GN22" s="170" t="e">
        <f t="shared" si="78"/>
        <v>#N/A</v>
      </c>
      <c r="GO22" s="170" t="e">
        <f t="shared" si="79"/>
        <v>#N/A</v>
      </c>
      <c r="GP22" s="170" t="e">
        <f t="shared" si="80"/>
        <v>#N/A</v>
      </c>
      <c r="GQ22" s="170" t="e">
        <f t="shared" si="81"/>
        <v>#N/A</v>
      </c>
      <c r="GR22" s="170" t="e">
        <f t="shared" si="82"/>
        <v>#N/A</v>
      </c>
      <c r="GS22" s="170" t="e">
        <f t="shared" si="83"/>
        <v>#N/A</v>
      </c>
      <c r="GT22" s="170" t="e">
        <f t="shared" si="84"/>
        <v>#N/A</v>
      </c>
      <c r="GU22" s="170" t="e">
        <f t="shared" si="85"/>
        <v>#N/A</v>
      </c>
      <c r="GV22" s="170" t="e">
        <f t="shared" si="86"/>
        <v>#N/A</v>
      </c>
      <c r="GW22" s="170" t="e">
        <f t="shared" si="87"/>
        <v>#N/A</v>
      </c>
      <c r="GX22" s="170" t="e">
        <f t="shared" si="88"/>
        <v>#N/A</v>
      </c>
      <c r="GY22" s="170" t="e">
        <f t="shared" si="89"/>
        <v>#N/A</v>
      </c>
      <c r="GZ22" s="170" t="e">
        <f t="shared" si="90"/>
        <v>#N/A</v>
      </c>
      <c r="HA22" s="170" t="e">
        <f t="shared" si="91"/>
        <v>#N/A</v>
      </c>
      <c r="HB22" s="170" t="e">
        <f t="shared" si="92"/>
        <v>#N/A</v>
      </c>
      <c r="HC22" s="170" t="e">
        <f t="shared" si="93"/>
        <v>#N/A</v>
      </c>
      <c r="HD22" s="170" t="e">
        <f t="shared" si="94"/>
        <v>#N/A</v>
      </c>
      <c r="HE22" s="170" t="e">
        <f t="shared" si="95"/>
        <v>#N/A</v>
      </c>
      <c r="HF22" s="170" t="e">
        <f t="shared" si="96"/>
        <v>#N/A</v>
      </c>
      <c r="HG22" s="170" t="e">
        <f t="shared" si="97"/>
        <v>#N/A</v>
      </c>
      <c r="HH22" s="170" t="e">
        <f t="shared" si="98"/>
        <v>#N/A</v>
      </c>
      <c r="HI22" s="170" t="e">
        <f t="shared" si="99"/>
        <v>#N/A</v>
      </c>
      <c r="HJ22" s="170" t="e">
        <f t="shared" si="100"/>
        <v>#N/A</v>
      </c>
      <c r="HK22" s="170" t="e">
        <f t="shared" si="101"/>
        <v>#N/A</v>
      </c>
      <c r="HL22" s="170" t="e">
        <f t="shared" si="102"/>
        <v>#N/A</v>
      </c>
      <c r="HM22" s="170" t="e">
        <f t="shared" si="103"/>
        <v>#N/A</v>
      </c>
      <c r="HN22" s="170" t="e">
        <f t="shared" si="104"/>
        <v>#N/A</v>
      </c>
      <c r="HO22" s="170" t="e">
        <f t="shared" si="105"/>
        <v>#N/A</v>
      </c>
      <c r="HP22" s="170" t="e">
        <f t="shared" si="106"/>
        <v>#N/A</v>
      </c>
    </row>
    <row r="23" spans="1:224" hidden="1" x14ac:dyDescent="0.25">
      <c r="A23" s="4">
        <v>20</v>
      </c>
      <c r="B23" s="96"/>
      <c r="C23" s="96"/>
      <c r="D23" s="96"/>
      <c r="E23" s="36" t="str">
        <f t="shared" si="107"/>
        <v/>
      </c>
      <c r="F23" s="36" t="str">
        <f t="shared" si="108"/>
        <v/>
      </c>
      <c r="G23" s="74" t="str">
        <f t="shared" si="109"/>
        <v/>
      </c>
      <c r="H23" s="23"/>
      <c r="I23" s="58"/>
      <c r="J23" s="281"/>
      <c r="K23" s="75" t="str">
        <f>IF(AND(B23&gt;0,C23&gt;0,D23&gt;0),IF(ISBLANK(J23),IF(ISBLANK(H23),"",(D23-B23)*VLOOKUP(H23,VLookups!$A$4:$B$13,2,FALSE)),J23),"")</f>
        <v/>
      </c>
      <c r="L23" s="76" t="str">
        <f t="shared" si="0"/>
        <v/>
      </c>
      <c r="M23" s="96"/>
      <c r="N23" s="271"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1"/>
        <v/>
      </c>
      <c r="W23" s="50" t="str">
        <f t="shared" si="119"/>
        <v/>
      </c>
      <c r="X23" s="50" t="str">
        <f t="shared" si="119"/>
        <v/>
      </c>
      <c r="Y23" s="50" t="str">
        <f t="shared" si="119"/>
        <v/>
      </c>
      <c r="Z23" s="50" t="str">
        <f t="shared" si="119"/>
        <v/>
      </c>
      <c r="AA23" s="50" t="str">
        <f t="shared" si="119"/>
        <v/>
      </c>
      <c r="AB23" s="50" t="str">
        <f t="shared" si="119"/>
        <v/>
      </c>
      <c r="AC23" s="50" t="str">
        <f t="shared" si="119"/>
        <v/>
      </c>
      <c r="AD23" s="50" t="str">
        <f t="shared" si="119"/>
        <v/>
      </c>
      <c r="AE23" s="50" t="str">
        <f t="shared" si="119"/>
        <v/>
      </c>
      <c r="AF23" s="50" t="str">
        <f t="shared" si="119"/>
        <v/>
      </c>
      <c r="AG23" s="50" t="str">
        <f t="shared" si="119"/>
        <v/>
      </c>
      <c r="AH23" s="50" t="str">
        <f t="shared" si="119"/>
        <v/>
      </c>
      <c r="AI23" s="50" t="str">
        <f t="shared" si="119"/>
        <v/>
      </c>
      <c r="AJ23" s="50" t="str">
        <f t="shared" si="119"/>
        <v/>
      </c>
      <c r="AK23" s="50" t="str">
        <f t="shared" si="119"/>
        <v/>
      </c>
      <c r="AL23" s="50" t="str">
        <f t="shared" si="119"/>
        <v/>
      </c>
      <c r="AM23" s="50" t="str">
        <f t="shared" si="119"/>
        <v/>
      </c>
      <c r="AN23" s="50" t="str">
        <f t="shared" si="119"/>
        <v/>
      </c>
      <c r="AO23" s="50" t="str">
        <f t="shared" si="119"/>
        <v/>
      </c>
      <c r="AP23" s="50" t="str">
        <f t="shared" si="119"/>
        <v/>
      </c>
      <c r="AQ23" s="50" t="str">
        <f t="shared" si="3"/>
        <v/>
      </c>
      <c r="AR23" s="50" t="str">
        <f t="shared" si="121"/>
        <v/>
      </c>
      <c r="AS23" s="50" t="str">
        <f t="shared" si="121"/>
        <v/>
      </c>
      <c r="AT23" s="50" t="str">
        <f t="shared" si="121"/>
        <v/>
      </c>
      <c r="AU23" s="50" t="str">
        <f t="shared" si="121"/>
        <v/>
      </c>
      <c r="AV23" s="50" t="str">
        <f t="shared" si="121"/>
        <v/>
      </c>
      <c r="AW23" s="50" t="str">
        <f t="shared" si="121"/>
        <v/>
      </c>
      <c r="AX23" s="50" t="str">
        <f t="shared" si="121"/>
        <v/>
      </c>
      <c r="AY23" s="50" t="str">
        <f t="shared" si="121"/>
        <v/>
      </c>
      <c r="AZ23" s="50" t="str">
        <f t="shared" si="121"/>
        <v/>
      </c>
      <c r="BA23" s="50" t="str">
        <f t="shared" si="121"/>
        <v/>
      </c>
      <c r="BB23" s="50" t="str">
        <f t="shared" si="121"/>
        <v/>
      </c>
      <c r="BC23" s="50" t="str">
        <f t="shared" si="121"/>
        <v/>
      </c>
      <c r="BD23" s="50" t="str">
        <f t="shared" si="121"/>
        <v/>
      </c>
      <c r="BE23" s="50" t="str">
        <f t="shared" si="121"/>
        <v/>
      </c>
      <c r="BF23" s="50" t="str">
        <f t="shared" si="121"/>
        <v/>
      </c>
      <c r="BG23" s="50" t="str">
        <f t="shared" si="121"/>
        <v/>
      </c>
      <c r="BH23" s="50" t="str">
        <f t="shared" si="121"/>
        <v/>
      </c>
      <c r="BI23" s="50" t="str">
        <f t="shared" si="121"/>
        <v/>
      </c>
      <c r="BJ23" s="50" t="str">
        <f t="shared" si="121"/>
        <v/>
      </c>
      <c r="BK23" s="50" t="str">
        <f t="shared" si="121"/>
        <v/>
      </c>
      <c r="BL23" s="50" t="str">
        <f t="shared" si="121"/>
        <v/>
      </c>
      <c r="BM23" s="50" t="str">
        <f t="shared" si="121"/>
        <v/>
      </c>
      <c r="BN23" s="50" t="str">
        <f t="shared" si="121"/>
        <v/>
      </c>
      <c r="BO23" s="50" t="str">
        <f t="shared" si="121"/>
        <v/>
      </c>
      <c r="BP23" s="50" t="str">
        <f t="shared" si="121"/>
        <v/>
      </c>
      <c r="BQ23" s="50" t="str">
        <f t="shared" si="121"/>
        <v/>
      </c>
      <c r="BR23" s="50" t="str">
        <f t="shared" si="121"/>
        <v/>
      </c>
      <c r="BS23" s="50" t="str">
        <f t="shared" si="121"/>
        <v/>
      </c>
      <c r="BT23" s="50" t="str">
        <f t="shared" si="121"/>
        <v/>
      </c>
      <c r="BU23" s="50" t="str">
        <f t="shared" si="121"/>
        <v/>
      </c>
      <c r="BV23" s="50" t="str">
        <f t="shared" si="121"/>
        <v/>
      </c>
      <c r="BW23" s="50" t="str">
        <f t="shared" si="121"/>
        <v/>
      </c>
      <c r="BX23" s="50" t="str">
        <f t="shared" si="121"/>
        <v/>
      </c>
      <c r="BY23" s="50" t="str">
        <f t="shared" si="121"/>
        <v/>
      </c>
      <c r="BZ23" s="50" t="str">
        <f t="shared" si="121"/>
        <v/>
      </c>
      <c r="CA23" s="50" t="str">
        <f t="shared" si="121"/>
        <v/>
      </c>
      <c r="CB23" s="50" t="str">
        <f t="shared" si="121"/>
        <v/>
      </c>
      <c r="CC23" s="50" t="str">
        <f t="shared" si="121"/>
        <v/>
      </c>
      <c r="CD23" s="50" t="str">
        <f t="shared" si="121"/>
        <v/>
      </c>
      <c r="CE23" s="50" t="str">
        <f t="shared" si="121"/>
        <v/>
      </c>
      <c r="CF23" s="50" t="str">
        <f t="shared" si="121"/>
        <v/>
      </c>
      <c r="CG23" s="50" t="str">
        <f t="shared" si="121"/>
        <v/>
      </c>
      <c r="CH23" s="50" t="str">
        <f t="shared" si="121"/>
        <v/>
      </c>
      <c r="CI23" s="50" t="str">
        <f t="shared" si="121"/>
        <v/>
      </c>
      <c r="CJ23" s="50" t="str">
        <f t="shared" si="121"/>
        <v/>
      </c>
      <c r="CK23" s="50" t="str">
        <f t="shared" si="121"/>
        <v/>
      </c>
      <c r="CL23" s="50" t="str">
        <f t="shared" si="121"/>
        <v/>
      </c>
      <c r="CM23" s="50" t="str">
        <f t="shared" si="121"/>
        <v/>
      </c>
      <c r="CN23" s="50" t="str">
        <f t="shared" si="121"/>
        <v/>
      </c>
      <c r="CO23" s="50" t="str">
        <f t="shared" si="121"/>
        <v/>
      </c>
      <c r="CP23" s="50" t="str">
        <f t="shared" si="121"/>
        <v/>
      </c>
      <c r="CQ23" s="50" t="str">
        <f t="shared" si="121"/>
        <v/>
      </c>
      <c r="CR23" s="50" t="str">
        <f t="shared" si="121"/>
        <v/>
      </c>
      <c r="CS23" s="50" t="str">
        <f t="shared" si="121"/>
        <v/>
      </c>
      <c r="CT23" s="50" t="str">
        <f t="shared" si="121"/>
        <v/>
      </c>
      <c r="CU23" s="50" t="str">
        <f t="shared" si="121"/>
        <v/>
      </c>
      <c r="CV23" s="50" t="str">
        <f t="shared" si="121"/>
        <v/>
      </c>
      <c r="CW23" s="50" t="str">
        <f t="shared" si="121"/>
        <v/>
      </c>
      <c r="CX23" s="50" t="str">
        <f t="shared" si="121"/>
        <v/>
      </c>
      <c r="CY23" s="50" t="str">
        <f t="shared" si="121"/>
        <v/>
      </c>
      <c r="CZ23" s="50" t="str">
        <f t="shared" si="121"/>
        <v/>
      </c>
      <c r="DA23" s="50" t="str">
        <f t="shared" si="121"/>
        <v/>
      </c>
      <c r="DB23" s="50" t="str">
        <f t="shared" si="121"/>
        <v/>
      </c>
      <c r="DC23" s="50" t="str">
        <f t="shared" si="121"/>
        <v/>
      </c>
      <c r="DD23" s="50" t="str">
        <f t="shared" si="120"/>
        <v/>
      </c>
      <c r="DE23" s="50" t="str">
        <f t="shared" si="120"/>
        <v/>
      </c>
      <c r="DF23" s="50" t="str">
        <f t="shared" si="120"/>
        <v/>
      </c>
      <c r="DG23" s="50" t="str">
        <f t="shared" si="120"/>
        <v/>
      </c>
      <c r="DH23" s="50" t="str">
        <f t="shared" si="120"/>
        <v/>
      </c>
      <c r="DI23" s="50" t="str">
        <f t="shared" si="120"/>
        <v/>
      </c>
      <c r="DJ23" s="50" t="str">
        <f t="shared" si="120"/>
        <v/>
      </c>
      <c r="DK23" s="50" t="str">
        <f t="shared" si="120"/>
        <v/>
      </c>
      <c r="DL23" s="50" t="str">
        <f t="shared" si="120"/>
        <v/>
      </c>
      <c r="DM23" s="50" t="str">
        <f t="shared" si="120"/>
        <v/>
      </c>
      <c r="DN23" s="50" t="str">
        <f t="shared" si="120"/>
        <v/>
      </c>
      <c r="DO23" s="50" t="str">
        <f t="shared" si="120"/>
        <v/>
      </c>
      <c r="DP23" s="50" t="str">
        <f t="shared" si="120"/>
        <v/>
      </c>
      <c r="DQ23" s="50" t="str">
        <f t="shared" si="120"/>
        <v/>
      </c>
      <c r="DR23" s="50" t="str">
        <f t="shared" si="120"/>
        <v/>
      </c>
      <c r="DS23" s="50" t="str">
        <f t="shared" si="120"/>
        <v/>
      </c>
      <c r="DT23" s="170" t="e">
        <f t="shared" si="6"/>
        <v>#N/A</v>
      </c>
      <c r="DU23" s="170" t="e">
        <f t="shared" si="7"/>
        <v>#N/A</v>
      </c>
      <c r="DV23" s="170" t="e">
        <f t="shared" si="8"/>
        <v>#N/A</v>
      </c>
      <c r="DW23" s="170" t="e">
        <f t="shared" si="9"/>
        <v>#N/A</v>
      </c>
      <c r="DX23" s="170" t="e">
        <f t="shared" si="10"/>
        <v>#N/A</v>
      </c>
      <c r="DY23" s="170" t="e">
        <f t="shared" si="11"/>
        <v>#N/A</v>
      </c>
      <c r="DZ23" s="170" t="e">
        <f t="shared" si="12"/>
        <v>#N/A</v>
      </c>
      <c r="EA23" s="170" t="e">
        <f t="shared" si="13"/>
        <v>#N/A</v>
      </c>
      <c r="EB23" s="170" t="e">
        <f t="shared" si="14"/>
        <v>#N/A</v>
      </c>
      <c r="EC23" s="170" t="e">
        <f t="shared" si="15"/>
        <v>#N/A</v>
      </c>
      <c r="ED23" s="170" t="e">
        <f t="shared" si="16"/>
        <v>#N/A</v>
      </c>
      <c r="EE23" s="170" t="e">
        <f t="shared" si="17"/>
        <v>#N/A</v>
      </c>
      <c r="EF23" s="170" t="e">
        <f t="shared" si="18"/>
        <v>#N/A</v>
      </c>
      <c r="EG23" s="170" t="e">
        <f t="shared" si="19"/>
        <v>#N/A</v>
      </c>
      <c r="EH23" s="170" t="e">
        <f t="shared" si="20"/>
        <v>#N/A</v>
      </c>
      <c r="EI23" s="170" t="e">
        <f t="shared" si="21"/>
        <v>#N/A</v>
      </c>
      <c r="EJ23" s="170" t="e">
        <f t="shared" si="22"/>
        <v>#N/A</v>
      </c>
      <c r="EK23" s="170" t="e">
        <f t="shared" si="23"/>
        <v>#N/A</v>
      </c>
      <c r="EL23" s="170" t="e">
        <f t="shared" si="24"/>
        <v>#N/A</v>
      </c>
      <c r="EM23" s="170" t="e">
        <f t="shared" si="25"/>
        <v>#N/A</v>
      </c>
      <c r="EN23" s="170" t="e">
        <f t="shared" si="26"/>
        <v>#N/A</v>
      </c>
      <c r="EO23" s="170" t="e">
        <f t="shared" si="27"/>
        <v>#N/A</v>
      </c>
      <c r="EP23" s="170" t="e">
        <f t="shared" si="28"/>
        <v>#N/A</v>
      </c>
      <c r="EQ23" s="170" t="e">
        <f t="shared" si="29"/>
        <v>#N/A</v>
      </c>
      <c r="ER23" s="170" t="e">
        <f t="shared" si="30"/>
        <v>#N/A</v>
      </c>
      <c r="ES23" s="170" t="e">
        <f t="shared" si="31"/>
        <v>#N/A</v>
      </c>
      <c r="ET23" s="170" t="e">
        <f t="shared" si="32"/>
        <v>#N/A</v>
      </c>
      <c r="EU23" s="170" t="e">
        <f t="shared" si="33"/>
        <v>#N/A</v>
      </c>
      <c r="EV23" s="170" t="e">
        <f t="shared" si="34"/>
        <v>#N/A</v>
      </c>
      <c r="EW23" s="170" t="e">
        <f t="shared" si="35"/>
        <v>#N/A</v>
      </c>
      <c r="EX23" s="170" t="e">
        <f t="shared" si="36"/>
        <v>#N/A</v>
      </c>
      <c r="EY23" s="170" t="e">
        <f t="shared" si="37"/>
        <v>#N/A</v>
      </c>
      <c r="EZ23" s="170" t="e">
        <f t="shared" si="38"/>
        <v>#N/A</v>
      </c>
      <c r="FA23" s="170" t="e">
        <f t="shared" si="39"/>
        <v>#N/A</v>
      </c>
      <c r="FB23" s="170" t="e">
        <f t="shared" si="40"/>
        <v>#N/A</v>
      </c>
      <c r="FC23" s="170" t="e">
        <f t="shared" si="41"/>
        <v>#N/A</v>
      </c>
      <c r="FD23" s="170" t="e">
        <f t="shared" si="42"/>
        <v>#N/A</v>
      </c>
      <c r="FE23" s="170" t="e">
        <f t="shared" si="43"/>
        <v>#N/A</v>
      </c>
      <c r="FF23" s="170" t="e">
        <f t="shared" si="44"/>
        <v>#N/A</v>
      </c>
      <c r="FG23" s="170" t="e">
        <f t="shared" si="45"/>
        <v>#N/A</v>
      </c>
      <c r="FH23" s="170" t="e">
        <f t="shared" si="46"/>
        <v>#N/A</v>
      </c>
      <c r="FI23" s="170" t="e">
        <f t="shared" si="47"/>
        <v>#N/A</v>
      </c>
      <c r="FJ23" s="170" t="e">
        <f t="shared" si="48"/>
        <v>#N/A</v>
      </c>
      <c r="FK23" s="170" t="e">
        <f t="shared" si="49"/>
        <v>#N/A</v>
      </c>
      <c r="FL23" s="170" t="e">
        <f t="shared" si="50"/>
        <v>#N/A</v>
      </c>
      <c r="FM23" s="170" t="e">
        <f t="shared" si="51"/>
        <v>#N/A</v>
      </c>
      <c r="FN23" s="170" t="e">
        <f t="shared" si="52"/>
        <v>#N/A</v>
      </c>
      <c r="FO23" s="170" t="e">
        <f t="shared" si="53"/>
        <v>#N/A</v>
      </c>
      <c r="FP23" s="170" t="e">
        <f t="shared" si="54"/>
        <v>#N/A</v>
      </c>
      <c r="FQ23" s="170" t="e">
        <f t="shared" si="55"/>
        <v>#N/A</v>
      </c>
      <c r="FR23" s="170" t="e">
        <f t="shared" si="56"/>
        <v>#N/A</v>
      </c>
      <c r="FS23" s="170" t="e">
        <f t="shared" si="57"/>
        <v>#N/A</v>
      </c>
      <c r="FT23" s="170" t="e">
        <f t="shared" si="58"/>
        <v>#N/A</v>
      </c>
      <c r="FU23" s="170" t="e">
        <f t="shared" si="59"/>
        <v>#N/A</v>
      </c>
      <c r="FV23" s="170" t="e">
        <f t="shared" si="60"/>
        <v>#N/A</v>
      </c>
      <c r="FW23" s="170" t="e">
        <f t="shared" si="61"/>
        <v>#N/A</v>
      </c>
      <c r="FX23" s="170" t="e">
        <f t="shared" si="62"/>
        <v>#N/A</v>
      </c>
      <c r="FY23" s="170" t="e">
        <f t="shared" si="63"/>
        <v>#N/A</v>
      </c>
      <c r="FZ23" s="170" t="e">
        <f t="shared" si="64"/>
        <v>#N/A</v>
      </c>
      <c r="GA23" s="170" t="e">
        <f t="shared" si="65"/>
        <v>#N/A</v>
      </c>
      <c r="GB23" s="170" t="e">
        <f t="shared" si="66"/>
        <v>#N/A</v>
      </c>
      <c r="GC23" s="170" t="e">
        <f t="shared" si="67"/>
        <v>#N/A</v>
      </c>
      <c r="GD23" s="170" t="e">
        <f t="shared" si="68"/>
        <v>#N/A</v>
      </c>
      <c r="GE23" s="170" t="e">
        <f t="shared" si="69"/>
        <v>#N/A</v>
      </c>
      <c r="GF23" s="170" t="e">
        <f t="shared" si="70"/>
        <v>#N/A</v>
      </c>
      <c r="GG23" s="170" t="e">
        <f t="shared" si="71"/>
        <v>#N/A</v>
      </c>
      <c r="GH23" s="170" t="e">
        <f t="shared" si="72"/>
        <v>#N/A</v>
      </c>
      <c r="GI23" s="170" t="e">
        <f t="shared" si="73"/>
        <v>#N/A</v>
      </c>
      <c r="GJ23" s="170" t="e">
        <f t="shared" si="74"/>
        <v>#N/A</v>
      </c>
      <c r="GK23" s="170" t="e">
        <f t="shared" si="75"/>
        <v>#N/A</v>
      </c>
      <c r="GL23" s="170" t="e">
        <f t="shared" si="76"/>
        <v>#N/A</v>
      </c>
      <c r="GM23" s="170" t="e">
        <f t="shared" si="77"/>
        <v>#N/A</v>
      </c>
      <c r="GN23" s="170" t="e">
        <f t="shared" si="78"/>
        <v>#N/A</v>
      </c>
      <c r="GO23" s="170" t="e">
        <f t="shared" si="79"/>
        <v>#N/A</v>
      </c>
      <c r="GP23" s="170" t="e">
        <f t="shared" si="80"/>
        <v>#N/A</v>
      </c>
      <c r="GQ23" s="170" t="e">
        <f t="shared" si="81"/>
        <v>#N/A</v>
      </c>
      <c r="GR23" s="170" t="e">
        <f t="shared" si="82"/>
        <v>#N/A</v>
      </c>
      <c r="GS23" s="170" t="e">
        <f t="shared" si="83"/>
        <v>#N/A</v>
      </c>
      <c r="GT23" s="170" t="e">
        <f t="shared" si="84"/>
        <v>#N/A</v>
      </c>
      <c r="GU23" s="170" t="e">
        <f t="shared" si="85"/>
        <v>#N/A</v>
      </c>
      <c r="GV23" s="170" t="e">
        <f t="shared" si="86"/>
        <v>#N/A</v>
      </c>
      <c r="GW23" s="170" t="e">
        <f t="shared" si="87"/>
        <v>#N/A</v>
      </c>
      <c r="GX23" s="170" t="e">
        <f t="shared" si="88"/>
        <v>#N/A</v>
      </c>
      <c r="GY23" s="170" t="e">
        <f t="shared" si="89"/>
        <v>#N/A</v>
      </c>
      <c r="GZ23" s="170" t="e">
        <f t="shared" si="90"/>
        <v>#N/A</v>
      </c>
      <c r="HA23" s="170" t="e">
        <f t="shared" si="91"/>
        <v>#N/A</v>
      </c>
      <c r="HB23" s="170" t="e">
        <f t="shared" si="92"/>
        <v>#N/A</v>
      </c>
      <c r="HC23" s="170" t="e">
        <f t="shared" si="93"/>
        <v>#N/A</v>
      </c>
      <c r="HD23" s="170" t="e">
        <f t="shared" si="94"/>
        <v>#N/A</v>
      </c>
      <c r="HE23" s="170" t="e">
        <f t="shared" si="95"/>
        <v>#N/A</v>
      </c>
      <c r="HF23" s="170" t="e">
        <f t="shared" si="96"/>
        <v>#N/A</v>
      </c>
      <c r="HG23" s="170" t="e">
        <f t="shared" si="97"/>
        <v>#N/A</v>
      </c>
      <c r="HH23" s="170" t="e">
        <f t="shared" si="98"/>
        <v>#N/A</v>
      </c>
      <c r="HI23" s="170" t="e">
        <f t="shared" si="99"/>
        <v>#N/A</v>
      </c>
      <c r="HJ23" s="170" t="e">
        <f t="shared" si="100"/>
        <v>#N/A</v>
      </c>
      <c r="HK23" s="170" t="e">
        <f t="shared" si="101"/>
        <v>#N/A</v>
      </c>
      <c r="HL23" s="170" t="e">
        <f t="shared" si="102"/>
        <v>#N/A</v>
      </c>
      <c r="HM23" s="170" t="e">
        <f t="shared" si="103"/>
        <v>#N/A</v>
      </c>
      <c r="HN23" s="170" t="e">
        <f t="shared" si="104"/>
        <v>#N/A</v>
      </c>
      <c r="HO23" s="170" t="e">
        <f t="shared" si="105"/>
        <v>#N/A</v>
      </c>
      <c r="HP23" s="170" t="e">
        <f t="shared" si="106"/>
        <v>#N/A</v>
      </c>
    </row>
    <row r="24" spans="1:224" hidden="1" x14ac:dyDescent="0.25">
      <c r="A24" s="4">
        <v>21</v>
      </c>
      <c r="B24" s="96"/>
      <c r="C24" s="96"/>
      <c r="D24" s="96"/>
      <c r="E24" s="36" t="str">
        <f t="shared" si="107"/>
        <v/>
      </c>
      <c r="F24" s="36" t="str">
        <f t="shared" si="108"/>
        <v/>
      </c>
      <c r="G24" s="74" t="str">
        <f t="shared" si="109"/>
        <v/>
      </c>
      <c r="H24" s="23"/>
      <c r="I24" s="58"/>
      <c r="J24" s="281"/>
      <c r="K24" s="75" t="str">
        <f>IF(AND(B24&gt;0,C24&gt;0,D24&gt;0),IF(ISBLANK(J24),IF(ISBLANK(H24),"",(D24-B24)*VLOOKUP(H24,VLookups!$A$4:$B$13,2,FALSE)),J24),"")</f>
        <v/>
      </c>
      <c r="L24" s="76" t="str">
        <f t="shared" si="0"/>
        <v/>
      </c>
      <c r="M24" s="96"/>
      <c r="N24" s="271"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1"/>
        <v/>
      </c>
      <c r="W24" s="50" t="str">
        <f t="shared" si="119"/>
        <v/>
      </c>
      <c r="X24" s="50" t="str">
        <f t="shared" si="119"/>
        <v/>
      </c>
      <c r="Y24" s="50" t="str">
        <f t="shared" si="119"/>
        <v/>
      </c>
      <c r="Z24" s="50" t="str">
        <f t="shared" si="119"/>
        <v/>
      </c>
      <c r="AA24" s="50" t="str">
        <f t="shared" si="119"/>
        <v/>
      </c>
      <c r="AB24" s="50" t="str">
        <f t="shared" si="119"/>
        <v/>
      </c>
      <c r="AC24" s="50" t="str">
        <f t="shared" si="119"/>
        <v/>
      </c>
      <c r="AD24" s="50" t="str">
        <f t="shared" si="119"/>
        <v/>
      </c>
      <c r="AE24" s="50" t="str">
        <f t="shared" si="119"/>
        <v/>
      </c>
      <c r="AF24" s="50" t="str">
        <f t="shared" si="119"/>
        <v/>
      </c>
      <c r="AG24" s="50" t="str">
        <f t="shared" si="119"/>
        <v/>
      </c>
      <c r="AH24" s="50" t="str">
        <f t="shared" si="119"/>
        <v/>
      </c>
      <c r="AI24" s="50" t="str">
        <f t="shared" si="119"/>
        <v/>
      </c>
      <c r="AJ24" s="50" t="str">
        <f t="shared" si="119"/>
        <v/>
      </c>
      <c r="AK24" s="50" t="str">
        <f t="shared" si="119"/>
        <v/>
      </c>
      <c r="AL24" s="50" t="str">
        <f t="shared" si="119"/>
        <v/>
      </c>
      <c r="AM24" s="50" t="str">
        <f t="shared" si="119"/>
        <v/>
      </c>
      <c r="AN24" s="50" t="str">
        <f t="shared" si="119"/>
        <v/>
      </c>
      <c r="AO24" s="50" t="str">
        <f t="shared" si="119"/>
        <v/>
      </c>
      <c r="AP24" s="50" t="str">
        <f t="shared" si="119"/>
        <v/>
      </c>
      <c r="AQ24" s="50" t="str">
        <f t="shared" si="3"/>
        <v/>
      </c>
      <c r="AR24" s="50" t="str">
        <f t="shared" si="121"/>
        <v/>
      </c>
      <c r="AS24" s="50" t="str">
        <f t="shared" si="121"/>
        <v/>
      </c>
      <c r="AT24" s="50" t="str">
        <f t="shared" si="121"/>
        <v/>
      </c>
      <c r="AU24" s="50" t="str">
        <f t="shared" si="121"/>
        <v/>
      </c>
      <c r="AV24" s="50" t="str">
        <f t="shared" si="121"/>
        <v/>
      </c>
      <c r="AW24" s="50" t="str">
        <f t="shared" si="121"/>
        <v/>
      </c>
      <c r="AX24" s="50" t="str">
        <f t="shared" si="121"/>
        <v/>
      </c>
      <c r="AY24" s="50" t="str">
        <f t="shared" si="121"/>
        <v/>
      </c>
      <c r="AZ24" s="50" t="str">
        <f t="shared" si="121"/>
        <v/>
      </c>
      <c r="BA24" s="50" t="str">
        <f t="shared" si="121"/>
        <v/>
      </c>
      <c r="BB24" s="50" t="str">
        <f t="shared" si="121"/>
        <v/>
      </c>
      <c r="BC24" s="50" t="str">
        <f t="shared" si="121"/>
        <v/>
      </c>
      <c r="BD24" s="50" t="str">
        <f t="shared" si="121"/>
        <v/>
      </c>
      <c r="BE24" s="50" t="str">
        <f t="shared" si="121"/>
        <v/>
      </c>
      <c r="BF24" s="50" t="str">
        <f t="shared" si="121"/>
        <v/>
      </c>
      <c r="BG24" s="50" t="str">
        <f t="shared" si="121"/>
        <v/>
      </c>
      <c r="BH24" s="50" t="str">
        <f t="shared" si="121"/>
        <v/>
      </c>
      <c r="BI24" s="50" t="str">
        <f t="shared" si="121"/>
        <v/>
      </c>
      <c r="BJ24" s="50" t="str">
        <f t="shared" si="121"/>
        <v/>
      </c>
      <c r="BK24" s="50" t="str">
        <f t="shared" si="121"/>
        <v/>
      </c>
      <c r="BL24" s="50" t="str">
        <f t="shared" si="121"/>
        <v/>
      </c>
      <c r="BM24" s="50" t="str">
        <f t="shared" si="121"/>
        <v/>
      </c>
      <c r="BN24" s="50" t="str">
        <f t="shared" si="121"/>
        <v/>
      </c>
      <c r="BO24" s="50" t="str">
        <f t="shared" si="121"/>
        <v/>
      </c>
      <c r="BP24" s="50" t="str">
        <f t="shared" si="121"/>
        <v/>
      </c>
      <c r="BQ24" s="50" t="str">
        <f t="shared" si="121"/>
        <v/>
      </c>
      <c r="BR24" s="50" t="str">
        <f t="shared" si="121"/>
        <v/>
      </c>
      <c r="BS24" s="50" t="str">
        <f t="shared" si="121"/>
        <v/>
      </c>
      <c r="BT24" s="50" t="str">
        <f t="shared" si="121"/>
        <v/>
      </c>
      <c r="BU24" s="50" t="str">
        <f t="shared" si="121"/>
        <v/>
      </c>
      <c r="BV24" s="50" t="str">
        <f t="shared" si="121"/>
        <v/>
      </c>
      <c r="BW24" s="50" t="str">
        <f t="shared" si="121"/>
        <v/>
      </c>
      <c r="BX24" s="50" t="str">
        <f t="shared" si="121"/>
        <v/>
      </c>
      <c r="BY24" s="50" t="str">
        <f t="shared" si="121"/>
        <v/>
      </c>
      <c r="BZ24" s="50" t="str">
        <f t="shared" si="121"/>
        <v/>
      </c>
      <c r="CA24" s="50" t="str">
        <f t="shared" si="121"/>
        <v/>
      </c>
      <c r="CB24" s="50" t="str">
        <f t="shared" si="121"/>
        <v/>
      </c>
      <c r="CC24" s="50" t="str">
        <f t="shared" si="121"/>
        <v/>
      </c>
      <c r="CD24" s="50" t="str">
        <f t="shared" si="121"/>
        <v/>
      </c>
      <c r="CE24" s="50" t="str">
        <f t="shared" si="121"/>
        <v/>
      </c>
      <c r="CF24" s="50" t="str">
        <f t="shared" si="121"/>
        <v/>
      </c>
      <c r="CG24" s="50" t="str">
        <f t="shared" si="121"/>
        <v/>
      </c>
      <c r="CH24" s="50" t="str">
        <f t="shared" si="121"/>
        <v/>
      </c>
      <c r="CI24" s="50" t="str">
        <f t="shared" si="121"/>
        <v/>
      </c>
      <c r="CJ24" s="50" t="str">
        <f t="shared" si="121"/>
        <v/>
      </c>
      <c r="CK24" s="50" t="str">
        <f t="shared" si="121"/>
        <v/>
      </c>
      <c r="CL24" s="50" t="str">
        <f t="shared" si="121"/>
        <v/>
      </c>
      <c r="CM24" s="50" t="str">
        <f t="shared" si="121"/>
        <v/>
      </c>
      <c r="CN24" s="50" t="str">
        <f t="shared" si="121"/>
        <v/>
      </c>
      <c r="CO24" s="50" t="str">
        <f t="shared" si="121"/>
        <v/>
      </c>
      <c r="CP24" s="50" t="str">
        <f t="shared" si="121"/>
        <v/>
      </c>
      <c r="CQ24" s="50" t="str">
        <f t="shared" si="121"/>
        <v/>
      </c>
      <c r="CR24" s="50" t="str">
        <f t="shared" si="121"/>
        <v/>
      </c>
      <c r="CS24" s="50" t="str">
        <f t="shared" si="121"/>
        <v/>
      </c>
      <c r="CT24" s="50" t="str">
        <f t="shared" si="121"/>
        <v/>
      </c>
      <c r="CU24" s="50" t="str">
        <f t="shared" si="121"/>
        <v/>
      </c>
      <c r="CV24" s="50" t="str">
        <f t="shared" si="121"/>
        <v/>
      </c>
      <c r="CW24" s="50" t="str">
        <f t="shared" si="121"/>
        <v/>
      </c>
      <c r="CX24" s="50" t="str">
        <f t="shared" si="121"/>
        <v/>
      </c>
      <c r="CY24" s="50" t="str">
        <f t="shared" si="121"/>
        <v/>
      </c>
      <c r="CZ24" s="50" t="str">
        <f t="shared" si="121"/>
        <v/>
      </c>
      <c r="DA24" s="50" t="str">
        <f t="shared" si="121"/>
        <v/>
      </c>
      <c r="DB24" s="50" t="str">
        <f t="shared" si="121"/>
        <v/>
      </c>
      <c r="DC24" s="50" t="str">
        <f t="shared" ref="DC24" si="122">IF(ISNONTEXT($V24),DB24+$V24,"")</f>
        <v/>
      </c>
      <c r="DD24" s="50" t="str">
        <f t="shared" si="120"/>
        <v/>
      </c>
      <c r="DE24" s="50" t="str">
        <f t="shared" si="120"/>
        <v/>
      </c>
      <c r="DF24" s="50" t="str">
        <f t="shared" si="120"/>
        <v/>
      </c>
      <c r="DG24" s="50" t="str">
        <f t="shared" si="120"/>
        <v/>
      </c>
      <c r="DH24" s="50" t="str">
        <f t="shared" si="120"/>
        <v/>
      </c>
      <c r="DI24" s="50" t="str">
        <f t="shared" si="120"/>
        <v/>
      </c>
      <c r="DJ24" s="50" t="str">
        <f t="shared" si="120"/>
        <v/>
      </c>
      <c r="DK24" s="50" t="str">
        <f t="shared" si="120"/>
        <v/>
      </c>
      <c r="DL24" s="50" t="str">
        <f t="shared" si="120"/>
        <v/>
      </c>
      <c r="DM24" s="50" t="str">
        <f t="shared" si="120"/>
        <v/>
      </c>
      <c r="DN24" s="50" t="str">
        <f t="shared" si="120"/>
        <v/>
      </c>
      <c r="DO24" s="50" t="str">
        <f t="shared" si="120"/>
        <v/>
      </c>
      <c r="DP24" s="50" t="str">
        <f t="shared" si="120"/>
        <v/>
      </c>
      <c r="DQ24" s="50" t="str">
        <f t="shared" si="120"/>
        <v/>
      </c>
      <c r="DR24" s="50" t="str">
        <f t="shared" si="120"/>
        <v/>
      </c>
      <c r="DS24" s="50" t="str">
        <f t="shared" si="120"/>
        <v/>
      </c>
      <c r="DT24" s="170" t="e">
        <f t="shared" si="6"/>
        <v>#N/A</v>
      </c>
      <c r="DU24" s="170" t="e">
        <f t="shared" si="7"/>
        <v>#N/A</v>
      </c>
      <c r="DV24" s="170" t="e">
        <f t="shared" si="8"/>
        <v>#N/A</v>
      </c>
      <c r="DW24" s="170" t="e">
        <f t="shared" si="9"/>
        <v>#N/A</v>
      </c>
      <c r="DX24" s="170" t="e">
        <f t="shared" si="10"/>
        <v>#N/A</v>
      </c>
      <c r="DY24" s="170" t="e">
        <f t="shared" si="11"/>
        <v>#N/A</v>
      </c>
      <c r="DZ24" s="170" t="e">
        <f t="shared" si="12"/>
        <v>#N/A</v>
      </c>
      <c r="EA24" s="170" t="e">
        <f t="shared" si="13"/>
        <v>#N/A</v>
      </c>
      <c r="EB24" s="170" t="e">
        <f t="shared" si="14"/>
        <v>#N/A</v>
      </c>
      <c r="EC24" s="170" t="e">
        <f t="shared" si="15"/>
        <v>#N/A</v>
      </c>
      <c r="ED24" s="170" t="e">
        <f t="shared" si="16"/>
        <v>#N/A</v>
      </c>
      <c r="EE24" s="170" t="e">
        <f t="shared" si="17"/>
        <v>#N/A</v>
      </c>
      <c r="EF24" s="170" t="e">
        <f t="shared" si="18"/>
        <v>#N/A</v>
      </c>
      <c r="EG24" s="170" t="e">
        <f t="shared" si="19"/>
        <v>#N/A</v>
      </c>
      <c r="EH24" s="170" t="e">
        <f t="shared" si="20"/>
        <v>#N/A</v>
      </c>
      <c r="EI24" s="170" t="e">
        <f t="shared" si="21"/>
        <v>#N/A</v>
      </c>
      <c r="EJ24" s="170" t="e">
        <f t="shared" si="22"/>
        <v>#N/A</v>
      </c>
      <c r="EK24" s="170" t="e">
        <f t="shared" si="23"/>
        <v>#N/A</v>
      </c>
      <c r="EL24" s="170" t="e">
        <f t="shared" si="24"/>
        <v>#N/A</v>
      </c>
      <c r="EM24" s="170" t="e">
        <f t="shared" si="25"/>
        <v>#N/A</v>
      </c>
      <c r="EN24" s="170" t="e">
        <f t="shared" si="26"/>
        <v>#N/A</v>
      </c>
      <c r="EO24" s="170" t="e">
        <f t="shared" si="27"/>
        <v>#N/A</v>
      </c>
      <c r="EP24" s="170" t="e">
        <f t="shared" si="28"/>
        <v>#N/A</v>
      </c>
      <c r="EQ24" s="170" t="e">
        <f t="shared" si="29"/>
        <v>#N/A</v>
      </c>
      <c r="ER24" s="170" t="e">
        <f t="shared" si="30"/>
        <v>#N/A</v>
      </c>
      <c r="ES24" s="170" t="e">
        <f t="shared" si="31"/>
        <v>#N/A</v>
      </c>
      <c r="ET24" s="170" t="e">
        <f t="shared" si="32"/>
        <v>#N/A</v>
      </c>
      <c r="EU24" s="170" t="e">
        <f t="shared" si="33"/>
        <v>#N/A</v>
      </c>
      <c r="EV24" s="170" t="e">
        <f t="shared" si="34"/>
        <v>#N/A</v>
      </c>
      <c r="EW24" s="170" t="e">
        <f t="shared" si="35"/>
        <v>#N/A</v>
      </c>
      <c r="EX24" s="170" t="e">
        <f t="shared" si="36"/>
        <v>#N/A</v>
      </c>
      <c r="EY24" s="170" t="e">
        <f t="shared" si="37"/>
        <v>#N/A</v>
      </c>
      <c r="EZ24" s="170" t="e">
        <f t="shared" si="38"/>
        <v>#N/A</v>
      </c>
      <c r="FA24" s="170" t="e">
        <f t="shared" si="39"/>
        <v>#N/A</v>
      </c>
      <c r="FB24" s="170" t="e">
        <f t="shared" si="40"/>
        <v>#N/A</v>
      </c>
      <c r="FC24" s="170" t="e">
        <f t="shared" si="41"/>
        <v>#N/A</v>
      </c>
      <c r="FD24" s="170" t="e">
        <f t="shared" si="42"/>
        <v>#N/A</v>
      </c>
      <c r="FE24" s="170" t="e">
        <f t="shared" si="43"/>
        <v>#N/A</v>
      </c>
      <c r="FF24" s="170" t="e">
        <f t="shared" si="44"/>
        <v>#N/A</v>
      </c>
      <c r="FG24" s="170" t="e">
        <f t="shared" si="45"/>
        <v>#N/A</v>
      </c>
      <c r="FH24" s="170" t="e">
        <f t="shared" si="46"/>
        <v>#N/A</v>
      </c>
      <c r="FI24" s="170" t="e">
        <f t="shared" si="47"/>
        <v>#N/A</v>
      </c>
      <c r="FJ24" s="170" t="e">
        <f t="shared" si="48"/>
        <v>#N/A</v>
      </c>
      <c r="FK24" s="170" t="e">
        <f t="shared" si="49"/>
        <v>#N/A</v>
      </c>
      <c r="FL24" s="170" t="e">
        <f t="shared" si="50"/>
        <v>#N/A</v>
      </c>
      <c r="FM24" s="170" t="e">
        <f t="shared" si="51"/>
        <v>#N/A</v>
      </c>
      <c r="FN24" s="170" t="e">
        <f t="shared" si="52"/>
        <v>#N/A</v>
      </c>
      <c r="FO24" s="170" t="e">
        <f t="shared" si="53"/>
        <v>#N/A</v>
      </c>
      <c r="FP24" s="170" t="e">
        <f t="shared" si="54"/>
        <v>#N/A</v>
      </c>
      <c r="FQ24" s="170" t="e">
        <f t="shared" si="55"/>
        <v>#N/A</v>
      </c>
      <c r="FR24" s="170" t="e">
        <f t="shared" si="56"/>
        <v>#N/A</v>
      </c>
      <c r="FS24" s="170" t="e">
        <f t="shared" si="57"/>
        <v>#N/A</v>
      </c>
      <c r="FT24" s="170" t="e">
        <f t="shared" si="58"/>
        <v>#N/A</v>
      </c>
      <c r="FU24" s="170" t="e">
        <f t="shared" si="59"/>
        <v>#N/A</v>
      </c>
      <c r="FV24" s="170" t="e">
        <f t="shared" si="60"/>
        <v>#N/A</v>
      </c>
      <c r="FW24" s="170" t="e">
        <f t="shared" si="61"/>
        <v>#N/A</v>
      </c>
      <c r="FX24" s="170" t="e">
        <f t="shared" si="62"/>
        <v>#N/A</v>
      </c>
      <c r="FY24" s="170" t="e">
        <f t="shared" si="63"/>
        <v>#N/A</v>
      </c>
      <c r="FZ24" s="170" t="e">
        <f t="shared" si="64"/>
        <v>#N/A</v>
      </c>
      <c r="GA24" s="170" t="e">
        <f t="shared" si="65"/>
        <v>#N/A</v>
      </c>
      <c r="GB24" s="170" t="e">
        <f t="shared" si="66"/>
        <v>#N/A</v>
      </c>
      <c r="GC24" s="170" t="e">
        <f t="shared" si="67"/>
        <v>#N/A</v>
      </c>
      <c r="GD24" s="170" t="e">
        <f t="shared" si="68"/>
        <v>#N/A</v>
      </c>
      <c r="GE24" s="170" t="e">
        <f t="shared" si="69"/>
        <v>#N/A</v>
      </c>
      <c r="GF24" s="170" t="e">
        <f t="shared" si="70"/>
        <v>#N/A</v>
      </c>
      <c r="GG24" s="170" t="e">
        <f t="shared" si="71"/>
        <v>#N/A</v>
      </c>
      <c r="GH24" s="170" t="e">
        <f t="shared" si="72"/>
        <v>#N/A</v>
      </c>
      <c r="GI24" s="170" t="e">
        <f t="shared" si="73"/>
        <v>#N/A</v>
      </c>
      <c r="GJ24" s="170" t="e">
        <f t="shared" si="74"/>
        <v>#N/A</v>
      </c>
      <c r="GK24" s="170" t="e">
        <f t="shared" si="75"/>
        <v>#N/A</v>
      </c>
      <c r="GL24" s="170" t="e">
        <f t="shared" si="76"/>
        <v>#N/A</v>
      </c>
      <c r="GM24" s="170" t="e">
        <f t="shared" si="77"/>
        <v>#N/A</v>
      </c>
      <c r="GN24" s="170" t="e">
        <f t="shared" si="78"/>
        <v>#N/A</v>
      </c>
      <c r="GO24" s="170" t="e">
        <f t="shared" si="79"/>
        <v>#N/A</v>
      </c>
      <c r="GP24" s="170" t="e">
        <f t="shared" si="80"/>
        <v>#N/A</v>
      </c>
      <c r="GQ24" s="170" t="e">
        <f t="shared" si="81"/>
        <v>#N/A</v>
      </c>
      <c r="GR24" s="170" t="e">
        <f t="shared" si="82"/>
        <v>#N/A</v>
      </c>
      <c r="GS24" s="170" t="e">
        <f t="shared" si="83"/>
        <v>#N/A</v>
      </c>
      <c r="GT24" s="170" t="e">
        <f t="shared" si="84"/>
        <v>#N/A</v>
      </c>
      <c r="GU24" s="170" t="e">
        <f t="shared" si="85"/>
        <v>#N/A</v>
      </c>
      <c r="GV24" s="170" t="e">
        <f t="shared" si="86"/>
        <v>#N/A</v>
      </c>
      <c r="GW24" s="170" t="e">
        <f t="shared" si="87"/>
        <v>#N/A</v>
      </c>
      <c r="GX24" s="170" t="e">
        <f t="shared" si="88"/>
        <v>#N/A</v>
      </c>
      <c r="GY24" s="170" t="e">
        <f t="shared" si="89"/>
        <v>#N/A</v>
      </c>
      <c r="GZ24" s="170" t="e">
        <f t="shared" si="90"/>
        <v>#N/A</v>
      </c>
      <c r="HA24" s="170" t="e">
        <f t="shared" si="91"/>
        <v>#N/A</v>
      </c>
      <c r="HB24" s="170" t="e">
        <f t="shared" si="92"/>
        <v>#N/A</v>
      </c>
      <c r="HC24" s="170" t="e">
        <f t="shared" si="93"/>
        <v>#N/A</v>
      </c>
      <c r="HD24" s="170" t="e">
        <f t="shared" si="94"/>
        <v>#N/A</v>
      </c>
      <c r="HE24" s="170" t="e">
        <f t="shared" si="95"/>
        <v>#N/A</v>
      </c>
      <c r="HF24" s="170" t="e">
        <f t="shared" si="96"/>
        <v>#N/A</v>
      </c>
      <c r="HG24" s="170" t="e">
        <f t="shared" si="97"/>
        <v>#N/A</v>
      </c>
      <c r="HH24" s="170" t="e">
        <f t="shared" si="98"/>
        <v>#N/A</v>
      </c>
      <c r="HI24" s="170" t="e">
        <f t="shared" si="99"/>
        <v>#N/A</v>
      </c>
      <c r="HJ24" s="170" t="e">
        <f t="shared" si="100"/>
        <v>#N/A</v>
      </c>
      <c r="HK24" s="170" t="e">
        <f t="shared" si="101"/>
        <v>#N/A</v>
      </c>
      <c r="HL24" s="170" t="e">
        <f t="shared" si="102"/>
        <v>#N/A</v>
      </c>
      <c r="HM24" s="170" t="e">
        <f t="shared" si="103"/>
        <v>#N/A</v>
      </c>
      <c r="HN24" s="170" t="e">
        <f t="shared" si="104"/>
        <v>#N/A</v>
      </c>
      <c r="HO24" s="170" t="e">
        <f t="shared" si="105"/>
        <v>#N/A</v>
      </c>
      <c r="HP24" s="170" t="e">
        <f t="shared" si="106"/>
        <v>#N/A</v>
      </c>
    </row>
    <row r="25" spans="1:224" hidden="1" x14ac:dyDescent="0.25">
      <c r="A25" s="4">
        <v>22</v>
      </c>
      <c r="B25" s="96"/>
      <c r="C25" s="96"/>
      <c r="D25" s="96"/>
      <c r="E25" s="36" t="str">
        <f t="shared" si="107"/>
        <v/>
      </c>
      <c r="F25" s="36" t="str">
        <f t="shared" si="108"/>
        <v/>
      </c>
      <c r="G25" s="74" t="str">
        <f t="shared" si="109"/>
        <v/>
      </c>
      <c r="H25" s="23"/>
      <c r="I25" s="58"/>
      <c r="J25" s="281"/>
      <c r="K25" s="75" t="str">
        <f>IF(AND(B25&gt;0,C25&gt;0,D25&gt;0),IF(ISBLANK(J25),IF(ISBLANK(H25),"",(D25-B25)*VLOOKUP(H25,VLookups!$A$4:$B$13,2,FALSE)),J25),"")</f>
        <v/>
      </c>
      <c r="L25" s="76" t="str">
        <f t="shared" si="0"/>
        <v/>
      </c>
      <c r="M25" s="96"/>
      <c r="N25" s="271"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1"/>
        <v/>
      </c>
      <c r="W25" s="50" t="str">
        <f t="shared" si="119"/>
        <v/>
      </c>
      <c r="X25" s="50" t="str">
        <f t="shared" si="119"/>
        <v/>
      </c>
      <c r="Y25" s="50" t="str">
        <f t="shared" si="119"/>
        <v/>
      </c>
      <c r="Z25" s="50" t="str">
        <f t="shared" si="119"/>
        <v/>
      </c>
      <c r="AA25" s="50" t="str">
        <f t="shared" si="119"/>
        <v/>
      </c>
      <c r="AB25" s="50" t="str">
        <f t="shared" si="119"/>
        <v/>
      </c>
      <c r="AC25" s="50" t="str">
        <f t="shared" si="119"/>
        <v/>
      </c>
      <c r="AD25" s="50" t="str">
        <f t="shared" si="119"/>
        <v/>
      </c>
      <c r="AE25" s="50" t="str">
        <f t="shared" si="119"/>
        <v/>
      </c>
      <c r="AF25" s="50" t="str">
        <f t="shared" si="119"/>
        <v/>
      </c>
      <c r="AG25" s="50" t="str">
        <f t="shared" si="119"/>
        <v/>
      </c>
      <c r="AH25" s="50" t="str">
        <f t="shared" si="119"/>
        <v/>
      </c>
      <c r="AI25" s="50" t="str">
        <f t="shared" si="119"/>
        <v/>
      </c>
      <c r="AJ25" s="50" t="str">
        <f t="shared" si="119"/>
        <v/>
      </c>
      <c r="AK25" s="50" t="str">
        <f t="shared" si="119"/>
        <v/>
      </c>
      <c r="AL25" s="50" t="str">
        <f t="shared" si="119"/>
        <v/>
      </c>
      <c r="AM25" s="50" t="str">
        <f t="shared" si="119"/>
        <v/>
      </c>
      <c r="AN25" s="50" t="str">
        <f t="shared" si="119"/>
        <v/>
      </c>
      <c r="AO25" s="50" t="str">
        <f t="shared" si="119"/>
        <v/>
      </c>
      <c r="AP25" s="50" t="str">
        <f t="shared" si="119"/>
        <v/>
      </c>
      <c r="AQ25" s="50" t="str">
        <f t="shared" si="3"/>
        <v/>
      </c>
      <c r="AR25" s="50" t="str">
        <f t="shared" ref="AR25:DC28" si="123">IF(ISNONTEXT($V25),AQ25+$V25,"")</f>
        <v/>
      </c>
      <c r="AS25" s="50" t="str">
        <f t="shared" si="123"/>
        <v/>
      </c>
      <c r="AT25" s="50" t="str">
        <f t="shared" si="123"/>
        <v/>
      </c>
      <c r="AU25" s="50" t="str">
        <f t="shared" si="123"/>
        <v/>
      </c>
      <c r="AV25" s="50" t="str">
        <f t="shared" si="123"/>
        <v/>
      </c>
      <c r="AW25" s="50" t="str">
        <f t="shared" si="123"/>
        <v/>
      </c>
      <c r="AX25" s="50" t="str">
        <f t="shared" si="123"/>
        <v/>
      </c>
      <c r="AY25" s="50" t="str">
        <f t="shared" si="123"/>
        <v/>
      </c>
      <c r="AZ25" s="50" t="str">
        <f t="shared" si="123"/>
        <v/>
      </c>
      <c r="BA25" s="50" t="str">
        <f t="shared" si="123"/>
        <v/>
      </c>
      <c r="BB25" s="50" t="str">
        <f t="shared" si="123"/>
        <v/>
      </c>
      <c r="BC25" s="50" t="str">
        <f t="shared" si="123"/>
        <v/>
      </c>
      <c r="BD25" s="50" t="str">
        <f t="shared" si="123"/>
        <v/>
      </c>
      <c r="BE25" s="50" t="str">
        <f t="shared" si="123"/>
        <v/>
      </c>
      <c r="BF25" s="50" t="str">
        <f t="shared" si="123"/>
        <v/>
      </c>
      <c r="BG25" s="50" t="str">
        <f t="shared" si="123"/>
        <v/>
      </c>
      <c r="BH25" s="50" t="str">
        <f t="shared" si="123"/>
        <v/>
      </c>
      <c r="BI25" s="50" t="str">
        <f t="shared" si="123"/>
        <v/>
      </c>
      <c r="BJ25" s="50" t="str">
        <f t="shared" si="123"/>
        <v/>
      </c>
      <c r="BK25" s="50" t="str">
        <f t="shared" si="123"/>
        <v/>
      </c>
      <c r="BL25" s="50" t="str">
        <f t="shared" si="123"/>
        <v/>
      </c>
      <c r="BM25" s="50" t="str">
        <f t="shared" si="123"/>
        <v/>
      </c>
      <c r="BN25" s="50" t="str">
        <f t="shared" si="123"/>
        <v/>
      </c>
      <c r="BO25" s="50" t="str">
        <f t="shared" si="123"/>
        <v/>
      </c>
      <c r="BP25" s="50" t="str">
        <f t="shared" si="123"/>
        <v/>
      </c>
      <c r="BQ25" s="50" t="str">
        <f t="shared" si="123"/>
        <v/>
      </c>
      <c r="BR25" s="50" t="str">
        <f t="shared" si="123"/>
        <v/>
      </c>
      <c r="BS25" s="50" t="str">
        <f t="shared" si="123"/>
        <v/>
      </c>
      <c r="BT25" s="50" t="str">
        <f t="shared" si="123"/>
        <v/>
      </c>
      <c r="BU25" s="50" t="str">
        <f t="shared" si="123"/>
        <v/>
      </c>
      <c r="BV25" s="50" t="str">
        <f t="shared" si="123"/>
        <v/>
      </c>
      <c r="BW25" s="50" t="str">
        <f t="shared" si="123"/>
        <v/>
      </c>
      <c r="BX25" s="50" t="str">
        <f t="shared" si="123"/>
        <v/>
      </c>
      <c r="BY25" s="50" t="str">
        <f t="shared" si="123"/>
        <v/>
      </c>
      <c r="BZ25" s="50" t="str">
        <f t="shared" si="123"/>
        <v/>
      </c>
      <c r="CA25" s="50" t="str">
        <f t="shared" si="123"/>
        <v/>
      </c>
      <c r="CB25" s="50" t="str">
        <f t="shared" si="123"/>
        <v/>
      </c>
      <c r="CC25" s="50" t="str">
        <f t="shared" si="123"/>
        <v/>
      </c>
      <c r="CD25" s="50" t="str">
        <f t="shared" si="123"/>
        <v/>
      </c>
      <c r="CE25" s="50" t="str">
        <f t="shared" si="123"/>
        <v/>
      </c>
      <c r="CF25" s="50" t="str">
        <f t="shared" si="123"/>
        <v/>
      </c>
      <c r="CG25" s="50" t="str">
        <f t="shared" si="123"/>
        <v/>
      </c>
      <c r="CH25" s="50" t="str">
        <f t="shared" si="123"/>
        <v/>
      </c>
      <c r="CI25" s="50" t="str">
        <f t="shared" si="123"/>
        <v/>
      </c>
      <c r="CJ25" s="50" t="str">
        <f t="shared" si="123"/>
        <v/>
      </c>
      <c r="CK25" s="50" t="str">
        <f t="shared" si="123"/>
        <v/>
      </c>
      <c r="CL25" s="50" t="str">
        <f t="shared" si="123"/>
        <v/>
      </c>
      <c r="CM25" s="50" t="str">
        <f t="shared" si="123"/>
        <v/>
      </c>
      <c r="CN25" s="50" t="str">
        <f t="shared" si="123"/>
        <v/>
      </c>
      <c r="CO25" s="50" t="str">
        <f t="shared" si="123"/>
        <v/>
      </c>
      <c r="CP25" s="50" t="str">
        <f t="shared" si="123"/>
        <v/>
      </c>
      <c r="CQ25" s="50" t="str">
        <f t="shared" si="123"/>
        <v/>
      </c>
      <c r="CR25" s="50" t="str">
        <f t="shared" si="123"/>
        <v/>
      </c>
      <c r="CS25" s="50" t="str">
        <f t="shared" si="123"/>
        <v/>
      </c>
      <c r="CT25" s="50" t="str">
        <f t="shared" si="123"/>
        <v/>
      </c>
      <c r="CU25" s="50" t="str">
        <f t="shared" si="123"/>
        <v/>
      </c>
      <c r="CV25" s="50" t="str">
        <f t="shared" si="123"/>
        <v/>
      </c>
      <c r="CW25" s="50" t="str">
        <f t="shared" si="123"/>
        <v/>
      </c>
      <c r="CX25" s="50" t="str">
        <f t="shared" si="123"/>
        <v/>
      </c>
      <c r="CY25" s="50" t="str">
        <f t="shared" si="123"/>
        <v/>
      </c>
      <c r="CZ25" s="50" t="str">
        <f t="shared" si="123"/>
        <v/>
      </c>
      <c r="DA25" s="50" t="str">
        <f t="shared" si="123"/>
        <v/>
      </c>
      <c r="DB25" s="50" t="str">
        <f t="shared" si="123"/>
        <v/>
      </c>
      <c r="DC25" s="50" t="str">
        <f t="shared" si="123"/>
        <v/>
      </c>
      <c r="DD25" s="50" t="str">
        <f t="shared" si="120"/>
        <v/>
      </c>
      <c r="DE25" s="50" t="str">
        <f t="shared" si="120"/>
        <v/>
      </c>
      <c r="DF25" s="50" t="str">
        <f t="shared" si="120"/>
        <v/>
      </c>
      <c r="DG25" s="50" t="str">
        <f t="shared" si="120"/>
        <v/>
      </c>
      <c r="DH25" s="50" t="str">
        <f t="shared" si="120"/>
        <v/>
      </c>
      <c r="DI25" s="50" t="str">
        <f t="shared" si="120"/>
        <v/>
      </c>
      <c r="DJ25" s="50" t="str">
        <f t="shared" si="120"/>
        <v/>
      </c>
      <c r="DK25" s="50" t="str">
        <f t="shared" si="120"/>
        <v/>
      </c>
      <c r="DL25" s="50" t="str">
        <f t="shared" si="120"/>
        <v/>
      </c>
      <c r="DM25" s="50" t="str">
        <f t="shared" si="120"/>
        <v/>
      </c>
      <c r="DN25" s="50" t="str">
        <f t="shared" si="120"/>
        <v/>
      </c>
      <c r="DO25" s="50" t="str">
        <f t="shared" si="120"/>
        <v/>
      </c>
      <c r="DP25" s="50" t="str">
        <f t="shared" si="120"/>
        <v/>
      </c>
      <c r="DQ25" s="50" t="str">
        <f t="shared" si="120"/>
        <v/>
      </c>
      <c r="DR25" s="50" t="str">
        <f t="shared" si="120"/>
        <v/>
      </c>
      <c r="DS25" s="50" t="str">
        <f t="shared" si="120"/>
        <v/>
      </c>
      <c r="DT25" s="170" t="e">
        <f t="shared" si="6"/>
        <v>#N/A</v>
      </c>
      <c r="DU25" s="170" t="e">
        <f t="shared" si="7"/>
        <v>#N/A</v>
      </c>
      <c r="DV25" s="170" t="e">
        <f t="shared" si="8"/>
        <v>#N/A</v>
      </c>
      <c r="DW25" s="170" t="e">
        <f t="shared" si="9"/>
        <v>#N/A</v>
      </c>
      <c r="DX25" s="170" t="e">
        <f t="shared" si="10"/>
        <v>#N/A</v>
      </c>
      <c r="DY25" s="170" t="e">
        <f t="shared" si="11"/>
        <v>#N/A</v>
      </c>
      <c r="DZ25" s="170" t="e">
        <f t="shared" si="12"/>
        <v>#N/A</v>
      </c>
      <c r="EA25" s="170" t="e">
        <f t="shared" si="13"/>
        <v>#N/A</v>
      </c>
      <c r="EB25" s="170" t="e">
        <f t="shared" si="14"/>
        <v>#N/A</v>
      </c>
      <c r="EC25" s="170" t="e">
        <f t="shared" si="15"/>
        <v>#N/A</v>
      </c>
      <c r="ED25" s="170" t="e">
        <f t="shared" si="16"/>
        <v>#N/A</v>
      </c>
      <c r="EE25" s="170" t="e">
        <f t="shared" si="17"/>
        <v>#N/A</v>
      </c>
      <c r="EF25" s="170" t="e">
        <f t="shared" si="18"/>
        <v>#N/A</v>
      </c>
      <c r="EG25" s="170" t="e">
        <f t="shared" si="19"/>
        <v>#N/A</v>
      </c>
      <c r="EH25" s="170" t="e">
        <f t="shared" si="20"/>
        <v>#N/A</v>
      </c>
      <c r="EI25" s="170" t="e">
        <f t="shared" si="21"/>
        <v>#N/A</v>
      </c>
      <c r="EJ25" s="170" t="e">
        <f t="shared" si="22"/>
        <v>#N/A</v>
      </c>
      <c r="EK25" s="170" t="e">
        <f t="shared" si="23"/>
        <v>#N/A</v>
      </c>
      <c r="EL25" s="170" t="e">
        <f t="shared" si="24"/>
        <v>#N/A</v>
      </c>
      <c r="EM25" s="170" t="e">
        <f t="shared" si="25"/>
        <v>#N/A</v>
      </c>
      <c r="EN25" s="170" t="e">
        <f t="shared" si="26"/>
        <v>#N/A</v>
      </c>
      <c r="EO25" s="170" t="e">
        <f t="shared" si="27"/>
        <v>#N/A</v>
      </c>
      <c r="EP25" s="170" t="e">
        <f t="shared" si="28"/>
        <v>#N/A</v>
      </c>
      <c r="EQ25" s="170" t="e">
        <f t="shared" si="29"/>
        <v>#N/A</v>
      </c>
      <c r="ER25" s="170" t="e">
        <f t="shared" si="30"/>
        <v>#N/A</v>
      </c>
      <c r="ES25" s="170" t="e">
        <f t="shared" si="31"/>
        <v>#N/A</v>
      </c>
      <c r="ET25" s="170" t="e">
        <f t="shared" si="32"/>
        <v>#N/A</v>
      </c>
      <c r="EU25" s="170" t="e">
        <f t="shared" si="33"/>
        <v>#N/A</v>
      </c>
      <c r="EV25" s="170" t="e">
        <f t="shared" si="34"/>
        <v>#N/A</v>
      </c>
      <c r="EW25" s="170" t="e">
        <f t="shared" si="35"/>
        <v>#N/A</v>
      </c>
      <c r="EX25" s="170" t="e">
        <f t="shared" si="36"/>
        <v>#N/A</v>
      </c>
      <c r="EY25" s="170" t="e">
        <f t="shared" si="37"/>
        <v>#N/A</v>
      </c>
      <c r="EZ25" s="170" t="e">
        <f t="shared" si="38"/>
        <v>#N/A</v>
      </c>
      <c r="FA25" s="170" t="e">
        <f t="shared" si="39"/>
        <v>#N/A</v>
      </c>
      <c r="FB25" s="170" t="e">
        <f t="shared" si="40"/>
        <v>#N/A</v>
      </c>
      <c r="FC25" s="170" t="e">
        <f t="shared" si="41"/>
        <v>#N/A</v>
      </c>
      <c r="FD25" s="170" t="e">
        <f t="shared" si="42"/>
        <v>#N/A</v>
      </c>
      <c r="FE25" s="170" t="e">
        <f t="shared" si="43"/>
        <v>#N/A</v>
      </c>
      <c r="FF25" s="170" t="e">
        <f t="shared" si="44"/>
        <v>#N/A</v>
      </c>
      <c r="FG25" s="170" t="e">
        <f t="shared" si="45"/>
        <v>#N/A</v>
      </c>
      <c r="FH25" s="170" t="e">
        <f t="shared" si="46"/>
        <v>#N/A</v>
      </c>
      <c r="FI25" s="170" t="e">
        <f t="shared" si="47"/>
        <v>#N/A</v>
      </c>
      <c r="FJ25" s="170" t="e">
        <f t="shared" si="48"/>
        <v>#N/A</v>
      </c>
      <c r="FK25" s="170" t="e">
        <f t="shared" si="49"/>
        <v>#N/A</v>
      </c>
      <c r="FL25" s="170" t="e">
        <f t="shared" si="50"/>
        <v>#N/A</v>
      </c>
      <c r="FM25" s="170" t="e">
        <f t="shared" si="51"/>
        <v>#N/A</v>
      </c>
      <c r="FN25" s="170" t="e">
        <f t="shared" si="52"/>
        <v>#N/A</v>
      </c>
      <c r="FO25" s="170" t="e">
        <f t="shared" si="53"/>
        <v>#N/A</v>
      </c>
      <c r="FP25" s="170" t="e">
        <f t="shared" si="54"/>
        <v>#N/A</v>
      </c>
      <c r="FQ25" s="170" t="e">
        <f t="shared" si="55"/>
        <v>#N/A</v>
      </c>
      <c r="FR25" s="170" t="e">
        <f t="shared" si="56"/>
        <v>#N/A</v>
      </c>
      <c r="FS25" s="170" t="e">
        <f t="shared" si="57"/>
        <v>#N/A</v>
      </c>
      <c r="FT25" s="170" t="e">
        <f t="shared" si="58"/>
        <v>#N/A</v>
      </c>
      <c r="FU25" s="170" t="e">
        <f t="shared" si="59"/>
        <v>#N/A</v>
      </c>
      <c r="FV25" s="170" t="e">
        <f t="shared" si="60"/>
        <v>#N/A</v>
      </c>
      <c r="FW25" s="170" t="e">
        <f t="shared" si="61"/>
        <v>#N/A</v>
      </c>
      <c r="FX25" s="170" t="e">
        <f t="shared" si="62"/>
        <v>#N/A</v>
      </c>
      <c r="FY25" s="170" t="e">
        <f t="shared" si="63"/>
        <v>#N/A</v>
      </c>
      <c r="FZ25" s="170" t="e">
        <f t="shared" si="64"/>
        <v>#N/A</v>
      </c>
      <c r="GA25" s="170" t="e">
        <f t="shared" si="65"/>
        <v>#N/A</v>
      </c>
      <c r="GB25" s="170" t="e">
        <f t="shared" si="66"/>
        <v>#N/A</v>
      </c>
      <c r="GC25" s="170" t="e">
        <f t="shared" si="67"/>
        <v>#N/A</v>
      </c>
      <c r="GD25" s="170" t="e">
        <f t="shared" si="68"/>
        <v>#N/A</v>
      </c>
      <c r="GE25" s="170" t="e">
        <f t="shared" si="69"/>
        <v>#N/A</v>
      </c>
      <c r="GF25" s="170" t="e">
        <f t="shared" si="70"/>
        <v>#N/A</v>
      </c>
      <c r="GG25" s="170" t="e">
        <f t="shared" si="71"/>
        <v>#N/A</v>
      </c>
      <c r="GH25" s="170" t="e">
        <f t="shared" si="72"/>
        <v>#N/A</v>
      </c>
      <c r="GI25" s="170" t="e">
        <f t="shared" si="73"/>
        <v>#N/A</v>
      </c>
      <c r="GJ25" s="170" t="e">
        <f t="shared" si="74"/>
        <v>#N/A</v>
      </c>
      <c r="GK25" s="170" t="e">
        <f t="shared" si="75"/>
        <v>#N/A</v>
      </c>
      <c r="GL25" s="170" t="e">
        <f t="shared" si="76"/>
        <v>#N/A</v>
      </c>
      <c r="GM25" s="170" t="e">
        <f t="shared" si="77"/>
        <v>#N/A</v>
      </c>
      <c r="GN25" s="170" t="e">
        <f t="shared" si="78"/>
        <v>#N/A</v>
      </c>
      <c r="GO25" s="170" t="e">
        <f t="shared" si="79"/>
        <v>#N/A</v>
      </c>
      <c r="GP25" s="170" t="e">
        <f t="shared" si="80"/>
        <v>#N/A</v>
      </c>
      <c r="GQ25" s="170" t="e">
        <f t="shared" si="81"/>
        <v>#N/A</v>
      </c>
      <c r="GR25" s="170" t="e">
        <f t="shared" si="82"/>
        <v>#N/A</v>
      </c>
      <c r="GS25" s="170" t="e">
        <f t="shared" si="83"/>
        <v>#N/A</v>
      </c>
      <c r="GT25" s="170" t="e">
        <f t="shared" si="84"/>
        <v>#N/A</v>
      </c>
      <c r="GU25" s="170" t="e">
        <f t="shared" si="85"/>
        <v>#N/A</v>
      </c>
      <c r="GV25" s="170" t="e">
        <f t="shared" si="86"/>
        <v>#N/A</v>
      </c>
      <c r="GW25" s="170" t="e">
        <f t="shared" si="87"/>
        <v>#N/A</v>
      </c>
      <c r="GX25" s="170" t="e">
        <f t="shared" si="88"/>
        <v>#N/A</v>
      </c>
      <c r="GY25" s="170" t="e">
        <f t="shared" si="89"/>
        <v>#N/A</v>
      </c>
      <c r="GZ25" s="170" t="e">
        <f t="shared" si="90"/>
        <v>#N/A</v>
      </c>
      <c r="HA25" s="170" t="e">
        <f t="shared" si="91"/>
        <v>#N/A</v>
      </c>
      <c r="HB25" s="170" t="e">
        <f t="shared" si="92"/>
        <v>#N/A</v>
      </c>
      <c r="HC25" s="170" t="e">
        <f t="shared" si="93"/>
        <v>#N/A</v>
      </c>
      <c r="HD25" s="170" t="e">
        <f t="shared" si="94"/>
        <v>#N/A</v>
      </c>
      <c r="HE25" s="170" t="e">
        <f t="shared" si="95"/>
        <v>#N/A</v>
      </c>
      <c r="HF25" s="170" t="e">
        <f t="shared" si="96"/>
        <v>#N/A</v>
      </c>
      <c r="HG25" s="170" t="e">
        <f t="shared" si="97"/>
        <v>#N/A</v>
      </c>
      <c r="HH25" s="170" t="e">
        <f t="shared" si="98"/>
        <v>#N/A</v>
      </c>
      <c r="HI25" s="170" t="e">
        <f t="shared" si="99"/>
        <v>#N/A</v>
      </c>
      <c r="HJ25" s="170" t="e">
        <f t="shared" si="100"/>
        <v>#N/A</v>
      </c>
      <c r="HK25" s="170" t="e">
        <f t="shared" si="101"/>
        <v>#N/A</v>
      </c>
      <c r="HL25" s="170" t="e">
        <f t="shared" si="102"/>
        <v>#N/A</v>
      </c>
      <c r="HM25" s="170" t="e">
        <f t="shared" si="103"/>
        <v>#N/A</v>
      </c>
      <c r="HN25" s="170" t="e">
        <f t="shared" si="104"/>
        <v>#N/A</v>
      </c>
      <c r="HO25" s="170" t="e">
        <f t="shared" si="105"/>
        <v>#N/A</v>
      </c>
      <c r="HP25" s="170" t="e">
        <f t="shared" si="106"/>
        <v>#N/A</v>
      </c>
    </row>
    <row r="26" spans="1:224" hidden="1" x14ac:dyDescent="0.25">
      <c r="A26" s="4">
        <v>23</v>
      </c>
      <c r="B26" s="96"/>
      <c r="C26" s="96"/>
      <c r="D26" s="96"/>
      <c r="E26" s="36" t="str">
        <f t="shared" si="107"/>
        <v/>
      </c>
      <c r="F26" s="36" t="str">
        <f t="shared" si="108"/>
        <v/>
      </c>
      <c r="G26" s="74" t="str">
        <f t="shared" si="109"/>
        <v/>
      </c>
      <c r="H26" s="23"/>
      <c r="I26" s="58"/>
      <c r="J26" s="281"/>
      <c r="K26" s="75" t="str">
        <f>IF(AND(B26&gt;0,C26&gt;0,D26&gt;0),IF(ISBLANK(J26),IF(ISBLANK(H26),"",(D26-B26)*VLOOKUP(H26,VLookups!$A$4:$B$13,2,FALSE)),J26),"")</f>
        <v/>
      </c>
      <c r="L26" s="76" t="str">
        <f t="shared" si="0"/>
        <v/>
      </c>
      <c r="M26" s="96"/>
      <c r="N26" s="271"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1"/>
        <v/>
      </c>
      <c r="W26" s="50" t="str">
        <f t="shared" si="119"/>
        <v/>
      </c>
      <c r="X26" s="50" t="str">
        <f t="shared" si="119"/>
        <v/>
      </c>
      <c r="Y26" s="50" t="str">
        <f t="shared" si="119"/>
        <v/>
      </c>
      <c r="Z26" s="50" t="str">
        <f t="shared" si="119"/>
        <v/>
      </c>
      <c r="AA26" s="50" t="str">
        <f t="shared" si="119"/>
        <v/>
      </c>
      <c r="AB26" s="50" t="str">
        <f t="shared" si="119"/>
        <v/>
      </c>
      <c r="AC26" s="50" t="str">
        <f t="shared" si="119"/>
        <v/>
      </c>
      <c r="AD26" s="50" t="str">
        <f t="shared" si="119"/>
        <v/>
      </c>
      <c r="AE26" s="50" t="str">
        <f t="shared" si="119"/>
        <v/>
      </c>
      <c r="AF26" s="50" t="str">
        <f t="shared" si="119"/>
        <v/>
      </c>
      <c r="AG26" s="50" t="str">
        <f t="shared" si="119"/>
        <v/>
      </c>
      <c r="AH26" s="50" t="str">
        <f t="shared" si="119"/>
        <v/>
      </c>
      <c r="AI26" s="50" t="str">
        <f t="shared" si="119"/>
        <v/>
      </c>
      <c r="AJ26" s="50" t="str">
        <f t="shared" si="119"/>
        <v/>
      </c>
      <c r="AK26" s="50" t="str">
        <f t="shared" si="119"/>
        <v/>
      </c>
      <c r="AL26" s="50" t="str">
        <f t="shared" si="119"/>
        <v/>
      </c>
      <c r="AM26" s="50" t="str">
        <f t="shared" si="119"/>
        <v/>
      </c>
      <c r="AN26" s="50" t="str">
        <f t="shared" si="119"/>
        <v/>
      </c>
      <c r="AO26" s="50" t="str">
        <f t="shared" si="119"/>
        <v/>
      </c>
      <c r="AP26" s="50" t="str">
        <f t="shared" si="119"/>
        <v/>
      </c>
      <c r="AQ26" s="50" t="str">
        <f t="shared" si="3"/>
        <v/>
      </c>
      <c r="AR26" s="50" t="str">
        <f t="shared" si="123"/>
        <v/>
      </c>
      <c r="AS26" s="50" t="str">
        <f t="shared" si="123"/>
        <v/>
      </c>
      <c r="AT26" s="50" t="str">
        <f t="shared" si="123"/>
        <v/>
      </c>
      <c r="AU26" s="50" t="str">
        <f t="shared" si="123"/>
        <v/>
      </c>
      <c r="AV26" s="50" t="str">
        <f t="shared" si="123"/>
        <v/>
      </c>
      <c r="AW26" s="50" t="str">
        <f t="shared" si="123"/>
        <v/>
      </c>
      <c r="AX26" s="50" t="str">
        <f t="shared" si="123"/>
        <v/>
      </c>
      <c r="AY26" s="50" t="str">
        <f t="shared" si="123"/>
        <v/>
      </c>
      <c r="AZ26" s="50" t="str">
        <f t="shared" si="123"/>
        <v/>
      </c>
      <c r="BA26" s="50" t="str">
        <f t="shared" si="123"/>
        <v/>
      </c>
      <c r="BB26" s="50" t="str">
        <f t="shared" si="123"/>
        <v/>
      </c>
      <c r="BC26" s="50" t="str">
        <f t="shared" si="123"/>
        <v/>
      </c>
      <c r="BD26" s="50" t="str">
        <f t="shared" si="123"/>
        <v/>
      </c>
      <c r="BE26" s="50" t="str">
        <f t="shared" si="123"/>
        <v/>
      </c>
      <c r="BF26" s="50" t="str">
        <f t="shared" si="123"/>
        <v/>
      </c>
      <c r="BG26" s="50" t="str">
        <f t="shared" si="123"/>
        <v/>
      </c>
      <c r="BH26" s="50" t="str">
        <f t="shared" si="123"/>
        <v/>
      </c>
      <c r="BI26" s="50" t="str">
        <f t="shared" si="123"/>
        <v/>
      </c>
      <c r="BJ26" s="50" t="str">
        <f t="shared" si="123"/>
        <v/>
      </c>
      <c r="BK26" s="50" t="str">
        <f t="shared" si="123"/>
        <v/>
      </c>
      <c r="BL26" s="50" t="str">
        <f t="shared" si="123"/>
        <v/>
      </c>
      <c r="BM26" s="50" t="str">
        <f t="shared" si="123"/>
        <v/>
      </c>
      <c r="BN26" s="50" t="str">
        <f t="shared" si="123"/>
        <v/>
      </c>
      <c r="BO26" s="50" t="str">
        <f t="shared" si="123"/>
        <v/>
      </c>
      <c r="BP26" s="50" t="str">
        <f t="shared" si="123"/>
        <v/>
      </c>
      <c r="BQ26" s="50" t="str">
        <f t="shared" si="123"/>
        <v/>
      </c>
      <c r="BR26" s="50" t="str">
        <f t="shared" si="123"/>
        <v/>
      </c>
      <c r="BS26" s="50" t="str">
        <f t="shared" si="123"/>
        <v/>
      </c>
      <c r="BT26" s="50" t="str">
        <f t="shared" si="123"/>
        <v/>
      </c>
      <c r="BU26" s="50" t="str">
        <f t="shared" si="123"/>
        <v/>
      </c>
      <c r="BV26" s="50" t="str">
        <f t="shared" si="123"/>
        <v/>
      </c>
      <c r="BW26" s="50" t="str">
        <f t="shared" si="123"/>
        <v/>
      </c>
      <c r="BX26" s="50" t="str">
        <f t="shared" si="123"/>
        <v/>
      </c>
      <c r="BY26" s="50" t="str">
        <f t="shared" si="123"/>
        <v/>
      </c>
      <c r="BZ26" s="50" t="str">
        <f t="shared" si="123"/>
        <v/>
      </c>
      <c r="CA26" s="50" t="str">
        <f t="shared" si="123"/>
        <v/>
      </c>
      <c r="CB26" s="50" t="str">
        <f t="shared" si="123"/>
        <v/>
      </c>
      <c r="CC26" s="50" t="str">
        <f t="shared" si="123"/>
        <v/>
      </c>
      <c r="CD26" s="50" t="str">
        <f t="shared" si="123"/>
        <v/>
      </c>
      <c r="CE26" s="50" t="str">
        <f t="shared" si="123"/>
        <v/>
      </c>
      <c r="CF26" s="50" t="str">
        <f t="shared" si="123"/>
        <v/>
      </c>
      <c r="CG26" s="50" t="str">
        <f t="shared" si="123"/>
        <v/>
      </c>
      <c r="CH26" s="50" t="str">
        <f t="shared" si="123"/>
        <v/>
      </c>
      <c r="CI26" s="50" t="str">
        <f t="shared" si="123"/>
        <v/>
      </c>
      <c r="CJ26" s="50" t="str">
        <f t="shared" si="123"/>
        <v/>
      </c>
      <c r="CK26" s="50" t="str">
        <f t="shared" si="123"/>
        <v/>
      </c>
      <c r="CL26" s="50" t="str">
        <f t="shared" si="123"/>
        <v/>
      </c>
      <c r="CM26" s="50" t="str">
        <f t="shared" si="123"/>
        <v/>
      </c>
      <c r="CN26" s="50" t="str">
        <f t="shared" si="123"/>
        <v/>
      </c>
      <c r="CO26" s="50" t="str">
        <f t="shared" si="123"/>
        <v/>
      </c>
      <c r="CP26" s="50" t="str">
        <f t="shared" si="123"/>
        <v/>
      </c>
      <c r="CQ26" s="50" t="str">
        <f t="shared" si="123"/>
        <v/>
      </c>
      <c r="CR26" s="50" t="str">
        <f t="shared" si="123"/>
        <v/>
      </c>
      <c r="CS26" s="50" t="str">
        <f t="shared" si="123"/>
        <v/>
      </c>
      <c r="CT26" s="50" t="str">
        <f t="shared" si="123"/>
        <v/>
      </c>
      <c r="CU26" s="50" t="str">
        <f t="shared" si="123"/>
        <v/>
      </c>
      <c r="CV26" s="50" t="str">
        <f t="shared" si="123"/>
        <v/>
      </c>
      <c r="CW26" s="50" t="str">
        <f t="shared" si="123"/>
        <v/>
      </c>
      <c r="CX26" s="50" t="str">
        <f t="shared" si="123"/>
        <v/>
      </c>
      <c r="CY26" s="50" t="str">
        <f t="shared" si="123"/>
        <v/>
      </c>
      <c r="CZ26" s="50" t="str">
        <f t="shared" si="123"/>
        <v/>
      </c>
      <c r="DA26" s="50" t="str">
        <f t="shared" si="123"/>
        <v/>
      </c>
      <c r="DB26" s="50" t="str">
        <f t="shared" si="123"/>
        <v/>
      </c>
      <c r="DC26" s="50" t="str">
        <f t="shared" si="123"/>
        <v/>
      </c>
      <c r="DD26" s="50" t="str">
        <f t="shared" si="120"/>
        <v/>
      </c>
      <c r="DE26" s="50" t="str">
        <f t="shared" si="120"/>
        <v/>
      </c>
      <c r="DF26" s="50" t="str">
        <f t="shared" si="120"/>
        <v/>
      </c>
      <c r="DG26" s="50" t="str">
        <f t="shared" si="120"/>
        <v/>
      </c>
      <c r="DH26" s="50" t="str">
        <f t="shared" si="120"/>
        <v/>
      </c>
      <c r="DI26" s="50" t="str">
        <f t="shared" si="120"/>
        <v/>
      </c>
      <c r="DJ26" s="50" t="str">
        <f t="shared" si="120"/>
        <v/>
      </c>
      <c r="DK26" s="50" t="str">
        <f t="shared" si="120"/>
        <v/>
      </c>
      <c r="DL26" s="50" t="str">
        <f t="shared" si="120"/>
        <v/>
      </c>
      <c r="DM26" s="50" t="str">
        <f t="shared" si="120"/>
        <v/>
      </c>
      <c r="DN26" s="50" t="str">
        <f t="shared" si="120"/>
        <v/>
      </c>
      <c r="DO26" s="50" t="str">
        <f t="shared" si="120"/>
        <v/>
      </c>
      <c r="DP26" s="50" t="str">
        <f t="shared" si="120"/>
        <v/>
      </c>
      <c r="DQ26" s="50" t="str">
        <f t="shared" si="120"/>
        <v/>
      </c>
      <c r="DR26" s="50" t="str">
        <f t="shared" si="120"/>
        <v/>
      </c>
      <c r="DS26" s="50" t="str">
        <f t="shared" si="120"/>
        <v/>
      </c>
      <c r="DT26" s="170" t="e">
        <f t="shared" si="6"/>
        <v>#N/A</v>
      </c>
      <c r="DU26" s="170" t="e">
        <f t="shared" si="7"/>
        <v>#N/A</v>
      </c>
      <c r="DV26" s="170" t="e">
        <f t="shared" si="8"/>
        <v>#N/A</v>
      </c>
      <c r="DW26" s="170" t="e">
        <f t="shared" si="9"/>
        <v>#N/A</v>
      </c>
      <c r="DX26" s="170" t="e">
        <f t="shared" si="10"/>
        <v>#N/A</v>
      </c>
      <c r="DY26" s="170" t="e">
        <f t="shared" si="11"/>
        <v>#N/A</v>
      </c>
      <c r="DZ26" s="170" t="e">
        <f t="shared" si="12"/>
        <v>#N/A</v>
      </c>
      <c r="EA26" s="170" t="e">
        <f t="shared" si="13"/>
        <v>#N/A</v>
      </c>
      <c r="EB26" s="170" t="e">
        <f t="shared" si="14"/>
        <v>#N/A</v>
      </c>
      <c r="EC26" s="170" t="e">
        <f t="shared" si="15"/>
        <v>#N/A</v>
      </c>
      <c r="ED26" s="170" t="e">
        <f t="shared" si="16"/>
        <v>#N/A</v>
      </c>
      <c r="EE26" s="170" t="e">
        <f t="shared" si="17"/>
        <v>#N/A</v>
      </c>
      <c r="EF26" s="170" t="e">
        <f t="shared" si="18"/>
        <v>#N/A</v>
      </c>
      <c r="EG26" s="170" t="e">
        <f t="shared" si="19"/>
        <v>#N/A</v>
      </c>
      <c r="EH26" s="170" t="e">
        <f t="shared" si="20"/>
        <v>#N/A</v>
      </c>
      <c r="EI26" s="170" t="e">
        <f t="shared" si="21"/>
        <v>#N/A</v>
      </c>
      <c r="EJ26" s="170" t="e">
        <f t="shared" si="22"/>
        <v>#N/A</v>
      </c>
      <c r="EK26" s="170" t="e">
        <f t="shared" si="23"/>
        <v>#N/A</v>
      </c>
      <c r="EL26" s="170" t="e">
        <f t="shared" si="24"/>
        <v>#N/A</v>
      </c>
      <c r="EM26" s="170" t="e">
        <f t="shared" si="25"/>
        <v>#N/A</v>
      </c>
      <c r="EN26" s="170" t="e">
        <f t="shared" si="26"/>
        <v>#N/A</v>
      </c>
      <c r="EO26" s="170" t="e">
        <f t="shared" si="27"/>
        <v>#N/A</v>
      </c>
      <c r="EP26" s="170" t="e">
        <f t="shared" si="28"/>
        <v>#N/A</v>
      </c>
      <c r="EQ26" s="170" t="e">
        <f t="shared" si="29"/>
        <v>#N/A</v>
      </c>
      <c r="ER26" s="170" t="e">
        <f t="shared" si="30"/>
        <v>#N/A</v>
      </c>
      <c r="ES26" s="170" t="e">
        <f t="shared" si="31"/>
        <v>#N/A</v>
      </c>
      <c r="ET26" s="170" t="e">
        <f t="shared" si="32"/>
        <v>#N/A</v>
      </c>
      <c r="EU26" s="170" t="e">
        <f t="shared" si="33"/>
        <v>#N/A</v>
      </c>
      <c r="EV26" s="170" t="e">
        <f t="shared" si="34"/>
        <v>#N/A</v>
      </c>
      <c r="EW26" s="170" t="e">
        <f t="shared" si="35"/>
        <v>#N/A</v>
      </c>
      <c r="EX26" s="170" t="e">
        <f t="shared" si="36"/>
        <v>#N/A</v>
      </c>
      <c r="EY26" s="170" t="e">
        <f t="shared" si="37"/>
        <v>#N/A</v>
      </c>
      <c r="EZ26" s="170" t="e">
        <f t="shared" si="38"/>
        <v>#N/A</v>
      </c>
      <c r="FA26" s="170" t="e">
        <f t="shared" si="39"/>
        <v>#N/A</v>
      </c>
      <c r="FB26" s="170" t="e">
        <f t="shared" si="40"/>
        <v>#N/A</v>
      </c>
      <c r="FC26" s="170" t="e">
        <f t="shared" si="41"/>
        <v>#N/A</v>
      </c>
      <c r="FD26" s="170" t="e">
        <f t="shared" si="42"/>
        <v>#N/A</v>
      </c>
      <c r="FE26" s="170" t="e">
        <f t="shared" si="43"/>
        <v>#N/A</v>
      </c>
      <c r="FF26" s="170" t="e">
        <f t="shared" si="44"/>
        <v>#N/A</v>
      </c>
      <c r="FG26" s="170" t="e">
        <f t="shared" si="45"/>
        <v>#N/A</v>
      </c>
      <c r="FH26" s="170" t="e">
        <f t="shared" si="46"/>
        <v>#N/A</v>
      </c>
      <c r="FI26" s="170" t="e">
        <f t="shared" si="47"/>
        <v>#N/A</v>
      </c>
      <c r="FJ26" s="170" t="e">
        <f t="shared" si="48"/>
        <v>#N/A</v>
      </c>
      <c r="FK26" s="170" t="e">
        <f t="shared" si="49"/>
        <v>#N/A</v>
      </c>
      <c r="FL26" s="170" t="e">
        <f t="shared" si="50"/>
        <v>#N/A</v>
      </c>
      <c r="FM26" s="170" t="e">
        <f t="shared" si="51"/>
        <v>#N/A</v>
      </c>
      <c r="FN26" s="170" t="e">
        <f t="shared" si="52"/>
        <v>#N/A</v>
      </c>
      <c r="FO26" s="170" t="e">
        <f t="shared" si="53"/>
        <v>#N/A</v>
      </c>
      <c r="FP26" s="170" t="e">
        <f t="shared" si="54"/>
        <v>#N/A</v>
      </c>
      <c r="FQ26" s="170" t="e">
        <f t="shared" si="55"/>
        <v>#N/A</v>
      </c>
      <c r="FR26" s="170" t="e">
        <f t="shared" si="56"/>
        <v>#N/A</v>
      </c>
      <c r="FS26" s="170" t="e">
        <f t="shared" si="57"/>
        <v>#N/A</v>
      </c>
      <c r="FT26" s="170" t="e">
        <f t="shared" si="58"/>
        <v>#N/A</v>
      </c>
      <c r="FU26" s="170" t="e">
        <f t="shared" si="59"/>
        <v>#N/A</v>
      </c>
      <c r="FV26" s="170" t="e">
        <f t="shared" si="60"/>
        <v>#N/A</v>
      </c>
      <c r="FW26" s="170" t="e">
        <f t="shared" si="61"/>
        <v>#N/A</v>
      </c>
      <c r="FX26" s="170" t="e">
        <f t="shared" si="62"/>
        <v>#N/A</v>
      </c>
      <c r="FY26" s="170" t="e">
        <f t="shared" si="63"/>
        <v>#N/A</v>
      </c>
      <c r="FZ26" s="170" t="e">
        <f t="shared" si="64"/>
        <v>#N/A</v>
      </c>
      <c r="GA26" s="170" t="e">
        <f t="shared" si="65"/>
        <v>#N/A</v>
      </c>
      <c r="GB26" s="170" t="e">
        <f t="shared" si="66"/>
        <v>#N/A</v>
      </c>
      <c r="GC26" s="170" t="e">
        <f t="shared" si="67"/>
        <v>#N/A</v>
      </c>
      <c r="GD26" s="170" t="e">
        <f t="shared" si="68"/>
        <v>#N/A</v>
      </c>
      <c r="GE26" s="170" t="e">
        <f t="shared" si="69"/>
        <v>#N/A</v>
      </c>
      <c r="GF26" s="170" t="e">
        <f t="shared" si="70"/>
        <v>#N/A</v>
      </c>
      <c r="GG26" s="170" t="e">
        <f t="shared" si="71"/>
        <v>#N/A</v>
      </c>
      <c r="GH26" s="170" t="e">
        <f t="shared" si="72"/>
        <v>#N/A</v>
      </c>
      <c r="GI26" s="170" t="e">
        <f t="shared" si="73"/>
        <v>#N/A</v>
      </c>
      <c r="GJ26" s="170" t="e">
        <f t="shared" si="74"/>
        <v>#N/A</v>
      </c>
      <c r="GK26" s="170" t="e">
        <f t="shared" si="75"/>
        <v>#N/A</v>
      </c>
      <c r="GL26" s="170" t="e">
        <f t="shared" si="76"/>
        <v>#N/A</v>
      </c>
      <c r="GM26" s="170" t="e">
        <f t="shared" si="77"/>
        <v>#N/A</v>
      </c>
      <c r="GN26" s="170" t="e">
        <f t="shared" si="78"/>
        <v>#N/A</v>
      </c>
      <c r="GO26" s="170" t="e">
        <f t="shared" si="79"/>
        <v>#N/A</v>
      </c>
      <c r="GP26" s="170" t="e">
        <f t="shared" si="80"/>
        <v>#N/A</v>
      </c>
      <c r="GQ26" s="170" t="e">
        <f t="shared" si="81"/>
        <v>#N/A</v>
      </c>
      <c r="GR26" s="170" t="e">
        <f t="shared" si="82"/>
        <v>#N/A</v>
      </c>
      <c r="GS26" s="170" t="e">
        <f t="shared" si="83"/>
        <v>#N/A</v>
      </c>
      <c r="GT26" s="170" t="e">
        <f t="shared" si="84"/>
        <v>#N/A</v>
      </c>
      <c r="GU26" s="170" t="e">
        <f t="shared" si="85"/>
        <v>#N/A</v>
      </c>
      <c r="GV26" s="170" t="e">
        <f t="shared" si="86"/>
        <v>#N/A</v>
      </c>
      <c r="GW26" s="170" t="e">
        <f t="shared" si="87"/>
        <v>#N/A</v>
      </c>
      <c r="GX26" s="170" t="e">
        <f t="shared" si="88"/>
        <v>#N/A</v>
      </c>
      <c r="GY26" s="170" t="e">
        <f t="shared" si="89"/>
        <v>#N/A</v>
      </c>
      <c r="GZ26" s="170" t="e">
        <f t="shared" si="90"/>
        <v>#N/A</v>
      </c>
      <c r="HA26" s="170" t="e">
        <f t="shared" si="91"/>
        <v>#N/A</v>
      </c>
      <c r="HB26" s="170" t="e">
        <f t="shared" si="92"/>
        <v>#N/A</v>
      </c>
      <c r="HC26" s="170" t="e">
        <f t="shared" si="93"/>
        <v>#N/A</v>
      </c>
      <c r="HD26" s="170" t="e">
        <f t="shared" si="94"/>
        <v>#N/A</v>
      </c>
      <c r="HE26" s="170" t="e">
        <f t="shared" si="95"/>
        <v>#N/A</v>
      </c>
      <c r="HF26" s="170" t="e">
        <f t="shared" si="96"/>
        <v>#N/A</v>
      </c>
      <c r="HG26" s="170" t="e">
        <f t="shared" si="97"/>
        <v>#N/A</v>
      </c>
      <c r="HH26" s="170" t="e">
        <f t="shared" si="98"/>
        <v>#N/A</v>
      </c>
      <c r="HI26" s="170" t="e">
        <f t="shared" si="99"/>
        <v>#N/A</v>
      </c>
      <c r="HJ26" s="170" t="e">
        <f t="shared" si="100"/>
        <v>#N/A</v>
      </c>
      <c r="HK26" s="170" t="e">
        <f t="shared" si="101"/>
        <v>#N/A</v>
      </c>
      <c r="HL26" s="170" t="e">
        <f t="shared" si="102"/>
        <v>#N/A</v>
      </c>
      <c r="HM26" s="170" t="e">
        <f t="shared" si="103"/>
        <v>#N/A</v>
      </c>
      <c r="HN26" s="170" t="e">
        <f t="shared" si="104"/>
        <v>#N/A</v>
      </c>
      <c r="HO26" s="170" t="e">
        <f t="shared" si="105"/>
        <v>#N/A</v>
      </c>
      <c r="HP26" s="170" t="e">
        <f t="shared" si="106"/>
        <v>#N/A</v>
      </c>
    </row>
    <row r="27" spans="1:224" hidden="1" x14ac:dyDescent="0.25">
      <c r="A27" s="4">
        <v>24</v>
      </c>
      <c r="B27" s="96"/>
      <c r="C27" s="96"/>
      <c r="D27" s="96"/>
      <c r="E27" s="36" t="str">
        <f t="shared" si="107"/>
        <v/>
      </c>
      <c r="F27" s="36" t="str">
        <f t="shared" si="108"/>
        <v/>
      </c>
      <c r="G27" s="74" t="str">
        <f t="shared" si="109"/>
        <v/>
      </c>
      <c r="H27" s="23"/>
      <c r="I27" s="58"/>
      <c r="J27" s="281"/>
      <c r="K27" s="75" t="str">
        <f>IF(AND(B27&gt;0,C27&gt;0,D27&gt;0),IF(ISBLANK(J27),IF(ISBLANK(H27),"",(D27-B27)*VLOOKUP(H27,VLookups!$A$4:$B$13,2,FALSE)),J27),"")</f>
        <v/>
      </c>
      <c r="L27" s="76" t="str">
        <f t="shared" si="0"/>
        <v/>
      </c>
      <c r="M27" s="96"/>
      <c r="N27" s="271"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1"/>
        <v/>
      </c>
      <c r="W27" s="50" t="str">
        <f t="shared" si="119"/>
        <v/>
      </c>
      <c r="X27" s="50" t="str">
        <f t="shared" si="119"/>
        <v/>
      </c>
      <c r="Y27" s="50" t="str">
        <f t="shared" si="119"/>
        <v/>
      </c>
      <c r="Z27" s="50" t="str">
        <f t="shared" si="119"/>
        <v/>
      </c>
      <c r="AA27" s="50" t="str">
        <f t="shared" si="119"/>
        <v/>
      </c>
      <c r="AB27" s="50" t="str">
        <f t="shared" si="119"/>
        <v/>
      </c>
      <c r="AC27" s="50" t="str">
        <f t="shared" si="119"/>
        <v/>
      </c>
      <c r="AD27" s="50" t="str">
        <f t="shared" si="119"/>
        <v/>
      </c>
      <c r="AE27" s="50" t="str">
        <f t="shared" si="119"/>
        <v/>
      </c>
      <c r="AF27" s="50" t="str">
        <f t="shared" si="119"/>
        <v/>
      </c>
      <c r="AG27" s="50" t="str">
        <f t="shared" si="119"/>
        <v/>
      </c>
      <c r="AH27" s="50" t="str">
        <f t="shared" si="119"/>
        <v/>
      </c>
      <c r="AI27" s="50" t="str">
        <f t="shared" si="119"/>
        <v/>
      </c>
      <c r="AJ27" s="50" t="str">
        <f t="shared" si="119"/>
        <v/>
      </c>
      <c r="AK27" s="50" t="str">
        <f t="shared" si="119"/>
        <v/>
      </c>
      <c r="AL27" s="50" t="str">
        <f t="shared" si="119"/>
        <v/>
      </c>
      <c r="AM27" s="50" t="str">
        <f t="shared" si="119"/>
        <v/>
      </c>
      <c r="AN27" s="50" t="str">
        <f t="shared" si="119"/>
        <v/>
      </c>
      <c r="AO27" s="50" t="str">
        <f t="shared" si="119"/>
        <v/>
      </c>
      <c r="AP27" s="50" t="str">
        <f t="shared" si="119"/>
        <v/>
      </c>
      <c r="AQ27" s="50" t="str">
        <f t="shared" si="3"/>
        <v/>
      </c>
      <c r="AR27" s="50" t="str">
        <f t="shared" si="123"/>
        <v/>
      </c>
      <c r="AS27" s="50" t="str">
        <f t="shared" si="123"/>
        <v/>
      </c>
      <c r="AT27" s="50" t="str">
        <f t="shared" si="123"/>
        <v/>
      </c>
      <c r="AU27" s="50" t="str">
        <f t="shared" si="123"/>
        <v/>
      </c>
      <c r="AV27" s="50" t="str">
        <f t="shared" si="123"/>
        <v/>
      </c>
      <c r="AW27" s="50" t="str">
        <f t="shared" si="123"/>
        <v/>
      </c>
      <c r="AX27" s="50" t="str">
        <f t="shared" si="123"/>
        <v/>
      </c>
      <c r="AY27" s="50" t="str">
        <f t="shared" si="123"/>
        <v/>
      </c>
      <c r="AZ27" s="50" t="str">
        <f t="shared" si="123"/>
        <v/>
      </c>
      <c r="BA27" s="50" t="str">
        <f t="shared" si="123"/>
        <v/>
      </c>
      <c r="BB27" s="50" t="str">
        <f t="shared" si="123"/>
        <v/>
      </c>
      <c r="BC27" s="50" t="str">
        <f t="shared" si="123"/>
        <v/>
      </c>
      <c r="BD27" s="50" t="str">
        <f t="shared" si="123"/>
        <v/>
      </c>
      <c r="BE27" s="50" t="str">
        <f t="shared" si="123"/>
        <v/>
      </c>
      <c r="BF27" s="50" t="str">
        <f t="shared" si="123"/>
        <v/>
      </c>
      <c r="BG27" s="50" t="str">
        <f t="shared" si="123"/>
        <v/>
      </c>
      <c r="BH27" s="50" t="str">
        <f t="shared" si="123"/>
        <v/>
      </c>
      <c r="BI27" s="50" t="str">
        <f t="shared" si="123"/>
        <v/>
      </c>
      <c r="BJ27" s="50" t="str">
        <f t="shared" si="123"/>
        <v/>
      </c>
      <c r="BK27" s="50" t="str">
        <f t="shared" si="123"/>
        <v/>
      </c>
      <c r="BL27" s="50" t="str">
        <f t="shared" si="123"/>
        <v/>
      </c>
      <c r="BM27" s="50" t="str">
        <f t="shared" si="123"/>
        <v/>
      </c>
      <c r="BN27" s="50" t="str">
        <f t="shared" si="123"/>
        <v/>
      </c>
      <c r="BO27" s="50" t="str">
        <f t="shared" si="123"/>
        <v/>
      </c>
      <c r="BP27" s="50" t="str">
        <f t="shared" si="123"/>
        <v/>
      </c>
      <c r="BQ27" s="50" t="str">
        <f t="shared" si="123"/>
        <v/>
      </c>
      <c r="BR27" s="50" t="str">
        <f t="shared" si="123"/>
        <v/>
      </c>
      <c r="BS27" s="50" t="str">
        <f t="shared" si="123"/>
        <v/>
      </c>
      <c r="BT27" s="50" t="str">
        <f t="shared" si="123"/>
        <v/>
      </c>
      <c r="BU27" s="50" t="str">
        <f t="shared" si="123"/>
        <v/>
      </c>
      <c r="BV27" s="50" t="str">
        <f t="shared" si="123"/>
        <v/>
      </c>
      <c r="BW27" s="50" t="str">
        <f t="shared" si="123"/>
        <v/>
      </c>
      <c r="BX27" s="50" t="str">
        <f t="shared" si="123"/>
        <v/>
      </c>
      <c r="BY27" s="50" t="str">
        <f t="shared" si="123"/>
        <v/>
      </c>
      <c r="BZ27" s="50" t="str">
        <f t="shared" si="123"/>
        <v/>
      </c>
      <c r="CA27" s="50" t="str">
        <f t="shared" si="123"/>
        <v/>
      </c>
      <c r="CB27" s="50" t="str">
        <f t="shared" si="123"/>
        <v/>
      </c>
      <c r="CC27" s="50" t="str">
        <f t="shared" si="123"/>
        <v/>
      </c>
      <c r="CD27" s="50" t="str">
        <f t="shared" si="123"/>
        <v/>
      </c>
      <c r="CE27" s="50" t="str">
        <f t="shared" si="123"/>
        <v/>
      </c>
      <c r="CF27" s="50" t="str">
        <f t="shared" si="123"/>
        <v/>
      </c>
      <c r="CG27" s="50" t="str">
        <f t="shared" si="123"/>
        <v/>
      </c>
      <c r="CH27" s="50" t="str">
        <f t="shared" si="123"/>
        <v/>
      </c>
      <c r="CI27" s="50" t="str">
        <f t="shared" si="123"/>
        <v/>
      </c>
      <c r="CJ27" s="50" t="str">
        <f t="shared" si="123"/>
        <v/>
      </c>
      <c r="CK27" s="50" t="str">
        <f t="shared" si="123"/>
        <v/>
      </c>
      <c r="CL27" s="50" t="str">
        <f t="shared" si="123"/>
        <v/>
      </c>
      <c r="CM27" s="50" t="str">
        <f t="shared" si="123"/>
        <v/>
      </c>
      <c r="CN27" s="50" t="str">
        <f t="shared" si="123"/>
        <v/>
      </c>
      <c r="CO27" s="50" t="str">
        <f t="shared" si="123"/>
        <v/>
      </c>
      <c r="CP27" s="50" t="str">
        <f t="shared" si="123"/>
        <v/>
      </c>
      <c r="CQ27" s="50" t="str">
        <f t="shared" si="123"/>
        <v/>
      </c>
      <c r="CR27" s="50" t="str">
        <f t="shared" si="123"/>
        <v/>
      </c>
      <c r="CS27" s="50" t="str">
        <f t="shared" si="123"/>
        <v/>
      </c>
      <c r="CT27" s="50" t="str">
        <f t="shared" si="123"/>
        <v/>
      </c>
      <c r="CU27" s="50" t="str">
        <f t="shared" si="123"/>
        <v/>
      </c>
      <c r="CV27" s="50" t="str">
        <f t="shared" si="123"/>
        <v/>
      </c>
      <c r="CW27" s="50" t="str">
        <f t="shared" si="123"/>
        <v/>
      </c>
      <c r="CX27" s="50" t="str">
        <f t="shared" si="123"/>
        <v/>
      </c>
      <c r="CY27" s="50" t="str">
        <f t="shared" si="123"/>
        <v/>
      </c>
      <c r="CZ27" s="50" t="str">
        <f t="shared" si="123"/>
        <v/>
      </c>
      <c r="DA27" s="50" t="str">
        <f t="shared" si="123"/>
        <v/>
      </c>
      <c r="DB27" s="50" t="str">
        <f t="shared" si="123"/>
        <v/>
      </c>
      <c r="DC27" s="50" t="str">
        <f t="shared" si="123"/>
        <v/>
      </c>
      <c r="DD27" s="50" t="str">
        <f t="shared" si="120"/>
        <v/>
      </c>
      <c r="DE27" s="50" t="str">
        <f t="shared" si="120"/>
        <v/>
      </c>
      <c r="DF27" s="50" t="str">
        <f t="shared" si="120"/>
        <v/>
      </c>
      <c r="DG27" s="50" t="str">
        <f t="shared" si="120"/>
        <v/>
      </c>
      <c r="DH27" s="50" t="str">
        <f t="shared" si="120"/>
        <v/>
      </c>
      <c r="DI27" s="50" t="str">
        <f t="shared" si="120"/>
        <v/>
      </c>
      <c r="DJ27" s="50" t="str">
        <f t="shared" si="120"/>
        <v/>
      </c>
      <c r="DK27" s="50" t="str">
        <f t="shared" si="120"/>
        <v/>
      </c>
      <c r="DL27" s="50" t="str">
        <f t="shared" si="120"/>
        <v/>
      </c>
      <c r="DM27" s="50" t="str">
        <f t="shared" si="120"/>
        <v/>
      </c>
      <c r="DN27" s="50" t="str">
        <f t="shared" si="120"/>
        <v/>
      </c>
      <c r="DO27" s="50" t="str">
        <f t="shared" si="120"/>
        <v/>
      </c>
      <c r="DP27" s="50" t="str">
        <f t="shared" si="120"/>
        <v/>
      </c>
      <c r="DQ27" s="50" t="str">
        <f t="shared" si="120"/>
        <v/>
      </c>
      <c r="DR27" s="50" t="str">
        <f t="shared" si="120"/>
        <v/>
      </c>
      <c r="DS27" s="50" t="str">
        <f t="shared" si="120"/>
        <v/>
      </c>
      <c r="DT27" s="170" t="e">
        <f t="shared" si="6"/>
        <v>#N/A</v>
      </c>
      <c r="DU27" s="170" t="e">
        <f t="shared" si="7"/>
        <v>#N/A</v>
      </c>
      <c r="DV27" s="170" t="e">
        <f t="shared" si="8"/>
        <v>#N/A</v>
      </c>
      <c r="DW27" s="170" t="e">
        <f t="shared" si="9"/>
        <v>#N/A</v>
      </c>
      <c r="DX27" s="170" t="e">
        <f t="shared" si="10"/>
        <v>#N/A</v>
      </c>
      <c r="DY27" s="170" t="e">
        <f t="shared" si="11"/>
        <v>#N/A</v>
      </c>
      <c r="DZ27" s="170" t="e">
        <f t="shared" si="12"/>
        <v>#N/A</v>
      </c>
      <c r="EA27" s="170" t="e">
        <f t="shared" si="13"/>
        <v>#N/A</v>
      </c>
      <c r="EB27" s="170" t="e">
        <f t="shared" si="14"/>
        <v>#N/A</v>
      </c>
      <c r="EC27" s="170" t="e">
        <f t="shared" si="15"/>
        <v>#N/A</v>
      </c>
      <c r="ED27" s="170" t="e">
        <f t="shared" si="16"/>
        <v>#N/A</v>
      </c>
      <c r="EE27" s="170" t="e">
        <f t="shared" si="17"/>
        <v>#N/A</v>
      </c>
      <c r="EF27" s="170" t="e">
        <f t="shared" si="18"/>
        <v>#N/A</v>
      </c>
      <c r="EG27" s="170" t="e">
        <f t="shared" si="19"/>
        <v>#N/A</v>
      </c>
      <c r="EH27" s="170" t="e">
        <f t="shared" si="20"/>
        <v>#N/A</v>
      </c>
      <c r="EI27" s="170" t="e">
        <f t="shared" si="21"/>
        <v>#N/A</v>
      </c>
      <c r="EJ27" s="170" t="e">
        <f t="shared" si="22"/>
        <v>#N/A</v>
      </c>
      <c r="EK27" s="170" t="e">
        <f t="shared" si="23"/>
        <v>#N/A</v>
      </c>
      <c r="EL27" s="170" t="e">
        <f t="shared" si="24"/>
        <v>#N/A</v>
      </c>
      <c r="EM27" s="170" t="e">
        <f t="shared" si="25"/>
        <v>#N/A</v>
      </c>
      <c r="EN27" s="170" t="e">
        <f t="shared" si="26"/>
        <v>#N/A</v>
      </c>
      <c r="EO27" s="170" t="e">
        <f t="shared" si="27"/>
        <v>#N/A</v>
      </c>
      <c r="EP27" s="170" t="e">
        <f t="shared" si="28"/>
        <v>#N/A</v>
      </c>
      <c r="EQ27" s="170" t="e">
        <f t="shared" si="29"/>
        <v>#N/A</v>
      </c>
      <c r="ER27" s="170" t="e">
        <f t="shared" si="30"/>
        <v>#N/A</v>
      </c>
      <c r="ES27" s="170" t="e">
        <f t="shared" si="31"/>
        <v>#N/A</v>
      </c>
      <c r="ET27" s="170" t="e">
        <f t="shared" si="32"/>
        <v>#N/A</v>
      </c>
      <c r="EU27" s="170" t="e">
        <f t="shared" si="33"/>
        <v>#N/A</v>
      </c>
      <c r="EV27" s="170" t="e">
        <f t="shared" si="34"/>
        <v>#N/A</v>
      </c>
      <c r="EW27" s="170" t="e">
        <f t="shared" si="35"/>
        <v>#N/A</v>
      </c>
      <c r="EX27" s="170" t="e">
        <f t="shared" si="36"/>
        <v>#N/A</v>
      </c>
      <c r="EY27" s="170" t="e">
        <f t="shared" si="37"/>
        <v>#N/A</v>
      </c>
      <c r="EZ27" s="170" t="e">
        <f t="shared" si="38"/>
        <v>#N/A</v>
      </c>
      <c r="FA27" s="170" t="e">
        <f t="shared" si="39"/>
        <v>#N/A</v>
      </c>
      <c r="FB27" s="170" t="e">
        <f t="shared" si="40"/>
        <v>#N/A</v>
      </c>
      <c r="FC27" s="170" t="e">
        <f t="shared" si="41"/>
        <v>#N/A</v>
      </c>
      <c r="FD27" s="170" t="e">
        <f t="shared" si="42"/>
        <v>#N/A</v>
      </c>
      <c r="FE27" s="170" t="e">
        <f t="shared" si="43"/>
        <v>#N/A</v>
      </c>
      <c r="FF27" s="170" t="e">
        <f t="shared" si="44"/>
        <v>#N/A</v>
      </c>
      <c r="FG27" s="170" t="e">
        <f t="shared" si="45"/>
        <v>#N/A</v>
      </c>
      <c r="FH27" s="170" t="e">
        <f t="shared" si="46"/>
        <v>#N/A</v>
      </c>
      <c r="FI27" s="170" t="e">
        <f t="shared" si="47"/>
        <v>#N/A</v>
      </c>
      <c r="FJ27" s="170" t="e">
        <f t="shared" si="48"/>
        <v>#N/A</v>
      </c>
      <c r="FK27" s="170" t="e">
        <f t="shared" si="49"/>
        <v>#N/A</v>
      </c>
      <c r="FL27" s="170" t="e">
        <f t="shared" si="50"/>
        <v>#N/A</v>
      </c>
      <c r="FM27" s="170" t="e">
        <f t="shared" si="51"/>
        <v>#N/A</v>
      </c>
      <c r="FN27" s="170" t="e">
        <f t="shared" si="52"/>
        <v>#N/A</v>
      </c>
      <c r="FO27" s="170" t="e">
        <f t="shared" si="53"/>
        <v>#N/A</v>
      </c>
      <c r="FP27" s="170" t="e">
        <f t="shared" si="54"/>
        <v>#N/A</v>
      </c>
      <c r="FQ27" s="170" t="e">
        <f t="shared" si="55"/>
        <v>#N/A</v>
      </c>
      <c r="FR27" s="170" t="e">
        <f t="shared" si="56"/>
        <v>#N/A</v>
      </c>
      <c r="FS27" s="170" t="e">
        <f t="shared" si="57"/>
        <v>#N/A</v>
      </c>
      <c r="FT27" s="170" t="e">
        <f t="shared" si="58"/>
        <v>#N/A</v>
      </c>
      <c r="FU27" s="170" t="e">
        <f t="shared" si="59"/>
        <v>#N/A</v>
      </c>
      <c r="FV27" s="170" t="e">
        <f t="shared" si="60"/>
        <v>#N/A</v>
      </c>
      <c r="FW27" s="170" t="e">
        <f t="shared" si="61"/>
        <v>#N/A</v>
      </c>
      <c r="FX27" s="170" t="e">
        <f t="shared" si="62"/>
        <v>#N/A</v>
      </c>
      <c r="FY27" s="170" t="e">
        <f t="shared" si="63"/>
        <v>#N/A</v>
      </c>
      <c r="FZ27" s="170" t="e">
        <f t="shared" si="64"/>
        <v>#N/A</v>
      </c>
      <c r="GA27" s="170" t="e">
        <f t="shared" si="65"/>
        <v>#N/A</v>
      </c>
      <c r="GB27" s="170" t="e">
        <f t="shared" si="66"/>
        <v>#N/A</v>
      </c>
      <c r="GC27" s="170" t="e">
        <f t="shared" si="67"/>
        <v>#N/A</v>
      </c>
      <c r="GD27" s="170" t="e">
        <f t="shared" si="68"/>
        <v>#N/A</v>
      </c>
      <c r="GE27" s="170" t="e">
        <f t="shared" si="69"/>
        <v>#N/A</v>
      </c>
      <c r="GF27" s="170" t="e">
        <f t="shared" si="70"/>
        <v>#N/A</v>
      </c>
      <c r="GG27" s="170" t="e">
        <f t="shared" si="71"/>
        <v>#N/A</v>
      </c>
      <c r="GH27" s="170" t="e">
        <f t="shared" si="72"/>
        <v>#N/A</v>
      </c>
      <c r="GI27" s="170" t="e">
        <f t="shared" si="73"/>
        <v>#N/A</v>
      </c>
      <c r="GJ27" s="170" t="e">
        <f t="shared" si="74"/>
        <v>#N/A</v>
      </c>
      <c r="GK27" s="170" t="e">
        <f t="shared" si="75"/>
        <v>#N/A</v>
      </c>
      <c r="GL27" s="170" t="e">
        <f t="shared" si="76"/>
        <v>#N/A</v>
      </c>
      <c r="GM27" s="170" t="e">
        <f t="shared" si="77"/>
        <v>#N/A</v>
      </c>
      <c r="GN27" s="170" t="e">
        <f t="shared" si="78"/>
        <v>#N/A</v>
      </c>
      <c r="GO27" s="170" t="e">
        <f t="shared" si="79"/>
        <v>#N/A</v>
      </c>
      <c r="GP27" s="170" t="e">
        <f t="shared" si="80"/>
        <v>#N/A</v>
      </c>
      <c r="GQ27" s="170" t="e">
        <f t="shared" si="81"/>
        <v>#N/A</v>
      </c>
      <c r="GR27" s="170" t="e">
        <f t="shared" si="82"/>
        <v>#N/A</v>
      </c>
      <c r="GS27" s="170" t="e">
        <f t="shared" si="83"/>
        <v>#N/A</v>
      </c>
      <c r="GT27" s="170" t="e">
        <f t="shared" si="84"/>
        <v>#N/A</v>
      </c>
      <c r="GU27" s="170" t="e">
        <f t="shared" si="85"/>
        <v>#N/A</v>
      </c>
      <c r="GV27" s="170" t="e">
        <f t="shared" si="86"/>
        <v>#N/A</v>
      </c>
      <c r="GW27" s="170" t="e">
        <f t="shared" si="87"/>
        <v>#N/A</v>
      </c>
      <c r="GX27" s="170" t="e">
        <f t="shared" si="88"/>
        <v>#N/A</v>
      </c>
      <c r="GY27" s="170" t="e">
        <f t="shared" si="89"/>
        <v>#N/A</v>
      </c>
      <c r="GZ27" s="170" t="e">
        <f t="shared" si="90"/>
        <v>#N/A</v>
      </c>
      <c r="HA27" s="170" t="e">
        <f t="shared" si="91"/>
        <v>#N/A</v>
      </c>
      <c r="HB27" s="170" t="e">
        <f t="shared" si="92"/>
        <v>#N/A</v>
      </c>
      <c r="HC27" s="170" t="e">
        <f t="shared" si="93"/>
        <v>#N/A</v>
      </c>
      <c r="HD27" s="170" t="e">
        <f t="shared" si="94"/>
        <v>#N/A</v>
      </c>
      <c r="HE27" s="170" t="e">
        <f t="shared" si="95"/>
        <v>#N/A</v>
      </c>
      <c r="HF27" s="170" t="e">
        <f t="shared" si="96"/>
        <v>#N/A</v>
      </c>
      <c r="HG27" s="170" t="e">
        <f t="shared" si="97"/>
        <v>#N/A</v>
      </c>
      <c r="HH27" s="170" t="e">
        <f t="shared" si="98"/>
        <v>#N/A</v>
      </c>
      <c r="HI27" s="170" t="e">
        <f t="shared" si="99"/>
        <v>#N/A</v>
      </c>
      <c r="HJ27" s="170" t="e">
        <f t="shared" si="100"/>
        <v>#N/A</v>
      </c>
      <c r="HK27" s="170" t="e">
        <f t="shared" si="101"/>
        <v>#N/A</v>
      </c>
      <c r="HL27" s="170" t="e">
        <f t="shared" si="102"/>
        <v>#N/A</v>
      </c>
      <c r="HM27" s="170" t="e">
        <f t="shared" si="103"/>
        <v>#N/A</v>
      </c>
      <c r="HN27" s="170" t="e">
        <f t="shared" si="104"/>
        <v>#N/A</v>
      </c>
      <c r="HO27" s="170" t="e">
        <f t="shared" si="105"/>
        <v>#N/A</v>
      </c>
      <c r="HP27" s="170" t="e">
        <f t="shared" si="106"/>
        <v>#N/A</v>
      </c>
    </row>
    <row r="28" spans="1:224" hidden="1" x14ac:dyDescent="0.25">
      <c r="A28" s="4">
        <v>25</v>
      </c>
      <c r="B28" s="96"/>
      <c r="C28" s="96"/>
      <c r="D28" s="96"/>
      <c r="E28" s="36" t="str">
        <f t="shared" si="107"/>
        <v/>
      </c>
      <c r="F28" s="36" t="str">
        <f t="shared" si="108"/>
        <v/>
      </c>
      <c r="G28" s="74" t="str">
        <f t="shared" si="109"/>
        <v/>
      </c>
      <c r="H28" s="23"/>
      <c r="I28" s="58"/>
      <c r="J28" s="281"/>
      <c r="K28" s="75" t="str">
        <f>IF(AND(B28&gt;0,C28&gt;0,D28&gt;0),IF(ISBLANK(J28),IF(ISBLANK(H28),"",(D28-B28)*VLOOKUP(H28,VLookups!$A$4:$B$13,2,FALSE)),J28),"")</f>
        <v/>
      </c>
      <c r="L28" s="76" t="str">
        <f t="shared" si="0"/>
        <v/>
      </c>
      <c r="M28" s="96"/>
      <c r="N28" s="271"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1"/>
        <v/>
      </c>
      <c r="W28" s="50" t="str">
        <f t="shared" si="119"/>
        <v/>
      </c>
      <c r="X28" s="50" t="str">
        <f t="shared" si="119"/>
        <v/>
      </c>
      <c r="Y28" s="50" t="str">
        <f t="shared" si="119"/>
        <v/>
      </c>
      <c r="Z28" s="50" t="str">
        <f t="shared" si="119"/>
        <v/>
      </c>
      <c r="AA28" s="50" t="str">
        <f t="shared" si="119"/>
        <v/>
      </c>
      <c r="AB28" s="50" t="str">
        <f t="shared" si="119"/>
        <v/>
      </c>
      <c r="AC28" s="50" t="str">
        <f t="shared" si="119"/>
        <v/>
      </c>
      <c r="AD28" s="50" t="str">
        <f t="shared" si="119"/>
        <v/>
      </c>
      <c r="AE28" s="50" t="str">
        <f t="shared" si="119"/>
        <v/>
      </c>
      <c r="AF28" s="50" t="str">
        <f t="shared" si="119"/>
        <v/>
      </c>
      <c r="AG28" s="50" t="str">
        <f t="shared" si="119"/>
        <v/>
      </c>
      <c r="AH28" s="50" t="str">
        <f t="shared" si="119"/>
        <v/>
      </c>
      <c r="AI28" s="50" t="str">
        <f t="shared" si="119"/>
        <v/>
      </c>
      <c r="AJ28" s="50" t="str">
        <f t="shared" si="119"/>
        <v/>
      </c>
      <c r="AK28" s="50" t="str">
        <f t="shared" si="119"/>
        <v/>
      </c>
      <c r="AL28" s="50" t="str">
        <f t="shared" si="119"/>
        <v/>
      </c>
      <c r="AM28" s="50" t="str">
        <f t="shared" si="119"/>
        <v/>
      </c>
      <c r="AN28" s="50" t="str">
        <f t="shared" si="119"/>
        <v/>
      </c>
      <c r="AO28" s="50" t="str">
        <f t="shared" si="119"/>
        <v/>
      </c>
      <c r="AP28" s="50" t="str">
        <f t="shared" si="119"/>
        <v/>
      </c>
      <c r="AQ28" s="50" t="str">
        <f t="shared" si="3"/>
        <v/>
      </c>
      <c r="AR28" s="50" t="str">
        <f t="shared" si="123"/>
        <v/>
      </c>
      <c r="AS28" s="50" t="str">
        <f t="shared" si="123"/>
        <v/>
      </c>
      <c r="AT28" s="50" t="str">
        <f t="shared" si="123"/>
        <v/>
      </c>
      <c r="AU28" s="50" t="str">
        <f t="shared" si="123"/>
        <v/>
      </c>
      <c r="AV28" s="50" t="str">
        <f t="shared" si="123"/>
        <v/>
      </c>
      <c r="AW28" s="50" t="str">
        <f t="shared" si="123"/>
        <v/>
      </c>
      <c r="AX28" s="50" t="str">
        <f t="shared" si="123"/>
        <v/>
      </c>
      <c r="AY28" s="50" t="str">
        <f t="shared" si="123"/>
        <v/>
      </c>
      <c r="AZ28" s="50" t="str">
        <f t="shared" si="123"/>
        <v/>
      </c>
      <c r="BA28" s="50" t="str">
        <f t="shared" si="123"/>
        <v/>
      </c>
      <c r="BB28" s="50" t="str">
        <f t="shared" si="123"/>
        <v/>
      </c>
      <c r="BC28" s="50" t="str">
        <f t="shared" si="123"/>
        <v/>
      </c>
      <c r="BD28" s="50" t="str">
        <f t="shared" si="123"/>
        <v/>
      </c>
      <c r="BE28" s="50" t="str">
        <f t="shared" si="123"/>
        <v/>
      </c>
      <c r="BF28" s="50" t="str">
        <f t="shared" si="123"/>
        <v/>
      </c>
      <c r="BG28" s="50" t="str">
        <f t="shared" si="123"/>
        <v/>
      </c>
      <c r="BH28" s="50" t="str">
        <f t="shared" si="123"/>
        <v/>
      </c>
      <c r="BI28" s="50" t="str">
        <f t="shared" si="123"/>
        <v/>
      </c>
      <c r="BJ28" s="50" t="str">
        <f t="shared" si="123"/>
        <v/>
      </c>
      <c r="BK28" s="50" t="str">
        <f t="shared" si="123"/>
        <v/>
      </c>
      <c r="BL28" s="50" t="str">
        <f t="shared" si="123"/>
        <v/>
      </c>
      <c r="BM28" s="50" t="str">
        <f t="shared" si="123"/>
        <v/>
      </c>
      <c r="BN28" s="50" t="str">
        <f t="shared" si="123"/>
        <v/>
      </c>
      <c r="BO28" s="50" t="str">
        <f t="shared" si="123"/>
        <v/>
      </c>
      <c r="BP28" s="50" t="str">
        <f t="shared" si="123"/>
        <v/>
      </c>
      <c r="BQ28" s="50" t="str">
        <f t="shared" si="123"/>
        <v/>
      </c>
      <c r="BR28" s="50" t="str">
        <f t="shared" si="123"/>
        <v/>
      </c>
      <c r="BS28" s="50" t="str">
        <f t="shared" si="123"/>
        <v/>
      </c>
      <c r="BT28" s="50" t="str">
        <f t="shared" si="123"/>
        <v/>
      </c>
      <c r="BU28" s="50" t="str">
        <f t="shared" si="123"/>
        <v/>
      </c>
      <c r="BV28" s="50" t="str">
        <f t="shared" si="123"/>
        <v/>
      </c>
      <c r="BW28" s="50" t="str">
        <f t="shared" si="123"/>
        <v/>
      </c>
      <c r="BX28" s="50" t="str">
        <f t="shared" si="123"/>
        <v/>
      </c>
      <c r="BY28" s="50" t="str">
        <f t="shared" si="123"/>
        <v/>
      </c>
      <c r="BZ28" s="50" t="str">
        <f t="shared" si="123"/>
        <v/>
      </c>
      <c r="CA28" s="50" t="str">
        <f t="shared" si="123"/>
        <v/>
      </c>
      <c r="CB28" s="50" t="str">
        <f t="shared" si="123"/>
        <v/>
      </c>
      <c r="CC28" s="50" t="str">
        <f t="shared" si="123"/>
        <v/>
      </c>
      <c r="CD28" s="50" t="str">
        <f t="shared" si="123"/>
        <v/>
      </c>
      <c r="CE28" s="50" t="str">
        <f t="shared" si="123"/>
        <v/>
      </c>
      <c r="CF28" s="50" t="str">
        <f t="shared" si="123"/>
        <v/>
      </c>
      <c r="CG28" s="50" t="str">
        <f t="shared" si="123"/>
        <v/>
      </c>
      <c r="CH28" s="50" t="str">
        <f t="shared" si="123"/>
        <v/>
      </c>
      <c r="CI28" s="50" t="str">
        <f t="shared" si="123"/>
        <v/>
      </c>
      <c r="CJ28" s="50" t="str">
        <f t="shared" si="123"/>
        <v/>
      </c>
      <c r="CK28" s="50" t="str">
        <f t="shared" si="123"/>
        <v/>
      </c>
      <c r="CL28" s="50" t="str">
        <f t="shared" si="123"/>
        <v/>
      </c>
      <c r="CM28" s="50" t="str">
        <f t="shared" si="123"/>
        <v/>
      </c>
      <c r="CN28" s="50" t="str">
        <f t="shared" si="123"/>
        <v/>
      </c>
      <c r="CO28" s="50" t="str">
        <f t="shared" si="123"/>
        <v/>
      </c>
      <c r="CP28" s="50" t="str">
        <f t="shared" si="123"/>
        <v/>
      </c>
      <c r="CQ28" s="50" t="str">
        <f t="shared" si="123"/>
        <v/>
      </c>
      <c r="CR28" s="50" t="str">
        <f t="shared" si="123"/>
        <v/>
      </c>
      <c r="CS28" s="50" t="str">
        <f t="shared" si="123"/>
        <v/>
      </c>
      <c r="CT28" s="50" t="str">
        <f t="shared" si="123"/>
        <v/>
      </c>
      <c r="CU28" s="50" t="str">
        <f t="shared" si="123"/>
        <v/>
      </c>
      <c r="CV28" s="50" t="str">
        <f t="shared" si="123"/>
        <v/>
      </c>
      <c r="CW28" s="50" t="str">
        <f t="shared" si="123"/>
        <v/>
      </c>
      <c r="CX28" s="50" t="str">
        <f t="shared" si="123"/>
        <v/>
      </c>
      <c r="CY28" s="50" t="str">
        <f t="shared" si="123"/>
        <v/>
      </c>
      <c r="CZ28" s="50" t="str">
        <f t="shared" si="123"/>
        <v/>
      </c>
      <c r="DA28" s="50" t="str">
        <f t="shared" si="123"/>
        <v/>
      </c>
      <c r="DB28" s="50" t="str">
        <f t="shared" si="123"/>
        <v/>
      </c>
      <c r="DC28" s="50" t="str">
        <f t="shared" ref="DC28" si="124">IF(ISNONTEXT($V28),DB28+$V28,"")</f>
        <v/>
      </c>
      <c r="DD28" s="50" t="str">
        <f t="shared" si="120"/>
        <v/>
      </c>
      <c r="DE28" s="50" t="str">
        <f t="shared" si="120"/>
        <v/>
      </c>
      <c r="DF28" s="50" t="str">
        <f t="shared" si="120"/>
        <v/>
      </c>
      <c r="DG28" s="50" t="str">
        <f t="shared" si="120"/>
        <v/>
      </c>
      <c r="DH28" s="50" t="str">
        <f t="shared" si="120"/>
        <v/>
      </c>
      <c r="DI28" s="50" t="str">
        <f t="shared" si="120"/>
        <v/>
      </c>
      <c r="DJ28" s="50" t="str">
        <f t="shared" si="120"/>
        <v/>
      </c>
      <c r="DK28" s="50" t="str">
        <f t="shared" si="120"/>
        <v/>
      </c>
      <c r="DL28" s="50" t="str">
        <f t="shared" si="120"/>
        <v/>
      </c>
      <c r="DM28" s="50" t="str">
        <f t="shared" si="120"/>
        <v/>
      </c>
      <c r="DN28" s="50" t="str">
        <f t="shared" si="120"/>
        <v/>
      </c>
      <c r="DO28" s="50" t="str">
        <f t="shared" si="120"/>
        <v/>
      </c>
      <c r="DP28" s="50" t="str">
        <f t="shared" si="120"/>
        <v/>
      </c>
      <c r="DQ28" s="50" t="str">
        <f t="shared" si="120"/>
        <v/>
      </c>
      <c r="DR28" s="50" t="str">
        <f t="shared" si="120"/>
        <v/>
      </c>
      <c r="DS28" s="50" t="str">
        <f t="shared" si="120"/>
        <v/>
      </c>
      <c r="DT28" s="170" t="e">
        <f t="shared" si="6"/>
        <v>#N/A</v>
      </c>
      <c r="DU28" s="170" t="e">
        <f t="shared" si="7"/>
        <v>#N/A</v>
      </c>
      <c r="DV28" s="170" t="e">
        <f t="shared" si="8"/>
        <v>#N/A</v>
      </c>
      <c r="DW28" s="170" t="e">
        <f t="shared" si="9"/>
        <v>#N/A</v>
      </c>
      <c r="DX28" s="170" t="e">
        <f t="shared" si="10"/>
        <v>#N/A</v>
      </c>
      <c r="DY28" s="170" t="e">
        <f t="shared" si="11"/>
        <v>#N/A</v>
      </c>
      <c r="DZ28" s="170" t="e">
        <f t="shared" si="12"/>
        <v>#N/A</v>
      </c>
      <c r="EA28" s="170" t="e">
        <f t="shared" si="13"/>
        <v>#N/A</v>
      </c>
      <c r="EB28" s="170" t="e">
        <f t="shared" si="14"/>
        <v>#N/A</v>
      </c>
      <c r="EC28" s="170" t="e">
        <f t="shared" si="15"/>
        <v>#N/A</v>
      </c>
      <c r="ED28" s="170" t="e">
        <f t="shared" si="16"/>
        <v>#N/A</v>
      </c>
      <c r="EE28" s="170" t="e">
        <f t="shared" si="17"/>
        <v>#N/A</v>
      </c>
      <c r="EF28" s="170" t="e">
        <f t="shared" si="18"/>
        <v>#N/A</v>
      </c>
      <c r="EG28" s="170" t="e">
        <f t="shared" si="19"/>
        <v>#N/A</v>
      </c>
      <c r="EH28" s="170" t="e">
        <f t="shared" si="20"/>
        <v>#N/A</v>
      </c>
      <c r="EI28" s="170" t="e">
        <f t="shared" si="21"/>
        <v>#N/A</v>
      </c>
      <c r="EJ28" s="170" t="e">
        <f t="shared" si="22"/>
        <v>#N/A</v>
      </c>
      <c r="EK28" s="170" t="e">
        <f t="shared" si="23"/>
        <v>#N/A</v>
      </c>
      <c r="EL28" s="170" t="e">
        <f t="shared" si="24"/>
        <v>#N/A</v>
      </c>
      <c r="EM28" s="170" t="e">
        <f t="shared" si="25"/>
        <v>#N/A</v>
      </c>
      <c r="EN28" s="170" t="e">
        <f t="shared" si="26"/>
        <v>#N/A</v>
      </c>
      <c r="EO28" s="170" t="e">
        <f t="shared" si="27"/>
        <v>#N/A</v>
      </c>
      <c r="EP28" s="170" t="e">
        <f t="shared" si="28"/>
        <v>#N/A</v>
      </c>
      <c r="EQ28" s="170" t="e">
        <f t="shared" si="29"/>
        <v>#N/A</v>
      </c>
      <c r="ER28" s="170" t="e">
        <f t="shared" si="30"/>
        <v>#N/A</v>
      </c>
      <c r="ES28" s="170" t="e">
        <f t="shared" si="31"/>
        <v>#N/A</v>
      </c>
      <c r="ET28" s="170" t="e">
        <f t="shared" si="32"/>
        <v>#N/A</v>
      </c>
      <c r="EU28" s="170" t="e">
        <f t="shared" si="33"/>
        <v>#N/A</v>
      </c>
      <c r="EV28" s="170" t="e">
        <f t="shared" si="34"/>
        <v>#N/A</v>
      </c>
      <c r="EW28" s="170" t="e">
        <f t="shared" si="35"/>
        <v>#N/A</v>
      </c>
      <c r="EX28" s="170" t="e">
        <f t="shared" si="36"/>
        <v>#N/A</v>
      </c>
      <c r="EY28" s="170" t="e">
        <f t="shared" si="37"/>
        <v>#N/A</v>
      </c>
      <c r="EZ28" s="170" t="e">
        <f t="shared" si="38"/>
        <v>#N/A</v>
      </c>
      <c r="FA28" s="170" t="e">
        <f t="shared" si="39"/>
        <v>#N/A</v>
      </c>
      <c r="FB28" s="170" t="e">
        <f t="shared" si="40"/>
        <v>#N/A</v>
      </c>
      <c r="FC28" s="170" t="e">
        <f t="shared" si="41"/>
        <v>#N/A</v>
      </c>
      <c r="FD28" s="170" t="e">
        <f t="shared" si="42"/>
        <v>#N/A</v>
      </c>
      <c r="FE28" s="170" t="e">
        <f t="shared" si="43"/>
        <v>#N/A</v>
      </c>
      <c r="FF28" s="170" t="e">
        <f t="shared" si="44"/>
        <v>#N/A</v>
      </c>
      <c r="FG28" s="170" t="e">
        <f t="shared" si="45"/>
        <v>#N/A</v>
      </c>
      <c r="FH28" s="170" t="e">
        <f t="shared" si="46"/>
        <v>#N/A</v>
      </c>
      <c r="FI28" s="170" t="e">
        <f t="shared" si="47"/>
        <v>#N/A</v>
      </c>
      <c r="FJ28" s="170" t="e">
        <f t="shared" si="48"/>
        <v>#N/A</v>
      </c>
      <c r="FK28" s="170" t="e">
        <f t="shared" si="49"/>
        <v>#N/A</v>
      </c>
      <c r="FL28" s="170" t="e">
        <f t="shared" si="50"/>
        <v>#N/A</v>
      </c>
      <c r="FM28" s="170" t="e">
        <f t="shared" si="51"/>
        <v>#N/A</v>
      </c>
      <c r="FN28" s="170" t="e">
        <f t="shared" si="52"/>
        <v>#N/A</v>
      </c>
      <c r="FO28" s="170" t="e">
        <f t="shared" si="53"/>
        <v>#N/A</v>
      </c>
      <c r="FP28" s="170" t="e">
        <f t="shared" si="54"/>
        <v>#N/A</v>
      </c>
      <c r="FQ28" s="170" t="e">
        <f t="shared" si="55"/>
        <v>#N/A</v>
      </c>
      <c r="FR28" s="170" t="e">
        <f t="shared" si="56"/>
        <v>#N/A</v>
      </c>
      <c r="FS28" s="170" t="e">
        <f t="shared" si="57"/>
        <v>#N/A</v>
      </c>
      <c r="FT28" s="170" t="e">
        <f t="shared" si="58"/>
        <v>#N/A</v>
      </c>
      <c r="FU28" s="170" t="e">
        <f t="shared" si="59"/>
        <v>#N/A</v>
      </c>
      <c r="FV28" s="170" t="e">
        <f t="shared" si="60"/>
        <v>#N/A</v>
      </c>
      <c r="FW28" s="170" t="e">
        <f t="shared" si="61"/>
        <v>#N/A</v>
      </c>
      <c r="FX28" s="170" t="e">
        <f t="shared" si="62"/>
        <v>#N/A</v>
      </c>
      <c r="FY28" s="170" t="e">
        <f t="shared" si="63"/>
        <v>#N/A</v>
      </c>
      <c r="FZ28" s="170" t="e">
        <f t="shared" si="64"/>
        <v>#N/A</v>
      </c>
      <c r="GA28" s="170" t="e">
        <f t="shared" si="65"/>
        <v>#N/A</v>
      </c>
      <c r="GB28" s="170" t="e">
        <f t="shared" si="66"/>
        <v>#N/A</v>
      </c>
      <c r="GC28" s="170" t="e">
        <f t="shared" si="67"/>
        <v>#N/A</v>
      </c>
      <c r="GD28" s="170" t="e">
        <f t="shared" si="68"/>
        <v>#N/A</v>
      </c>
      <c r="GE28" s="170" t="e">
        <f t="shared" si="69"/>
        <v>#N/A</v>
      </c>
      <c r="GF28" s="170" t="e">
        <f t="shared" si="70"/>
        <v>#N/A</v>
      </c>
      <c r="GG28" s="170" t="e">
        <f t="shared" si="71"/>
        <v>#N/A</v>
      </c>
      <c r="GH28" s="170" t="e">
        <f t="shared" si="72"/>
        <v>#N/A</v>
      </c>
      <c r="GI28" s="170" t="e">
        <f t="shared" si="73"/>
        <v>#N/A</v>
      </c>
      <c r="GJ28" s="170" t="e">
        <f t="shared" si="74"/>
        <v>#N/A</v>
      </c>
      <c r="GK28" s="170" t="e">
        <f t="shared" si="75"/>
        <v>#N/A</v>
      </c>
      <c r="GL28" s="170" t="e">
        <f t="shared" si="76"/>
        <v>#N/A</v>
      </c>
      <c r="GM28" s="170" t="e">
        <f t="shared" si="77"/>
        <v>#N/A</v>
      </c>
      <c r="GN28" s="170" t="e">
        <f t="shared" si="78"/>
        <v>#N/A</v>
      </c>
      <c r="GO28" s="170" t="e">
        <f t="shared" si="79"/>
        <v>#N/A</v>
      </c>
      <c r="GP28" s="170" t="e">
        <f t="shared" si="80"/>
        <v>#N/A</v>
      </c>
      <c r="GQ28" s="170" t="e">
        <f t="shared" si="81"/>
        <v>#N/A</v>
      </c>
      <c r="GR28" s="170" t="e">
        <f t="shared" si="82"/>
        <v>#N/A</v>
      </c>
      <c r="GS28" s="170" t="e">
        <f t="shared" si="83"/>
        <v>#N/A</v>
      </c>
      <c r="GT28" s="170" t="e">
        <f t="shared" si="84"/>
        <v>#N/A</v>
      </c>
      <c r="GU28" s="170" t="e">
        <f t="shared" si="85"/>
        <v>#N/A</v>
      </c>
      <c r="GV28" s="170" t="e">
        <f t="shared" si="86"/>
        <v>#N/A</v>
      </c>
      <c r="GW28" s="170" t="e">
        <f t="shared" si="87"/>
        <v>#N/A</v>
      </c>
      <c r="GX28" s="170" t="e">
        <f t="shared" si="88"/>
        <v>#N/A</v>
      </c>
      <c r="GY28" s="170" t="e">
        <f t="shared" si="89"/>
        <v>#N/A</v>
      </c>
      <c r="GZ28" s="170" t="e">
        <f t="shared" si="90"/>
        <v>#N/A</v>
      </c>
      <c r="HA28" s="170" t="e">
        <f t="shared" si="91"/>
        <v>#N/A</v>
      </c>
      <c r="HB28" s="170" t="e">
        <f t="shared" si="92"/>
        <v>#N/A</v>
      </c>
      <c r="HC28" s="170" t="e">
        <f t="shared" si="93"/>
        <v>#N/A</v>
      </c>
      <c r="HD28" s="170" t="e">
        <f t="shared" si="94"/>
        <v>#N/A</v>
      </c>
      <c r="HE28" s="170" t="e">
        <f t="shared" si="95"/>
        <v>#N/A</v>
      </c>
      <c r="HF28" s="170" t="e">
        <f t="shared" si="96"/>
        <v>#N/A</v>
      </c>
      <c r="HG28" s="170" t="e">
        <f t="shared" si="97"/>
        <v>#N/A</v>
      </c>
      <c r="HH28" s="170" t="e">
        <f t="shared" si="98"/>
        <v>#N/A</v>
      </c>
      <c r="HI28" s="170" t="e">
        <f t="shared" si="99"/>
        <v>#N/A</v>
      </c>
      <c r="HJ28" s="170" t="e">
        <f t="shared" si="100"/>
        <v>#N/A</v>
      </c>
      <c r="HK28" s="170" t="e">
        <f t="shared" si="101"/>
        <v>#N/A</v>
      </c>
      <c r="HL28" s="170" t="e">
        <f t="shared" si="102"/>
        <v>#N/A</v>
      </c>
      <c r="HM28" s="170" t="e">
        <f t="shared" si="103"/>
        <v>#N/A</v>
      </c>
      <c r="HN28" s="170" t="e">
        <f t="shared" si="104"/>
        <v>#N/A</v>
      </c>
      <c r="HO28" s="170" t="e">
        <f t="shared" si="105"/>
        <v>#N/A</v>
      </c>
      <c r="HP28" s="170" t="e">
        <f t="shared" si="106"/>
        <v>#N/A</v>
      </c>
    </row>
    <row r="29" spans="1:224" hidden="1" x14ac:dyDescent="0.25">
      <c r="A29" s="4">
        <v>26</v>
      </c>
      <c r="B29" s="96"/>
      <c r="C29" s="96"/>
      <c r="D29" s="96"/>
      <c r="E29" s="36" t="str">
        <f t="shared" si="107"/>
        <v/>
      </c>
      <c r="F29" s="36" t="str">
        <f t="shared" si="108"/>
        <v/>
      </c>
      <c r="G29" s="74" t="str">
        <f t="shared" si="109"/>
        <v/>
      </c>
      <c r="H29" s="23"/>
      <c r="I29" s="58"/>
      <c r="J29" s="281"/>
      <c r="K29" s="75" t="str">
        <f>IF(AND(B29&gt;0,C29&gt;0,D29&gt;0),IF(ISBLANK(J29),IF(ISBLANK(H29),"",(D29-B29)*VLOOKUP(H29,VLookups!$A$4:$B$13,2,FALSE)),J29),"")</f>
        <v/>
      </c>
      <c r="L29" s="76" t="str">
        <f t="shared" si="0"/>
        <v/>
      </c>
      <c r="M29" s="96"/>
      <c r="N29" s="271"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1"/>
        <v/>
      </c>
      <c r="W29" s="50" t="str">
        <f t="shared" si="119"/>
        <v/>
      </c>
      <c r="X29" s="50" t="str">
        <f t="shared" si="119"/>
        <v/>
      </c>
      <c r="Y29" s="50" t="str">
        <f t="shared" si="119"/>
        <v/>
      </c>
      <c r="Z29" s="50" t="str">
        <f t="shared" si="119"/>
        <v/>
      </c>
      <c r="AA29" s="50" t="str">
        <f t="shared" si="119"/>
        <v/>
      </c>
      <c r="AB29" s="50" t="str">
        <f t="shared" si="119"/>
        <v/>
      </c>
      <c r="AC29" s="50" t="str">
        <f t="shared" si="119"/>
        <v/>
      </c>
      <c r="AD29" s="50" t="str">
        <f t="shared" si="119"/>
        <v/>
      </c>
      <c r="AE29" s="50" t="str">
        <f t="shared" si="119"/>
        <v/>
      </c>
      <c r="AF29" s="50" t="str">
        <f t="shared" si="119"/>
        <v/>
      </c>
      <c r="AG29" s="50" t="str">
        <f t="shared" si="119"/>
        <v/>
      </c>
      <c r="AH29" s="50" t="str">
        <f t="shared" si="119"/>
        <v/>
      </c>
      <c r="AI29" s="50" t="str">
        <f t="shared" si="119"/>
        <v/>
      </c>
      <c r="AJ29" s="50" t="str">
        <f t="shared" si="119"/>
        <v/>
      </c>
      <c r="AK29" s="50" t="str">
        <f t="shared" si="119"/>
        <v/>
      </c>
      <c r="AL29" s="50" t="str">
        <f t="shared" si="119"/>
        <v/>
      </c>
      <c r="AM29" s="50" t="str">
        <f t="shared" si="119"/>
        <v/>
      </c>
      <c r="AN29" s="50" t="str">
        <f t="shared" si="119"/>
        <v/>
      </c>
      <c r="AO29" s="50" t="str">
        <f t="shared" si="119"/>
        <v/>
      </c>
      <c r="AP29" s="50" t="str">
        <f t="shared" si="119"/>
        <v/>
      </c>
      <c r="AQ29" s="50" t="str">
        <f t="shared" si="3"/>
        <v/>
      </c>
      <c r="AR29" s="50" t="str">
        <f t="shared" ref="AR29:DC32" si="125">IF(ISNONTEXT($V29),AQ29+$V29,"")</f>
        <v/>
      </c>
      <c r="AS29" s="50" t="str">
        <f t="shared" si="125"/>
        <v/>
      </c>
      <c r="AT29" s="50" t="str">
        <f t="shared" si="125"/>
        <v/>
      </c>
      <c r="AU29" s="50" t="str">
        <f t="shared" si="125"/>
        <v/>
      </c>
      <c r="AV29" s="50" t="str">
        <f t="shared" si="125"/>
        <v/>
      </c>
      <c r="AW29" s="50" t="str">
        <f t="shared" si="125"/>
        <v/>
      </c>
      <c r="AX29" s="50" t="str">
        <f t="shared" si="125"/>
        <v/>
      </c>
      <c r="AY29" s="50" t="str">
        <f t="shared" si="125"/>
        <v/>
      </c>
      <c r="AZ29" s="50" t="str">
        <f t="shared" si="125"/>
        <v/>
      </c>
      <c r="BA29" s="50" t="str">
        <f t="shared" si="125"/>
        <v/>
      </c>
      <c r="BB29" s="50" t="str">
        <f t="shared" si="125"/>
        <v/>
      </c>
      <c r="BC29" s="50" t="str">
        <f t="shared" si="125"/>
        <v/>
      </c>
      <c r="BD29" s="50" t="str">
        <f t="shared" si="125"/>
        <v/>
      </c>
      <c r="BE29" s="50" t="str">
        <f t="shared" si="125"/>
        <v/>
      </c>
      <c r="BF29" s="50" t="str">
        <f t="shared" si="125"/>
        <v/>
      </c>
      <c r="BG29" s="50" t="str">
        <f t="shared" si="125"/>
        <v/>
      </c>
      <c r="BH29" s="50" t="str">
        <f t="shared" si="125"/>
        <v/>
      </c>
      <c r="BI29" s="50" t="str">
        <f t="shared" si="125"/>
        <v/>
      </c>
      <c r="BJ29" s="50" t="str">
        <f t="shared" si="125"/>
        <v/>
      </c>
      <c r="BK29" s="50" t="str">
        <f t="shared" si="125"/>
        <v/>
      </c>
      <c r="BL29" s="50" t="str">
        <f t="shared" si="125"/>
        <v/>
      </c>
      <c r="BM29" s="50" t="str">
        <f t="shared" si="125"/>
        <v/>
      </c>
      <c r="BN29" s="50" t="str">
        <f t="shared" si="125"/>
        <v/>
      </c>
      <c r="BO29" s="50" t="str">
        <f t="shared" si="125"/>
        <v/>
      </c>
      <c r="BP29" s="50" t="str">
        <f t="shared" si="125"/>
        <v/>
      </c>
      <c r="BQ29" s="50" t="str">
        <f t="shared" si="125"/>
        <v/>
      </c>
      <c r="BR29" s="50" t="str">
        <f t="shared" si="125"/>
        <v/>
      </c>
      <c r="BS29" s="50" t="str">
        <f t="shared" si="125"/>
        <v/>
      </c>
      <c r="BT29" s="50" t="str">
        <f t="shared" si="125"/>
        <v/>
      </c>
      <c r="BU29" s="50" t="str">
        <f t="shared" si="125"/>
        <v/>
      </c>
      <c r="BV29" s="50" t="str">
        <f t="shared" si="125"/>
        <v/>
      </c>
      <c r="BW29" s="50" t="str">
        <f t="shared" si="125"/>
        <v/>
      </c>
      <c r="BX29" s="50" t="str">
        <f t="shared" si="125"/>
        <v/>
      </c>
      <c r="BY29" s="50" t="str">
        <f t="shared" si="125"/>
        <v/>
      </c>
      <c r="BZ29" s="50" t="str">
        <f t="shared" si="125"/>
        <v/>
      </c>
      <c r="CA29" s="50" t="str">
        <f t="shared" si="125"/>
        <v/>
      </c>
      <c r="CB29" s="50" t="str">
        <f t="shared" si="125"/>
        <v/>
      </c>
      <c r="CC29" s="50" t="str">
        <f t="shared" si="125"/>
        <v/>
      </c>
      <c r="CD29" s="50" t="str">
        <f t="shared" si="125"/>
        <v/>
      </c>
      <c r="CE29" s="50" t="str">
        <f t="shared" si="125"/>
        <v/>
      </c>
      <c r="CF29" s="50" t="str">
        <f t="shared" si="125"/>
        <v/>
      </c>
      <c r="CG29" s="50" t="str">
        <f t="shared" si="125"/>
        <v/>
      </c>
      <c r="CH29" s="50" t="str">
        <f t="shared" si="125"/>
        <v/>
      </c>
      <c r="CI29" s="50" t="str">
        <f t="shared" si="125"/>
        <v/>
      </c>
      <c r="CJ29" s="50" t="str">
        <f t="shared" si="125"/>
        <v/>
      </c>
      <c r="CK29" s="50" t="str">
        <f t="shared" si="125"/>
        <v/>
      </c>
      <c r="CL29" s="50" t="str">
        <f t="shared" si="125"/>
        <v/>
      </c>
      <c r="CM29" s="50" t="str">
        <f t="shared" si="125"/>
        <v/>
      </c>
      <c r="CN29" s="50" t="str">
        <f t="shared" si="125"/>
        <v/>
      </c>
      <c r="CO29" s="50" t="str">
        <f t="shared" si="125"/>
        <v/>
      </c>
      <c r="CP29" s="50" t="str">
        <f t="shared" si="125"/>
        <v/>
      </c>
      <c r="CQ29" s="50" t="str">
        <f t="shared" si="125"/>
        <v/>
      </c>
      <c r="CR29" s="50" t="str">
        <f t="shared" si="125"/>
        <v/>
      </c>
      <c r="CS29" s="50" t="str">
        <f t="shared" si="125"/>
        <v/>
      </c>
      <c r="CT29" s="50" t="str">
        <f t="shared" si="125"/>
        <v/>
      </c>
      <c r="CU29" s="50" t="str">
        <f t="shared" si="125"/>
        <v/>
      </c>
      <c r="CV29" s="50" t="str">
        <f t="shared" si="125"/>
        <v/>
      </c>
      <c r="CW29" s="50" t="str">
        <f t="shared" si="125"/>
        <v/>
      </c>
      <c r="CX29" s="50" t="str">
        <f t="shared" si="125"/>
        <v/>
      </c>
      <c r="CY29" s="50" t="str">
        <f t="shared" si="125"/>
        <v/>
      </c>
      <c r="CZ29" s="50" t="str">
        <f t="shared" si="125"/>
        <v/>
      </c>
      <c r="DA29" s="50" t="str">
        <f t="shared" si="125"/>
        <v/>
      </c>
      <c r="DB29" s="50" t="str">
        <f t="shared" si="125"/>
        <v/>
      </c>
      <c r="DC29" s="50" t="str">
        <f t="shared" si="125"/>
        <v/>
      </c>
      <c r="DD29" s="50" t="str">
        <f t="shared" si="120"/>
        <v/>
      </c>
      <c r="DE29" s="50" t="str">
        <f t="shared" si="120"/>
        <v/>
      </c>
      <c r="DF29" s="50" t="str">
        <f t="shared" si="120"/>
        <v/>
      </c>
      <c r="DG29" s="50" t="str">
        <f t="shared" si="120"/>
        <v/>
      </c>
      <c r="DH29" s="50" t="str">
        <f t="shared" si="120"/>
        <v/>
      </c>
      <c r="DI29" s="50" t="str">
        <f t="shared" si="120"/>
        <v/>
      </c>
      <c r="DJ29" s="50" t="str">
        <f t="shared" si="120"/>
        <v/>
      </c>
      <c r="DK29" s="50" t="str">
        <f t="shared" si="120"/>
        <v/>
      </c>
      <c r="DL29" s="50" t="str">
        <f t="shared" si="120"/>
        <v/>
      </c>
      <c r="DM29" s="50" t="str">
        <f t="shared" si="120"/>
        <v/>
      </c>
      <c r="DN29" s="50" t="str">
        <f t="shared" si="120"/>
        <v/>
      </c>
      <c r="DO29" s="50" t="str">
        <f t="shared" si="120"/>
        <v/>
      </c>
      <c r="DP29" s="50" t="str">
        <f t="shared" si="120"/>
        <v/>
      </c>
      <c r="DQ29" s="50" t="str">
        <f t="shared" si="120"/>
        <v/>
      </c>
      <c r="DR29" s="50" t="str">
        <f t="shared" si="120"/>
        <v/>
      </c>
      <c r="DS29" s="50" t="str">
        <f t="shared" si="120"/>
        <v/>
      </c>
      <c r="DT29" s="170" t="e">
        <f t="shared" si="6"/>
        <v>#N/A</v>
      </c>
      <c r="DU29" s="170" t="e">
        <f t="shared" si="7"/>
        <v>#N/A</v>
      </c>
      <c r="DV29" s="170" t="e">
        <f t="shared" si="8"/>
        <v>#N/A</v>
      </c>
      <c r="DW29" s="170" t="e">
        <f t="shared" si="9"/>
        <v>#N/A</v>
      </c>
      <c r="DX29" s="170" t="e">
        <f t="shared" si="10"/>
        <v>#N/A</v>
      </c>
      <c r="DY29" s="170" t="e">
        <f t="shared" si="11"/>
        <v>#N/A</v>
      </c>
      <c r="DZ29" s="170" t="e">
        <f t="shared" si="12"/>
        <v>#N/A</v>
      </c>
      <c r="EA29" s="170" t="e">
        <f t="shared" si="13"/>
        <v>#N/A</v>
      </c>
      <c r="EB29" s="170" t="e">
        <f t="shared" si="14"/>
        <v>#N/A</v>
      </c>
      <c r="EC29" s="170" t="e">
        <f t="shared" si="15"/>
        <v>#N/A</v>
      </c>
      <c r="ED29" s="170" t="e">
        <f t="shared" si="16"/>
        <v>#N/A</v>
      </c>
      <c r="EE29" s="170" t="e">
        <f t="shared" si="17"/>
        <v>#N/A</v>
      </c>
      <c r="EF29" s="170" t="e">
        <f t="shared" si="18"/>
        <v>#N/A</v>
      </c>
      <c r="EG29" s="170" t="e">
        <f t="shared" si="19"/>
        <v>#N/A</v>
      </c>
      <c r="EH29" s="170" t="e">
        <f t="shared" si="20"/>
        <v>#N/A</v>
      </c>
      <c r="EI29" s="170" t="e">
        <f t="shared" si="21"/>
        <v>#N/A</v>
      </c>
      <c r="EJ29" s="170" t="e">
        <f t="shared" si="22"/>
        <v>#N/A</v>
      </c>
      <c r="EK29" s="170" t="e">
        <f t="shared" si="23"/>
        <v>#N/A</v>
      </c>
      <c r="EL29" s="170" t="e">
        <f t="shared" si="24"/>
        <v>#N/A</v>
      </c>
      <c r="EM29" s="170" t="e">
        <f t="shared" si="25"/>
        <v>#N/A</v>
      </c>
      <c r="EN29" s="170" t="e">
        <f t="shared" si="26"/>
        <v>#N/A</v>
      </c>
      <c r="EO29" s="170" t="e">
        <f t="shared" si="27"/>
        <v>#N/A</v>
      </c>
      <c r="EP29" s="170" t="e">
        <f t="shared" si="28"/>
        <v>#N/A</v>
      </c>
      <c r="EQ29" s="170" t="e">
        <f t="shared" si="29"/>
        <v>#N/A</v>
      </c>
      <c r="ER29" s="170" t="e">
        <f t="shared" si="30"/>
        <v>#N/A</v>
      </c>
      <c r="ES29" s="170" t="e">
        <f t="shared" si="31"/>
        <v>#N/A</v>
      </c>
      <c r="ET29" s="170" t="e">
        <f t="shared" si="32"/>
        <v>#N/A</v>
      </c>
      <c r="EU29" s="170" t="e">
        <f t="shared" si="33"/>
        <v>#N/A</v>
      </c>
      <c r="EV29" s="170" t="e">
        <f t="shared" si="34"/>
        <v>#N/A</v>
      </c>
      <c r="EW29" s="170" t="e">
        <f t="shared" si="35"/>
        <v>#N/A</v>
      </c>
      <c r="EX29" s="170" t="e">
        <f t="shared" si="36"/>
        <v>#N/A</v>
      </c>
      <c r="EY29" s="170" t="e">
        <f t="shared" si="37"/>
        <v>#N/A</v>
      </c>
      <c r="EZ29" s="170" t="e">
        <f t="shared" si="38"/>
        <v>#N/A</v>
      </c>
      <c r="FA29" s="170" t="e">
        <f t="shared" si="39"/>
        <v>#N/A</v>
      </c>
      <c r="FB29" s="170" t="e">
        <f t="shared" si="40"/>
        <v>#N/A</v>
      </c>
      <c r="FC29" s="170" t="e">
        <f t="shared" si="41"/>
        <v>#N/A</v>
      </c>
      <c r="FD29" s="170" t="e">
        <f t="shared" si="42"/>
        <v>#N/A</v>
      </c>
      <c r="FE29" s="170" t="e">
        <f t="shared" si="43"/>
        <v>#N/A</v>
      </c>
      <c r="FF29" s="170" t="e">
        <f t="shared" si="44"/>
        <v>#N/A</v>
      </c>
      <c r="FG29" s="170" t="e">
        <f t="shared" si="45"/>
        <v>#N/A</v>
      </c>
      <c r="FH29" s="170" t="e">
        <f t="shared" si="46"/>
        <v>#N/A</v>
      </c>
      <c r="FI29" s="170" t="e">
        <f t="shared" si="47"/>
        <v>#N/A</v>
      </c>
      <c r="FJ29" s="170" t="e">
        <f t="shared" si="48"/>
        <v>#N/A</v>
      </c>
      <c r="FK29" s="170" t="e">
        <f t="shared" si="49"/>
        <v>#N/A</v>
      </c>
      <c r="FL29" s="170" t="e">
        <f t="shared" si="50"/>
        <v>#N/A</v>
      </c>
      <c r="FM29" s="170" t="e">
        <f t="shared" si="51"/>
        <v>#N/A</v>
      </c>
      <c r="FN29" s="170" t="e">
        <f t="shared" si="52"/>
        <v>#N/A</v>
      </c>
      <c r="FO29" s="170" t="e">
        <f t="shared" si="53"/>
        <v>#N/A</v>
      </c>
      <c r="FP29" s="170" t="e">
        <f t="shared" si="54"/>
        <v>#N/A</v>
      </c>
      <c r="FQ29" s="170" t="e">
        <f t="shared" si="55"/>
        <v>#N/A</v>
      </c>
      <c r="FR29" s="170" t="e">
        <f t="shared" si="56"/>
        <v>#N/A</v>
      </c>
      <c r="FS29" s="170" t="e">
        <f t="shared" si="57"/>
        <v>#N/A</v>
      </c>
      <c r="FT29" s="170" t="e">
        <f t="shared" si="58"/>
        <v>#N/A</v>
      </c>
      <c r="FU29" s="170" t="e">
        <f t="shared" si="59"/>
        <v>#N/A</v>
      </c>
      <c r="FV29" s="170" t="e">
        <f t="shared" si="60"/>
        <v>#N/A</v>
      </c>
      <c r="FW29" s="170" t="e">
        <f t="shared" si="61"/>
        <v>#N/A</v>
      </c>
      <c r="FX29" s="170" t="e">
        <f t="shared" si="62"/>
        <v>#N/A</v>
      </c>
      <c r="FY29" s="170" t="e">
        <f t="shared" si="63"/>
        <v>#N/A</v>
      </c>
      <c r="FZ29" s="170" t="e">
        <f t="shared" si="64"/>
        <v>#N/A</v>
      </c>
      <c r="GA29" s="170" t="e">
        <f t="shared" si="65"/>
        <v>#N/A</v>
      </c>
      <c r="GB29" s="170" t="e">
        <f t="shared" si="66"/>
        <v>#N/A</v>
      </c>
      <c r="GC29" s="170" t="e">
        <f t="shared" si="67"/>
        <v>#N/A</v>
      </c>
      <c r="GD29" s="170" t="e">
        <f t="shared" si="68"/>
        <v>#N/A</v>
      </c>
      <c r="GE29" s="170" t="e">
        <f t="shared" si="69"/>
        <v>#N/A</v>
      </c>
      <c r="GF29" s="170" t="e">
        <f t="shared" si="70"/>
        <v>#N/A</v>
      </c>
      <c r="GG29" s="170" t="e">
        <f t="shared" si="71"/>
        <v>#N/A</v>
      </c>
      <c r="GH29" s="170" t="e">
        <f t="shared" si="72"/>
        <v>#N/A</v>
      </c>
      <c r="GI29" s="170" t="e">
        <f t="shared" si="73"/>
        <v>#N/A</v>
      </c>
      <c r="GJ29" s="170" t="e">
        <f t="shared" si="74"/>
        <v>#N/A</v>
      </c>
      <c r="GK29" s="170" t="e">
        <f t="shared" si="75"/>
        <v>#N/A</v>
      </c>
      <c r="GL29" s="170" t="e">
        <f t="shared" si="76"/>
        <v>#N/A</v>
      </c>
      <c r="GM29" s="170" t="e">
        <f t="shared" si="77"/>
        <v>#N/A</v>
      </c>
      <c r="GN29" s="170" t="e">
        <f t="shared" si="78"/>
        <v>#N/A</v>
      </c>
      <c r="GO29" s="170" t="e">
        <f t="shared" si="79"/>
        <v>#N/A</v>
      </c>
      <c r="GP29" s="170" t="e">
        <f t="shared" si="80"/>
        <v>#N/A</v>
      </c>
      <c r="GQ29" s="170" t="e">
        <f t="shared" si="81"/>
        <v>#N/A</v>
      </c>
      <c r="GR29" s="170" t="e">
        <f t="shared" si="82"/>
        <v>#N/A</v>
      </c>
      <c r="GS29" s="170" t="e">
        <f t="shared" si="83"/>
        <v>#N/A</v>
      </c>
      <c r="GT29" s="170" t="e">
        <f t="shared" si="84"/>
        <v>#N/A</v>
      </c>
      <c r="GU29" s="170" t="e">
        <f t="shared" si="85"/>
        <v>#N/A</v>
      </c>
      <c r="GV29" s="170" t="e">
        <f t="shared" si="86"/>
        <v>#N/A</v>
      </c>
      <c r="GW29" s="170" t="e">
        <f t="shared" si="87"/>
        <v>#N/A</v>
      </c>
      <c r="GX29" s="170" t="e">
        <f t="shared" si="88"/>
        <v>#N/A</v>
      </c>
      <c r="GY29" s="170" t="e">
        <f t="shared" si="89"/>
        <v>#N/A</v>
      </c>
      <c r="GZ29" s="170" t="e">
        <f t="shared" si="90"/>
        <v>#N/A</v>
      </c>
      <c r="HA29" s="170" t="e">
        <f t="shared" si="91"/>
        <v>#N/A</v>
      </c>
      <c r="HB29" s="170" t="e">
        <f t="shared" si="92"/>
        <v>#N/A</v>
      </c>
      <c r="HC29" s="170" t="e">
        <f t="shared" si="93"/>
        <v>#N/A</v>
      </c>
      <c r="HD29" s="170" t="e">
        <f t="shared" si="94"/>
        <v>#N/A</v>
      </c>
      <c r="HE29" s="170" t="e">
        <f t="shared" si="95"/>
        <v>#N/A</v>
      </c>
      <c r="HF29" s="170" t="e">
        <f t="shared" si="96"/>
        <v>#N/A</v>
      </c>
      <c r="HG29" s="170" t="e">
        <f t="shared" si="97"/>
        <v>#N/A</v>
      </c>
      <c r="HH29" s="170" t="e">
        <f t="shared" si="98"/>
        <v>#N/A</v>
      </c>
      <c r="HI29" s="170" t="e">
        <f t="shared" si="99"/>
        <v>#N/A</v>
      </c>
      <c r="HJ29" s="170" t="e">
        <f t="shared" si="100"/>
        <v>#N/A</v>
      </c>
      <c r="HK29" s="170" t="e">
        <f t="shared" si="101"/>
        <v>#N/A</v>
      </c>
      <c r="HL29" s="170" t="e">
        <f t="shared" si="102"/>
        <v>#N/A</v>
      </c>
      <c r="HM29" s="170" t="e">
        <f t="shared" si="103"/>
        <v>#N/A</v>
      </c>
      <c r="HN29" s="170" t="e">
        <f t="shared" si="104"/>
        <v>#N/A</v>
      </c>
      <c r="HO29" s="170" t="e">
        <f t="shared" si="105"/>
        <v>#N/A</v>
      </c>
      <c r="HP29" s="170" t="e">
        <f t="shared" si="106"/>
        <v>#N/A</v>
      </c>
    </row>
    <row r="30" spans="1:224" hidden="1" x14ac:dyDescent="0.25">
      <c r="A30" s="4">
        <v>27</v>
      </c>
      <c r="B30" s="96"/>
      <c r="C30" s="96"/>
      <c r="D30" s="96"/>
      <c r="E30" s="36" t="str">
        <f t="shared" si="107"/>
        <v/>
      </c>
      <c r="F30" s="36" t="str">
        <f t="shared" si="108"/>
        <v/>
      </c>
      <c r="G30" s="74" t="str">
        <f t="shared" si="109"/>
        <v/>
      </c>
      <c r="H30" s="23"/>
      <c r="I30" s="58"/>
      <c r="J30" s="281"/>
      <c r="K30" s="75" t="str">
        <f>IF(AND(B30&gt;0,C30&gt;0,D30&gt;0),IF(ISBLANK(J30),IF(ISBLANK(H30),"",(D30-B30)*VLOOKUP(H30,VLookups!$A$4:$B$13,2,FALSE)),J30),"")</f>
        <v/>
      </c>
      <c r="L30" s="76" t="str">
        <f t="shared" si="0"/>
        <v/>
      </c>
      <c r="M30" s="96"/>
      <c r="N30" s="271"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1"/>
        <v/>
      </c>
      <c r="W30" s="50" t="str">
        <f t="shared" si="119"/>
        <v/>
      </c>
      <c r="X30" s="50" t="str">
        <f t="shared" si="119"/>
        <v/>
      </c>
      <c r="Y30" s="50" t="str">
        <f t="shared" si="119"/>
        <v/>
      </c>
      <c r="Z30" s="50" t="str">
        <f t="shared" si="119"/>
        <v/>
      </c>
      <c r="AA30" s="50" t="str">
        <f t="shared" si="119"/>
        <v/>
      </c>
      <c r="AB30" s="50" t="str">
        <f t="shared" si="119"/>
        <v/>
      </c>
      <c r="AC30" s="50" t="str">
        <f t="shared" si="119"/>
        <v/>
      </c>
      <c r="AD30" s="50" t="str">
        <f t="shared" si="119"/>
        <v/>
      </c>
      <c r="AE30" s="50" t="str">
        <f t="shared" si="119"/>
        <v/>
      </c>
      <c r="AF30" s="50" t="str">
        <f t="shared" si="119"/>
        <v/>
      </c>
      <c r="AG30" s="50" t="str">
        <f t="shared" si="119"/>
        <v/>
      </c>
      <c r="AH30" s="50" t="str">
        <f t="shared" si="119"/>
        <v/>
      </c>
      <c r="AI30" s="50" t="str">
        <f t="shared" si="119"/>
        <v/>
      </c>
      <c r="AJ30" s="50" t="str">
        <f t="shared" si="119"/>
        <v/>
      </c>
      <c r="AK30" s="50" t="str">
        <f t="shared" si="119"/>
        <v/>
      </c>
      <c r="AL30" s="50" t="str">
        <f t="shared" ref="AL30:AP30" si="126">IF(ISNONTEXT($V30),AM30-$V30,"")</f>
        <v/>
      </c>
      <c r="AM30" s="50" t="str">
        <f t="shared" si="126"/>
        <v/>
      </c>
      <c r="AN30" s="50" t="str">
        <f t="shared" si="126"/>
        <v/>
      </c>
      <c r="AO30" s="50" t="str">
        <f t="shared" si="126"/>
        <v/>
      </c>
      <c r="AP30" s="50" t="str">
        <f t="shared" si="126"/>
        <v/>
      </c>
      <c r="AQ30" s="50" t="str">
        <f t="shared" si="3"/>
        <v/>
      </c>
      <c r="AR30" s="50" t="str">
        <f t="shared" si="125"/>
        <v/>
      </c>
      <c r="AS30" s="50" t="str">
        <f t="shared" si="125"/>
        <v/>
      </c>
      <c r="AT30" s="50" t="str">
        <f t="shared" si="125"/>
        <v/>
      </c>
      <c r="AU30" s="50" t="str">
        <f t="shared" si="125"/>
        <v/>
      </c>
      <c r="AV30" s="50" t="str">
        <f t="shared" si="125"/>
        <v/>
      </c>
      <c r="AW30" s="50" t="str">
        <f t="shared" si="125"/>
        <v/>
      </c>
      <c r="AX30" s="50" t="str">
        <f t="shared" si="125"/>
        <v/>
      </c>
      <c r="AY30" s="50" t="str">
        <f t="shared" si="125"/>
        <v/>
      </c>
      <c r="AZ30" s="50" t="str">
        <f t="shared" si="125"/>
        <v/>
      </c>
      <c r="BA30" s="50" t="str">
        <f t="shared" si="125"/>
        <v/>
      </c>
      <c r="BB30" s="50" t="str">
        <f t="shared" si="125"/>
        <v/>
      </c>
      <c r="BC30" s="50" t="str">
        <f t="shared" si="125"/>
        <v/>
      </c>
      <c r="BD30" s="50" t="str">
        <f t="shared" si="125"/>
        <v/>
      </c>
      <c r="BE30" s="50" t="str">
        <f t="shared" si="125"/>
        <v/>
      </c>
      <c r="BF30" s="50" t="str">
        <f t="shared" si="125"/>
        <v/>
      </c>
      <c r="BG30" s="50" t="str">
        <f t="shared" si="125"/>
        <v/>
      </c>
      <c r="BH30" s="50" t="str">
        <f t="shared" si="125"/>
        <v/>
      </c>
      <c r="BI30" s="50" t="str">
        <f t="shared" si="125"/>
        <v/>
      </c>
      <c r="BJ30" s="50" t="str">
        <f t="shared" si="125"/>
        <v/>
      </c>
      <c r="BK30" s="50" t="str">
        <f t="shared" si="125"/>
        <v/>
      </c>
      <c r="BL30" s="50" t="str">
        <f t="shared" si="125"/>
        <v/>
      </c>
      <c r="BM30" s="50" t="str">
        <f t="shared" si="125"/>
        <v/>
      </c>
      <c r="BN30" s="50" t="str">
        <f t="shared" si="125"/>
        <v/>
      </c>
      <c r="BO30" s="50" t="str">
        <f t="shared" si="125"/>
        <v/>
      </c>
      <c r="BP30" s="50" t="str">
        <f t="shared" si="125"/>
        <v/>
      </c>
      <c r="BQ30" s="50" t="str">
        <f t="shared" si="125"/>
        <v/>
      </c>
      <c r="BR30" s="50" t="str">
        <f t="shared" si="125"/>
        <v/>
      </c>
      <c r="BS30" s="50" t="str">
        <f t="shared" si="125"/>
        <v/>
      </c>
      <c r="BT30" s="50" t="str">
        <f t="shared" si="125"/>
        <v/>
      </c>
      <c r="BU30" s="50" t="str">
        <f t="shared" si="125"/>
        <v/>
      </c>
      <c r="BV30" s="50" t="str">
        <f t="shared" si="125"/>
        <v/>
      </c>
      <c r="BW30" s="50" t="str">
        <f t="shared" si="125"/>
        <v/>
      </c>
      <c r="BX30" s="50" t="str">
        <f t="shared" si="125"/>
        <v/>
      </c>
      <c r="BY30" s="50" t="str">
        <f t="shared" si="125"/>
        <v/>
      </c>
      <c r="BZ30" s="50" t="str">
        <f t="shared" si="125"/>
        <v/>
      </c>
      <c r="CA30" s="50" t="str">
        <f t="shared" si="125"/>
        <v/>
      </c>
      <c r="CB30" s="50" t="str">
        <f t="shared" si="125"/>
        <v/>
      </c>
      <c r="CC30" s="50" t="str">
        <f t="shared" si="125"/>
        <v/>
      </c>
      <c r="CD30" s="50" t="str">
        <f t="shared" si="125"/>
        <v/>
      </c>
      <c r="CE30" s="50" t="str">
        <f t="shared" si="125"/>
        <v/>
      </c>
      <c r="CF30" s="50" t="str">
        <f t="shared" si="125"/>
        <v/>
      </c>
      <c r="CG30" s="50" t="str">
        <f t="shared" si="125"/>
        <v/>
      </c>
      <c r="CH30" s="50" t="str">
        <f t="shared" si="125"/>
        <v/>
      </c>
      <c r="CI30" s="50" t="str">
        <f t="shared" si="125"/>
        <v/>
      </c>
      <c r="CJ30" s="50" t="str">
        <f t="shared" si="125"/>
        <v/>
      </c>
      <c r="CK30" s="50" t="str">
        <f t="shared" si="125"/>
        <v/>
      </c>
      <c r="CL30" s="50" t="str">
        <f t="shared" si="125"/>
        <v/>
      </c>
      <c r="CM30" s="50" t="str">
        <f t="shared" si="125"/>
        <v/>
      </c>
      <c r="CN30" s="50" t="str">
        <f t="shared" si="125"/>
        <v/>
      </c>
      <c r="CO30" s="50" t="str">
        <f t="shared" si="125"/>
        <v/>
      </c>
      <c r="CP30" s="50" t="str">
        <f t="shared" si="125"/>
        <v/>
      </c>
      <c r="CQ30" s="50" t="str">
        <f t="shared" si="125"/>
        <v/>
      </c>
      <c r="CR30" s="50" t="str">
        <f t="shared" si="125"/>
        <v/>
      </c>
      <c r="CS30" s="50" t="str">
        <f t="shared" si="125"/>
        <v/>
      </c>
      <c r="CT30" s="50" t="str">
        <f t="shared" si="125"/>
        <v/>
      </c>
      <c r="CU30" s="50" t="str">
        <f t="shared" si="125"/>
        <v/>
      </c>
      <c r="CV30" s="50" t="str">
        <f t="shared" si="125"/>
        <v/>
      </c>
      <c r="CW30" s="50" t="str">
        <f t="shared" si="125"/>
        <v/>
      </c>
      <c r="CX30" s="50" t="str">
        <f t="shared" si="125"/>
        <v/>
      </c>
      <c r="CY30" s="50" t="str">
        <f t="shared" si="125"/>
        <v/>
      </c>
      <c r="CZ30" s="50" t="str">
        <f t="shared" si="125"/>
        <v/>
      </c>
      <c r="DA30" s="50" t="str">
        <f t="shared" si="125"/>
        <v/>
      </c>
      <c r="DB30" s="50" t="str">
        <f t="shared" si="125"/>
        <v/>
      </c>
      <c r="DC30" s="50" t="str">
        <f t="shared" si="125"/>
        <v/>
      </c>
      <c r="DD30" s="50" t="str">
        <f t="shared" si="120"/>
        <v/>
      </c>
      <c r="DE30" s="50" t="str">
        <f t="shared" si="120"/>
        <v/>
      </c>
      <c r="DF30" s="50" t="str">
        <f t="shared" si="120"/>
        <v/>
      </c>
      <c r="DG30" s="50" t="str">
        <f t="shared" si="120"/>
        <v/>
      </c>
      <c r="DH30" s="50" t="str">
        <f t="shared" si="120"/>
        <v/>
      </c>
      <c r="DI30" s="50" t="str">
        <f t="shared" si="120"/>
        <v/>
      </c>
      <c r="DJ30" s="50" t="str">
        <f t="shared" si="120"/>
        <v/>
      </c>
      <c r="DK30" s="50" t="str">
        <f t="shared" si="120"/>
        <v/>
      </c>
      <c r="DL30" s="50" t="str">
        <f t="shared" si="120"/>
        <v/>
      </c>
      <c r="DM30" s="50" t="str">
        <f t="shared" si="120"/>
        <v/>
      </c>
      <c r="DN30" s="50" t="str">
        <f t="shared" si="120"/>
        <v/>
      </c>
      <c r="DO30" s="50" t="str">
        <f t="shared" si="120"/>
        <v/>
      </c>
      <c r="DP30" s="50" t="str">
        <f t="shared" si="120"/>
        <v/>
      </c>
      <c r="DQ30" s="50" t="str">
        <f t="shared" si="120"/>
        <v/>
      </c>
      <c r="DR30" s="50" t="str">
        <f t="shared" si="120"/>
        <v/>
      </c>
      <c r="DS30" s="50" t="str">
        <f t="shared" si="120"/>
        <v/>
      </c>
      <c r="DT30" s="170" t="e">
        <f t="shared" si="6"/>
        <v>#N/A</v>
      </c>
      <c r="DU30" s="170" t="e">
        <f t="shared" si="7"/>
        <v>#N/A</v>
      </c>
      <c r="DV30" s="170" t="e">
        <f t="shared" si="8"/>
        <v>#N/A</v>
      </c>
      <c r="DW30" s="170" t="e">
        <f t="shared" si="9"/>
        <v>#N/A</v>
      </c>
      <c r="DX30" s="170" t="e">
        <f t="shared" si="10"/>
        <v>#N/A</v>
      </c>
      <c r="DY30" s="170" t="e">
        <f t="shared" si="11"/>
        <v>#N/A</v>
      </c>
      <c r="DZ30" s="170" t="e">
        <f t="shared" si="12"/>
        <v>#N/A</v>
      </c>
      <c r="EA30" s="170" t="e">
        <f t="shared" si="13"/>
        <v>#N/A</v>
      </c>
      <c r="EB30" s="170" t="e">
        <f t="shared" si="14"/>
        <v>#N/A</v>
      </c>
      <c r="EC30" s="170" t="e">
        <f t="shared" si="15"/>
        <v>#N/A</v>
      </c>
      <c r="ED30" s="170" t="e">
        <f t="shared" si="16"/>
        <v>#N/A</v>
      </c>
      <c r="EE30" s="170" t="e">
        <f t="shared" si="17"/>
        <v>#N/A</v>
      </c>
      <c r="EF30" s="170" t="e">
        <f t="shared" si="18"/>
        <v>#N/A</v>
      </c>
      <c r="EG30" s="170" t="e">
        <f t="shared" si="19"/>
        <v>#N/A</v>
      </c>
      <c r="EH30" s="170" t="e">
        <f t="shared" si="20"/>
        <v>#N/A</v>
      </c>
      <c r="EI30" s="170" t="e">
        <f t="shared" si="21"/>
        <v>#N/A</v>
      </c>
      <c r="EJ30" s="170" t="e">
        <f t="shared" si="22"/>
        <v>#N/A</v>
      </c>
      <c r="EK30" s="170" t="e">
        <f t="shared" si="23"/>
        <v>#N/A</v>
      </c>
      <c r="EL30" s="170" t="e">
        <f t="shared" si="24"/>
        <v>#N/A</v>
      </c>
      <c r="EM30" s="170" t="e">
        <f t="shared" si="25"/>
        <v>#N/A</v>
      </c>
      <c r="EN30" s="170" t="e">
        <f t="shared" si="26"/>
        <v>#N/A</v>
      </c>
      <c r="EO30" s="170" t="e">
        <f t="shared" si="27"/>
        <v>#N/A</v>
      </c>
      <c r="EP30" s="170" t="e">
        <f t="shared" si="28"/>
        <v>#N/A</v>
      </c>
      <c r="EQ30" s="170" t="e">
        <f t="shared" si="29"/>
        <v>#N/A</v>
      </c>
      <c r="ER30" s="170" t="e">
        <f t="shared" si="30"/>
        <v>#N/A</v>
      </c>
      <c r="ES30" s="170" t="e">
        <f t="shared" si="31"/>
        <v>#N/A</v>
      </c>
      <c r="ET30" s="170" t="e">
        <f t="shared" si="32"/>
        <v>#N/A</v>
      </c>
      <c r="EU30" s="170" t="e">
        <f t="shared" si="33"/>
        <v>#N/A</v>
      </c>
      <c r="EV30" s="170" t="e">
        <f t="shared" si="34"/>
        <v>#N/A</v>
      </c>
      <c r="EW30" s="170" t="e">
        <f t="shared" si="35"/>
        <v>#N/A</v>
      </c>
      <c r="EX30" s="170" t="e">
        <f t="shared" si="36"/>
        <v>#N/A</v>
      </c>
      <c r="EY30" s="170" t="e">
        <f t="shared" si="37"/>
        <v>#N/A</v>
      </c>
      <c r="EZ30" s="170" t="e">
        <f t="shared" si="38"/>
        <v>#N/A</v>
      </c>
      <c r="FA30" s="170" t="e">
        <f t="shared" si="39"/>
        <v>#N/A</v>
      </c>
      <c r="FB30" s="170" t="e">
        <f t="shared" si="40"/>
        <v>#N/A</v>
      </c>
      <c r="FC30" s="170" t="e">
        <f t="shared" si="41"/>
        <v>#N/A</v>
      </c>
      <c r="FD30" s="170" t="e">
        <f t="shared" si="42"/>
        <v>#N/A</v>
      </c>
      <c r="FE30" s="170" t="e">
        <f t="shared" si="43"/>
        <v>#N/A</v>
      </c>
      <c r="FF30" s="170" t="e">
        <f t="shared" si="44"/>
        <v>#N/A</v>
      </c>
      <c r="FG30" s="170" t="e">
        <f t="shared" si="45"/>
        <v>#N/A</v>
      </c>
      <c r="FH30" s="170" t="e">
        <f t="shared" si="46"/>
        <v>#N/A</v>
      </c>
      <c r="FI30" s="170" t="e">
        <f t="shared" si="47"/>
        <v>#N/A</v>
      </c>
      <c r="FJ30" s="170" t="e">
        <f t="shared" si="48"/>
        <v>#N/A</v>
      </c>
      <c r="FK30" s="170" t="e">
        <f t="shared" si="49"/>
        <v>#N/A</v>
      </c>
      <c r="FL30" s="170" t="e">
        <f t="shared" si="50"/>
        <v>#N/A</v>
      </c>
      <c r="FM30" s="170" t="e">
        <f t="shared" si="51"/>
        <v>#N/A</v>
      </c>
      <c r="FN30" s="170" t="e">
        <f t="shared" si="52"/>
        <v>#N/A</v>
      </c>
      <c r="FO30" s="170" t="e">
        <f t="shared" si="53"/>
        <v>#N/A</v>
      </c>
      <c r="FP30" s="170" t="e">
        <f t="shared" si="54"/>
        <v>#N/A</v>
      </c>
      <c r="FQ30" s="170" t="e">
        <f t="shared" si="55"/>
        <v>#N/A</v>
      </c>
      <c r="FR30" s="170" t="e">
        <f t="shared" si="56"/>
        <v>#N/A</v>
      </c>
      <c r="FS30" s="170" t="e">
        <f t="shared" si="57"/>
        <v>#N/A</v>
      </c>
      <c r="FT30" s="170" t="e">
        <f t="shared" si="58"/>
        <v>#N/A</v>
      </c>
      <c r="FU30" s="170" t="e">
        <f t="shared" si="59"/>
        <v>#N/A</v>
      </c>
      <c r="FV30" s="170" t="e">
        <f t="shared" si="60"/>
        <v>#N/A</v>
      </c>
      <c r="FW30" s="170" t="e">
        <f t="shared" si="61"/>
        <v>#N/A</v>
      </c>
      <c r="FX30" s="170" t="e">
        <f t="shared" si="62"/>
        <v>#N/A</v>
      </c>
      <c r="FY30" s="170" t="e">
        <f t="shared" si="63"/>
        <v>#N/A</v>
      </c>
      <c r="FZ30" s="170" t="e">
        <f t="shared" si="64"/>
        <v>#N/A</v>
      </c>
      <c r="GA30" s="170" t="e">
        <f t="shared" si="65"/>
        <v>#N/A</v>
      </c>
      <c r="GB30" s="170" t="e">
        <f t="shared" si="66"/>
        <v>#N/A</v>
      </c>
      <c r="GC30" s="170" t="e">
        <f t="shared" si="67"/>
        <v>#N/A</v>
      </c>
      <c r="GD30" s="170" t="e">
        <f t="shared" si="68"/>
        <v>#N/A</v>
      </c>
      <c r="GE30" s="170" t="e">
        <f t="shared" si="69"/>
        <v>#N/A</v>
      </c>
      <c r="GF30" s="170" t="e">
        <f t="shared" si="70"/>
        <v>#N/A</v>
      </c>
      <c r="GG30" s="170" t="e">
        <f t="shared" si="71"/>
        <v>#N/A</v>
      </c>
      <c r="GH30" s="170" t="e">
        <f t="shared" si="72"/>
        <v>#N/A</v>
      </c>
      <c r="GI30" s="170" t="e">
        <f t="shared" si="73"/>
        <v>#N/A</v>
      </c>
      <c r="GJ30" s="170" t="e">
        <f t="shared" si="74"/>
        <v>#N/A</v>
      </c>
      <c r="GK30" s="170" t="e">
        <f t="shared" si="75"/>
        <v>#N/A</v>
      </c>
      <c r="GL30" s="170" t="e">
        <f t="shared" si="76"/>
        <v>#N/A</v>
      </c>
      <c r="GM30" s="170" t="e">
        <f t="shared" si="77"/>
        <v>#N/A</v>
      </c>
      <c r="GN30" s="170" t="e">
        <f t="shared" si="78"/>
        <v>#N/A</v>
      </c>
      <c r="GO30" s="170" t="e">
        <f t="shared" si="79"/>
        <v>#N/A</v>
      </c>
      <c r="GP30" s="170" t="e">
        <f t="shared" si="80"/>
        <v>#N/A</v>
      </c>
      <c r="GQ30" s="170" t="e">
        <f t="shared" si="81"/>
        <v>#N/A</v>
      </c>
      <c r="GR30" s="170" t="e">
        <f t="shared" si="82"/>
        <v>#N/A</v>
      </c>
      <c r="GS30" s="170" t="e">
        <f t="shared" si="83"/>
        <v>#N/A</v>
      </c>
      <c r="GT30" s="170" t="e">
        <f t="shared" si="84"/>
        <v>#N/A</v>
      </c>
      <c r="GU30" s="170" t="e">
        <f t="shared" si="85"/>
        <v>#N/A</v>
      </c>
      <c r="GV30" s="170" t="e">
        <f t="shared" si="86"/>
        <v>#N/A</v>
      </c>
      <c r="GW30" s="170" t="e">
        <f t="shared" si="87"/>
        <v>#N/A</v>
      </c>
      <c r="GX30" s="170" t="e">
        <f t="shared" si="88"/>
        <v>#N/A</v>
      </c>
      <c r="GY30" s="170" t="e">
        <f t="shared" si="89"/>
        <v>#N/A</v>
      </c>
      <c r="GZ30" s="170" t="e">
        <f t="shared" si="90"/>
        <v>#N/A</v>
      </c>
      <c r="HA30" s="170" t="e">
        <f t="shared" si="91"/>
        <v>#N/A</v>
      </c>
      <c r="HB30" s="170" t="e">
        <f t="shared" si="92"/>
        <v>#N/A</v>
      </c>
      <c r="HC30" s="170" t="e">
        <f t="shared" si="93"/>
        <v>#N/A</v>
      </c>
      <c r="HD30" s="170" t="e">
        <f t="shared" si="94"/>
        <v>#N/A</v>
      </c>
      <c r="HE30" s="170" t="e">
        <f t="shared" si="95"/>
        <v>#N/A</v>
      </c>
      <c r="HF30" s="170" t="e">
        <f t="shared" si="96"/>
        <v>#N/A</v>
      </c>
      <c r="HG30" s="170" t="e">
        <f t="shared" si="97"/>
        <v>#N/A</v>
      </c>
      <c r="HH30" s="170" t="e">
        <f t="shared" si="98"/>
        <v>#N/A</v>
      </c>
      <c r="HI30" s="170" t="e">
        <f t="shared" si="99"/>
        <v>#N/A</v>
      </c>
      <c r="HJ30" s="170" t="e">
        <f t="shared" si="100"/>
        <v>#N/A</v>
      </c>
      <c r="HK30" s="170" t="e">
        <f t="shared" si="101"/>
        <v>#N/A</v>
      </c>
      <c r="HL30" s="170" t="e">
        <f t="shared" si="102"/>
        <v>#N/A</v>
      </c>
      <c r="HM30" s="170" t="e">
        <f t="shared" si="103"/>
        <v>#N/A</v>
      </c>
      <c r="HN30" s="170" t="e">
        <f t="shared" si="104"/>
        <v>#N/A</v>
      </c>
      <c r="HO30" s="170" t="e">
        <f t="shared" si="105"/>
        <v>#N/A</v>
      </c>
      <c r="HP30" s="170" t="e">
        <f t="shared" si="106"/>
        <v>#N/A</v>
      </c>
    </row>
    <row r="31" spans="1:224" hidden="1" x14ac:dyDescent="0.25">
      <c r="A31" s="4">
        <v>28</v>
      </c>
      <c r="B31" s="96"/>
      <c r="C31" s="96"/>
      <c r="D31" s="96"/>
      <c r="E31" s="36" t="str">
        <f t="shared" si="107"/>
        <v/>
      </c>
      <c r="F31" s="36" t="str">
        <f t="shared" si="108"/>
        <v/>
      </c>
      <c r="G31" s="74" t="str">
        <f t="shared" si="109"/>
        <v/>
      </c>
      <c r="H31" s="23"/>
      <c r="I31" s="58"/>
      <c r="J31" s="281"/>
      <c r="K31" s="75" t="str">
        <f>IF(AND(B31&gt;0,C31&gt;0,D31&gt;0),IF(ISBLANK(J31),IF(ISBLANK(H31),"",(D31-B31)*VLOOKUP(H31,VLookups!$A$4:$B$13,2,FALSE)),J31),"")</f>
        <v/>
      </c>
      <c r="L31" s="76" t="str">
        <f t="shared" si="0"/>
        <v/>
      </c>
      <c r="M31" s="96"/>
      <c r="N31" s="271"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1"/>
        <v/>
      </c>
      <c r="W31" s="50" t="str">
        <f t="shared" ref="W31:AP43" si="127">IF(ISNONTEXT($V31),X31-$V31,"")</f>
        <v/>
      </c>
      <c r="X31" s="50" t="str">
        <f t="shared" si="127"/>
        <v/>
      </c>
      <c r="Y31" s="50" t="str">
        <f t="shared" si="127"/>
        <v/>
      </c>
      <c r="Z31" s="50" t="str">
        <f t="shared" si="127"/>
        <v/>
      </c>
      <c r="AA31" s="50" t="str">
        <f t="shared" si="127"/>
        <v/>
      </c>
      <c r="AB31" s="50" t="str">
        <f t="shared" si="127"/>
        <v/>
      </c>
      <c r="AC31" s="50" t="str">
        <f t="shared" si="127"/>
        <v/>
      </c>
      <c r="AD31" s="50" t="str">
        <f t="shared" si="127"/>
        <v/>
      </c>
      <c r="AE31" s="50" t="str">
        <f t="shared" si="127"/>
        <v/>
      </c>
      <c r="AF31" s="50" t="str">
        <f t="shared" si="127"/>
        <v/>
      </c>
      <c r="AG31" s="50" t="str">
        <f t="shared" si="127"/>
        <v/>
      </c>
      <c r="AH31" s="50" t="str">
        <f t="shared" si="127"/>
        <v/>
      </c>
      <c r="AI31" s="50" t="str">
        <f t="shared" si="127"/>
        <v/>
      </c>
      <c r="AJ31" s="50" t="str">
        <f t="shared" si="127"/>
        <v/>
      </c>
      <c r="AK31" s="50" t="str">
        <f t="shared" si="127"/>
        <v/>
      </c>
      <c r="AL31" s="50" t="str">
        <f t="shared" si="127"/>
        <v/>
      </c>
      <c r="AM31" s="50" t="str">
        <f t="shared" si="127"/>
        <v/>
      </c>
      <c r="AN31" s="50" t="str">
        <f t="shared" si="127"/>
        <v/>
      </c>
      <c r="AO31" s="50" t="str">
        <f t="shared" si="127"/>
        <v/>
      </c>
      <c r="AP31" s="50" t="str">
        <f t="shared" si="127"/>
        <v/>
      </c>
      <c r="AQ31" s="50" t="str">
        <f t="shared" si="3"/>
        <v/>
      </c>
      <c r="AR31" s="50" t="str">
        <f t="shared" si="125"/>
        <v/>
      </c>
      <c r="AS31" s="50" t="str">
        <f t="shared" si="125"/>
        <v/>
      </c>
      <c r="AT31" s="50" t="str">
        <f t="shared" si="125"/>
        <v/>
      </c>
      <c r="AU31" s="50" t="str">
        <f t="shared" si="125"/>
        <v/>
      </c>
      <c r="AV31" s="50" t="str">
        <f t="shared" si="125"/>
        <v/>
      </c>
      <c r="AW31" s="50" t="str">
        <f t="shared" si="125"/>
        <v/>
      </c>
      <c r="AX31" s="50" t="str">
        <f t="shared" si="125"/>
        <v/>
      </c>
      <c r="AY31" s="50" t="str">
        <f t="shared" si="125"/>
        <v/>
      </c>
      <c r="AZ31" s="50" t="str">
        <f t="shared" si="125"/>
        <v/>
      </c>
      <c r="BA31" s="50" t="str">
        <f t="shared" si="125"/>
        <v/>
      </c>
      <c r="BB31" s="50" t="str">
        <f t="shared" si="125"/>
        <v/>
      </c>
      <c r="BC31" s="50" t="str">
        <f t="shared" si="125"/>
        <v/>
      </c>
      <c r="BD31" s="50" t="str">
        <f t="shared" si="125"/>
        <v/>
      </c>
      <c r="BE31" s="50" t="str">
        <f t="shared" si="125"/>
        <v/>
      </c>
      <c r="BF31" s="50" t="str">
        <f t="shared" si="125"/>
        <v/>
      </c>
      <c r="BG31" s="50" t="str">
        <f t="shared" si="125"/>
        <v/>
      </c>
      <c r="BH31" s="50" t="str">
        <f t="shared" si="125"/>
        <v/>
      </c>
      <c r="BI31" s="50" t="str">
        <f t="shared" si="125"/>
        <v/>
      </c>
      <c r="BJ31" s="50" t="str">
        <f t="shared" si="125"/>
        <v/>
      </c>
      <c r="BK31" s="50" t="str">
        <f t="shared" si="125"/>
        <v/>
      </c>
      <c r="BL31" s="50" t="str">
        <f t="shared" si="125"/>
        <v/>
      </c>
      <c r="BM31" s="50" t="str">
        <f t="shared" si="125"/>
        <v/>
      </c>
      <c r="BN31" s="50" t="str">
        <f t="shared" si="125"/>
        <v/>
      </c>
      <c r="BO31" s="50" t="str">
        <f t="shared" si="125"/>
        <v/>
      </c>
      <c r="BP31" s="50" t="str">
        <f t="shared" si="125"/>
        <v/>
      </c>
      <c r="BQ31" s="50" t="str">
        <f t="shared" si="125"/>
        <v/>
      </c>
      <c r="BR31" s="50" t="str">
        <f t="shared" si="125"/>
        <v/>
      </c>
      <c r="BS31" s="50" t="str">
        <f t="shared" si="125"/>
        <v/>
      </c>
      <c r="BT31" s="50" t="str">
        <f t="shared" si="125"/>
        <v/>
      </c>
      <c r="BU31" s="50" t="str">
        <f t="shared" si="125"/>
        <v/>
      </c>
      <c r="BV31" s="50" t="str">
        <f t="shared" si="125"/>
        <v/>
      </c>
      <c r="BW31" s="50" t="str">
        <f t="shared" si="125"/>
        <v/>
      </c>
      <c r="BX31" s="50" t="str">
        <f t="shared" si="125"/>
        <v/>
      </c>
      <c r="BY31" s="50" t="str">
        <f t="shared" si="125"/>
        <v/>
      </c>
      <c r="BZ31" s="50" t="str">
        <f t="shared" si="125"/>
        <v/>
      </c>
      <c r="CA31" s="50" t="str">
        <f t="shared" si="125"/>
        <v/>
      </c>
      <c r="CB31" s="50" t="str">
        <f t="shared" si="125"/>
        <v/>
      </c>
      <c r="CC31" s="50" t="str">
        <f t="shared" si="125"/>
        <v/>
      </c>
      <c r="CD31" s="50" t="str">
        <f t="shared" si="125"/>
        <v/>
      </c>
      <c r="CE31" s="50" t="str">
        <f t="shared" si="125"/>
        <v/>
      </c>
      <c r="CF31" s="50" t="str">
        <f t="shared" si="125"/>
        <v/>
      </c>
      <c r="CG31" s="50" t="str">
        <f t="shared" si="125"/>
        <v/>
      </c>
      <c r="CH31" s="50" t="str">
        <f t="shared" si="125"/>
        <v/>
      </c>
      <c r="CI31" s="50" t="str">
        <f t="shared" si="125"/>
        <v/>
      </c>
      <c r="CJ31" s="50" t="str">
        <f t="shared" si="125"/>
        <v/>
      </c>
      <c r="CK31" s="50" t="str">
        <f t="shared" si="125"/>
        <v/>
      </c>
      <c r="CL31" s="50" t="str">
        <f t="shared" si="125"/>
        <v/>
      </c>
      <c r="CM31" s="50" t="str">
        <f t="shared" si="125"/>
        <v/>
      </c>
      <c r="CN31" s="50" t="str">
        <f t="shared" si="125"/>
        <v/>
      </c>
      <c r="CO31" s="50" t="str">
        <f t="shared" si="125"/>
        <v/>
      </c>
      <c r="CP31" s="50" t="str">
        <f t="shared" si="125"/>
        <v/>
      </c>
      <c r="CQ31" s="50" t="str">
        <f t="shared" si="125"/>
        <v/>
      </c>
      <c r="CR31" s="50" t="str">
        <f t="shared" si="125"/>
        <v/>
      </c>
      <c r="CS31" s="50" t="str">
        <f t="shared" si="125"/>
        <v/>
      </c>
      <c r="CT31" s="50" t="str">
        <f t="shared" si="125"/>
        <v/>
      </c>
      <c r="CU31" s="50" t="str">
        <f t="shared" si="125"/>
        <v/>
      </c>
      <c r="CV31" s="50" t="str">
        <f t="shared" si="125"/>
        <v/>
      </c>
      <c r="CW31" s="50" t="str">
        <f t="shared" si="125"/>
        <v/>
      </c>
      <c r="CX31" s="50" t="str">
        <f t="shared" si="125"/>
        <v/>
      </c>
      <c r="CY31" s="50" t="str">
        <f t="shared" si="125"/>
        <v/>
      </c>
      <c r="CZ31" s="50" t="str">
        <f t="shared" si="125"/>
        <v/>
      </c>
      <c r="DA31" s="50" t="str">
        <f t="shared" si="125"/>
        <v/>
      </c>
      <c r="DB31" s="50" t="str">
        <f t="shared" si="125"/>
        <v/>
      </c>
      <c r="DC31" s="50" t="str">
        <f t="shared" si="125"/>
        <v/>
      </c>
      <c r="DD31" s="50" t="str">
        <f t="shared" si="120"/>
        <v/>
      </c>
      <c r="DE31" s="50" t="str">
        <f t="shared" si="120"/>
        <v/>
      </c>
      <c r="DF31" s="50" t="str">
        <f t="shared" si="120"/>
        <v/>
      </c>
      <c r="DG31" s="50" t="str">
        <f t="shared" si="120"/>
        <v/>
      </c>
      <c r="DH31" s="50" t="str">
        <f t="shared" si="120"/>
        <v/>
      </c>
      <c r="DI31" s="50" t="str">
        <f t="shared" si="120"/>
        <v/>
      </c>
      <c r="DJ31" s="50" t="str">
        <f t="shared" si="120"/>
        <v/>
      </c>
      <c r="DK31" s="50" t="str">
        <f t="shared" si="120"/>
        <v/>
      </c>
      <c r="DL31" s="50" t="str">
        <f t="shared" si="120"/>
        <v/>
      </c>
      <c r="DM31" s="50" t="str">
        <f t="shared" si="120"/>
        <v/>
      </c>
      <c r="DN31" s="50" t="str">
        <f t="shared" si="120"/>
        <v/>
      </c>
      <c r="DO31" s="50" t="str">
        <f t="shared" si="120"/>
        <v/>
      </c>
      <c r="DP31" s="50" t="str">
        <f t="shared" si="120"/>
        <v/>
      </c>
      <c r="DQ31" s="50" t="str">
        <f t="shared" si="120"/>
        <v/>
      </c>
      <c r="DR31" s="50" t="str">
        <f t="shared" si="120"/>
        <v/>
      </c>
      <c r="DS31" s="50" t="str">
        <f t="shared" si="120"/>
        <v/>
      </c>
      <c r="DT31" s="170" t="e">
        <f t="shared" si="6"/>
        <v>#N/A</v>
      </c>
      <c r="DU31" s="170" t="e">
        <f t="shared" si="7"/>
        <v>#N/A</v>
      </c>
      <c r="DV31" s="170" t="e">
        <f t="shared" si="8"/>
        <v>#N/A</v>
      </c>
      <c r="DW31" s="170" t="e">
        <f t="shared" si="9"/>
        <v>#N/A</v>
      </c>
      <c r="DX31" s="170" t="e">
        <f t="shared" si="10"/>
        <v>#N/A</v>
      </c>
      <c r="DY31" s="170" t="e">
        <f t="shared" si="11"/>
        <v>#N/A</v>
      </c>
      <c r="DZ31" s="170" t="e">
        <f t="shared" si="12"/>
        <v>#N/A</v>
      </c>
      <c r="EA31" s="170" t="e">
        <f t="shared" si="13"/>
        <v>#N/A</v>
      </c>
      <c r="EB31" s="170" t="e">
        <f t="shared" si="14"/>
        <v>#N/A</v>
      </c>
      <c r="EC31" s="170" t="e">
        <f t="shared" si="15"/>
        <v>#N/A</v>
      </c>
      <c r="ED31" s="170" t="e">
        <f t="shared" si="16"/>
        <v>#N/A</v>
      </c>
      <c r="EE31" s="170" t="e">
        <f t="shared" si="17"/>
        <v>#N/A</v>
      </c>
      <c r="EF31" s="170" t="e">
        <f t="shared" si="18"/>
        <v>#N/A</v>
      </c>
      <c r="EG31" s="170" t="e">
        <f t="shared" si="19"/>
        <v>#N/A</v>
      </c>
      <c r="EH31" s="170" t="e">
        <f t="shared" si="20"/>
        <v>#N/A</v>
      </c>
      <c r="EI31" s="170" t="e">
        <f t="shared" si="21"/>
        <v>#N/A</v>
      </c>
      <c r="EJ31" s="170" t="e">
        <f t="shared" si="22"/>
        <v>#N/A</v>
      </c>
      <c r="EK31" s="170" t="e">
        <f t="shared" si="23"/>
        <v>#N/A</v>
      </c>
      <c r="EL31" s="170" t="e">
        <f t="shared" si="24"/>
        <v>#N/A</v>
      </c>
      <c r="EM31" s="170" t="e">
        <f t="shared" si="25"/>
        <v>#N/A</v>
      </c>
      <c r="EN31" s="170" t="e">
        <f t="shared" si="26"/>
        <v>#N/A</v>
      </c>
      <c r="EO31" s="170" t="e">
        <f t="shared" si="27"/>
        <v>#N/A</v>
      </c>
      <c r="EP31" s="170" t="e">
        <f t="shared" si="28"/>
        <v>#N/A</v>
      </c>
      <c r="EQ31" s="170" t="e">
        <f t="shared" si="29"/>
        <v>#N/A</v>
      </c>
      <c r="ER31" s="170" t="e">
        <f t="shared" si="30"/>
        <v>#N/A</v>
      </c>
      <c r="ES31" s="170" t="e">
        <f t="shared" si="31"/>
        <v>#N/A</v>
      </c>
      <c r="ET31" s="170" t="e">
        <f t="shared" si="32"/>
        <v>#N/A</v>
      </c>
      <c r="EU31" s="170" t="e">
        <f t="shared" si="33"/>
        <v>#N/A</v>
      </c>
      <c r="EV31" s="170" t="e">
        <f t="shared" si="34"/>
        <v>#N/A</v>
      </c>
      <c r="EW31" s="170" t="e">
        <f t="shared" si="35"/>
        <v>#N/A</v>
      </c>
      <c r="EX31" s="170" t="e">
        <f t="shared" si="36"/>
        <v>#N/A</v>
      </c>
      <c r="EY31" s="170" t="e">
        <f t="shared" si="37"/>
        <v>#N/A</v>
      </c>
      <c r="EZ31" s="170" t="e">
        <f t="shared" si="38"/>
        <v>#N/A</v>
      </c>
      <c r="FA31" s="170" t="e">
        <f t="shared" si="39"/>
        <v>#N/A</v>
      </c>
      <c r="FB31" s="170" t="e">
        <f t="shared" si="40"/>
        <v>#N/A</v>
      </c>
      <c r="FC31" s="170" t="e">
        <f t="shared" si="41"/>
        <v>#N/A</v>
      </c>
      <c r="FD31" s="170" t="e">
        <f t="shared" si="42"/>
        <v>#N/A</v>
      </c>
      <c r="FE31" s="170" t="e">
        <f t="shared" si="43"/>
        <v>#N/A</v>
      </c>
      <c r="FF31" s="170" t="e">
        <f t="shared" si="44"/>
        <v>#N/A</v>
      </c>
      <c r="FG31" s="170" t="e">
        <f t="shared" si="45"/>
        <v>#N/A</v>
      </c>
      <c r="FH31" s="170" t="e">
        <f t="shared" si="46"/>
        <v>#N/A</v>
      </c>
      <c r="FI31" s="170" t="e">
        <f t="shared" si="47"/>
        <v>#N/A</v>
      </c>
      <c r="FJ31" s="170" t="e">
        <f t="shared" si="48"/>
        <v>#N/A</v>
      </c>
      <c r="FK31" s="170" t="e">
        <f t="shared" si="49"/>
        <v>#N/A</v>
      </c>
      <c r="FL31" s="170" t="e">
        <f t="shared" si="50"/>
        <v>#N/A</v>
      </c>
      <c r="FM31" s="170" t="e">
        <f t="shared" si="51"/>
        <v>#N/A</v>
      </c>
      <c r="FN31" s="170" t="e">
        <f t="shared" si="52"/>
        <v>#N/A</v>
      </c>
      <c r="FO31" s="170" t="e">
        <f t="shared" si="53"/>
        <v>#N/A</v>
      </c>
      <c r="FP31" s="170" t="e">
        <f t="shared" si="54"/>
        <v>#N/A</v>
      </c>
      <c r="FQ31" s="170" t="e">
        <f t="shared" si="55"/>
        <v>#N/A</v>
      </c>
      <c r="FR31" s="170" t="e">
        <f t="shared" si="56"/>
        <v>#N/A</v>
      </c>
      <c r="FS31" s="170" t="e">
        <f t="shared" si="57"/>
        <v>#N/A</v>
      </c>
      <c r="FT31" s="170" t="e">
        <f t="shared" si="58"/>
        <v>#N/A</v>
      </c>
      <c r="FU31" s="170" t="e">
        <f t="shared" si="59"/>
        <v>#N/A</v>
      </c>
      <c r="FV31" s="170" t="e">
        <f t="shared" si="60"/>
        <v>#N/A</v>
      </c>
      <c r="FW31" s="170" t="e">
        <f t="shared" si="61"/>
        <v>#N/A</v>
      </c>
      <c r="FX31" s="170" t="e">
        <f t="shared" si="62"/>
        <v>#N/A</v>
      </c>
      <c r="FY31" s="170" t="e">
        <f t="shared" si="63"/>
        <v>#N/A</v>
      </c>
      <c r="FZ31" s="170" t="e">
        <f t="shared" si="64"/>
        <v>#N/A</v>
      </c>
      <c r="GA31" s="170" t="e">
        <f t="shared" si="65"/>
        <v>#N/A</v>
      </c>
      <c r="GB31" s="170" t="e">
        <f t="shared" si="66"/>
        <v>#N/A</v>
      </c>
      <c r="GC31" s="170" t="e">
        <f t="shared" si="67"/>
        <v>#N/A</v>
      </c>
      <c r="GD31" s="170" t="e">
        <f t="shared" si="68"/>
        <v>#N/A</v>
      </c>
      <c r="GE31" s="170" t="e">
        <f t="shared" si="69"/>
        <v>#N/A</v>
      </c>
      <c r="GF31" s="170" t="e">
        <f t="shared" si="70"/>
        <v>#N/A</v>
      </c>
      <c r="GG31" s="170" t="e">
        <f t="shared" si="71"/>
        <v>#N/A</v>
      </c>
      <c r="GH31" s="170" t="e">
        <f t="shared" si="72"/>
        <v>#N/A</v>
      </c>
      <c r="GI31" s="170" t="e">
        <f t="shared" si="73"/>
        <v>#N/A</v>
      </c>
      <c r="GJ31" s="170" t="e">
        <f t="shared" si="74"/>
        <v>#N/A</v>
      </c>
      <c r="GK31" s="170" t="e">
        <f t="shared" si="75"/>
        <v>#N/A</v>
      </c>
      <c r="GL31" s="170" t="e">
        <f t="shared" si="76"/>
        <v>#N/A</v>
      </c>
      <c r="GM31" s="170" t="e">
        <f t="shared" si="77"/>
        <v>#N/A</v>
      </c>
      <c r="GN31" s="170" t="e">
        <f t="shared" si="78"/>
        <v>#N/A</v>
      </c>
      <c r="GO31" s="170" t="e">
        <f t="shared" si="79"/>
        <v>#N/A</v>
      </c>
      <c r="GP31" s="170" t="e">
        <f t="shared" si="80"/>
        <v>#N/A</v>
      </c>
      <c r="GQ31" s="170" t="e">
        <f t="shared" si="81"/>
        <v>#N/A</v>
      </c>
      <c r="GR31" s="170" t="e">
        <f t="shared" si="82"/>
        <v>#N/A</v>
      </c>
      <c r="GS31" s="170" t="e">
        <f t="shared" si="83"/>
        <v>#N/A</v>
      </c>
      <c r="GT31" s="170" t="e">
        <f t="shared" si="84"/>
        <v>#N/A</v>
      </c>
      <c r="GU31" s="170" t="e">
        <f t="shared" si="85"/>
        <v>#N/A</v>
      </c>
      <c r="GV31" s="170" t="e">
        <f t="shared" si="86"/>
        <v>#N/A</v>
      </c>
      <c r="GW31" s="170" t="e">
        <f t="shared" si="87"/>
        <v>#N/A</v>
      </c>
      <c r="GX31" s="170" t="e">
        <f t="shared" si="88"/>
        <v>#N/A</v>
      </c>
      <c r="GY31" s="170" t="e">
        <f t="shared" si="89"/>
        <v>#N/A</v>
      </c>
      <c r="GZ31" s="170" t="e">
        <f t="shared" si="90"/>
        <v>#N/A</v>
      </c>
      <c r="HA31" s="170" t="e">
        <f t="shared" si="91"/>
        <v>#N/A</v>
      </c>
      <c r="HB31" s="170" t="e">
        <f t="shared" si="92"/>
        <v>#N/A</v>
      </c>
      <c r="HC31" s="170" t="e">
        <f t="shared" si="93"/>
        <v>#N/A</v>
      </c>
      <c r="HD31" s="170" t="e">
        <f t="shared" si="94"/>
        <v>#N/A</v>
      </c>
      <c r="HE31" s="170" t="e">
        <f t="shared" si="95"/>
        <v>#N/A</v>
      </c>
      <c r="HF31" s="170" t="e">
        <f t="shared" si="96"/>
        <v>#N/A</v>
      </c>
      <c r="HG31" s="170" t="e">
        <f t="shared" si="97"/>
        <v>#N/A</v>
      </c>
      <c r="HH31" s="170" t="e">
        <f t="shared" si="98"/>
        <v>#N/A</v>
      </c>
      <c r="HI31" s="170" t="e">
        <f t="shared" si="99"/>
        <v>#N/A</v>
      </c>
      <c r="HJ31" s="170" t="e">
        <f t="shared" si="100"/>
        <v>#N/A</v>
      </c>
      <c r="HK31" s="170" t="e">
        <f t="shared" si="101"/>
        <v>#N/A</v>
      </c>
      <c r="HL31" s="170" t="e">
        <f t="shared" si="102"/>
        <v>#N/A</v>
      </c>
      <c r="HM31" s="170" t="e">
        <f t="shared" si="103"/>
        <v>#N/A</v>
      </c>
      <c r="HN31" s="170" t="e">
        <f t="shared" si="104"/>
        <v>#N/A</v>
      </c>
      <c r="HO31" s="170" t="e">
        <f t="shared" si="105"/>
        <v>#N/A</v>
      </c>
      <c r="HP31" s="170" t="e">
        <f t="shared" si="106"/>
        <v>#N/A</v>
      </c>
    </row>
    <row r="32" spans="1:224" hidden="1" x14ac:dyDescent="0.25">
      <c r="A32" s="4">
        <v>29</v>
      </c>
      <c r="B32" s="96"/>
      <c r="C32" s="96"/>
      <c r="D32" s="96"/>
      <c r="E32" s="36" t="str">
        <f t="shared" si="107"/>
        <v/>
      </c>
      <c r="F32" s="36" t="str">
        <f t="shared" si="108"/>
        <v/>
      </c>
      <c r="G32" s="74" t="str">
        <f t="shared" si="109"/>
        <v/>
      </c>
      <c r="H32" s="23"/>
      <c r="I32" s="58"/>
      <c r="J32" s="281"/>
      <c r="K32" s="75" t="str">
        <f>IF(AND(B32&gt;0,C32&gt;0,D32&gt;0),IF(ISBLANK(J32),IF(ISBLANK(H32),"",(D32-B32)*VLOOKUP(H32,VLookups!$A$4:$B$13,2,FALSE)),J32),"")</f>
        <v/>
      </c>
      <c r="L32" s="76" t="str">
        <f t="shared" si="0"/>
        <v/>
      </c>
      <c r="M32" s="96"/>
      <c r="N32" s="271"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1"/>
        <v/>
      </c>
      <c r="W32" s="50" t="str">
        <f t="shared" si="127"/>
        <v/>
      </c>
      <c r="X32" s="50" t="str">
        <f t="shared" si="127"/>
        <v/>
      </c>
      <c r="Y32" s="50" t="str">
        <f t="shared" si="127"/>
        <v/>
      </c>
      <c r="Z32" s="50" t="str">
        <f t="shared" si="127"/>
        <v/>
      </c>
      <c r="AA32" s="50" t="str">
        <f t="shared" si="127"/>
        <v/>
      </c>
      <c r="AB32" s="50" t="str">
        <f t="shared" si="127"/>
        <v/>
      </c>
      <c r="AC32" s="50" t="str">
        <f t="shared" si="127"/>
        <v/>
      </c>
      <c r="AD32" s="50" t="str">
        <f t="shared" si="127"/>
        <v/>
      </c>
      <c r="AE32" s="50" t="str">
        <f t="shared" si="127"/>
        <v/>
      </c>
      <c r="AF32" s="50" t="str">
        <f t="shared" si="127"/>
        <v/>
      </c>
      <c r="AG32" s="50" t="str">
        <f t="shared" si="127"/>
        <v/>
      </c>
      <c r="AH32" s="50" t="str">
        <f t="shared" si="127"/>
        <v/>
      </c>
      <c r="AI32" s="50" t="str">
        <f t="shared" si="127"/>
        <v/>
      </c>
      <c r="AJ32" s="50" t="str">
        <f t="shared" si="127"/>
        <v/>
      </c>
      <c r="AK32" s="50" t="str">
        <f t="shared" si="127"/>
        <v/>
      </c>
      <c r="AL32" s="50" t="str">
        <f t="shared" si="127"/>
        <v/>
      </c>
      <c r="AM32" s="50" t="str">
        <f t="shared" si="127"/>
        <v/>
      </c>
      <c r="AN32" s="50" t="str">
        <f t="shared" si="127"/>
        <v/>
      </c>
      <c r="AO32" s="50" t="str">
        <f t="shared" si="127"/>
        <v/>
      </c>
      <c r="AP32" s="50" t="str">
        <f t="shared" si="127"/>
        <v/>
      </c>
      <c r="AQ32" s="50" t="str">
        <f t="shared" si="3"/>
        <v/>
      </c>
      <c r="AR32" s="50" t="str">
        <f t="shared" si="125"/>
        <v/>
      </c>
      <c r="AS32" s="50" t="str">
        <f t="shared" si="125"/>
        <v/>
      </c>
      <c r="AT32" s="50" t="str">
        <f t="shared" si="125"/>
        <v/>
      </c>
      <c r="AU32" s="50" t="str">
        <f t="shared" si="125"/>
        <v/>
      </c>
      <c r="AV32" s="50" t="str">
        <f t="shared" si="125"/>
        <v/>
      </c>
      <c r="AW32" s="50" t="str">
        <f t="shared" si="125"/>
        <v/>
      </c>
      <c r="AX32" s="50" t="str">
        <f t="shared" si="125"/>
        <v/>
      </c>
      <c r="AY32" s="50" t="str">
        <f t="shared" si="125"/>
        <v/>
      </c>
      <c r="AZ32" s="50" t="str">
        <f t="shared" si="125"/>
        <v/>
      </c>
      <c r="BA32" s="50" t="str">
        <f t="shared" si="125"/>
        <v/>
      </c>
      <c r="BB32" s="50" t="str">
        <f t="shared" si="125"/>
        <v/>
      </c>
      <c r="BC32" s="50" t="str">
        <f t="shared" si="125"/>
        <v/>
      </c>
      <c r="BD32" s="50" t="str">
        <f t="shared" si="125"/>
        <v/>
      </c>
      <c r="BE32" s="50" t="str">
        <f t="shared" si="125"/>
        <v/>
      </c>
      <c r="BF32" s="50" t="str">
        <f t="shared" si="125"/>
        <v/>
      </c>
      <c r="BG32" s="50" t="str">
        <f t="shared" si="125"/>
        <v/>
      </c>
      <c r="BH32" s="50" t="str">
        <f t="shared" si="125"/>
        <v/>
      </c>
      <c r="BI32" s="50" t="str">
        <f t="shared" si="125"/>
        <v/>
      </c>
      <c r="BJ32" s="50" t="str">
        <f t="shared" si="125"/>
        <v/>
      </c>
      <c r="BK32" s="50" t="str">
        <f t="shared" si="125"/>
        <v/>
      </c>
      <c r="BL32" s="50" t="str">
        <f t="shared" si="125"/>
        <v/>
      </c>
      <c r="BM32" s="50" t="str">
        <f t="shared" si="125"/>
        <v/>
      </c>
      <c r="BN32" s="50" t="str">
        <f t="shared" si="125"/>
        <v/>
      </c>
      <c r="BO32" s="50" t="str">
        <f t="shared" si="125"/>
        <v/>
      </c>
      <c r="BP32" s="50" t="str">
        <f t="shared" si="125"/>
        <v/>
      </c>
      <c r="BQ32" s="50" t="str">
        <f t="shared" si="125"/>
        <v/>
      </c>
      <c r="BR32" s="50" t="str">
        <f t="shared" si="125"/>
        <v/>
      </c>
      <c r="BS32" s="50" t="str">
        <f t="shared" si="125"/>
        <v/>
      </c>
      <c r="BT32" s="50" t="str">
        <f t="shared" si="125"/>
        <v/>
      </c>
      <c r="BU32" s="50" t="str">
        <f t="shared" si="125"/>
        <v/>
      </c>
      <c r="BV32" s="50" t="str">
        <f t="shared" si="125"/>
        <v/>
      </c>
      <c r="BW32" s="50" t="str">
        <f t="shared" si="125"/>
        <v/>
      </c>
      <c r="BX32" s="50" t="str">
        <f t="shared" si="125"/>
        <v/>
      </c>
      <c r="BY32" s="50" t="str">
        <f t="shared" si="125"/>
        <v/>
      </c>
      <c r="BZ32" s="50" t="str">
        <f t="shared" si="125"/>
        <v/>
      </c>
      <c r="CA32" s="50" t="str">
        <f t="shared" si="125"/>
        <v/>
      </c>
      <c r="CB32" s="50" t="str">
        <f t="shared" si="125"/>
        <v/>
      </c>
      <c r="CC32" s="50" t="str">
        <f t="shared" si="125"/>
        <v/>
      </c>
      <c r="CD32" s="50" t="str">
        <f t="shared" si="125"/>
        <v/>
      </c>
      <c r="CE32" s="50" t="str">
        <f t="shared" si="125"/>
        <v/>
      </c>
      <c r="CF32" s="50" t="str">
        <f t="shared" si="125"/>
        <v/>
      </c>
      <c r="CG32" s="50" t="str">
        <f t="shared" si="125"/>
        <v/>
      </c>
      <c r="CH32" s="50" t="str">
        <f t="shared" si="125"/>
        <v/>
      </c>
      <c r="CI32" s="50" t="str">
        <f t="shared" si="125"/>
        <v/>
      </c>
      <c r="CJ32" s="50" t="str">
        <f t="shared" si="125"/>
        <v/>
      </c>
      <c r="CK32" s="50" t="str">
        <f t="shared" si="125"/>
        <v/>
      </c>
      <c r="CL32" s="50" t="str">
        <f t="shared" si="125"/>
        <v/>
      </c>
      <c r="CM32" s="50" t="str">
        <f t="shared" si="125"/>
        <v/>
      </c>
      <c r="CN32" s="50" t="str">
        <f t="shared" si="125"/>
        <v/>
      </c>
      <c r="CO32" s="50" t="str">
        <f t="shared" si="125"/>
        <v/>
      </c>
      <c r="CP32" s="50" t="str">
        <f t="shared" si="125"/>
        <v/>
      </c>
      <c r="CQ32" s="50" t="str">
        <f t="shared" si="125"/>
        <v/>
      </c>
      <c r="CR32" s="50" t="str">
        <f t="shared" si="125"/>
        <v/>
      </c>
      <c r="CS32" s="50" t="str">
        <f t="shared" si="125"/>
        <v/>
      </c>
      <c r="CT32" s="50" t="str">
        <f t="shared" si="125"/>
        <v/>
      </c>
      <c r="CU32" s="50" t="str">
        <f t="shared" si="125"/>
        <v/>
      </c>
      <c r="CV32" s="50" t="str">
        <f t="shared" si="125"/>
        <v/>
      </c>
      <c r="CW32" s="50" t="str">
        <f t="shared" si="125"/>
        <v/>
      </c>
      <c r="CX32" s="50" t="str">
        <f t="shared" si="125"/>
        <v/>
      </c>
      <c r="CY32" s="50" t="str">
        <f t="shared" si="125"/>
        <v/>
      </c>
      <c r="CZ32" s="50" t="str">
        <f t="shared" si="125"/>
        <v/>
      </c>
      <c r="DA32" s="50" t="str">
        <f t="shared" si="125"/>
        <v/>
      </c>
      <c r="DB32" s="50" t="str">
        <f t="shared" si="125"/>
        <v/>
      </c>
      <c r="DC32" s="50" t="str">
        <f t="shared" ref="DC32" si="128">IF(ISNONTEXT($V32),DB32+$V32,"")</f>
        <v/>
      </c>
      <c r="DD32" s="50" t="str">
        <f t="shared" si="120"/>
        <v/>
      </c>
      <c r="DE32" s="50" t="str">
        <f t="shared" si="120"/>
        <v/>
      </c>
      <c r="DF32" s="50" t="str">
        <f t="shared" si="120"/>
        <v/>
      </c>
      <c r="DG32" s="50" t="str">
        <f t="shared" si="120"/>
        <v/>
      </c>
      <c r="DH32" s="50" t="str">
        <f t="shared" si="120"/>
        <v/>
      </c>
      <c r="DI32" s="50" t="str">
        <f t="shared" si="120"/>
        <v/>
      </c>
      <c r="DJ32" s="50" t="str">
        <f t="shared" si="120"/>
        <v/>
      </c>
      <c r="DK32" s="50" t="str">
        <f t="shared" si="120"/>
        <v/>
      </c>
      <c r="DL32" s="50" t="str">
        <f t="shared" si="120"/>
        <v/>
      </c>
      <c r="DM32" s="50" t="str">
        <f t="shared" si="120"/>
        <v/>
      </c>
      <c r="DN32" s="50" t="str">
        <f t="shared" si="120"/>
        <v/>
      </c>
      <c r="DO32" s="50" t="str">
        <f t="shared" si="120"/>
        <v/>
      </c>
      <c r="DP32" s="50" t="str">
        <f t="shared" si="120"/>
        <v/>
      </c>
      <c r="DQ32" s="50" t="str">
        <f t="shared" si="120"/>
        <v/>
      </c>
      <c r="DR32" s="50" t="str">
        <f t="shared" si="120"/>
        <v/>
      </c>
      <c r="DS32" s="50" t="str">
        <f t="shared" si="120"/>
        <v/>
      </c>
      <c r="DT32" s="170" t="e">
        <f t="shared" si="6"/>
        <v>#N/A</v>
      </c>
      <c r="DU32" s="170" t="e">
        <f t="shared" si="7"/>
        <v>#N/A</v>
      </c>
      <c r="DV32" s="170" t="e">
        <f t="shared" si="8"/>
        <v>#N/A</v>
      </c>
      <c r="DW32" s="170" t="e">
        <f t="shared" si="9"/>
        <v>#N/A</v>
      </c>
      <c r="DX32" s="170" t="e">
        <f t="shared" si="10"/>
        <v>#N/A</v>
      </c>
      <c r="DY32" s="170" t="e">
        <f t="shared" si="11"/>
        <v>#N/A</v>
      </c>
      <c r="DZ32" s="170" t="e">
        <f t="shared" si="12"/>
        <v>#N/A</v>
      </c>
      <c r="EA32" s="170" t="e">
        <f t="shared" si="13"/>
        <v>#N/A</v>
      </c>
      <c r="EB32" s="170" t="e">
        <f t="shared" si="14"/>
        <v>#N/A</v>
      </c>
      <c r="EC32" s="170" t="e">
        <f t="shared" si="15"/>
        <v>#N/A</v>
      </c>
      <c r="ED32" s="170" t="e">
        <f t="shared" si="16"/>
        <v>#N/A</v>
      </c>
      <c r="EE32" s="170" t="e">
        <f t="shared" si="17"/>
        <v>#N/A</v>
      </c>
      <c r="EF32" s="170" t="e">
        <f t="shared" si="18"/>
        <v>#N/A</v>
      </c>
      <c r="EG32" s="170" t="e">
        <f t="shared" si="19"/>
        <v>#N/A</v>
      </c>
      <c r="EH32" s="170" t="e">
        <f t="shared" si="20"/>
        <v>#N/A</v>
      </c>
      <c r="EI32" s="170" t="e">
        <f t="shared" si="21"/>
        <v>#N/A</v>
      </c>
      <c r="EJ32" s="170" t="e">
        <f t="shared" si="22"/>
        <v>#N/A</v>
      </c>
      <c r="EK32" s="170" t="e">
        <f t="shared" si="23"/>
        <v>#N/A</v>
      </c>
      <c r="EL32" s="170" t="e">
        <f t="shared" si="24"/>
        <v>#N/A</v>
      </c>
      <c r="EM32" s="170" t="e">
        <f t="shared" si="25"/>
        <v>#N/A</v>
      </c>
      <c r="EN32" s="170" t="e">
        <f t="shared" si="26"/>
        <v>#N/A</v>
      </c>
      <c r="EO32" s="170" t="e">
        <f t="shared" si="27"/>
        <v>#N/A</v>
      </c>
      <c r="EP32" s="170" t="e">
        <f t="shared" si="28"/>
        <v>#N/A</v>
      </c>
      <c r="EQ32" s="170" t="e">
        <f t="shared" si="29"/>
        <v>#N/A</v>
      </c>
      <c r="ER32" s="170" t="e">
        <f t="shared" si="30"/>
        <v>#N/A</v>
      </c>
      <c r="ES32" s="170" t="e">
        <f t="shared" si="31"/>
        <v>#N/A</v>
      </c>
      <c r="ET32" s="170" t="e">
        <f t="shared" si="32"/>
        <v>#N/A</v>
      </c>
      <c r="EU32" s="170" t="e">
        <f t="shared" si="33"/>
        <v>#N/A</v>
      </c>
      <c r="EV32" s="170" t="e">
        <f t="shared" si="34"/>
        <v>#N/A</v>
      </c>
      <c r="EW32" s="170" t="e">
        <f t="shared" si="35"/>
        <v>#N/A</v>
      </c>
      <c r="EX32" s="170" t="e">
        <f t="shared" si="36"/>
        <v>#N/A</v>
      </c>
      <c r="EY32" s="170" t="e">
        <f t="shared" si="37"/>
        <v>#N/A</v>
      </c>
      <c r="EZ32" s="170" t="e">
        <f t="shared" si="38"/>
        <v>#N/A</v>
      </c>
      <c r="FA32" s="170" t="e">
        <f t="shared" si="39"/>
        <v>#N/A</v>
      </c>
      <c r="FB32" s="170" t="e">
        <f t="shared" si="40"/>
        <v>#N/A</v>
      </c>
      <c r="FC32" s="170" t="e">
        <f t="shared" si="41"/>
        <v>#N/A</v>
      </c>
      <c r="FD32" s="170" t="e">
        <f t="shared" si="42"/>
        <v>#N/A</v>
      </c>
      <c r="FE32" s="170" t="e">
        <f t="shared" si="43"/>
        <v>#N/A</v>
      </c>
      <c r="FF32" s="170" t="e">
        <f t="shared" si="44"/>
        <v>#N/A</v>
      </c>
      <c r="FG32" s="170" t="e">
        <f t="shared" si="45"/>
        <v>#N/A</v>
      </c>
      <c r="FH32" s="170" t="e">
        <f t="shared" si="46"/>
        <v>#N/A</v>
      </c>
      <c r="FI32" s="170" t="e">
        <f t="shared" si="47"/>
        <v>#N/A</v>
      </c>
      <c r="FJ32" s="170" t="e">
        <f t="shared" si="48"/>
        <v>#N/A</v>
      </c>
      <c r="FK32" s="170" t="e">
        <f t="shared" si="49"/>
        <v>#N/A</v>
      </c>
      <c r="FL32" s="170" t="e">
        <f t="shared" si="50"/>
        <v>#N/A</v>
      </c>
      <c r="FM32" s="170" t="e">
        <f t="shared" si="51"/>
        <v>#N/A</v>
      </c>
      <c r="FN32" s="170" t="e">
        <f t="shared" si="52"/>
        <v>#N/A</v>
      </c>
      <c r="FO32" s="170" t="e">
        <f t="shared" si="53"/>
        <v>#N/A</v>
      </c>
      <c r="FP32" s="170" t="e">
        <f t="shared" si="54"/>
        <v>#N/A</v>
      </c>
      <c r="FQ32" s="170" t="e">
        <f t="shared" si="55"/>
        <v>#N/A</v>
      </c>
      <c r="FR32" s="170" t="e">
        <f t="shared" si="56"/>
        <v>#N/A</v>
      </c>
      <c r="FS32" s="170" t="e">
        <f t="shared" si="57"/>
        <v>#N/A</v>
      </c>
      <c r="FT32" s="170" t="e">
        <f t="shared" si="58"/>
        <v>#N/A</v>
      </c>
      <c r="FU32" s="170" t="e">
        <f t="shared" si="59"/>
        <v>#N/A</v>
      </c>
      <c r="FV32" s="170" t="e">
        <f t="shared" si="60"/>
        <v>#N/A</v>
      </c>
      <c r="FW32" s="170" t="e">
        <f t="shared" si="61"/>
        <v>#N/A</v>
      </c>
      <c r="FX32" s="170" t="e">
        <f t="shared" si="62"/>
        <v>#N/A</v>
      </c>
      <c r="FY32" s="170" t="e">
        <f t="shared" si="63"/>
        <v>#N/A</v>
      </c>
      <c r="FZ32" s="170" t="e">
        <f t="shared" si="64"/>
        <v>#N/A</v>
      </c>
      <c r="GA32" s="170" t="e">
        <f t="shared" si="65"/>
        <v>#N/A</v>
      </c>
      <c r="GB32" s="170" t="e">
        <f t="shared" si="66"/>
        <v>#N/A</v>
      </c>
      <c r="GC32" s="170" t="e">
        <f t="shared" si="67"/>
        <v>#N/A</v>
      </c>
      <c r="GD32" s="170" t="e">
        <f t="shared" si="68"/>
        <v>#N/A</v>
      </c>
      <c r="GE32" s="170" t="e">
        <f t="shared" si="69"/>
        <v>#N/A</v>
      </c>
      <c r="GF32" s="170" t="e">
        <f t="shared" si="70"/>
        <v>#N/A</v>
      </c>
      <c r="GG32" s="170" t="e">
        <f t="shared" si="71"/>
        <v>#N/A</v>
      </c>
      <c r="GH32" s="170" t="e">
        <f t="shared" si="72"/>
        <v>#N/A</v>
      </c>
      <c r="GI32" s="170" t="e">
        <f t="shared" si="73"/>
        <v>#N/A</v>
      </c>
      <c r="GJ32" s="170" t="e">
        <f t="shared" si="74"/>
        <v>#N/A</v>
      </c>
      <c r="GK32" s="170" t="e">
        <f t="shared" si="75"/>
        <v>#N/A</v>
      </c>
      <c r="GL32" s="170" t="e">
        <f t="shared" si="76"/>
        <v>#N/A</v>
      </c>
      <c r="GM32" s="170" t="e">
        <f t="shared" si="77"/>
        <v>#N/A</v>
      </c>
      <c r="GN32" s="170" t="e">
        <f t="shared" si="78"/>
        <v>#N/A</v>
      </c>
      <c r="GO32" s="170" t="e">
        <f t="shared" si="79"/>
        <v>#N/A</v>
      </c>
      <c r="GP32" s="170" t="e">
        <f t="shared" si="80"/>
        <v>#N/A</v>
      </c>
      <c r="GQ32" s="170" t="e">
        <f t="shared" si="81"/>
        <v>#N/A</v>
      </c>
      <c r="GR32" s="170" t="e">
        <f t="shared" si="82"/>
        <v>#N/A</v>
      </c>
      <c r="GS32" s="170" t="e">
        <f t="shared" si="83"/>
        <v>#N/A</v>
      </c>
      <c r="GT32" s="170" t="e">
        <f t="shared" si="84"/>
        <v>#N/A</v>
      </c>
      <c r="GU32" s="170" t="e">
        <f t="shared" si="85"/>
        <v>#N/A</v>
      </c>
      <c r="GV32" s="170" t="e">
        <f t="shared" si="86"/>
        <v>#N/A</v>
      </c>
      <c r="GW32" s="170" t="e">
        <f t="shared" si="87"/>
        <v>#N/A</v>
      </c>
      <c r="GX32" s="170" t="e">
        <f t="shared" si="88"/>
        <v>#N/A</v>
      </c>
      <c r="GY32" s="170" t="e">
        <f t="shared" si="89"/>
        <v>#N/A</v>
      </c>
      <c r="GZ32" s="170" t="e">
        <f t="shared" si="90"/>
        <v>#N/A</v>
      </c>
      <c r="HA32" s="170" t="e">
        <f t="shared" si="91"/>
        <v>#N/A</v>
      </c>
      <c r="HB32" s="170" t="e">
        <f t="shared" si="92"/>
        <v>#N/A</v>
      </c>
      <c r="HC32" s="170" t="e">
        <f t="shared" si="93"/>
        <v>#N/A</v>
      </c>
      <c r="HD32" s="170" t="e">
        <f t="shared" si="94"/>
        <v>#N/A</v>
      </c>
      <c r="HE32" s="170" t="e">
        <f t="shared" si="95"/>
        <v>#N/A</v>
      </c>
      <c r="HF32" s="170" t="e">
        <f t="shared" si="96"/>
        <v>#N/A</v>
      </c>
      <c r="HG32" s="170" t="e">
        <f t="shared" si="97"/>
        <v>#N/A</v>
      </c>
      <c r="HH32" s="170" t="e">
        <f t="shared" si="98"/>
        <v>#N/A</v>
      </c>
      <c r="HI32" s="170" t="e">
        <f t="shared" si="99"/>
        <v>#N/A</v>
      </c>
      <c r="HJ32" s="170" t="e">
        <f t="shared" si="100"/>
        <v>#N/A</v>
      </c>
      <c r="HK32" s="170" t="e">
        <f t="shared" si="101"/>
        <v>#N/A</v>
      </c>
      <c r="HL32" s="170" t="e">
        <f t="shared" si="102"/>
        <v>#N/A</v>
      </c>
      <c r="HM32" s="170" t="e">
        <f t="shared" si="103"/>
        <v>#N/A</v>
      </c>
      <c r="HN32" s="170" t="e">
        <f t="shared" si="104"/>
        <v>#N/A</v>
      </c>
      <c r="HO32" s="170" t="e">
        <f t="shared" si="105"/>
        <v>#N/A</v>
      </c>
      <c r="HP32" s="170" t="e">
        <f t="shared" si="106"/>
        <v>#N/A</v>
      </c>
    </row>
    <row r="33" spans="1:224" hidden="1" x14ac:dyDescent="0.25">
      <c r="A33" s="4">
        <v>30</v>
      </c>
      <c r="B33" s="96"/>
      <c r="C33" s="96"/>
      <c r="D33" s="96"/>
      <c r="E33" s="36" t="str">
        <f t="shared" si="107"/>
        <v/>
      </c>
      <c r="F33" s="36" t="str">
        <f t="shared" si="108"/>
        <v/>
      </c>
      <c r="G33" s="74" t="str">
        <f t="shared" si="109"/>
        <v/>
      </c>
      <c r="H33" s="23"/>
      <c r="I33" s="58"/>
      <c r="J33" s="281"/>
      <c r="K33" s="75" t="str">
        <f>IF(AND(B33&gt;0,C33&gt;0,D33&gt;0),IF(ISBLANK(J33),IF(ISBLANK(H33),"",(D33-B33)*VLOOKUP(H33,VLookups!$A$4:$B$13,2,FALSE)),J33),"")</f>
        <v/>
      </c>
      <c r="L33" s="76" t="str">
        <f t="shared" si="0"/>
        <v/>
      </c>
      <c r="M33" s="96"/>
      <c r="N33" s="271"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1"/>
        <v/>
      </c>
      <c r="W33" s="50" t="str">
        <f t="shared" si="127"/>
        <v/>
      </c>
      <c r="X33" s="50" t="str">
        <f t="shared" si="127"/>
        <v/>
      </c>
      <c r="Y33" s="50" t="str">
        <f t="shared" si="127"/>
        <v/>
      </c>
      <c r="Z33" s="50" t="str">
        <f t="shared" si="127"/>
        <v/>
      </c>
      <c r="AA33" s="50" t="str">
        <f t="shared" si="127"/>
        <v/>
      </c>
      <c r="AB33" s="50" t="str">
        <f t="shared" si="127"/>
        <v/>
      </c>
      <c r="AC33" s="50" t="str">
        <f t="shared" si="127"/>
        <v/>
      </c>
      <c r="AD33" s="50" t="str">
        <f t="shared" si="127"/>
        <v/>
      </c>
      <c r="AE33" s="50" t="str">
        <f t="shared" si="127"/>
        <v/>
      </c>
      <c r="AF33" s="50" t="str">
        <f t="shared" si="127"/>
        <v/>
      </c>
      <c r="AG33" s="50" t="str">
        <f t="shared" si="127"/>
        <v/>
      </c>
      <c r="AH33" s="50" t="str">
        <f t="shared" si="127"/>
        <v/>
      </c>
      <c r="AI33" s="50" t="str">
        <f t="shared" si="127"/>
        <v/>
      </c>
      <c r="AJ33" s="50" t="str">
        <f t="shared" si="127"/>
        <v/>
      </c>
      <c r="AK33" s="50" t="str">
        <f t="shared" si="127"/>
        <v/>
      </c>
      <c r="AL33" s="50" t="str">
        <f t="shared" si="127"/>
        <v/>
      </c>
      <c r="AM33" s="50" t="str">
        <f t="shared" si="127"/>
        <v/>
      </c>
      <c r="AN33" s="50" t="str">
        <f t="shared" si="127"/>
        <v/>
      </c>
      <c r="AO33" s="50" t="str">
        <f t="shared" si="127"/>
        <v/>
      </c>
      <c r="AP33" s="50" t="str">
        <f t="shared" si="127"/>
        <v/>
      </c>
      <c r="AQ33" s="50" t="str">
        <f t="shared" si="3"/>
        <v/>
      </c>
      <c r="AR33" s="50" t="str">
        <f t="shared" ref="AR33:DC36" si="129">IF(ISNONTEXT($V33),AQ33+$V33,"")</f>
        <v/>
      </c>
      <c r="AS33" s="50" t="str">
        <f t="shared" si="129"/>
        <v/>
      </c>
      <c r="AT33" s="50" t="str">
        <f t="shared" si="129"/>
        <v/>
      </c>
      <c r="AU33" s="50" t="str">
        <f t="shared" si="129"/>
        <v/>
      </c>
      <c r="AV33" s="50" t="str">
        <f t="shared" si="129"/>
        <v/>
      </c>
      <c r="AW33" s="50" t="str">
        <f t="shared" si="129"/>
        <v/>
      </c>
      <c r="AX33" s="50" t="str">
        <f t="shared" si="129"/>
        <v/>
      </c>
      <c r="AY33" s="50" t="str">
        <f t="shared" si="129"/>
        <v/>
      </c>
      <c r="AZ33" s="50" t="str">
        <f t="shared" si="129"/>
        <v/>
      </c>
      <c r="BA33" s="50" t="str">
        <f t="shared" si="129"/>
        <v/>
      </c>
      <c r="BB33" s="50" t="str">
        <f t="shared" si="129"/>
        <v/>
      </c>
      <c r="BC33" s="50" t="str">
        <f t="shared" si="129"/>
        <v/>
      </c>
      <c r="BD33" s="50" t="str">
        <f t="shared" si="129"/>
        <v/>
      </c>
      <c r="BE33" s="50" t="str">
        <f t="shared" si="129"/>
        <v/>
      </c>
      <c r="BF33" s="50" t="str">
        <f t="shared" si="129"/>
        <v/>
      </c>
      <c r="BG33" s="50" t="str">
        <f t="shared" si="129"/>
        <v/>
      </c>
      <c r="BH33" s="50" t="str">
        <f t="shared" si="129"/>
        <v/>
      </c>
      <c r="BI33" s="50" t="str">
        <f t="shared" si="129"/>
        <v/>
      </c>
      <c r="BJ33" s="50" t="str">
        <f t="shared" si="129"/>
        <v/>
      </c>
      <c r="BK33" s="50" t="str">
        <f t="shared" si="129"/>
        <v/>
      </c>
      <c r="BL33" s="50" t="str">
        <f t="shared" si="129"/>
        <v/>
      </c>
      <c r="BM33" s="50" t="str">
        <f t="shared" si="129"/>
        <v/>
      </c>
      <c r="BN33" s="50" t="str">
        <f t="shared" si="129"/>
        <v/>
      </c>
      <c r="BO33" s="50" t="str">
        <f t="shared" si="129"/>
        <v/>
      </c>
      <c r="BP33" s="50" t="str">
        <f t="shared" si="129"/>
        <v/>
      </c>
      <c r="BQ33" s="50" t="str">
        <f t="shared" si="129"/>
        <v/>
      </c>
      <c r="BR33" s="50" t="str">
        <f t="shared" si="129"/>
        <v/>
      </c>
      <c r="BS33" s="50" t="str">
        <f t="shared" si="129"/>
        <v/>
      </c>
      <c r="BT33" s="50" t="str">
        <f t="shared" si="129"/>
        <v/>
      </c>
      <c r="BU33" s="50" t="str">
        <f t="shared" si="129"/>
        <v/>
      </c>
      <c r="BV33" s="50" t="str">
        <f t="shared" si="129"/>
        <v/>
      </c>
      <c r="BW33" s="50" t="str">
        <f t="shared" si="129"/>
        <v/>
      </c>
      <c r="BX33" s="50" t="str">
        <f t="shared" si="129"/>
        <v/>
      </c>
      <c r="BY33" s="50" t="str">
        <f t="shared" si="129"/>
        <v/>
      </c>
      <c r="BZ33" s="50" t="str">
        <f t="shared" si="129"/>
        <v/>
      </c>
      <c r="CA33" s="50" t="str">
        <f t="shared" si="129"/>
        <v/>
      </c>
      <c r="CB33" s="50" t="str">
        <f t="shared" si="129"/>
        <v/>
      </c>
      <c r="CC33" s="50" t="str">
        <f t="shared" si="129"/>
        <v/>
      </c>
      <c r="CD33" s="50" t="str">
        <f t="shared" si="129"/>
        <v/>
      </c>
      <c r="CE33" s="50" t="str">
        <f t="shared" si="129"/>
        <v/>
      </c>
      <c r="CF33" s="50" t="str">
        <f t="shared" si="129"/>
        <v/>
      </c>
      <c r="CG33" s="50" t="str">
        <f t="shared" si="129"/>
        <v/>
      </c>
      <c r="CH33" s="50" t="str">
        <f t="shared" si="129"/>
        <v/>
      </c>
      <c r="CI33" s="50" t="str">
        <f t="shared" si="129"/>
        <v/>
      </c>
      <c r="CJ33" s="50" t="str">
        <f t="shared" si="129"/>
        <v/>
      </c>
      <c r="CK33" s="50" t="str">
        <f t="shared" si="129"/>
        <v/>
      </c>
      <c r="CL33" s="50" t="str">
        <f t="shared" si="129"/>
        <v/>
      </c>
      <c r="CM33" s="50" t="str">
        <f t="shared" si="129"/>
        <v/>
      </c>
      <c r="CN33" s="50" t="str">
        <f t="shared" si="129"/>
        <v/>
      </c>
      <c r="CO33" s="50" t="str">
        <f t="shared" si="129"/>
        <v/>
      </c>
      <c r="CP33" s="50" t="str">
        <f t="shared" si="129"/>
        <v/>
      </c>
      <c r="CQ33" s="50" t="str">
        <f t="shared" si="129"/>
        <v/>
      </c>
      <c r="CR33" s="50" t="str">
        <f t="shared" si="129"/>
        <v/>
      </c>
      <c r="CS33" s="50" t="str">
        <f t="shared" si="129"/>
        <v/>
      </c>
      <c r="CT33" s="50" t="str">
        <f t="shared" si="129"/>
        <v/>
      </c>
      <c r="CU33" s="50" t="str">
        <f t="shared" si="129"/>
        <v/>
      </c>
      <c r="CV33" s="50" t="str">
        <f t="shared" si="129"/>
        <v/>
      </c>
      <c r="CW33" s="50" t="str">
        <f t="shared" si="129"/>
        <v/>
      </c>
      <c r="CX33" s="50" t="str">
        <f t="shared" si="129"/>
        <v/>
      </c>
      <c r="CY33" s="50" t="str">
        <f t="shared" si="129"/>
        <v/>
      </c>
      <c r="CZ33" s="50" t="str">
        <f t="shared" si="129"/>
        <v/>
      </c>
      <c r="DA33" s="50" t="str">
        <f t="shared" si="129"/>
        <v/>
      </c>
      <c r="DB33" s="50" t="str">
        <f t="shared" si="129"/>
        <v/>
      </c>
      <c r="DC33" s="50" t="str">
        <f t="shared" si="129"/>
        <v/>
      </c>
      <c r="DD33" s="50" t="str">
        <f t="shared" si="120"/>
        <v/>
      </c>
      <c r="DE33" s="50" t="str">
        <f t="shared" si="120"/>
        <v/>
      </c>
      <c r="DF33" s="50" t="str">
        <f t="shared" si="120"/>
        <v/>
      </c>
      <c r="DG33" s="50" t="str">
        <f t="shared" si="120"/>
        <v/>
      </c>
      <c r="DH33" s="50" t="str">
        <f t="shared" si="120"/>
        <v/>
      </c>
      <c r="DI33" s="50" t="str">
        <f t="shared" si="120"/>
        <v/>
      </c>
      <c r="DJ33" s="50" t="str">
        <f t="shared" si="120"/>
        <v/>
      </c>
      <c r="DK33" s="50" t="str">
        <f t="shared" si="120"/>
        <v/>
      </c>
      <c r="DL33" s="50" t="str">
        <f t="shared" si="120"/>
        <v/>
      </c>
      <c r="DM33" s="50" t="str">
        <f t="shared" si="120"/>
        <v/>
      </c>
      <c r="DN33" s="50" t="str">
        <f t="shared" si="120"/>
        <v/>
      </c>
      <c r="DO33" s="50" t="str">
        <f t="shared" si="120"/>
        <v/>
      </c>
      <c r="DP33" s="50" t="str">
        <f t="shared" si="120"/>
        <v/>
      </c>
      <c r="DQ33" s="50" t="str">
        <f t="shared" si="120"/>
        <v/>
      </c>
      <c r="DR33" s="50" t="str">
        <f t="shared" si="120"/>
        <v/>
      </c>
      <c r="DS33" s="50" t="str">
        <f t="shared" si="120"/>
        <v/>
      </c>
      <c r="DT33" s="170" t="e">
        <f t="shared" si="6"/>
        <v>#N/A</v>
      </c>
      <c r="DU33" s="170" t="e">
        <f t="shared" si="7"/>
        <v>#N/A</v>
      </c>
      <c r="DV33" s="170" t="e">
        <f t="shared" si="8"/>
        <v>#N/A</v>
      </c>
      <c r="DW33" s="170" t="e">
        <f t="shared" si="9"/>
        <v>#N/A</v>
      </c>
      <c r="DX33" s="170" t="e">
        <f t="shared" si="10"/>
        <v>#N/A</v>
      </c>
      <c r="DY33" s="170" t="e">
        <f t="shared" si="11"/>
        <v>#N/A</v>
      </c>
      <c r="DZ33" s="170" t="e">
        <f t="shared" si="12"/>
        <v>#N/A</v>
      </c>
      <c r="EA33" s="170" t="e">
        <f t="shared" si="13"/>
        <v>#N/A</v>
      </c>
      <c r="EB33" s="170" t="e">
        <f t="shared" si="14"/>
        <v>#N/A</v>
      </c>
      <c r="EC33" s="170" t="e">
        <f t="shared" si="15"/>
        <v>#N/A</v>
      </c>
      <c r="ED33" s="170" t="e">
        <f t="shared" si="16"/>
        <v>#N/A</v>
      </c>
      <c r="EE33" s="170" t="e">
        <f t="shared" si="17"/>
        <v>#N/A</v>
      </c>
      <c r="EF33" s="170" t="e">
        <f t="shared" si="18"/>
        <v>#N/A</v>
      </c>
      <c r="EG33" s="170" t="e">
        <f t="shared" si="19"/>
        <v>#N/A</v>
      </c>
      <c r="EH33" s="170" t="e">
        <f t="shared" si="20"/>
        <v>#N/A</v>
      </c>
      <c r="EI33" s="170" t="e">
        <f t="shared" si="21"/>
        <v>#N/A</v>
      </c>
      <c r="EJ33" s="170" t="e">
        <f t="shared" si="22"/>
        <v>#N/A</v>
      </c>
      <c r="EK33" s="170" t="e">
        <f t="shared" si="23"/>
        <v>#N/A</v>
      </c>
      <c r="EL33" s="170" t="e">
        <f t="shared" si="24"/>
        <v>#N/A</v>
      </c>
      <c r="EM33" s="170" t="e">
        <f t="shared" si="25"/>
        <v>#N/A</v>
      </c>
      <c r="EN33" s="170" t="e">
        <f t="shared" si="26"/>
        <v>#N/A</v>
      </c>
      <c r="EO33" s="170" t="e">
        <f t="shared" si="27"/>
        <v>#N/A</v>
      </c>
      <c r="EP33" s="170" t="e">
        <f t="shared" si="28"/>
        <v>#N/A</v>
      </c>
      <c r="EQ33" s="170" t="e">
        <f t="shared" si="29"/>
        <v>#N/A</v>
      </c>
      <c r="ER33" s="170" t="e">
        <f t="shared" si="30"/>
        <v>#N/A</v>
      </c>
      <c r="ES33" s="170" t="e">
        <f t="shared" si="31"/>
        <v>#N/A</v>
      </c>
      <c r="ET33" s="170" t="e">
        <f t="shared" si="32"/>
        <v>#N/A</v>
      </c>
      <c r="EU33" s="170" t="e">
        <f t="shared" si="33"/>
        <v>#N/A</v>
      </c>
      <c r="EV33" s="170" t="e">
        <f t="shared" si="34"/>
        <v>#N/A</v>
      </c>
      <c r="EW33" s="170" t="e">
        <f t="shared" si="35"/>
        <v>#N/A</v>
      </c>
      <c r="EX33" s="170" t="e">
        <f t="shared" si="36"/>
        <v>#N/A</v>
      </c>
      <c r="EY33" s="170" t="e">
        <f t="shared" si="37"/>
        <v>#N/A</v>
      </c>
      <c r="EZ33" s="170" t="e">
        <f t="shared" si="38"/>
        <v>#N/A</v>
      </c>
      <c r="FA33" s="170" t="e">
        <f t="shared" si="39"/>
        <v>#N/A</v>
      </c>
      <c r="FB33" s="170" t="e">
        <f t="shared" si="40"/>
        <v>#N/A</v>
      </c>
      <c r="FC33" s="170" t="e">
        <f t="shared" si="41"/>
        <v>#N/A</v>
      </c>
      <c r="FD33" s="170" t="e">
        <f t="shared" si="42"/>
        <v>#N/A</v>
      </c>
      <c r="FE33" s="170" t="e">
        <f t="shared" si="43"/>
        <v>#N/A</v>
      </c>
      <c r="FF33" s="170" t="e">
        <f t="shared" si="44"/>
        <v>#N/A</v>
      </c>
      <c r="FG33" s="170" t="e">
        <f t="shared" si="45"/>
        <v>#N/A</v>
      </c>
      <c r="FH33" s="170" t="e">
        <f t="shared" si="46"/>
        <v>#N/A</v>
      </c>
      <c r="FI33" s="170" t="e">
        <f t="shared" si="47"/>
        <v>#N/A</v>
      </c>
      <c r="FJ33" s="170" t="e">
        <f t="shared" si="48"/>
        <v>#N/A</v>
      </c>
      <c r="FK33" s="170" t="e">
        <f t="shared" si="49"/>
        <v>#N/A</v>
      </c>
      <c r="FL33" s="170" t="e">
        <f t="shared" si="50"/>
        <v>#N/A</v>
      </c>
      <c r="FM33" s="170" t="e">
        <f t="shared" si="51"/>
        <v>#N/A</v>
      </c>
      <c r="FN33" s="170" t="e">
        <f t="shared" si="52"/>
        <v>#N/A</v>
      </c>
      <c r="FO33" s="170" t="e">
        <f t="shared" si="53"/>
        <v>#N/A</v>
      </c>
      <c r="FP33" s="170" t="e">
        <f t="shared" si="54"/>
        <v>#N/A</v>
      </c>
      <c r="FQ33" s="170" t="e">
        <f t="shared" si="55"/>
        <v>#N/A</v>
      </c>
      <c r="FR33" s="170" t="e">
        <f t="shared" si="56"/>
        <v>#N/A</v>
      </c>
      <c r="FS33" s="170" t="e">
        <f t="shared" si="57"/>
        <v>#N/A</v>
      </c>
      <c r="FT33" s="170" t="e">
        <f t="shared" si="58"/>
        <v>#N/A</v>
      </c>
      <c r="FU33" s="170" t="e">
        <f t="shared" si="59"/>
        <v>#N/A</v>
      </c>
      <c r="FV33" s="170" t="e">
        <f t="shared" si="60"/>
        <v>#N/A</v>
      </c>
      <c r="FW33" s="170" t="e">
        <f t="shared" si="61"/>
        <v>#N/A</v>
      </c>
      <c r="FX33" s="170" t="e">
        <f t="shared" si="62"/>
        <v>#N/A</v>
      </c>
      <c r="FY33" s="170" t="e">
        <f t="shared" si="63"/>
        <v>#N/A</v>
      </c>
      <c r="FZ33" s="170" t="e">
        <f t="shared" si="64"/>
        <v>#N/A</v>
      </c>
      <c r="GA33" s="170" t="e">
        <f t="shared" si="65"/>
        <v>#N/A</v>
      </c>
      <c r="GB33" s="170" t="e">
        <f t="shared" si="66"/>
        <v>#N/A</v>
      </c>
      <c r="GC33" s="170" t="e">
        <f t="shared" si="67"/>
        <v>#N/A</v>
      </c>
      <c r="GD33" s="170" t="e">
        <f t="shared" si="68"/>
        <v>#N/A</v>
      </c>
      <c r="GE33" s="170" t="e">
        <f t="shared" si="69"/>
        <v>#N/A</v>
      </c>
      <c r="GF33" s="170" t="e">
        <f t="shared" si="70"/>
        <v>#N/A</v>
      </c>
      <c r="GG33" s="170" t="e">
        <f t="shared" si="71"/>
        <v>#N/A</v>
      </c>
      <c r="GH33" s="170" t="e">
        <f t="shared" si="72"/>
        <v>#N/A</v>
      </c>
      <c r="GI33" s="170" t="e">
        <f t="shared" si="73"/>
        <v>#N/A</v>
      </c>
      <c r="GJ33" s="170" t="e">
        <f t="shared" si="74"/>
        <v>#N/A</v>
      </c>
      <c r="GK33" s="170" t="e">
        <f t="shared" si="75"/>
        <v>#N/A</v>
      </c>
      <c r="GL33" s="170" t="e">
        <f t="shared" si="76"/>
        <v>#N/A</v>
      </c>
      <c r="GM33" s="170" t="e">
        <f t="shared" si="77"/>
        <v>#N/A</v>
      </c>
      <c r="GN33" s="170" t="e">
        <f t="shared" si="78"/>
        <v>#N/A</v>
      </c>
      <c r="GO33" s="170" t="e">
        <f t="shared" si="79"/>
        <v>#N/A</v>
      </c>
      <c r="GP33" s="170" t="e">
        <f t="shared" si="80"/>
        <v>#N/A</v>
      </c>
      <c r="GQ33" s="170" t="e">
        <f t="shared" si="81"/>
        <v>#N/A</v>
      </c>
      <c r="GR33" s="170" t="e">
        <f t="shared" si="82"/>
        <v>#N/A</v>
      </c>
      <c r="GS33" s="170" t="e">
        <f t="shared" si="83"/>
        <v>#N/A</v>
      </c>
      <c r="GT33" s="170" t="e">
        <f t="shared" si="84"/>
        <v>#N/A</v>
      </c>
      <c r="GU33" s="170" t="e">
        <f t="shared" si="85"/>
        <v>#N/A</v>
      </c>
      <c r="GV33" s="170" t="e">
        <f t="shared" si="86"/>
        <v>#N/A</v>
      </c>
      <c r="GW33" s="170" t="e">
        <f t="shared" si="87"/>
        <v>#N/A</v>
      </c>
      <c r="GX33" s="170" t="e">
        <f t="shared" si="88"/>
        <v>#N/A</v>
      </c>
      <c r="GY33" s="170" t="e">
        <f t="shared" si="89"/>
        <v>#N/A</v>
      </c>
      <c r="GZ33" s="170" t="e">
        <f t="shared" si="90"/>
        <v>#N/A</v>
      </c>
      <c r="HA33" s="170" t="e">
        <f t="shared" si="91"/>
        <v>#N/A</v>
      </c>
      <c r="HB33" s="170" t="e">
        <f t="shared" si="92"/>
        <v>#N/A</v>
      </c>
      <c r="HC33" s="170" t="e">
        <f t="shared" si="93"/>
        <v>#N/A</v>
      </c>
      <c r="HD33" s="170" t="e">
        <f t="shared" si="94"/>
        <v>#N/A</v>
      </c>
      <c r="HE33" s="170" t="e">
        <f t="shared" si="95"/>
        <v>#N/A</v>
      </c>
      <c r="HF33" s="170" t="e">
        <f t="shared" si="96"/>
        <v>#N/A</v>
      </c>
      <c r="HG33" s="170" t="e">
        <f t="shared" si="97"/>
        <v>#N/A</v>
      </c>
      <c r="HH33" s="170" t="e">
        <f t="shared" si="98"/>
        <v>#N/A</v>
      </c>
      <c r="HI33" s="170" t="e">
        <f t="shared" si="99"/>
        <v>#N/A</v>
      </c>
      <c r="HJ33" s="170" t="e">
        <f t="shared" si="100"/>
        <v>#N/A</v>
      </c>
      <c r="HK33" s="170" t="e">
        <f t="shared" si="101"/>
        <v>#N/A</v>
      </c>
      <c r="HL33" s="170" t="e">
        <f t="shared" si="102"/>
        <v>#N/A</v>
      </c>
      <c r="HM33" s="170" t="e">
        <f t="shared" si="103"/>
        <v>#N/A</v>
      </c>
      <c r="HN33" s="170" t="e">
        <f t="shared" si="104"/>
        <v>#N/A</v>
      </c>
      <c r="HO33" s="170" t="e">
        <f t="shared" si="105"/>
        <v>#N/A</v>
      </c>
      <c r="HP33" s="170" t="e">
        <f t="shared" si="106"/>
        <v>#N/A</v>
      </c>
    </row>
    <row r="34" spans="1:224" hidden="1" x14ac:dyDescent="0.25">
      <c r="A34" s="4">
        <v>31</v>
      </c>
      <c r="B34" s="96"/>
      <c r="C34" s="96"/>
      <c r="D34" s="96"/>
      <c r="E34" s="36" t="str">
        <f t="shared" si="107"/>
        <v/>
      </c>
      <c r="F34" s="36" t="str">
        <f t="shared" si="108"/>
        <v/>
      </c>
      <c r="G34" s="74" t="str">
        <f t="shared" si="109"/>
        <v/>
      </c>
      <c r="H34" s="23"/>
      <c r="I34" s="58"/>
      <c r="J34" s="281"/>
      <c r="K34" s="75" t="str">
        <f>IF(AND(B34&gt;0,C34&gt;0,D34&gt;0),IF(ISBLANK(J34),IF(ISBLANK(H34),"",(D34-B34)*VLOOKUP(H34,VLookups!$A$4:$B$13,2,FALSE)),J34),"")</f>
        <v/>
      </c>
      <c r="L34" s="76" t="str">
        <f t="shared" si="0"/>
        <v/>
      </c>
      <c r="M34" s="96"/>
      <c r="N34" s="271"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1"/>
        <v/>
      </c>
      <c r="W34" s="50" t="str">
        <f t="shared" si="127"/>
        <v/>
      </c>
      <c r="X34" s="50" t="str">
        <f t="shared" si="127"/>
        <v/>
      </c>
      <c r="Y34" s="50" t="str">
        <f t="shared" si="127"/>
        <v/>
      </c>
      <c r="Z34" s="50" t="str">
        <f t="shared" si="127"/>
        <v/>
      </c>
      <c r="AA34" s="50" t="str">
        <f t="shared" si="127"/>
        <v/>
      </c>
      <c r="AB34" s="50" t="str">
        <f t="shared" si="127"/>
        <v/>
      </c>
      <c r="AC34" s="50" t="str">
        <f t="shared" si="127"/>
        <v/>
      </c>
      <c r="AD34" s="50" t="str">
        <f t="shared" si="127"/>
        <v/>
      </c>
      <c r="AE34" s="50" t="str">
        <f t="shared" si="127"/>
        <v/>
      </c>
      <c r="AF34" s="50" t="str">
        <f t="shared" si="127"/>
        <v/>
      </c>
      <c r="AG34" s="50" t="str">
        <f t="shared" si="127"/>
        <v/>
      </c>
      <c r="AH34" s="50" t="str">
        <f t="shared" si="127"/>
        <v/>
      </c>
      <c r="AI34" s="50" t="str">
        <f t="shared" si="127"/>
        <v/>
      </c>
      <c r="AJ34" s="50" t="str">
        <f t="shared" si="127"/>
        <v/>
      </c>
      <c r="AK34" s="50" t="str">
        <f t="shared" si="127"/>
        <v/>
      </c>
      <c r="AL34" s="50" t="str">
        <f t="shared" si="127"/>
        <v/>
      </c>
      <c r="AM34" s="50" t="str">
        <f t="shared" si="127"/>
        <v/>
      </c>
      <c r="AN34" s="50" t="str">
        <f t="shared" si="127"/>
        <v/>
      </c>
      <c r="AO34" s="50" t="str">
        <f t="shared" si="127"/>
        <v/>
      </c>
      <c r="AP34" s="50" t="str">
        <f t="shared" si="127"/>
        <v/>
      </c>
      <c r="AQ34" s="50" t="str">
        <f t="shared" si="3"/>
        <v/>
      </c>
      <c r="AR34" s="50" t="str">
        <f t="shared" si="129"/>
        <v/>
      </c>
      <c r="AS34" s="50" t="str">
        <f t="shared" si="129"/>
        <v/>
      </c>
      <c r="AT34" s="50" t="str">
        <f t="shared" si="129"/>
        <v/>
      </c>
      <c r="AU34" s="50" t="str">
        <f t="shared" si="129"/>
        <v/>
      </c>
      <c r="AV34" s="50" t="str">
        <f t="shared" si="129"/>
        <v/>
      </c>
      <c r="AW34" s="50" t="str">
        <f t="shared" si="129"/>
        <v/>
      </c>
      <c r="AX34" s="50" t="str">
        <f t="shared" si="129"/>
        <v/>
      </c>
      <c r="AY34" s="50" t="str">
        <f t="shared" si="129"/>
        <v/>
      </c>
      <c r="AZ34" s="50" t="str">
        <f t="shared" si="129"/>
        <v/>
      </c>
      <c r="BA34" s="50" t="str">
        <f t="shared" si="129"/>
        <v/>
      </c>
      <c r="BB34" s="50" t="str">
        <f t="shared" si="129"/>
        <v/>
      </c>
      <c r="BC34" s="50" t="str">
        <f t="shared" si="129"/>
        <v/>
      </c>
      <c r="BD34" s="50" t="str">
        <f t="shared" si="129"/>
        <v/>
      </c>
      <c r="BE34" s="50" t="str">
        <f t="shared" si="129"/>
        <v/>
      </c>
      <c r="BF34" s="50" t="str">
        <f t="shared" si="129"/>
        <v/>
      </c>
      <c r="BG34" s="50" t="str">
        <f t="shared" si="129"/>
        <v/>
      </c>
      <c r="BH34" s="50" t="str">
        <f t="shared" si="129"/>
        <v/>
      </c>
      <c r="BI34" s="50" t="str">
        <f t="shared" si="129"/>
        <v/>
      </c>
      <c r="BJ34" s="50" t="str">
        <f t="shared" si="129"/>
        <v/>
      </c>
      <c r="BK34" s="50" t="str">
        <f t="shared" si="129"/>
        <v/>
      </c>
      <c r="BL34" s="50" t="str">
        <f t="shared" si="129"/>
        <v/>
      </c>
      <c r="BM34" s="50" t="str">
        <f t="shared" si="129"/>
        <v/>
      </c>
      <c r="BN34" s="50" t="str">
        <f t="shared" si="129"/>
        <v/>
      </c>
      <c r="BO34" s="50" t="str">
        <f t="shared" si="129"/>
        <v/>
      </c>
      <c r="BP34" s="50" t="str">
        <f t="shared" si="129"/>
        <v/>
      </c>
      <c r="BQ34" s="50" t="str">
        <f t="shared" si="129"/>
        <v/>
      </c>
      <c r="BR34" s="50" t="str">
        <f t="shared" si="129"/>
        <v/>
      </c>
      <c r="BS34" s="50" t="str">
        <f t="shared" si="129"/>
        <v/>
      </c>
      <c r="BT34" s="50" t="str">
        <f t="shared" si="129"/>
        <v/>
      </c>
      <c r="BU34" s="50" t="str">
        <f t="shared" si="129"/>
        <v/>
      </c>
      <c r="BV34" s="50" t="str">
        <f t="shared" si="129"/>
        <v/>
      </c>
      <c r="BW34" s="50" t="str">
        <f t="shared" si="129"/>
        <v/>
      </c>
      <c r="BX34" s="50" t="str">
        <f t="shared" si="129"/>
        <v/>
      </c>
      <c r="BY34" s="50" t="str">
        <f t="shared" si="129"/>
        <v/>
      </c>
      <c r="BZ34" s="50" t="str">
        <f t="shared" si="129"/>
        <v/>
      </c>
      <c r="CA34" s="50" t="str">
        <f t="shared" si="129"/>
        <v/>
      </c>
      <c r="CB34" s="50" t="str">
        <f t="shared" si="129"/>
        <v/>
      </c>
      <c r="CC34" s="50" t="str">
        <f t="shared" si="129"/>
        <v/>
      </c>
      <c r="CD34" s="50" t="str">
        <f t="shared" si="129"/>
        <v/>
      </c>
      <c r="CE34" s="50" t="str">
        <f t="shared" si="129"/>
        <v/>
      </c>
      <c r="CF34" s="50" t="str">
        <f t="shared" si="129"/>
        <v/>
      </c>
      <c r="CG34" s="50" t="str">
        <f t="shared" si="129"/>
        <v/>
      </c>
      <c r="CH34" s="50" t="str">
        <f t="shared" si="129"/>
        <v/>
      </c>
      <c r="CI34" s="50" t="str">
        <f t="shared" si="129"/>
        <v/>
      </c>
      <c r="CJ34" s="50" t="str">
        <f t="shared" si="129"/>
        <v/>
      </c>
      <c r="CK34" s="50" t="str">
        <f t="shared" si="129"/>
        <v/>
      </c>
      <c r="CL34" s="50" t="str">
        <f t="shared" si="129"/>
        <v/>
      </c>
      <c r="CM34" s="50" t="str">
        <f t="shared" si="129"/>
        <v/>
      </c>
      <c r="CN34" s="50" t="str">
        <f t="shared" si="129"/>
        <v/>
      </c>
      <c r="CO34" s="50" t="str">
        <f t="shared" si="129"/>
        <v/>
      </c>
      <c r="CP34" s="50" t="str">
        <f t="shared" si="129"/>
        <v/>
      </c>
      <c r="CQ34" s="50" t="str">
        <f t="shared" si="129"/>
        <v/>
      </c>
      <c r="CR34" s="50" t="str">
        <f t="shared" si="129"/>
        <v/>
      </c>
      <c r="CS34" s="50" t="str">
        <f t="shared" si="129"/>
        <v/>
      </c>
      <c r="CT34" s="50" t="str">
        <f t="shared" si="129"/>
        <v/>
      </c>
      <c r="CU34" s="50" t="str">
        <f t="shared" si="129"/>
        <v/>
      </c>
      <c r="CV34" s="50" t="str">
        <f t="shared" si="129"/>
        <v/>
      </c>
      <c r="CW34" s="50" t="str">
        <f t="shared" si="129"/>
        <v/>
      </c>
      <c r="CX34" s="50" t="str">
        <f t="shared" si="129"/>
        <v/>
      </c>
      <c r="CY34" s="50" t="str">
        <f t="shared" si="129"/>
        <v/>
      </c>
      <c r="CZ34" s="50" t="str">
        <f t="shared" si="129"/>
        <v/>
      </c>
      <c r="DA34" s="50" t="str">
        <f t="shared" si="129"/>
        <v/>
      </c>
      <c r="DB34" s="50" t="str">
        <f t="shared" si="129"/>
        <v/>
      </c>
      <c r="DC34" s="50" t="str">
        <f t="shared" si="129"/>
        <v/>
      </c>
      <c r="DD34" s="50" t="str">
        <f t="shared" si="120"/>
        <v/>
      </c>
      <c r="DE34" s="50" t="str">
        <f t="shared" si="120"/>
        <v/>
      </c>
      <c r="DF34" s="50" t="str">
        <f t="shared" si="120"/>
        <v/>
      </c>
      <c r="DG34" s="50" t="str">
        <f t="shared" si="120"/>
        <v/>
      </c>
      <c r="DH34" s="50" t="str">
        <f t="shared" si="120"/>
        <v/>
      </c>
      <c r="DI34" s="50" t="str">
        <f t="shared" si="120"/>
        <v/>
      </c>
      <c r="DJ34" s="50" t="str">
        <f t="shared" si="120"/>
        <v/>
      </c>
      <c r="DK34" s="50" t="str">
        <f t="shared" si="120"/>
        <v/>
      </c>
      <c r="DL34" s="50" t="str">
        <f t="shared" si="120"/>
        <v/>
      </c>
      <c r="DM34" s="50" t="str">
        <f t="shared" si="120"/>
        <v/>
      </c>
      <c r="DN34" s="50" t="str">
        <f t="shared" si="120"/>
        <v/>
      </c>
      <c r="DO34" s="50" t="str">
        <f t="shared" si="120"/>
        <v/>
      </c>
      <c r="DP34" s="50" t="str">
        <f t="shared" si="120"/>
        <v/>
      </c>
      <c r="DQ34" s="50" t="str">
        <f t="shared" si="120"/>
        <v/>
      </c>
      <c r="DR34" s="50" t="str">
        <f t="shared" si="120"/>
        <v/>
      </c>
      <c r="DS34" s="50" t="str">
        <f t="shared" si="120"/>
        <v/>
      </c>
      <c r="DT34" s="170" t="e">
        <f t="shared" si="6"/>
        <v>#N/A</v>
      </c>
      <c r="DU34" s="170" t="e">
        <f t="shared" si="7"/>
        <v>#N/A</v>
      </c>
      <c r="DV34" s="170" t="e">
        <f t="shared" si="8"/>
        <v>#N/A</v>
      </c>
      <c r="DW34" s="170" t="e">
        <f t="shared" si="9"/>
        <v>#N/A</v>
      </c>
      <c r="DX34" s="170" t="e">
        <f t="shared" si="10"/>
        <v>#N/A</v>
      </c>
      <c r="DY34" s="170" t="e">
        <f t="shared" si="11"/>
        <v>#N/A</v>
      </c>
      <c r="DZ34" s="170" t="e">
        <f t="shared" si="12"/>
        <v>#N/A</v>
      </c>
      <c r="EA34" s="170" t="e">
        <f t="shared" si="13"/>
        <v>#N/A</v>
      </c>
      <c r="EB34" s="170" t="e">
        <f t="shared" si="14"/>
        <v>#N/A</v>
      </c>
      <c r="EC34" s="170" t="e">
        <f t="shared" si="15"/>
        <v>#N/A</v>
      </c>
      <c r="ED34" s="170" t="e">
        <f t="shared" si="16"/>
        <v>#N/A</v>
      </c>
      <c r="EE34" s="170" t="e">
        <f t="shared" si="17"/>
        <v>#N/A</v>
      </c>
      <c r="EF34" s="170" t="e">
        <f t="shared" si="18"/>
        <v>#N/A</v>
      </c>
      <c r="EG34" s="170" t="e">
        <f t="shared" si="19"/>
        <v>#N/A</v>
      </c>
      <c r="EH34" s="170" t="e">
        <f t="shared" si="20"/>
        <v>#N/A</v>
      </c>
      <c r="EI34" s="170" t="e">
        <f t="shared" si="21"/>
        <v>#N/A</v>
      </c>
      <c r="EJ34" s="170" t="e">
        <f t="shared" si="22"/>
        <v>#N/A</v>
      </c>
      <c r="EK34" s="170" t="e">
        <f t="shared" si="23"/>
        <v>#N/A</v>
      </c>
      <c r="EL34" s="170" t="e">
        <f t="shared" si="24"/>
        <v>#N/A</v>
      </c>
      <c r="EM34" s="170" t="e">
        <f t="shared" si="25"/>
        <v>#N/A</v>
      </c>
      <c r="EN34" s="170" t="e">
        <f t="shared" si="26"/>
        <v>#N/A</v>
      </c>
      <c r="EO34" s="170" t="e">
        <f t="shared" si="27"/>
        <v>#N/A</v>
      </c>
      <c r="EP34" s="170" t="e">
        <f t="shared" si="28"/>
        <v>#N/A</v>
      </c>
      <c r="EQ34" s="170" t="e">
        <f t="shared" si="29"/>
        <v>#N/A</v>
      </c>
      <c r="ER34" s="170" t="e">
        <f t="shared" si="30"/>
        <v>#N/A</v>
      </c>
      <c r="ES34" s="170" t="e">
        <f t="shared" si="31"/>
        <v>#N/A</v>
      </c>
      <c r="ET34" s="170" t="e">
        <f t="shared" si="32"/>
        <v>#N/A</v>
      </c>
      <c r="EU34" s="170" t="e">
        <f t="shared" si="33"/>
        <v>#N/A</v>
      </c>
      <c r="EV34" s="170" t="e">
        <f t="shared" si="34"/>
        <v>#N/A</v>
      </c>
      <c r="EW34" s="170" t="e">
        <f t="shared" si="35"/>
        <v>#N/A</v>
      </c>
      <c r="EX34" s="170" t="e">
        <f t="shared" si="36"/>
        <v>#N/A</v>
      </c>
      <c r="EY34" s="170" t="e">
        <f t="shared" si="37"/>
        <v>#N/A</v>
      </c>
      <c r="EZ34" s="170" t="e">
        <f t="shared" si="38"/>
        <v>#N/A</v>
      </c>
      <c r="FA34" s="170" t="e">
        <f t="shared" si="39"/>
        <v>#N/A</v>
      </c>
      <c r="FB34" s="170" t="e">
        <f t="shared" si="40"/>
        <v>#N/A</v>
      </c>
      <c r="FC34" s="170" t="e">
        <f t="shared" si="41"/>
        <v>#N/A</v>
      </c>
      <c r="FD34" s="170" t="e">
        <f t="shared" si="42"/>
        <v>#N/A</v>
      </c>
      <c r="FE34" s="170" t="e">
        <f t="shared" si="43"/>
        <v>#N/A</v>
      </c>
      <c r="FF34" s="170" t="e">
        <f t="shared" si="44"/>
        <v>#N/A</v>
      </c>
      <c r="FG34" s="170" t="e">
        <f t="shared" si="45"/>
        <v>#N/A</v>
      </c>
      <c r="FH34" s="170" t="e">
        <f t="shared" si="46"/>
        <v>#N/A</v>
      </c>
      <c r="FI34" s="170" t="e">
        <f t="shared" si="47"/>
        <v>#N/A</v>
      </c>
      <c r="FJ34" s="170" t="e">
        <f t="shared" si="48"/>
        <v>#N/A</v>
      </c>
      <c r="FK34" s="170" t="e">
        <f t="shared" si="49"/>
        <v>#N/A</v>
      </c>
      <c r="FL34" s="170" t="e">
        <f t="shared" si="50"/>
        <v>#N/A</v>
      </c>
      <c r="FM34" s="170" t="e">
        <f t="shared" si="51"/>
        <v>#N/A</v>
      </c>
      <c r="FN34" s="170" t="e">
        <f t="shared" si="52"/>
        <v>#N/A</v>
      </c>
      <c r="FO34" s="170" t="e">
        <f t="shared" si="53"/>
        <v>#N/A</v>
      </c>
      <c r="FP34" s="170" t="e">
        <f t="shared" si="54"/>
        <v>#N/A</v>
      </c>
      <c r="FQ34" s="170" t="e">
        <f t="shared" si="55"/>
        <v>#N/A</v>
      </c>
      <c r="FR34" s="170" t="e">
        <f t="shared" si="56"/>
        <v>#N/A</v>
      </c>
      <c r="FS34" s="170" t="e">
        <f t="shared" si="57"/>
        <v>#N/A</v>
      </c>
      <c r="FT34" s="170" t="e">
        <f t="shared" si="58"/>
        <v>#N/A</v>
      </c>
      <c r="FU34" s="170" t="e">
        <f t="shared" si="59"/>
        <v>#N/A</v>
      </c>
      <c r="FV34" s="170" t="e">
        <f t="shared" si="60"/>
        <v>#N/A</v>
      </c>
      <c r="FW34" s="170" t="e">
        <f t="shared" si="61"/>
        <v>#N/A</v>
      </c>
      <c r="FX34" s="170" t="e">
        <f t="shared" si="62"/>
        <v>#N/A</v>
      </c>
      <c r="FY34" s="170" t="e">
        <f t="shared" si="63"/>
        <v>#N/A</v>
      </c>
      <c r="FZ34" s="170" t="e">
        <f t="shared" si="64"/>
        <v>#N/A</v>
      </c>
      <c r="GA34" s="170" t="e">
        <f t="shared" si="65"/>
        <v>#N/A</v>
      </c>
      <c r="GB34" s="170" t="e">
        <f t="shared" si="66"/>
        <v>#N/A</v>
      </c>
      <c r="GC34" s="170" t="e">
        <f t="shared" si="67"/>
        <v>#N/A</v>
      </c>
      <c r="GD34" s="170" t="e">
        <f t="shared" si="68"/>
        <v>#N/A</v>
      </c>
      <c r="GE34" s="170" t="e">
        <f t="shared" si="69"/>
        <v>#N/A</v>
      </c>
      <c r="GF34" s="170" t="e">
        <f t="shared" si="70"/>
        <v>#N/A</v>
      </c>
      <c r="GG34" s="170" t="e">
        <f t="shared" si="71"/>
        <v>#N/A</v>
      </c>
      <c r="GH34" s="170" t="e">
        <f t="shared" si="72"/>
        <v>#N/A</v>
      </c>
      <c r="GI34" s="170" t="e">
        <f t="shared" si="73"/>
        <v>#N/A</v>
      </c>
      <c r="GJ34" s="170" t="e">
        <f t="shared" si="74"/>
        <v>#N/A</v>
      </c>
      <c r="GK34" s="170" t="e">
        <f t="shared" si="75"/>
        <v>#N/A</v>
      </c>
      <c r="GL34" s="170" t="e">
        <f t="shared" si="76"/>
        <v>#N/A</v>
      </c>
      <c r="GM34" s="170" t="e">
        <f t="shared" si="77"/>
        <v>#N/A</v>
      </c>
      <c r="GN34" s="170" t="e">
        <f t="shared" si="78"/>
        <v>#N/A</v>
      </c>
      <c r="GO34" s="170" t="e">
        <f t="shared" si="79"/>
        <v>#N/A</v>
      </c>
      <c r="GP34" s="170" t="e">
        <f t="shared" si="80"/>
        <v>#N/A</v>
      </c>
      <c r="GQ34" s="170" t="e">
        <f t="shared" si="81"/>
        <v>#N/A</v>
      </c>
      <c r="GR34" s="170" t="e">
        <f t="shared" si="82"/>
        <v>#N/A</v>
      </c>
      <c r="GS34" s="170" t="e">
        <f t="shared" si="83"/>
        <v>#N/A</v>
      </c>
      <c r="GT34" s="170" t="e">
        <f t="shared" si="84"/>
        <v>#N/A</v>
      </c>
      <c r="GU34" s="170" t="e">
        <f t="shared" si="85"/>
        <v>#N/A</v>
      </c>
      <c r="GV34" s="170" t="e">
        <f t="shared" si="86"/>
        <v>#N/A</v>
      </c>
      <c r="GW34" s="170" t="e">
        <f t="shared" si="87"/>
        <v>#N/A</v>
      </c>
      <c r="GX34" s="170" t="e">
        <f t="shared" si="88"/>
        <v>#N/A</v>
      </c>
      <c r="GY34" s="170" t="e">
        <f t="shared" si="89"/>
        <v>#N/A</v>
      </c>
      <c r="GZ34" s="170" t="e">
        <f t="shared" si="90"/>
        <v>#N/A</v>
      </c>
      <c r="HA34" s="170" t="e">
        <f t="shared" si="91"/>
        <v>#N/A</v>
      </c>
      <c r="HB34" s="170" t="e">
        <f t="shared" si="92"/>
        <v>#N/A</v>
      </c>
      <c r="HC34" s="170" t="e">
        <f t="shared" si="93"/>
        <v>#N/A</v>
      </c>
      <c r="HD34" s="170" t="e">
        <f t="shared" si="94"/>
        <v>#N/A</v>
      </c>
      <c r="HE34" s="170" t="e">
        <f t="shared" si="95"/>
        <v>#N/A</v>
      </c>
      <c r="HF34" s="170" t="e">
        <f t="shared" si="96"/>
        <v>#N/A</v>
      </c>
      <c r="HG34" s="170" t="e">
        <f t="shared" si="97"/>
        <v>#N/A</v>
      </c>
      <c r="HH34" s="170" t="e">
        <f t="shared" si="98"/>
        <v>#N/A</v>
      </c>
      <c r="HI34" s="170" t="e">
        <f t="shared" si="99"/>
        <v>#N/A</v>
      </c>
      <c r="HJ34" s="170" t="e">
        <f t="shared" si="100"/>
        <v>#N/A</v>
      </c>
      <c r="HK34" s="170" t="e">
        <f t="shared" si="101"/>
        <v>#N/A</v>
      </c>
      <c r="HL34" s="170" t="e">
        <f t="shared" si="102"/>
        <v>#N/A</v>
      </c>
      <c r="HM34" s="170" t="e">
        <f t="shared" si="103"/>
        <v>#N/A</v>
      </c>
      <c r="HN34" s="170" t="e">
        <f t="shared" si="104"/>
        <v>#N/A</v>
      </c>
      <c r="HO34" s="170" t="e">
        <f t="shared" si="105"/>
        <v>#N/A</v>
      </c>
      <c r="HP34" s="170" t="e">
        <f t="shared" si="106"/>
        <v>#N/A</v>
      </c>
    </row>
    <row r="35" spans="1:224" hidden="1" x14ac:dyDescent="0.25">
      <c r="A35" s="4">
        <v>32</v>
      </c>
      <c r="B35" s="96"/>
      <c r="C35" s="96"/>
      <c r="D35" s="96"/>
      <c r="E35" s="36" t="str">
        <f t="shared" si="107"/>
        <v/>
      </c>
      <c r="F35" s="36" t="str">
        <f t="shared" si="108"/>
        <v/>
      </c>
      <c r="G35" s="74" t="str">
        <f t="shared" si="109"/>
        <v/>
      </c>
      <c r="H35" s="23"/>
      <c r="I35" s="58"/>
      <c r="J35" s="281"/>
      <c r="K35" s="75" t="str">
        <f>IF(AND(B35&gt;0,C35&gt;0,D35&gt;0),IF(ISBLANK(J35),IF(ISBLANK(H35),"",(D35-B35)*VLOOKUP(H35,VLookups!$A$4:$B$13,2,FALSE)),J35),"")</f>
        <v/>
      </c>
      <c r="L35" s="76" t="str">
        <f t="shared" si="0"/>
        <v/>
      </c>
      <c r="M35" s="96"/>
      <c r="N35" s="271"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1"/>
        <v/>
      </c>
      <c r="W35" s="50" t="str">
        <f t="shared" si="127"/>
        <v/>
      </c>
      <c r="X35" s="50" t="str">
        <f t="shared" si="127"/>
        <v/>
      </c>
      <c r="Y35" s="50" t="str">
        <f t="shared" si="127"/>
        <v/>
      </c>
      <c r="Z35" s="50" t="str">
        <f t="shared" si="127"/>
        <v/>
      </c>
      <c r="AA35" s="50" t="str">
        <f t="shared" si="127"/>
        <v/>
      </c>
      <c r="AB35" s="50" t="str">
        <f t="shared" si="127"/>
        <v/>
      </c>
      <c r="AC35" s="50" t="str">
        <f t="shared" si="127"/>
        <v/>
      </c>
      <c r="AD35" s="50" t="str">
        <f t="shared" si="127"/>
        <v/>
      </c>
      <c r="AE35" s="50" t="str">
        <f t="shared" si="127"/>
        <v/>
      </c>
      <c r="AF35" s="50" t="str">
        <f t="shared" si="127"/>
        <v/>
      </c>
      <c r="AG35" s="50" t="str">
        <f t="shared" si="127"/>
        <v/>
      </c>
      <c r="AH35" s="50" t="str">
        <f t="shared" si="127"/>
        <v/>
      </c>
      <c r="AI35" s="50" t="str">
        <f t="shared" si="127"/>
        <v/>
      </c>
      <c r="AJ35" s="50" t="str">
        <f t="shared" si="127"/>
        <v/>
      </c>
      <c r="AK35" s="50" t="str">
        <f t="shared" si="127"/>
        <v/>
      </c>
      <c r="AL35" s="50" t="str">
        <f t="shared" si="127"/>
        <v/>
      </c>
      <c r="AM35" s="50" t="str">
        <f t="shared" si="127"/>
        <v/>
      </c>
      <c r="AN35" s="50" t="str">
        <f t="shared" si="127"/>
        <v/>
      </c>
      <c r="AO35" s="50" t="str">
        <f t="shared" si="127"/>
        <v/>
      </c>
      <c r="AP35" s="50" t="str">
        <f t="shared" si="127"/>
        <v/>
      </c>
      <c r="AQ35" s="50" t="str">
        <f t="shared" si="3"/>
        <v/>
      </c>
      <c r="AR35" s="50" t="str">
        <f t="shared" si="129"/>
        <v/>
      </c>
      <c r="AS35" s="50" t="str">
        <f t="shared" si="129"/>
        <v/>
      </c>
      <c r="AT35" s="50" t="str">
        <f t="shared" si="129"/>
        <v/>
      </c>
      <c r="AU35" s="50" t="str">
        <f t="shared" si="129"/>
        <v/>
      </c>
      <c r="AV35" s="50" t="str">
        <f t="shared" si="129"/>
        <v/>
      </c>
      <c r="AW35" s="50" t="str">
        <f t="shared" si="129"/>
        <v/>
      </c>
      <c r="AX35" s="50" t="str">
        <f t="shared" si="129"/>
        <v/>
      </c>
      <c r="AY35" s="50" t="str">
        <f t="shared" si="129"/>
        <v/>
      </c>
      <c r="AZ35" s="50" t="str">
        <f t="shared" si="129"/>
        <v/>
      </c>
      <c r="BA35" s="50" t="str">
        <f t="shared" si="129"/>
        <v/>
      </c>
      <c r="BB35" s="50" t="str">
        <f t="shared" si="129"/>
        <v/>
      </c>
      <c r="BC35" s="50" t="str">
        <f t="shared" si="129"/>
        <v/>
      </c>
      <c r="BD35" s="50" t="str">
        <f t="shared" si="129"/>
        <v/>
      </c>
      <c r="BE35" s="50" t="str">
        <f t="shared" si="129"/>
        <v/>
      </c>
      <c r="BF35" s="50" t="str">
        <f t="shared" si="129"/>
        <v/>
      </c>
      <c r="BG35" s="50" t="str">
        <f t="shared" si="129"/>
        <v/>
      </c>
      <c r="BH35" s="50" t="str">
        <f t="shared" si="129"/>
        <v/>
      </c>
      <c r="BI35" s="50" t="str">
        <f t="shared" si="129"/>
        <v/>
      </c>
      <c r="BJ35" s="50" t="str">
        <f t="shared" si="129"/>
        <v/>
      </c>
      <c r="BK35" s="50" t="str">
        <f t="shared" si="129"/>
        <v/>
      </c>
      <c r="BL35" s="50" t="str">
        <f t="shared" si="129"/>
        <v/>
      </c>
      <c r="BM35" s="50" t="str">
        <f t="shared" si="129"/>
        <v/>
      </c>
      <c r="BN35" s="50" t="str">
        <f t="shared" si="129"/>
        <v/>
      </c>
      <c r="BO35" s="50" t="str">
        <f t="shared" si="129"/>
        <v/>
      </c>
      <c r="BP35" s="50" t="str">
        <f t="shared" si="129"/>
        <v/>
      </c>
      <c r="BQ35" s="50" t="str">
        <f t="shared" si="129"/>
        <v/>
      </c>
      <c r="BR35" s="50" t="str">
        <f t="shared" si="129"/>
        <v/>
      </c>
      <c r="BS35" s="50" t="str">
        <f t="shared" si="129"/>
        <v/>
      </c>
      <c r="BT35" s="50" t="str">
        <f t="shared" si="129"/>
        <v/>
      </c>
      <c r="BU35" s="50" t="str">
        <f t="shared" si="129"/>
        <v/>
      </c>
      <c r="BV35" s="50" t="str">
        <f t="shared" si="129"/>
        <v/>
      </c>
      <c r="BW35" s="50" t="str">
        <f t="shared" si="129"/>
        <v/>
      </c>
      <c r="BX35" s="50" t="str">
        <f t="shared" si="129"/>
        <v/>
      </c>
      <c r="BY35" s="50" t="str">
        <f t="shared" si="129"/>
        <v/>
      </c>
      <c r="BZ35" s="50" t="str">
        <f t="shared" si="129"/>
        <v/>
      </c>
      <c r="CA35" s="50" t="str">
        <f t="shared" si="129"/>
        <v/>
      </c>
      <c r="CB35" s="50" t="str">
        <f t="shared" si="129"/>
        <v/>
      </c>
      <c r="CC35" s="50" t="str">
        <f t="shared" si="129"/>
        <v/>
      </c>
      <c r="CD35" s="50" t="str">
        <f t="shared" si="129"/>
        <v/>
      </c>
      <c r="CE35" s="50" t="str">
        <f t="shared" si="129"/>
        <v/>
      </c>
      <c r="CF35" s="50" t="str">
        <f t="shared" si="129"/>
        <v/>
      </c>
      <c r="CG35" s="50" t="str">
        <f t="shared" si="129"/>
        <v/>
      </c>
      <c r="CH35" s="50" t="str">
        <f t="shared" si="129"/>
        <v/>
      </c>
      <c r="CI35" s="50" t="str">
        <f t="shared" si="129"/>
        <v/>
      </c>
      <c r="CJ35" s="50" t="str">
        <f t="shared" si="129"/>
        <v/>
      </c>
      <c r="CK35" s="50" t="str">
        <f t="shared" si="129"/>
        <v/>
      </c>
      <c r="CL35" s="50" t="str">
        <f t="shared" si="129"/>
        <v/>
      </c>
      <c r="CM35" s="50" t="str">
        <f t="shared" si="129"/>
        <v/>
      </c>
      <c r="CN35" s="50" t="str">
        <f t="shared" si="129"/>
        <v/>
      </c>
      <c r="CO35" s="50" t="str">
        <f t="shared" si="129"/>
        <v/>
      </c>
      <c r="CP35" s="50" t="str">
        <f t="shared" si="129"/>
        <v/>
      </c>
      <c r="CQ35" s="50" t="str">
        <f t="shared" si="129"/>
        <v/>
      </c>
      <c r="CR35" s="50" t="str">
        <f t="shared" si="129"/>
        <v/>
      </c>
      <c r="CS35" s="50" t="str">
        <f t="shared" si="129"/>
        <v/>
      </c>
      <c r="CT35" s="50" t="str">
        <f t="shared" si="129"/>
        <v/>
      </c>
      <c r="CU35" s="50" t="str">
        <f t="shared" si="129"/>
        <v/>
      </c>
      <c r="CV35" s="50" t="str">
        <f t="shared" si="129"/>
        <v/>
      </c>
      <c r="CW35" s="50" t="str">
        <f t="shared" si="129"/>
        <v/>
      </c>
      <c r="CX35" s="50" t="str">
        <f t="shared" si="129"/>
        <v/>
      </c>
      <c r="CY35" s="50" t="str">
        <f t="shared" si="129"/>
        <v/>
      </c>
      <c r="CZ35" s="50" t="str">
        <f t="shared" si="129"/>
        <v/>
      </c>
      <c r="DA35" s="50" t="str">
        <f t="shared" si="129"/>
        <v/>
      </c>
      <c r="DB35" s="50" t="str">
        <f t="shared" si="129"/>
        <v/>
      </c>
      <c r="DC35" s="50" t="str">
        <f t="shared" si="129"/>
        <v/>
      </c>
      <c r="DD35" s="50" t="str">
        <f t="shared" si="120"/>
        <v/>
      </c>
      <c r="DE35" s="50" t="str">
        <f t="shared" si="120"/>
        <v/>
      </c>
      <c r="DF35" s="50" t="str">
        <f t="shared" si="120"/>
        <v/>
      </c>
      <c r="DG35" s="50" t="str">
        <f t="shared" si="120"/>
        <v/>
      </c>
      <c r="DH35" s="50" t="str">
        <f t="shared" si="120"/>
        <v/>
      </c>
      <c r="DI35" s="50" t="str">
        <f t="shared" si="120"/>
        <v/>
      </c>
      <c r="DJ35" s="50" t="str">
        <f t="shared" si="120"/>
        <v/>
      </c>
      <c r="DK35" s="50" t="str">
        <f t="shared" si="120"/>
        <v/>
      </c>
      <c r="DL35" s="50" t="str">
        <f t="shared" si="120"/>
        <v/>
      </c>
      <c r="DM35" s="50" t="str">
        <f t="shared" si="120"/>
        <v/>
      </c>
      <c r="DN35" s="50" t="str">
        <f t="shared" si="120"/>
        <v/>
      </c>
      <c r="DO35" s="50" t="str">
        <f t="shared" si="120"/>
        <v/>
      </c>
      <c r="DP35" s="50" t="str">
        <f t="shared" si="120"/>
        <v/>
      </c>
      <c r="DQ35" s="50" t="str">
        <f t="shared" si="120"/>
        <v/>
      </c>
      <c r="DR35" s="50" t="str">
        <f t="shared" ref="DR35:DS35" si="130">IF(ISNONTEXT($V35),DQ35+$V35,"")</f>
        <v/>
      </c>
      <c r="DS35" s="50" t="str">
        <f t="shared" si="130"/>
        <v/>
      </c>
      <c r="DT35" s="170" t="e">
        <f t="shared" si="6"/>
        <v>#N/A</v>
      </c>
      <c r="DU35" s="170" t="e">
        <f t="shared" si="7"/>
        <v>#N/A</v>
      </c>
      <c r="DV35" s="170" t="e">
        <f t="shared" si="8"/>
        <v>#N/A</v>
      </c>
      <c r="DW35" s="170" t="e">
        <f t="shared" si="9"/>
        <v>#N/A</v>
      </c>
      <c r="DX35" s="170" t="e">
        <f t="shared" si="10"/>
        <v>#N/A</v>
      </c>
      <c r="DY35" s="170" t="e">
        <f t="shared" si="11"/>
        <v>#N/A</v>
      </c>
      <c r="DZ35" s="170" t="e">
        <f t="shared" si="12"/>
        <v>#N/A</v>
      </c>
      <c r="EA35" s="170" t="e">
        <f t="shared" si="13"/>
        <v>#N/A</v>
      </c>
      <c r="EB35" s="170" t="e">
        <f t="shared" si="14"/>
        <v>#N/A</v>
      </c>
      <c r="EC35" s="170" t="e">
        <f t="shared" si="15"/>
        <v>#N/A</v>
      </c>
      <c r="ED35" s="170" t="e">
        <f t="shared" si="16"/>
        <v>#N/A</v>
      </c>
      <c r="EE35" s="170" t="e">
        <f t="shared" si="17"/>
        <v>#N/A</v>
      </c>
      <c r="EF35" s="170" t="e">
        <f t="shared" si="18"/>
        <v>#N/A</v>
      </c>
      <c r="EG35" s="170" t="e">
        <f t="shared" si="19"/>
        <v>#N/A</v>
      </c>
      <c r="EH35" s="170" t="e">
        <f t="shared" si="20"/>
        <v>#N/A</v>
      </c>
      <c r="EI35" s="170" t="e">
        <f t="shared" si="21"/>
        <v>#N/A</v>
      </c>
      <c r="EJ35" s="170" t="e">
        <f t="shared" si="22"/>
        <v>#N/A</v>
      </c>
      <c r="EK35" s="170" t="e">
        <f t="shared" si="23"/>
        <v>#N/A</v>
      </c>
      <c r="EL35" s="170" t="e">
        <f t="shared" si="24"/>
        <v>#N/A</v>
      </c>
      <c r="EM35" s="170" t="e">
        <f t="shared" si="25"/>
        <v>#N/A</v>
      </c>
      <c r="EN35" s="170" t="e">
        <f t="shared" si="26"/>
        <v>#N/A</v>
      </c>
      <c r="EO35" s="170" t="e">
        <f t="shared" si="27"/>
        <v>#N/A</v>
      </c>
      <c r="EP35" s="170" t="e">
        <f t="shared" si="28"/>
        <v>#N/A</v>
      </c>
      <c r="EQ35" s="170" t="e">
        <f t="shared" si="29"/>
        <v>#N/A</v>
      </c>
      <c r="ER35" s="170" t="e">
        <f t="shared" si="30"/>
        <v>#N/A</v>
      </c>
      <c r="ES35" s="170" t="e">
        <f t="shared" si="31"/>
        <v>#N/A</v>
      </c>
      <c r="ET35" s="170" t="e">
        <f t="shared" si="32"/>
        <v>#N/A</v>
      </c>
      <c r="EU35" s="170" t="e">
        <f t="shared" si="33"/>
        <v>#N/A</v>
      </c>
      <c r="EV35" s="170" t="e">
        <f t="shared" si="34"/>
        <v>#N/A</v>
      </c>
      <c r="EW35" s="170" t="e">
        <f t="shared" si="35"/>
        <v>#N/A</v>
      </c>
      <c r="EX35" s="170" t="e">
        <f t="shared" si="36"/>
        <v>#N/A</v>
      </c>
      <c r="EY35" s="170" t="e">
        <f t="shared" si="37"/>
        <v>#N/A</v>
      </c>
      <c r="EZ35" s="170" t="e">
        <f t="shared" si="38"/>
        <v>#N/A</v>
      </c>
      <c r="FA35" s="170" t="e">
        <f t="shared" si="39"/>
        <v>#N/A</v>
      </c>
      <c r="FB35" s="170" t="e">
        <f t="shared" si="40"/>
        <v>#N/A</v>
      </c>
      <c r="FC35" s="170" t="e">
        <f t="shared" si="41"/>
        <v>#N/A</v>
      </c>
      <c r="FD35" s="170" t="e">
        <f t="shared" si="42"/>
        <v>#N/A</v>
      </c>
      <c r="FE35" s="170" t="e">
        <f t="shared" si="43"/>
        <v>#N/A</v>
      </c>
      <c r="FF35" s="170" t="e">
        <f t="shared" si="44"/>
        <v>#N/A</v>
      </c>
      <c r="FG35" s="170" t="e">
        <f t="shared" si="45"/>
        <v>#N/A</v>
      </c>
      <c r="FH35" s="170" t="e">
        <f t="shared" si="46"/>
        <v>#N/A</v>
      </c>
      <c r="FI35" s="170" t="e">
        <f t="shared" si="47"/>
        <v>#N/A</v>
      </c>
      <c r="FJ35" s="170" t="e">
        <f t="shared" si="48"/>
        <v>#N/A</v>
      </c>
      <c r="FK35" s="170" t="e">
        <f t="shared" si="49"/>
        <v>#N/A</v>
      </c>
      <c r="FL35" s="170" t="e">
        <f t="shared" si="50"/>
        <v>#N/A</v>
      </c>
      <c r="FM35" s="170" t="e">
        <f t="shared" si="51"/>
        <v>#N/A</v>
      </c>
      <c r="FN35" s="170" t="e">
        <f t="shared" si="52"/>
        <v>#N/A</v>
      </c>
      <c r="FO35" s="170" t="e">
        <f t="shared" si="53"/>
        <v>#N/A</v>
      </c>
      <c r="FP35" s="170" t="e">
        <f t="shared" si="54"/>
        <v>#N/A</v>
      </c>
      <c r="FQ35" s="170" t="e">
        <f t="shared" si="55"/>
        <v>#N/A</v>
      </c>
      <c r="FR35" s="170" t="e">
        <f t="shared" si="56"/>
        <v>#N/A</v>
      </c>
      <c r="FS35" s="170" t="e">
        <f t="shared" si="57"/>
        <v>#N/A</v>
      </c>
      <c r="FT35" s="170" t="e">
        <f t="shared" si="58"/>
        <v>#N/A</v>
      </c>
      <c r="FU35" s="170" t="e">
        <f t="shared" si="59"/>
        <v>#N/A</v>
      </c>
      <c r="FV35" s="170" t="e">
        <f t="shared" si="60"/>
        <v>#N/A</v>
      </c>
      <c r="FW35" s="170" t="e">
        <f t="shared" si="61"/>
        <v>#N/A</v>
      </c>
      <c r="FX35" s="170" t="e">
        <f t="shared" si="62"/>
        <v>#N/A</v>
      </c>
      <c r="FY35" s="170" t="e">
        <f t="shared" si="63"/>
        <v>#N/A</v>
      </c>
      <c r="FZ35" s="170" t="e">
        <f t="shared" si="64"/>
        <v>#N/A</v>
      </c>
      <c r="GA35" s="170" t="e">
        <f t="shared" si="65"/>
        <v>#N/A</v>
      </c>
      <c r="GB35" s="170" t="e">
        <f t="shared" si="66"/>
        <v>#N/A</v>
      </c>
      <c r="GC35" s="170" t="e">
        <f t="shared" si="67"/>
        <v>#N/A</v>
      </c>
      <c r="GD35" s="170" t="e">
        <f t="shared" si="68"/>
        <v>#N/A</v>
      </c>
      <c r="GE35" s="170" t="e">
        <f t="shared" si="69"/>
        <v>#N/A</v>
      </c>
      <c r="GF35" s="170" t="e">
        <f t="shared" si="70"/>
        <v>#N/A</v>
      </c>
      <c r="GG35" s="170" t="e">
        <f t="shared" si="71"/>
        <v>#N/A</v>
      </c>
      <c r="GH35" s="170" t="e">
        <f t="shared" si="72"/>
        <v>#N/A</v>
      </c>
      <c r="GI35" s="170" t="e">
        <f t="shared" si="73"/>
        <v>#N/A</v>
      </c>
      <c r="GJ35" s="170" t="e">
        <f t="shared" si="74"/>
        <v>#N/A</v>
      </c>
      <c r="GK35" s="170" t="e">
        <f t="shared" si="75"/>
        <v>#N/A</v>
      </c>
      <c r="GL35" s="170" t="e">
        <f t="shared" si="76"/>
        <v>#N/A</v>
      </c>
      <c r="GM35" s="170" t="e">
        <f t="shared" si="77"/>
        <v>#N/A</v>
      </c>
      <c r="GN35" s="170" t="e">
        <f t="shared" si="78"/>
        <v>#N/A</v>
      </c>
      <c r="GO35" s="170" t="e">
        <f t="shared" si="79"/>
        <v>#N/A</v>
      </c>
      <c r="GP35" s="170" t="e">
        <f t="shared" si="80"/>
        <v>#N/A</v>
      </c>
      <c r="GQ35" s="170" t="e">
        <f t="shared" si="81"/>
        <v>#N/A</v>
      </c>
      <c r="GR35" s="170" t="e">
        <f t="shared" si="82"/>
        <v>#N/A</v>
      </c>
      <c r="GS35" s="170" t="e">
        <f t="shared" si="83"/>
        <v>#N/A</v>
      </c>
      <c r="GT35" s="170" t="e">
        <f t="shared" si="84"/>
        <v>#N/A</v>
      </c>
      <c r="GU35" s="170" t="e">
        <f t="shared" si="85"/>
        <v>#N/A</v>
      </c>
      <c r="GV35" s="170" t="e">
        <f t="shared" si="86"/>
        <v>#N/A</v>
      </c>
      <c r="GW35" s="170" t="e">
        <f t="shared" si="87"/>
        <v>#N/A</v>
      </c>
      <c r="GX35" s="170" t="e">
        <f t="shared" si="88"/>
        <v>#N/A</v>
      </c>
      <c r="GY35" s="170" t="e">
        <f t="shared" si="89"/>
        <v>#N/A</v>
      </c>
      <c r="GZ35" s="170" t="e">
        <f t="shared" si="90"/>
        <v>#N/A</v>
      </c>
      <c r="HA35" s="170" t="e">
        <f t="shared" si="91"/>
        <v>#N/A</v>
      </c>
      <c r="HB35" s="170" t="e">
        <f t="shared" si="92"/>
        <v>#N/A</v>
      </c>
      <c r="HC35" s="170" t="e">
        <f t="shared" si="93"/>
        <v>#N/A</v>
      </c>
      <c r="HD35" s="170" t="e">
        <f t="shared" si="94"/>
        <v>#N/A</v>
      </c>
      <c r="HE35" s="170" t="e">
        <f t="shared" si="95"/>
        <v>#N/A</v>
      </c>
      <c r="HF35" s="170" t="e">
        <f t="shared" si="96"/>
        <v>#N/A</v>
      </c>
      <c r="HG35" s="170" t="e">
        <f t="shared" si="97"/>
        <v>#N/A</v>
      </c>
      <c r="HH35" s="170" t="e">
        <f t="shared" si="98"/>
        <v>#N/A</v>
      </c>
      <c r="HI35" s="170" t="e">
        <f t="shared" si="99"/>
        <v>#N/A</v>
      </c>
      <c r="HJ35" s="170" t="e">
        <f t="shared" si="100"/>
        <v>#N/A</v>
      </c>
      <c r="HK35" s="170" t="e">
        <f t="shared" si="101"/>
        <v>#N/A</v>
      </c>
      <c r="HL35" s="170" t="e">
        <f t="shared" si="102"/>
        <v>#N/A</v>
      </c>
      <c r="HM35" s="170" t="e">
        <f t="shared" si="103"/>
        <v>#N/A</v>
      </c>
      <c r="HN35" s="170" t="e">
        <f t="shared" si="104"/>
        <v>#N/A</v>
      </c>
      <c r="HO35" s="170" t="e">
        <f t="shared" si="105"/>
        <v>#N/A</v>
      </c>
      <c r="HP35" s="170" t="e">
        <f t="shared" si="106"/>
        <v>#N/A</v>
      </c>
    </row>
    <row r="36" spans="1:224" hidden="1" x14ac:dyDescent="0.25">
      <c r="A36" s="4">
        <v>33</v>
      </c>
      <c r="B36" s="96"/>
      <c r="C36" s="96"/>
      <c r="D36" s="96"/>
      <c r="E36" s="36" t="str">
        <f t="shared" si="107"/>
        <v/>
      </c>
      <c r="F36" s="36" t="str">
        <f t="shared" si="108"/>
        <v/>
      </c>
      <c r="G36" s="74" t="str">
        <f t="shared" si="109"/>
        <v/>
      </c>
      <c r="H36" s="23"/>
      <c r="I36" s="58"/>
      <c r="J36" s="281"/>
      <c r="K36" s="75" t="str">
        <f>IF(AND(B36&gt;0,C36&gt;0,D36&gt;0),IF(ISBLANK(J36),IF(ISBLANK(H36),"",(D36-B36)*VLOOKUP(H36,VLookups!$A$4:$B$13,2,FALSE)),J36),"")</f>
        <v/>
      </c>
      <c r="L36" s="76" t="str">
        <f t="shared" ref="L36:L67" si="131">IF(K36="","",K36^2)</f>
        <v/>
      </c>
      <c r="M36" s="96"/>
      <c r="N36" s="271"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ref="V36:V67" si="132">IF(AND(B36&gt;0,C36&gt;0,D36&gt;0),ABS(B36-D36)/60,"")</f>
        <v/>
      </c>
      <c r="W36" s="50" t="str">
        <f t="shared" si="127"/>
        <v/>
      </c>
      <c r="X36" s="50" t="str">
        <f t="shared" si="127"/>
        <v/>
      </c>
      <c r="Y36" s="50" t="str">
        <f t="shared" si="127"/>
        <v/>
      </c>
      <c r="Z36" s="50" t="str">
        <f t="shared" si="127"/>
        <v/>
      </c>
      <c r="AA36" s="50" t="str">
        <f t="shared" si="127"/>
        <v/>
      </c>
      <c r="AB36" s="50" t="str">
        <f t="shared" si="127"/>
        <v/>
      </c>
      <c r="AC36" s="50" t="str">
        <f t="shared" si="127"/>
        <v/>
      </c>
      <c r="AD36" s="50" t="str">
        <f t="shared" si="127"/>
        <v/>
      </c>
      <c r="AE36" s="50" t="str">
        <f t="shared" si="127"/>
        <v/>
      </c>
      <c r="AF36" s="50" t="str">
        <f t="shared" si="127"/>
        <v/>
      </c>
      <c r="AG36" s="50" t="str">
        <f t="shared" si="127"/>
        <v/>
      </c>
      <c r="AH36" s="50" t="str">
        <f t="shared" si="127"/>
        <v/>
      </c>
      <c r="AI36" s="50" t="str">
        <f t="shared" si="127"/>
        <v/>
      </c>
      <c r="AJ36" s="50" t="str">
        <f t="shared" si="127"/>
        <v/>
      </c>
      <c r="AK36" s="50" t="str">
        <f t="shared" si="127"/>
        <v/>
      </c>
      <c r="AL36" s="50" t="str">
        <f t="shared" si="127"/>
        <v/>
      </c>
      <c r="AM36" s="50" t="str">
        <f t="shared" si="127"/>
        <v/>
      </c>
      <c r="AN36" s="50" t="str">
        <f t="shared" si="127"/>
        <v/>
      </c>
      <c r="AO36" s="50" t="str">
        <f t="shared" si="127"/>
        <v/>
      </c>
      <c r="AP36" s="50" t="str">
        <f t="shared" si="127"/>
        <v/>
      </c>
      <c r="AQ36" s="50" t="str">
        <f t="shared" ref="AQ36:AQ67" si="133">IF(ISNONTEXT($V36),$B36,"")</f>
        <v/>
      </c>
      <c r="AR36" s="50" t="str">
        <f t="shared" si="129"/>
        <v/>
      </c>
      <c r="AS36" s="50" t="str">
        <f t="shared" si="129"/>
        <v/>
      </c>
      <c r="AT36" s="50" t="str">
        <f t="shared" si="129"/>
        <v/>
      </c>
      <c r="AU36" s="50" t="str">
        <f t="shared" si="129"/>
        <v/>
      </c>
      <c r="AV36" s="50" t="str">
        <f t="shared" si="129"/>
        <v/>
      </c>
      <c r="AW36" s="50" t="str">
        <f t="shared" si="129"/>
        <v/>
      </c>
      <c r="AX36" s="50" t="str">
        <f t="shared" si="129"/>
        <v/>
      </c>
      <c r="AY36" s="50" t="str">
        <f t="shared" si="129"/>
        <v/>
      </c>
      <c r="AZ36" s="50" t="str">
        <f t="shared" si="129"/>
        <v/>
      </c>
      <c r="BA36" s="50" t="str">
        <f t="shared" si="129"/>
        <v/>
      </c>
      <c r="BB36" s="50" t="str">
        <f t="shared" si="129"/>
        <v/>
      </c>
      <c r="BC36" s="50" t="str">
        <f t="shared" si="129"/>
        <v/>
      </c>
      <c r="BD36" s="50" t="str">
        <f t="shared" si="129"/>
        <v/>
      </c>
      <c r="BE36" s="50" t="str">
        <f t="shared" si="129"/>
        <v/>
      </c>
      <c r="BF36" s="50" t="str">
        <f t="shared" si="129"/>
        <v/>
      </c>
      <c r="BG36" s="50" t="str">
        <f t="shared" si="129"/>
        <v/>
      </c>
      <c r="BH36" s="50" t="str">
        <f t="shared" si="129"/>
        <v/>
      </c>
      <c r="BI36" s="50" t="str">
        <f t="shared" si="129"/>
        <v/>
      </c>
      <c r="BJ36" s="50" t="str">
        <f t="shared" si="129"/>
        <v/>
      </c>
      <c r="BK36" s="50" t="str">
        <f t="shared" si="129"/>
        <v/>
      </c>
      <c r="BL36" s="50" t="str">
        <f t="shared" si="129"/>
        <v/>
      </c>
      <c r="BM36" s="50" t="str">
        <f t="shared" si="129"/>
        <v/>
      </c>
      <c r="BN36" s="50" t="str">
        <f t="shared" si="129"/>
        <v/>
      </c>
      <c r="BO36" s="50" t="str">
        <f t="shared" si="129"/>
        <v/>
      </c>
      <c r="BP36" s="50" t="str">
        <f t="shared" si="129"/>
        <v/>
      </c>
      <c r="BQ36" s="50" t="str">
        <f t="shared" si="129"/>
        <v/>
      </c>
      <c r="BR36" s="50" t="str">
        <f t="shared" si="129"/>
        <v/>
      </c>
      <c r="BS36" s="50" t="str">
        <f t="shared" si="129"/>
        <v/>
      </c>
      <c r="BT36" s="50" t="str">
        <f t="shared" si="129"/>
        <v/>
      </c>
      <c r="BU36" s="50" t="str">
        <f t="shared" si="129"/>
        <v/>
      </c>
      <c r="BV36" s="50" t="str">
        <f t="shared" si="129"/>
        <v/>
      </c>
      <c r="BW36" s="50" t="str">
        <f t="shared" si="129"/>
        <v/>
      </c>
      <c r="BX36" s="50" t="str">
        <f t="shared" si="129"/>
        <v/>
      </c>
      <c r="BY36" s="50" t="str">
        <f t="shared" si="129"/>
        <v/>
      </c>
      <c r="BZ36" s="50" t="str">
        <f t="shared" si="129"/>
        <v/>
      </c>
      <c r="CA36" s="50" t="str">
        <f t="shared" si="129"/>
        <v/>
      </c>
      <c r="CB36" s="50" t="str">
        <f t="shared" si="129"/>
        <v/>
      </c>
      <c r="CC36" s="50" t="str">
        <f t="shared" si="129"/>
        <v/>
      </c>
      <c r="CD36" s="50" t="str">
        <f t="shared" si="129"/>
        <v/>
      </c>
      <c r="CE36" s="50" t="str">
        <f t="shared" si="129"/>
        <v/>
      </c>
      <c r="CF36" s="50" t="str">
        <f t="shared" si="129"/>
        <v/>
      </c>
      <c r="CG36" s="50" t="str">
        <f t="shared" si="129"/>
        <v/>
      </c>
      <c r="CH36" s="50" t="str">
        <f t="shared" si="129"/>
        <v/>
      </c>
      <c r="CI36" s="50" t="str">
        <f t="shared" si="129"/>
        <v/>
      </c>
      <c r="CJ36" s="50" t="str">
        <f t="shared" si="129"/>
        <v/>
      </c>
      <c r="CK36" s="50" t="str">
        <f t="shared" si="129"/>
        <v/>
      </c>
      <c r="CL36" s="50" t="str">
        <f t="shared" si="129"/>
        <v/>
      </c>
      <c r="CM36" s="50" t="str">
        <f t="shared" si="129"/>
        <v/>
      </c>
      <c r="CN36" s="50" t="str">
        <f t="shared" si="129"/>
        <v/>
      </c>
      <c r="CO36" s="50" t="str">
        <f t="shared" si="129"/>
        <v/>
      </c>
      <c r="CP36" s="50" t="str">
        <f t="shared" si="129"/>
        <v/>
      </c>
      <c r="CQ36" s="50" t="str">
        <f t="shared" si="129"/>
        <v/>
      </c>
      <c r="CR36" s="50" t="str">
        <f t="shared" si="129"/>
        <v/>
      </c>
      <c r="CS36" s="50" t="str">
        <f t="shared" si="129"/>
        <v/>
      </c>
      <c r="CT36" s="50" t="str">
        <f t="shared" si="129"/>
        <v/>
      </c>
      <c r="CU36" s="50" t="str">
        <f t="shared" si="129"/>
        <v/>
      </c>
      <c r="CV36" s="50" t="str">
        <f t="shared" si="129"/>
        <v/>
      </c>
      <c r="CW36" s="50" t="str">
        <f t="shared" si="129"/>
        <v/>
      </c>
      <c r="CX36" s="50" t="str">
        <f t="shared" si="129"/>
        <v/>
      </c>
      <c r="CY36" s="50" t="str">
        <f t="shared" si="129"/>
        <v/>
      </c>
      <c r="CZ36" s="50" t="str">
        <f t="shared" si="129"/>
        <v/>
      </c>
      <c r="DA36" s="50" t="str">
        <f t="shared" si="129"/>
        <v/>
      </c>
      <c r="DB36" s="50" t="str">
        <f t="shared" si="129"/>
        <v/>
      </c>
      <c r="DC36" s="50" t="str">
        <f t="shared" ref="DC36:DS51" si="134">IF(ISNONTEXT($V36),DB36+$V36,"")</f>
        <v/>
      </c>
      <c r="DD36" s="50" t="str">
        <f t="shared" si="134"/>
        <v/>
      </c>
      <c r="DE36" s="50" t="str">
        <f t="shared" si="134"/>
        <v/>
      </c>
      <c r="DF36" s="50" t="str">
        <f t="shared" si="134"/>
        <v/>
      </c>
      <c r="DG36" s="50" t="str">
        <f t="shared" si="134"/>
        <v/>
      </c>
      <c r="DH36" s="50" t="str">
        <f t="shared" si="134"/>
        <v/>
      </c>
      <c r="DI36" s="50" t="str">
        <f t="shared" si="134"/>
        <v/>
      </c>
      <c r="DJ36" s="50" t="str">
        <f t="shared" si="134"/>
        <v/>
      </c>
      <c r="DK36" s="50" t="str">
        <f t="shared" si="134"/>
        <v/>
      </c>
      <c r="DL36" s="50" t="str">
        <f t="shared" si="134"/>
        <v/>
      </c>
      <c r="DM36" s="50" t="str">
        <f t="shared" si="134"/>
        <v/>
      </c>
      <c r="DN36" s="50" t="str">
        <f t="shared" si="134"/>
        <v/>
      </c>
      <c r="DO36" s="50" t="str">
        <f t="shared" si="134"/>
        <v/>
      </c>
      <c r="DP36" s="50" t="str">
        <f t="shared" si="134"/>
        <v/>
      </c>
      <c r="DQ36" s="50" t="str">
        <f t="shared" si="134"/>
        <v/>
      </c>
      <c r="DR36" s="50" t="str">
        <f t="shared" si="134"/>
        <v/>
      </c>
      <c r="DS36" s="50" t="str">
        <f t="shared" si="134"/>
        <v/>
      </c>
      <c r="DT36" s="170" t="e">
        <f t="shared" ref="DT36:DT67" si="135">IF(ISNONTEXT($K36),_xlfn.NORM.DIST(W36,$G36,$K36,FALSE),NA())</f>
        <v>#N/A</v>
      </c>
      <c r="DU36" s="170" t="e">
        <f t="shared" ref="DU36:DU67" si="136">IF(ISNONTEXT($K36),_xlfn.NORM.DIST(X36,$G36,$K36,FALSE),NA())</f>
        <v>#N/A</v>
      </c>
      <c r="DV36" s="170" t="e">
        <f t="shared" ref="DV36:DV67" si="137">IF(ISNONTEXT($K36),_xlfn.NORM.DIST(Y36,$G36,$K36,FALSE),NA())</f>
        <v>#N/A</v>
      </c>
      <c r="DW36" s="170" t="e">
        <f t="shared" ref="DW36:DW67" si="138">IF(ISNONTEXT($K36),_xlfn.NORM.DIST(Z36,$G36,$K36,FALSE),NA())</f>
        <v>#N/A</v>
      </c>
      <c r="DX36" s="170" t="e">
        <f t="shared" ref="DX36:DX67" si="139">IF(ISNONTEXT($K36),_xlfn.NORM.DIST(AA36,$G36,$K36,FALSE),NA())</f>
        <v>#N/A</v>
      </c>
      <c r="DY36" s="170" t="e">
        <f t="shared" ref="DY36:DY67" si="140">IF(ISNONTEXT($K36),_xlfn.NORM.DIST(AB36,$G36,$K36,FALSE),NA())</f>
        <v>#N/A</v>
      </c>
      <c r="DZ36" s="170" t="e">
        <f t="shared" ref="DZ36:DZ67" si="141">IF(ISNONTEXT($K36),_xlfn.NORM.DIST(AC36,$G36,$K36,FALSE),NA())</f>
        <v>#N/A</v>
      </c>
      <c r="EA36" s="170" t="e">
        <f t="shared" ref="EA36:EA67" si="142">IF(ISNONTEXT($K36),_xlfn.NORM.DIST(AD36,$G36,$K36,FALSE),NA())</f>
        <v>#N/A</v>
      </c>
      <c r="EB36" s="170" t="e">
        <f t="shared" ref="EB36:EB67" si="143">IF(ISNONTEXT($K36),_xlfn.NORM.DIST(AE36,$G36,$K36,FALSE),NA())</f>
        <v>#N/A</v>
      </c>
      <c r="EC36" s="170" t="e">
        <f t="shared" ref="EC36:EC67" si="144">IF(ISNONTEXT($K36),_xlfn.NORM.DIST(AF36,$G36,$K36,FALSE),NA())</f>
        <v>#N/A</v>
      </c>
      <c r="ED36" s="170" t="e">
        <f t="shared" ref="ED36:ED67" si="145">IF(ISNONTEXT($K36),_xlfn.NORM.DIST(AG36,$G36,$K36,FALSE),NA())</f>
        <v>#N/A</v>
      </c>
      <c r="EE36" s="170" t="e">
        <f t="shared" ref="EE36:EE67" si="146">IF(ISNONTEXT($K36),_xlfn.NORM.DIST(AH36,$G36,$K36,FALSE),NA())</f>
        <v>#N/A</v>
      </c>
      <c r="EF36" s="170" t="e">
        <f t="shared" ref="EF36:EF67" si="147">IF(ISNONTEXT($K36),_xlfn.NORM.DIST(AI36,$G36,$K36,FALSE),NA())</f>
        <v>#N/A</v>
      </c>
      <c r="EG36" s="170" t="e">
        <f t="shared" ref="EG36:EG67" si="148">IF(ISNONTEXT($K36),_xlfn.NORM.DIST(AJ36,$G36,$K36,FALSE),NA())</f>
        <v>#N/A</v>
      </c>
      <c r="EH36" s="170" t="e">
        <f t="shared" ref="EH36:EH67" si="149">IF(ISNONTEXT($K36),_xlfn.NORM.DIST(AK36,$G36,$K36,FALSE),NA())</f>
        <v>#N/A</v>
      </c>
      <c r="EI36" s="170" t="e">
        <f t="shared" ref="EI36:EI67" si="150">IF(ISNONTEXT($K36),_xlfn.NORM.DIST(AL36,$G36,$K36,FALSE),NA())</f>
        <v>#N/A</v>
      </c>
      <c r="EJ36" s="170" t="e">
        <f t="shared" ref="EJ36:EJ67" si="151">IF(ISNONTEXT($K36),_xlfn.NORM.DIST(AM36,$G36,$K36,FALSE),NA())</f>
        <v>#N/A</v>
      </c>
      <c r="EK36" s="170" t="e">
        <f t="shared" ref="EK36:EK67" si="152">IF(ISNONTEXT($K36),_xlfn.NORM.DIST(AN36,$G36,$K36,FALSE),NA())</f>
        <v>#N/A</v>
      </c>
      <c r="EL36" s="170" t="e">
        <f t="shared" ref="EL36:EL67" si="153">IF(ISNONTEXT($K36),_xlfn.NORM.DIST(AO36,$G36,$K36,FALSE),NA())</f>
        <v>#N/A</v>
      </c>
      <c r="EM36" s="170" t="e">
        <f t="shared" ref="EM36:EM67" si="154">IF(ISNONTEXT($K36),_xlfn.NORM.DIST(AP36,$G36,$K36,FALSE),NA())</f>
        <v>#N/A</v>
      </c>
      <c r="EN36" s="170" t="e">
        <f t="shared" ref="EN36:EN67" si="155">IF(ISNONTEXT($K36),_xlfn.NORM.DIST(AQ36,$G36,$K36,FALSE),NA())</f>
        <v>#N/A</v>
      </c>
      <c r="EO36" s="170" t="e">
        <f t="shared" ref="EO36:EO67" si="156">IF(ISNONTEXT($K36),_xlfn.NORM.DIST(AR36,$G36,$K36,FALSE),NA())</f>
        <v>#N/A</v>
      </c>
      <c r="EP36" s="170" t="e">
        <f t="shared" ref="EP36:EP67" si="157">IF(ISNONTEXT($K36),_xlfn.NORM.DIST(AS36,$G36,$K36,FALSE),NA())</f>
        <v>#N/A</v>
      </c>
      <c r="EQ36" s="170" t="e">
        <f t="shared" ref="EQ36:EQ67" si="158">IF(ISNONTEXT($K36),_xlfn.NORM.DIST(AT36,$G36,$K36,FALSE),NA())</f>
        <v>#N/A</v>
      </c>
      <c r="ER36" s="170" t="e">
        <f t="shared" ref="ER36:ER67" si="159">IF(ISNONTEXT($K36),_xlfn.NORM.DIST(AU36,$G36,$K36,FALSE),NA())</f>
        <v>#N/A</v>
      </c>
      <c r="ES36" s="170" t="e">
        <f t="shared" ref="ES36:ES67" si="160">IF(ISNONTEXT($K36),_xlfn.NORM.DIST(AV36,$G36,$K36,FALSE),NA())</f>
        <v>#N/A</v>
      </c>
      <c r="ET36" s="170" t="e">
        <f t="shared" ref="ET36:ET67" si="161">IF(ISNONTEXT($K36),_xlfn.NORM.DIST(AW36,$G36,$K36,FALSE),NA())</f>
        <v>#N/A</v>
      </c>
      <c r="EU36" s="170" t="e">
        <f t="shared" ref="EU36:EU67" si="162">IF(ISNONTEXT($K36),_xlfn.NORM.DIST(AX36,$G36,$K36,FALSE),NA())</f>
        <v>#N/A</v>
      </c>
      <c r="EV36" s="170" t="e">
        <f t="shared" ref="EV36:EV67" si="163">IF(ISNONTEXT($K36),_xlfn.NORM.DIST(AY36,$G36,$K36,FALSE),NA())</f>
        <v>#N/A</v>
      </c>
      <c r="EW36" s="170" t="e">
        <f t="shared" ref="EW36:EW67" si="164">IF(ISNONTEXT($K36),_xlfn.NORM.DIST(AZ36,$G36,$K36,FALSE),NA())</f>
        <v>#N/A</v>
      </c>
      <c r="EX36" s="170" t="e">
        <f t="shared" ref="EX36:EX67" si="165">IF(ISNONTEXT($K36),_xlfn.NORM.DIST(BA36,$G36,$K36,FALSE),NA())</f>
        <v>#N/A</v>
      </c>
      <c r="EY36" s="170" t="e">
        <f t="shared" ref="EY36:EY67" si="166">IF(ISNONTEXT($K36),_xlfn.NORM.DIST(BB36,$G36,$K36,FALSE),NA())</f>
        <v>#N/A</v>
      </c>
      <c r="EZ36" s="170" t="e">
        <f t="shared" ref="EZ36:EZ67" si="167">IF(ISNONTEXT($K36),_xlfn.NORM.DIST(BC36,$G36,$K36,FALSE),NA())</f>
        <v>#N/A</v>
      </c>
      <c r="FA36" s="170" t="e">
        <f t="shared" ref="FA36:FA67" si="168">IF(ISNONTEXT($K36),_xlfn.NORM.DIST(BD36,$G36,$K36,FALSE),NA())</f>
        <v>#N/A</v>
      </c>
      <c r="FB36" s="170" t="e">
        <f t="shared" ref="FB36:FB67" si="169">IF(ISNONTEXT($K36),_xlfn.NORM.DIST(BE36,$G36,$K36,FALSE),NA())</f>
        <v>#N/A</v>
      </c>
      <c r="FC36" s="170" t="e">
        <f t="shared" ref="FC36:FC67" si="170">IF(ISNONTEXT($K36),_xlfn.NORM.DIST(BF36,$G36,$K36,FALSE),NA())</f>
        <v>#N/A</v>
      </c>
      <c r="FD36" s="170" t="e">
        <f t="shared" ref="FD36:FD67" si="171">IF(ISNONTEXT($K36),_xlfn.NORM.DIST(BG36,$G36,$K36,FALSE),NA())</f>
        <v>#N/A</v>
      </c>
      <c r="FE36" s="170" t="e">
        <f t="shared" ref="FE36:FE67" si="172">IF(ISNONTEXT($K36),_xlfn.NORM.DIST(BH36,$G36,$K36,FALSE),NA())</f>
        <v>#N/A</v>
      </c>
      <c r="FF36" s="170" t="e">
        <f t="shared" ref="FF36:FF67" si="173">IF(ISNONTEXT($K36),_xlfn.NORM.DIST(BI36,$G36,$K36,FALSE),NA())</f>
        <v>#N/A</v>
      </c>
      <c r="FG36" s="170" t="e">
        <f t="shared" ref="FG36:FG67" si="174">IF(ISNONTEXT($K36),_xlfn.NORM.DIST(BJ36,$G36,$K36,FALSE),NA())</f>
        <v>#N/A</v>
      </c>
      <c r="FH36" s="170" t="e">
        <f t="shared" ref="FH36:FH67" si="175">IF(ISNONTEXT($K36),_xlfn.NORM.DIST(BK36,$G36,$K36,FALSE),NA())</f>
        <v>#N/A</v>
      </c>
      <c r="FI36" s="170" t="e">
        <f t="shared" ref="FI36:FI67" si="176">IF(ISNONTEXT($K36),_xlfn.NORM.DIST(BL36,$G36,$K36,FALSE),NA())</f>
        <v>#N/A</v>
      </c>
      <c r="FJ36" s="170" t="e">
        <f t="shared" ref="FJ36:FJ67" si="177">IF(ISNONTEXT($K36),_xlfn.NORM.DIST(BM36,$G36,$K36,FALSE),NA())</f>
        <v>#N/A</v>
      </c>
      <c r="FK36" s="170" t="e">
        <f t="shared" ref="FK36:FK67" si="178">IF(ISNONTEXT($K36),_xlfn.NORM.DIST(BN36,$G36,$K36,FALSE),NA())</f>
        <v>#N/A</v>
      </c>
      <c r="FL36" s="170" t="e">
        <f t="shared" ref="FL36:FL67" si="179">IF(ISNONTEXT($K36),_xlfn.NORM.DIST(BO36,$G36,$K36,FALSE),NA())</f>
        <v>#N/A</v>
      </c>
      <c r="FM36" s="170" t="e">
        <f t="shared" ref="FM36:FM67" si="180">IF(ISNONTEXT($K36),_xlfn.NORM.DIST(BP36,$G36,$K36,FALSE),NA())</f>
        <v>#N/A</v>
      </c>
      <c r="FN36" s="170" t="e">
        <f t="shared" ref="FN36:FN67" si="181">IF(ISNONTEXT($K36),_xlfn.NORM.DIST(BQ36,$G36,$K36,FALSE),NA())</f>
        <v>#N/A</v>
      </c>
      <c r="FO36" s="170" t="e">
        <f t="shared" ref="FO36:FO67" si="182">IF(ISNONTEXT($K36),_xlfn.NORM.DIST(BR36,$G36,$K36,FALSE),NA())</f>
        <v>#N/A</v>
      </c>
      <c r="FP36" s="170" t="e">
        <f t="shared" ref="FP36:FP67" si="183">IF(ISNONTEXT($K36),_xlfn.NORM.DIST(BS36,$G36,$K36,FALSE),NA())</f>
        <v>#N/A</v>
      </c>
      <c r="FQ36" s="170" t="e">
        <f t="shared" ref="FQ36:FQ67" si="184">IF(ISNONTEXT($K36),_xlfn.NORM.DIST(BT36,$G36,$K36,FALSE),NA())</f>
        <v>#N/A</v>
      </c>
      <c r="FR36" s="170" t="e">
        <f t="shared" ref="FR36:FR67" si="185">IF(ISNONTEXT($K36),_xlfn.NORM.DIST(BU36,$G36,$K36,FALSE),NA())</f>
        <v>#N/A</v>
      </c>
      <c r="FS36" s="170" t="e">
        <f t="shared" ref="FS36:FS67" si="186">IF(ISNONTEXT($K36),_xlfn.NORM.DIST(BV36,$G36,$K36,FALSE),NA())</f>
        <v>#N/A</v>
      </c>
      <c r="FT36" s="170" t="e">
        <f t="shared" ref="FT36:FT67" si="187">IF(ISNONTEXT($K36),_xlfn.NORM.DIST(BW36,$G36,$K36,FALSE),NA())</f>
        <v>#N/A</v>
      </c>
      <c r="FU36" s="170" t="e">
        <f t="shared" ref="FU36:FU67" si="188">IF(ISNONTEXT($K36),_xlfn.NORM.DIST(BX36,$G36,$K36,FALSE),NA())</f>
        <v>#N/A</v>
      </c>
      <c r="FV36" s="170" t="e">
        <f t="shared" ref="FV36:FV67" si="189">IF(ISNONTEXT($K36),_xlfn.NORM.DIST(BY36,$G36,$K36,FALSE),NA())</f>
        <v>#N/A</v>
      </c>
      <c r="FW36" s="170" t="e">
        <f t="shared" ref="FW36:FW67" si="190">IF(ISNONTEXT($K36),_xlfn.NORM.DIST(BZ36,$G36,$K36,FALSE),NA())</f>
        <v>#N/A</v>
      </c>
      <c r="FX36" s="170" t="e">
        <f t="shared" ref="FX36:FX67" si="191">IF(ISNONTEXT($K36),_xlfn.NORM.DIST(CA36,$G36,$K36,FALSE),NA())</f>
        <v>#N/A</v>
      </c>
      <c r="FY36" s="170" t="e">
        <f t="shared" ref="FY36:FY67" si="192">IF(ISNONTEXT($K36),_xlfn.NORM.DIST(CB36,$G36,$K36,FALSE),NA())</f>
        <v>#N/A</v>
      </c>
      <c r="FZ36" s="170" t="e">
        <f t="shared" ref="FZ36:FZ67" si="193">IF(ISNONTEXT($K36),_xlfn.NORM.DIST(CC36,$G36,$K36,FALSE),NA())</f>
        <v>#N/A</v>
      </c>
      <c r="GA36" s="170" t="e">
        <f t="shared" ref="GA36:GA67" si="194">IF(ISNONTEXT($K36),_xlfn.NORM.DIST(CD36,$G36,$K36,FALSE),NA())</f>
        <v>#N/A</v>
      </c>
      <c r="GB36" s="170" t="e">
        <f t="shared" ref="GB36:GB67" si="195">IF(ISNONTEXT($K36),_xlfn.NORM.DIST(CE36,$G36,$K36,FALSE),NA())</f>
        <v>#N/A</v>
      </c>
      <c r="GC36" s="170" t="e">
        <f t="shared" ref="GC36:GC67" si="196">IF(ISNONTEXT($K36),_xlfn.NORM.DIST(CF36,$G36,$K36,FALSE),NA())</f>
        <v>#N/A</v>
      </c>
      <c r="GD36" s="170" t="e">
        <f t="shared" ref="GD36:GD67" si="197">IF(ISNONTEXT($K36),_xlfn.NORM.DIST(CG36,$G36,$K36,FALSE),NA())</f>
        <v>#N/A</v>
      </c>
      <c r="GE36" s="170" t="e">
        <f t="shared" ref="GE36:GE67" si="198">IF(ISNONTEXT($K36),_xlfn.NORM.DIST(CH36,$G36,$K36,FALSE),NA())</f>
        <v>#N/A</v>
      </c>
      <c r="GF36" s="170" t="e">
        <f t="shared" ref="GF36:GF67" si="199">IF(ISNONTEXT($K36),_xlfn.NORM.DIST(CI36,$G36,$K36,FALSE),NA())</f>
        <v>#N/A</v>
      </c>
      <c r="GG36" s="170" t="e">
        <f t="shared" ref="GG36:GG67" si="200">IF(ISNONTEXT($K36),_xlfn.NORM.DIST(CJ36,$G36,$K36,FALSE),NA())</f>
        <v>#N/A</v>
      </c>
      <c r="GH36" s="170" t="e">
        <f t="shared" ref="GH36:GH67" si="201">IF(ISNONTEXT($K36),_xlfn.NORM.DIST(CK36,$G36,$K36,FALSE),NA())</f>
        <v>#N/A</v>
      </c>
      <c r="GI36" s="170" t="e">
        <f t="shared" ref="GI36:GI67" si="202">IF(ISNONTEXT($K36),_xlfn.NORM.DIST(CL36,$G36,$K36,FALSE),NA())</f>
        <v>#N/A</v>
      </c>
      <c r="GJ36" s="170" t="e">
        <f t="shared" ref="GJ36:GJ67" si="203">IF(ISNONTEXT($K36),_xlfn.NORM.DIST(CM36,$G36,$K36,FALSE),NA())</f>
        <v>#N/A</v>
      </c>
      <c r="GK36" s="170" t="e">
        <f t="shared" ref="GK36:GK67" si="204">IF(ISNONTEXT($K36),_xlfn.NORM.DIST(CN36,$G36,$K36,FALSE),NA())</f>
        <v>#N/A</v>
      </c>
      <c r="GL36" s="170" t="e">
        <f t="shared" ref="GL36:GL67" si="205">IF(ISNONTEXT($K36),_xlfn.NORM.DIST(CO36,$G36,$K36,FALSE),NA())</f>
        <v>#N/A</v>
      </c>
      <c r="GM36" s="170" t="e">
        <f t="shared" ref="GM36:GM67" si="206">IF(ISNONTEXT($K36),_xlfn.NORM.DIST(CP36,$G36,$K36,FALSE),NA())</f>
        <v>#N/A</v>
      </c>
      <c r="GN36" s="170" t="e">
        <f t="shared" ref="GN36:GN67" si="207">IF(ISNONTEXT($K36),_xlfn.NORM.DIST(CQ36,$G36,$K36,FALSE),NA())</f>
        <v>#N/A</v>
      </c>
      <c r="GO36" s="170" t="e">
        <f t="shared" ref="GO36:GO67" si="208">IF(ISNONTEXT($K36),_xlfn.NORM.DIST(CR36,$G36,$K36,FALSE),NA())</f>
        <v>#N/A</v>
      </c>
      <c r="GP36" s="170" t="e">
        <f t="shared" ref="GP36:GP67" si="209">IF(ISNONTEXT($K36),_xlfn.NORM.DIST(CS36,$G36,$K36,FALSE),NA())</f>
        <v>#N/A</v>
      </c>
      <c r="GQ36" s="170" t="e">
        <f t="shared" ref="GQ36:GQ67" si="210">IF(ISNONTEXT($K36),_xlfn.NORM.DIST(CT36,$G36,$K36,FALSE),NA())</f>
        <v>#N/A</v>
      </c>
      <c r="GR36" s="170" t="e">
        <f t="shared" ref="GR36:GR67" si="211">IF(ISNONTEXT($K36),_xlfn.NORM.DIST(CU36,$G36,$K36,FALSE),NA())</f>
        <v>#N/A</v>
      </c>
      <c r="GS36" s="170" t="e">
        <f t="shared" ref="GS36:GS67" si="212">IF(ISNONTEXT($K36),_xlfn.NORM.DIST(CV36,$G36,$K36,FALSE),NA())</f>
        <v>#N/A</v>
      </c>
      <c r="GT36" s="170" t="e">
        <f t="shared" ref="GT36:GT67" si="213">IF(ISNONTEXT($K36),_xlfn.NORM.DIST(CW36,$G36,$K36,FALSE),NA())</f>
        <v>#N/A</v>
      </c>
      <c r="GU36" s="170" t="e">
        <f t="shared" ref="GU36:GU67" si="214">IF(ISNONTEXT($K36),_xlfn.NORM.DIST(CX36,$G36,$K36,FALSE),NA())</f>
        <v>#N/A</v>
      </c>
      <c r="GV36" s="170" t="e">
        <f t="shared" ref="GV36:GV67" si="215">IF(ISNONTEXT($K36),_xlfn.NORM.DIST(CY36,$G36,$K36,FALSE),NA())</f>
        <v>#N/A</v>
      </c>
      <c r="GW36" s="170" t="e">
        <f t="shared" ref="GW36:GW67" si="216">IF(ISNONTEXT($K36),_xlfn.NORM.DIST(CZ36,$G36,$K36,FALSE),NA())</f>
        <v>#N/A</v>
      </c>
      <c r="GX36" s="170" t="e">
        <f t="shared" ref="GX36:GX67" si="217">IF(ISNONTEXT($K36),_xlfn.NORM.DIST(DA36,$G36,$K36,FALSE),NA())</f>
        <v>#N/A</v>
      </c>
      <c r="GY36" s="170" t="e">
        <f t="shared" ref="GY36:GY67" si="218">IF(ISNONTEXT($K36),_xlfn.NORM.DIST(DB36,$G36,$K36,FALSE),NA())</f>
        <v>#N/A</v>
      </c>
      <c r="GZ36" s="170" t="e">
        <f t="shared" ref="GZ36:GZ67" si="219">IF(ISNONTEXT($K36),_xlfn.NORM.DIST(DC36,$G36,$K36,FALSE),NA())</f>
        <v>#N/A</v>
      </c>
      <c r="HA36" s="170" t="e">
        <f t="shared" ref="HA36:HA67" si="220">IF(ISNONTEXT($K36),_xlfn.NORM.DIST(DD36,$G36,$K36,FALSE),NA())</f>
        <v>#N/A</v>
      </c>
      <c r="HB36" s="170" t="e">
        <f t="shared" ref="HB36:HB67" si="221">IF(ISNONTEXT($K36),_xlfn.NORM.DIST(DE36,$G36,$K36,FALSE),NA())</f>
        <v>#N/A</v>
      </c>
      <c r="HC36" s="170" t="e">
        <f t="shared" ref="HC36:HC67" si="222">IF(ISNONTEXT($K36),_xlfn.NORM.DIST(DF36,$G36,$K36,FALSE),NA())</f>
        <v>#N/A</v>
      </c>
      <c r="HD36" s="170" t="e">
        <f t="shared" ref="HD36:HD67" si="223">IF(ISNONTEXT($K36),_xlfn.NORM.DIST(DG36,$G36,$K36,FALSE),NA())</f>
        <v>#N/A</v>
      </c>
      <c r="HE36" s="170" t="e">
        <f t="shared" ref="HE36:HE67" si="224">IF(ISNONTEXT($K36),_xlfn.NORM.DIST(DH36,$G36,$K36,FALSE),NA())</f>
        <v>#N/A</v>
      </c>
      <c r="HF36" s="170" t="e">
        <f t="shared" ref="HF36:HF67" si="225">IF(ISNONTEXT($K36),_xlfn.NORM.DIST(DI36,$G36,$K36,FALSE),NA())</f>
        <v>#N/A</v>
      </c>
      <c r="HG36" s="170" t="e">
        <f t="shared" ref="HG36:HG67" si="226">IF(ISNONTEXT($K36),_xlfn.NORM.DIST(DJ36,$G36,$K36,FALSE),NA())</f>
        <v>#N/A</v>
      </c>
      <c r="HH36" s="170" t="e">
        <f t="shared" ref="HH36:HH67" si="227">IF(ISNONTEXT($K36),_xlfn.NORM.DIST(DK36,$G36,$K36,FALSE),NA())</f>
        <v>#N/A</v>
      </c>
      <c r="HI36" s="170" t="e">
        <f t="shared" ref="HI36:HI67" si="228">IF(ISNONTEXT($K36),_xlfn.NORM.DIST(DL36,$G36,$K36,FALSE),NA())</f>
        <v>#N/A</v>
      </c>
      <c r="HJ36" s="170" t="e">
        <f t="shared" ref="HJ36:HJ67" si="229">IF(ISNONTEXT($K36),_xlfn.NORM.DIST(DM36,$G36,$K36,FALSE),NA())</f>
        <v>#N/A</v>
      </c>
      <c r="HK36" s="170" t="e">
        <f t="shared" ref="HK36:HK67" si="230">IF(ISNONTEXT($K36),_xlfn.NORM.DIST(DN36,$G36,$K36,FALSE),NA())</f>
        <v>#N/A</v>
      </c>
      <c r="HL36" s="170" t="e">
        <f t="shared" ref="HL36:HL67" si="231">IF(ISNONTEXT($K36),_xlfn.NORM.DIST(DO36,$G36,$K36,FALSE),NA())</f>
        <v>#N/A</v>
      </c>
      <c r="HM36" s="170" t="e">
        <f t="shared" ref="HM36:HM67" si="232">IF(ISNONTEXT($K36),_xlfn.NORM.DIST(DP36,$G36,$K36,FALSE),NA())</f>
        <v>#N/A</v>
      </c>
      <c r="HN36" s="170" t="e">
        <f t="shared" ref="HN36:HN67" si="233">IF(ISNONTEXT($K36),_xlfn.NORM.DIST(DQ36,$G36,$K36,FALSE),NA())</f>
        <v>#N/A</v>
      </c>
      <c r="HO36" s="170" t="e">
        <f t="shared" ref="HO36:HO67" si="234">IF(ISNONTEXT($K36),_xlfn.NORM.DIST(DR36,$G36,$K36,FALSE),NA())</f>
        <v>#N/A</v>
      </c>
      <c r="HP36" s="170" t="e">
        <f t="shared" ref="HP36:HP67" si="235">IF(ISNONTEXT($K36),_xlfn.NORM.DIST(DS36,$G36,$K36,FALSE),NA())</f>
        <v>#N/A</v>
      </c>
    </row>
    <row r="37" spans="1:224" hidden="1" x14ac:dyDescent="0.25">
      <c r="A37" s="4">
        <v>34</v>
      </c>
      <c r="B37" s="96"/>
      <c r="C37" s="96"/>
      <c r="D37" s="96"/>
      <c r="E37" s="36" t="str">
        <f t="shared" si="107"/>
        <v/>
      </c>
      <c r="F37" s="36" t="str">
        <f t="shared" si="108"/>
        <v/>
      </c>
      <c r="G37" s="74" t="str">
        <f t="shared" si="109"/>
        <v/>
      </c>
      <c r="H37" s="23"/>
      <c r="I37" s="58"/>
      <c r="J37" s="281"/>
      <c r="K37" s="75" t="str">
        <f>IF(AND(B37&gt;0,C37&gt;0,D37&gt;0),IF(ISBLANK(J37),IF(ISBLANK(H37),"",(D37-B37)*VLOOKUP(H37,VLookups!$A$4:$B$13,2,FALSE)),J37),"")</f>
        <v/>
      </c>
      <c r="L37" s="76" t="str">
        <f t="shared" si="131"/>
        <v/>
      </c>
      <c r="M37" s="96"/>
      <c r="N37" s="271"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132"/>
        <v/>
      </c>
      <c r="W37" s="50" t="str">
        <f t="shared" si="127"/>
        <v/>
      </c>
      <c r="X37" s="50" t="str">
        <f t="shared" si="127"/>
        <v/>
      </c>
      <c r="Y37" s="50" t="str">
        <f t="shared" si="127"/>
        <v/>
      </c>
      <c r="Z37" s="50" t="str">
        <f t="shared" si="127"/>
        <v/>
      </c>
      <c r="AA37" s="50" t="str">
        <f t="shared" si="127"/>
        <v/>
      </c>
      <c r="AB37" s="50" t="str">
        <f t="shared" si="127"/>
        <v/>
      </c>
      <c r="AC37" s="50" t="str">
        <f t="shared" si="127"/>
        <v/>
      </c>
      <c r="AD37" s="50" t="str">
        <f t="shared" si="127"/>
        <v/>
      </c>
      <c r="AE37" s="50" t="str">
        <f t="shared" si="127"/>
        <v/>
      </c>
      <c r="AF37" s="50" t="str">
        <f t="shared" si="127"/>
        <v/>
      </c>
      <c r="AG37" s="50" t="str">
        <f t="shared" si="127"/>
        <v/>
      </c>
      <c r="AH37" s="50" t="str">
        <f t="shared" si="127"/>
        <v/>
      </c>
      <c r="AI37" s="50" t="str">
        <f t="shared" si="127"/>
        <v/>
      </c>
      <c r="AJ37" s="50" t="str">
        <f t="shared" si="127"/>
        <v/>
      </c>
      <c r="AK37" s="50" t="str">
        <f t="shared" si="127"/>
        <v/>
      </c>
      <c r="AL37" s="50" t="str">
        <f t="shared" si="127"/>
        <v/>
      </c>
      <c r="AM37" s="50" t="str">
        <f t="shared" si="127"/>
        <v/>
      </c>
      <c r="AN37" s="50" t="str">
        <f t="shared" si="127"/>
        <v/>
      </c>
      <c r="AO37" s="50" t="str">
        <f t="shared" si="127"/>
        <v/>
      </c>
      <c r="AP37" s="50" t="str">
        <f t="shared" si="127"/>
        <v/>
      </c>
      <c r="AQ37" s="50" t="str">
        <f t="shared" si="133"/>
        <v/>
      </c>
      <c r="AR37" s="50" t="str">
        <f t="shared" ref="AR37:DC40" si="236">IF(ISNONTEXT($V37),AQ37+$V37,"")</f>
        <v/>
      </c>
      <c r="AS37" s="50" t="str">
        <f t="shared" si="236"/>
        <v/>
      </c>
      <c r="AT37" s="50" t="str">
        <f t="shared" si="236"/>
        <v/>
      </c>
      <c r="AU37" s="50" t="str">
        <f t="shared" si="236"/>
        <v/>
      </c>
      <c r="AV37" s="50" t="str">
        <f t="shared" si="236"/>
        <v/>
      </c>
      <c r="AW37" s="50" t="str">
        <f t="shared" si="236"/>
        <v/>
      </c>
      <c r="AX37" s="50" t="str">
        <f t="shared" si="236"/>
        <v/>
      </c>
      <c r="AY37" s="50" t="str">
        <f t="shared" si="236"/>
        <v/>
      </c>
      <c r="AZ37" s="50" t="str">
        <f t="shared" si="236"/>
        <v/>
      </c>
      <c r="BA37" s="50" t="str">
        <f t="shared" si="236"/>
        <v/>
      </c>
      <c r="BB37" s="50" t="str">
        <f t="shared" si="236"/>
        <v/>
      </c>
      <c r="BC37" s="50" t="str">
        <f t="shared" si="236"/>
        <v/>
      </c>
      <c r="BD37" s="50" t="str">
        <f t="shared" si="236"/>
        <v/>
      </c>
      <c r="BE37" s="50" t="str">
        <f t="shared" si="236"/>
        <v/>
      </c>
      <c r="BF37" s="50" t="str">
        <f t="shared" si="236"/>
        <v/>
      </c>
      <c r="BG37" s="50" t="str">
        <f t="shared" si="236"/>
        <v/>
      </c>
      <c r="BH37" s="50" t="str">
        <f t="shared" si="236"/>
        <v/>
      </c>
      <c r="BI37" s="50" t="str">
        <f t="shared" si="236"/>
        <v/>
      </c>
      <c r="BJ37" s="50" t="str">
        <f t="shared" si="236"/>
        <v/>
      </c>
      <c r="BK37" s="50" t="str">
        <f t="shared" si="236"/>
        <v/>
      </c>
      <c r="BL37" s="50" t="str">
        <f t="shared" si="236"/>
        <v/>
      </c>
      <c r="BM37" s="50" t="str">
        <f t="shared" si="236"/>
        <v/>
      </c>
      <c r="BN37" s="50" t="str">
        <f t="shared" si="236"/>
        <v/>
      </c>
      <c r="BO37" s="50" t="str">
        <f t="shared" si="236"/>
        <v/>
      </c>
      <c r="BP37" s="50" t="str">
        <f t="shared" si="236"/>
        <v/>
      </c>
      <c r="BQ37" s="50" t="str">
        <f t="shared" si="236"/>
        <v/>
      </c>
      <c r="BR37" s="50" t="str">
        <f t="shared" si="236"/>
        <v/>
      </c>
      <c r="BS37" s="50" t="str">
        <f t="shared" si="236"/>
        <v/>
      </c>
      <c r="BT37" s="50" t="str">
        <f t="shared" si="236"/>
        <v/>
      </c>
      <c r="BU37" s="50" t="str">
        <f t="shared" si="236"/>
        <v/>
      </c>
      <c r="BV37" s="50" t="str">
        <f t="shared" si="236"/>
        <v/>
      </c>
      <c r="BW37" s="50" t="str">
        <f t="shared" si="236"/>
        <v/>
      </c>
      <c r="BX37" s="50" t="str">
        <f t="shared" si="236"/>
        <v/>
      </c>
      <c r="BY37" s="50" t="str">
        <f t="shared" si="236"/>
        <v/>
      </c>
      <c r="BZ37" s="50" t="str">
        <f t="shared" si="236"/>
        <v/>
      </c>
      <c r="CA37" s="50" t="str">
        <f t="shared" si="236"/>
        <v/>
      </c>
      <c r="CB37" s="50" t="str">
        <f t="shared" si="236"/>
        <v/>
      </c>
      <c r="CC37" s="50" t="str">
        <f t="shared" si="236"/>
        <v/>
      </c>
      <c r="CD37" s="50" t="str">
        <f t="shared" si="236"/>
        <v/>
      </c>
      <c r="CE37" s="50" t="str">
        <f t="shared" si="236"/>
        <v/>
      </c>
      <c r="CF37" s="50" t="str">
        <f t="shared" si="236"/>
        <v/>
      </c>
      <c r="CG37" s="50" t="str">
        <f t="shared" si="236"/>
        <v/>
      </c>
      <c r="CH37" s="50" t="str">
        <f t="shared" si="236"/>
        <v/>
      </c>
      <c r="CI37" s="50" t="str">
        <f t="shared" si="236"/>
        <v/>
      </c>
      <c r="CJ37" s="50" t="str">
        <f t="shared" si="236"/>
        <v/>
      </c>
      <c r="CK37" s="50" t="str">
        <f t="shared" si="236"/>
        <v/>
      </c>
      <c r="CL37" s="50" t="str">
        <f t="shared" si="236"/>
        <v/>
      </c>
      <c r="CM37" s="50" t="str">
        <f t="shared" si="236"/>
        <v/>
      </c>
      <c r="CN37" s="50" t="str">
        <f t="shared" si="236"/>
        <v/>
      </c>
      <c r="CO37" s="50" t="str">
        <f t="shared" si="236"/>
        <v/>
      </c>
      <c r="CP37" s="50" t="str">
        <f t="shared" si="236"/>
        <v/>
      </c>
      <c r="CQ37" s="50" t="str">
        <f t="shared" si="236"/>
        <v/>
      </c>
      <c r="CR37" s="50" t="str">
        <f t="shared" si="236"/>
        <v/>
      </c>
      <c r="CS37" s="50" t="str">
        <f t="shared" si="236"/>
        <v/>
      </c>
      <c r="CT37" s="50" t="str">
        <f t="shared" si="236"/>
        <v/>
      </c>
      <c r="CU37" s="50" t="str">
        <f t="shared" si="236"/>
        <v/>
      </c>
      <c r="CV37" s="50" t="str">
        <f t="shared" si="236"/>
        <v/>
      </c>
      <c r="CW37" s="50" t="str">
        <f t="shared" si="236"/>
        <v/>
      </c>
      <c r="CX37" s="50" t="str">
        <f t="shared" si="236"/>
        <v/>
      </c>
      <c r="CY37" s="50" t="str">
        <f t="shared" si="236"/>
        <v/>
      </c>
      <c r="CZ37" s="50" t="str">
        <f t="shared" si="236"/>
        <v/>
      </c>
      <c r="DA37" s="50" t="str">
        <f t="shared" si="236"/>
        <v/>
      </c>
      <c r="DB37" s="50" t="str">
        <f t="shared" si="236"/>
        <v/>
      </c>
      <c r="DC37" s="50" t="str">
        <f t="shared" si="236"/>
        <v/>
      </c>
      <c r="DD37" s="50" t="str">
        <f t="shared" si="134"/>
        <v/>
      </c>
      <c r="DE37" s="50" t="str">
        <f t="shared" si="134"/>
        <v/>
      </c>
      <c r="DF37" s="50" t="str">
        <f t="shared" si="134"/>
        <v/>
      </c>
      <c r="DG37" s="50" t="str">
        <f t="shared" si="134"/>
        <v/>
      </c>
      <c r="DH37" s="50" t="str">
        <f t="shared" si="134"/>
        <v/>
      </c>
      <c r="DI37" s="50" t="str">
        <f t="shared" si="134"/>
        <v/>
      </c>
      <c r="DJ37" s="50" t="str">
        <f t="shared" si="134"/>
        <v/>
      </c>
      <c r="DK37" s="50" t="str">
        <f t="shared" si="134"/>
        <v/>
      </c>
      <c r="DL37" s="50" t="str">
        <f t="shared" si="134"/>
        <v/>
      </c>
      <c r="DM37" s="50" t="str">
        <f t="shared" si="134"/>
        <v/>
      </c>
      <c r="DN37" s="50" t="str">
        <f t="shared" si="134"/>
        <v/>
      </c>
      <c r="DO37" s="50" t="str">
        <f t="shared" si="134"/>
        <v/>
      </c>
      <c r="DP37" s="50" t="str">
        <f t="shared" si="134"/>
        <v/>
      </c>
      <c r="DQ37" s="50" t="str">
        <f t="shared" si="134"/>
        <v/>
      </c>
      <c r="DR37" s="50" t="str">
        <f t="shared" si="134"/>
        <v/>
      </c>
      <c r="DS37" s="50" t="str">
        <f t="shared" si="134"/>
        <v/>
      </c>
      <c r="DT37" s="170" t="e">
        <f t="shared" si="135"/>
        <v>#N/A</v>
      </c>
      <c r="DU37" s="170" t="e">
        <f t="shared" si="136"/>
        <v>#N/A</v>
      </c>
      <c r="DV37" s="170" t="e">
        <f t="shared" si="137"/>
        <v>#N/A</v>
      </c>
      <c r="DW37" s="170" t="e">
        <f t="shared" si="138"/>
        <v>#N/A</v>
      </c>
      <c r="DX37" s="170" t="e">
        <f t="shared" si="139"/>
        <v>#N/A</v>
      </c>
      <c r="DY37" s="170" t="e">
        <f t="shared" si="140"/>
        <v>#N/A</v>
      </c>
      <c r="DZ37" s="170" t="e">
        <f t="shared" si="141"/>
        <v>#N/A</v>
      </c>
      <c r="EA37" s="170" t="e">
        <f t="shared" si="142"/>
        <v>#N/A</v>
      </c>
      <c r="EB37" s="170" t="e">
        <f t="shared" si="143"/>
        <v>#N/A</v>
      </c>
      <c r="EC37" s="170" t="e">
        <f t="shared" si="144"/>
        <v>#N/A</v>
      </c>
      <c r="ED37" s="170" t="e">
        <f t="shared" si="145"/>
        <v>#N/A</v>
      </c>
      <c r="EE37" s="170" t="e">
        <f t="shared" si="146"/>
        <v>#N/A</v>
      </c>
      <c r="EF37" s="170" t="e">
        <f t="shared" si="147"/>
        <v>#N/A</v>
      </c>
      <c r="EG37" s="170" t="e">
        <f t="shared" si="148"/>
        <v>#N/A</v>
      </c>
      <c r="EH37" s="170" t="e">
        <f t="shared" si="149"/>
        <v>#N/A</v>
      </c>
      <c r="EI37" s="170" t="e">
        <f t="shared" si="150"/>
        <v>#N/A</v>
      </c>
      <c r="EJ37" s="170" t="e">
        <f t="shared" si="151"/>
        <v>#N/A</v>
      </c>
      <c r="EK37" s="170" t="e">
        <f t="shared" si="152"/>
        <v>#N/A</v>
      </c>
      <c r="EL37" s="170" t="e">
        <f t="shared" si="153"/>
        <v>#N/A</v>
      </c>
      <c r="EM37" s="170" t="e">
        <f t="shared" si="154"/>
        <v>#N/A</v>
      </c>
      <c r="EN37" s="170" t="e">
        <f t="shared" si="155"/>
        <v>#N/A</v>
      </c>
      <c r="EO37" s="170" t="e">
        <f t="shared" si="156"/>
        <v>#N/A</v>
      </c>
      <c r="EP37" s="170" t="e">
        <f t="shared" si="157"/>
        <v>#N/A</v>
      </c>
      <c r="EQ37" s="170" t="e">
        <f t="shared" si="158"/>
        <v>#N/A</v>
      </c>
      <c r="ER37" s="170" t="e">
        <f t="shared" si="159"/>
        <v>#N/A</v>
      </c>
      <c r="ES37" s="170" t="e">
        <f t="shared" si="160"/>
        <v>#N/A</v>
      </c>
      <c r="ET37" s="170" t="e">
        <f t="shared" si="161"/>
        <v>#N/A</v>
      </c>
      <c r="EU37" s="170" t="e">
        <f t="shared" si="162"/>
        <v>#N/A</v>
      </c>
      <c r="EV37" s="170" t="e">
        <f t="shared" si="163"/>
        <v>#N/A</v>
      </c>
      <c r="EW37" s="170" t="e">
        <f t="shared" si="164"/>
        <v>#N/A</v>
      </c>
      <c r="EX37" s="170" t="e">
        <f t="shared" si="165"/>
        <v>#N/A</v>
      </c>
      <c r="EY37" s="170" t="e">
        <f t="shared" si="166"/>
        <v>#N/A</v>
      </c>
      <c r="EZ37" s="170" t="e">
        <f t="shared" si="167"/>
        <v>#N/A</v>
      </c>
      <c r="FA37" s="170" t="e">
        <f t="shared" si="168"/>
        <v>#N/A</v>
      </c>
      <c r="FB37" s="170" t="e">
        <f t="shared" si="169"/>
        <v>#N/A</v>
      </c>
      <c r="FC37" s="170" t="e">
        <f t="shared" si="170"/>
        <v>#N/A</v>
      </c>
      <c r="FD37" s="170" t="e">
        <f t="shared" si="171"/>
        <v>#N/A</v>
      </c>
      <c r="FE37" s="170" t="e">
        <f t="shared" si="172"/>
        <v>#N/A</v>
      </c>
      <c r="FF37" s="170" t="e">
        <f t="shared" si="173"/>
        <v>#N/A</v>
      </c>
      <c r="FG37" s="170" t="e">
        <f t="shared" si="174"/>
        <v>#N/A</v>
      </c>
      <c r="FH37" s="170" t="e">
        <f t="shared" si="175"/>
        <v>#N/A</v>
      </c>
      <c r="FI37" s="170" t="e">
        <f t="shared" si="176"/>
        <v>#N/A</v>
      </c>
      <c r="FJ37" s="170" t="e">
        <f t="shared" si="177"/>
        <v>#N/A</v>
      </c>
      <c r="FK37" s="170" t="e">
        <f t="shared" si="178"/>
        <v>#N/A</v>
      </c>
      <c r="FL37" s="170" t="e">
        <f t="shared" si="179"/>
        <v>#N/A</v>
      </c>
      <c r="FM37" s="170" t="e">
        <f t="shared" si="180"/>
        <v>#N/A</v>
      </c>
      <c r="FN37" s="170" t="e">
        <f t="shared" si="181"/>
        <v>#N/A</v>
      </c>
      <c r="FO37" s="170" t="e">
        <f t="shared" si="182"/>
        <v>#N/A</v>
      </c>
      <c r="FP37" s="170" t="e">
        <f t="shared" si="183"/>
        <v>#N/A</v>
      </c>
      <c r="FQ37" s="170" t="e">
        <f t="shared" si="184"/>
        <v>#N/A</v>
      </c>
      <c r="FR37" s="170" t="e">
        <f t="shared" si="185"/>
        <v>#N/A</v>
      </c>
      <c r="FS37" s="170" t="e">
        <f t="shared" si="186"/>
        <v>#N/A</v>
      </c>
      <c r="FT37" s="170" t="e">
        <f t="shared" si="187"/>
        <v>#N/A</v>
      </c>
      <c r="FU37" s="170" t="e">
        <f t="shared" si="188"/>
        <v>#N/A</v>
      </c>
      <c r="FV37" s="170" t="e">
        <f t="shared" si="189"/>
        <v>#N/A</v>
      </c>
      <c r="FW37" s="170" t="e">
        <f t="shared" si="190"/>
        <v>#N/A</v>
      </c>
      <c r="FX37" s="170" t="e">
        <f t="shared" si="191"/>
        <v>#N/A</v>
      </c>
      <c r="FY37" s="170" t="e">
        <f t="shared" si="192"/>
        <v>#N/A</v>
      </c>
      <c r="FZ37" s="170" t="e">
        <f t="shared" si="193"/>
        <v>#N/A</v>
      </c>
      <c r="GA37" s="170" t="e">
        <f t="shared" si="194"/>
        <v>#N/A</v>
      </c>
      <c r="GB37" s="170" t="e">
        <f t="shared" si="195"/>
        <v>#N/A</v>
      </c>
      <c r="GC37" s="170" t="e">
        <f t="shared" si="196"/>
        <v>#N/A</v>
      </c>
      <c r="GD37" s="170" t="e">
        <f t="shared" si="197"/>
        <v>#N/A</v>
      </c>
      <c r="GE37" s="170" t="e">
        <f t="shared" si="198"/>
        <v>#N/A</v>
      </c>
      <c r="GF37" s="170" t="e">
        <f t="shared" si="199"/>
        <v>#N/A</v>
      </c>
      <c r="GG37" s="170" t="e">
        <f t="shared" si="200"/>
        <v>#N/A</v>
      </c>
      <c r="GH37" s="170" t="e">
        <f t="shared" si="201"/>
        <v>#N/A</v>
      </c>
      <c r="GI37" s="170" t="e">
        <f t="shared" si="202"/>
        <v>#N/A</v>
      </c>
      <c r="GJ37" s="170" t="e">
        <f t="shared" si="203"/>
        <v>#N/A</v>
      </c>
      <c r="GK37" s="170" t="e">
        <f t="shared" si="204"/>
        <v>#N/A</v>
      </c>
      <c r="GL37" s="170" t="e">
        <f t="shared" si="205"/>
        <v>#N/A</v>
      </c>
      <c r="GM37" s="170" t="e">
        <f t="shared" si="206"/>
        <v>#N/A</v>
      </c>
      <c r="GN37" s="170" t="e">
        <f t="shared" si="207"/>
        <v>#N/A</v>
      </c>
      <c r="GO37" s="170" t="e">
        <f t="shared" si="208"/>
        <v>#N/A</v>
      </c>
      <c r="GP37" s="170" t="e">
        <f t="shared" si="209"/>
        <v>#N/A</v>
      </c>
      <c r="GQ37" s="170" t="e">
        <f t="shared" si="210"/>
        <v>#N/A</v>
      </c>
      <c r="GR37" s="170" t="e">
        <f t="shared" si="211"/>
        <v>#N/A</v>
      </c>
      <c r="GS37" s="170" t="e">
        <f t="shared" si="212"/>
        <v>#N/A</v>
      </c>
      <c r="GT37" s="170" t="e">
        <f t="shared" si="213"/>
        <v>#N/A</v>
      </c>
      <c r="GU37" s="170" t="e">
        <f t="shared" si="214"/>
        <v>#N/A</v>
      </c>
      <c r="GV37" s="170" t="e">
        <f t="shared" si="215"/>
        <v>#N/A</v>
      </c>
      <c r="GW37" s="170" t="e">
        <f t="shared" si="216"/>
        <v>#N/A</v>
      </c>
      <c r="GX37" s="170" t="e">
        <f t="shared" si="217"/>
        <v>#N/A</v>
      </c>
      <c r="GY37" s="170" t="e">
        <f t="shared" si="218"/>
        <v>#N/A</v>
      </c>
      <c r="GZ37" s="170" t="e">
        <f t="shared" si="219"/>
        <v>#N/A</v>
      </c>
      <c r="HA37" s="170" t="e">
        <f t="shared" si="220"/>
        <v>#N/A</v>
      </c>
      <c r="HB37" s="170" t="e">
        <f t="shared" si="221"/>
        <v>#N/A</v>
      </c>
      <c r="HC37" s="170" t="e">
        <f t="shared" si="222"/>
        <v>#N/A</v>
      </c>
      <c r="HD37" s="170" t="e">
        <f t="shared" si="223"/>
        <v>#N/A</v>
      </c>
      <c r="HE37" s="170" t="e">
        <f t="shared" si="224"/>
        <v>#N/A</v>
      </c>
      <c r="HF37" s="170" t="e">
        <f t="shared" si="225"/>
        <v>#N/A</v>
      </c>
      <c r="HG37" s="170" t="e">
        <f t="shared" si="226"/>
        <v>#N/A</v>
      </c>
      <c r="HH37" s="170" t="e">
        <f t="shared" si="227"/>
        <v>#N/A</v>
      </c>
      <c r="HI37" s="170" t="e">
        <f t="shared" si="228"/>
        <v>#N/A</v>
      </c>
      <c r="HJ37" s="170" t="e">
        <f t="shared" si="229"/>
        <v>#N/A</v>
      </c>
      <c r="HK37" s="170" t="e">
        <f t="shared" si="230"/>
        <v>#N/A</v>
      </c>
      <c r="HL37" s="170" t="e">
        <f t="shared" si="231"/>
        <v>#N/A</v>
      </c>
      <c r="HM37" s="170" t="e">
        <f t="shared" si="232"/>
        <v>#N/A</v>
      </c>
      <c r="HN37" s="170" t="e">
        <f t="shared" si="233"/>
        <v>#N/A</v>
      </c>
      <c r="HO37" s="170" t="e">
        <f t="shared" si="234"/>
        <v>#N/A</v>
      </c>
      <c r="HP37" s="170" t="e">
        <f t="shared" si="235"/>
        <v>#N/A</v>
      </c>
    </row>
    <row r="38" spans="1:224" hidden="1" x14ac:dyDescent="0.25">
      <c r="A38" s="4">
        <v>35</v>
      </c>
      <c r="B38" s="96"/>
      <c r="C38" s="96"/>
      <c r="D38" s="96"/>
      <c r="E38" s="36" t="str">
        <f t="shared" si="107"/>
        <v/>
      </c>
      <c r="F38" s="36" t="str">
        <f t="shared" si="108"/>
        <v/>
      </c>
      <c r="G38" s="74" t="str">
        <f t="shared" si="109"/>
        <v/>
      </c>
      <c r="H38" s="23"/>
      <c r="I38" s="58"/>
      <c r="J38" s="281"/>
      <c r="K38" s="75" t="str">
        <f>IF(AND(B38&gt;0,C38&gt;0,D38&gt;0),IF(ISBLANK(J38),IF(ISBLANK(H38),"",(D38-B38)*VLOOKUP(H38,VLookups!$A$4:$B$13,2,FALSE)),J38),"")</f>
        <v/>
      </c>
      <c r="L38" s="76" t="str">
        <f t="shared" si="131"/>
        <v/>
      </c>
      <c r="M38" s="96"/>
      <c r="N38" s="271"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132"/>
        <v/>
      </c>
      <c r="W38" s="50" t="str">
        <f t="shared" si="127"/>
        <v/>
      </c>
      <c r="X38" s="50" t="str">
        <f t="shared" si="127"/>
        <v/>
      </c>
      <c r="Y38" s="50" t="str">
        <f t="shared" si="127"/>
        <v/>
      </c>
      <c r="Z38" s="50" t="str">
        <f t="shared" si="127"/>
        <v/>
      </c>
      <c r="AA38" s="50" t="str">
        <f t="shared" si="127"/>
        <v/>
      </c>
      <c r="AB38" s="50" t="str">
        <f t="shared" si="127"/>
        <v/>
      </c>
      <c r="AC38" s="50" t="str">
        <f t="shared" si="127"/>
        <v/>
      </c>
      <c r="AD38" s="50" t="str">
        <f t="shared" si="127"/>
        <v/>
      </c>
      <c r="AE38" s="50" t="str">
        <f t="shared" si="127"/>
        <v/>
      </c>
      <c r="AF38" s="50" t="str">
        <f t="shared" si="127"/>
        <v/>
      </c>
      <c r="AG38" s="50" t="str">
        <f t="shared" si="127"/>
        <v/>
      </c>
      <c r="AH38" s="50" t="str">
        <f t="shared" si="127"/>
        <v/>
      </c>
      <c r="AI38" s="50" t="str">
        <f t="shared" si="127"/>
        <v/>
      </c>
      <c r="AJ38" s="50" t="str">
        <f t="shared" si="127"/>
        <v/>
      </c>
      <c r="AK38" s="50" t="str">
        <f t="shared" si="127"/>
        <v/>
      </c>
      <c r="AL38" s="50" t="str">
        <f t="shared" si="127"/>
        <v/>
      </c>
      <c r="AM38" s="50" t="str">
        <f t="shared" si="127"/>
        <v/>
      </c>
      <c r="AN38" s="50" t="str">
        <f t="shared" si="127"/>
        <v/>
      </c>
      <c r="AO38" s="50" t="str">
        <f t="shared" si="127"/>
        <v/>
      </c>
      <c r="AP38" s="50" t="str">
        <f t="shared" si="127"/>
        <v/>
      </c>
      <c r="AQ38" s="50" t="str">
        <f t="shared" si="133"/>
        <v/>
      </c>
      <c r="AR38" s="50" t="str">
        <f t="shared" si="236"/>
        <v/>
      </c>
      <c r="AS38" s="50" t="str">
        <f t="shared" si="236"/>
        <v/>
      </c>
      <c r="AT38" s="50" t="str">
        <f t="shared" si="236"/>
        <v/>
      </c>
      <c r="AU38" s="50" t="str">
        <f t="shared" si="236"/>
        <v/>
      </c>
      <c r="AV38" s="50" t="str">
        <f t="shared" si="236"/>
        <v/>
      </c>
      <c r="AW38" s="50" t="str">
        <f t="shared" si="236"/>
        <v/>
      </c>
      <c r="AX38" s="50" t="str">
        <f t="shared" si="236"/>
        <v/>
      </c>
      <c r="AY38" s="50" t="str">
        <f t="shared" si="236"/>
        <v/>
      </c>
      <c r="AZ38" s="50" t="str">
        <f t="shared" si="236"/>
        <v/>
      </c>
      <c r="BA38" s="50" t="str">
        <f t="shared" si="236"/>
        <v/>
      </c>
      <c r="BB38" s="50" t="str">
        <f t="shared" si="236"/>
        <v/>
      </c>
      <c r="BC38" s="50" t="str">
        <f t="shared" si="236"/>
        <v/>
      </c>
      <c r="BD38" s="50" t="str">
        <f t="shared" si="236"/>
        <v/>
      </c>
      <c r="BE38" s="50" t="str">
        <f t="shared" si="236"/>
        <v/>
      </c>
      <c r="BF38" s="50" t="str">
        <f t="shared" si="236"/>
        <v/>
      </c>
      <c r="BG38" s="50" t="str">
        <f t="shared" si="236"/>
        <v/>
      </c>
      <c r="BH38" s="50" t="str">
        <f t="shared" si="236"/>
        <v/>
      </c>
      <c r="BI38" s="50" t="str">
        <f t="shared" si="236"/>
        <v/>
      </c>
      <c r="BJ38" s="50" t="str">
        <f t="shared" si="236"/>
        <v/>
      </c>
      <c r="BK38" s="50" t="str">
        <f t="shared" si="236"/>
        <v/>
      </c>
      <c r="BL38" s="50" t="str">
        <f t="shared" si="236"/>
        <v/>
      </c>
      <c r="BM38" s="50" t="str">
        <f t="shared" si="236"/>
        <v/>
      </c>
      <c r="BN38" s="50" t="str">
        <f t="shared" si="236"/>
        <v/>
      </c>
      <c r="BO38" s="50" t="str">
        <f t="shared" si="236"/>
        <v/>
      </c>
      <c r="BP38" s="50" t="str">
        <f t="shared" si="236"/>
        <v/>
      </c>
      <c r="BQ38" s="50" t="str">
        <f t="shared" si="236"/>
        <v/>
      </c>
      <c r="BR38" s="50" t="str">
        <f t="shared" si="236"/>
        <v/>
      </c>
      <c r="BS38" s="50" t="str">
        <f t="shared" si="236"/>
        <v/>
      </c>
      <c r="BT38" s="50" t="str">
        <f t="shared" si="236"/>
        <v/>
      </c>
      <c r="BU38" s="50" t="str">
        <f t="shared" si="236"/>
        <v/>
      </c>
      <c r="BV38" s="50" t="str">
        <f t="shared" si="236"/>
        <v/>
      </c>
      <c r="BW38" s="50" t="str">
        <f t="shared" si="236"/>
        <v/>
      </c>
      <c r="BX38" s="50" t="str">
        <f t="shared" si="236"/>
        <v/>
      </c>
      <c r="BY38" s="50" t="str">
        <f t="shared" si="236"/>
        <v/>
      </c>
      <c r="BZ38" s="50" t="str">
        <f t="shared" si="236"/>
        <v/>
      </c>
      <c r="CA38" s="50" t="str">
        <f t="shared" si="236"/>
        <v/>
      </c>
      <c r="CB38" s="50" t="str">
        <f t="shared" si="236"/>
        <v/>
      </c>
      <c r="CC38" s="50" t="str">
        <f t="shared" si="236"/>
        <v/>
      </c>
      <c r="CD38" s="50" t="str">
        <f t="shared" si="236"/>
        <v/>
      </c>
      <c r="CE38" s="50" t="str">
        <f t="shared" si="236"/>
        <v/>
      </c>
      <c r="CF38" s="50" t="str">
        <f t="shared" si="236"/>
        <v/>
      </c>
      <c r="CG38" s="50" t="str">
        <f t="shared" si="236"/>
        <v/>
      </c>
      <c r="CH38" s="50" t="str">
        <f t="shared" si="236"/>
        <v/>
      </c>
      <c r="CI38" s="50" t="str">
        <f t="shared" si="236"/>
        <v/>
      </c>
      <c r="CJ38" s="50" t="str">
        <f t="shared" si="236"/>
        <v/>
      </c>
      <c r="CK38" s="50" t="str">
        <f t="shared" si="236"/>
        <v/>
      </c>
      <c r="CL38" s="50" t="str">
        <f t="shared" si="236"/>
        <v/>
      </c>
      <c r="CM38" s="50" t="str">
        <f t="shared" si="236"/>
        <v/>
      </c>
      <c r="CN38" s="50" t="str">
        <f t="shared" si="236"/>
        <v/>
      </c>
      <c r="CO38" s="50" t="str">
        <f t="shared" si="236"/>
        <v/>
      </c>
      <c r="CP38" s="50" t="str">
        <f t="shared" si="236"/>
        <v/>
      </c>
      <c r="CQ38" s="50" t="str">
        <f t="shared" si="236"/>
        <v/>
      </c>
      <c r="CR38" s="50" t="str">
        <f t="shared" si="236"/>
        <v/>
      </c>
      <c r="CS38" s="50" t="str">
        <f t="shared" si="236"/>
        <v/>
      </c>
      <c r="CT38" s="50" t="str">
        <f t="shared" si="236"/>
        <v/>
      </c>
      <c r="CU38" s="50" t="str">
        <f t="shared" si="236"/>
        <v/>
      </c>
      <c r="CV38" s="50" t="str">
        <f t="shared" si="236"/>
        <v/>
      </c>
      <c r="CW38" s="50" t="str">
        <f t="shared" si="236"/>
        <v/>
      </c>
      <c r="CX38" s="50" t="str">
        <f t="shared" si="236"/>
        <v/>
      </c>
      <c r="CY38" s="50" t="str">
        <f t="shared" si="236"/>
        <v/>
      </c>
      <c r="CZ38" s="50" t="str">
        <f t="shared" si="236"/>
        <v/>
      </c>
      <c r="DA38" s="50" t="str">
        <f t="shared" si="236"/>
        <v/>
      </c>
      <c r="DB38" s="50" t="str">
        <f t="shared" si="236"/>
        <v/>
      </c>
      <c r="DC38" s="50" t="str">
        <f t="shared" si="236"/>
        <v/>
      </c>
      <c r="DD38" s="50" t="str">
        <f t="shared" si="134"/>
        <v/>
      </c>
      <c r="DE38" s="50" t="str">
        <f t="shared" si="134"/>
        <v/>
      </c>
      <c r="DF38" s="50" t="str">
        <f t="shared" si="134"/>
        <v/>
      </c>
      <c r="DG38" s="50" t="str">
        <f t="shared" si="134"/>
        <v/>
      </c>
      <c r="DH38" s="50" t="str">
        <f t="shared" si="134"/>
        <v/>
      </c>
      <c r="DI38" s="50" t="str">
        <f t="shared" si="134"/>
        <v/>
      </c>
      <c r="DJ38" s="50" t="str">
        <f t="shared" si="134"/>
        <v/>
      </c>
      <c r="DK38" s="50" t="str">
        <f t="shared" si="134"/>
        <v/>
      </c>
      <c r="DL38" s="50" t="str">
        <f t="shared" si="134"/>
        <v/>
      </c>
      <c r="DM38" s="50" t="str">
        <f t="shared" si="134"/>
        <v/>
      </c>
      <c r="DN38" s="50" t="str">
        <f t="shared" si="134"/>
        <v/>
      </c>
      <c r="DO38" s="50" t="str">
        <f t="shared" si="134"/>
        <v/>
      </c>
      <c r="DP38" s="50" t="str">
        <f t="shared" si="134"/>
        <v/>
      </c>
      <c r="DQ38" s="50" t="str">
        <f t="shared" si="134"/>
        <v/>
      </c>
      <c r="DR38" s="50" t="str">
        <f t="shared" si="134"/>
        <v/>
      </c>
      <c r="DS38" s="50" t="str">
        <f t="shared" si="134"/>
        <v/>
      </c>
      <c r="DT38" s="170" t="e">
        <f t="shared" si="135"/>
        <v>#N/A</v>
      </c>
      <c r="DU38" s="170" t="e">
        <f t="shared" si="136"/>
        <v>#N/A</v>
      </c>
      <c r="DV38" s="170" t="e">
        <f t="shared" si="137"/>
        <v>#N/A</v>
      </c>
      <c r="DW38" s="170" t="e">
        <f t="shared" si="138"/>
        <v>#N/A</v>
      </c>
      <c r="DX38" s="170" t="e">
        <f t="shared" si="139"/>
        <v>#N/A</v>
      </c>
      <c r="DY38" s="170" t="e">
        <f t="shared" si="140"/>
        <v>#N/A</v>
      </c>
      <c r="DZ38" s="170" t="e">
        <f t="shared" si="141"/>
        <v>#N/A</v>
      </c>
      <c r="EA38" s="170" t="e">
        <f t="shared" si="142"/>
        <v>#N/A</v>
      </c>
      <c r="EB38" s="170" t="e">
        <f t="shared" si="143"/>
        <v>#N/A</v>
      </c>
      <c r="EC38" s="170" t="e">
        <f t="shared" si="144"/>
        <v>#N/A</v>
      </c>
      <c r="ED38" s="170" t="e">
        <f t="shared" si="145"/>
        <v>#N/A</v>
      </c>
      <c r="EE38" s="170" t="e">
        <f t="shared" si="146"/>
        <v>#N/A</v>
      </c>
      <c r="EF38" s="170" t="e">
        <f t="shared" si="147"/>
        <v>#N/A</v>
      </c>
      <c r="EG38" s="170" t="e">
        <f t="shared" si="148"/>
        <v>#N/A</v>
      </c>
      <c r="EH38" s="170" t="e">
        <f t="shared" si="149"/>
        <v>#N/A</v>
      </c>
      <c r="EI38" s="170" t="e">
        <f t="shared" si="150"/>
        <v>#N/A</v>
      </c>
      <c r="EJ38" s="170" t="e">
        <f t="shared" si="151"/>
        <v>#N/A</v>
      </c>
      <c r="EK38" s="170" t="e">
        <f t="shared" si="152"/>
        <v>#N/A</v>
      </c>
      <c r="EL38" s="170" t="e">
        <f t="shared" si="153"/>
        <v>#N/A</v>
      </c>
      <c r="EM38" s="170" t="e">
        <f t="shared" si="154"/>
        <v>#N/A</v>
      </c>
      <c r="EN38" s="170" t="e">
        <f t="shared" si="155"/>
        <v>#N/A</v>
      </c>
      <c r="EO38" s="170" t="e">
        <f t="shared" si="156"/>
        <v>#N/A</v>
      </c>
      <c r="EP38" s="170" t="e">
        <f t="shared" si="157"/>
        <v>#N/A</v>
      </c>
      <c r="EQ38" s="170" t="e">
        <f t="shared" si="158"/>
        <v>#N/A</v>
      </c>
      <c r="ER38" s="170" t="e">
        <f t="shared" si="159"/>
        <v>#N/A</v>
      </c>
      <c r="ES38" s="170" t="e">
        <f t="shared" si="160"/>
        <v>#N/A</v>
      </c>
      <c r="ET38" s="170" t="e">
        <f t="shared" si="161"/>
        <v>#N/A</v>
      </c>
      <c r="EU38" s="170" t="e">
        <f t="shared" si="162"/>
        <v>#N/A</v>
      </c>
      <c r="EV38" s="170" t="e">
        <f t="shared" si="163"/>
        <v>#N/A</v>
      </c>
      <c r="EW38" s="170" t="e">
        <f t="shared" si="164"/>
        <v>#N/A</v>
      </c>
      <c r="EX38" s="170" t="e">
        <f t="shared" si="165"/>
        <v>#N/A</v>
      </c>
      <c r="EY38" s="170" t="e">
        <f t="shared" si="166"/>
        <v>#N/A</v>
      </c>
      <c r="EZ38" s="170" t="e">
        <f t="shared" si="167"/>
        <v>#N/A</v>
      </c>
      <c r="FA38" s="170" t="e">
        <f t="shared" si="168"/>
        <v>#N/A</v>
      </c>
      <c r="FB38" s="170" t="e">
        <f t="shared" si="169"/>
        <v>#N/A</v>
      </c>
      <c r="FC38" s="170" t="e">
        <f t="shared" si="170"/>
        <v>#N/A</v>
      </c>
      <c r="FD38" s="170" t="e">
        <f t="shared" si="171"/>
        <v>#N/A</v>
      </c>
      <c r="FE38" s="170" t="e">
        <f t="shared" si="172"/>
        <v>#N/A</v>
      </c>
      <c r="FF38" s="170" t="e">
        <f t="shared" si="173"/>
        <v>#N/A</v>
      </c>
      <c r="FG38" s="170" t="e">
        <f t="shared" si="174"/>
        <v>#N/A</v>
      </c>
      <c r="FH38" s="170" t="e">
        <f t="shared" si="175"/>
        <v>#N/A</v>
      </c>
      <c r="FI38" s="170" t="e">
        <f t="shared" si="176"/>
        <v>#N/A</v>
      </c>
      <c r="FJ38" s="170" t="e">
        <f t="shared" si="177"/>
        <v>#N/A</v>
      </c>
      <c r="FK38" s="170" t="e">
        <f t="shared" si="178"/>
        <v>#N/A</v>
      </c>
      <c r="FL38" s="170" t="e">
        <f t="shared" si="179"/>
        <v>#N/A</v>
      </c>
      <c r="FM38" s="170" t="e">
        <f t="shared" si="180"/>
        <v>#N/A</v>
      </c>
      <c r="FN38" s="170" t="e">
        <f t="shared" si="181"/>
        <v>#N/A</v>
      </c>
      <c r="FO38" s="170" t="e">
        <f t="shared" si="182"/>
        <v>#N/A</v>
      </c>
      <c r="FP38" s="170" t="e">
        <f t="shared" si="183"/>
        <v>#N/A</v>
      </c>
      <c r="FQ38" s="170" t="e">
        <f t="shared" si="184"/>
        <v>#N/A</v>
      </c>
      <c r="FR38" s="170" t="e">
        <f t="shared" si="185"/>
        <v>#N/A</v>
      </c>
      <c r="FS38" s="170" t="e">
        <f t="shared" si="186"/>
        <v>#N/A</v>
      </c>
      <c r="FT38" s="170" t="e">
        <f t="shared" si="187"/>
        <v>#N/A</v>
      </c>
      <c r="FU38" s="170" t="e">
        <f t="shared" si="188"/>
        <v>#N/A</v>
      </c>
      <c r="FV38" s="170" t="e">
        <f t="shared" si="189"/>
        <v>#N/A</v>
      </c>
      <c r="FW38" s="170" t="e">
        <f t="shared" si="190"/>
        <v>#N/A</v>
      </c>
      <c r="FX38" s="170" t="e">
        <f t="shared" si="191"/>
        <v>#N/A</v>
      </c>
      <c r="FY38" s="170" t="e">
        <f t="shared" si="192"/>
        <v>#N/A</v>
      </c>
      <c r="FZ38" s="170" t="e">
        <f t="shared" si="193"/>
        <v>#N/A</v>
      </c>
      <c r="GA38" s="170" t="e">
        <f t="shared" si="194"/>
        <v>#N/A</v>
      </c>
      <c r="GB38" s="170" t="e">
        <f t="shared" si="195"/>
        <v>#N/A</v>
      </c>
      <c r="GC38" s="170" t="e">
        <f t="shared" si="196"/>
        <v>#N/A</v>
      </c>
      <c r="GD38" s="170" t="e">
        <f t="shared" si="197"/>
        <v>#N/A</v>
      </c>
      <c r="GE38" s="170" t="e">
        <f t="shared" si="198"/>
        <v>#N/A</v>
      </c>
      <c r="GF38" s="170" t="e">
        <f t="shared" si="199"/>
        <v>#N/A</v>
      </c>
      <c r="GG38" s="170" t="e">
        <f t="shared" si="200"/>
        <v>#N/A</v>
      </c>
      <c r="GH38" s="170" t="e">
        <f t="shared" si="201"/>
        <v>#N/A</v>
      </c>
      <c r="GI38" s="170" t="e">
        <f t="shared" si="202"/>
        <v>#N/A</v>
      </c>
      <c r="GJ38" s="170" t="e">
        <f t="shared" si="203"/>
        <v>#N/A</v>
      </c>
      <c r="GK38" s="170" t="e">
        <f t="shared" si="204"/>
        <v>#N/A</v>
      </c>
      <c r="GL38" s="170" t="e">
        <f t="shared" si="205"/>
        <v>#N/A</v>
      </c>
      <c r="GM38" s="170" t="e">
        <f t="shared" si="206"/>
        <v>#N/A</v>
      </c>
      <c r="GN38" s="170" t="e">
        <f t="shared" si="207"/>
        <v>#N/A</v>
      </c>
      <c r="GO38" s="170" t="e">
        <f t="shared" si="208"/>
        <v>#N/A</v>
      </c>
      <c r="GP38" s="170" t="e">
        <f t="shared" si="209"/>
        <v>#N/A</v>
      </c>
      <c r="GQ38" s="170" t="e">
        <f t="shared" si="210"/>
        <v>#N/A</v>
      </c>
      <c r="GR38" s="170" t="e">
        <f t="shared" si="211"/>
        <v>#N/A</v>
      </c>
      <c r="GS38" s="170" t="e">
        <f t="shared" si="212"/>
        <v>#N/A</v>
      </c>
      <c r="GT38" s="170" t="e">
        <f t="shared" si="213"/>
        <v>#N/A</v>
      </c>
      <c r="GU38" s="170" t="e">
        <f t="shared" si="214"/>
        <v>#N/A</v>
      </c>
      <c r="GV38" s="170" t="e">
        <f t="shared" si="215"/>
        <v>#N/A</v>
      </c>
      <c r="GW38" s="170" t="e">
        <f t="shared" si="216"/>
        <v>#N/A</v>
      </c>
      <c r="GX38" s="170" t="e">
        <f t="shared" si="217"/>
        <v>#N/A</v>
      </c>
      <c r="GY38" s="170" t="e">
        <f t="shared" si="218"/>
        <v>#N/A</v>
      </c>
      <c r="GZ38" s="170" t="e">
        <f t="shared" si="219"/>
        <v>#N/A</v>
      </c>
      <c r="HA38" s="170" t="e">
        <f t="shared" si="220"/>
        <v>#N/A</v>
      </c>
      <c r="HB38" s="170" t="e">
        <f t="shared" si="221"/>
        <v>#N/A</v>
      </c>
      <c r="HC38" s="170" t="e">
        <f t="shared" si="222"/>
        <v>#N/A</v>
      </c>
      <c r="HD38" s="170" t="e">
        <f t="shared" si="223"/>
        <v>#N/A</v>
      </c>
      <c r="HE38" s="170" t="e">
        <f t="shared" si="224"/>
        <v>#N/A</v>
      </c>
      <c r="HF38" s="170" t="e">
        <f t="shared" si="225"/>
        <v>#N/A</v>
      </c>
      <c r="HG38" s="170" t="e">
        <f t="shared" si="226"/>
        <v>#N/A</v>
      </c>
      <c r="HH38" s="170" t="e">
        <f t="shared" si="227"/>
        <v>#N/A</v>
      </c>
      <c r="HI38" s="170" t="e">
        <f t="shared" si="228"/>
        <v>#N/A</v>
      </c>
      <c r="HJ38" s="170" t="e">
        <f t="shared" si="229"/>
        <v>#N/A</v>
      </c>
      <c r="HK38" s="170" t="e">
        <f t="shared" si="230"/>
        <v>#N/A</v>
      </c>
      <c r="HL38" s="170" t="e">
        <f t="shared" si="231"/>
        <v>#N/A</v>
      </c>
      <c r="HM38" s="170" t="e">
        <f t="shared" si="232"/>
        <v>#N/A</v>
      </c>
      <c r="HN38" s="170" t="e">
        <f t="shared" si="233"/>
        <v>#N/A</v>
      </c>
      <c r="HO38" s="170" t="e">
        <f t="shared" si="234"/>
        <v>#N/A</v>
      </c>
      <c r="HP38" s="170" t="e">
        <f t="shared" si="235"/>
        <v>#N/A</v>
      </c>
    </row>
    <row r="39" spans="1:224" hidden="1" x14ac:dyDescent="0.25">
      <c r="A39" s="4">
        <v>36</v>
      </c>
      <c r="B39" s="96"/>
      <c r="C39" s="96"/>
      <c r="D39" s="96"/>
      <c r="E39" s="36" t="str">
        <f t="shared" si="107"/>
        <v/>
      </c>
      <c r="F39" s="36" t="str">
        <f t="shared" si="108"/>
        <v/>
      </c>
      <c r="G39" s="74" t="str">
        <f t="shared" si="109"/>
        <v/>
      </c>
      <c r="H39" s="23"/>
      <c r="I39" s="58"/>
      <c r="J39" s="281"/>
      <c r="K39" s="75" t="str">
        <f>IF(AND(B39&gt;0,C39&gt;0,D39&gt;0),IF(ISBLANK(J39),IF(ISBLANK(H39),"",(D39-B39)*VLOOKUP(H39,VLookups!$A$4:$B$13,2,FALSE)),J39),"")</f>
        <v/>
      </c>
      <c r="L39" s="76" t="str">
        <f t="shared" si="131"/>
        <v/>
      </c>
      <c r="M39" s="96"/>
      <c r="N39" s="271"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132"/>
        <v/>
      </c>
      <c r="W39" s="50" t="str">
        <f t="shared" si="127"/>
        <v/>
      </c>
      <c r="X39" s="50" t="str">
        <f t="shared" si="127"/>
        <v/>
      </c>
      <c r="Y39" s="50" t="str">
        <f t="shared" si="127"/>
        <v/>
      </c>
      <c r="Z39" s="50" t="str">
        <f t="shared" si="127"/>
        <v/>
      </c>
      <c r="AA39" s="50" t="str">
        <f t="shared" si="127"/>
        <v/>
      </c>
      <c r="AB39" s="50" t="str">
        <f t="shared" si="127"/>
        <v/>
      </c>
      <c r="AC39" s="50" t="str">
        <f t="shared" si="127"/>
        <v/>
      </c>
      <c r="AD39" s="50" t="str">
        <f t="shared" si="127"/>
        <v/>
      </c>
      <c r="AE39" s="50" t="str">
        <f t="shared" si="127"/>
        <v/>
      </c>
      <c r="AF39" s="50" t="str">
        <f t="shared" si="127"/>
        <v/>
      </c>
      <c r="AG39" s="50" t="str">
        <f t="shared" si="127"/>
        <v/>
      </c>
      <c r="AH39" s="50" t="str">
        <f t="shared" si="127"/>
        <v/>
      </c>
      <c r="AI39" s="50" t="str">
        <f t="shared" si="127"/>
        <v/>
      </c>
      <c r="AJ39" s="50" t="str">
        <f t="shared" si="127"/>
        <v/>
      </c>
      <c r="AK39" s="50" t="str">
        <f t="shared" si="127"/>
        <v/>
      </c>
      <c r="AL39" s="50" t="str">
        <f t="shared" si="127"/>
        <v/>
      </c>
      <c r="AM39" s="50" t="str">
        <f t="shared" si="127"/>
        <v/>
      </c>
      <c r="AN39" s="50" t="str">
        <f t="shared" si="127"/>
        <v/>
      </c>
      <c r="AO39" s="50" t="str">
        <f t="shared" si="127"/>
        <v/>
      </c>
      <c r="AP39" s="50" t="str">
        <f t="shared" si="127"/>
        <v/>
      </c>
      <c r="AQ39" s="50" t="str">
        <f t="shared" si="133"/>
        <v/>
      </c>
      <c r="AR39" s="50" t="str">
        <f t="shared" si="236"/>
        <v/>
      </c>
      <c r="AS39" s="50" t="str">
        <f t="shared" si="236"/>
        <v/>
      </c>
      <c r="AT39" s="50" t="str">
        <f t="shared" si="236"/>
        <v/>
      </c>
      <c r="AU39" s="50" t="str">
        <f t="shared" si="236"/>
        <v/>
      </c>
      <c r="AV39" s="50" t="str">
        <f t="shared" si="236"/>
        <v/>
      </c>
      <c r="AW39" s="50" t="str">
        <f t="shared" si="236"/>
        <v/>
      </c>
      <c r="AX39" s="50" t="str">
        <f t="shared" si="236"/>
        <v/>
      </c>
      <c r="AY39" s="50" t="str">
        <f t="shared" si="236"/>
        <v/>
      </c>
      <c r="AZ39" s="50" t="str">
        <f t="shared" si="236"/>
        <v/>
      </c>
      <c r="BA39" s="50" t="str">
        <f t="shared" si="236"/>
        <v/>
      </c>
      <c r="BB39" s="50" t="str">
        <f t="shared" si="236"/>
        <v/>
      </c>
      <c r="BC39" s="50" t="str">
        <f t="shared" si="236"/>
        <v/>
      </c>
      <c r="BD39" s="50" t="str">
        <f t="shared" si="236"/>
        <v/>
      </c>
      <c r="BE39" s="50" t="str">
        <f t="shared" si="236"/>
        <v/>
      </c>
      <c r="BF39" s="50" t="str">
        <f t="shared" si="236"/>
        <v/>
      </c>
      <c r="BG39" s="50" t="str">
        <f t="shared" si="236"/>
        <v/>
      </c>
      <c r="BH39" s="50" t="str">
        <f t="shared" si="236"/>
        <v/>
      </c>
      <c r="BI39" s="50" t="str">
        <f t="shared" si="236"/>
        <v/>
      </c>
      <c r="BJ39" s="50" t="str">
        <f t="shared" si="236"/>
        <v/>
      </c>
      <c r="BK39" s="50" t="str">
        <f t="shared" si="236"/>
        <v/>
      </c>
      <c r="BL39" s="50" t="str">
        <f t="shared" si="236"/>
        <v/>
      </c>
      <c r="BM39" s="50" t="str">
        <f t="shared" si="236"/>
        <v/>
      </c>
      <c r="BN39" s="50" t="str">
        <f t="shared" si="236"/>
        <v/>
      </c>
      <c r="BO39" s="50" t="str">
        <f t="shared" si="236"/>
        <v/>
      </c>
      <c r="BP39" s="50" t="str">
        <f t="shared" si="236"/>
        <v/>
      </c>
      <c r="BQ39" s="50" t="str">
        <f t="shared" si="236"/>
        <v/>
      </c>
      <c r="BR39" s="50" t="str">
        <f t="shared" si="236"/>
        <v/>
      </c>
      <c r="BS39" s="50" t="str">
        <f t="shared" si="236"/>
        <v/>
      </c>
      <c r="BT39" s="50" t="str">
        <f t="shared" si="236"/>
        <v/>
      </c>
      <c r="BU39" s="50" t="str">
        <f t="shared" si="236"/>
        <v/>
      </c>
      <c r="BV39" s="50" t="str">
        <f t="shared" si="236"/>
        <v/>
      </c>
      <c r="BW39" s="50" t="str">
        <f t="shared" si="236"/>
        <v/>
      </c>
      <c r="BX39" s="50" t="str">
        <f t="shared" si="236"/>
        <v/>
      </c>
      <c r="BY39" s="50" t="str">
        <f t="shared" si="236"/>
        <v/>
      </c>
      <c r="BZ39" s="50" t="str">
        <f t="shared" si="236"/>
        <v/>
      </c>
      <c r="CA39" s="50" t="str">
        <f t="shared" si="236"/>
        <v/>
      </c>
      <c r="CB39" s="50" t="str">
        <f t="shared" si="236"/>
        <v/>
      </c>
      <c r="CC39" s="50" t="str">
        <f t="shared" si="236"/>
        <v/>
      </c>
      <c r="CD39" s="50" t="str">
        <f t="shared" si="236"/>
        <v/>
      </c>
      <c r="CE39" s="50" t="str">
        <f t="shared" si="236"/>
        <v/>
      </c>
      <c r="CF39" s="50" t="str">
        <f t="shared" si="236"/>
        <v/>
      </c>
      <c r="CG39" s="50" t="str">
        <f t="shared" si="236"/>
        <v/>
      </c>
      <c r="CH39" s="50" t="str">
        <f t="shared" si="236"/>
        <v/>
      </c>
      <c r="CI39" s="50" t="str">
        <f t="shared" si="236"/>
        <v/>
      </c>
      <c r="CJ39" s="50" t="str">
        <f t="shared" si="236"/>
        <v/>
      </c>
      <c r="CK39" s="50" t="str">
        <f t="shared" si="236"/>
        <v/>
      </c>
      <c r="CL39" s="50" t="str">
        <f t="shared" si="236"/>
        <v/>
      </c>
      <c r="CM39" s="50" t="str">
        <f t="shared" si="236"/>
        <v/>
      </c>
      <c r="CN39" s="50" t="str">
        <f t="shared" si="236"/>
        <v/>
      </c>
      <c r="CO39" s="50" t="str">
        <f t="shared" si="236"/>
        <v/>
      </c>
      <c r="CP39" s="50" t="str">
        <f t="shared" si="236"/>
        <v/>
      </c>
      <c r="CQ39" s="50" t="str">
        <f t="shared" si="236"/>
        <v/>
      </c>
      <c r="CR39" s="50" t="str">
        <f t="shared" si="236"/>
        <v/>
      </c>
      <c r="CS39" s="50" t="str">
        <f t="shared" si="236"/>
        <v/>
      </c>
      <c r="CT39" s="50" t="str">
        <f t="shared" si="236"/>
        <v/>
      </c>
      <c r="CU39" s="50" t="str">
        <f t="shared" si="236"/>
        <v/>
      </c>
      <c r="CV39" s="50" t="str">
        <f t="shared" si="236"/>
        <v/>
      </c>
      <c r="CW39" s="50" t="str">
        <f t="shared" si="236"/>
        <v/>
      </c>
      <c r="CX39" s="50" t="str">
        <f t="shared" si="236"/>
        <v/>
      </c>
      <c r="CY39" s="50" t="str">
        <f t="shared" si="236"/>
        <v/>
      </c>
      <c r="CZ39" s="50" t="str">
        <f t="shared" si="236"/>
        <v/>
      </c>
      <c r="DA39" s="50" t="str">
        <f t="shared" si="236"/>
        <v/>
      </c>
      <c r="DB39" s="50" t="str">
        <f t="shared" si="236"/>
        <v/>
      </c>
      <c r="DC39" s="50" t="str">
        <f t="shared" si="236"/>
        <v/>
      </c>
      <c r="DD39" s="50" t="str">
        <f t="shared" si="134"/>
        <v/>
      </c>
      <c r="DE39" s="50" t="str">
        <f t="shared" si="134"/>
        <v/>
      </c>
      <c r="DF39" s="50" t="str">
        <f t="shared" si="134"/>
        <v/>
      </c>
      <c r="DG39" s="50" t="str">
        <f t="shared" si="134"/>
        <v/>
      </c>
      <c r="DH39" s="50" t="str">
        <f t="shared" si="134"/>
        <v/>
      </c>
      <c r="DI39" s="50" t="str">
        <f t="shared" si="134"/>
        <v/>
      </c>
      <c r="DJ39" s="50" t="str">
        <f t="shared" si="134"/>
        <v/>
      </c>
      <c r="DK39" s="50" t="str">
        <f t="shared" si="134"/>
        <v/>
      </c>
      <c r="DL39" s="50" t="str">
        <f t="shared" si="134"/>
        <v/>
      </c>
      <c r="DM39" s="50" t="str">
        <f t="shared" si="134"/>
        <v/>
      </c>
      <c r="DN39" s="50" t="str">
        <f t="shared" si="134"/>
        <v/>
      </c>
      <c r="DO39" s="50" t="str">
        <f t="shared" si="134"/>
        <v/>
      </c>
      <c r="DP39" s="50" t="str">
        <f t="shared" si="134"/>
        <v/>
      </c>
      <c r="DQ39" s="50" t="str">
        <f t="shared" si="134"/>
        <v/>
      </c>
      <c r="DR39" s="50" t="str">
        <f t="shared" si="134"/>
        <v/>
      </c>
      <c r="DS39" s="50" t="str">
        <f t="shared" si="134"/>
        <v/>
      </c>
      <c r="DT39" s="170" t="e">
        <f t="shared" si="135"/>
        <v>#N/A</v>
      </c>
      <c r="DU39" s="170" t="e">
        <f t="shared" si="136"/>
        <v>#N/A</v>
      </c>
      <c r="DV39" s="170" t="e">
        <f t="shared" si="137"/>
        <v>#N/A</v>
      </c>
      <c r="DW39" s="170" t="e">
        <f t="shared" si="138"/>
        <v>#N/A</v>
      </c>
      <c r="DX39" s="170" t="e">
        <f t="shared" si="139"/>
        <v>#N/A</v>
      </c>
      <c r="DY39" s="170" t="e">
        <f t="shared" si="140"/>
        <v>#N/A</v>
      </c>
      <c r="DZ39" s="170" t="e">
        <f t="shared" si="141"/>
        <v>#N/A</v>
      </c>
      <c r="EA39" s="170" t="e">
        <f t="shared" si="142"/>
        <v>#N/A</v>
      </c>
      <c r="EB39" s="170" t="e">
        <f t="shared" si="143"/>
        <v>#N/A</v>
      </c>
      <c r="EC39" s="170" t="e">
        <f t="shared" si="144"/>
        <v>#N/A</v>
      </c>
      <c r="ED39" s="170" t="e">
        <f t="shared" si="145"/>
        <v>#N/A</v>
      </c>
      <c r="EE39" s="170" t="e">
        <f t="shared" si="146"/>
        <v>#N/A</v>
      </c>
      <c r="EF39" s="170" t="e">
        <f t="shared" si="147"/>
        <v>#N/A</v>
      </c>
      <c r="EG39" s="170" t="e">
        <f t="shared" si="148"/>
        <v>#N/A</v>
      </c>
      <c r="EH39" s="170" t="e">
        <f t="shared" si="149"/>
        <v>#N/A</v>
      </c>
      <c r="EI39" s="170" t="e">
        <f t="shared" si="150"/>
        <v>#N/A</v>
      </c>
      <c r="EJ39" s="170" t="e">
        <f t="shared" si="151"/>
        <v>#N/A</v>
      </c>
      <c r="EK39" s="170" t="e">
        <f t="shared" si="152"/>
        <v>#N/A</v>
      </c>
      <c r="EL39" s="170" t="e">
        <f t="shared" si="153"/>
        <v>#N/A</v>
      </c>
      <c r="EM39" s="170" t="e">
        <f t="shared" si="154"/>
        <v>#N/A</v>
      </c>
      <c r="EN39" s="170" t="e">
        <f t="shared" si="155"/>
        <v>#N/A</v>
      </c>
      <c r="EO39" s="170" t="e">
        <f t="shared" si="156"/>
        <v>#N/A</v>
      </c>
      <c r="EP39" s="170" t="e">
        <f t="shared" si="157"/>
        <v>#N/A</v>
      </c>
      <c r="EQ39" s="170" t="e">
        <f t="shared" si="158"/>
        <v>#N/A</v>
      </c>
      <c r="ER39" s="170" t="e">
        <f t="shared" si="159"/>
        <v>#N/A</v>
      </c>
      <c r="ES39" s="170" t="e">
        <f t="shared" si="160"/>
        <v>#N/A</v>
      </c>
      <c r="ET39" s="170" t="e">
        <f t="shared" si="161"/>
        <v>#N/A</v>
      </c>
      <c r="EU39" s="170" t="e">
        <f t="shared" si="162"/>
        <v>#N/A</v>
      </c>
      <c r="EV39" s="170" t="e">
        <f t="shared" si="163"/>
        <v>#N/A</v>
      </c>
      <c r="EW39" s="170" t="e">
        <f t="shared" si="164"/>
        <v>#N/A</v>
      </c>
      <c r="EX39" s="170" t="e">
        <f t="shared" si="165"/>
        <v>#N/A</v>
      </c>
      <c r="EY39" s="170" t="e">
        <f t="shared" si="166"/>
        <v>#N/A</v>
      </c>
      <c r="EZ39" s="170" t="e">
        <f t="shared" si="167"/>
        <v>#N/A</v>
      </c>
      <c r="FA39" s="170" t="e">
        <f t="shared" si="168"/>
        <v>#N/A</v>
      </c>
      <c r="FB39" s="170" t="e">
        <f t="shared" si="169"/>
        <v>#N/A</v>
      </c>
      <c r="FC39" s="170" t="e">
        <f t="shared" si="170"/>
        <v>#N/A</v>
      </c>
      <c r="FD39" s="170" t="e">
        <f t="shared" si="171"/>
        <v>#N/A</v>
      </c>
      <c r="FE39" s="170" t="e">
        <f t="shared" si="172"/>
        <v>#N/A</v>
      </c>
      <c r="FF39" s="170" t="e">
        <f t="shared" si="173"/>
        <v>#N/A</v>
      </c>
      <c r="FG39" s="170" t="e">
        <f t="shared" si="174"/>
        <v>#N/A</v>
      </c>
      <c r="FH39" s="170" t="e">
        <f t="shared" si="175"/>
        <v>#N/A</v>
      </c>
      <c r="FI39" s="170" t="e">
        <f t="shared" si="176"/>
        <v>#N/A</v>
      </c>
      <c r="FJ39" s="170" t="e">
        <f t="shared" si="177"/>
        <v>#N/A</v>
      </c>
      <c r="FK39" s="170" t="e">
        <f t="shared" si="178"/>
        <v>#N/A</v>
      </c>
      <c r="FL39" s="170" t="e">
        <f t="shared" si="179"/>
        <v>#N/A</v>
      </c>
      <c r="FM39" s="170" t="e">
        <f t="shared" si="180"/>
        <v>#N/A</v>
      </c>
      <c r="FN39" s="170" t="e">
        <f t="shared" si="181"/>
        <v>#N/A</v>
      </c>
      <c r="FO39" s="170" t="e">
        <f t="shared" si="182"/>
        <v>#N/A</v>
      </c>
      <c r="FP39" s="170" t="e">
        <f t="shared" si="183"/>
        <v>#N/A</v>
      </c>
      <c r="FQ39" s="170" t="e">
        <f t="shared" si="184"/>
        <v>#N/A</v>
      </c>
      <c r="FR39" s="170" t="e">
        <f t="shared" si="185"/>
        <v>#N/A</v>
      </c>
      <c r="FS39" s="170" t="e">
        <f t="shared" si="186"/>
        <v>#N/A</v>
      </c>
      <c r="FT39" s="170" t="e">
        <f t="shared" si="187"/>
        <v>#N/A</v>
      </c>
      <c r="FU39" s="170" t="e">
        <f t="shared" si="188"/>
        <v>#N/A</v>
      </c>
      <c r="FV39" s="170" t="e">
        <f t="shared" si="189"/>
        <v>#N/A</v>
      </c>
      <c r="FW39" s="170" t="e">
        <f t="shared" si="190"/>
        <v>#N/A</v>
      </c>
      <c r="FX39" s="170" t="e">
        <f t="shared" si="191"/>
        <v>#N/A</v>
      </c>
      <c r="FY39" s="170" t="e">
        <f t="shared" si="192"/>
        <v>#N/A</v>
      </c>
      <c r="FZ39" s="170" t="e">
        <f t="shared" si="193"/>
        <v>#N/A</v>
      </c>
      <c r="GA39" s="170" t="e">
        <f t="shared" si="194"/>
        <v>#N/A</v>
      </c>
      <c r="GB39" s="170" t="e">
        <f t="shared" si="195"/>
        <v>#N/A</v>
      </c>
      <c r="GC39" s="170" t="e">
        <f t="shared" si="196"/>
        <v>#N/A</v>
      </c>
      <c r="GD39" s="170" t="e">
        <f t="shared" si="197"/>
        <v>#N/A</v>
      </c>
      <c r="GE39" s="170" t="e">
        <f t="shared" si="198"/>
        <v>#N/A</v>
      </c>
      <c r="GF39" s="170" t="e">
        <f t="shared" si="199"/>
        <v>#N/A</v>
      </c>
      <c r="GG39" s="170" t="e">
        <f t="shared" si="200"/>
        <v>#N/A</v>
      </c>
      <c r="GH39" s="170" t="e">
        <f t="shared" si="201"/>
        <v>#N/A</v>
      </c>
      <c r="GI39" s="170" t="e">
        <f t="shared" si="202"/>
        <v>#N/A</v>
      </c>
      <c r="GJ39" s="170" t="e">
        <f t="shared" si="203"/>
        <v>#N/A</v>
      </c>
      <c r="GK39" s="170" t="e">
        <f t="shared" si="204"/>
        <v>#N/A</v>
      </c>
      <c r="GL39" s="170" t="e">
        <f t="shared" si="205"/>
        <v>#N/A</v>
      </c>
      <c r="GM39" s="170" t="e">
        <f t="shared" si="206"/>
        <v>#N/A</v>
      </c>
      <c r="GN39" s="170" t="e">
        <f t="shared" si="207"/>
        <v>#N/A</v>
      </c>
      <c r="GO39" s="170" t="e">
        <f t="shared" si="208"/>
        <v>#N/A</v>
      </c>
      <c r="GP39" s="170" t="e">
        <f t="shared" si="209"/>
        <v>#N/A</v>
      </c>
      <c r="GQ39" s="170" t="e">
        <f t="shared" si="210"/>
        <v>#N/A</v>
      </c>
      <c r="GR39" s="170" t="e">
        <f t="shared" si="211"/>
        <v>#N/A</v>
      </c>
      <c r="GS39" s="170" t="e">
        <f t="shared" si="212"/>
        <v>#N/A</v>
      </c>
      <c r="GT39" s="170" t="e">
        <f t="shared" si="213"/>
        <v>#N/A</v>
      </c>
      <c r="GU39" s="170" t="e">
        <f t="shared" si="214"/>
        <v>#N/A</v>
      </c>
      <c r="GV39" s="170" t="e">
        <f t="shared" si="215"/>
        <v>#N/A</v>
      </c>
      <c r="GW39" s="170" t="e">
        <f t="shared" si="216"/>
        <v>#N/A</v>
      </c>
      <c r="GX39" s="170" t="e">
        <f t="shared" si="217"/>
        <v>#N/A</v>
      </c>
      <c r="GY39" s="170" t="e">
        <f t="shared" si="218"/>
        <v>#N/A</v>
      </c>
      <c r="GZ39" s="170" t="e">
        <f t="shared" si="219"/>
        <v>#N/A</v>
      </c>
      <c r="HA39" s="170" t="e">
        <f t="shared" si="220"/>
        <v>#N/A</v>
      </c>
      <c r="HB39" s="170" t="e">
        <f t="shared" si="221"/>
        <v>#N/A</v>
      </c>
      <c r="HC39" s="170" t="e">
        <f t="shared" si="222"/>
        <v>#N/A</v>
      </c>
      <c r="HD39" s="170" t="e">
        <f t="shared" si="223"/>
        <v>#N/A</v>
      </c>
      <c r="HE39" s="170" t="e">
        <f t="shared" si="224"/>
        <v>#N/A</v>
      </c>
      <c r="HF39" s="170" t="e">
        <f t="shared" si="225"/>
        <v>#N/A</v>
      </c>
      <c r="HG39" s="170" t="e">
        <f t="shared" si="226"/>
        <v>#N/A</v>
      </c>
      <c r="HH39" s="170" t="e">
        <f t="shared" si="227"/>
        <v>#N/A</v>
      </c>
      <c r="HI39" s="170" t="e">
        <f t="shared" si="228"/>
        <v>#N/A</v>
      </c>
      <c r="HJ39" s="170" t="e">
        <f t="shared" si="229"/>
        <v>#N/A</v>
      </c>
      <c r="HK39" s="170" t="e">
        <f t="shared" si="230"/>
        <v>#N/A</v>
      </c>
      <c r="HL39" s="170" t="e">
        <f t="shared" si="231"/>
        <v>#N/A</v>
      </c>
      <c r="HM39" s="170" t="e">
        <f t="shared" si="232"/>
        <v>#N/A</v>
      </c>
      <c r="HN39" s="170" t="e">
        <f t="shared" si="233"/>
        <v>#N/A</v>
      </c>
      <c r="HO39" s="170" t="e">
        <f t="shared" si="234"/>
        <v>#N/A</v>
      </c>
      <c r="HP39" s="170" t="e">
        <f t="shared" si="235"/>
        <v>#N/A</v>
      </c>
    </row>
    <row r="40" spans="1:224" hidden="1" x14ac:dyDescent="0.25">
      <c r="A40" s="4">
        <v>37</v>
      </c>
      <c r="B40" s="96"/>
      <c r="C40" s="96"/>
      <c r="D40" s="96"/>
      <c r="E40" s="36" t="str">
        <f t="shared" si="107"/>
        <v/>
      </c>
      <c r="F40" s="36" t="str">
        <f t="shared" si="108"/>
        <v/>
      </c>
      <c r="G40" s="74" t="str">
        <f t="shared" si="109"/>
        <v/>
      </c>
      <c r="H40" s="23"/>
      <c r="I40" s="58"/>
      <c r="J40" s="281"/>
      <c r="K40" s="75" t="str">
        <f>IF(AND(B40&gt;0,C40&gt;0,D40&gt;0),IF(ISBLANK(J40),IF(ISBLANK(H40),"",(D40-B40)*VLOOKUP(H40,VLookups!$A$4:$B$13,2,FALSE)),J40),"")</f>
        <v/>
      </c>
      <c r="L40" s="76" t="str">
        <f t="shared" si="131"/>
        <v/>
      </c>
      <c r="M40" s="96"/>
      <c r="N40" s="271"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132"/>
        <v/>
      </c>
      <c r="W40" s="50" t="str">
        <f t="shared" si="127"/>
        <v/>
      </c>
      <c r="X40" s="50" t="str">
        <f t="shared" si="127"/>
        <v/>
      </c>
      <c r="Y40" s="50" t="str">
        <f t="shared" si="127"/>
        <v/>
      </c>
      <c r="Z40" s="50" t="str">
        <f t="shared" si="127"/>
        <v/>
      </c>
      <c r="AA40" s="50" t="str">
        <f t="shared" si="127"/>
        <v/>
      </c>
      <c r="AB40" s="50" t="str">
        <f t="shared" si="127"/>
        <v/>
      </c>
      <c r="AC40" s="50" t="str">
        <f t="shared" si="127"/>
        <v/>
      </c>
      <c r="AD40" s="50" t="str">
        <f t="shared" si="127"/>
        <v/>
      </c>
      <c r="AE40" s="50" t="str">
        <f t="shared" si="127"/>
        <v/>
      </c>
      <c r="AF40" s="50" t="str">
        <f t="shared" si="127"/>
        <v/>
      </c>
      <c r="AG40" s="50" t="str">
        <f t="shared" si="127"/>
        <v/>
      </c>
      <c r="AH40" s="50" t="str">
        <f t="shared" si="127"/>
        <v/>
      </c>
      <c r="AI40" s="50" t="str">
        <f t="shared" si="127"/>
        <v/>
      </c>
      <c r="AJ40" s="50" t="str">
        <f t="shared" si="127"/>
        <v/>
      </c>
      <c r="AK40" s="50" t="str">
        <f t="shared" si="127"/>
        <v/>
      </c>
      <c r="AL40" s="50" t="str">
        <f t="shared" si="127"/>
        <v/>
      </c>
      <c r="AM40" s="50" t="str">
        <f t="shared" si="127"/>
        <v/>
      </c>
      <c r="AN40" s="50" t="str">
        <f t="shared" si="127"/>
        <v/>
      </c>
      <c r="AO40" s="50" t="str">
        <f t="shared" si="127"/>
        <v/>
      </c>
      <c r="AP40" s="50" t="str">
        <f t="shared" si="127"/>
        <v/>
      </c>
      <c r="AQ40" s="50" t="str">
        <f t="shared" si="133"/>
        <v/>
      </c>
      <c r="AR40" s="50" t="str">
        <f t="shared" si="236"/>
        <v/>
      </c>
      <c r="AS40" s="50" t="str">
        <f t="shared" si="236"/>
        <v/>
      </c>
      <c r="AT40" s="50" t="str">
        <f t="shared" si="236"/>
        <v/>
      </c>
      <c r="AU40" s="50" t="str">
        <f t="shared" si="236"/>
        <v/>
      </c>
      <c r="AV40" s="50" t="str">
        <f t="shared" si="236"/>
        <v/>
      </c>
      <c r="AW40" s="50" t="str">
        <f t="shared" si="236"/>
        <v/>
      </c>
      <c r="AX40" s="50" t="str">
        <f t="shared" si="236"/>
        <v/>
      </c>
      <c r="AY40" s="50" t="str">
        <f t="shared" si="236"/>
        <v/>
      </c>
      <c r="AZ40" s="50" t="str">
        <f t="shared" si="236"/>
        <v/>
      </c>
      <c r="BA40" s="50" t="str">
        <f t="shared" si="236"/>
        <v/>
      </c>
      <c r="BB40" s="50" t="str">
        <f t="shared" si="236"/>
        <v/>
      </c>
      <c r="BC40" s="50" t="str">
        <f t="shared" si="236"/>
        <v/>
      </c>
      <c r="BD40" s="50" t="str">
        <f t="shared" si="236"/>
        <v/>
      </c>
      <c r="BE40" s="50" t="str">
        <f t="shared" si="236"/>
        <v/>
      </c>
      <c r="BF40" s="50" t="str">
        <f t="shared" si="236"/>
        <v/>
      </c>
      <c r="BG40" s="50" t="str">
        <f t="shared" si="236"/>
        <v/>
      </c>
      <c r="BH40" s="50" t="str">
        <f t="shared" si="236"/>
        <v/>
      </c>
      <c r="BI40" s="50" t="str">
        <f t="shared" si="236"/>
        <v/>
      </c>
      <c r="BJ40" s="50" t="str">
        <f t="shared" si="236"/>
        <v/>
      </c>
      <c r="BK40" s="50" t="str">
        <f t="shared" si="236"/>
        <v/>
      </c>
      <c r="BL40" s="50" t="str">
        <f t="shared" si="236"/>
        <v/>
      </c>
      <c r="BM40" s="50" t="str">
        <f t="shared" si="236"/>
        <v/>
      </c>
      <c r="BN40" s="50" t="str">
        <f t="shared" si="236"/>
        <v/>
      </c>
      <c r="BO40" s="50" t="str">
        <f t="shared" si="236"/>
        <v/>
      </c>
      <c r="BP40" s="50" t="str">
        <f t="shared" si="236"/>
        <v/>
      </c>
      <c r="BQ40" s="50" t="str">
        <f t="shared" si="236"/>
        <v/>
      </c>
      <c r="BR40" s="50" t="str">
        <f t="shared" si="236"/>
        <v/>
      </c>
      <c r="BS40" s="50" t="str">
        <f t="shared" si="236"/>
        <v/>
      </c>
      <c r="BT40" s="50" t="str">
        <f t="shared" si="236"/>
        <v/>
      </c>
      <c r="BU40" s="50" t="str">
        <f t="shared" si="236"/>
        <v/>
      </c>
      <c r="BV40" s="50" t="str">
        <f t="shared" si="236"/>
        <v/>
      </c>
      <c r="BW40" s="50" t="str">
        <f t="shared" si="236"/>
        <v/>
      </c>
      <c r="BX40" s="50" t="str">
        <f t="shared" si="236"/>
        <v/>
      </c>
      <c r="BY40" s="50" t="str">
        <f t="shared" si="236"/>
        <v/>
      </c>
      <c r="BZ40" s="50" t="str">
        <f t="shared" si="236"/>
        <v/>
      </c>
      <c r="CA40" s="50" t="str">
        <f t="shared" si="236"/>
        <v/>
      </c>
      <c r="CB40" s="50" t="str">
        <f t="shared" si="236"/>
        <v/>
      </c>
      <c r="CC40" s="50" t="str">
        <f t="shared" si="236"/>
        <v/>
      </c>
      <c r="CD40" s="50" t="str">
        <f t="shared" si="236"/>
        <v/>
      </c>
      <c r="CE40" s="50" t="str">
        <f t="shared" si="236"/>
        <v/>
      </c>
      <c r="CF40" s="50" t="str">
        <f t="shared" si="236"/>
        <v/>
      </c>
      <c r="CG40" s="50" t="str">
        <f t="shared" si="236"/>
        <v/>
      </c>
      <c r="CH40" s="50" t="str">
        <f t="shared" si="236"/>
        <v/>
      </c>
      <c r="CI40" s="50" t="str">
        <f t="shared" si="236"/>
        <v/>
      </c>
      <c r="CJ40" s="50" t="str">
        <f t="shared" si="236"/>
        <v/>
      </c>
      <c r="CK40" s="50" t="str">
        <f t="shared" si="236"/>
        <v/>
      </c>
      <c r="CL40" s="50" t="str">
        <f t="shared" si="236"/>
        <v/>
      </c>
      <c r="CM40" s="50" t="str">
        <f t="shared" si="236"/>
        <v/>
      </c>
      <c r="CN40" s="50" t="str">
        <f t="shared" si="236"/>
        <v/>
      </c>
      <c r="CO40" s="50" t="str">
        <f t="shared" si="236"/>
        <v/>
      </c>
      <c r="CP40" s="50" t="str">
        <f t="shared" si="236"/>
        <v/>
      </c>
      <c r="CQ40" s="50" t="str">
        <f t="shared" si="236"/>
        <v/>
      </c>
      <c r="CR40" s="50" t="str">
        <f t="shared" si="236"/>
        <v/>
      </c>
      <c r="CS40" s="50" t="str">
        <f t="shared" si="236"/>
        <v/>
      </c>
      <c r="CT40" s="50" t="str">
        <f t="shared" si="236"/>
        <v/>
      </c>
      <c r="CU40" s="50" t="str">
        <f t="shared" si="236"/>
        <v/>
      </c>
      <c r="CV40" s="50" t="str">
        <f t="shared" si="236"/>
        <v/>
      </c>
      <c r="CW40" s="50" t="str">
        <f t="shared" si="236"/>
        <v/>
      </c>
      <c r="CX40" s="50" t="str">
        <f t="shared" si="236"/>
        <v/>
      </c>
      <c r="CY40" s="50" t="str">
        <f t="shared" si="236"/>
        <v/>
      </c>
      <c r="CZ40" s="50" t="str">
        <f t="shared" si="236"/>
        <v/>
      </c>
      <c r="DA40" s="50" t="str">
        <f t="shared" si="236"/>
        <v/>
      </c>
      <c r="DB40" s="50" t="str">
        <f t="shared" si="236"/>
        <v/>
      </c>
      <c r="DC40" s="50" t="str">
        <f t="shared" ref="DC40" si="237">IF(ISNONTEXT($V40),DB40+$V40,"")</f>
        <v/>
      </c>
      <c r="DD40" s="50" t="str">
        <f t="shared" si="134"/>
        <v/>
      </c>
      <c r="DE40" s="50" t="str">
        <f t="shared" si="134"/>
        <v/>
      </c>
      <c r="DF40" s="50" t="str">
        <f t="shared" si="134"/>
        <v/>
      </c>
      <c r="DG40" s="50" t="str">
        <f t="shared" si="134"/>
        <v/>
      </c>
      <c r="DH40" s="50" t="str">
        <f t="shared" si="134"/>
        <v/>
      </c>
      <c r="DI40" s="50" t="str">
        <f t="shared" si="134"/>
        <v/>
      </c>
      <c r="DJ40" s="50" t="str">
        <f t="shared" si="134"/>
        <v/>
      </c>
      <c r="DK40" s="50" t="str">
        <f t="shared" si="134"/>
        <v/>
      </c>
      <c r="DL40" s="50" t="str">
        <f t="shared" si="134"/>
        <v/>
      </c>
      <c r="DM40" s="50" t="str">
        <f t="shared" si="134"/>
        <v/>
      </c>
      <c r="DN40" s="50" t="str">
        <f t="shared" si="134"/>
        <v/>
      </c>
      <c r="DO40" s="50" t="str">
        <f t="shared" si="134"/>
        <v/>
      </c>
      <c r="DP40" s="50" t="str">
        <f t="shared" si="134"/>
        <v/>
      </c>
      <c r="DQ40" s="50" t="str">
        <f t="shared" si="134"/>
        <v/>
      </c>
      <c r="DR40" s="50" t="str">
        <f t="shared" si="134"/>
        <v/>
      </c>
      <c r="DS40" s="50" t="str">
        <f t="shared" si="134"/>
        <v/>
      </c>
      <c r="DT40" s="170" t="e">
        <f t="shared" si="135"/>
        <v>#N/A</v>
      </c>
      <c r="DU40" s="170" t="e">
        <f t="shared" si="136"/>
        <v>#N/A</v>
      </c>
      <c r="DV40" s="170" t="e">
        <f t="shared" si="137"/>
        <v>#N/A</v>
      </c>
      <c r="DW40" s="170" t="e">
        <f t="shared" si="138"/>
        <v>#N/A</v>
      </c>
      <c r="DX40" s="170" t="e">
        <f t="shared" si="139"/>
        <v>#N/A</v>
      </c>
      <c r="DY40" s="170" t="e">
        <f t="shared" si="140"/>
        <v>#N/A</v>
      </c>
      <c r="DZ40" s="170" t="e">
        <f t="shared" si="141"/>
        <v>#N/A</v>
      </c>
      <c r="EA40" s="170" t="e">
        <f t="shared" si="142"/>
        <v>#N/A</v>
      </c>
      <c r="EB40" s="170" t="e">
        <f t="shared" si="143"/>
        <v>#N/A</v>
      </c>
      <c r="EC40" s="170" t="e">
        <f t="shared" si="144"/>
        <v>#N/A</v>
      </c>
      <c r="ED40" s="170" t="e">
        <f t="shared" si="145"/>
        <v>#N/A</v>
      </c>
      <c r="EE40" s="170" t="e">
        <f t="shared" si="146"/>
        <v>#N/A</v>
      </c>
      <c r="EF40" s="170" t="e">
        <f t="shared" si="147"/>
        <v>#N/A</v>
      </c>
      <c r="EG40" s="170" t="e">
        <f t="shared" si="148"/>
        <v>#N/A</v>
      </c>
      <c r="EH40" s="170" t="e">
        <f t="shared" si="149"/>
        <v>#N/A</v>
      </c>
      <c r="EI40" s="170" t="e">
        <f t="shared" si="150"/>
        <v>#N/A</v>
      </c>
      <c r="EJ40" s="170" t="e">
        <f t="shared" si="151"/>
        <v>#N/A</v>
      </c>
      <c r="EK40" s="170" t="e">
        <f t="shared" si="152"/>
        <v>#N/A</v>
      </c>
      <c r="EL40" s="170" t="e">
        <f t="shared" si="153"/>
        <v>#N/A</v>
      </c>
      <c r="EM40" s="170" t="e">
        <f t="shared" si="154"/>
        <v>#N/A</v>
      </c>
      <c r="EN40" s="170" t="e">
        <f t="shared" si="155"/>
        <v>#N/A</v>
      </c>
      <c r="EO40" s="170" t="e">
        <f t="shared" si="156"/>
        <v>#N/A</v>
      </c>
      <c r="EP40" s="170" t="e">
        <f t="shared" si="157"/>
        <v>#N/A</v>
      </c>
      <c r="EQ40" s="170" t="e">
        <f t="shared" si="158"/>
        <v>#N/A</v>
      </c>
      <c r="ER40" s="170" t="e">
        <f t="shared" si="159"/>
        <v>#N/A</v>
      </c>
      <c r="ES40" s="170" t="e">
        <f t="shared" si="160"/>
        <v>#N/A</v>
      </c>
      <c r="ET40" s="170" t="e">
        <f t="shared" si="161"/>
        <v>#N/A</v>
      </c>
      <c r="EU40" s="170" t="e">
        <f t="shared" si="162"/>
        <v>#N/A</v>
      </c>
      <c r="EV40" s="170" t="e">
        <f t="shared" si="163"/>
        <v>#N/A</v>
      </c>
      <c r="EW40" s="170" t="e">
        <f t="shared" si="164"/>
        <v>#N/A</v>
      </c>
      <c r="EX40" s="170" t="e">
        <f t="shared" si="165"/>
        <v>#N/A</v>
      </c>
      <c r="EY40" s="170" t="e">
        <f t="shared" si="166"/>
        <v>#N/A</v>
      </c>
      <c r="EZ40" s="170" t="e">
        <f t="shared" si="167"/>
        <v>#N/A</v>
      </c>
      <c r="FA40" s="170" t="e">
        <f t="shared" si="168"/>
        <v>#N/A</v>
      </c>
      <c r="FB40" s="170" t="e">
        <f t="shared" si="169"/>
        <v>#N/A</v>
      </c>
      <c r="FC40" s="170" t="e">
        <f t="shared" si="170"/>
        <v>#N/A</v>
      </c>
      <c r="FD40" s="170" t="e">
        <f t="shared" si="171"/>
        <v>#N/A</v>
      </c>
      <c r="FE40" s="170" t="e">
        <f t="shared" si="172"/>
        <v>#N/A</v>
      </c>
      <c r="FF40" s="170" t="e">
        <f t="shared" si="173"/>
        <v>#N/A</v>
      </c>
      <c r="FG40" s="170" t="e">
        <f t="shared" si="174"/>
        <v>#N/A</v>
      </c>
      <c r="FH40" s="170" t="e">
        <f t="shared" si="175"/>
        <v>#N/A</v>
      </c>
      <c r="FI40" s="170" t="e">
        <f t="shared" si="176"/>
        <v>#N/A</v>
      </c>
      <c r="FJ40" s="170" t="e">
        <f t="shared" si="177"/>
        <v>#N/A</v>
      </c>
      <c r="FK40" s="170" t="e">
        <f t="shared" si="178"/>
        <v>#N/A</v>
      </c>
      <c r="FL40" s="170" t="e">
        <f t="shared" si="179"/>
        <v>#N/A</v>
      </c>
      <c r="FM40" s="170" t="e">
        <f t="shared" si="180"/>
        <v>#N/A</v>
      </c>
      <c r="FN40" s="170" t="e">
        <f t="shared" si="181"/>
        <v>#N/A</v>
      </c>
      <c r="FO40" s="170" t="e">
        <f t="shared" si="182"/>
        <v>#N/A</v>
      </c>
      <c r="FP40" s="170" t="e">
        <f t="shared" si="183"/>
        <v>#N/A</v>
      </c>
      <c r="FQ40" s="170" t="e">
        <f t="shared" si="184"/>
        <v>#N/A</v>
      </c>
      <c r="FR40" s="170" t="e">
        <f t="shared" si="185"/>
        <v>#N/A</v>
      </c>
      <c r="FS40" s="170" t="e">
        <f t="shared" si="186"/>
        <v>#N/A</v>
      </c>
      <c r="FT40" s="170" t="e">
        <f t="shared" si="187"/>
        <v>#N/A</v>
      </c>
      <c r="FU40" s="170" t="e">
        <f t="shared" si="188"/>
        <v>#N/A</v>
      </c>
      <c r="FV40" s="170" t="e">
        <f t="shared" si="189"/>
        <v>#N/A</v>
      </c>
      <c r="FW40" s="170" t="e">
        <f t="shared" si="190"/>
        <v>#N/A</v>
      </c>
      <c r="FX40" s="170" t="e">
        <f t="shared" si="191"/>
        <v>#N/A</v>
      </c>
      <c r="FY40" s="170" t="e">
        <f t="shared" si="192"/>
        <v>#N/A</v>
      </c>
      <c r="FZ40" s="170" t="e">
        <f t="shared" si="193"/>
        <v>#N/A</v>
      </c>
      <c r="GA40" s="170" t="e">
        <f t="shared" si="194"/>
        <v>#N/A</v>
      </c>
      <c r="GB40" s="170" t="e">
        <f t="shared" si="195"/>
        <v>#N/A</v>
      </c>
      <c r="GC40" s="170" t="e">
        <f t="shared" si="196"/>
        <v>#N/A</v>
      </c>
      <c r="GD40" s="170" t="e">
        <f t="shared" si="197"/>
        <v>#N/A</v>
      </c>
      <c r="GE40" s="170" t="e">
        <f t="shared" si="198"/>
        <v>#N/A</v>
      </c>
      <c r="GF40" s="170" t="e">
        <f t="shared" si="199"/>
        <v>#N/A</v>
      </c>
      <c r="GG40" s="170" t="e">
        <f t="shared" si="200"/>
        <v>#N/A</v>
      </c>
      <c r="GH40" s="170" t="e">
        <f t="shared" si="201"/>
        <v>#N/A</v>
      </c>
      <c r="GI40" s="170" t="e">
        <f t="shared" si="202"/>
        <v>#N/A</v>
      </c>
      <c r="GJ40" s="170" t="e">
        <f t="shared" si="203"/>
        <v>#N/A</v>
      </c>
      <c r="GK40" s="170" t="e">
        <f t="shared" si="204"/>
        <v>#N/A</v>
      </c>
      <c r="GL40" s="170" t="e">
        <f t="shared" si="205"/>
        <v>#N/A</v>
      </c>
      <c r="GM40" s="170" t="e">
        <f t="shared" si="206"/>
        <v>#N/A</v>
      </c>
      <c r="GN40" s="170" t="e">
        <f t="shared" si="207"/>
        <v>#N/A</v>
      </c>
      <c r="GO40" s="170" t="e">
        <f t="shared" si="208"/>
        <v>#N/A</v>
      </c>
      <c r="GP40" s="170" t="e">
        <f t="shared" si="209"/>
        <v>#N/A</v>
      </c>
      <c r="GQ40" s="170" t="e">
        <f t="shared" si="210"/>
        <v>#N/A</v>
      </c>
      <c r="GR40" s="170" t="e">
        <f t="shared" si="211"/>
        <v>#N/A</v>
      </c>
      <c r="GS40" s="170" t="e">
        <f t="shared" si="212"/>
        <v>#N/A</v>
      </c>
      <c r="GT40" s="170" t="e">
        <f t="shared" si="213"/>
        <v>#N/A</v>
      </c>
      <c r="GU40" s="170" t="e">
        <f t="shared" si="214"/>
        <v>#N/A</v>
      </c>
      <c r="GV40" s="170" t="e">
        <f t="shared" si="215"/>
        <v>#N/A</v>
      </c>
      <c r="GW40" s="170" t="e">
        <f t="shared" si="216"/>
        <v>#N/A</v>
      </c>
      <c r="GX40" s="170" t="e">
        <f t="shared" si="217"/>
        <v>#N/A</v>
      </c>
      <c r="GY40" s="170" t="e">
        <f t="shared" si="218"/>
        <v>#N/A</v>
      </c>
      <c r="GZ40" s="170" t="e">
        <f t="shared" si="219"/>
        <v>#N/A</v>
      </c>
      <c r="HA40" s="170" t="e">
        <f t="shared" si="220"/>
        <v>#N/A</v>
      </c>
      <c r="HB40" s="170" t="e">
        <f t="shared" si="221"/>
        <v>#N/A</v>
      </c>
      <c r="HC40" s="170" t="e">
        <f t="shared" si="222"/>
        <v>#N/A</v>
      </c>
      <c r="HD40" s="170" t="e">
        <f t="shared" si="223"/>
        <v>#N/A</v>
      </c>
      <c r="HE40" s="170" t="e">
        <f t="shared" si="224"/>
        <v>#N/A</v>
      </c>
      <c r="HF40" s="170" t="e">
        <f t="shared" si="225"/>
        <v>#N/A</v>
      </c>
      <c r="HG40" s="170" t="e">
        <f t="shared" si="226"/>
        <v>#N/A</v>
      </c>
      <c r="HH40" s="170" t="e">
        <f t="shared" si="227"/>
        <v>#N/A</v>
      </c>
      <c r="HI40" s="170" t="e">
        <f t="shared" si="228"/>
        <v>#N/A</v>
      </c>
      <c r="HJ40" s="170" t="e">
        <f t="shared" si="229"/>
        <v>#N/A</v>
      </c>
      <c r="HK40" s="170" t="e">
        <f t="shared" si="230"/>
        <v>#N/A</v>
      </c>
      <c r="HL40" s="170" t="e">
        <f t="shared" si="231"/>
        <v>#N/A</v>
      </c>
      <c r="HM40" s="170" t="e">
        <f t="shared" si="232"/>
        <v>#N/A</v>
      </c>
      <c r="HN40" s="170" t="e">
        <f t="shared" si="233"/>
        <v>#N/A</v>
      </c>
      <c r="HO40" s="170" t="e">
        <f t="shared" si="234"/>
        <v>#N/A</v>
      </c>
      <c r="HP40" s="170" t="e">
        <f t="shared" si="235"/>
        <v>#N/A</v>
      </c>
    </row>
    <row r="41" spans="1:224" hidden="1" x14ac:dyDescent="0.25">
      <c r="A41" s="4">
        <v>38</v>
      </c>
      <c r="B41" s="96"/>
      <c r="C41" s="96"/>
      <c r="D41" s="96"/>
      <c r="E41" s="36" t="str">
        <f t="shared" si="107"/>
        <v/>
      </c>
      <c r="F41" s="36" t="str">
        <f t="shared" si="108"/>
        <v/>
      </c>
      <c r="G41" s="74" t="str">
        <f t="shared" si="109"/>
        <v/>
      </c>
      <c r="H41" s="23"/>
      <c r="I41" s="58"/>
      <c r="J41" s="281"/>
      <c r="K41" s="75" t="str">
        <f>IF(AND(B41&gt;0,C41&gt;0,D41&gt;0),IF(ISBLANK(J41),IF(ISBLANK(H41),"",(D41-B41)*VLOOKUP(H41,VLookups!$A$4:$B$13,2,FALSE)),J41),"")</f>
        <v/>
      </c>
      <c r="L41" s="76" t="str">
        <f t="shared" si="131"/>
        <v/>
      </c>
      <c r="M41" s="96"/>
      <c r="N41" s="271"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132"/>
        <v/>
      </c>
      <c r="W41" s="50" t="str">
        <f t="shared" si="127"/>
        <v/>
      </c>
      <c r="X41" s="50" t="str">
        <f t="shared" si="127"/>
        <v/>
      </c>
      <c r="Y41" s="50" t="str">
        <f t="shared" si="127"/>
        <v/>
      </c>
      <c r="Z41" s="50" t="str">
        <f t="shared" si="127"/>
        <v/>
      </c>
      <c r="AA41" s="50" t="str">
        <f t="shared" si="127"/>
        <v/>
      </c>
      <c r="AB41" s="50" t="str">
        <f t="shared" si="127"/>
        <v/>
      </c>
      <c r="AC41" s="50" t="str">
        <f t="shared" si="127"/>
        <v/>
      </c>
      <c r="AD41" s="50" t="str">
        <f t="shared" si="127"/>
        <v/>
      </c>
      <c r="AE41" s="50" t="str">
        <f t="shared" si="127"/>
        <v/>
      </c>
      <c r="AF41" s="50" t="str">
        <f t="shared" si="127"/>
        <v/>
      </c>
      <c r="AG41" s="50" t="str">
        <f t="shared" si="127"/>
        <v/>
      </c>
      <c r="AH41" s="50" t="str">
        <f t="shared" si="127"/>
        <v/>
      </c>
      <c r="AI41" s="50" t="str">
        <f t="shared" si="127"/>
        <v/>
      </c>
      <c r="AJ41" s="50" t="str">
        <f t="shared" si="127"/>
        <v/>
      </c>
      <c r="AK41" s="50" t="str">
        <f t="shared" si="127"/>
        <v/>
      </c>
      <c r="AL41" s="50" t="str">
        <f t="shared" si="127"/>
        <v/>
      </c>
      <c r="AM41" s="50" t="str">
        <f t="shared" si="127"/>
        <v/>
      </c>
      <c r="AN41" s="50" t="str">
        <f t="shared" si="127"/>
        <v/>
      </c>
      <c r="AO41" s="50" t="str">
        <f t="shared" si="127"/>
        <v/>
      </c>
      <c r="AP41" s="50" t="str">
        <f t="shared" si="127"/>
        <v/>
      </c>
      <c r="AQ41" s="50" t="str">
        <f t="shared" si="133"/>
        <v/>
      </c>
      <c r="AR41" s="50" t="str">
        <f t="shared" ref="AR41:DC44" si="238">IF(ISNONTEXT($V41),AQ41+$V41,"")</f>
        <v/>
      </c>
      <c r="AS41" s="50" t="str">
        <f t="shared" si="238"/>
        <v/>
      </c>
      <c r="AT41" s="50" t="str">
        <f t="shared" si="238"/>
        <v/>
      </c>
      <c r="AU41" s="50" t="str">
        <f t="shared" si="238"/>
        <v/>
      </c>
      <c r="AV41" s="50" t="str">
        <f t="shared" si="238"/>
        <v/>
      </c>
      <c r="AW41" s="50" t="str">
        <f t="shared" si="238"/>
        <v/>
      </c>
      <c r="AX41" s="50" t="str">
        <f t="shared" si="238"/>
        <v/>
      </c>
      <c r="AY41" s="50" t="str">
        <f t="shared" si="238"/>
        <v/>
      </c>
      <c r="AZ41" s="50" t="str">
        <f t="shared" si="238"/>
        <v/>
      </c>
      <c r="BA41" s="50" t="str">
        <f t="shared" si="238"/>
        <v/>
      </c>
      <c r="BB41" s="50" t="str">
        <f t="shared" si="238"/>
        <v/>
      </c>
      <c r="BC41" s="50" t="str">
        <f t="shared" si="238"/>
        <v/>
      </c>
      <c r="BD41" s="50" t="str">
        <f t="shared" si="238"/>
        <v/>
      </c>
      <c r="BE41" s="50" t="str">
        <f t="shared" si="238"/>
        <v/>
      </c>
      <c r="BF41" s="50" t="str">
        <f t="shared" si="238"/>
        <v/>
      </c>
      <c r="BG41" s="50" t="str">
        <f t="shared" si="238"/>
        <v/>
      </c>
      <c r="BH41" s="50" t="str">
        <f t="shared" si="238"/>
        <v/>
      </c>
      <c r="BI41" s="50" t="str">
        <f t="shared" si="238"/>
        <v/>
      </c>
      <c r="BJ41" s="50" t="str">
        <f t="shared" si="238"/>
        <v/>
      </c>
      <c r="BK41" s="50" t="str">
        <f t="shared" si="238"/>
        <v/>
      </c>
      <c r="BL41" s="50" t="str">
        <f t="shared" si="238"/>
        <v/>
      </c>
      <c r="BM41" s="50" t="str">
        <f t="shared" si="238"/>
        <v/>
      </c>
      <c r="BN41" s="50" t="str">
        <f t="shared" si="238"/>
        <v/>
      </c>
      <c r="BO41" s="50" t="str">
        <f t="shared" si="238"/>
        <v/>
      </c>
      <c r="BP41" s="50" t="str">
        <f t="shared" si="238"/>
        <v/>
      </c>
      <c r="BQ41" s="50" t="str">
        <f t="shared" si="238"/>
        <v/>
      </c>
      <c r="BR41" s="50" t="str">
        <f t="shared" si="238"/>
        <v/>
      </c>
      <c r="BS41" s="50" t="str">
        <f t="shared" si="238"/>
        <v/>
      </c>
      <c r="BT41" s="50" t="str">
        <f t="shared" si="238"/>
        <v/>
      </c>
      <c r="BU41" s="50" t="str">
        <f t="shared" si="238"/>
        <v/>
      </c>
      <c r="BV41" s="50" t="str">
        <f t="shared" si="238"/>
        <v/>
      </c>
      <c r="BW41" s="50" t="str">
        <f t="shared" si="238"/>
        <v/>
      </c>
      <c r="BX41" s="50" t="str">
        <f t="shared" si="238"/>
        <v/>
      </c>
      <c r="BY41" s="50" t="str">
        <f t="shared" si="238"/>
        <v/>
      </c>
      <c r="BZ41" s="50" t="str">
        <f t="shared" si="238"/>
        <v/>
      </c>
      <c r="CA41" s="50" t="str">
        <f t="shared" si="238"/>
        <v/>
      </c>
      <c r="CB41" s="50" t="str">
        <f t="shared" si="238"/>
        <v/>
      </c>
      <c r="CC41" s="50" t="str">
        <f t="shared" si="238"/>
        <v/>
      </c>
      <c r="CD41" s="50" t="str">
        <f t="shared" si="238"/>
        <v/>
      </c>
      <c r="CE41" s="50" t="str">
        <f t="shared" si="238"/>
        <v/>
      </c>
      <c r="CF41" s="50" t="str">
        <f t="shared" si="238"/>
        <v/>
      </c>
      <c r="CG41" s="50" t="str">
        <f t="shared" si="238"/>
        <v/>
      </c>
      <c r="CH41" s="50" t="str">
        <f t="shared" si="238"/>
        <v/>
      </c>
      <c r="CI41" s="50" t="str">
        <f t="shared" si="238"/>
        <v/>
      </c>
      <c r="CJ41" s="50" t="str">
        <f t="shared" si="238"/>
        <v/>
      </c>
      <c r="CK41" s="50" t="str">
        <f t="shared" si="238"/>
        <v/>
      </c>
      <c r="CL41" s="50" t="str">
        <f t="shared" si="238"/>
        <v/>
      </c>
      <c r="CM41" s="50" t="str">
        <f t="shared" si="238"/>
        <v/>
      </c>
      <c r="CN41" s="50" t="str">
        <f t="shared" si="238"/>
        <v/>
      </c>
      <c r="CO41" s="50" t="str">
        <f t="shared" si="238"/>
        <v/>
      </c>
      <c r="CP41" s="50" t="str">
        <f t="shared" si="238"/>
        <v/>
      </c>
      <c r="CQ41" s="50" t="str">
        <f t="shared" si="238"/>
        <v/>
      </c>
      <c r="CR41" s="50" t="str">
        <f t="shared" si="238"/>
        <v/>
      </c>
      <c r="CS41" s="50" t="str">
        <f t="shared" si="238"/>
        <v/>
      </c>
      <c r="CT41" s="50" t="str">
        <f t="shared" si="238"/>
        <v/>
      </c>
      <c r="CU41" s="50" t="str">
        <f t="shared" si="238"/>
        <v/>
      </c>
      <c r="CV41" s="50" t="str">
        <f t="shared" si="238"/>
        <v/>
      </c>
      <c r="CW41" s="50" t="str">
        <f t="shared" si="238"/>
        <v/>
      </c>
      <c r="CX41" s="50" t="str">
        <f t="shared" si="238"/>
        <v/>
      </c>
      <c r="CY41" s="50" t="str">
        <f t="shared" si="238"/>
        <v/>
      </c>
      <c r="CZ41" s="50" t="str">
        <f t="shared" si="238"/>
        <v/>
      </c>
      <c r="DA41" s="50" t="str">
        <f t="shared" si="238"/>
        <v/>
      </c>
      <c r="DB41" s="50" t="str">
        <f t="shared" si="238"/>
        <v/>
      </c>
      <c r="DC41" s="50" t="str">
        <f t="shared" si="238"/>
        <v/>
      </c>
      <c r="DD41" s="50" t="str">
        <f t="shared" si="134"/>
        <v/>
      </c>
      <c r="DE41" s="50" t="str">
        <f t="shared" si="134"/>
        <v/>
      </c>
      <c r="DF41" s="50" t="str">
        <f t="shared" si="134"/>
        <v/>
      </c>
      <c r="DG41" s="50" t="str">
        <f t="shared" si="134"/>
        <v/>
      </c>
      <c r="DH41" s="50" t="str">
        <f t="shared" si="134"/>
        <v/>
      </c>
      <c r="DI41" s="50" t="str">
        <f t="shared" si="134"/>
        <v/>
      </c>
      <c r="DJ41" s="50" t="str">
        <f t="shared" si="134"/>
        <v/>
      </c>
      <c r="DK41" s="50" t="str">
        <f t="shared" si="134"/>
        <v/>
      </c>
      <c r="DL41" s="50" t="str">
        <f t="shared" si="134"/>
        <v/>
      </c>
      <c r="DM41" s="50" t="str">
        <f t="shared" si="134"/>
        <v/>
      </c>
      <c r="DN41" s="50" t="str">
        <f t="shared" si="134"/>
        <v/>
      </c>
      <c r="DO41" s="50" t="str">
        <f t="shared" si="134"/>
        <v/>
      </c>
      <c r="DP41" s="50" t="str">
        <f t="shared" si="134"/>
        <v/>
      </c>
      <c r="DQ41" s="50" t="str">
        <f t="shared" si="134"/>
        <v/>
      </c>
      <c r="DR41" s="50" t="str">
        <f t="shared" si="134"/>
        <v/>
      </c>
      <c r="DS41" s="50" t="str">
        <f t="shared" si="134"/>
        <v/>
      </c>
      <c r="DT41" s="170" t="e">
        <f t="shared" si="135"/>
        <v>#N/A</v>
      </c>
      <c r="DU41" s="170" t="e">
        <f t="shared" si="136"/>
        <v>#N/A</v>
      </c>
      <c r="DV41" s="170" t="e">
        <f t="shared" si="137"/>
        <v>#N/A</v>
      </c>
      <c r="DW41" s="170" t="e">
        <f t="shared" si="138"/>
        <v>#N/A</v>
      </c>
      <c r="DX41" s="170" t="e">
        <f t="shared" si="139"/>
        <v>#N/A</v>
      </c>
      <c r="DY41" s="170" t="e">
        <f t="shared" si="140"/>
        <v>#N/A</v>
      </c>
      <c r="DZ41" s="170" t="e">
        <f t="shared" si="141"/>
        <v>#N/A</v>
      </c>
      <c r="EA41" s="170" t="e">
        <f t="shared" si="142"/>
        <v>#N/A</v>
      </c>
      <c r="EB41" s="170" t="e">
        <f t="shared" si="143"/>
        <v>#N/A</v>
      </c>
      <c r="EC41" s="170" t="e">
        <f t="shared" si="144"/>
        <v>#N/A</v>
      </c>
      <c r="ED41" s="170" t="e">
        <f t="shared" si="145"/>
        <v>#N/A</v>
      </c>
      <c r="EE41" s="170" t="e">
        <f t="shared" si="146"/>
        <v>#N/A</v>
      </c>
      <c r="EF41" s="170" t="e">
        <f t="shared" si="147"/>
        <v>#N/A</v>
      </c>
      <c r="EG41" s="170" t="e">
        <f t="shared" si="148"/>
        <v>#N/A</v>
      </c>
      <c r="EH41" s="170" t="e">
        <f t="shared" si="149"/>
        <v>#N/A</v>
      </c>
      <c r="EI41" s="170" t="e">
        <f t="shared" si="150"/>
        <v>#N/A</v>
      </c>
      <c r="EJ41" s="170" t="e">
        <f t="shared" si="151"/>
        <v>#N/A</v>
      </c>
      <c r="EK41" s="170" t="e">
        <f t="shared" si="152"/>
        <v>#N/A</v>
      </c>
      <c r="EL41" s="170" t="e">
        <f t="shared" si="153"/>
        <v>#N/A</v>
      </c>
      <c r="EM41" s="170" t="e">
        <f t="shared" si="154"/>
        <v>#N/A</v>
      </c>
      <c r="EN41" s="170" t="e">
        <f t="shared" si="155"/>
        <v>#N/A</v>
      </c>
      <c r="EO41" s="170" t="e">
        <f t="shared" si="156"/>
        <v>#N/A</v>
      </c>
      <c r="EP41" s="170" t="e">
        <f t="shared" si="157"/>
        <v>#N/A</v>
      </c>
      <c r="EQ41" s="170" t="e">
        <f t="shared" si="158"/>
        <v>#N/A</v>
      </c>
      <c r="ER41" s="170" t="e">
        <f t="shared" si="159"/>
        <v>#N/A</v>
      </c>
      <c r="ES41" s="170" t="e">
        <f t="shared" si="160"/>
        <v>#N/A</v>
      </c>
      <c r="ET41" s="170" t="e">
        <f t="shared" si="161"/>
        <v>#N/A</v>
      </c>
      <c r="EU41" s="170" t="e">
        <f t="shared" si="162"/>
        <v>#N/A</v>
      </c>
      <c r="EV41" s="170" t="e">
        <f t="shared" si="163"/>
        <v>#N/A</v>
      </c>
      <c r="EW41" s="170" t="e">
        <f t="shared" si="164"/>
        <v>#N/A</v>
      </c>
      <c r="EX41" s="170" t="e">
        <f t="shared" si="165"/>
        <v>#N/A</v>
      </c>
      <c r="EY41" s="170" t="e">
        <f t="shared" si="166"/>
        <v>#N/A</v>
      </c>
      <c r="EZ41" s="170" t="e">
        <f t="shared" si="167"/>
        <v>#N/A</v>
      </c>
      <c r="FA41" s="170" t="e">
        <f t="shared" si="168"/>
        <v>#N/A</v>
      </c>
      <c r="FB41" s="170" t="e">
        <f t="shared" si="169"/>
        <v>#N/A</v>
      </c>
      <c r="FC41" s="170" t="e">
        <f t="shared" si="170"/>
        <v>#N/A</v>
      </c>
      <c r="FD41" s="170" t="e">
        <f t="shared" si="171"/>
        <v>#N/A</v>
      </c>
      <c r="FE41" s="170" t="e">
        <f t="shared" si="172"/>
        <v>#N/A</v>
      </c>
      <c r="FF41" s="170" t="e">
        <f t="shared" si="173"/>
        <v>#N/A</v>
      </c>
      <c r="FG41" s="170" t="e">
        <f t="shared" si="174"/>
        <v>#N/A</v>
      </c>
      <c r="FH41" s="170" t="e">
        <f t="shared" si="175"/>
        <v>#N/A</v>
      </c>
      <c r="FI41" s="170" t="e">
        <f t="shared" si="176"/>
        <v>#N/A</v>
      </c>
      <c r="FJ41" s="170" t="e">
        <f t="shared" si="177"/>
        <v>#N/A</v>
      </c>
      <c r="FK41" s="170" t="e">
        <f t="shared" si="178"/>
        <v>#N/A</v>
      </c>
      <c r="FL41" s="170" t="e">
        <f t="shared" si="179"/>
        <v>#N/A</v>
      </c>
      <c r="FM41" s="170" t="e">
        <f t="shared" si="180"/>
        <v>#N/A</v>
      </c>
      <c r="FN41" s="170" t="e">
        <f t="shared" si="181"/>
        <v>#N/A</v>
      </c>
      <c r="FO41" s="170" t="e">
        <f t="shared" si="182"/>
        <v>#N/A</v>
      </c>
      <c r="FP41" s="170" t="e">
        <f t="shared" si="183"/>
        <v>#N/A</v>
      </c>
      <c r="FQ41" s="170" t="e">
        <f t="shared" si="184"/>
        <v>#N/A</v>
      </c>
      <c r="FR41" s="170" t="e">
        <f t="shared" si="185"/>
        <v>#N/A</v>
      </c>
      <c r="FS41" s="170" t="e">
        <f t="shared" si="186"/>
        <v>#N/A</v>
      </c>
      <c r="FT41" s="170" t="e">
        <f t="shared" si="187"/>
        <v>#N/A</v>
      </c>
      <c r="FU41" s="170" t="e">
        <f t="shared" si="188"/>
        <v>#N/A</v>
      </c>
      <c r="FV41" s="170" t="e">
        <f t="shared" si="189"/>
        <v>#N/A</v>
      </c>
      <c r="FW41" s="170" t="e">
        <f t="shared" si="190"/>
        <v>#N/A</v>
      </c>
      <c r="FX41" s="170" t="e">
        <f t="shared" si="191"/>
        <v>#N/A</v>
      </c>
      <c r="FY41" s="170" t="e">
        <f t="shared" si="192"/>
        <v>#N/A</v>
      </c>
      <c r="FZ41" s="170" t="e">
        <f t="shared" si="193"/>
        <v>#N/A</v>
      </c>
      <c r="GA41" s="170" t="e">
        <f t="shared" si="194"/>
        <v>#N/A</v>
      </c>
      <c r="GB41" s="170" t="e">
        <f t="shared" si="195"/>
        <v>#N/A</v>
      </c>
      <c r="GC41" s="170" t="e">
        <f t="shared" si="196"/>
        <v>#N/A</v>
      </c>
      <c r="GD41" s="170" t="e">
        <f t="shared" si="197"/>
        <v>#N/A</v>
      </c>
      <c r="GE41" s="170" t="e">
        <f t="shared" si="198"/>
        <v>#N/A</v>
      </c>
      <c r="GF41" s="170" t="e">
        <f t="shared" si="199"/>
        <v>#N/A</v>
      </c>
      <c r="GG41" s="170" t="e">
        <f t="shared" si="200"/>
        <v>#N/A</v>
      </c>
      <c r="GH41" s="170" t="e">
        <f t="shared" si="201"/>
        <v>#N/A</v>
      </c>
      <c r="GI41" s="170" t="e">
        <f t="shared" si="202"/>
        <v>#N/A</v>
      </c>
      <c r="GJ41" s="170" t="e">
        <f t="shared" si="203"/>
        <v>#N/A</v>
      </c>
      <c r="GK41" s="170" t="e">
        <f t="shared" si="204"/>
        <v>#N/A</v>
      </c>
      <c r="GL41" s="170" t="e">
        <f t="shared" si="205"/>
        <v>#N/A</v>
      </c>
      <c r="GM41" s="170" t="e">
        <f t="shared" si="206"/>
        <v>#N/A</v>
      </c>
      <c r="GN41" s="170" t="e">
        <f t="shared" si="207"/>
        <v>#N/A</v>
      </c>
      <c r="GO41" s="170" t="e">
        <f t="shared" si="208"/>
        <v>#N/A</v>
      </c>
      <c r="GP41" s="170" t="e">
        <f t="shared" si="209"/>
        <v>#N/A</v>
      </c>
      <c r="GQ41" s="170" t="e">
        <f t="shared" si="210"/>
        <v>#N/A</v>
      </c>
      <c r="GR41" s="170" t="e">
        <f t="shared" si="211"/>
        <v>#N/A</v>
      </c>
      <c r="GS41" s="170" t="e">
        <f t="shared" si="212"/>
        <v>#N/A</v>
      </c>
      <c r="GT41" s="170" t="e">
        <f t="shared" si="213"/>
        <v>#N/A</v>
      </c>
      <c r="GU41" s="170" t="e">
        <f t="shared" si="214"/>
        <v>#N/A</v>
      </c>
      <c r="GV41" s="170" t="e">
        <f t="shared" si="215"/>
        <v>#N/A</v>
      </c>
      <c r="GW41" s="170" t="e">
        <f t="shared" si="216"/>
        <v>#N/A</v>
      </c>
      <c r="GX41" s="170" t="e">
        <f t="shared" si="217"/>
        <v>#N/A</v>
      </c>
      <c r="GY41" s="170" t="e">
        <f t="shared" si="218"/>
        <v>#N/A</v>
      </c>
      <c r="GZ41" s="170" t="e">
        <f t="shared" si="219"/>
        <v>#N/A</v>
      </c>
      <c r="HA41" s="170" t="e">
        <f t="shared" si="220"/>
        <v>#N/A</v>
      </c>
      <c r="HB41" s="170" t="e">
        <f t="shared" si="221"/>
        <v>#N/A</v>
      </c>
      <c r="HC41" s="170" t="e">
        <f t="shared" si="222"/>
        <v>#N/A</v>
      </c>
      <c r="HD41" s="170" t="e">
        <f t="shared" si="223"/>
        <v>#N/A</v>
      </c>
      <c r="HE41" s="170" t="e">
        <f t="shared" si="224"/>
        <v>#N/A</v>
      </c>
      <c r="HF41" s="170" t="e">
        <f t="shared" si="225"/>
        <v>#N/A</v>
      </c>
      <c r="HG41" s="170" t="e">
        <f t="shared" si="226"/>
        <v>#N/A</v>
      </c>
      <c r="HH41" s="170" t="e">
        <f t="shared" si="227"/>
        <v>#N/A</v>
      </c>
      <c r="HI41" s="170" t="e">
        <f t="shared" si="228"/>
        <v>#N/A</v>
      </c>
      <c r="HJ41" s="170" t="e">
        <f t="shared" si="229"/>
        <v>#N/A</v>
      </c>
      <c r="HK41" s="170" t="e">
        <f t="shared" si="230"/>
        <v>#N/A</v>
      </c>
      <c r="HL41" s="170" t="e">
        <f t="shared" si="231"/>
        <v>#N/A</v>
      </c>
      <c r="HM41" s="170" t="e">
        <f t="shared" si="232"/>
        <v>#N/A</v>
      </c>
      <c r="HN41" s="170" t="e">
        <f t="shared" si="233"/>
        <v>#N/A</v>
      </c>
      <c r="HO41" s="170" t="e">
        <f t="shared" si="234"/>
        <v>#N/A</v>
      </c>
      <c r="HP41" s="170" t="e">
        <f t="shared" si="235"/>
        <v>#N/A</v>
      </c>
    </row>
    <row r="42" spans="1:224" hidden="1" x14ac:dyDescent="0.25">
      <c r="A42" s="4">
        <v>39</v>
      </c>
      <c r="B42" s="96"/>
      <c r="C42" s="96"/>
      <c r="D42" s="96"/>
      <c r="E42" s="36" t="str">
        <f t="shared" si="107"/>
        <v/>
      </c>
      <c r="F42" s="36" t="str">
        <f t="shared" si="108"/>
        <v/>
      </c>
      <c r="G42" s="74" t="str">
        <f t="shared" si="109"/>
        <v/>
      </c>
      <c r="H42" s="23"/>
      <c r="I42" s="58"/>
      <c r="J42" s="281"/>
      <c r="K42" s="75" t="str">
        <f>IF(AND(B42&gt;0,C42&gt;0,D42&gt;0),IF(ISBLANK(J42),IF(ISBLANK(H42),"",(D42-B42)*VLOOKUP(H42,VLookups!$A$4:$B$13,2,FALSE)),J42),"")</f>
        <v/>
      </c>
      <c r="L42" s="76" t="str">
        <f t="shared" si="131"/>
        <v/>
      </c>
      <c r="M42" s="96"/>
      <c r="N42" s="271"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132"/>
        <v/>
      </c>
      <c r="W42" s="50" t="str">
        <f t="shared" si="127"/>
        <v/>
      </c>
      <c r="X42" s="50" t="str">
        <f t="shared" si="127"/>
        <v/>
      </c>
      <c r="Y42" s="50" t="str">
        <f t="shared" si="127"/>
        <v/>
      </c>
      <c r="Z42" s="50" t="str">
        <f t="shared" si="127"/>
        <v/>
      </c>
      <c r="AA42" s="50" t="str">
        <f t="shared" si="127"/>
        <v/>
      </c>
      <c r="AB42" s="50" t="str">
        <f t="shared" si="127"/>
        <v/>
      </c>
      <c r="AC42" s="50" t="str">
        <f t="shared" si="127"/>
        <v/>
      </c>
      <c r="AD42" s="50" t="str">
        <f t="shared" si="127"/>
        <v/>
      </c>
      <c r="AE42" s="50" t="str">
        <f t="shared" si="127"/>
        <v/>
      </c>
      <c r="AF42" s="50" t="str">
        <f t="shared" si="127"/>
        <v/>
      </c>
      <c r="AG42" s="50" t="str">
        <f t="shared" si="127"/>
        <v/>
      </c>
      <c r="AH42" s="50" t="str">
        <f t="shared" si="127"/>
        <v/>
      </c>
      <c r="AI42" s="50" t="str">
        <f t="shared" si="127"/>
        <v/>
      </c>
      <c r="AJ42" s="50" t="str">
        <f t="shared" si="127"/>
        <v/>
      </c>
      <c r="AK42" s="50" t="str">
        <f t="shared" si="127"/>
        <v/>
      </c>
      <c r="AL42" s="50" t="str">
        <f t="shared" si="127"/>
        <v/>
      </c>
      <c r="AM42" s="50" t="str">
        <f t="shared" si="127"/>
        <v/>
      </c>
      <c r="AN42" s="50" t="str">
        <f t="shared" si="127"/>
        <v/>
      </c>
      <c r="AO42" s="50" t="str">
        <f t="shared" si="127"/>
        <v/>
      </c>
      <c r="AP42" s="50" t="str">
        <f t="shared" si="127"/>
        <v/>
      </c>
      <c r="AQ42" s="50" t="str">
        <f t="shared" si="133"/>
        <v/>
      </c>
      <c r="AR42" s="50" t="str">
        <f t="shared" si="238"/>
        <v/>
      </c>
      <c r="AS42" s="50" t="str">
        <f t="shared" si="238"/>
        <v/>
      </c>
      <c r="AT42" s="50" t="str">
        <f t="shared" si="238"/>
        <v/>
      </c>
      <c r="AU42" s="50" t="str">
        <f t="shared" si="238"/>
        <v/>
      </c>
      <c r="AV42" s="50" t="str">
        <f t="shared" si="238"/>
        <v/>
      </c>
      <c r="AW42" s="50" t="str">
        <f t="shared" si="238"/>
        <v/>
      </c>
      <c r="AX42" s="50" t="str">
        <f t="shared" si="238"/>
        <v/>
      </c>
      <c r="AY42" s="50" t="str">
        <f t="shared" si="238"/>
        <v/>
      </c>
      <c r="AZ42" s="50" t="str">
        <f t="shared" si="238"/>
        <v/>
      </c>
      <c r="BA42" s="50" t="str">
        <f t="shared" si="238"/>
        <v/>
      </c>
      <c r="BB42" s="50" t="str">
        <f t="shared" si="238"/>
        <v/>
      </c>
      <c r="BC42" s="50" t="str">
        <f t="shared" si="238"/>
        <v/>
      </c>
      <c r="BD42" s="50" t="str">
        <f t="shared" si="238"/>
        <v/>
      </c>
      <c r="BE42" s="50" t="str">
        <f t="shared" si="238"/>
        <v/>
      </c>
      <c r="BF42" s="50" t="str">
        <f t="shared" si="238"/>
        <v/>
      </c>
      <c r="BG42" s="50" t="str">
        <f t="shared" si="238"/>
        <v/>
      </c>
      <c r="BH42" s="50" t="str">
        <f t="shared" si="238"/>
        <v/>
      </c>
      <c r="BI42" s="50" t="str">
        <f t="shared" si="238"/>
        <v/>
      </c>
      <c r="BJ42" s="50" t="str">
        <f t="shared" si="238"/>
        <v/>
      </c>
      <c r="BK42" s="50" t="str">
        <f t="shared" si="238"/>
        <v/>
      </c>
      <c r="BL42" s="50" t="str">
        <f t="shared" si="238"/>
        <v/>
      </c>
      <c r="BM42" s="50" t="str">
        <f t="shared" si="238"/>
        <v/>
      </c>
      <c r="BN42" s="50" t="str">
        <f t="shared" si="238"/>
        <v/>
      </c>
      <c r="BO42" s="50" t="str">
        <f t="shared" si="238"/>
        <v/>
      </c>
      <c r="BP42" s="50" t="str">
        <f t="shared" si="238"/>
        <v/>
      </c>
      <c r="BQ42" s="50" t="str">
        <f t="shared" si="238"/>
        <v/>
      </c>
      <c r="BR42" s="50" t="str">
        <f t="shared" si="238"/>
        <v/>
      </c>
      <c r="BS42" s="50" t="str">
        <f t="shared" si="238"/>
        <v/>
      </c>
      <c r="BT42" s="50" t="str">
        <f t="shared" si="238"/>
        <v/>
      </c>
      <c r="BU42" s="50" t="str">
        <f t="shared" si="238"/>
        <v/>
      </c>
      <c r="BV42" s="50" t="str">
        <f t="shared" si="238"/>
        <v/>
      </c>
      <c r="BW42" s="50" t="str">
        <f t="shared" si="238"/>
        <v/>
      </c>
      <c r="BX42" s="50" t="str">
        <f t="shared" si="238"/>
        <v/>
      </c>
      <c r="BY42" s="50" t="str">
        <f t="shared" si="238"/>
        <v/>
      </c>
      <c r="BZ42" s="50" t="str">
        <f t="shared" si="238"/>
        <v/>
      </c>
      <c r="CA42" s="50" t="str">
        <f t="shared" si="238"/>
        <v/>
      </c>
      <c r="CB42" s="50" t="str">
        <f t="shared" si="238"/>
        <v/>
      </c>
      <c r="CC42" s="50" t="str">
        <f t="shared" si="238"/>
        <v/>
      </c>
      <c r="CD42" s="50" t="str">
        <f t="shared" si="238"/>
        <v/>
      </c>
      <c r="CE42" s="50" t="str">
        <f t="shared" si="238"/>
        <v/>
      </c>
      <c r="CF42" s="50" t="str">
        <f t="shared" si="238"/>
        <v/>
      </c>
      <c r="CG42" s="50" t="str">
        <f t="shared" si="238"/>
        <v/>
      </c>
      <c r="CH42" s="50" t="str">
        <f t="shared" si="238"/>
        <v/>
      </c>
      <c r="CI42" s="50" t="str">
        <f t="shared" si="238"/>
        <v/>
      </c>
      <c r="CJ42" s="50" t="str">
        <f t="shared" si="238"/>
        <v/>
      </c>
      <c r="CK42" s="50" t="str">
        <f t="shared" si="238"/>
        <v/>
      </c>
      <c r="CL42" s="50" t="str">
        <f t="shared" si="238"/>
        <v/>
      </c>
      <c r="CM42" s="50" t="str">
        <f t="shared" si="238"/>
        <v/>
      </c>
      <c r="CN42" s="50" t="str">
        <f t="shared" si="238"/>
        <v/>
      </c>
      <c r="CO42" s="50" t="str">
        <f t="shared" si="238"/>
        <v/>
      </c>
      <c r="CP42" s="50" t="str">
        <f t="shared" si="238"/>
        <v/>
      </c>
      <c r="CQ42" s="50" t="str">
        <f t="shared" si="238"/>
        <v/>
      </c>
      <c r="CR42" s="50" t="str">
        <f t="shared" si="238"/>
        <v/>
      </c>
      <c r="CS42" s="50" t="str">
        <f t="shared" si="238"/>
        <v/>
      </c>
      <c r="CT42" s="50" t="str">
        <f t="shared" si="238"/>
        <v/>
      </c>
      <c r="CU42" s="50" t="str">
        <f t="shared" si="238"/>
        <v/>
      </c>
      <c r="CV42" s="50" t="str">
        <f t="shared" si="238"/>
        <v/>
      </c>
      <c r="CW42" s="50" t="str">
        <f t="shared" si="238"/>
        <v/>
      </c>
      <c r="CX42" s="50" t="str">
        <f t="shared" si="238"/>
        <v/>
      </c>
      <c r="CY42" s="50" t="str">
        <f t="shared" si="238"/>
        <v/>
      </c>
      <c r="CZ42" s="50" t="str">
        <f t="shared" si="238"/>
        <v/>
      </c>
      <c r="DA42" s="50" t="str">
        <f t="shared" si="238"/>
        <v/>
      </c>
      <c r="DB42" s="50" t="str">
        <f t="shared" si="238"/>
        <v/>
      </c>
      <c r="DC42" s="50" t="str">
        <f t="shared" si="238"/>
        <v/>
      </c>
      <c r="DD42" s="50" t="str">
        <f t="shared" si="134"/>
        <v/>
      </c>
      <c r="DE42" s="50" t="str">
        <f t="shared" si="134"/>
        <v/>
      </c>
      <c r="DF42" s="50" t="str">
        <f t="shared" si="134"/>
        <v/>
      </c>
      <c r="DG42" s="50" t="str">
        <f t="shared" si="134"/>
        <v/>
      </c>
      <c r="DH42" s="50" t="str">
        <f t="shared" si="134"/>
        <v/>
      </c>
      <c r="DI42" s="50" t="str">
        <f t="shared" si="134"/>
        <v/>
      </c>
      <c r="DJ42" s="50" t="str">
        <f t="shared" si="134"/>
        <v/>
      </c>
      <c r="DK42" s="50" t="str">
        <f t="shared" si="134"/>
        <v/>
      </c>
      <c r="DL42" s="50" t="str">
        <f t="shared" si="134"/>
        <v/>
      </c>
      <c r="DM42" s="50" t="str">
        <f t="shared" si="134"/>
        <v/>
      </c>
      <c r="DN42" s="50" t="str">
        <f t="shared" si="134"/>
        <v/>
      </c>
      <c r="DO42" s="50" t="str">
        <f t="shared" si="134"/>
        <v/>
      </c>
      <c r="DP42" s="50" t="str">
        <f t="shared" si="134"/>
        <v/>
      </c>
      <c r="DQ42" s="50" t="str">
        <f t="shared" si="134"/>
        <v/>
      </c>
      <c r="DR42" s="50" t="str">
        <f t="shared" si="134"/>
        <v/>
      </c>
      <c r="DS42" s="50" t="str">
        <f t="shared" si="134"/>
        <v/>
      </c>
      <c r="DT42" s="170" t="e">
        <f t="shared" si="135"/>
        <v>#N/A</v>
      </c>
      <c r="DU42" s="170" t="e">
        <f t="shared" si="136"/>
        <v>#N/A</v>
      </c>
      <c r="DV42" s="170" t="e">
        <f t="shared" si="137"/>
        <v>#N/A</v>
      </c>
      <c r="DW42" s="170" t="e">
        <f t="shared" si="138"/>
        <v>#N/A</v>
      </c>
      <c r="DX42" s="170" t="e">
        <f t="shared" si="139"/>
        <v>#N/A</v>
      </c>
      <c r="DY42" s="170" t="e">
        <f t="shared" si="140"/>
        <v>#N/A</v>
      </c>
      <c r="DZ42" s="170" t="e">
        <f t="shared" si="141"/>
        <v>#N/A</v>
      </c>
      <c r="EA42" s="170" t="e">
        <f t="shared" si="142"/>
        <v>#N/A</v>
      </c>
      <c r="EB42" s="170" t="e">
        <f t="shared" si="143"/>
        <v>#N/A</v>
      </c>
      <c r="EC42" s="170" t="e">
        <f t="shared" si="144"/>
        <v>#N/A</v>
      </c>
      <c r="ED42" s="170" t="e">
        <f t="shared" si="145"/>
        <v>#N/A</v>
      </c>
      <c r="EE42" s="170" t="e">
        <f t="shared" si="146"/>
        <v>#N/A</v>
      </c>
      <c r="EF42" s="170" t="e">
        <f t="shared" si="147"/>
        <v>#N/A</v>
      </c>
      <c r="EG42" s="170" t="e">
        <f t="shared" si="148"/>
        <v>#N/A</v>
      </c>
      <c r="EH42" s="170" t="e">
        <f t="shared" si="149"/>
        <v>#N/A</v>
      </c>
      <c r="EI42" s="170" t="e">
        <f t="shared" si="150"/>
        <v>#N/A</v>
      </c>
      <c r="EJ42" s="170" t="e">
        <f t="shared" si="151"/>
        <v>#N/A</v>
      </c>
      <c r="EK42" s="170" t="e">
        <f t="shared" si="152"/>
        <v>#N/A</v>
      </c>
      <c r="EL42" s="170" t="e">
        <f t="shared" si="153"/>
        <v>#N/A</v>
      </c>
      <c r="EM42" s="170" t="e">
        <f t="shared" si="154"/>
        <v>#N/A</v>
      </c>
      <c r="EN42" s="170" t="e">
        <f t="shared" si="155"/>
        <v>#N/A</v>
      </c>
      <c r="EO42" s="170" t="e">
        <f t="shared" si="156"/>
        <v>#N/A</v>
      </c>
      <c r="EP42" s="170" t="e">
        <f t="shared" si="157"/>
        <v>#N/A</v>
      </c>
      <c r="EQ42" s="170" t="e">
        <f t="shared" si="158"/>
        <v>#N/A</v>
      </c>
      <c r="ER42" s="170" t="e">
        <f t="shared" si="159"/>
        <v>#N/A</v>
      </c>
      <c r="ES42" s="170" t="e">
        <f t="shared" si="160"/>
        <v>#N/A</v>
      </c>
      <c r="ET42" s="170" t="e">
        <f t="shared" si="161"/>
        <v>#N/A</v>
      </c>
      <c r="EU42" s="170" t="e">
        <f t="shared" si="162"/>
        <v>#N/A</v>
      </c>
      <c r="EV42" s="170" t="e">
        <f t="shared" si="163"/>
        <v>#N/A</v>
      </c>
      <c r="EW42" s="170" t="e">
        <f t="shared" si="164"/>
        <v>#N/A</v>
      </c>
      <c r="EX42" s="170" t="e">
        <f t="shared" si="165"/>
        <v>#N/A</v>
      </c>
      <c r="EY42" s="170" t="e">
        <f t="shared" si="166"/>
        <v>#N/A</v>
      </c>
      <c r="EZ42" s="170" t="e">
        <f t="shared" si="167"/>
        <v>#N/A</v>
      </c>
      <c r="FA42" s="170" t="e">
        <f t="shared" si="168"/>
        <v>#N/A</v>
      </c>
      <c r="FB42" s="170" t="e">
        <f t="shared" si="169"/>
        <v>#N/A</v>
      </c>
      <c r="FC42" s="170" t="e">
        <f t="shared" si="170"/>
        <v>#N/A</v>
      </c>
      <c r="FD42" s="170" t="e">
        <f t="shared" si="171"/>
        <v>#N/A</v>
      </c>
      <c r="FE42" s="170" t="e">
        <f t="shared" si="172"/>
        <v>#N/A</v>
      </c>
      <c r="FF42" s="170" t="e">
        <f t="shared" si="173"/>
        <v>#N/A</v>
      </c>
      <c r="FG42" s="170" t="e">
        <f t="shared" si="174"/>
        <v>#N/A</v>
      </c>
      <c r="FH42" s="170" t="e">
        <f t="shared" si="175"/>
        <v>#N/A</v>
      </c>
      <c r="FI42" s="170" t="e">
        <f t="shared" si="176"/>
        <v>#N/A</v>
      </c>
      <c r="FJ42" s="170" t="e">
        <f t="shared" si="177"/>
        <v>#N/A</v>
      </c>
      <c r="FK42" s="170" t="e">
        <f t="shared" si="178"/>
        <v>#N/A</v>
      </c>
      <c r="FL42" s="170" t="e">
        <f t="shared" si="179"/>
        <v>#N/A</v>
      </c>
      <c r="FM42" s="170" t="e">
        <f t="shared" si="180"/>
        <v>#N/A</v>
      </c>
      <c r="FN42" s="170" t="e">
        <f t="shared" si="181"/>
        <v>#N/A</v>
      </c>
      <c r="FO42" s="170" t="e">
        <f t="shared" si="182"/>
        <v>#N/A</v>
      </c>
      <c r="FP42" s="170" t="e">
        <f t="shared" si="183"/>
        <v>#N/A</v>
      </c>
      <c r="FQ42" s="170" t="e">
        <f t="shared" si="184"/>
        <v>#N/A</v>
      </c>
      <c r="FR42" s="170" t="e">
        <f t="shared" si="185"/>
        <v>#N/A</v>
      </c>
      <c r="FS42" s="170" t="e">
        <f t="shared" si="186"/>
        <v>#N/A</v>
      </c>
      <c r="FT42" s="170" t="e">
        <f t="shared" si="187"/>
        <v>#N/A</v>
      </c>
      <c r="FU42" s="170" t="e">
        <f t="shared" si="188"/>
        <v>#N/A</v>
      </c>
      <c r="FV42" s="170" t="e">
        <f t="shared" si="189"/>
        <v>#N/A</v>
      </c>
      <c r="FW42" s="170" t="e">
        <f t="shared" si="190"/>
        <v>#N/A</v>
      </c>
      <c r="FX42" s="170" t="e">
        <f t="shared" si="191"/>
        <v>#N/A</v>
      </c>
      <c r="FY42" s="170" t="e">
        <f t="shared" si="192"/>
        <v>#N/A</v>
      </c>
      <c r="FZ42" s="170" t="e">
        <f t="shared" si="193"/>
        <v>#N/A</v>
      </c>
      <c r="GA42" s="170" t="e">
        <f t="shared" si="194"/>
        <v>#N/A</v>
      </c>
      <c r="GB42" s="170" t="e">
        <f t="shared" si="195"/>
        <v>#N/A</v>
      </c>
      <c r="GC42" s="170" t="e">
        <f t="shared" si="196"/>
        <v>#N/A</v>
      </c>
      <c r="GD42" s="170" t="e">
        <f t="shared" si="197"/>
        <v>#N/A</v>
      </c>
      <c r="GE42" s="170" t="e">
        <f t="shared" si="198"/>
        <v>#N/A</v>
      </c>
      <c r="GF42" s="170" t="e">
        <f t="shared" si="199"/>
        <v>#N/A</v>
      </c>
      <c r="GG42" s="170" t="e">
        <f t="shared" si="200"/>
        <v>#N/A</v>
      </c>
      <c r="GH42" s="170" t="e">
        <f t="shared" si="201"/>
        <v>#N/A</v>
      </c>
      <c r="GI42" s="170" t="e">
        <f t="shared" si="202"/>
        <v>#N/A</v>
      </c>
      <c r="GJ42" s="170" t="e">
        <f t="shared" si="203"/>
        <v>#N/A</v>
      </c>
      <c r="GK42" s="170" t="e">
        <f t="shared" si="204"/>
        <v>#N/A</v>
      </c>
      <c r="GL42" s="170" t="e">
        <f t="shared" si="205"/>
        <v>#N/A</v>
      </c>
      <c r="GM42" s="170" t="e">
        <f t="shared" si="206"/>
        <v>#N/A</v>
      </c>
      <c r="GN42" s="170" t="e">
        <f t="shared" si="207"/>
        <v>#N/A</v>
      </c>
      <c r="GO42" s="170" t="e">
        <f t="shared" si="208"/>
        <v>#N/A</v>
      </c>
      <c r="GP42" s="170" t="e">
        <f t="shared" si="209"/>
        <v>#N/A</v>
      </c>
      <c r="GQ42" s="170" t="e">
        <f t="shared" si="210"/>
        <v>#N/A</v>
      </c>
      <c r="GR42" s="170" t="e">
        <f t="shared" si="211"/>
        <v>#N/A</v>
      </c>
      <c r="GS42" s="170" t="e">
        <f t="shared" si="212"/>
        <v>#N/A</v>
      </c>
      <c r="GT42" s="170" t="e">
        <f t="shared" si="213"/>
        <v>#N/A</v>
      </c>
      <c r="GU42" s="170" t="e">
        <f t="shared" si="214"/>
        <v>#N/A</v>
      </c>
      <c r="GV42" s="170" t="e">
        <f t="shared" si="215"/>
        <v>#N/A</v>
      </c>
      <c r="GW42" s="170" t="e">
        <f t="shared" si="216"/>
        <v>#N/A</v>
      </c>
      <c r="GX42" s="170" t="e">
        <f t="shared" si="217"/>
        <v>#N/A</v>
      </c>
      <c r="GY42" s="170" t="e">
        <f t="shared" si="218"/>
        <v>#N/A</v>
      </c>
      <c r="GZ42" s="170" t="e">
        <f t="shared" si="219"/>
        <v>#N/A</v>
      </c>
      <c r="HA42" s="170" t="e">
        <f t="shared" si="220"/>
        <v>#N/A</v>
      </c>
      <c r="HB42" s="170" t="e">
        <f t="shared" si="221"/>
        <v>#N/A</v>
      </c>
      <c r="HC42" s="170" t="e">
        <f t="shared" si="222"/>
        <v>#N/A</v>
      </c>
      <c r="HD42" s="170" t="e">
        <f t="shared" si="223"/>
        <v>#N/A</v>
      </c>
      <c r="HE42" s="170" t="e">
        <f t="shared" si="224"/>
        <v>#N/A</v>
      </c>
      <c r="HF42" s="170" t="e">
        <f t="shared" si="225"/>
        <v>#N/A</v>
      </c>
      <c r="HG42" s="170" t="e">
        <f t="shared" si="226"/>
        <v>#N/A</v>
      </c>
      <c r="HH42" s="170" t="e">
        <f t="shared" si="227"/>
        <v>#N/A</v>
      </c>
      <c r="HI42" s="170" t="e">
        <f t="shared" si="228"/>
        <v>#N/A</v>
      </c>
      <c r="HJ42" s="170" t="e">
        <f t="shared" si="229"/>
        <v>#N/A</v>
      </c>
      <c r="HK42" s="170" t="e">
        <f t="shared" si="230"/>
        <v>#N/A</v>
      </c>
      <c r="HL42" s="170" t="e">
        <f t="shared" si="231"/>
        <v>#N/A</v>
      </c>
      <c r="HM42" s="170" t="e">
        <f t="shared" si="232"/>
        <v>#N/A</v>
      </c>
      <c r="HN42" s="170" t="e">
        <f t="shared" si="233"/>
        <v>#N/A</v>
      </c>
      <c r="HO42" s="170" t="e">
        <f t="shared" si="234"/>
        <v>#N/A</v>
      </c>
      <c r="HP42" s="170" t="e">
        <f t="shared" si="235"/>
        <v>#N/A</v>
      </c>
    </row>
    <row r="43" spans="1:224" hidden="1" x14ac:dyDescent="0.25">
      <c r="A43" s="4">
        <v>40</v>
      </c>
      <c r="B43" s="96"/>
      <c r="C43" s="96"/>
      <c r="D43" s="96"/>
      <c r="E43" s="36" t="str">
        <f t="shared" si="107"/>
        <v/>
      </c>
      <c r="F43" s="36" t="str">
        <f t="shared" si="108"/>
        <v/>
      </c>
      <c r="G43" s="74" t="str">
        <f t="shared" si="109"/>
        <v/>
      </c>
      <c r="H43" s="23"/>
      <c r="I43" s="58"/>
      <c r="J43" s="281"/>
      <c r="K43" s="75" t="str">
        <f>IF(AND(B43&gt;0,C43&gt;0,D43&gt;0),IF(ISBLANK(J43),IF(ISBLANK(H43),"",(D43-B43)*VLOOKUP(H43,VLookups!$A$4:$B$13,2,FALSE)),J43),"")</f>
        <v/>
      </c>
      <c r="L43" s="76" t="str">
        <f t="shared" si="131"/>
        <v/>
      </c>
      <c r="M43" s="96"/>
      <c r="N43" s="271"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132"/>
        <v/>
      </c>
      <c r="W43" s="50" t="str">
        <f t="shared" si="127"/>
        <v/>
      </c>
      <c r="X43" s="50" t="str">
        <f t="shared" si="127"/>
        <v/>
      </c>
      <c r="Y43" s="50" t="str">
        <f t="shared" si="127"/>
        <v/>
      </c>
      <c r="Z43" s="50" t="str">
        <f t="shared" si="127"/>
        <v/>
      </c>
      <c r="AA43" s="50" t="str">
        <f t="shared" si="127"/>
        <v/>
      </c>
      <c r="AB43" s="50" t="str">
        <f t="shared" si="127"/>
        <v/>
      </c>
      <c r="AC43" s="50" t="str">
        <f t="shared" si="127"/>
        <v/>
      </c>
      <c r="AD43" s="50" t="str">
        <f t="shared" si="127"/>
        <v/>
      </c>
      <c r="AE43" s="50" t="str">
        <f t="shared" si="127"/>
        <v/>
      </c>
      <c r="AF43" s="50" t="str">
        <f t="shared" si="127"/>
        <v/>
      </c>
      <c r="AG43" s="50" t="str">
        <f t="shared" si="127"/>
        <v/>
      </c>
      <c r="AH43" s="50" t="str">
        <f t="shared" si="127"/>
        <v/>
      </c>
      <c r="AI43" s="50" t="str">
        <f t="shared" si="127"/>
        <v/>
      </c>
      <c r="AJ43" s="50" t="str">
        <f t="shared" si="127"/>
        <v/>
      </c>
      <c r="AK43" s="50" t="str">
        <f t="shared" si="127"/>
        <v/>
      </c>
      <c r="AL43" s="50" t="str">
        <f t="shared" ref="AL43:AP43" si="239">IF(ISNONTEXT($V43),AM43-$V43,"")</f>
        <v/>
      </c>
      <c r="AM43" s="50" t="str">
        <f t="shared" si="239"/>
        <v/>
      </c>
      <c r="AN43" s="50" t="str">
        <f t="shared" si="239"/>
        <v/>
      </c>
      <c r="AO43" s="50" t="str">
        <f t="shared" si="239"/>
        <v/>
      </c>
      <c r="AP43" s="50" t="str">
        <f t="shared" si="239"/>
        <v/>
      </c>
      <c r="AQ43" s="50" t="str">
        <f t="shared" si="133"/>
        <v/>
      </c>
      <c r="AR43" s="50" t="str">
        <f t="shared" si="238"/>
        <v/>
      </c>
      <c r="AS43" s="50" t="str">
        <f t="shared" si="238"/>
        <v/>
      </c>
      <c r="AT43" s="50" t="str">
        <f t="shared" si="238"/>
        <v/>
      </c>
      <c r="AU43" s="50" t="str">
        <f t="shared" si="238"/>
        <v/>
      </c>
      <c r="AV43" s="50" t="str">
        <f t="shared" si="238"/>
        <v/>
      </c>
      <c r="AW43" s="50" t="str">
        <f t="shared" si="238"/>
        <v/>
      </c>
      <c r="AX43" s="50" t="str">
        <f t="shared" si="238"/>
        <v/>
      </c>
      <c r="AY43" s="50" t="str">
        <f t="shared" si="238"/>
        <v/>
      </c>
      <c r="AZ43" s="50" t="str">
        <f t="shared" si="238"/>
        <v/>
      </c>
      <c r="BA43" s="50" t="str">
        <f t="shared" si="238"/>
        <v/>
      </c>
      <c r="BB43" s="50" t="str">
        <f t="shared" si="238"/>
        <v/>
      </c>
      <c r="BC43" s="50" t="str">
        <f t="shared" si="238"/>
        <v/>
      </c>
      <c r="BD43" s="50" t="str">
        <f t="shared" si="238"/>
        <v/>
      </c>
      <c r="BE43" s="50" t="str">
        <f t="shared" si="238"/>
        <v/>
      </c>
      <c r="BF43" s="50" t="str">
        <f t="shared" si="238"/>
        <v/>
      </c>
      <c r="BG43" s="50" t="str">
        <f t="shared" si="238"/>
        <v/>
      </c>
      <c r="BH43" s="50" t="str">
        <f t="shared" si="238"/>
        <v/>
      </c>
      <c r="BI43" s="50" t="str">
        <f t="shared" si="238"/>
        <v/>
      </c>
      <c r="BJ43" s="50" t="str">
        <f t="shared" si="238"/>
        <v/>
      </c>
      <c r="BK43" s="50" t="str">
        <f t="shared" si="238"/>
        <v/>
      </c>
      <c r="BL43" s="50" t="str">
        <f t="shared" si="238"/>
        <v/>
      </c>
      <c r="BM43" s="50" t="str">
        <f t="shared" si="238"/>
        <v/>
      </c>
      <c r="BN43" s="50" t="str">
        <f t="shared" si="238"/>
        <v/>
      </c>
      <c r="BO43" s="50" t="str">
        <f t="shared" si="238"/>
        <v/>
      </c>
      <c r="BP43" s="50" t="str">
        <f t="shared" si="238"/>
        <v/>
      </c>
      <c r="BQ43" s="50" t="str">
        <f t="shared" si="238"/>
        <v/>
      </c>
      <c r="BR43" s="50" t="str">
        <f t="shared" si="238"/>
        <v/>
      </c>
      <c r="BS43" s="50" t="str">
        <f t="shared" si="238"/>
        <v/>
      </c>
      <c r="BT43" s="50" t="str">
        <f t="shared" si="238"/>
        <v/>
      </c>
      <c r="BU43" s="50" t="str">
        <f t="shared" si="238"/>
        <v/>
      </c>
      <c r="BV43" s="50" t="str">
        <f t="shared" si="238"/>
        <v/>
      </c>
      <c r="BW43" s="50" t="str">
        <f t="shared" si="238"/>
        <v/>
      </c>
      <c r="BX43" s="50" t="str">
        <f t="shared" si="238"/>
        <v/>
      </c>
      <c r="BY43" s="50" t="str">
        <f t="shared" si="238"/>
        <v/>
      </c>
      <c r="BZ43" s="50" t="str">
        <f t="shared" si="238"/>
        <v/>
      </c>
      <c r="CA43" s="50" t="str">
        <f t="shared" si="238"/>
        <v/>
      </c>
      <c r="CB43" s="50" t="str">
        <f t="shared" si="238"/>
        <v/>
      </c>
      <c r="CC43" s="50" t="str">
        <f t="shared" si="238"/>
        <v/>
      </c>
      <c r="CD43" s="50" t="str">
        <f t="shared" si="238"/>
        <v/>
      </c>
      <c r="CE43" s="50" t="str">
        <f t="shared" si="238"/>
        <v/>
      </c>
      <c r="CF43" s="50" t="str">
        <f t="shared" si="238"/>
        <v/>
      </c>
      <c r="CG43" s="50" t="str">
        <f t="shared" si="238"/>
        <v/>
      </c>
      <c r="CH43" s="50" t="str">
        <f t="shared" si="238"/>
        <v/>
      </c>
      <c r="CI43" s="50" t="str">
        <f t="shared" si="238"/>
        <v/>
      </c>
      <c r="CJ43" s="50" t="str">
        <f t="shared" si="238"/>
        <v/>
      </c>
      <c r="CK43" s="50" t="str">
        <f t="shared" si="238"/>
        <v/>
      </c>
      <c r="CL43" s="50" t="str">
        <f t="shared" si="238"/>
        <v/>
      </c>
      <c r="CM43" s="50" t="str">
        <f t="shared" si="238"/>
        <v/>
      </c>
      <c r="CN43" s="50" t="str">
        <f t="shared" si="238"/>
        <v/>
      </c>
      <c r="CO43" s="50" t="str">
        <f t="shared" si="238"/>
        <v/>
      </c>
      <c r="CP43" s="50" t="str">
        <f t="shared" si="238"/>
        <v/>
      </c>
      <c r="CQ43" s="50" t="str">
        <f t="shared" si="238"/>
        <v/>
      </c>
      <c r="CR43" s="50" t="str">
        <f t="shared" si="238"/>
        <v/>
      </c>
      <c r="CS43" s="50" t="str">
        <f t="shared" si="238"/>
        <v/>
      </c>
      <c r="CT43" s="50" t="str">
        <f t="shared" si="238"/>
        <v/>
      </c>
      <c r="CU43" s="50" t="str">
        <f t="shared" si="238"/>
        <v/>
      </c>
      <c r="CV43" s="50" t="str">
        <f t="shared" si="238"/>
        <v/>
      </c>
      <c r="CW43" s="50" t="str">
        <f t="shared" si="238"/>
        <v/>
      </c>
      <c r="CX43" s="50" t="str">
        <f t="shared" si="238"/>
        <v/>
      </c>
      <c r="CY43" s="50" t="str">
        <f t="shared" si="238"/>
        <v/>
      </c>
      <c r="CZ43" s="50" t="str">
        <f t="shared" si="238"/>
        <v/>
      </c>
      <c r="DA43" s="50" t="str">
        <f t="shared" si="238"/>
        <v/>
      </c>
      <c r="DB43" s="50" t="str">
        <f t="shared" si="238"/>
        <v/>
      </c>
      <c r="DC43" s="50" t="str">
        <f t="shared" si="238"/>
        <v/>
      </c>
      <c r="DD43" s="50" t="str">
        <f t="shared" si="134"/>
        <v/>
      </c>
      <c r="DE43" s="50" t="str">
        <f t="shared" si="134"/>
        <v/>
      </c>
      <c r="DF43" s="50" t="str">
        <f t="shared" si="134"/>
        <v/>
      </c>
      <c r="DG43" s="50" t="str">
        <f t="shared" si="134"/>
        <v/>
      </c>
      <c r="DH43" s="50" t="str">
        <f t="shared" si="134"/>
        <v/>
      </c>
      <c r="DI43" s="50" t="str">
        <f t="shared" si="134"/>
        <v/>
      </c>
      <c r="DJ43" s="50" t="str">
        <f t="shared" si="134"/>
        <v/>
      </c>
      <c r="DK43" s="50" t="str">
        <f t="shared" si="134"/>
        <v/>
      </c>
      <c r="DL43" s="50" t="str">
        <f t="shared" si="134"/>
        <v/>
      </c>
      <c r="DM43" s="50" t="str">
        <f t="shared" si="134"/>
        <v/>
      </c>
      <c r="DN43" s="50" t="str">
        <f t="shared" si="134"/>
        <v/>
      </c>
      <c r="DO43" s="50" t="str">
        <f t="shared" si="134"/>
        <v/>
      </c>
      <c r="DP43" s="50" t="str">
        <f t="shared" si="134"/>
        <v/>
      </c>
      <c r="DQ43" s="50" t="str">
        <f t="shared" si="134"/>
        <v/>
      </c>
      <c r="DR43" s="50" t="str">
        <f t="shared" si="134"/>
        <v/>
      </c>
      <c r="DS43" s="50" t="str">
        <f t="shared" si="134"/>
        <v/>
      </c>
      <c r="DT43" s="170" t="e">
        <f t="shared" si="135"/>
        <v>#N/A</v>
      </c>
      <c r="DU43" s="170" t="e">
        <f t="shared" si="136"/>
        <v>#N/A</v>
      </c>
      <c r="DV43" s="170" t="e">
        <f t="shared" si="137"/>
        <v>#N/A</v>
      </c>
      <c r="DW43" s="170" t="e">
        <f t="shared" si="138"/>
        <v>#N/A</v>
      </c>
      <c r="DX43" s="170" t="e">
        <f t="shared" si="139"/>
        <v>#N/A</v>
      </c>
      <c r="DY43" s="170" t="e">
        <f t="shared" si="140"/>
        <v>#N/A</v>
      </c>
      <c r="DZ43" s="170" t="e">
        <f t="shared" si="141"/>
        <v>#N/A</v>
      </c>
      <c r="EA43" s="170" t="e">
        <f t="shared" si="142"/>
        <v>#N/A</v>
      </c>
      <c r="EB43" s="170" t="e">
        <f t="shared" si="143"/>
        <v>#N/A</v>
      </c>
      <c r="EC43" s="170" t="e">
        <f t="shared" si="144"/>
        <v>#N/A</v>
      </c>
      <c r="ED43" s="170" t="e">
        <f t="shared" si="145"/>
        <v>#N/A</v>
      </c>
      <c r="EE43" s="170" t="e">
        <f t="shared" si="146"/>
        <v>#N/A</v>
      </c>
      <c r="EF43" s="170" t="e">
        <f t="shared" si="147"/>
        <v>#N/A</v>
      </c>
      <c r="EG43" s="170" t="e">
        <f t="shared" si="148"/>
        <v>#N/A</v>
      </c>
      <c r="EH43" s="170" t="e">
        <f t="shared" si="149"/>
        <v>#N/A</v>
      </c>
      <c r="EI43" s="170" t="e">
        <f t="shared" si="150"/>
        <v>#N/A</v>
      </c>
      <c r="EJ43" s="170" t="e">
        <f t="shared" si="151"/>
        <v>#N/A</v>
      </c>
      <c r="EK43" s="170" t="e">
        <f t="shared" si="152"/>
        <v>#N/A</v>
      </c>
      <c r="EL43" s="170" t="e">
        <f t="shared" si="153"/>
        <v>#N/A</v>
      </c>
      <c r="EM43" s="170" t="e">
        <f t="shared" si="154"/>
        <v>#N/A</v>
      </c>
      <c r="EN43" s="170" t="e">
        <f t="shared" si="155"/>
        <v>#N/A</v>
      </c>
      <c r="EO43" s="170" t="e">
        <f t="shared" si="156"/>
        <v>#N/A</v>
      </c>
      <c r="EP43" s="170" t="e">
        <f t="shared" si="157"/>
        <v>#N/A</v>
      </c>
      <c r="EQ43" s="170" t="e">
        <f t="shared" si="158"/>
        <v>#N/A</v>
      </c>
      <c r="ER43" s="170" t="e">
        <f t="shared" si="159"/>
        <v>#N/A</v>
      </c>
      <c r="ES43" s="170" t="e">
        <f t="shared" si="160"/>
        <v>#N/A</v>
      </c>
      <c r="ET43" s="170" t="e">
        <f t="shared" si="161"/>
        <v>#N/A</v>
      </c>
      <c r="EU43" s="170" t="e">
        <f t="shared" si="162"/>
        <v>#N/A</v>
      </c>
      <c r="EV43" s="170" t="e">
        <f t="shared" si="163"/>
        <v>#N/A</v>
      </c>
      <c r="EW43" s="170" t="e">
        <f t="shared" si="164"/>
        <v>#N/A</v>
      </c>
      <c r="EX43" s="170" t="e">
        <f t="shared" si="165"/>
        <v>#N/A</v>
      </c>
      <c r="EY43" s="170" t="e">
        <f t="shared" si="166"/>
        <v>#N/A</v>
      </c>
      <c r="EZ43" s="170" t="e">
        <f t="shared" si="167"/>
        <v>#N/A</v>
      </c>
      <c r="FA43" s="170" t="e">
        <f t="shared" si="168"/>
        <v>#N/A</v>
      </c>
      <c r="FB43" s="170" t="e">
        <f t="shared" si="169"/>
        <v>#N/A</v>
      </c>
      <c r="FC43" s="170" t="e">
        <f t="shared" si="170"/>
        <v>#N/A</v>
      </c>
      <c r="FD43" s="170" t="e">
        <f t="shared" si="171"/>
        <v>#N/A</v>
      </c>
      <c r="FE43" s="170" t="e">
        <f t="shared" si="172"/>
        <v>#N/A</v>
      </c>
      <c r="FF43" s="170" t="e">
        <f t="shared" si="173"/>
        <v>#N/A</v>
      </c>
      <c r="FG43" s="170" t="e">
        <f t="shared" si="174"/>
        <v>#N/A</v>
      </c>
      <c r="FH43" s="170" t="e">
        <f t="shared" si="175"/>
        <v>#N/A</v>
      </c>
      <c r="FI43" s="170" t="e">
        <f t="shared" si="176"/>
        <v>#N/A</v>
      </c>
      <c r="FJ43" s="170" t="e">
        <f t="shared" si="177"/>
        <v>#N/A</v>
      </c>
      <c r="FK43" s="170" t="e">
        <f t="shared" si="178"/>
        <v>#N/A</v>
      </c>
      <c r="FL43" s="170" t="e">
        <f t="shared" si="179"/>
        <v>#N/A</v>
      </c>
      <c r="FM43" s="170" t="e">
        <f t="shared" si="180"/>
        <v>#N/A</v>
      </c>
      <c r="FN43" s="170" t="e">
        <f t="shared" si="181"/>
        <v>#N/A</v>
      </c>
      <c r="FO43" s="170" t="e">
        <f t="shared" si="182"/>
        <v>#N/A</v>
      </c>
      <c r="FP43" s="170" t="e">
        <f t="shared" si="183"/>
        <v>#N/A</v>
      </c>
      <c r="FQ43" s="170" t="e">
        <f t="shared" si="184"/>
        <v>#N/A</v>
      </c>
      <c r="FR43" s="170" t="e">
        <f t="shared" si="185"/>
        <v>#N/A</v>
      </c>
      <c r="FS43" s="170" t="e">
        <f t="shared" si="186"/>
        <v>#N/A</v>
      </c>
      <c r="FT43" s="170" t="e">
        <f t="shared" si="187"/>
        <v>#N/A</v>
      </c>
      <c r="FU43" s="170" t="e">
        <f t="shared" si="188"/>
        <v>#N/A</v>
      </c>
      <c r="FV43" s="170" t="e">
        <f t="shared" si="189"/>
        <v>#N/A</v>
      </c>
      <c r="FW43" s="170" t="e">
        <f t="shared" si="190"/>
        <v>#N/A</v>
      </c>
      <c r="FX43" s="170" t="e">
        <f t="shared" si="191"/>
        <v>#N/A</v>
      </c>
      <c r="FY43" s="170" t="e">
        <f t="shared" si="192"/>
        <v>#N/A</v>
      </c>
      <c r="FZ43" s="170" t="e">
        <f t="shared" si="193"/>
        <v>#N/A</v>
      </c>
      <c r="GA43" s="170" t="e">
        <f t="shared" si="194"/>
        <v>#N/A</v>
      </c>
      <c r="GB43" s="170" t="e">
        <f t="shared" si="195"/>
        <v>#N/A</v>
      </c>
      <c r="GC43" s="170" t="e">
        <f t="shared" si="196"/>
        <v>#N/A</v>
      </c>
      <c r="GD43" s="170" t="e">
        <f t="shared" si="197"/>
        <v>#N/A</v>
      </c>
      <c r="GE43" s="170" t="e">
        <f t="shared" si="198"/>
        <v>#N/A</v>
      </c>
      <c r="GF43" s="170" t="e">
        <f t="shared" si="199"/>
        <v>#N/A</v>
      </c>
      <c r="GG43" s="170" t="e">
        <f t="shared" si="200"/>
        <v>#N/A</v>
      </c>
      <c r="GH43" s="170" t="e">
        <f t="shared" si="201"/>
        <v>#N/A</v>
      </c>
      <c r="GI43" s="170" t="e">
        <f t="shared" si="202"/>
        <v>#N/A</v>
      </c>
      <c r="GJ43" s="170" t="e">
        <f t="shared" si="203"/>
        <v>#N/A</v>
      </c>
      <c r="GK43" s="170" t="e">
        <f t="shared" si="204"/>
        <v>#N/A</v>
      </c>
      <c r="GL43" s="170" t="e">
        <f t="shared" si="205"/>
        <v>#N/A</v>
      </c>
      <c r="GM43" s="170" t="e">
        <f t="shared" si="206"/>
        <v>#N/A</v>
      </c>
      <c r="GN43" s="170" t="e">
        <f t="shared" si="207"/>
        <v>#N/A</v>
      </c>
      <c r="GO43" s="170" t="e">
        <f t="shared" si="208"/>
        <v>#N/A</v>
      </c>
      <c r="GP43" s="170" t="e">
        <f t="shared" si="209"/>
        <v>#N/A</v>
      </c>
      <c r="GQ43" s="170" t="e">
        <f t="shared" si="210"/>
        <v>#N/A</v>
      </c>
      <c r="GR43" s="170" t="e">
        <f t="shared" si="211"/>
        <v>#N/A</v>
      </c>
      <c r="GS43" s="170" t="e">
        <f t="shared" si="212"/>
        <v>#N/A</v>
      </c>
      <c r="GT43" s="170" t="e">
        <f t="shared" si="213"/>
        <v>#N/A</v>
      </c>
      <c r="GU43" s="170" t="e">
        <f t="shared" si="214"/>
        <v>#N/A</v>
      </c>
      <c r="GV43" s="170" t="e">
        <f t="shared" si="215"/>
        <v>#N/A</v>
      </c>
      <c r="GW43" s="170" t="e">
        <f t="shared" si="216"/>
        <v>#N/A</v>
      </c>
      <c r="GX43" s="170" t="e">
        <f t="shared" si="217"/>
        <v>#N/A</v>
      </c>
      <c r="GY43" s="170" t="e">
        <f t="shared" si="218"/>
        <v>#N/A</v>
      </c>
      <c r="GZ43" s="170" t="e">
        <f t="shared" si="219"/>
        <v>#N/A</v>
      </c>
      <c r="HA43" s="170" t="e">
        <f t="shared" si="220"/>
        <v>#N/A</v>
      </c>
      <c r="HB43" s="170" t="e">
        <f t="shared" si="221"/>
        <v>#N/A</v>
      </c>
      <c r="HC43" s="170" t="e">
        <f t="shared" si="222"/>
        <v>#N/A</v>
      </c>
      <c r="HD43" s="170" t="e">
        <f t="shared" si="223"/>
        <v>#N/A</v>
      </c>
      <c r="HE43" s="170" t="e">
        <f t="shared" si="224"/>
        <v>#N/A</v>
      </c>
      <c r="HF43" s="170" t="e">
        <f t="shared" si="225"/>
        <v>#N/A</v>
      </c>
      <c r="HG43" s="170" t="e">
        <f t="shared" si="226"/>
        <v>#N/A</v>
      </c>
      <c r="HH43" s="170" t="e">
        <f t="shared" si="227"/>
        <v>#N/A</v>
      </c>
      <c r="HI43" s="170" t="e">
        <f t="shared" si="228"/>
        <v>#N/A</v>
      </c>
      <c r="HJ43" s="170" t="e">
        <f t="shared" si="229"/>
        <v>#N/A</v>
      </c>
      <c r="HK43" s="170" t="e">
        <f t="shared" si="230"/>
        <v>#N/A</v>
      </c>
      <c r="HL43" s="170" t="e">
        <f t="shared" si="231"/>
        <v>#N/A</v>
      </c>
      <c r="HM43" s="170" t="e">
        <f t="shared" si="232"/>
        <v>#N/A</v>
      </c>
      <c r="HN43" s="170" t="e">
        <f t="shared" si="233"/>
        <v>#N/A</v>
      </c>
      <c r="HO43" s="170" t="e">
        <f t="shared" si="234"/>
        <v>#N/A</v>
      </c>
      <c r="HP43" s="170" t="e">
        <f t="shared" si="235"/>
        <v>#N/A</v>
      </c>
    </row>
    <row r="44" spans="1:224" hidden="1" x14ac:dyDescent="0.25">
      <c r="A44" s="4">
        <v>41</v>
      </c>
      <c r="B44" s="96"/>
      <c r="C44" s="96"/>
      <c r="D44" s="96"/>
      <c r="E44" s="36" t="str">
        <f t="shared" si="107"/>
        <v/>
      </c>
      <c r="F44" s="36" t="str">
        <f t="shared" si="108"/>
        <v/>
      </c>
      <c r="G44" s="74" t="str">
        <f t="shared" si="109"/>
        <v/>
      </c>
      <c r="H44" s="23"/>
      <c r="I44" s="58"/>
      <c r="J44" s="281"/>
      <c r="K44" s="75" t="str">
        <f>IF(AND(B44&gt;0,C44&gt;0,D44&gt;0),IF(ISBLANK(J44),IF(ISBLANK(H44),"",(D44-B44)*VLOOKUP(H44,VLookups!$A$4:$B$13,2,FALSE)),J44),"")</f>
        <v/>
      </c>
      <c r="L44" s="76" t="str">
        <f t="shared" si="131"/>
        <v/>
      </c>
      <c r="M44" s="96"/>
      <c r="N44" s="271"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132"/>
        <v/>
      </c>
      <c r="W44" s="50" t="str">
        <f t="shared" ref="W44:AP56" si="240">IF(ISNONTEXT($V44),X44-$V44,"")</f>
        <v/>
      </c>
      <c r="X44" s="50" t="str">
        <f t="shared" si="240"/>
        <v/>
      </c>
      <c r="Y44" s="50" t="str">
        <f t="shared" si="240"/>
        <v/>
      </c>
      <c r="Z44" s="50" t="str">
        <f t="shared" si="240"/>
        <v/>
      </c>
      <c r="AA44" s="50" t="str">
        <f t="shared" si="240"/>
        <v/>
      </c>
      <c r="AB44" s="50" t="str">
        <f t="shared" si="240"/>
        <v/>
      </c>
      <c r="AC44" s="50" t="str">
        <f t="shared" si="240"/>
        <v/>
      </c>
      <c r="AD44" s="50" t="str">
        <f t="shared" si="240"/>
        <v/>
      </c>
      <c r="AE44" s="50" t="str">
        <f t="shared" si="240"/>
        <v/>
      </c>
      <c r="AF44" s="50" t="str">
        <f t="shared" si="240"/>
        <v/>
      </c>
      <c r="AG44" s="50" t="str">
        <f t="shared" si="240"/>
        <v/>
      </c>
      <c r="AH44" s="50" t="str">
        <f t="shared" si="240"/>
        <v/>
      </c>
      <c r="AI44" s="50" t="str">
        <f t="shared" si="240"/>
        <v/>
      </c>
      <c r="AJ44" s="50" t="str">
        <f t="shared" si="240"/>
        <v/>
      </c>
      <c r="AK44" s="50" t="str">
        <f t="shared" si="240"/>
        <v/>
      </c>
      <c r="AL44" s="50" t="str">
        <f t="shared" si="240"/>
        <v/>
      </c>
      <c r="AM44" s="50" t="str">
        <f t="shared" si="240"/>
        <v/>
      </c>
      <c r="AN44" s="50" t="str">
        <f t="shared" si="240"/>
        <v/>
      </c>
      <c r="AO44" s="50" t="str">
        <f t="shared" si="240"/>
        <v/>
      </c>
      <c r="AP44" s="50" t="str">
        <f t="shared" si="240"/>
        <v/>
      </c>
      <c r="AQ44" s="50" t="str">
        <f t="shared" si="133"/>
        <v/>
      </c>
      <c r="AR44" s="50" t="str">
        <f t="shared" si="238"/>
        <v/>
      </c>
      <c r="AS44" s="50" t="str">
        <f t="shared" si="238"/>
        <v/>
      </c>
      <c r="AT44" s="50" t="str">
        <f t="shared" si="238"/>
        <v/>
      </c>
      <c r="AU44" s="50" t="str">
        <f t="shared" si="238"/>
        <v/>
      </c>
      <c r="AV44" s="50" t="str">
        <f t="shared" si="238"/>
        <v/>
      </c>
      <c r="AW44" s="50" t="str">
        <f t="shared" si="238"/>
        <v/>
      </c>
      <c r="AX44" s="50" t="str">
        <f t="shared" si="238"/>
        <v/>
      </c>
      <c r="AY44" s="50" t="str">
        <f t="shared" si="238"/>
        <v/>
      </c>
      <c r="AZ44" s="50" t="str">
        <f t="shared" si="238"/>
        <v/>
      </c>
      <c r="BA44" s="50" t="str">
        <f t="shared" si="238"/>
        <v/>
      </c>
      <c r="BB44" s="50" t="str">
        <f t="shared" si="238"/>
        <v/>
      </c>
      <c r="BC44" s="50" t="str">
        <f t="shared" si="238"/>
        <v/>
      </c>
      <c r="BD44" s="50" t="str">
        <f t="shared" si="238"/>
        <v/>
      </c>
      <c r="BE44" s="50" t="str">
        <f t="shared" si="238"/>
        <v/>
      </c>
      <c r="BF44" s="50" t="str">
        <f t="shared" si="238"/>
        <v/>
      </c>
      <c r="BG44" s="50" t="str">
        <f t="shared" si="238"/>
        <v/>
      </c>
      <c r="BH44" s="50" t="str">
        <f t="shared" si="238"/>
        <v/>
      </c>
      <c r="BI44" s="50" t="str">
        <f t="shared" si="238"/>
        <v/>
      </c>
      <c r="BJ44" s="50" t="str">
        <f t="shared" si="238"/>
        <v/>
      </c>
      <c r="BK44" s="50" t="str">
        <f t="shared" si="238"/>
        <v/>
      </c>
      <c r="BL44" s="50" t="str">
        <f t="shared" si="238"/>
        <v/>
      </c>
      <c r="BM44" s="50" t="str">
        <f t="shared" si="238"/>
        <v/>
      </c>
      <c r="BN44" s="50" t="str">
        <f t="shared" si="238"/>
        <v/>
      </c>
      <c r="BO44" s="50" t="str">
        <f t="shared" si="238"/>
        <v/>
      </c>
      <c r="BP44" s="50" t="str">
        <f t="shared" si="238"/>
        <v/>
      </c>
      <c r="BQ44" s="50" t="str">
        <f t="shared" si="238"/>
        <v/>
      </c>
      <c r="BR44" s="50" t="str">
        <f t="shared" si="238"/>
        <v/>
      </c>
      <c r="BS44" s="50" t="str">
        <f t="shared" si="238"/>
        <v/>
      </c>
      <c r="BT44" s="50" t="str">
        <f t="shared" si="238"/>
        <v/>
      </c>
      <c r="BU44" s="50" t="str">
        <f t="shared" si="238"/>
        <v/>
      </c>
      <c r="BV44" s="50" t="str">
        <f t="shared" si="238"/>
        <v/>
      </c>
      <c r="BW44" s="50" t="str">
        <f t="shared" si="238"/>
        <v/>
      </c>
      <c r="BX44" s="50" t="str">
        <f t="shared" si="238"/>
        <v/>
      </c>
      <c r="BY44" s="50" t="str">
        <f t="shared" si="238"/>
        <v/>
      </c>
      <c r="BZ44" s="50" t="str">
        <f t="shared" si="238"/>
        <v/>
      </c>
      <c r="CA44" s="50" t="str">
        <f t="shared" si="238"/>
        <v/>
      </c>
      <c r="CB44" s="50" t="str">
        <f t="shared" si="238"/>
        <v/>
      </c>
      <c r="CC44" s="50" t="str">
        <f t="shared" si="238"/>
        <v/>
      </c>
      <c r="CD44" s="50" t="str">
        <f t="shared" si="238"/>
        <v/>
      </c>
      <c r="CE44" s="50" t="str">
        <f t="shared" si="238"/>
        <v/>
      </c>
      <c r="CF44" s="50" t="str">
        <f t="shared" si="238"/>
        <v/>
      </c>
      <c r="CG44" s="50" t="str">
        <f t="shared" si="238"/>
        <v/>
      </c>
      <c r="CH44" s="50" t="str">
        <f t="shared" si="238"/>
        <v/>
      </c>
      <c r="CI44" s="50" t="str">
        <f t="shared" si="238"/>
        <v/>
      </c>
      <c r="CJ44" s="50" t="str">
        <f t="shared" si="238"/>
        <v/>
      </c>
      <c r="CK44" s="50" t="str">
        <f t="shared" si="238"/>
        <v/>
      </c>
      <c r="CL44" s="50" t="str">
        <f t="shared" si="238"/>
        <v/>
      </c>
      <c r="CM44" s="50" t="str">
        <f t="shared" si="238"/>
        <v/>
      </c>
      <c r="CN44" s="50" t="str">
        <f t="shared" si="238"/>
        <v/>
      </c>
      <c r="CO44" s="50" t="str">
        <f t="shared" si="238"/>
        <v/>
      </c>
      <c r="CP44" s="50" t="str">
        <f t="shared" si="238"/>
        <v/>
      </c>
      <c r="CQ44" s="50" t="str">
        <f t="shared" si="238"/>
        <v/>
      </c>
      <c r="CR44" s="50" t="str">
        <f t="shared" si="238"/>
        <v/>
      </c>
      <c r="CS44" s="50" t="str">
        <f t="shared" si="238"/>
        <v/>
      </c>
      <c r="CT44" s="50" t="str">
        <f t="shared" si="238"/>
        <v/>
      </c>
      <c r="CU44" s="50" t="str">
        <f t="shared" si="238"/>
        <v/>
      </c>
      <c r="CV44" s="50" t="str">
        <f t="shared" si="238"/>
        <v/>
      </c>
      <c r="CW44" s="50" t="str">
        <f t="shared" si="238"/>
        <v/>
      </c>
      <c r="CX44" s="50" t="str">
        <f t="shared" si="238"/>
        <v/>
      </c>
      <c r="CY44" s="50" t="str">
        <f t="shared" si="238"/>
        <v/>
      </c>
      <c r="CZ44" s="50" t="str">
        <f t="shared" si="238"/>
        <v/>
      </c>
      <c r="DA44" s="50" t="str">
        <f t="shared" si="238"/>
        <v/>
      </c>
      <c r="DB44" s="50" t="str">
        <f t="shared" si="238"/>
        <v/>
      </c>
      <c r="DC44" s="50" t="str">
        <f t="shared" ref="DC44" si="241">IF(ISNONTEXT($V44),DB44+$V44,"")</f>
        <v/>
      </c>
      <c r="DD44" s="50" t="str">
        <f t="shared" si="134"/>
        <v/>
      </c>
      <c r="DE44" s="50" t="str">
        <f t="shared" si="134"/>
        <v/>
      </c>
      <c r="DF44" s="50" t="str">
        <f t="shared" si="134"/>
        <v/>
      </c>
      <c r="DG44" s="50" t="str">
        <f t="shared" si="134"/>
        <v/>
      </c>
      <c r="DH44" s="50" t="str">
        <f t="shared" si="134"/>
        <v/>
      </c>
      <c r="DI44" s="50" t="str">
        <f t="shared" si="134"/>
        <v/>
      </c>
      <c r="DJ44" s="50" t="str">
        <f t="shared" si="134"/>
        <v/>
      </c>
      <c r="DK44" s="50" t="str">
        <f t="shared" si="134"/>
        <v/>
      </c>
      <c r="DL44" s="50" t="str">
        <f t="shared" si="134"/>
        <v/>
      </c>
      <c r="DM44" s="50" t="str">
        <f t="shared" si="134"/>
        <v/>
      </c>
      <c r="DN44" s="50" t="str">
        <f t="shared" si="134"/>
        <v/>
      </c>
      <c r="DO44" s="50" t="str">
        <f t="shared" si="134"/>
        <v/>
      </c>
      <c r="DP44" s="50" t="str">
        <f t="shared" si="134"/>
        <v/>
      </c>
      <c r="DQ44" s="50" t="str">
        <f t="shared" si="134"/>
        <v/>
      </c>
      <c r="DR44" s="50" t="str">
        <f t="shared" si="134"/>
        <v/>
      </c>
      <c r="DS44" s="50" t="str">
        <f t="shared" si="134"/>
        <v/>
      </c>
      <c r="DT44" s="170" t="e">
        <f t="shared" si="135"/>
        <v>#N/A</v>
      </c>
      <c r="DU44" s="170" t="e">
        <f t="shared" si="136"/>
        <v>#N/A</v>
      </c>
      <c r="DV44" s="170" t="e">
        <f t="shared" si="137"/>
        <v>#N/A</v>
      </c>
      <c r="DW44" s="170" t="e">
        <f t="shared" si="138"/>
        <v>#N/A</v>
      </c>
      <c r="DX44" s="170" t="e">
        <f t="shared" si="139"/>
        <v>#N/A</v>
      </c>
      <c r="DY44" s="170" t="e">
        <f t="shared" si="140"/>
        <v>#N/A</v>
      </c>
      <c r="DZ44" s="170" t="e">
        <f t="shared" si="141"/>
        <v>#N/A</v>
      </c>
      <c r="EA44" s="170" t="e">
        <f t="shared" si="142"/>
        <v>#N/A</v>
      </c>
      <c r="EB44" s="170" t="e">
        <f t="shared" si="143"/>
        <v>#N/A</v>
      </c>
      <c r="EC44" s="170" t="e">
        <f t="shared" si="144"/>
        <v>#N/A</v>
      </c>
      <c r="ED44" s="170" t="e">
        <f t="shared" si="145"/>
        <v>#N/A</v>
      </c>
      <c r="EE44" s="170" t="e">
        <f t="shared" si="146"/>
        <v>#N/A</v>
      </c>
      <c r="EF44" s="170" t="e">
        <f t="shared" si="147"/>
        <v>#N/A</v>
      </c>
      <c r="EG44" s="170" t="e">
        <f t="shared" si="148"/>
        <v>#N/A</v>
      </c>
      <c r="EH44" s="170" t="e">
        <f t="shared" si="149"/>
        <v>#N/A</v>
      </c>
      <c r="EI44" s="170" t="e">
        <f t="shared" si="150"/>
        <v>#N/A</v>
      </c>
      <c r="EJ44" s="170" t="e">
        <f t="shared" si="151"/>
        <v>#N/A</v>
      </c>
      <c r="EK44" s="170" t="e">
        <f t="shared" si="152"/>
        <v>#N/A</v>
      </c>
      <c r="EL44" s="170" t="e">
        <f t="shared" si="153"/>
        <v>#N/A</v>
      </c>
      <c r="EM44" s="170" t="e">
        <f t="shared" si="154"/>
        <v>#N/A</v>
      </c>
      <c r="EN44" s="170" t="e">
        <f t="shared" si="155"/>
        <v>#N/A</v>
      </c>
      <c r="EO44" s="170" t="e">
        <f t="shared" si="156"/>
        <v>#N/A</v>
      </c>
      <c r="EP44" s="170" t="e">
        <f t="shared" si="157"/>
        <v>#N/A</v>
      </c>
      <c r="EQ44" s="170" t="e">
        <f t="shared" si="158"/>
        <v>#N/A</v>
      </c>
      <c r="ER44" s="170" t="e">
        <f t="shared" si="159"/>
        <v>#N/A</v>
      </c>
      <c r="ES44" s="170" t="e">
        <f t="shared" si="160"/>
        <v>#N/A</v>
      </c>
      <c r="ET44" s="170" t="e">
        <f t="shared" si="161"/>
        <v>#N/A</v>
      </c>
      <c r="EU44" s="170" t="e">
        <f t="shared" si="162"/>
        <v>#N/A</v>
      </c>
      <c r="EV44" s="170" t="e">
        <f t="shared" si="163"/>
        <v>#N/A</v>
      </c>
      <c r="EW44" s="170" t="e">
        <f t="shared" si="164"/>
        <v>#N/A</v>
      </c>
      <c r="EX44" s="170" t="e">
        <f t="shared" si="165"/>
        <v>#N/A</v>
      </c>
      <c r="EY44" s="170" t="e">
        <f t="shared" si="166"/>
        <v>#N/A</v>
      </c>
      <c r="EZ44" s="170" t="e">
        <f t="shared" si="167"/>
        <v>#N/A</v>
      </c>
      <c r="FA44" s="170" t="e">
        <f t="shared" si="168"/>
        <v>#N/A</v>
      </c>
      <c r="FB44" s="170" t="e">
        <f t="shared" si="169"/>
        <v>#N/A</v>
      </c>
      <c r="FC44" s="170" t="e">
        <f t="shared" si="170"/>
        <v>#N/A</v>
      </c>
      <c r="FD44" s="170" t="e">
        <f t="shared" si="171"/>
        <v>#N/A</v>
      </c>
      <c r="FE44" s="170" t="e">
        <f t="shared" si="172"/>
        <v>#N/A</v>
      </c>
      <c r="FF44" s="170" t="e">
        <f t="shared" si="173"/>
        <v>#N/A</v>
      </c>
      <c r="FG44" s="170" t="e">
        <f t="shared" si="174"/>
        <v>#N/A</v>
      </c>
      <c r="FH44" s="170" t="e">
        <f t="shared" si="175"/>
        <v>#N/A</v>
      </c>
      <c r="FI44" s="170" t="e">
        <f t="shared" si="176"/>
        <v>#N/A</v>
      </c>
      <c r="FJ44" s="170" t="e">
        <f t="shared" si="177"/>
        <v>#N/A</v>
      </c>
      <c r="FK44" s="170" t="e">
        <f t="shared" si="178"/>
        <v>#N/A</v>
      </c>
      <c r="FL44" s="170" t="e">
        <f t="shared" si="179"/>
        <v>#N/A</v>
      </c>
      <c r="FM44" s="170" t="e">
        <f t="shared" si="180"/>
        <v>#N/A</v>
      </c>
      <c r="FN44" s="170" t="e">
        <f t="shared" si="181"/>
        <v>#N/A</v>
      </c>
      <c r="FO44" s="170" t="e">
        <f t="shared" si="182"/>
        <v>#N/A</v>
      </c>
      <c r="FP44" s="170" t="e">
        <f t="shared" si="183"/>
        <v>#N/A</v>
      </c>
      <c r="FQ44" s="170" t="e">
        <f t="shared" si="184"/>
        <v>#N/A</v>
      </c>
      <c r="FR44" s="170" t="e">
        <f t="shared" si="185"/>
        <v>#N/A</v>
      </c>
      <c r="FS44" s="170" t="e">
        <f t="shared" si="186"/>
        <v>#N/A</v>
      </c>
      <c r="FT44" s="170" t="e">
        <f t="shared" si="187"/>
        <v>#N/A</v>
      </c>
      <c r="FU44" s="170" t="e">
        <f t="shared" si="188"/>
        <v>#N/A</v>
      </c>
      <c r="FV44" s="170" t="e">
        <f t="shared" si="189"/>
        <v>#N/A</v>
      </c>
      <c r="FW44" s="170" t="e">
        <f t="shared" si="190"/>
        <v>#N/A</v>
      </c>
      <c r="FX44" s="170" t="e">
        <f t="shared" si="191"/>
        <v>#N/A</v>
      </c>
      <c r="FY44" s="170" t="e">
        <f t="shared" si="192"/>
        <v>#N/A</v>
      </c>
      <c r="FZ44" s="170" t="e">
        <f t="shared" si="193"/>
        <v>#N/A</v>
      </c>
      <c r="GA44" s="170" t="e">
        <f t="shared" si="194"/>
        <v>#N/A</v>
      </c>
      <c r="GB44" s="170" t="e">
        <f t="shared" si="195"/>
        <v>#N/A</v>
      </c>
      <c r="GC44" s="170" t="e">
        <f t="shared" si="196"/>
        <v>#N/A</v>
      </c>
      <c r="GD44" s="170" t="e">
        <f t="shared" si="197"/>
        <v>#N/A</v>
      </c>
      <c r="GE44" s="170" t="e">
        <f t="shared" si="198"/>
        <v>#N/A</v>
      </c>
      <c r="GF44" s="170" t="e">
        <f t="shared" si="199"/>
        <v>#N/A</v>
      </c>
      <c r="GG44" s="170" t="e">
        <f t="shared" si="200"/>
        <v>#N/A</v>
      </c>
      <c r="GH44" s="170" t="e">
        <f t="shared" si="201"/>
        <v>#N/A</v>
      </c>
      <c r="GI44" s="170" t="e">
        <f t="shared" si="202"/>
        <v>#N/A</v>
      </c>
      <c r="GJ44" s="170" t="e">
        <f t="shared" si="203"/>
        <v>#N/A</v>
      </c>
      <c r="GK44" s="170" t="e">
        <f t="shared" si="204"/>
        <v>#N/A</v>
      </c>
      <c r="GL44" s="170" t="e">
        <f t="shared" si="205"/>
        <v>#N/A</v>
      </c>
      <c r="GM44" s="170" t="e">
        <f t="shared" si="206"/>
        <v>#N/A</v>
      </c>
      <c r="GN44" s="170" t="e">
        <f t="shared" si="207"/>
        <v>#N/A</v>
      </c>
      <c r="GO44" s="170" t="e">
        <f t="shared" si="208"/>
        <v>#N/A</v>
      </c>
      <c r="GP44" s="170" t="e">
        <f t="shared" si="209"/>
        <v>#N/A</v>
      </c>
      <c r="GQ44" s="170" t="e">
        <f t="shared" si="210"/>
        <v>#N/A</v>
      </c>
      <c r="GR44" s="170" t="e">
        <f t="shared" si="211"/>
        <v>#N/A</v>
      </c>
      <c r="GS44" s="170" t="e">
        <f t="shared" si="212"/>
        <v>#N/A</v>
      </c>
      <c r="GT44" s="170" t="e">
        <f t="shared" si="213"/>
        <v>#N/A</v>
      </c>
      <c r="GU44" s="170" t="e">
        <f t="shared" si="214"/>
        <v>#N/A</v>
      </c>
      <c r="GV44" s="170" t="e">
        <f t="shared" si="215"/>
        <v>#N/A</v>
      </c>
      <c r="GW44" s="170" t="e">
        <f t="shared" si="216"/>
        <v>#N/A</v>
      </c>
      <c r="GX44" s="170" t="e">
        <f t="shared" si="217"/>
        <v>#N/A</v>
      </c>
      <c r="GY44" s="170" t="e">
        <f t="shared" si="218"/>
        <v>#N/A</v>
      </c>
      <c r="GZ44" s="170" t="e">
        <f t="shared" si="219"/>
        <v>#N/A</v>
      </c>
      <c r="HA44" s="170" t="e">
        <f t="shared" si="220"/>
        <v>#N/A</v>
      </c>
      <c r="HB44" s="170" t="e">
        <f t="shared" si="221"/>
        <v>#N/A</v>
      </c>
      <c r="HC44" s="170" t="e">
        <f t="shared" si="222"/>
        <v>#N/A</v>
      </c>
      <c r="HD44" s="170" t="e">
        <f t="shared" si="223"/>
        <v>#N/A</v>
      </c>
      <c r="HE44" s="170" t="e">
        <f t="shared" si="224"/>
        <v>#N/A</v>
      </c>
      <c r="HF44" s="170" t="e">
        <f t="shared" si="225"/>
        <v>#N/A</v>
      </c>
      <c r="HG44" s="170" t="e">
        <f t="shared" si="226"/>
        <v>#N/A</v>
      </c>
      <c r="HH44" s="170" t="e">
        <f t="shared" si="227"/>
        <v>#N/A</v>
      </c>
      <c r="HI44" s="170" t="e">
        <f t="shared" si="228"/>
        <v>#N/A</v>
      </c>
      <c r="HJ44" s="170" t="e">
        <f t="shared" si="229"/>
        <v>#N/A</v>
      </c>
      <c r="HK44" s="170" t="e">
        <f t="shared" si="230"/>
        <v>#N/A</v>
      </c>
      <c r="HL44" s="170" t="e">
        <f t="shared" si="231"/>
        <v>#N/A</v>
      </c>
      <c r="HM44" s="170" t="e">
        <f t="shared" si="232"/>
        <v>#N/A</v>
      </c>
      <c r="HN44" s="170" t="e">
        <f t="shared" si="233"/>
        <v>#N/A</v>
      </c>
      <c r="HO44" s="170" t="e">
        <f t="shared" si="234"/>
        <v>#N/A</v>
      </c>
      <c r="HP44" s="170" t="e">
        <f t="shared" si="235"/>
        <v>#N/A</v>
      </c>
    </row>
    <row r="45" spans="1:224" hidden="1" x14ac:dyDescent="0.25">
      <c r="A45" s="4">
        <v>42</v>
      </c>
      <c r="B45" s="96"/>
      <c r="C45" s="96"/>
      <c r="D45" s="96"/>
      <c r="E45" s="36" t="str">
        <f t="shared" si="107"/>
        <v/>
      </c>
      <c r="F45" s="36" t="str">
        <f t="shared" si="108"/>
        <v/>
      </c>
      <c r="G45" s="74" t="str">
        <f t="shared" si="109"/>
        <v/>
      </c>
      <c r="H45" s="23"/>
      <c r="I45" s="58"/>
      <c r="J45" s="281"/>
      <c r="K45" s="75" t="str">
        <f>IF(AND(B45&gt;0,C45&gt;0,D45&gt;0),IF(ISBLANK(J45),IF(ISBLANK(H45),"",(D45-B45)*VLOOKUP(H45,VLookups!$A$4:$B$13,2,FALSE)),J45),"")</f>
        <v/>
      </c>
      <c r="L45" s="76" t="str">
        <f t="shared" si="131"/>
        <v/>
      </c>
      <c r="M45" s="96"/>
      <c r="N45" s="271"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132"/>
        <v/>
      </c>
      <c r="W45" s="50" t="str">
        <f t="shared" si="240"/>
        <v/>
      </c>
      <c r="X45" s="50" t="str">
        <f t="shared" si="240"/>
        <v/>
      </c>
      <c r="Y45" s="50" t="str">
        <f t="shared" si="240"/>
        <v/>
      </c>
      <c r="Z45" s="50" t="str">
        <f t="shared" si="240"/>
        <v/>
      </c>
      <c r="AA45" s="50" t="str">
        <f t="shared" si="240"/>
        <v/>
      </c>
      <c r="AB45" s="50" t="str">
        <f t="shared" si="240"/>
        <v/>
      </c>
      <c r="AC45" s="50" t="str">
        <f t="shared" si="240"/>
        <v/>
      </c>
      <c r="AD45" s="50" t="str">
        <f t="shared" si="240"/>
        <v/>
      </c>
      <c r="AE45" s="50" t="str">
        <f t="shared" si="240"/>
        <v/>
      </c>
      <c r="AF45" s="50" t="str">
        <f t="shared" si="240"/>
        <v/>
      </c>
      <c r="AG45" s="50" t="str">
        <f t="shared" si="240"/>
        <v/>
      </c>
      <c r="AH45" s="50" t="str">
        <f t="shared" si="240"/>
        <v/>
      </c>
      <c r="AI45" s="50" t="str">
        <f t="shared" si="240"/>
        <v/>
      </c>
      <c r="AJ45" s="50" t="str">
        <f t="shared" si="240"/>
        <v/>
      </c>
      <c r="AK45" s="50" t="str">
        <f t="shared" si="240"/>
        <v/>
      </c>
      <c r="AL45" s="50" t="str">
        <f t="shared" si="240"/>
        <v/>
      </c>
      <c r="AM45" s="50" t="str">
        <f t="shared" si="240"/>
        <v/>
      </c>
      <c r="AN45" s="50" t="str">
        <f t="shared" si="240"/>
        <v/>
      </c>
      <c r="AO45" s="50" t="str">
        <f t="shared" si="240"/>
        <v/>
      </c>
      <c r="AP45" s="50" t="str">
        <f t="shared" si="240"/>
        <v/>
      </c>
      <c r="AQ45" s="50" t="str">
        <f t="shared" si="133"/>
        <v/>
      </c>
      <c r="AR45" s="50" t="str">
        <f t="shared" ref="AR45:DC48" si="242">IF(ISNONTEXT($V45),AQ45+$V45,"")</f>
        <v/>
      </c>
      <c r="AS45" s="50" t="str">
        <f t="shared" si="242"/>
        <v/>
      </c>
      <c r="AT45" s="50" t="str">
        <f t="shared" si="242"/>
        <v/>
      </c>
      <c r="AU45" s="50" t="str">
        <f t="shared" si="242"/>
        <v/>
      </c>
      <c r="AV45" s="50" t="str">
        <f t="shared" si="242"/>
        <v/>
      </c>
      <c r="AW45" s="50" t="str">
        <f t="shared" si="242"/>
        <v/>
      </c>
      <c r="AX45" s="50" t="str">
        <f t="shared" si="242"/>
        <v/>
      </c>
      <c r="AY45" s="50" t="str">
        <f t="shared" si="242"/>
        <v/>
      </c>
      <c r="AZ45" s="50" t="str">
        <f t="shared" si="242"/>
        <v/>
      </c>
      <c r="BA45" s="50" t="str">
        <f t="shared" si="242"/>
        <v/>
      </c>
      <c r="BB45" s="50" t="str">
        <f t="shared" si="242"/>
        <v/>
      </c>
      <c r="BC45" s="50" t="str">
        <f t="shared" si="242"/>
        <v/>
      </c>
      <c r="BD45" s="50" t="str">
        <f t="shared" si="242"/>
        <v/>
      </c>
      <c r="BE45" s="50" t="str">
        <f t="shared" si="242"/>
        <v/>
      </c>
      <c r="BF45" s="50" t="str">
        <f t="shared" si="242"/>
        <v/>
      </c>
      <c r="BG45" s="50" t="str">
        <f t="shared" si="242"/>
        <v/>
      </c>
      <c r="BH45" s="50" t="str">
        <f t="shared" si="242"/>
        <v/>
      </c>
      <c r="BI45" s="50" t="str">
        <f t="shared" si="242"/>
        <v/>
      </c>
      <c r="BJ45" s="50" t="str">
        <f t="shared" si="242"/>
        <v/>
      </c>
      <c r="BK45" s="50" t="str">
        <f t="shared" si="242"/>
        <v/>
      </c>
      <c r="BL45" s="50" t="str">
        <f t="shared" si="242"/>
        <v/>
      </c>
      <c r="BM45" s="50" t="str">
        <f t="shared" si="242"/>
        <v/>
      </c>
      <c r="BN45" s="50" t="str">
        <f t="shared" si="242"/>
        <v/>
      </c>
      <c r="BO45" s="50" t="str">
        <f t="shared" si="242"/>
        <v/>
      </c>
      <c r="BP45" s="50" t="str">
        <f t="shared" si="242"/>
        <v/>
      </c>
      <c r="BQ45" s="50" t="str">
        <f t="shared" si="242"/>
        <v/>
      </c>
      <c r="BR45" s="50" t="str">
        <f t="shared" si="242"/>
        <v/>
      </c>
      <c r="BS45" s="50" t="str">
        <f t="shared" si="242"/>
        <v/>
      </c>
      <c r="BT45" s="50" t="str">
        <f t="shared" si="242"/>
        <v/>
      </c>
      <c r="BU45" s="50" t="str">
        <f t="shared" si="242"/>
        <v/>
      </c>
      <c r="BV45" s="50" t="str">
        <f t="shared" si="242"/>
        <v/>
      </c>
      <c r="BW45" s="50" t="str">
        <f t="shared" si="242"/>
        <v/>
      </c>
      <c r="BX45" s="50" t="str">
        <f t="shared" si="242"/>
        <v/>
      </c>
      <c r="BY45" s="50" t="str">
        <f t="shared" si="242"/>
        <v/>
      </c>
      <c r="BZ45" s="50" t="str">
        <f t="shared" si="242"/>
        <v/>
      </c>
      <c r="CA45" s="50" t="str">
        <f t="shared" si="242"/>
        <v/>
      </c>
      <c r="CB45" s="50" t="str">
        <f t="shared" si="242"/>
        <v/>
      </c>
      <c r="CC45" s="50" t="str">
        <f t="shared" si="242"/>
        <v/>
      </c>
      <c r="CD45" s="50" t="str">
        <f t="shared" si="242"/>
        <v/>
      </c>
      <c r="CE45" s="50" t="str">
        <f t="shared" si="242"/>
        <v/>
      </c>
      <c r="CF45" s="50" t="str">
        <f t="shared" si="242"/>
        <v/>
      </c>
      <c r="CG45" s="50" t="str">
        <f t="shared" si="242"/>
        <v/>
      </c>
      <c r="CH45" s="50" t="str">
        <f t="shared" si="242"/>
        <v/>
      </c>
      <c r="CI45" s="50" t="str">
        <f t="shared" si="242"/>
        <v/>
      </c>
      <c r="CJ45" s="50" t="str">
        <f t="shared" si="242"/>
        <v/>
      </c>
      <c r="CK45" s="50" t="str">
        <f t="shared" si="242"/>
        <v/>
      </c>
      <c r="CL45" s="50" t="str">
        <f t="shared" si="242"/>
        <v/>
      </c>
      <c r="CM45" s="50" t="str">
        <f t="shared" si="242"/>
        <v/>
      </c>
      <c r="CN45" s="50" t="str">
        <f t="shared" si="242"/>
        <v/>
      </c>
      <c r="CO45" s="50" t="str">
        <f t="shared" si="242"/>
        <v/>
      </c>
      <c r="CP45" s="50" t="str">
        <f t="shared" si="242"/>
        <v/>
      </c>
      <c r="CQ45" s="50" t="str">
        <f t="shared" si="242"/>
        <v/>
      </c>
      <c r="CR45" s="50" t="str">
        <f t="shared" si="242"/>
        <v/>
      </c>
      <c r="CS45" s="50" t="str">
        <f t="shared" si="242"/>
        <v/>
      </c>
      <c r="CT45" s="50" t="str">
        <f t="shared" si="242"/>
        <v/>
      </c>
      <c r="CU45" s="50" t="str">
        <f t="shared" si="242"/>
        <v/>
      </c>
      <c r="CV45" s="50" t="str">
        <f t="shared" si="242"/>
        <v/>
      </c>
      <c r="CW45" s="50" t="str">
        <f t="shared" si="242"/>
        <v/>
      </c>
      <c r="CX45" s="50" t="str">
        <f t="shared" si="242"/>
        <v/>
      </c>
      <c r="CY45" s="50" t="str">
        <f t="shared" si="242"/>
        <v/>
      </c>
      <c r="CZ45" s="50" t="str">
        <f t="shared" si="242"/>
        <v/>
      </c>
      <c r="DA45" s="50" t="str">
        <f t="shared" si="242"/>
        <v/>
      </c>
      <c r="DB45" s="50" t="str">
        <f t="shared" si="242"/>
        <v/>
      </c>
      <c r="DC45" s="50" t="str">
        <f t="shared" si="242"/>
        <v/>
      </c>
      <c r="DD45" s="50" t="str">
        <f t="shared" si="134"/>
        <v/>
      </c>
      <c r="DE45" s="50" t="str">
        <f t="shared" si="134"/>
        <v/>
      </c>
      <c r="DF45" s="50" t="str">
        <f t="shared" si="134"/>
        <v/>
      </c>
      <c r="DG45" s="50" t="str">
        <f t="shared" si="134"/>
        <v/>
      </c>
      <c r="DH45" s="50" t="str">
        <f t="shared" si="134"/>
        <v/>
      </c>
      <c r="DI45" s="50" t="str">
        <f t="shared" si="134"/>
        <v/>
      </c>
      <c r="DJ45" s="50" t="str">
        <f t="shared" si="134"/>
        <v/>
      </c>
      <c r="DK45" s="50" t="str">
        <f t="shared" si="134"/>
        <v/>
      </c>
      <c r="DL45" s="50" t="str">
        <f t="shared" si="134"/>
        <v/>
      </c>
      <c r="DM45" s="50" t="str">
        <f t="shared" si="134"/>
        <v/>
      </c>
      <c r="DN45" s="50" t="str">
        <f t="shared" si="134"/>
        <v/>
      </c>
      <c r="DO45" s="50" t="str">
        <f t="shared" si="134"/>
        <v/>
      </c>
      <c r="DP45" s="50" t="str">
        <f t="shared" si="134"/>
        <v/>
      </c>
      <c r="DQ45" s="50" t="str">
        <f t="shared" si="134"/>
        <v/>
      </c>
      <c r="DR45" s="50" t="str">
        <f t="shared" si="134"/>
        <v/>
      </c>
      <c r="DS45" s="50" t="str">
        <f t="shared" si="134"/>
        <v/>
      </c>
      <c r="DT45" s="170" t="e">
        <f t="shared" si="135"/>
        <v>#N/A</v>
      </c>
      <c r="DU45" s="170" t="e">
        <f t="shared" si="136"/>
        <v>#N/A</v>
      </c>
      <c r="DV45" s="170" t="e">
        <f t="shared" si="137"/>
        <v>#N/A</v>
      </c>
      <c r="DW45" s="170" t="e">
        <f t="shared" si="138"/>
        <v>#N/A</v>
      </c>
      <c r="DX45" s="170" t="e">
        <f t="shared" si="139"/>
        <v>#N/A</v>
      </c>
      <c r="DY45" s="170" t="e">
        <f t="shared" si="140"/>
        <v>#N/A</v>
      </c>
      <c r="DZ45" s="170" t="e">
        <f t="shared" si="141"/>
        <v>#N/A</v>
      </c>
      <c r="EA45" s="170" t="e">
        <f t="shared" si="142"/>
        <v>#N/A</v>
      </c>
      <c r="EB45" s="170" t="e">
        <f t="shared" si="143"/>
        <v>#N/A</v>
      </c>
      <c r="EC45" s="170" t="e">
        <f t="shared" si="144"/>
        <v>#N/A</v>
      </c>
      <c r="ED45" s="170" t="e">
        <f t="shared" si="145"/>
        <v>#N/A</v>
      </c>
      <c r="EE45" s="170" t="e">
        <f t="shared" si="146"/>
        <v>#N/A</v>
      </c>
      <c r="EF45" s="170" t="e">
        <f t="shared" si="147"/>
        <v>#N/A</v>
      </c>
      <c r="EG45" s="170" t="e">
        <f t="shared" si="148"/>
        <v>#N/A</v>
      </c>
      <c r="EH45" s="170" t="e">
        <f t="shared" si="149"/>
        <v>#N/A</v>
      </c>
      <c r="EI45" s="170" t="e">
        <f t="shared" si="150"/>
        <v>#N/A</v>
      </c>
      <c r="EJ45" s="170" t="e">
        <f t="shared" si="151"/>
        <v>#N/A</v>
      </c>
      <c r="EK45" s="170" t="e">
        <f t="shared" si="152"/>
        <v>#N/A</v>
      </c>
      <c r="EL45" s="170" t="e">
        <f t="shared" si="153"/>
        <v>#N/A</v>
      </c>
      <c r="EM45" s="170" t="e">
        <f t="shared" si="154"/>
        <v>#N/A</v>
      </c>
      <c r="EN45" s="170" t="e">
        <f t="shared" si="155"/>
        <v>#N/A</v>
      </c>
      <c r="EO45" s="170" t="e">
        <f t="shared" si="156"/>
        <v>#N/A</v>
      </c>
      <c r="EP45" s="170" t="e">
        <f t="shared" si="157"/>
        <v>#N/A</v>
      </c>
      <c r="EQ45" s="170" t="e">
        <f t="shared" si="158"/>
        <v>#N/A</v>
      </c>
      <c r="ER45" s="170" t="e">
        <f t="shared" si="159"/>
        <v>#N/A</v>
      </c>
      <c r="ES45" s="170" t="e">
        <f t="shared" si="160"/>
        <v>#N/A</v>
      </c>
      <c r="ET45" s="170" t="e">
        <f t="shared" si="161"/>
        <v>#N/A</v>
      </c>
      <c r="EU45" s="170" t="e">
        <f t="shared" si="162"/>
        <v>#N/A</v>
      </c>
      <c r="EV45" s="170" t="e">
        <f t="shared" si="163"/>
        <v>#N/A</v>
      </c>
      <c r="EW45" s="170" t="e">
        <f t="shared" si="164"/>
        <v>#N/A</v>
      </c>
      <c r="EX45" s="170" t="e">
        <f t="shared" si="165"/>
        <v>#N/A</v>
      </c>
      <c r="EY45" s="170" t="e">
        <f t="shared" si="166"/>
        <v>#N/A</v>
      </c>
      <c r="EZ45" s="170" t="e">
        <f t="shared" si="167"/>
        <v>#N/A</v>
      </c>
      <c r="FA45" s="170" t="e">
        <f t="shared" si="168"/>
        <v>#N/A</v>
      </c>
      <c r="FB45" s="170" t="e">
        <f t="shared" si="169"/>
        <v>#N/A</v>
      </c>
      <c r="FC45" s="170" t="e">
        <f t="shared" si="170"/>
        <v>#N/A</v>
      </c>
      <c r="FD45" s="170" t="e">
        <f t="shared" si="171"/>
        <v>#N/A</v>
      </c>
      <c r="FE45" s="170" t="e">
        <f t="shared" si="172"/>
        <v>#N/A</v>
      </c>
      <c r="FF45" s="170" t="e">
        <f t="shared" si="173"/>
        <v>#N/A</v>
      </c>
      <c r="FG45" s="170" t="e">
        <f t="shared" si="174"/>
        <v>#N/A</v>
      </c>
      <c r="FH45" s="170" t="e">
        <f t="shared" si="175"/>
        <v>#N/A</v>
      </c>
      <c r="FI45" s="170" t="e">
        <f t="shared" si="176"/>
        <v>#N/A</v>
      </c>
      <c r="FJ45" s="170" t="e">
        <f t="shared" si="177"/>
        <v>#N/A</v>
      </c>
      <c r="FK45" s="170" t="e">
        <f t="shared" si="178"/>
        <v>#N/A</v>
      </c>
      <c r="FL45" s="170" t="e">
        <f t="shared" si="179"/>
        <v>#N/A</v>
      </c>
      <c r="FM45" s="170" t="e">
        <f t="shared" si="180"/>
        <v>#N/A</v>
      </c>
      <c r="FN45" s="170" t="e">
        <f t="shared" si="181"/>
        <v>#N/A</v>
      </c>
      <c r="FO45" s="170" t="e">
        <f t="shared" si="182"/>
        <v>#N/A</v>
      </c>
      <c r="FP45" s="170" t="e">
        <f t="shared" si="183"/>
        <v>#N/A</v>
      </c>
      <c r="FQ45" s="170" t="e">
        <f t="shared" si="184"/>
        <v>#N/A</v>
      </c>
      <c r="FR45" s="170" t="e">
        <f t="shared" si="185"/>
        <v>#N/A</v>
      </c>
      <c r="FS45" s="170" t="e">
        <f t="shared" si="186"/>
        <v>#N/A</v>
      </c>
      <c r="FT45" s="170" t="e">
        <f t="shared" si="187"/>
        <v>#N/A</v>
      </c>
      <c r="FU45" s="170" t="e">
        <f t="shared" si="188"/>
        <v>#N/A</v>
      </c>
      <c r="FV45" s="170" t="e">
        <f t="shared" si="189"/>
        <v>#N/A</v>
      </c>
      <c r="FW45" s="170" t="e">
        <f t="shared" si="190"/>
        <v>#N/A</v>
      </c>
      <c r="FX45" s="170" t="e">
        <f t="shared" si="191"/>
        <v>#N/A</v>
      </c>
      <c r="FY45" s="170" t="e">
        <f t="shared" si="192"/>
        <v>#N/A</v>
      </c>
      <c r="FZ45" s="170" t="e">
        <f t="shared" si="193"/>
        <v>#N/A</v>
      </c>
      <c r="GA45" s="170" t="e">
        <f t="shared" si="194"/>
        <v>#N/A</v>
      </c>
      <c r="GB45" s="170" t="e">
        <f t="shared" si="195"/>
        <v>#N/A</v>
      </c>
      <c r="GC45" s="170" t="e">
        <f t="shared" si="196"/>
        <v>#N/A</v>
      </c>
      <c r="GD45" s="170" t="e">
        <f t="shared" si="197"/>
        <v>#N/A</v>
      </c>
      <c r="GE45" s="170" t="e">
        <f t="shared" si="198"/>
        <v>#N/A</v>
      </c>
      <c r="GF45" s="170" t="e">
        <f t="shared" si="199"/>
        <v>#N/A</v>
      </c>
      <c r="GG45" s="170" t="e">
        <f t="shared" si="200"/>
        <v>#N/A</v>
      </c>
      <c r="GH45" s="170" t="e">
        <f t="shared" si="201"/>
        <v>#N/A</v>
      </c>
      <c r="GI45" s="170" t="e">
        <f t="shared" si="202"/>
        <v>#N/A</v>
      </c>
      <c r="GJ45" s="170" t="e">
        <f t="shared" si="203"/>
        <v>#N/A</v>
      </c>
      <c r="GK45" s="170" t="e">
        <f t="shared" si="204"/>
        <v>#N/A</v>
      </c>
      <c r="GL45" s="170" t="e">
        <f t="shared" si="205"/>
        <v>#N/A</v>
      </c>
      <c r="GM45" s="170" t="e">
        <f t="shared" si="206"/>
        <v>#N/A</v>
      </c>
      <c r="GN45" s="170" t="e">
        <f t="shared" si="207"/>
        <v>#N/A</v>
      </c>
      <c r="GO45" s="170" t="e">
        <f t="shared" si="208"/>
        <v>#N/A</v>
      </c>
      <c r="GP45" s="170" t="e">
        <f t="shared" si="209"/>
        <v>#N/A</v>
      </c>
      <c r="GQ45" s="170" t="e">
        <f t="shared" si="210"/>
        <v>#N/A</v>
      </c>
      <c r="GR45" s="170" t="e">
        <f t="shared" si="211"/>
        <v>#N/A</v>
      </c>
      <c r="GS45" s="170" t="e">
        <f t="shared" si="212"/>
        <v>#N/A</v>
      </c>
      <c r="GT45" s="170" t="e">
        <f t="shared" si="213"/>
        <v>#N/A</v>
      </c>
      <c r="GU45" s="170" t="e">
        <f t="shared" si="214"/>
        <v>#N/A</v>
      </c>
      <c r="GV45" s="170" t="e">
        <f t="shared" si="215"/>
        <v>#N/A</v>
      </c>
      <c r="GW45" s="170" t="e">
        <f t="shared" si="216"/>
        <v>#N/A</v>
      </c>
      <c r="GX45" s="170" t="e">
        <f t="shared" si="217"/>
        <v>#N/A</v>
      </c>
      <c r="GY45" s="170" t="e">
        <f t="shared" si="218"/>
        <v>#N/A</v>
      </c>
      <c r="GZ45" s="170" t="e">
        <f t="shared" si="219"/>
        <v>#N/A</v>
      </c>
      <c r="HA45" s="170" t="e">
        <f t="shared" si="220"/>
        <v>#N/A</v>
      </c>
      <c r="HB45" s="170" t="e">
        <f t="shared" si="221"/>
        <v>#N/A</v>
      </c>
      <c r="HC45" s="170" t="e">
        <f t="shared" si="222"/>
        <v>#N/A</v>
      </c>
      <c r="HD45" s="170" t="e">
        <f t="shared" si="223"/>
        <v>#N/A</v>
      </c>
      <c r="HE45" s="170" t="e">
        <f t="shared" si="224"/>
        <v>#N/A</v>
      </c>
      <c r="HF45" s="170" t="e">
        <f t="shared" si="225"/>
        <v>#N/A</v>
      </c>
      <c r="HG45" s="170" t="e">
        <f t="shared" si="226"/>
        <v>#N/A</v>
      </c>
      <c r="HH45" s="170" t="e">
        <f t="shared" si="227"/>
        <v>#N/A</v>
      </c>
      <c r="HI45" s="170" t="e">
        <f t="shared" si="228"/>
        <v>#N/A</v>
      </c>
      <c r="HJ45" s="170" t="e">
        <f t="shared" si="229"/>
        <v>#N/A</v>
      </c>
      <c r="HK45" s="170" t="e">
        <f t="shared" si="230"/>
        <v>#N/A</v>
      </c>
      <c r="HL45" s="170" t="e">
        <f t="shared" si="231"/>
        <v>#N/A</v>
      </c>
      <c r="HM45" s="170" t="e">
        <f t="shared" si="232"/>
        <v>#N/A</v>
      </c>
      <c r="HN45" s="170" t="e">
        <f t="shared" si="233"/>
        <v>#N/A</v>
      </c>
      <c r="HO45" s="170" t="e">
        <f t="shared" si="234"/>
        <v>#N/A</v>
      </c>
      <c r="HP45" s="170" t="e">
        <f t="shared" si="235"/>
        <v>#N/A</v>
      </c>
    </row>
    <row r="46" spans="1:224" hidden="1" x14ac:dyDescent="0.25">
      <c r="A46" s="4">
        <v>43</v>
      </c>
      <c r="B46" s="96"/>
      <c r="C46" s="96"/>
      <c r="D46" s="96"/>
      <c r="E46" s="36" t="str">
        <f t="shared" si="107"/>
        <v/>
      </c>
      <c r="F46" s="36" t="str">
        <f t="shared" si="108"/>
        <v/>
      </c>
      <c r="G46" s="74" t="str">
        <f t="shared" si="109"/>
        <v/>
      </c>
      <c r="H46" s="23"/>
      <c r="I46" s="58"/>
      <c r="J46" s="281"/>
      <c r="K46" s="75" t="str">
        <f>IF(AND(B46&gt;0,C46&gt;0,D46&gt;0),IF(ISBLANK(J46),IF(ISBLANK(H46),"",(D46-B46)*VLOOKUP(H46,VLookups!$A$4:$B$13,2,FALSE)),J46),"")</f>
        <v/>
      </c>
      <c r="L46" s="76" t="str">
        <f t="shared" si="131"/>
        <v/>
      </c>
      <c r="M46" s="96"/>
      <c r="N46" s="271"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132"/>
        <v/>
      </c>
      <c r="W46" s="50" t="str">
        <f t="shared" si="240"/>
        <v/>
      </c>
      <c r="X46" s="50" t="str">
        <f t="shared" si="240"/>
        <v/>
      </c>
      <c r="Y46" s="50" t="str">
        <f t="shared" si="240"/>
        <v/>
      </c>
      <c r="Z46" s="50" t="str">
        <f t="shared" si="240"/>
        <v/>
      </c>
      <c r="AA46" s="50" t="str">
        <f t="shared" si="240"/>
        <v/>
      </c>
      <c r="AB46" s="50" t="str">
        <f t="shared" si="240"/>
        <v/>
      </c>
      <c r="AC46" s="50" t="str">
        <f t="shared" si="240"/>
        <v/>
      </c>
      <c r="AD46" s="50" t="str">
        <f t="shared" si="240"/>
        <v/>
      </c>
      <c r="AE46" s="50" t="str">
        <f t="shared" si="240"/>
        <v/>
      </c>
      <c r="AF46" s="50" t="str">
        <f t="shared" si="240"/>
        <v/>
      </c>
      <c r="AG46" s="50" t="str">
        <f t="shared" si="240"/>
        <v/>
      </c>
      <c r="AH46" s="50" t="str">
        <f t="shared" si="240"/>
        <v/>
      </c>
      <c r="AI46" s="50" t="str">
        <f t="shared" si="240"/>
        <v/>
      </c>
      <c r="AJ46" s="50" t="str">
        <f t="shared" si="240"/>
        <v/>
      </c>
      <c r="AK46" s="50" t="str">
        <f t="shared" si="240"/>
        <v/>
      </c>
      <c r="AL46" s="50" t="str">
        <f t="shared" si="240"/>
        <v/>
      </c>
      <c r="AM46" s="50" t="str">
        <f t="shared" si="240"/>
        <v/>
      </c>
      <c r="AN46" s="50" t="str">
        <f t="shared" si="240"/>
        <v/>
      </c>
      <c r="AO46" s="50" t="str">
        <f t="shared" si="240"/>
        <v/>
      </c>
      <c r="AP46" s="50" t="str">
        <f t="shared" si="240"/>
        <v/>
      </c>
      <c r="AQ46" s="50" t="str">
        <f t="shared" si="133"/>
        <v/>
      </c>
      <c r="AR46" s="50" t="str">
        <f t="shared" si="242"/>
        <v/>
      </c>
      <c r="AS46" s="50" t="str">
        <f t="shared" si="242"/>
        <v/>
      </c>
      <c r="AT46" s="50" t="str">
        <f t="shared" si="242"/>
        <v/>
      </c>
      <c r="AU46" s="50" t="str">
        <f t="shared" si="242"/>
        <v/>
      </c>
      <c r="AV46" s="50" t="str">
        <f t="shared" si="242"/>
        <v/>
      </c>
      <c r="AW46" s="50" t="str">
        <f t="shared" si="242"/>
        <v/>
      </c>
      <c r="AX46" s="50" t="str">
        <f t="shared" si="242"/>
        <v/>
      </c>
      <c r="AY46" s="50" t="str">
        <f t="shared" si="242"/>
        <v/>
      </c>
      <c r="AZ46" s="50" t="str">
        <f t="shared" si="242"/>
        <v/>
      </c>
      <c r="BA46" s="50" t="str">
        <f t="shared" si="242"/>
        <v/>
      </c>
      <c r="BB46" s="50" t="str">
        <f t="shared" si="242"/>
        <v/>
      </c>
      <c r="BC46" s="50" t="str">
        <f t="shared" si="242"/>
        <v/>
      </c>
      <c r="BD46" s="50" t="str">
        <f t="shared" si="242"/>
        <v/>
      </c>
      <c r="BE46" s="50" t="str">
        <f t="shared" si="242"/>
        <v/>
      </c>
      <c r="BF46" s="50" t="str">
        <f t="shared" si="242"/>
        <v/>
      </c>
      <c r="BG46" s="50" t="str">
        <f t="shared" si="242"/>
        <v/>
      </c>
      <c r="BH46" s="50" t="str">
        <f t="shared" si="242"/>
        <v/>
      </c>
      <c r="BI46" s="50" t="str">
        <f t="shared" si="242"/>
        <v/>
      </c>
      <c r="BJ46" s="50" t="str">
        <f t="shared" si="242"/>
        <v/>
      </c>
      <c r="BK46" s="50" t="str">
        <f t="shared" si="242"/>
        <v/>
      </c>
      <c r="BL46" s="50" t="str">
        <f t="shared" si="242"/>
        <v/>
      </c>
      <c r="BM46" s="50" t="str">
        <f t="shared" si="242"/>
        <v/>
      </c>
      <c r="BN46" s="50" t="str">
        <f t="shared" si="242"/>
        <v/>
      </c>
      <c r="BO46" s="50" t="str">
        <f t="shared" si="242"/>
        <v/>
      </c>
      <c r="BP46" s="50" t="str">
        <f t="shared" si="242"/>
        <v/>
      </c>
      <c r="BQ46" s="50" t="str">
        <f t="shared" si="242"/>
        <v/>
      </c>
      <c r="BR46" s="50" t="str">
        <f t="shared" si="242"/>
        <v/>
      </c>
      <c r="BS46" s="50" t="str">
        <f t="shared" si="242"/>
        <v/>
      </c>
      <c r="BT46" s="50" t="str">
        <f t="shared" si="242"/>
        <v/>
      </c>
      <c r="BU46" s="50" t="str">
        <f t="shared" si="242"/>
        <v/>
      </c>
      <c r="BV46" s="50" t="str">
        <f t="shared" si="242"/>
        <v/>
      </c>
      <c r="BW46" s="50" t="str">
        <f t="shared" si="242"/>
        <v/>
      </c>
      <c r="BX46" s="50" t="str">
        <f t="shared" si="242"/>
        <v/>
      </c>
      <c r="BY46" s="50" t="str">
        <f t="shared" si="242"/>
        <v/>
      </c>
      <c r="BZ46" s="50" t="str">
        <f t="shared" si="242"/>
        <v/>
      </c>
      <c r="CA46" s="50" t="str">
        <f t="shared" si="242"/>
        <v/>
      </c>
      <c r="CB46" s="50" t="str">
        <f t="shared" si="242"/>
        <v/>
      </c>
      <c r="CC46" s="50" t="str">
        <f t="shared" si="242"/>
        <v/>
      </c>
      <c r="CD46" s="50" t="str">
        <f t="shared" si="242"/>
        <v/>
      </c>
      <c r="CE46" s="50" t="str">
        <f t="shared" si="242"/>
        <v/>
      </c>
      <c r="CF46" s="50" t="str">
        <f t="shared" si="242"/>
        <v/>
      </c>
      <c r="CG46" s="50" t="str">
        <f t="shared" si="242"/>
        <v/>
      </c>
      <c r="CH46" s="50" t="str">
        <f t="shared" si="242"/>
        <v/>
      </c>
      <c r="CI46" s="50" t="str">
        <f t="shared" si="242"/>
        <v/>
      </c>
      <c r="CJ46" s="50" t="str">
        <f t="shared" si="242"/>
        <v/>
      </c>
      <c r="CK46" s="50" t="str">
        <f t="shared" si="242"/>
        <v/>
      </c>
      <c r="CL46" s="50" t="str">
        <f t="shared" si="242"/>
        <v/>
      </c>
      <c r="CM46" s="50" t="str">
        <f t="shared" si="242"/>
        <v/>
      </c>
      <c r="CN46" s="50" t="str">
        <f t="shared" si="242"/>
        <v/>
      </c>
      <c r="CO46" s="50" t="str">
        <f t="shared" si="242"/>
        <v/>
      </c>
      <c r="CP46" s="50" t="str">
        <f t="shared" si="242"/>
        <v/>
      </c>
      <c r="CQ46" s="50" t="str">
        <f t="shared" si="242"/>
        <v/>
      </c>
      <c r="CR46" s="50" t="str">
        <f t="shared" si="242"/>
        <v/>
      </c>
      <c r="CS46" s="50" t="str">
        <f t="shared" si="242"/>
        <v/>
      </c>
      <c r="CT46" s="50" t="str">
        <f t="shared" si="242"/>
        <v/>
      </c>
      <c r="CU46" s="50" t="str">
        <f t="shared" si="242"/>
        <v/>
      </c>
      <c r="CV46" s="50" t="str">
        <f t="shared" si="242"/>
        <v/>
      </c>
      <c r="CW46" s="50" t="str">
        <f t="shared" si="242"/>
        <v/>
      </c>
      <c r="CX46" s="50" t="str">
        <f t="shared" si="242"/>
        <v/>
      </c>
      <c r="CY46" s="50" t="str">
        <f t="shared" si="242"/>
        <v/>
      </c>
      <c r="CZ46" s="50" t="str">
        <f t="shared" si="242"/>
        <v/>
      </c>
      <c r="DA46" s="50" t="str">
        <f t="shared" si="242"/>
        <v/>
      </c>
      <c r="DB46" s="50" t="str">
        <f t="shared" si="242"/>
        <v/>
      </c>
      <c r="DC46" s="50" t="str">
        <f t="shared" si="242"/>
        <v/>
      </c>
      <c r="DD46" s="50" t="str">
        <f t="shared" si="134"/>
        <v/>
      </c>
      <c r="DE46" s="50" t="str">
        <f t="shared" si="134"/>
        <v/>
      </c>
      <c r="DF46" s="50" t="str">
        <f t="shared" si="134"/>
        <v/>
      </c>
      <c r="DG46" s="50" t="str">
        <f t="shared" si="134"/>
        <v/>
      </c>
      <c r="DH46" s="50" t="str">
        <f t="shared" si="134"/>
        <v/>
      </c>
      <c r="DI46" s="50" t="str">
        <f t="shared" si="134"/>
        <v/>
      </c>
      <c r="DJ46" s="50" t="str">
        <f t="shared" si="134"/>
        <v/>
      </c>
      <c r="DK46" s="50" t="str">
        <f t="shared" si="134"/>
        <v/>
      </c>
      <c r="DL46" s="50" t="str">
        <f t="shared" si="134"/>
        <v/>
      </c>
      <c r="DM46" s="50" t="str">
        <f t="shared" si="134"/>
        <v/>
      </c>
      <c r="DN46" s="50" t="str">
        <f t="shared" si="134"/>
        <v/>
      </c>
      <c r="DO46" s="50" t="str">
        <f t="shared" si="134"/>
        <v/>
      </c>
      <c r="DP46" s="50" t="str">
        <f t="shared" si="134"/>
        <v/>
      </c>
      <c r="DQ46" s="50" t="str">
        <f t="shared" si="134"/>
        <v/>
      </c>
      <c r="DR46" s="50" t="str">
        <f t="shared" si="134"/>
        <v/>
      </c>
      <c r="DS46" s="50" t="str">
        <f t="shared" si="134"/>
        <v/>
      </c>
      <c r="DT46" s="170" t="e">
        <f t="shared" si="135"/>
        <v>#N/A</v>
      </c>
      <c r="DU46" s="170" t="e">
        <f t="shared" si="136"/>
        <v>#N/A</v>
      </c>
      <c r="DV46" s="170" t="e">
        <f t="shared" si="137"/>
        <v>#N/A</v>
      </c>
      <c r="DW46" s="170" t="e">
        <f t="shared" si="138"/>
        <v>#N/A</v>
      </c>
      <c r="DX46" s="170" t="e">
        <f t="shared" si="139"/>
        <v>#N/A</v>
      </c>
      <c r="DY46" s="170" t="e">
        <f t="shared" si="140"/>
        <v>#N/A</v>
      </c>
      <c r="DZ46" s="170" t="e">
        <f t="shared" si="141"/>
        <v>#N/A</v>
      </c>
      <c r="EA46" s="170" t="e">
        <f t="shared" si="142"/>
        <v>#N/A</v>
      </c>
      <c r="EB46" s="170" t="e">
        <f t="shared" si="143"/>
        <v>#N/A</v>
      </c>
      <c r="EC46" s="170" t="e">
        <f t="shared" si="144"/>
        <v>#N/A</v>
      </c>
      <c r="ED46" s="170" t="e">
        <f t="shared" si="145"/>
        <v>#N/A</v>
      </c>
      <c r="EE46" s="170" t="e">
        <f t="shared" si="146"/>
        <v>#N/A</v>
      </c>
      <c r="EF46" s="170" t="e">
        <f t="shared" si="147"/>
        <v>#N/A</v>
      </c>
      <c r="EG46" s="170" t="e">
        <f t="shared" si="148"/>
        <v>#N/A</v>
      </c>
      <c r="EH46" s="170" t="e">
        <f t="shared" si="149"/>
        <v>#N/A</v>
      </c>
      <c r="EI46" s="170" t="e">
        <f t="shared" si="150"/>
        <v>#N/A</v>
      </c>
      <c r="EJ46" s="170" t="e">
        <f t="shared" si="151"/>
        <v>#N/A</v>
      </c>
      <c r="EK46" s="170" t="e">
        <f t="shared" si="152"/>
        <v>#N/A</v>
      </c>
      <c r="EL46" s="170" t="e">
        <f t="shared" si="153"/>
        <v>#N/A</v>
      </c>
      <c r="EM46" s="170" t="e">
        <f t="shared" si="154"/>
        <v>#N/A</v>
      </c>
      <c r="EN46" s="170" t="e">
        <f t="shared" si="155"/>
        <v>#N/A</v>
      </c>
      <c r="EO46" s="170" t="e">
        <f t="shared" si="156"/>
        <v>#N/A</v>
      </c>
      <c r="EP46" s="170" t="e">
        <f t="shared" si="157"/>
        <v>#N/A</v>
      </c>
      <c r="EQ46" s="170" t="e">
        <f t="shared" si="158"/>
        <v>#N/A</v>
      </c>
      <c r="ER46" s="170" t="e">
        <f t="shared" si="159"/>
        <v>#N/A</v>
      </c>
      <c r="ES46" s="170" t="e">
        <f t="shared" si="160"/>
        <v>#N/A</v>
      </c>
      <c r="ET46" s="170" t="e">
        <f t="shared" si="161"/>
        <v>#N/A</v>
      </c>
      <c r="EU46" s="170" t="e">
        <f t="shared" si="162"/>
        <v>#N/A</v>
      </c>
      <c r="EV46" s="170" t="e">
        <f t="shared" si="163"/>
        <v>#N/A</v>
      </c>
      <c r="EW46" s="170" t="e">
        <f t="shared" si="164"/>
        <v>#N/A</v>
      </c>
      <c r="EX46" s="170" t="e">
        <f t="shared" si="165"/>
        <v>#N/A</v>
      </c>
      <c r="EY46" s="170" t="e">
        <f t="shared" si="166"/>
        <v>#N/A</v>
      </c>
      <c r="EZ46" s="170" t="e">
        <f t="shared" si="167"/>
        <v>#N/A</v>
      </c>
      <c r="FA46" s="170" t="e">
        <f t="shared" si="168"/>
        <v>#N/A</v>
      </c>
      <c r="FB46" s="170" t="e">
        <f t="shared" si="169"/>
        <v>#N/A</v>
      </c>
      <c r="FC46" s="170" t="e">
        <f t="shared" si="170"/>
        <v>#N/A</v>
      </c>
      <c r="FD46" s="170" t="e">
        <f t="shared" si="171"/>
        <v>#N/A</v>
      </c>
      <c r="FE46" s="170" t="e">
        <f t="shared" si="172"/>
        <v>#N/A</v>
      </c>
      <c r="FF46" s="170" t="e">
        <f t="shared" si="173"/>
        <v>#N/A</v>
      </c>
      <c r="FG46" s="170" t="e">
        <f t="shared" si="174"/>
        <v>#N/A</v>
      </c>
      <c r="FH46" s="170" t="e">
        <f t="shared" si="175"/>
        <v>#N/A</v>
      </c>
      <c r="FI46" s="170" t="e">
        <f t="shared" si="176"/>
        <v>#N/A</v>
      </c>
      <c r="FJ46" s="170" t="e">
        <f t="shared" si="177"/>
        <v>#N/A</v>
      </c>
      <c r="FK46" s="170" t="e">
        <f t="shared" si="178"/>
        <v>#N/A</v>
      </c>
      <c r="FL46" s="170" t="e">
        <f t="shared" si="179"/>
        <v>#N/A</v>
      </c>
      <c r="FM46" s="170" t="e">
        <f t="shared" si="180"/>
        <v>#N/A</v>
      </c>
      <c r="FN46" s="170" t="e">
        <f t="shared" si="181"/>
        <v>#N/A</v>
      </c>
      <c r="FO46" s="170" t="e">
        <f t="shared" si="182"/>
        <v>#N/A</v>
      </c>
      <c r="FP46" s="170" t="e">
        <f t="shared" si="183"/>
        <v>#N/A</v>
      </c>
      <c r="FQ46" s="170" t="e">
        <f t="shared" si="184"/>
        <v>#N/A</v>
      </c>
      <c r="FR46" s="170" t="e">
        <f t="shared" si="185"/>
        <v>#N/A</v>
      </c>
      <c r="FS46" s="170" t="e">
        <f t="shared" si="186"/>
        <v>#N/A</v>
      </c>
      <c r="FT46" s="170" t="e">
        <f t="shared" si="187"/>
        <v>#N/A</v>
      </c>
      <c r="FU46" s="170" t="e">
        <f t="shared" si="188"/>
        <v>#N/A</v>
      </c>
      <c r="FV46" s="170" t="e">
        <f t="shared" si="189"/>
        <v>#N/A</v>
      </c>
      <c r="FW46" s="170" t="e">
        <f t="shared" si="190"/>
        <v>#N/A</v>
      </c>
      <c r="FX46" s="170" t="e">
        <f t="shared" si="191"/>
        <v>#N/A</v>
      </c>
      <c r="FY46" s="170" t="e">
        <f t="shared" si="192"/>
        <v>#N/A</v>
      </c>
      <c r="FZ46" s="170" t="e">
        <f t="shared" si="193"/>
        <v>#N/A</v>
      </c>
      <c r="GA46" s="170" t="e">
        <f t="shared" si="194"/>
        <v>#N/A</v>
      </c>
      <c r="GB46" s="170" t="e">
        <f t="shared" si="195"/>
        <v>#N/A</v>
      </c>
      <c r="GC46" s="170" t="e">
        <f t="shared" si="196"/>
        <v>#N/A</v>
      </c>
      <c r="GD46" s="170" t="e">
        <f t="shared" si="197"/>
        <v>#N/A</v>
      </c>
      <c r="GE46" s="170" t="e">
        <f t="shared" si="198"/>
        <v>#N/A</v>
      </c>
      <c r="GF46" s="170" t="e">
        <f t="shared" si="199"/>
        <v>#N/A</v>
      </c>
      <c r="GG46" s="170" t="e">
        <f t="shared" si="200"/>
        <v>#N/A</v>
      </c>
      <c r="GH46" s="170" t="e">
        <f t="shared" si="201"/>
        <v>#N/A</v>
      </c>
      <c r="GI46" s="170" t="e">
        <f t="shared" si="202"/>
        <v>#N/A</v>
      </c>
      <c r="GJ46" s="170" t="e">
        <f t="shared" si="203"/>
        <v>#N/A</v>
      </c>
      <c r="GK46" s="170" t="e">
        <f t="shared" si="204"/>
        <v>#N/A</v>
      </c>
      <c r="GL46" s="170" t="e">
        <f t="shared" si="205"/>
        <v>#N/A</v>
      </c>
      <c r="GM46" s="170" t="e">
        <f t="shared" si="206"/>
        <v>#N/A</v>
      </c>
      <c r="GN46" s="170" t="e">
        <f t="shared" si="207"/>
        <v>#N/A</v>
      </c>
      <c r="GO46" s="170" t="e">
        <f t="shared" si="208"/>
        <v>#N/A</v>
      </c>
      <c r="GP46" s="170" t="e">
        <f t="shared" si="209"/>
        <v>#N/A</v>
      </c>
      <c r="GQ46" s="170" t="e">
        <f t="shared" si="210"/>
        <v>#N/A</v>
      </c>
      <c r="GR46" s="170" t="e">
        <f t="shared" si="211"/>
        <v>#N/A</v>
      </c>
      <c r="GS46" s="170" t="e">
        <f t="shared" si="212"/>
        <v>#N/A</v>
      </c>
      <c r="GT46" s="170" t="e">
        <f t="shared" si="213"/>
        <v>#N/A</v>
      </c>
      <c r="GU46" s="170" t="e">
        <f t="shared" si="214"/>
        <v>#N/A</v>
      </c>
      <c r="GV46" s="170" t="e">
        <f t="shared" si="215"/>
        <v>#N/A</v>
      </c>
      <c r="GW46" s="170" t="e">
        <f t="shared" si="216"/>
        <v>#N/A</v>
      </c>
      <c r="GX46" s="170" t="e">
        <f t="shared" si="217"/>
        <v>#N/A</v>
      </c>
      <c r="GY46" s="170" t="e">
        <f t="shared" si="218"/>
        <v>#N/A</v>
      </c>
      <c r="GZ46" s="170" t="e">
        <f t="shared" si="219"/>
        <v>#N/A</v>
      </c>
      <c r="HA46" s="170" t="e">
        <f t="shared" si="220"/>
        <v>#N/A</v>
      </c>
      <c r="HB46" s="170" t="e">
        <f t="shared" si="221"/>
        <v>#N/A</v>
      </c>
      <c r="HC46" s="170" t="e">
        <f t="shared" si="222"/>
        <v>#N/A</v>
      </c>
      <c r="HD46" s="170" t="e">
        <f t="shared" si="223"/>
        <v>#N/A</v>
      </c>
      <c r="HE46" s="170" t="e">
        <f t="shared" si="224"/>
        <v>#N/A</v>
      </c>
      <c r="HF46" s="170" t="e">
        <f t="shared" si="225"/>
        <v>#N/A</v>
      </c>
      <c r="HG46" s="170" t="e">
        <f t="shared" si="226"/>
        <v>#N/A</v>
      </c>
      <c r="HH46" s="170" t="e">
        <f t="shared" si="227"/>
        <v>#N/A</v>
      </c>
      <c r="HI46" s="170" t="e">
        <f t="shared" si="228"/>
        <v>#N/A</v>
      </c>
      <c r="HJ46" s="170" t="e">
        <f t="shared" si="229"/>
        <v>#N/A</v>
      </c>
      <c r="HK46" s="170" t="e">
        <f t="shared" si="230"/>
        <v>#N/A</v>
      </c>
      <c r="HL46" s="170" t="e">
        <f t="shared" si="231"/>
        <v>#N/A</v>
      </c>
      <c r="HM46" s="170" t="e">
        <f t="shared" si="232"/>
        <v>#N/A</v>
      </c>
      <c r="HN46" s="170" t="e">
        <f t="shared" si="233"/>
        <v>#N/A</v>
      </c>
      <c r="HO46" s="170" t="e">
        <f t="shared" si="234"/>
        <v>#N/A</v>
      </c>
      <c r="HP46" s="170" t="e">
        <f t="shared" si="235"/>
        <v>#N/A</v>
      </c>
    </row>
    <row r="47" spans="1:224" hidden="1" x14ac:dyDescent="0.25">
      <c r="A47" s="4">
        <v>44</v>
      </c>
      <c r="B47" s="96"/>
      <c r="C47" s="96"/>
      <c r="D47" s="96"/>
      <c r="E47" s="36" t="str">
        <f t="shared" si="107"/>
        <v/>
      </c>
      <c r="F47" s="36" t="str">
        <f t="shared" si="108"/>
        <v/>
      </c>
      <c r="G47" s="74" t="str">
        <f t="shared" si="109"/>
        <v/>
      </c>
      <c r="H47" s="23"/>
      <c r="I47" s="58"/>
      <c r="J47" s="281"/>
      <c r="K47" s="75" t="str">
        <f>IF(AND(B47&gt;0,C47&gt;0,D47&gt;0),IF(ISBLANK(J47),IF(ISBLANK(H47),"",(D47-B47)*VLOOKUP(H47,VLookups!$A$4:$B$13,2,FALSE)),J47),"")</f>
        <v/>
      </c>
      <c r="L47" s="76" t="str">
        <f t="shared" si="131"/>
        <v/>
      </c>
      <c r="M47" s="96"/>
      <c r="N47" s="271"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132"/>
        <v/>
      </c>
      <c r="W47" s="50" t="str">
        <f t="shared" si="240"/>
        <v/>
      </c>
      <c r="X47" s="50" t="str">
        <f t="shared" si="240"/>
        <v/>
      </c>
      <c r="Y47" s="50" t="str">
        <f t="shared" si="240"/>
        <v/>
      </c>
      <c r="Z47" s="50" t="str">
        <f t="shared" si="240"/>
        <v/>
      </c>
      <c r="AA47" s="50" t="str">
        <f t="shared" si="240"/>
        <v/>
      </c>
      <c r="AB47" s="50" t="str">
        <f t="shared" si="240"/>
        <v/>
      </c>
      <c r="AC47" s="50" t="str">
        <f t="shared" si="240"/>
        <v/>
      </c>
      <c r="AD47" s="50" t="str">
        <f t="shared" si="240"/>
        <v/>
      </c>
      <c r="AE47" s="50" t="str">
        <f t="shared" si="240"/>
        <v/>
      </c>
      <c r="AF47" s="50" t="str">
        <f t="shared" si="240"/>
        <v/>
      </c>
      <c r="AG47" s="50" t="str">
        <f t="shared" si="240"/>
        <v/>
      </c>
      <c r="AH47" s="50" t="str">
        <f t="shared" si="240"/>
        <v/>
      </c>
      <c r="AI47" s="50" t="str">
        <f t="shared" si="240"/>
        <v/>
      </c>
      <c r="AJ47" s="50" t="str">
        <f t="shared" si="240"/>
        <v/>
      </c>
      <c r="AK47" s="50" t="str">
        <f t="shared" si="240"/>
        <v/>
      </c>
      <c r="AL47" s="50" t="str">
        <f t="shared" si="240"/>
        <v/>
      </c>
      <c r="AM47" s="50" t="str">
        <f t="shared" si="240"/>
        <v/>
      </c>
      <c r="AN47" s="50" t="str">
        <f t="shared" si="240"/>
        <v/>
      </c>
      <c r="AO47" s="50" t="str">
        <f t="shared" si="240"/>
        <v/>
      </c>
      <c r="AP47" s="50" t="str">
        <f t="shared" si="240"/>
        <v/>
      </c>
      <c r="AQ47" s="50" t="str">
        <f t="shared" si="133"/>
        <v/>
      </c>
      <c r="AR47" s="50" t="str">
        <f t="shared" si="242"/>
        <v/>
      </c>
      <c r="AS47" s="50" t="str">
        <f t="shared" si="242"/>
        <v/>
      </c>
      <c r="AT47" s="50" t="str">
        <f t="shared" si="242"/>
        <v/>
      </c>
      <c r="AU47" s="50" t="str">
        <f t="shared" si="242"/>
        <v/>
      </c>
      <c r="AV47" s="50" t="str">
        <f t="shared" si="242"/>
        <v/>
      </c>
      <c r="AW47" s="50" t="str">
        <f t="shared" si="242"/>
        <v/>
      </c>
      <c r="AX47" s="50" t="str">
        <f t="shared" si="242"/>
        <v/>
      </c>
      <c r="AY47" s="50" t="str">
        <f t="shared" si="242"/>
        <v/>
      </c>
      <c r="AZ47" s="50" t="str">
        <f t="shared" si="242"/>
        <v/>
      </c>
      <c r="BA47" s="50" t="str">
        <f t="shared" si="242"/>
        <v/>
      </c>
      <c r="BB47" s="50" t="str">
        <f t="shared" si="242"/>
        <v/>
      </c>
      <c r="BC47" s="50" t="str">
        <f t="shared" si="242"/>
        <v/>
      </c>
      <c r="BD47" s="50" t="str">
        <f t="shared" si="242"/>
        <v/>
      </c>
      <c r="BE47" s="50" t="str">
        <f t="shared" si="242"/>
        <v/>
      </c>
      <c r="BF47" s="50" t="str">
        <f t="shared" si="242"/>
        <v/>
      </c>
      <c r="BG47" s="50" t="str">
        <f t="shared" si="242"/>
        <v/>
      </c>
      <c r="BH47" s="50" t="str">
        <f t="shared" si="242"/>
        <v/>
      </c>
      <c r="BI47" s="50" t="str">
        <f t="shared" si="242"/>
        <v/>
      </c>
      <c r="BJ47" s="50" t="str">
        <f t="shared" si="242"/>
        <v/>
      </c>
      <c r="BK47" s="50" t="str">
        <f t="shared" si="242"/>
        <v/>
      </c>
      <c r="BL47" s="50" t="str">
        <f t="shared" si="242"/>
        <v/>
      </c>
      <c r="BM47" s="50" t="str">
        <f t="shared" si="242"/>
        <v/>
      </c>
      <c r="BN47" s="50" t="str">
        <f t="shared" si="242"/>
        <v/>
      </c>
      <c r="BO47" s="50" t="str">
        <f t="shared" si="242"/>
        <v/>
      </c>
      <c r="BP47" s="50" t="str">
        <f t="shared" si="242"/>
        <v/>
      </c>
      <c r="BQ47" s="50" t="str">
        <f t="shared" si="242"/>
        <v/>
      </c>
      <c r="BR47" s="50" t="str">
        <f t="shared" si="242"/>
        <v/>
      </c>
      <c r="BS47" s="50" t="str">
        <f t="shared" si="242"/>
        <v/>
      </c>
      <c r="BT47" s="50" t="str">
        <f t="shared" si="242"/>
        <v/>
      </c>
      <c r="BU47" s="50" t="str">
        <f t="shared" si="242"/>
        <v/>
      </c>
      <c r="BV47" s="50" t="str">
        <f t="shared" si="242"/>
        <v/>
      </c>
      <c r="BW47" s="50" t="str">
        <f t="shared" si="242"/>
        <v/>
      </c>
      <c r="BX47" s="50" t="str">
        <f t="shared" si="242"/>
        <v/>
      </c>
      <c r="BY47" s="50" t="str">
        <f t="shared" si="242"/>
        <v/>
      </c>
      <c r="BZ47" s="50" t="str">
        <f t="shared" si="242"/>
        <v/>
      </c>
      <c r="CA47" s="50" t="str">
        <f t="shared" si="242"/>
        <v/>
      </c>
      <c r="CB47" s="50" t="str">
        <f t="shared" si="242"/>
        <v/>
      </c>
      <c r="CC47" s="50" t="str">
        <f t="shared" si="242"/>
        <v/>
      </c>
      <c r="CD47" s="50" t="str">
        <f t="shared" si="242"/>
        <v/>
      </c>
      <c r="CE47" s="50" t="str">
        <f t="shared" si="242"/>
        <v/>
      </c>
      <c r="CF47" s="50" t="str">
        <f t="shared" si="242"/>
        <v/>
      </c>
      <c r="CG47" s="50" t="str">
        <f t="shared" si="242"/>
        <v/>
      </c>
      <c r="CH47" s="50" t="str">
        <f t="shared" si="242"/>
        <v/>
      </c>
      <c r="CI47" s="50" t="str">
        <f t="shared" si="242"/>
        <v/>
      </c>
      <c r="CJ47" s="50" t="str">
        <f t="shared" si="242"/>
        <v/>
      </c>
      <c r="CK47" s="50" t="str">
        <f t="shared" si="242"/>
        <v/>
      </c>
      <c r="CL47" s="50" t="str">
        <f t="shared" si="242"/>
        <v/>
      </c>
      <c r="CM47" s="50" t="str">
        <f t="shared" si="242"/>
        <v/>
      </c>
      <c r="CN47" s="50" t="str">
        <f t="shared" si="242"/>
        <v/>
      </c>
      <c r="CO47" s="50" t="str">
        <f t="shared" si="242"/>
        <v/>
      </c>
      <c r="CP47" s="50" t="str">
        <f t="shared" si="242"/>
        <v/>
      </c>
      <c r="CQ47" s="50" t="str">
        <f t="shared" si="242"/>
        <v/>
      </c>
      <c r="CR47" s="50" t="str">
        <f t="shared" si="242"/>
        <v/>
      </c>
      <c r="CS47" s="50" t="str">
        <f t="shared" si="242"/>
        <v/>
      </c>
      <c r="CT47" s="50" t="str">
        <f t="shared" si="242"/>
        <v/>
      </c>
      <c r="CU47" s="50" t="str">
        <f t="shared" si="242"/>
        <v/>
      </c>
      <c r="CV47" s="50" t="str">
        <f t="shared" si="242"/>
        <v/>
      </c>
      <c r="CW47" s="50" t="str">
        <f t="shared" si="242"/>
        <v/>
      </c>
      <c r="CX47" s="50" t="str">
        <f t="shared" si="242"/>
        <v/>
      </c>
      <c r="CY47" s="50" t="str">
        <f t="shared" si="242"/>
        <v/>
      </c>
      <c r="CZ47" s="50" t="str">
        <f t="shared" si="242"/>
        <v/>
      </c>
      <c r="DA47" s="50" t="str">
        <f t="shared" si="242"/>
        <v/>
      </c>
      <c r="DB47" s="50" t="str">
        <f t="shared" si="242"/>
        <v/>
      </c>
      <c r="DC47" s="50" t="str">
        <f t="shared" si="242"/>
        <v/>
      </c>
      <c r="DD47" s="50" t="str">
        <f t="shared" si="134"/>
        <v/>
      </c>
      <c r="DE47" s="50" t="str">
        <f t="shared" si="134"/>
        <v/>
      </c>
      <c r="DF47" s="50" t="str">
        <f t="shared" si="134"/>
        <v/>
      </c>
      <c r="DG47" s="50" t="str">
        <f t="shared" si="134"/>
        <v/>
      </c>
      <c r="DH47" s="50" t="str">
        <f t="shared" si="134"/>
        <v/>
      </c>
      <c r="DI47" s="50" t="str">
        <f t="shared" si="134"/>
        <v/>
      </c>
      <c r="DJ47" s="50" t="str">
        <f t="shared" si="134"/>
        <v/>
      </c>
      <c r="DK47" s="50" t="str">
        <f t="shared" si="134"/>
        <v/>
      </c>
      <c r="DL47" s="50" t="str">
        <f t="shared" si="134"/>
        <v/>
      </c>
      <c r="DM47" s="50" t="str">
        <f t="shared" si="134"/>
        <v/>
      </c>
      <c r="DN47" s="50" t="str">
        <f t="shared" si="134"/>
        <v/>
      </c>
      <c r="DO47" s="50" t="str">
        <f t="shared" si="134"/>
        <v/>
      </c>
      <c r="DP47" s="50" t="str">
        <f t="shared" si="134"/>
        <v/>
      </c>
      <c r="DQ47" s="50" t="str">
        <f t="shared" si="134"/>
        <v/>
      </c>
      <c r="DR47" s="50" t="str">
        <f t="shared" si="134"/>
        <v/>
      </c>
      <c r="DS47" s="50" t="str">
        <f t="shared" si="134"/>
        <v/>
      </c>
      <c r="DT47" s="170" t="e">
        <f t="shared" si="135"/>
        <v>#N/A</v>
      </c>
      <c r="DU47" s="170" t="e">
        <f t="shared" si="136"/>
        <v>#N/A</v>
      </c>
      <c r="DV47" s="170" t="e">
        <f t="shared" si="137"/>
        <v>#N/A</v>
      </c>
      <c r="DW47" s="170" t="e">
        <f t="shared" si="138"/>
        <v>#N/A</v>
      </c>
      <c r="DX47" s="170" t="e">
        <f t="shared" si="139"/>
        <v>#N/A</v>
      </c>
      <c r="DY47" s="170" t="e">
        <f t="shared" si="140"/>
        <v>#N/A</v>
      </c>
      <c r="DZ47" s="170" t="e">
        <f t="shared" si="141"/>
        <v>#N/A</v>
      </c>
      <c r="EA47" s="170" t="e">
        <f t="shared" si="142"/>
        <v>#N/A</v>
      </c>
      <c r="EB47" s="170" t="e">
        <f t="shared" si="143"/>
        <v>#N/A</v>
      </c>
      <c r="EC47" s="170" t="e">
        <f t="shared" si="144"/>
        <v>#N/A</v>
      </c>
      <c r="ED47" s="170" t="e">
        <f t="shared" si="145"/>
        <v>#N/A</v>
      </c>
      <c r="EE47" s="170" t="e">
        <f t="shared" si="146"/>
        <v>#N/A</v>
      </c>
      <c r="EF47" s="170" t="e">
        <f t="shared" si="147"/>
        <v>#N/A</v>
      </c>
      <c r="EG47" s="170" t="e">
        <f t="shared" si="148"/>
        <v>#N/A</v>
      </c>
      <c r="EH47" s="170" t="e">
        <f t="shared" si="149"/>
        <v>#N/A</v>
      </c>
      <c r="EI47" s="170" t="e">
        <f t="shared" si="150"/>
        <v>#N/A</v>
      </c>
      <c r="EJ47" s="170" t="e">
        <f t="shared" si="151"/>
        <v>#N/A</v>
      </c>
      <c r="EK47" s="170" t="e">
        <f t="shared" si="152"/>
        <v>#N/A</v>
      </c>
      <c r="EL47" s="170" t="e">
        <f t="shared" si="153"/>
        <v>#N/A</v>
      </c>
      <c r="EM47" s="170" t="e">
        <f t="shared" si="154"/>
        <v>#N/A</v>
      </c>
      <c r="EN47" s="170" t="e">
        <f t="shared" si="155"/>
        <v>#N/A</v>
      </c>
      <c r="EO47" s="170" t="e">
        <f t="shared" si="156"/>
        <v>#N/A</v>
      </c>
      <c r="EP47" s="170" t="e">
        <f t="shared" si="157"/>
        <v>#N/A</v>
      </c>
      <c r="EQ47" s="170" t="e">
        <f t="shared" si="158"/>
        <v>#N/A</v>
      </c>
      <c r="ER47" s="170" t="e">
        <f t="shared" si="159"/>
        <v>#N/A</v>
      </c>
      <c r="ES47" s="170" t="e">
        <f t="shared" si="160"/>
        <v>#N/A</v>
      </c>
      <c r="ET47" s="170" t="e">
        <f t="shared" si="161"/>
        <v>#N/A</v>
      </c>
      <c r="EU47" s="170" t="e">
        <f t="shared" si="162"/>
        <v>#N/A</v>
      </c>
      <c r="EV47" s="170" t="e">
        <f t="shared" si="163"/>
        <v>#N/A</v>
      </c>
      <c r="EW47" s="170" t="e">
        <f t="shared" si="164"/>
        <v>#N/A</v>
      </c>
      <c r="EX47" s="170" t="e">
        <f t="shared" si="165"/>
        <v>#N/A</v>
      </c>
      <c r="EY47" s="170" t="e">
        <f t="shared" si="166"/>
        <v>#N/A</v>
      </c>
      <c r="EZ47" s="170" t="e">
        <f t="shared" si="167"/>
        <v>#N/A</v>
      </c>
      <c r="FA47" s="170" t="e">
        <f t="shared" si="168"/>
        <v>#N/A</v>
      </c>
      <c r="FB47" s="170" t="e">
        <f t="shared" si="169"/>
        <v>#N/A</v>
      </c>
      <c r="FC47" s="170" t="e">
        <f t="shared" si="170"/>
        <v>#N/A</v>
      </c>
      <c r="FD47" s="170" t="e">
        <f t="shared" si="171"/>
        <v>#N/A</v>
      </c>
      <c r="FE47" s="170" t="e">
        <f t="shared" si="172"/>
        <v>#N/A</v>
      </c>
      <c r="FF47" s="170" t="e">
        <f t="shared" si="173"/>
        <v>#N/A</v>
      </c>
      <c r="FG47" s="170" t="e">
        <f t="shared" si="174"/>
        <v>#N/A</v>
      </c>
      <c r="FH47" s="170" t="e">
        <f t="shared" si="175"/>
        <v>#N/A</v>
      </c>
      <c r="FI47" s="170" t="e">
        <f t="shared" si="176"/>
        <v>#N/A</v>
      </c>
      <c r="FJ47" s="170" t="e">
        <f t="shared" si="177"/>
        <v>#N/A</v>
      </c>
      <c r="FK47" s="170" t="e">
        <f t="shared" si="178"/>
        <v>#N/A</v>
      </c>
      <c r="FL47" s="170" t="e">
        <f t="shared" si="179"/>
        <v>#N/A</v>
      </c>
      <c r="FM47" s="170" t="e">
        <f t="shared" si="180"/>
        <v>#N/A</v>
      </c>
      <c r="FN47" s="170" t="e">
        <f t="shared" si="181"/>
        <v>#N/A</v>
      </c>
      <c r="FO47" s="170" t="e">
        <f t="shared" si="182"/>
        <v>#N/A</v>
      </c>
      <c r="FP47" s="170" t="e">
        <f t="shared" si="183"/>
        <v>#N/A</v>
      </c>
      <c r="FQ47" s="170" t="e">
        <f t="shared" si="184"/>
        <v>#N/A</v>
      </c>
      <c r="FR47" s="170" t="e">
        <f t="shared" si="185"/>
        <v>#N/A</v>
      </c>
      <c r="FS47" s="170" t="e">
        <f t="shared" si="186"/>
        <v>#N/A</v>
      </c>
      <c r="FT47" s="170" t="e">
        <f t="shared" si="187"/>
        <v>#N/A</v>
      </c>
      <c r="FU47" s="170" t="e">
        <f t="shared" si="188"/>
        <v>#N/A</v>
      </c>
      <c r="FV47" s="170" t="e">
        <f t="shared" si="189"/>
        <v>#N/A</v>
      </c>
      <c r="FW47" s="170" t="e">
        <f t="shared" si="190"/>
        <v>#N/A</v>
      </c>
      <c r="FX47" s="170" t="e">
        <f t="shared" si="191"/>
        <v>#N/A</v>
      </c>
      <c r="FY47" s="170" t="e">
        <f t="shared" si="192"/>
        <v>#N/A</v>
      </c>
      <c r="FZ47" s="170" t="e">
        <f t="shared" si="193"/>
        <v>#N/A</v>
      </c>
      <c r="GA47" s="170" t="e">
        <f t="shared" si="194"/>
        <v>#N/A</v>
      </c>
      <c r="GB47" s="170" t="e">
        <f t="shared" si="195"/>
        <v>#N/A</v>
      </c>
      <c r="GC47" s="170" t="e">
        <f t="shared" si="196"/>
        <v>#N/A</v>
      </c>
      <c r="GD47" s="170" t="e">
        <f t="shared" si="197"/>
        <v>#N/A</v>
      </c>
      <c r="GE47" s="170" t="e">
        <f t="shared" si="198"/>
        <v>#N/A</v>
      </c>
      <c r="GF47" s="170" t="e">
        <f t="shared" si="199"/>
        <v>#N/A</v>
      </c>
      <c r="GG47" s="170" t="e">
        <f t="shared" si="200"/>
        <v>#N/A</v>
      </c>
      <c r="GH47" s="170" t="e">
        <f t="shared" si="201"/>
        <v>#N/A</v>
      </c>
      <c r="GI47" s="170" t="e">
        <f t="shared" si="202"/>
        <v>#N/A</v>
      </c>
      <c r="GJ47" s="170" t="e">
        <f t="shared" si="203"/>
        <v>#N/A</v>
      </c>
      <c r="GK47" s="170" t="e">
        <f t="shared" si="204"/>
        <v>#N/A</v>
      </c>
      <c r="GL47" s="170" t="e">
        <f t="shared" si="205"/>
        <v>#N/A</v>
      </c>
      <c r="GM47" s="170" t="e">
        <f t="shared" si="206"/>
        <v>#N/A</v>
      </c>
      <c r="GN47" s="170" t="e">
        <f t="shared" si="207"/>
        <v>#N/A</v>
      </c>
      <c r="GO47" s="170" t="e">
        <f t="shared" si="208"/>
        <v>#N/A</v>
      </c>
      <c r="GP47" s="170" t="e">
        <f t="shared" si="209"/>
        <v>#N/A</v>
      </c>
      <c r="GQ47" s="170" t="e">
        <f t="shared" si="210"/>
        <v>#N/A</v>
      </c>
      <c r="GR47" s="170" t="e">
        <f t="shared" si="211"/>
        <v>#N/A</v>
      </c>
      <c r="GS47" s="170" t="e">
        <f t="shared" si="212"/>
        <v>#N/A</v>
      </c>
      <c r="GT47" s="170" t="e">
        <f t="shared" si="213"/>
        <v>#N/A</v>
      </c>
      <c r="GU47" s="170" t="e">
        <f t="shared" si="214"/>
        <v>#N/A</v>
      </c>
      <c r="GV47" s="170" t="e">
        <f t="shared" si="215"/>
        <v>#N/A</v>
      </c>
      <c r="GW47" s="170" t="e">
        <f t="shared" si="216"/>
        <v>#N/A</v>
      </c>
      <c r="GX47" s="170" t="e">
        <f t="shared" si="217"/>
        <v>#N/A</v>
      </c>
      <c r="GY47" s="170" t="e">
        <f t="shared" si="218"/>
        <v>#N/A</v>
      </c>
      <c r="GZ47" s="170" t="e">
        <f t="shared" si="219"/>
        <v>#N/A</v>
      </c>
      <c r="HA47" s="170" t="e">
        <f t="shared" si="220"/>
        <v>#N/A</v>
      </c>
      <c r="HB47" s="170" t="e">
        <f t="shared" si="221"/>
        <v>#N/A</v>
      </c>
      <c r="HC47" s="170" t="e">
        <f t="shared" si="222"/>
        <v>#N/A</v>
      </c>
      <c r="HD47" s="170" t="e">
        <f t="shared" si="223"/>
        <v>#N/A</v>
      </c>
      <c r="HE47" s="170" t="e">
        <f t="shared" si="224"/>
        <v>#N/A</v>
      </c>
      <c r="HF47" s="170" t="e">
        <f t="shared" si="225"/>
        <v>#N/A</v>
      </c>
      <c r="HG47" s="170" t="e">
        <f t="shared" si="226"/>
        <v>#N/A</v>
      </c>
      <c r="HH47" s="170" t="e">
        <f t="shared" si="227"/>
        <v>#N/A</v>
      </c>
      <c r="HI47" s="170" t="e">
        <f t="shared" si="228"/>
        <v>#N/A</v>
      </c>
      <c r="HJ47" s="170" t="e">
        <f t="shared" si="229"/>
        <v>#N/A</v>
      </c>
      <c r="HK47" s="170" t="e">
        <f t="shared" si="230"/>
        <v>#N/A</v>
      </c>
      <c r="HL47" s="170" t="e">
        <f t="shared" si="231"/>
        <v>#N/A</v>
      </c>
      <c r="HM47" s="170" t="e">
        <f t="shared" si="232"/>
        <v>#N/A</v>
      </c>
      <c r="HN47" s="170" t="e">
        <f t="shared" si="233"/>
        <v>#N/A</v>
      </c>
      <c r="HO47" s="170" t="e">
        <f t="shared" si="234"/>
        <v>#N/A</v>
      </c>
      <c r="HP47" s="170" t="e">
        <f t="shared" si="235"/>
        <v>#N/A</v>
      </c>
    </row>
    <row r="48" spans="1:224" hidden="1" x14ac:dyDescent="0.25">
      <c r="A48" s="4">
        <v>45</v>
      </c>
      <c r="B48" s="96"/>
      <c r="C48" s="96"/>
      <c r="D48" s="96"/>
      <c r="E48" s="36" t="str">
        <f t="shared" si="107"/>
        <v/>
      </c>
      <c r="F48" s="36" t="str">
        <f t="shared" si="108"/>
        <v/>
      </c>
      <c r="G48" s="74" t="str">
        <f t="shared" si="109"/>
        <v/>
      </c>
      <c r="H48" s="23"/>
      <c r="I48" s="58"/>
      <c r="J48" s="281"/>
      <c r="K48" s="75" t="str">
        <f>IF(AND(B48&gt;0,C48&gt;0,D48&gt;0),IF(ISBLANK(J48),IF(ISBLANK(H48),"",(D48-B48)*VLOOKUP(H48,VLookups!$A$4:$B$13,2,FALSE)),J48),"")</f>
        <v/>
      </c>
      <c r="L48" s="76" t="str">
        <f t="shared" si="131"/>
        <v/>
      </c>
      <c r="M48" s="96"/>
      <c r="N48" s="271"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132"/>
        <v/>
      </c>
      <c r="W48" s="50" t="str">
        <f t="shared" si="240"/>
        <v/>
      </c>
      <c r="X48" s="50" t="str">
        <f t="shared" si="240"/>
        <v/>
      </c>
      <c r="Y48" s="50" t="str">
        <f t="shared" si="240"/>
        <v/>
      </c>
      <c r="Z48" s="50" t="str">
        <f t="shared" si="240"/>
        <v/>
      </c>
      <c r="AA48" s="50" t="str">
        <f t="shared" si="240"/>
        <v/>
      </c>
      <c r="AB48" s="50" t="str">
        <f t="shared" si="240"/>
        <v/>
      </c>
      <c r="AC48" s="50" t="str">
        <f t="shared" si="240"/>
        <v/>
      </c>
      <c r="AD48" s="50" t="str">
        <f t="shared" si="240"/>
        <v/>
      </c>
      <c r="AE48" s="50" t="str">
        <f t="shared" si="240"/>
        <v/>
      </c>
      <c r="AF48" s="50" t="str">
        <f t="shared" si="240"/>
        <v/>
      </c>
      <c r="AG48" s="50" t="str">
        <f t="shared" si="240"/>
        <v/>
      </c>
      <c r="AH48" s="50" t="str">
        <f t="shared" si="240"/>
        <v/>
      </c>
      <c r="AI48" s="50" t="str">
        <f t="shared" si="240"/>
        <v/>
      </c>
      <c r="AJ48" s="50" t="str">
        <f t="shared" si="240"/>
        <v/>
      </c>
      <c r="AK48" s="50" t="str">
        <f t="shared" si="240"/>
        <v/>
      </c>
      <c r="AL48" s="50" t="str">
        <f t="shared" si="240"/>
        <v/>
      </c>
      <c r="AM48" s="50" t="str">
        <f t="shared" si="240"/>
        <v/>
      </c>
      <c r="AN48" s="50" t="str">
        <f t="shared" si="240"/>
        <v/>
      </c>
      <c r="AO48" s="50" t="str">
        <f t="shared" si="240"/>
        <v/>
      </c>
      <c r="AP48" s="50" t="str">
        <f t="shared" si="240"/>
        <v/>
      </c>
      <c r="AQ48" s="50" t="str">
        <f t="shared" si="133"/>
        <v/>
      </c>
      <c r="AR48" s="50" t="str">
        <f t="shared" si="242"/>
        <v/>
      </c>
      <c r="AS48" s="50" t="str">
        <f t="shared" si="242"/>
        <v/>
      </c>
      <c r="AT48" s="50" t="str">
        <f t="shared" si="242"/>
        <v/>
      </c>
      <c r="AU48" s="50" t="str">
        <f t="shared" si="242"/>
        <v/>
      </c>
      <c r="AV48" s="50" t="str">
        <f t="shared" si="242"/>
        <v/>
      </c>
      <c r="AW48" s="50" t="str">
        <f t="shared" si="242"/>
        <v/>
      </c>
      <c r="AX48" s="50" t="str">
        <f t="shared" si="242"/>
        <v/>
      </c>
      <c r="AY48" s="50" t="str">
        <f t="shared" si="242"/>
        <v/>
      </c>
      <c r="AZ48" s="50" t="str">
        <f t="shared" si="242"/>
        <v/>
      </c>
      <c r="BA48" s="50" t="str">
        <f t="shared" si="242"/>
        <v/>
      </c>
      <c r="BB48" s="50" t="str">
        <f t="shared" si="242"/>
        <v/>
      </c>
      <c r="BC48" s="50" t="str">
        <f t="shared" si="242"/>
        <v/>
      </c>
      <c r="BD48" s="50" t="str">
        <f t="shared" si="242"/>
        <v/>
      </c>
      <c r="BE48" s="50" t="str">
        <f t="shared" si="242"/>
        <v/>
      </c>
      <c r="BF48" s="50" t="str">
        <f t="shared" si="242"/>
        <v/>
      </c>
      <c r="BG48" s="50" t="str">
        <f t="shared" si="242"/>
        <v/>
      </c>
      <c r="BH48" s="50" t="str">
        <f t="shared" si="242"/>
        <v/>
      </c>
      <c r="BI48" s="50" t="str">
        <f t="shared" si="242"/>
        <v/>
      </c>
      <c r="BJ48" s="50" t="str">
        <f t="shared" si="242"/>
        <v/>
      </c>
      <c r="BK48" s="50" t="str">
        <f t="shared" si="242"/>
        <v/>
      </c>
      <c r="BL48" s="50" t="str">
        <f t="shared" si="242"/>
        <v/>
      </c>
      <c r="BM48" s="50" t="str">
        <f t="shared" si="242"/>
        <v/>
      </c>
      <c r="BN48" s="50" t="str">
        <f t="shared" si="242"/>
        <v/>
      </c>
      <c r="BO48" s="50" t="str">
        <f t="shared" si="242"/>
        <v/>
      </c>
      <c r="BP48" s="50" t="str">
        <f t="shared" si="242"/>
        <v/>
      </c>
      <c r="BQ48" s="50" t="str">
        <f t="shared" si="242"/>
        <v/>
      </c>
      <c r="BR48" s="50" t="str">
        <f t="shared" si="242"/>
        <v/>
      </c>
      <c r="BS48" s="50" t="str">
        <f t="shared" si="242"/>
        <v/>
      </c>
      <c r="BT48" s="50" t="str">
        <f t="shared" si="242"/>
        <v/>
      </c>
      <c r="BU48" s="50" t="str">
        <f t="shared" si="242"/>
        <v/>
      </c>
      <c r="BV48" s="50" t="str">
        <f t="shared" si="242"/>
        <v/>
      </c>
      <c r="BW48" s="50" t="str">
        <f t="shared" si="242"/>
        <v/>
      </c>
      <c r="BX48" s="50" t="str">
        <f t="shared" si="242"/>
        <v/>
      </c>
      <c r="BY48" s="50" t="str">
        <f t="shared" si="242"/>
        <v/>
      </c>
      <c r="BZ48" s="50" t="str">
        <f t="shared" si="242"/>
        <v/>
      </c>
      <c r="CA48" s="50" t="str">
        <f t="shared" si="242"/>
        <v/>
      </c>
      <c r="CB48" s="50" t="str">
        <f t="shared" si="242"/>
        <v/>
      </c>
      <c r="CC48" s="50" t="str">
        <f t="shared" si="242"/>
        <v/>
      </c>
      <c r="CD48" s="50" t="str">
        <f t="shared" si="242"/>
        <v/>
      </c>
      <c r="CE48" s="50" t="str">
        <f t="shared" si="242"/>
        <v/>
      </c>
      <c r="CF48" s="50" t="str">
        <f t="shared" si="242"/>
        <v/>
      </c>
      <c r="CG48" s="50" t="str">
        <f t="shared" si="242"/>
        <v/>
      </c>
      <c r="CH48" s="50" t="str">
        <f t="shared" si="242"/>
        <v/>
      </c>
      <c r="CI48" s="50" t="str">
        <f t="shared" si="242"/>
        <v/>
      </c>
      <c r="CJ48" s="50" t="str">
        <f t="shared" si="242"/>
        <v/>
      </c>
      <c r="CK48" s="50" t="str">
        <f t="shared" si="242"/>
        <v/>
      </c>
      <c r="CL48" s="50" t="str">
        <f t="shared" si="242"/>
        <v/>
      </c>
      <c r="CM48" s="50" t="str">
        <f t="shared" si="242"/>
        <v/>
      </c>
      <c r="CN48" s="50" t="str">
        <f t="shared" si="242"/>
        <v/>
      </c>
      <c r="CO48" s="50" t="str">
        <f t="shared" si="242"/>
        <v/>
      </c>
      <c r="CP48" s="50" t="str">
        <f t="shared" si="242"/>
        <v/>
      </c>
      <c r="CQ48" s="50" t="str">
        <f t="shared" si="242"/>
        <v/>
      </c>
      <c r="CR48" s="50" t="str">
        <f t="shared" si="242"/>
        <v/>
      </c>
      <c r="CS48" s="50" t="str">
        <f t="shared" si="242"/>
        <v/>
      </c>
      <c r="CT48" s="50" t="str">
        <f t="shared" si="242"/>
        <v/>
      </c>
      <c r="CU48" s="50" t="str">
        <f t="shared" si="242"/>
        <v/>
      </c>
      <c r="CV48" s="50" t="str">
        <f t="shared" si="242"/>
        <v/>
      </c>
      <c r="CW48" s="50" t="str">
        <f t="shared" si="242"/>
        <v/>
      </c>
      <c r="CX48" s="50" t="str">
        <f t="shared" si="242"/>
        <v/>
      </c>
      <c r="CY48" s="50" t="str">
        <f t="shared" si="242"/>
        <v/>
      </c>
      <c r="CZ48" s="50" t="str">
        <f t="shared" si="242"/>
        <v/>
      </c>
      <c r="DA48" s="50" t="str">
        <f t="shared" si="242"/>
        <v/>
      </c>
      <c r="DB48" s="50" t="str">
        <f t="shared" si="242"/>
        <v/>
      </c>
      <c r="DC48" s="50" t="str">
        <f t="shared" ref="DC48" si="243">IF(ISNONTEXT($V48),DB48+$V48,"")</f>
        <v/>
      </c>
      <c r="DD48" s="50" t="str">
        <f t="shared" si="134"/>
        <v/>
      </c>
      <c r="DE48" s="50" t="str">
        <f t="shared" si="134"/>
        <v/>
      </c>
      <c r="DF48" s="50" t="str">
        <f t="shared" si="134"/>
        <v/>
      </c>
      <c r="DG48" s="50" t="str">
        <f t="shared" si="134"/>
        <v/>
      </c>
      <c r="DH48" s="50" t="str">
        <f t="shared" si="134"/>
        <v/>
      </c>
      <c r="DI48" s="50" t="str">
        <f t="shared" si="134"/>
        <v/>
      </c>
      <c r="DJ48" s="50" t="str">
        <f t="shared" si="134"/>
        <v/>
      </c>
      <c r="DK48" s="50" t="str">
        <f t="shared" si="134"/>
        <v/>
      </c>
      <c r="DL48" s="50" t="str">
        <f t="shared" si="134"/>
        <v/>
      </c>
      <c r="DM48" s="50" t="str">
        <f t="shared" si="134"/>
        <v/>
      </c>
      <c r="DN48" s="50" t="str">
        <f t="shared" si="134"/>
        <v/>
      </c>
      <c r="DO48" s="50" t="str">
        <f t="shared" si="134"/>
        <v/>
      </c>
      <c r="DP48" s="50" t="str">
        <f t="shared" si="134"/>
        <v/>
      </c>
      <c r="DQ48" s="50" t="str">
        <f t="shared" si="134"/>
        <v/>
      </c>
      <c r="DR48" s="50" t="str">
        <f t="shared" si="134"/>
        <v/>
      </c>
      <c r="DS48" s="50" t="str">
        <f t="shared" si="134"/>
        <v/>
      </c>
      <c r="DT48" s="170" t="e">
        <f t="shared" si="135"/>
        <v>#N/A</v>
      </c>
      <c r="DU48" s="170" t="e">
        <f t="shared" si="136"/>
        <v>#N/A</v>
      </c>
      <c r="DV48" s="170" t="e">
        <f t="shared" si="137"/>
        <v>#N/A</v>
      </c>
      <c r="DW48" s="170" t="e">
        <f t="shared" si="138"/>
        <v>#N/A</v>
      </c>
      <c r="DX48" s="170" t="e">
        <f t="shared" si="139"/>
        <v>#N/A</v>
      </c>
      <c r="DY48" s="170" t="e">
        <f t="shared" si="140"/>
        <v>#N/A</v>
      </c>
      <c r="DZ48" s="170" t="e">
        <f t="shared" si="141"/>
        <v>#N/A</v>
      </c>
      <c r="EA48" s="170" t="e">
        <f t="shared" si="142"/>
        <v>#N/A</v>
      </c>
      <c r="EB48" s="170" t="e">
        <f t="shared" si="143"/>
        <v>#N/A</v>
      </c>
      <c r="EC48" s="170" t="e">
        <f t="shared" si="144"/>
        <v>#N/A</v>
      </c>
      <c r="ED48" s="170" t="e">
        <f t="shared" si="145"/>
        <v>#N/A</v>
      </c>
      <c r="EE48" s="170" t="e">
        <f t="shared" si="146"/>
        <v>#N/A</v>
      </c>
      <c r="EF48" s="170" t="e">
        <f t="shared" si="147"/>
        <v>#N/A</v>
      </c>
      <c r="EG48" s="170" t="e">
        <f t="shared" si="148"/>
        <v>#N/A</v>
      </c>
      <c r="EH48" s="170" t="e">
        <f t="shared" si="149"/>
        <v>#N/A</v>
      </c>
      <c r="EI48" s="170" t="e">
        <f t="shared" si="150"/>
        <v>#N/A</v>
      </c>
      <c r="EJ48" s="170" t="e">
        <f t="shared" si="151"/>
        <v>#N/A</v>
      </c>
      <c r="EK48" s="170" t="e">
        <f t="shared" si="152"/>
        <v>#N/A</v>
      </c>
      <c r="EL48" s="170" t="e">
        <f t="shared" si="153"/>
        <v>#N/A</v>
      </c>
      <c r="EM48" s="170" t="e">
        <f t="shared" si="154"/>
        <v>#N/A</v>
      </c>
      <c r="EN48" s="170" t="e">
        <f t="shared" si="155"/>
        <v>#N/A</v>
      </c>
      <c r="EO48" s="170" t="e">
        <f t="shared" si="156"/>
        <v>#N/A</v>
      </c>
      <c r="EP48" s="170" t="e">
        <f t="shared" si="157"/>
        <v>#N/A</v>
      </c>
      <c r="EQ48" s="170" t="e">
        <f t="shared" si="158"/>
        <v>#N/A</v>
      </c>
      <c r="ER48" s="170" t="e">
        <f t="shared" si="159"/>
        <v>#N/A</v>
      </c>
      <c r="ES48" s="170" t="e">
        <f t="shared" si="160"/>
        <v>#N/A</v>
      </c>
      <c r="ET48" s="170" t="e">
        <f t="shared" si="161"/>
        <v>#N/A</v>
      </c>
      <c r="EU48" s="170" t="e">
        <f t="shared" si="162"/>
        <v>#N/A</v>
      </c>
      <c r="EV48" s="170" t="e">
        <f t="shared" si="163"/>
        <v>#N/A</v>
      </c>
      <c r="EW48" s="170" t="e">
        <f t="shared" si="164"/>
        <v>#N/A</v>
      </c>
      <c r="EX48" s="170" t="e">
        <f t="shared" si="165"/>
        <v>#N/A</v>
      </c>
      <c r="EY48" s="170" t="e">
        <f t="shared" si="166"/>
        <v>#N/A</v>
      </c>
      <c r="EZ48" s="170" t="e">
        <f t="shared" si="167"/>
        <v>#N/A</v>
      </c>
      <c r="FA48" s="170" t="e">
        <f t="shared" si="168"/>
        <v>#N/A</v>
      </c>
      <c r="FB48" s="170" t="e">
        <f t="shared" si="169"/>
        <v>#N/A</v>
      </c>
      <c r="FC48" s="170" t="e">
        <f t="shared" si="170"/>
        <v>#N/A</v>
      </c>
      <c r="FD48" s="170" t="e">
        <f t="shared" si="171"/>
        <v>#N/A</v>
      </c>
      <c r="FE48" s="170" t="e">
        <f t="shared" si="172"/>
        <v>#N/A</v>
      </c>
      <c r="FF48" s="170" t="e">
        <f t="shared" si="173"/>
        <v>#N/A</v>
      </c>
      <c r="FG48" s="170" t="e">
        <f t="shared" si="174"/>
        <v>#N/A</v>
      </c>
      <c r="FH48" s="170" t="e">
        <f t="shared" si="175"/>
        <v>#N/A</v>
      </c>
      <c r="FI48" s="170" t="e">
        <f t="shared" si="176"/>
        <v>#N/A</v>
      </c>
      <c r="FJ48" s="170" t="e">
        <f t="shared" si="177"/>
        <v>#N/A</v>
      </c>
      <c r="FK48" s="170" t="e">
        <f t="shared" si="178"/>
        <v>#N/A</v>
      </c>
      <c r="FL48" s="170" t="e">
        <f t="shared" si="179"/>
        <v>#N/A</v>
      </c>
      <c r="FM48" s="170" t="e">
        <f t="shared" si="180"/>
        <v>#N/A</v>
      </c>
      <c r="FN48" s="170" t="e">
        <f t="shared" si="181"/>
        <v>#N/A</v>
      </c>
      <c r="FO48" s="170" t="e">
        <f t="shared" si="182"/>
        <v>#N/A</v>
      </c>
      <c r="FP48" s="170" t="e">
        <f t="shared" si="183"/>
        <v>#N/A</v>
      </c>
      <c r="FQ48" s="170" t="e">
        <f t="shared" si="184"/>
        <v>#N/A</v>
      </c>
      <c r="FR48" s="170" t="e">
        <f t="shared" si="185"/>
        <v>#N/A</v>
      </c>
      <c r="FS48" s="170" t="e">
        <f t="shared" si="186"/>
        <v>#N/A</v>
      </c>
      <c r="FT48" s="170" t="e">
        <f t="shared" si="187"/>
        <v>#N/A</v>
      </c>
      <c r="FU48" s="170" t="e">
        <f t="shared" si="188"/>
        <v>#N/A</v>
      </c>
      <c r="FV48" s="170" t="e">
        <f t="shared" si="189"/>
        <v>#N/A</v>
      </c>
      <c r="FW48" s="170" t="e">
        <f t="shared" si="190"/>
        <v>#N/A</v>
      </c>
      <c r="FX48" s="170" t="e">
        <f t="shared" si="191"/>
        <v>#N/A</v>
      </c>
      <c r="FY48" s="170" t="e">
        <f t="shared" si="192"/>
        <v>#N/A</v>
      </c>
      <c r="FZ48" s="170" t="e">
        <f t="shared" si="193"/>
        <v>#N/A</v>
      </c>
      <c r="GA48" s="170" t="e">
        <f t="shared" si="194"/>
        <v>#N/A</v>
      </c>
      <c r="GB48" s="170" t="e">
        <f t="shared" si="195"/>
        <v>#N/A</v>
      </c>
      <c r="GC48" s="170" t="e">
        <f t="shared" si="196"/>
        <v>#N/A</v>
      </c>
      <c r="GD48" s="170" t="e">
        <f t="shared" si="197"/>
        <v>#N/A</v>
      </c>
      <c r="GE48" s="170" t="e">
        <f t="shared" si="198"/>
        <v>#N/A</v>
      </c>
      <c r="GF48" s="170" t="e">
        <f t="shared" si="199"/>
        <v>#N/A</v>
      </c>
      <c r="GG48" s="170" t="e">
        <f t="shared" si="200"/>
        <v>#N/A</v>
      </c>
      <c r="GH48" s="170" t="e">
        <f t="shared" si="201"/>
        <v>#N/A</v>
      </c>
      <c r="GI48" s="170" t="e">
        <f t="shared" si="202"/>
        <v>#N/A</v>
      </c>
      <c r="GJ48" s="170" t="e">
        <f t="shared" si="203"/>
        <v>#N/A</v>
      </c>
      <c r="GK48" s="170" t="e">
        <f t="shared" si="204"/>
        <v>#N/A</v>
      </c>
      <c r="GL48" s="170" t="e">
        <f t="shared" si="205"/>
        <v>#N/A</v>
      </c>
      <c r="GM48" s="170" t="e">
        <f t="shared" si="206"/>
        <v>#N/A</v>
      </c>
      <c r="GN48" s="170" t="e">
        <f t="shared" si="207"/>
        <v>#N/A</v>
      </c>
      <c r="GO48" s="170" t="e">
        <f t="shared" si="208"/>
        <v>#N/A</v>
      </c>
      <c r="GP48" s="170" t="e">
        <f t="shared" si="209"/>
        <v>#N/A</v>
      </c>
      <c r="GQ48" s="170" t="e">
        <f t="shared" si="210"/>
        <v>#N/A</v>
      </c>
      <c r="GR48" s="170" t="e">
        <f t="shared" si="211"/>
        <v>#N/A</v>
      </c>
      <c r="GS48" s="170" t="e">
        <f t="shared" si="212"/>
        <v>#N/A</v>
      </c>
      <c r="GT48" s="170" t="e">
        <f t="shared" si="213"/>
        <v>#N/A</v>
      </c>
      <c r="GU48" s="170" t="e">
        <f t="shared" si="214"/>
        <v>#N/A</v>
      </c>
      <c r="GV48" s="170" t="e">
        <f t="shared" si="215"/>
        <v>#N/A</v>
      </c>
      <c r="GW48" s="170" t="e">
        <f t="shared" si="216"/>
        <v>#N/A</v>
      </c>
      <c r="GX48" s="170" t="e">
        <f t="shared" si="217"/>
        <v>#N/A</v>
      </c>
      <c r="GY48" s="170" t="e">
        <f t="shared" si="218"/>
        <v>#N/A</v>
      </c>
      <c r="GZ48" s="170" t="e">
        <f t="shared" si="219"/>
        <v>#N/A</v>
      </c>
      <c r="HA48" s="170" t="e">
        <f t="shared" si="220"/>
        <v>#N/A</v>
      </c>
      <c r="HB48" s="170" t="e">
        <f t="shared" si="221"/>
        <v>#N/A</v>
      </c>
      <c r="HC48" s="170" t="e">
        <f t="shared" si="222"/>
        <v>#N/A</v>
      </c>
      <c r="HD48" s="170" t="e">
        <f t="shared" si="223"/>
        <v>#N/A</v>
      </c>
      <c r="HE48" s="170" t="e">
        <f t="shared" si="224"/>
        <v>#N/A</v>
      </c>
      <c r="HF48" s="170" t="e">
        <f t="shared" si="225"/>
        <v>#N/A</v>
      </c>
      <c r="HG48" s="170" t="e">
        <f t="shared" si="226"/>
        <v>#N/A</v>
      </c>
      <c r="HH48" s="170" t="e">
        <f t="shared" si="227"/>
        <v>#N/A</v>
      </c>
      <c r="HI48" s="170" t="e">
        <f t="shared" si="228"/>
        <v>#N/A</v>
      </c>
      <c r="HJ48" s="170" t="e">
        <f t="shared" si="229"/>
        <v>#N/A</v>
      </c>
      <c r="HK48" s="170" t="e">
        <f t="shared" si="230"/>
        <v>#N/A</v>
      </c>
      <c r="HL48" s="170" t="e">
        <f t="shared" si="231"/>
        <v>#N/A</v>
      </c>
      <c r="HM48" s="170" t="e">
        <f t="shared" si="232"/>
        <v>#N/A</v>
      </c>
      <c r="HN48" s="170" t="e">
        <f t="shared" si="233"/>
        <v>#N/A</v>
      </c>
      <c r="HO48" s="170" t="e">
        <f t="shared" si="234"/>
        <v>#N/A</v>
      </c>
      <c r="HP48" s="170" t="e">
        <f t="shared" si="235"/>
        <v>#N/A</v>
      </c>
    </row>
    <row r="49" spans="1:224" hidden="1" x14ac:dyDescent="0.25">
      <c r="A49" s="4">
        <v>46</v>
      </c>
      <c r="B49" s="96"/>
      <c r="C49" s="96"/>
      <c r="D49" s="96"/>
      <c r="E49" s="36" t="str">
        <f t="shared" si="107"/>
        <v/>
      </c>
      <c r="F49" s="36" t="str">
        <f t="shared" si="108"/>
        <v/>
      </c>
      <c r="G49" s="74" t="str">
        <f t="shared" si="109"/>
        <v/>
      </c>
      <c r="H49" s="23"/>
      <c r="I49" s="58"/>
      <c r="J49" s="281"/>
      <c r="K49" s="75" t="str">
        <f>IF(AND(B49&gt;0,C49&gt;0,D49&gt;0),IF(ISBLANK(J49),IF(ISBLANK(H49),"",(D49-B49)*VLOOKUP(H49,VLookups!$A$4:$B$13,2,FALSE)),J49),"")</f>
        <v/>
      </c>
      <c r="L49" s="76" t="str">
        <f t="shared" si="131"/>
        <v/>
      </c>
      <c r="M49" s="96"/>
      <c r="N49" s="271"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132"/>
        <v/>
      </c>
      <c r="W49" s="50" t="str">
        <f t="shared" si="240"/>
        <v/>
      </c>
      <c r="X49" s="50" t="str">
        <f t="shared" si="240"/>
        <v/>
      </c>
      <c r="Y49" s="50" t="str">
        <f t="shared" si="240"/>
        <v/>
      </c>
      <c r="Z49" s="50" t="str">
        <f t="shared" si="240"/>
        <v/>
      </c>
      <c r="AA49" s="50" t="str">
        <f t="shared" si="240"/>
        <v/>
      </c>
      <c r="AB49" s="50" t="str">
        <f t="shared" si="240"/>
        <v/>
      </c>
      <c r="AC49" s="50" t="str">
        <f t="shared" si="240"/>
        <v/>
      </c>
      <c r="AD49" s="50" t="str">
        <f t="shared" si="240"/>
        <v/>
      </c>
      <c r="AE49" s="50" t="str">
        <f t="shared" si="240"/>
        <v/>
      </c>
      <c r="AF49" s="50" t="str">
        <f t="shared" si="240"/>
        <v/>
      </c>
      <c r="AG49" s="50" t="str">
        <f t="shared" si="240"/>
        <v/>
      </c>
      <c r="AH49" s="50" t="str">
        <f t="shared" si="240"/>
        <v/>
      </c>
      <c r="AI49" s="50" t="str">
        <f t="shared" si="240"/>
        <v/>
      </c>
      <c r="AJ49" s="50" t="str">
        <f t="shared" si="240"/>
        <v/>
      </c>
      <c r="AK49" s="50" t="str">
        <f t="shared" si="240"/>
        <v/>
      </c>
      <c r="AL49" s="50" t="str">
        <f t="shared" si="240"/>
        <v/>
      </c>
      <c r="AM49" s="50" t="str">
        <f t="shared" si="240"/>
        <v/>
      </c>
      <c r="AN49" s="50" t="str">
        <f t="shared" si="240"/>
        <v/>
      </c>
      <c r="AO49" s="50" t="str">
        <f t="shared" si="240"/>
        <v/>
      </c>
      <c r="AP49" s="50" t="str">
        <f t="shared" si="240"/>
        <v/>
      </c>
      <c r="AQ49" s="50" t="str">
        <f t="shared" si="133"/>
        <v/>
      </c>
      <c r="AR49" s="50" t="str">
        <f t="shared" ref="AR49:DC52" si="244">IF(ISNONTEXT($V49),AQ49+$V49,"")</f>
        <v/>
      </c>
      <c r="AS49" s="50" t="str">
        <f t="shared" si="244"/>
        <v/>
      </c>
      <c r="AT49" s="50" t="str">
        <f t="shared" si="244"/>
        <v/>
      </c>
      <c r="AU49" s="50" t="str">
        <f t="shared" si="244"/>
        <v/>
      </c>
      <c r="AV49" s="50" t="str">
        <f t="shared" si="244"/>
        <v/>
      </c>
      <c r="AW49" s="50" t="str">
        <f t="shared" si="244"/>
        <v/>
      </c>
      <c r="AX49" s="50" t="str">
        <f t="shared" si="244"/>
        <v/>
      </c>
      <c r="AY49" s="50" t="str">
        <f t="shared" si="244"/>
        <v/>
      </c>
      <c r="AZ49" s="50" t="str">
        <f t="shared" si="244"/>
        <v/>
      </c>
      <c r="BA49" s="50" t="str">
        <f t="shared" si="244"/>
        <v/>
      </c>
      <c r="BB49" s="50" t="str">
        <f t="shared" si="244"/>
        <v/>
      </c>
      <c r="BC49" s="50" t="str">
        <f t="shared" si="244"/>
        <v/>
      </c>
      <c r="BD49" s="50" t="str">
        <f t="shared" si="244"/>
        <v/>
      </c>
      <c r="BE49" s="50" t="str">
        <f t="shared" si="244"/>
        <v/>
      </c>
      <c r="BF49" s="50" t="str">
        <f t="shared" si="244"/>
        <v/>
      </c>
      <c r="BG49" s="50" t="str">
        <f t="shared" si="244"/>
        <v/>
      </c>
      <c r="BH49" s="50" t="str">
        <f t="shared" si="244"/>
        <v/>
      </c>
      <c r="BI49" s="50" t="str">
        <f t="shared" si="244"/>
        <v/>
      </c>
      <c r="BJ49" s="50" t="str">
        <f t="shared" si="244"/>
        <v/>
      </c>
      <c r="BK49" s="50" t="str">
        <f t="shared" si="244"/>
        <v/>
      </c>
      <c r="BL49" s="50" t="str">
        <f t="shared" si="244"/>
        <v/>
      </c>
      <c r="BM49" s="50" t="str">
        <f t="shared" si="244"/>
        <v/>
      </c>
      <c r="BN49" s="50" t="str">
        <f t="shared" si="244"/>
        <v/>
      </c>
      <c r="BO49" s="50" t="str">
        <f t="shared" si="244"/>
        <v/>
      </c>
      <c r="BP49" s="50" t="str">
        <f t="shared" si="244"/>
        <v/>
      </c>
      <c r="BQ49" s="50" t="str">
        <f t="shared" si="244"/>
        <v/>
      </c>
      <c r="BR49" s="50" t="str">
        <f t="shared" si="244"/>
        <v/>
      </c>
      <c r="BS49" s="50" t="str">
        <f t="shared" si="244"/>
        <v/>
      </c>
      <c r="BT49" s="50" t="str">
        <f t="shared" si="244"/>
        <v/>
      </c>
      <c r="BU49" s="50" t="str">
        <f t="shared" si="244"/>
        <v/>
      </c>
      <c r="BV49" s="50" t="str">
        <f t="shared" si="244"/>
        <v/>
      </c>
      <c r="BW49" s="50" t="str">
        <f t="shared" si="244"/>
        <v/>
      </c>
      <c r="BX49" s="50" t="str">
        <f t="shared" si="244"/>
        <v/>
      </c>
      <c r="BY49" s="50" t="str">
        <f t="shared" si="244"/>
        <v/>
      </c>
      <c r="BZ49" s="50" t="str">
        <f t="shared" si="244"/>
        <v/>
      </c>
      <c r="CA49" s="50" t="str">
        <f t="shared" si="244"/>
        <v/>
      </c>
      <c r="CB49" s="50" t="str">
        <f t="shared" si="244"/>
        <v/>
      </c>
      <c r="CC49" s="50" t="str">
        <f t="shared" si="244"/>
        <v/>
      </c>
      <c r="CD49" s="50" t="str">
        <f t="shared" si="244"/>
        <v/>
      </c>
      <c r="CE49" s="50" t="str">
        <f t="shared" si="244"/>
        <v/>
      </c>
      <c r="CF49" s="50" t="str">
        <f t="shared" si="244"/>
        <v/>
      </c>
      <c r="CG49" s="50" t="str">
        <f t="shared" si="244"/>
        <v/>
      </c>
      <c r="CH49" s="50" t="str">
        <f t="shared" si="244"/>
        <v/>
      </c>
      <c r="CI49" s="50" t="str">
        <f t="shared" si="244"/>
        <v/>
      </c>
      <c r="CJ49" s="50" t="str">
        <f t="shared" si="244"/>
        <v/>
      </c>
      <c r="CK49" s="50" t="str">
        <f t="shared" si="244"/>
        <v/>
      </c>
      <c r="CL49" s="50" t="str">
        <f t="shared" si="244"/>
        <v/>
      </c>
      <c r="CM49" s="50" t="str">
        <f t="shared" si="244"/>
        <v/>
      </c>
      <c r="CN49" s="50" t="str">
        <f t="shared" si="244"/>
        <v/>
      </c>
      <c r="CO49" s="50" t="str">
        <f t="shared" si="244"/>
        <v/>
      </c>
      <c r="CP49" s="50" t="str">
        <f t="shared" si="244"/>
        <v/>
      </c>
      <c r="CQ49" s="50" t="str">
        <f t="shared" si="244"/>
        <v/>
      </c>
      <c r="CR49" s="50" t="str">
        <f t="shared" si="244"/>
        <v/>
      </c>
      <c r="CS49" s="50" t="str">
        <f t="shared" si="244"/>
        <v/>
      </c>
      <c r="CT49" s="50" t="str">
        <f t="shared" si="244"/>
        <v/>
      </c>
      <c r="CU49" s="50" t="str">
        <f t="shared" si="244"/>
        <v/>
      </c>
      <c r="CV49" s="50" t="str">
        <f t="shared" si="244"/>
        <v/>
      </c>
      <c r="CW49" s="50" t="str">
        <f t="shared" si="244"/>
        <v/>
      </c>
      <c r="CX49" s="50" t="str">
        <f t="shared" si="244"/>
        <v/>
      </c>
      <c r="CY49" s="50" t="str">
        <f t="shared" si="244"/>
        <v/>
      </c>
      <c r="CZ49" s="50" t="str">
        <f t="shared" si="244"/>
        <v/>
      </c>
      <c r="DA49" s="50" t="str">
        <f t="shared" si="244"/>
        <v/>
      </c>
      <c r="DB49" s="50" t="str">
        <f t="shared" si="244"/>
        <v/>
      </c>
      <c r="DC49" s="50" t="str">
        <f t="shared" si="244"/>
        <v/>
      </c>
      <c r="DD49" s="50" t="str">
        <f t="shared" si="134"/>
        <v/>
      </c>
      <c r="DE49" s="50" t="str">
        <f t="shared" si="134"/>
        <v/>
      </c>
      <c r="DF49" s="50" t="str">
        <f t="shared" si="134"/>
        <v/>
      </c>
      <c r="DG49" s="50" t="str">
        <f t="shared" si="134"/>
        <v/>
      </c>
      <c r="DH49" s="50" t="str">
        <f t="shared" si="134"/>
        <v/>
      </c>
      <c r="DI49" s="50" t="str">
        <f t="shared" si="134"/>
        <v/>
      </c>
      <c r="DJ49" s="50" t="str">
        <f t="shared" si="134"/>
        <v/>
      </c>
      <c r="DK49" s="50" t="str">
        <f t="shared" si="134"/>
        <v/>
      </c>
      <c r="DL49" s="50" t="str">
        <f t="shared" si="134"/>
        <v/>
      </c>
      <c r="DM49" s="50" t="str">
        <f t="shared" si="134"/>
        <v/>
      </c>
      <c r="DN49" s="50" t="str">
        <f t="shared" si="134"/>
        <v/>
      </c>
      <c r="DO49" s="50" t="str">
        <f t="shared" si="134"/>
        <v/>
      </c>
      <c r="DP49" s="50" t="str">
        <f t="shared" si="134"/>
        <v/>
      </c>
      <c r="DQ49" s="50" t="str">
        <f t="shared" si="134"/>
        <v/>
      </c>
      <c r="DR49" s="50" t="str">
        <f t="shared" si="134"/>
        <v/>
      </c>
      <c r="DS49" s="50" t="str">
        <f t="shared" si="134"/>
        <v/>
      </c>
      <c r="DT49" s="170" t="e">
        <f t="shared" si="135"/>
        <v>#N/A</v>
      </c>
      <c r="DU49" s="170" t="e">
        <f t="shared" si="136"/>
        <v>#N/A</v>
      </c>
      <c r="DV49" s="170" t="e">
        <f t="shared" si="137"/>
        <v>#N/A</v>
      </c>
      <c r="DW49" s="170" t="e">
        <f t="shared" si="138"/>
        <v>#N/A</v>
      </c>
      <c r="DX49" s="170" t="e">
        <f t="shared" si="139"/>
        <v>#N/A</v>
      </c>
      <c r="DY49" s="170" t="e">
        <f t="shared" si="140"/>
        <v>#N/A</v>
      </c>
      <c r="DZ49" s="170" t="e">
        <f t="shared" si="141"/>
        <v>#N/A</v>
      </c>
      <c r="EA49" s="170" t="e">
        <f t="shared" si="142"/>
        <v>#N/A</v>
      </c>
      <c r="EB49" s="170" t="e">
        <f t="shared" si="143"/>
        <v>#N/A</v>
      </c>
      <c r="EC49" s="170" t="e">
        <f t="shared" si="144"/>
        <v>#N/A</v>
      </c>
      <c r="ED49" s="170" t="e">
        <f t="shared" si="145"/>
        <v>#N/A</v>
      </c>
      <c r="EE49" s="170" t="e">
        <f t="shared" si="146"/>
        <v>#N/A</v>
      </c>
      <c r="EF49" s="170" t="e">
        <f t="shared" si="147"/>
        <v>#N/A</v>
      </c>
      <c r="EG49" s="170" t="e">
        <f t="shared" si="148"/>
        <v>#N/A</v>
      </c>
      <c r="EH49" s="170" t="e">
        <f t="shared" si="149"/>
        <v>#N/A</v>
      </c>
      <c r="EI49" s="170" t="e">
        <f t="shared" si="150"/>
        <v>#N/A</v>
      </c>
      <c r="EJ49" s="170" t="e">
        <f t="shared" si="151"/>
        <v>#N/A</v>
      </c>
      <c r="EK49" s="170" t="e">
        <f t="shared" si="152"/>
        <v>#N/A</v>
      </c>
      <c r="EL49" s="170" t="e">
        <f t="shared" si="153"/>
        <v>#N/A</v>
      </c>
      <c r="EM49" s="170" t="e">
        <f t="shared" si="154"/>
        <v>#N/A</v>
      </c>
      <c r="EN49" s="170" t="e">
        <f t="shared" si="155"/>
        <v>#N/A</v>
      </c>
      <c r="EO49" s="170" t="e">
        <f t="shared" si="156"/>
        <v>#N/A</v>
      </c>
      <c r="EP49" s="170" t="e">
        <f t="shared" si="157"/>
        <v>#N/A</v>
      </c>
      <c r="EQ49" s="170" t="e">
        <f t="shared" si="158"/>
        <v>#N/A</v>
      </c>
      <c r="ER49" s="170" t="e">
        <f t="shared" si="159"/>
        <v>#N/A</v>
      </c>
      <c r="ES49" s="170" t="e">
        <f t="shared" si="160"/>
        <v>#N/A</v>
      </c>
      <c r="ET49" s="170" t="e">
        <f t="shared" si="161"/>
        <v>#N/A</v>
      </c>
      <c r="EU49" s="170" t="e">
        <f t="shared" si="162"/>
        <v>#N/A</v>
      </c>
      <c r="EV49" s="170" t="e">
        <f t="shared" si="163"/>
        <v>#N/A</v>
      </c>
      <c r="EW49" s="170" t="e">
        <f t="shared" si="164"/>
        <v>#N/A</v>
      </c>
      <c r="EX49" s="170" t="e">
        <f t="shared" si="165"/>
        <v>#N/A</v>
      </c>
      <c r="EY49" s="170" t="e">
        <f t="shared" si="166"/>
        <v>#N/A</v>
      </c>
      <c r="EZ49" s="170" t="e">
        <f t="shared" si="167"/>
        <v>#N/A</v>
      </c>
      <c r="FA49" s="170" t="e">
        <f t="shared" si="168"/>
        <v>#N/A</v>
      </c>
      <c r="FB49" s="170" t="e">
        <f t="shared" si="169"/>
        <v>#N/A</v>
      </c>
      <c r="FC49" s="170" t="e">
        <f t="shared" si="170"/>
        <v>#N/A</v>
      </c>
      <c r="FD49" s="170" t="e">
        <f t="shared" si="171"/>
        <v>#N/A</v>
      </c>
      <c r="FE49" s="170" t="e">
        <f t="shared" si="172"/>
        <v>#N/A</v>
      </c>
      <c r="FF49" s="170" t="e">
        <f t="shared" si="173"/>
        <v>#N/A</v>
      </c>
      <c r="FG49" s="170" t="e">
        <f t="shared" si="174"/>
        <v>#N/A</v>
      </c>
      <c r="FH49" s="170" t="e">
        <f t="shared" si="175"/>
        <v>#N/A</v>
      </c>
      <c r="FI49" s="170" t="e">
        <f t="shared" si="176"/>
        <v>#N/A</v>
      </c>
      <c r="FJ49" s="170" t="e">
        <f t="shared" si="177"/>
        <v>#N/A</v>
      </c>
      <c r="FK49" s="170" t="e">
        <f t="shared" si="178"/>
        <v>#N/A</v>
      </c>
      <c r="FL49" s="170" t="e">
        <f t="shared" si="179"/>
        <v>#N/A</v>
      </c>
      <c r="FM49" s="170" t="e">
        <f t="shared" si="180"/>
        <v>#N/A</v>
      </c>
      <c r="FN49" s="170" t="e">
        <f t="shared" si="181"/>
        <v>#N/A</v>
      </c>
      <c r="FO49" s="170" t="e">
        <f t="shared" si="182"/>
        <v>#N/A</v>
      </c>
      <c r="FP49" s="170" t="e">
        <f t="shared" si="183"/>
        <v>#N/A</v>
      </c>
      <c r="FQ49" s="170" t="e">
        <f t="shared" si="184"/>
        <v>#N/A</v>
      </c>
      <c r="FR49" s="170" t="e">
        <f t="shared" si="185"/>
        <v>#N/A</v>
      </c>
      <c r="FS49" s="170" t="e">
        <f t="shared" si="186"/>
        <v>#N/A</v>
      </c>
      <c r="FT49" s="170" t="e">
        <f t="shared" si="187"/>
        <v>#N/A</v>
      </c>
      <c r="FU49" s="170" t="e">
        <f t="shared" si="188"/>
        <v>#N/A</v>
      </c>
      <c r="FV49" s="170" t="e">
        <f t="shared" si="189"/>
        <v>#N/A</v>
      </c>
      <c r="FW49" s="170" t="e">
        <f t="shared" si="190"/>
        <v>#N/A</v>
      </c>
      <c r="FX49" s="170" t="e">
        <f t="shared" si="191"/>
        <v>#N/A</v>
      </c>
      <c r="FY49" s="170" t="e">
        <f t="shared" si="192"/>
        <v>#N/A</v>
      </c>
      <c r="FZ49" s="170" t="e">
        <f t="shared" si="193"/>
        <v>#N/A</v>
      </c>
      <c r="GA49" s="170" t="e">
        <f t="shared" si="194"/>
        <v>#N/A</v>
      </c>
      <c r="GB49" s="170" t="e">
        <f t="shared" si="195"/>
        <v>#N/A</v>
      </c>
      <c r="GC49" s="170" t="e">
        <f t="shared" si="196"/>
        <v>#N/A</v>
      </c>
      <c r="GD49" s="170" t="e">
        <f t="shared" si="197"/>
        <v>#N/A</v>
      </c>
      <c r="GE49" s="170" t="e">
        <f t="shared" si="198"/>
        <v>#N/A</v>
      </c>
      <c r="GF49" s="170" t="e">
        <f t="shared" si="199"/>
        <v>#N/A</v>
      </c>
      <c r="GG49" s="170" t="e">
        <f t="shared" si="200"/>
        <v>#N/A</v>
      </c>
      <c r="GH49" s="170" t="e">
        <f t="shared" si="201"/>
        <v>#N/A</v>
      </c>
      <c r="GI49" s="170" t="e">
        <f t="shared" si="202"/>
        <v>#N/A</v>
      </c>
      <c r="GJ49" s="170" t="e">
        <f t="shared" si="203"/>
        <v>#N/A</v>
      </c>
      <c r="GK49" s="170" t="e">
        <f t="shared" si="204"/>
        <v>#N/A</v>
      </c>
      <c r="GL49" s="170" t="e">
        <f t="shared" si="205"/>
        <v>#N/A</v>
      </c>
      <c r="GM49" s="170" t="e">
        <f t="shared" si="206"/>
        <v>#N/A</v>
      </c>
      <c r="GN49" s="170" t="e">
        <f t="shared" si="207"/>
        <v>#N/A</v>
      </c>
      <c r="GO49" s="170" t="e">
        <f t="shared" si="208"/>
        <v>#N/A</v>
      </c>
      <c r="GP49" s="170" t="e">
        <f t="shared" si="209"/>
        <v>#N/A</v>
      </c>
      <c r="GQ49" s="170" t="e">
        <f t="shared" si="210"/>
        <v>#N/A</v>
      </c>
      <c r="GR49" s="170" t="e">
        <f t="shared" si="211"/>
        <v>#N/A</v>
      </c>
      <c r="GS49" s="170" t="e">
        <f t="shared" si="212"/>
        <v>#N/A</v>
      </c>
      <c r="GT49" s="170" t="e">
        <f t="shared" si="213"/>
        <v>#N/A</v>
      </c>
      <c r="GU49" s="170" t="e">
        <f t="shared" si="214"/>
        <v>#N/A</v>
      </c>
      <c r="GV49" s="170" t="e">
        <f t="shared" si="215"/>
        <v>#N/A</v>
      </c>
      <c r="GW49" s="170" t="e">
        <f t="shared" si="216"/>
        <v>#N/A</v>
      </c>
      <c r="GX49" s="170" t="e">
        <f t="shared" si="217"/>
        <v>#N/A</v>
      </c>
      <c r="GY49" s="170" t="e">
        <f t="shared" si="218"/>
        <v>#N/A</v>
      </c>
      <c r="GZ49" s="170" t="e">
        <f t="shared" si="219"/>
        <v>#N/A</v>
      </c>
      <c r="HA49" s="170" t="e">
        <f t="shared" si="220"/>
        <v>#N/A</v>
      </c>
      <c r="HB49" s="170" t="e">
        <f t="shared" si="221"/>
        <v>#N/A</v>
      </c>
      <c r="HC49" s="170" t="e">
        <f t="shared" si="222"/>
        <v>#N/A</v>
      </c>
      <c r="HD49" s="170" t="e">
        <f t="shared" si="223"/>
        <v>#N/A</v>
      </c>
      <c r="HE49" s="170" t="e">
        <f t="shared" si="224"/>
        <v>#N/A</v>
      </c>
      <c r="HF49" s="170" t="e">
        <f t="shared" si="225"/>
        <v>#N/A</v>
      </c>
      <c r="HG49" s="170" t="e">
        <f t="shared" si="226"/>
        <v>#N/A</v>
      </c>
      <c r="HH49" s="170" t="e">
        <f t="shared" si="227"/>
        <v>#N/A</v>
      </c>
      <c r="HI49" s="170" t="e">
        <f t="shared" si="228"/>
        <v>#N/A</v>
      </c>
      <c r="HJ49" s="170" t="e">
        <f t="shared" si="229"/>
        <v>#N/A</v>
      </c>
      <c r="HK49" s="170" t="e">
        <f t="shared" si="230"/>
        <v>#N/A</v>
      </c>
      <c r="HL49" s="170" t="e">
        <f t="shared" si="231"/>
        <v>#N/A</v>
      </c>
      <c r="HM49" s="170" t="e">
        <f t="shared" si="232"/>
        <v>#N/A</v>
      </c>
      <c r="HN49" s="170" t="e">
        <f t="shared" si="233"/>
        <v>#N/A</v>
      </c>
      <c r="HO49" s="170" t="e">
        <f t="shared" si="234"/>
        <v>#N/A</v>
      </c>
      <c r="HP49" s="170" t="e">
        <f t="shared" si="235"/>
        <v>#N/A</v>
      </c>
    </row>
    <row r="50" spans="1:224" hidden="1" x14ac:dyDescent="0.25">
      <c r="A50" s="4">
        <v>47</v>
      </c>
      <c r="B50" s="96"/>
      <c r="C50" s="96"/>
      <c r="D50" s="96"/>
      <c r="E50" s="36" t="str">
        <f t="shared" si="107"/>
        <v/>
      </c>
      <c r="F50" s="36" t="str">
        <f t="shared" si="108"/>
        <v/>
      </c>
      <c r="G50" s="74" t="str">
        <f t="shared" si="109"/>
        <v/>
      </c>
      <c r="H50" s="23"/>
      <c r="I50" s="58"/>
      <c r="J50" s="281"/>
      <c r="K50" s="75" t="str">
        <f>IF(AND(B50&gt;0,C50&gt;0,D50&gt;0),IF(ISBLANK(J50),IF(ISBLANK(H50),"",(D50-B50)*VLOOKUP(H50,VLookups!$A$4:$B$13,2,FALSE)),J50),"")</f>
        <v/>
      </c>
      <c r="L50" s="76" t="str">
        <f t="shared" si="131"/>
        <v/>
      </c>
      <c r="M50" s="96"/>
      <c r="N50" s="271"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132"/>
        <v/>
      </c>
      <c r="W50" s="50" t="str">
        <f t="shared" si="240"/>
        <v/>
      </c>
      <c r="X50" s="50" t="str">
        <f t="shared" si="240"/>
        <v/>
      </c>
      <c r="Y50" s="50" t="str">
        <f t="shared" si="240"/>
        <v/>
      </c>
      <c r="Z50" s="50" t="str">
        <f t="shared" si="240"/>
        <v/>
      </c>
      <c r="AA50" s="50" t="str">
        <f t="shared" si="240"/>
        <v/>
      </c>
      <c r="AB50" s="50" t="str">
        <f t="shared" si="240"/>
        <v/>
      </c>
      <c r="AC50" s="50" t="str">
        <f t="shared" si="240"/>
        <v/>
      </c>
      <c r="AD50" s="50" t="str">
        <f t="shared" si="240"/>
        <v/>
      </c>
      <c r="AE50" s="50" t="str">
        <f t="shared" si="240"/>
        <v/>
      </c>
      <c r="AF50" s="50" t="str">
        <f t="shared" si="240"/>
        <v/>
      </c>
      <c r="AG50" s="50" t="str">
        <f t="shared" si="240"/>
        <v/>
      </c>
      <c r="AH50" s="50" t="str">
        <f t="shared" si="240"/>
        <v/>
      </c>
      <c r="AI50" s="50" t="str">
        <f t="shared" si="240"/>
        <v/>
      </c>
      <c r="AJ50" s="50" t="str">
        <f t="shared" si="240"/>
        <v/>
      </c>
      <c r="AK50" s="50" t="str">
        <f t="shared" si="240"/>
        <v/>
      </c>
      <c r="AL50" s="50" t="str">
        <f t="shared" si="240"/>
        <v/>
      </c>
      <c r="AM50" s="50" t="str">
        <f t="shared" si="240"/>
        <v/>
      </c>
      <c r="AN50" s="50" t="str">
        <f t="shared" si="240"/>
        <v/>
      </c>
      <c r="AO50" s="50" t="str">
        <f t="shared" si="240"/>
        <v/>
      </c>
      <c r="AP50" s="50" t="str">
        <f t="shared" si="240"/>
        <v/>
      </c>
      <c r="AQ50" s="50" t="str">
        <f t="shared" si="133"/>
        <v/>
      </c>
      <c r="AR50" s="50" t="str">
        <f t="shared" si="244"/>
        <v/>
      </c>
      <c r="AS50" s="50" t="str">
        <f t="shared" si="244"/>
        <v/>
      </c>
      <c r="AT50" s="50" t="str">
        <f t="shared" si="244"/>
        <v/>
      </c>
      <c r="AU50" s="50" t="str">
        <f t="shared" si="244"/>
        <v/>
      </c>
      <c r="AV50" s="50" t="str">
        <f t="shared" si="244"/>
        <v/>
      </c>
      <c r="AW50" s="50" t="str">
        <f t="shared" si="244"/>
        <v/>
      </c>
      <c r="AX50" s="50" t="str">
        <f t="shared" si="244"/>
        <v/>
      </c>
      <c r="AY50" s="50" t="str">
        <f t="shared" si="244"/>
        <v/>
      </c>
      <c r="AZ50" s="50" t="str">
        <f t="shared" si="244"/>
        <v/>
      </c>
      <c r="BA50" s="50" t="str">
        <f t="shared" si="244"/>
        <v/>
      </c>
      <c r="BB50" s="50" t="str">
        <f t="shared" si="244"/>
        <v/>
      </c>
      <c r="BC50" s="50" t="str">
        <f t="shared" si="244"/>
        <v/>
      </c>
      <c r="BD50" s="50" t="str">
        <f t="shared" si="244"/>
        <v/>
      </c>
      <c r="BE50" s="50" t="str">
        <f t="shared" si="244"/>
        <v/>
      </c>
      <c r="BF50" s="50" t="str">
        <f t="shared" si="244"/>
        <v/>
      </c>
      <c r="BG50" s="50" t="str">
        <f t="shared" si="244"/>
        <v/>
      </c>
      <c r="BH50" s="50" t="str">
        <f t="shared" si="244"/>
        <v/>
      </c>
      <c r="BI50" s="50" t="str">
        <f t="shared" si="244"/>
        <v/>
      </c>
      <c r="BJ50" s="50" t="str">
        <f t="shared" si="244"/>
        <v/>
      </c>
      <c r="BK50" s="50" t="str">
        <f t="shared" si="244"/>
        <v/>
      </c>
      <c r="BL50" s="50" t="str">
        <f t="shared" si="244"/>
        <v/>
      </c>
      <c r="BM50" s="50" t="str">
        <f t="shared" si="244"/>
        <v/>
      </c>
      <c r="BN50" s="50" t="str">
        <f t="shared" si="244"/>
        <v/>
      </c>
      <c r="BO50" s="50" t="str">
        <f t="shared" si="244"/>
        <v/>
      </c>
      <c r="BP50" s="50" t="str">
        <f t="shared" si="244"/>
        <v/>
      </c>
      <c r="BQ50" s="50" t="str">
        <f t="shared" si="244"/>
        <v/>
      </c>
      <c r="BR50" s="50" t="str">
        <f t="shared" si="244"/>
        <v/>
      </c>
      <c r="BS50" s="50" t="str">
        <f t="shared" si="244"/>
        <v/>
      </c>
      <c r="BT50" s="50" t="str">
        <f t="shared" si="244"/>
        <v/>
      </c>
      <c r="BU50" s="50" t="str">
        <f t="shared" si="244"/>
        <v/>
      </c>
      <c r="BV50" s="50" t="str">
        <f t="shared" si="244"/>
        <v/>
      </c>
      <c r="BW50" s="50" t="str">
        <f t="shared" si="244"/>
        <v/>
      </c>
      <c r="BX50" s="50" t="str">
        <f t="shared" si="244"/>
        <v/>
      </c>
      <c r="BY50" s="50" t="str">
        <f t="shared" si="244"/>
        <v/>
      </c>
      <c r="BZ50" s="50" t="str">
        <f t="shared" si="244"/>
        <v/>
      </c>
      <c r="CA50" s="50" t="str">
        <f t="shared" si="244"/>
        <v/>
      </c>
      <c r="CB50" s="50" t="str">
        <f t="shared" si="244"/>
        <v/>
      </c>
      <c r="CC50" s="50" t="str">
        <f t="shared" si="244"/>
        <v/>
      </c>
      <c r="CD50" s="50" t="str">
        <f t="shared" si="244"/>
        <v/>
      </c>
      <c r="CE50" s="50" t="str">
        <f t="shared" si="244"/>
        <v/>
      </c>
      <c r="CF50" s="50" t="str">
        <f t="shared" si="244"/>
        <v/>
      </c>
      <c r="CG50" s="50" t="str">
        <f t="shared" si="244"/>
        <v/>
      </c>
      <c r="CH50" s="50" t="str">
        <f t="shared" si="244"/>
        <v/>
      </c>
      <c r="CI50" s="50" t="str">
        <f t="shared" si="244"/>
        <v/>
      </c>
      <c r="CJ50" s="50" t="str">
        <f t="shared" si="244"/>
        <v/>
      </c>
      <c r="CK50" s="50" t="str">
        <f t="shared" si="244"/>
        <v/>
      </c>
      <c r="CL50" s="50" t="str">
        <f t="shared" si="244"/>
        <v/>
      </c>
      <c r="CM50" s="50" t="str">
        <f t="shared" si="244"/>
        <v/>
      </c>
      <c r="CN50" s="50" t="str">
        <f t="shared" si="244"/>
        <v/>
      </c>
      <c r="CO50" s="50" t="str">
        <f t="shared" si="244"/>
        <v/>
      </c>
      <c r="CP50" s="50" t="str">
        <f t="shared" si="244"/>
        <v/>
      </c>
      <c r="CQ50" s="50" t="str">
        <f t="shared" si="244"/>
        <v/>
      </c>
      <c r="CR50" s="50" t="str">
        <f t="shared" si="244"/>
        <v/>
      </c>
      <c r="CS50" s="50" t="str">
        <f t="shared" si="244"/>
        <v/>
      </c>
      <c r="CT50" s="50" t="str">
        <f t="shared" si="244"/>
        <v/>
      </c>
      <c r="CU50" s="50" t="str">
        <f t="shared" si="244"/>
        <v/>
      </c>
      <c r="CV50" s="50" t="str">
        <f t="shared" si="244"/>
        <v/>
      </c>
      <c r="CW50" s="50" t="str">
        <f t="shared" si="244"/>
        <v/>
      </c>
      <c r="CX50" s="50" t="str">
        <f t="shared" si="244"/>
        <v/>
      </c>
      <c r="CY50" s="50" t="str">
        <f t="shared" si="244"/>
        <v/>
      </c>
      <c r="CZ50" s="50" t="str">
        <f t="shared" si="244"/>
        <v/>
      </c>
      <c r="DA50" s="50" t="str">
        <f t="shared" si="244"/>
        <v/>
      </c>
      <c r="DB50" s="50" t="str">
        <f t="shared" si="244"/>
        <v/>
      </c>
      <c r="DC50" s="50" t="str">
        <f t="shared" si="244"/>
        <v/>
      </c>
      <c r="DD50" s="50" t="str">
        <f t="shared" si="134"/>
        <v/>
      </c>
      <c r="DE50" s="50" t="str">
        <f t="shared" si="134"/>
        <v/>
      </c>
      <c r="DF50" s="50" t="str">
        <f t="shared" si="134"/>
        <v/>
      </c>
      <c r="DG50" s="50" t="str">
        <f t="shared" si="134"/>
        <v/>
      </c>
      <c r="DH50" s="50" t="str">
        <f t="shared" si="134"/>
        <v/>
      </c>
      <c r="DI50" s="50" t="str">
        <f t="shared" si="134"/>
        <v/>
      </c>
      <c r="DJ50" s="50" t="str">
        <f t="shared" si="134"/>
        <v/>
      </c>
      <c r="DK50" s="50" t="str">
        <f t="shared" si="134"/>
        <v/>
      </c>
      <c r="DL50" s="50" t="str">
        <f t="shared" si="134"/>
        <v/>
      </c>
      <c r="DM50" s="50" t="str">
        <f t="shared" si="134"/>
        <v/>
      </c>
      <c r="DN50" s="50" t="str">
        <f t="shared" si="134"/>
        <v/>
      </c>
      <c r="DO50" s="50" t="str">
        <f t="shared" si="134"/>
        <v/>
      </c>
      <c r="DP50" s="50" t="str">
        <f t="shared" si="134"/>
        <v/>
      </c>
      <c r="DQ50" s="50" t="str">
        <f t="shared" si="134"/>
        <v/>
      </c>
      <c r="DR50" s="50" t="str">
        <f t="shared" si="134"/>
        <v/>
      </c>
      <c r="DS50" s="50" t="str">
        <f t="shared" si="134"/>
        <v/>
      </c>
      <c r="DT50" s="170" t="e">
        <f t="shared" si="135"/>
        <v>#N/A</v>
      </c>
      <c r="DU50" s="170" t="e">
        <f t="shared" si="136"/>
        <v>#N/A</v>
      </c>
      <c r="DV50" s="170" t="e">
        <f t="shared" si="137"/>
        <v>#N/A</v>
      </c>
      <c r="DW50" s="170" t="e">
        <f t="shared" si="138"/>
        <v>#N/A</v>
      </c>
      <c r="DX50" s="170" t="e">
        <f t="shared" si="139"/>
        <v>#N/A</v>
      </c>
      <c r="DY50" s="170" t="e">
        <f t="shared" si="140"/>
        <v>#N/A</v>
      </c>
      <c r="DZ50" s="170" t="e">
        <f t="shared" si="141"/>
        <v>#N/A</v>
      </c>
      <c r="EA50" s="170" t="e">
        <f t="shared" si="142"/>
        <v>#N/A</v>
      </c>
      <c r="EB50" s="170" t="e">
        <f t="shared" si="143"/>
        <v>#N/A</v>
      </c>
      <c r="EC50" s="170" t="e">
        <f t="shared" si="144"/>
        <v>#N/A</v>
      </c>
      <c r="ED50" s="170" t="e">
        <f t="shared" si="145"/>
        <v>#N/A</v>
      </c>
      <c r="EE50" s="170" t="e">
        <f t="shared" si="146"/>
        <v>#N/A</v>
      </c>
      <c r="EF50" s="170" t="e">
        <f t="shared" si="147"/>
        <v>#N/A</v>
      </c>
      <c r="EG50" s="170" t="e">
        <f t="shared" si="148"/>
        <v>#N/A</v>
      </c>
      <c r="EH50" s="170" t="e">
        <f t="shared" si="149"/>
        <v>#N/A</v>
      </c>
      <c r="EI50" s="170" t="e">
        <f t="shared" si="150"/>
        <v>#N/A</v>
      </c>
      <c r="EJ50" s="170" t="e">
        <f t="shared" si="151"/>
        <v>#N/A</v>
      </c>
      <c r="EK50" s="170" t="e">
        <f t="shared" si="152"/>
        <v>#N/A</v>
      </c>
      <c r="EL50" s="170" t="e">
        <f t="shared" si="153"/>
        <v>#N/A</v>
      </c>
      <c r="EM50" s="170" t="e">
        <f t="shared" si="154"/>
        <v>#N/A</v>
      </c>
      <c r="EN50" s="170" t="e">
        <f t="shared" si="155"/>
        <v>#N/A</v>
      </c>
      <c r="EO50" s="170" t="e">
        <f t="shared" si="156"/>
        <v>#N/A</v>
      </c>
      <c r="EP50" s="170" t="e">
        <f t="shared" si="157"/>
        <v>#N/A</v>
      </c>
      <c r="EQ50" s="170" t="e">
        <f t="shared" si="158"/>
        <v>#N/A</v>
      </c>
      <c r="ER50" s="170" t="e">
        <f t="shared" si="159"/>
        <v>#N/A</v>
      </c>
      <c r="ES50" s="170" t="e">
        <f t="shared" si="160"/>
        <v>#N/A</v>
      </c>
      <c r="ET50" s="170" t="e">
        <f t="shared" si="161"/>
        <v>#N/A</v>
      </c>
      <c r="EU50" s="170" t="e">
        <f t="shared" si="162"/>
        <v>#N/A</v>
      </c>
      <c r="EV50" s="170" t="e">
        <f t="shared" si="163"/>
        <v>#N/A</v>
      </c>
      <c r="EW50" s="170" t="e">
        <f t="shared" si="164"/>
        <v>#N/A</v>
      </c>
      <c r="EX50" s="170" t="e">
        <f t="shared" si="165"/>
        <v>#N/A</v>
      </c>
      <c r="EY50" s="170" t="e">
        <f t="shared" si="166"/>
        <v>#N/A</v>
      </c>
      <c r="EZ50" s="170" t="e">
        <f t="shared" si="167"/>
        <v>#N/A</v>
      </c>
      <c r="FA50" s="170" t="e">
        <f t="shared" si="168"/>
        <v>#N/A</v>
      </c>
      <c r="FB50" s="170" t="e">
        <f t="shared" si="169"/>
        <v>#N/A</v>
      </c>
      <c r="FC50" s="170" t="e">
        <f t="shared" si="170"/>
        <v>#N/A</v>
      </c>
      <c r="FD50" s="170" t="e">
        <f t="shared" si="171"/>
        <v>#N/A</v>
      </c>
      <c r="FE50" s="170" t="e">
        <f t="shared" si="172"/>
        <v>#N/A</v>
      </c>
      <c r="FF50" s="170" t="e">
        <f t="shared" si="173"/>
        <v>#N/A</v>
      </c>
      <c r="FG50" s="170" t="e">
        <f t="shared" si="174"/>
        <v>#N/A</v>
      </c>
      <c r="FH50" s="170" t="e">
        <f t="shared" si="175"/>
        <v>#N/A</v>
      </c>
      <c r="FI50" s="170" t="e">
        <f t="shared" si="176"/>
        <v>#N/A</v>
      </c>
      <c r="FJ50" s="170" t="e">
        <f t="shared" si="177"/>
        <v>#N/A</v>
      </c>
      <c r="FK50" s="170" t="e">
        <f t="shared" si="178"/>
        <v>#N/A</v>
      </c>
      <c r="FL50" s="170" t="e">
        <f t="shared" si="179"/>
        <v>#N/A</v>
      </c>
      <c r="FM50" s="170" t="e">
        <f t="shared" si="180"/>
        <v>#N/A</v>
      </c>
      <c r="FN50" s="170" t="e">
        <f t="shared" si="181"/>
        <v>#N/A</v>
      </c>
      <c r="FO50" s="170" t="e">
        <f t="shared" si="182"/>
        <v>#N/A</v>
      </c>
      <c r="FP50" s="170" t="e">
        <f t="shared" si="183"/>
        <v>#N/A</v>
      </c>
      <c r="FQ50" s="170" t="e">
        <f t="shared" si="184"/>
        <v>#N/A</v>
      </c>
      <c r="FR50" s="170" t="e">
        <f t="shared" si="185"/>
        <v>#N/A</v>
      </c>
      <c r="FS50" s="170" t="e">
        <f t="shared" si="186"/>
        <v>#N/A</v>
      </c>
      <c r="FT50" s="170" t="e">
        <f t="shared" si="187"/>
        <v>#N/A</v>
      </c>
      <c r="FU50" s="170" t="e">
        <f t="shared" si="188"/>
        <v>#N/A</v>
      </c>
      <c r="FV50" s="170" t="e">
        <f t="shared" si="189"/>
        <v>#N/A</v>
      </c>
      <c r="FW50" s="170" t="e">
        <f t="shared" si="190"/>
        <v>#N/A</v>
      </c>
      <c r="FX50" s="170" t="e">
        <f t="shared" si="191"/>
        <v>#N/A</v>
      </c>
      <c r="FY50" s="170" t="e">
        <f t="shared" si="192"/>
        <v>#N/A</v>
      </c>
      <c r="FZ50" s="170" t="e">
        <f t="shared" si="193"/>
        <v>#N/A</v>
      </c>
      <c r="GA50" s="170" t="e">
        <f t="shared" si="194"/>
        <v>#N/A</v>
      </c>
      <c r="GB50" s="170" t="e">
        <f t="shared" si="195"/>
        <v>#N/A</v>
      </c>
      <c r="GC50" s="170" t="e">
        <f t="shared" si="196"/>
        <v>#N/A</v>
      </c>
      <c r="GD50" s="170" t="e">
        <f t="shared" si="197"/>
        <v>#N/A</v>
      </c>
      <c r="GE50" s="170" t="e">
        <f t="shared" si="198"/>
        <v>#N/A</v>
      </c>
      <c r="GF50" s="170" t="e">
        <f t="shared" si="199"/>
        <v>#N/A</v>
      </c>
      <c r="GG50" s="170" t="e">
        <f t="shared" si="200"/>
        <v>#N/A</v>
      </c>
      <c r="GH50" s="170" t="e">
        <f t="shared" si="201"/>
        <v>#N/A</v>
      </c>
      <c r="GI50" s="170" t="e">
        <f t="shared" si="202"/>
        <v>#N/A</v>
      </c>
      <c r="GJ50" s="170" t="e">
        <f t="shared" si="203"/>
        <v>#N/A</v>
      </c>
      <c r="GK50" s="170" t="e">
        <f t="shared" si="204"/>
        <v>#N/A</v>
      </c>
      <c r="GL50" s="170" t="e">
        <f t="shared" si="205"/>
        <v>#N/A</v>
      </c>
      <c r="GM50" s="170" t="e">
        <f t="shared" si="206"/>
        <v>#N/A</v>
      </c>
      <c r="GN50" s="170" t="e">
        <f t="shared" si="207"/>
        <v>#N/A</v>
      </c>
      <c r="GO50" s="170" t="e">
        <f t="shared" si="208"/>
        <v>#N/A</v>
      </c>
      <c r="GP50" s="170" t="e">
        <f t="shared" si="209"/>
        <v>#N/A</v>
      </c>
      <c r="GQ50" s="170" t="e">
        <f t="shared" si="210"/>
        <v>#N/A</v>
      </c>
      <c r="GR50" s="170" t="e">
        <f t="shared" si="211"/>
        <v>#N/A</v>
      </c>
      <c r="GS50" s="170" t="e">
        <f t="shared" si="212"/>
        <v>#N/A</v>
      </c>
      <c r="GT50" s="170" t="e">
        <f t="shared" si="213"/>
        <v>#N/A</v>
      </c>
      <c r="GU50" s="170" t="e">
        <f t="shared" si="214"/>
        <v>#N/A</v>
      </c>
      <c r="GV50" s="170" t="e">
        <f t="shared" si="215"/>
        <v>#N/A</v>
      </c>
      <c r="GW50" s="170" t="e">
        <f t="shared" si="216"/>
        <v>#N/A</v>
      </c>
      <c r="GX50" s="170" t="e">
        <f t="shared" si="217"/>
        <v>#N/A</v>
      </c>
      <c r="GY50" s="170" t="e">
        <f t="shared" si="218"/>
        <v>#N/A</v>
      </c>
      <c r="GZ50" s="170" t="e">
        <f t="shared" si="219"/>
        <v>#N/A</v>
      </c>
      <c r="HA50" s="170" t="e">
        <f t="shared" si="220"/>
        <v>#N/A</v>
      </c>
      <c r="HB50" s="170" t="e">
        <f t="shared" si="221"/>
        <v>#N/A</v>
      </c>
      <c r="HC50" s="170" t="e">
        <f t="shared" si="222"/>
        <v>#N/A</v>
      </c>
      <c r="HD50" s="170" t="e">
        <f t="shared" si="223"/>
        <v>#N/A</v>
      </c>
      <c r="HE50" s="170" t="e">
        <f t="shared" si="224"/>
        <v>#N/A</v>
      </c>
      <c r="HF50" s="170" t="e">
        <f t="shared" si="225"/>
        <v>#N/A</v>
      </c>
      <c r="HG50" s="170" t="e">
        <f t="shared" si="226"/>
        <v>#N/A</v>
      </c>
      <c r="HH50" s="170" t="e">
        <f t="shared" si="227"/>
        <v>#N/A</v>
      </c>
      <c r="HI50" s="170" t="e">
        <f t="shared" si="228"/>
        <v>#N/A</v>
      </c>
      <c r="HJ50" s="170" t="e">
        <f t="shared" si="229"/>
        <v>#N/A</v>
      </c>
      <c r="HK50" s="170" t="e">
        <f t="shared" si="230"/>
        <v>#N/A</v>
      </c>
      <c r="HL50" s="170" t="e">
        <f t="shared" si="231"/>
        <v>#N/A</v>
      </c>
      <c r="HM50" s="170" t="e">
        <f t="shared" si="232"/>
        <v>#N/A</v>
      </c>
      <c r="HN50" s="170" t="e">
        <f t="shared" si="233"/>
        <v>#N/A</v>
      </c>
      <c r="HO50" s="170" t="e">
        <f t="shared" si="234"/>
        <v>#N/A</v>
      </c>
      <c r="HP50" s="170" t="e">
        <f t="shared" si="235"/>
        <v>#N/A</v>
      </c>
    </row>
    <row r="51" spans="1:224" hidden="1" x14ac:dyDescent="0.25">
      <c r="A51" s="4">
        <v>48</v>
      </c>
      <c r="B51" s="96"/>
      <c r="C51" s="96"/>
      <c r="D51" s="96"/>
      <c r="E51" s="36" t="str">
        <f t="shared" si="107"/>
        <v/>
      </c>
      <c r="F51" s="36" t="str">
        <f t="shared" si="108"/>
        <v/>
      </c>
      <c r="G51" s="74" t="str">
        <f t="shared" si="109"/>
        <v/>
      </c>
      <c r="H51" s="23"/>
      <c r="I51" s="58"/>
      <c r="J51" s="281"/>
      <c r="K51" s="75" t="str">
        <f>IF(AND(B51&gt;0,C51&gt;0,D51&gt;0),IF(ISBLANK(J51),IF(ISBLANK(H51),"",(D51-B51)*VLOOKUP(H51,VLookups!$A$4:$B$13,2,FALSE)),J51),"")</f>
        <v/>
      </c>
      <c r="L51" s="76" t="str">
        <f t="shared" si="131"/>
        <v/>
      </c>
      <c r="M51" s="96"/>
      <c r="N51" s="271"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132"/>
        <v/>
      </c>
      <c r="W51" s="50" t="str">
        <f t="shared" si="240"/>
        <v/>
      </c>
      <c r="X51" s="50" t="str">
        <f t="shared" si="240"/>
        <v/>
      </c>
      <c r="Y51" s="50" t="str">
        <f t="shared" si="240"/>
        <v/>
      </c>
      <c r="Z51" s="50" t="str">
        <f t="shared" si="240"/>
        <v/>
      </c>
      <c r="AA51" s="50" t="str">
        <f t="shared" si="240"/>
        <v/>
      </c>
      <c r="AB51" s="50" t="str">
        <f t="shared" si="240"/>
        <v/>
      </c>
      <c r="AC51" s="50" t="str">
        <f t="shared" si="240"/>
        <v/>
      </c>
      <c r="AD51" s="50" t="str">
        <f t="shared" si="240"/>
        <v/>
      </c>
      <c r="AE51" s="50" t="str">
        <f t="shared" si="240"/>
        <v/>
      </c>
      <c r="AF51" s="50" t="str">
        <f t="shared" si="240"/>
        <v/>
      </c>
      <c r="AG51" s="50" t="str">
        <f t="shared" si="240"/>
        <v/>
      </c>
      <c r="AH51" s="50" t="str">
        <f t="shared" si="240"/>
        <v/>
      </c>
      <c r="AI51" s="50" t="str">
        <f t="shared" si="240"/>
        <v/>
      </c>
      <c r="AJ51" s="50" t="str">
        <f t="shared" si="240"/>
        <v/>
      </c>
      <c r="AK51" s="50" t="str">
        <f t="shared" si="240"/>
        <v/>
      </c>
      <c r="AL51" s="50" t="str">
        <f t="shared" si="240"/>
        <v/>
      </c>
      <c r="AM51" s="50" t="str">
        <f t="shared" si="240"/>
        <v/>
      </c>
      <c r="AN51" s="50" t="str">
        <f t="shared" si="240"/>
        <v/>
      </c>
      <c r="AO51" s="50" t="str">
        <f t="shared" si="240"/>
        <v/>
      </c>
      <c r="AP51" s="50" t="str">
        <f t="shared" si="240"/>
        <v/>
      </c>
      <c r="AQ51" s="50" t="str">
        <f t="shared" si="133"/>
        <v/>
      </c>
      <c r="AR51" s="50" t="str">
        <f t="shared" si="244"/>
        <v/>
      </c>
      <c r="AS51" s="50" t="str">
        <f t="shared" si="244"/>
        <v/>
      </c>
      <c r="AT51" s="50" t="str">
        <f t="shared" si="244"/>
        <v/>
      </c>
      <c r="AU51" s="50" t="str">
        <f t="shared" si="244"/>
        <v/>
      </c>
      <c r="AV51" s="50" t="str">
        <f t="shared" si="244"/>
        <v/>
      </c>
      <c r="AW51" s="50" t="str">
        <f t="shared" si="244"/>
        <v/>
      </c>
      <c r="AX51" s="50" t="str">
        <f t="shared" si="244"/>
        <v/>
      </c>
      <c r="AY51" s="50" t="str">
        <f t="shared" si="244"/>
        <v/>
      </c>
      <c r="AZ51" s="50" t="str">
        <f t="shared" si="244"/>
        <v/>
      </c>
      <c r="BA51" s="50" t="str">
        <f t="shared" si="244"/>
        <v/>
      </c>
      <c r="BB51" s="50" t="str">
        <f t="shared" si="244"/>
        <v/>
      </c>
      <c r="BC51" s="50" t="str">
        <f t="shared" si="244"/>
        <v/>
      </c>
      <c r="BD51" s="50" t="str">
        <f t="shared" si="244"/>
        <v/>
      </c>
      <c r="BE51" s="50" t="str">
        <f t="shared" si="244"/>
        <v/>
      </c>
      <c r="BF51" s="50" t="str">
        <f t="shared" si="244"/>
        <v/>
      </c>
      <c r="BG51" s="50" t="str">
        <f t="shared" si="244"/>
        <v/>
      </c>
      <c r="BH51" s="50" t="str">
        <f t="shared" si="244"/>
        <v/>
      </c>
      <c r="BI51" s="50" t="str">
        <f t="shared" si="244"/>
        <v/>
      </c>
      <c r="BJ51" s="50" t="str">
        <f t="shared" si="244"/>
        <v/>
      </c>
      <c r="BK51" s="50" t="str">
        <f t="shared" si="244"/>
        <v/>
      </c>
      <c r="BL51" s="50" t="str">
        <f t="shared" si="244"/>
        <v/>
      </c>
      <c r="BM51" s="50" t="str">
        <f t="shared" si="244"/>
        <v/>
      </c>
      <c r="BN51" s="50" t="str">
        <f t="shared" si="244"/>
        <v/>
      </c>
      <c r="BO51" s="50" t="str">
        <f t="shared" si="244"/>
        <v/>
      </c>
      <c r="BP51" s="50" t="str">
        <f t="shared" si="244"/>
        <v/>
      </c>
      <c r="BQ51" s="50" t="str">
        <f t="shared" si="244"/>
        <v/>
      </c>
      <c r="BR51" s="50" t="str">
        <f t="shared" si="244"/>
        <v/>
      </c>
      <c r="BS51" s="50" t="str">
        <f t="shared" si="244"/>
        <v/>
      </c>
      <c r="BT51" s="50" t="str">
        <f t="shared" si="244"/>
        <v/>
      </c>
      <c r="BU51" s="50" t="str">
        <f t="shared" si="244"/>
        <v/>
      </c>
      <c r="BV51" s="50" t="str">
        <f t="shared" si="244"/>
        <v/>
      </c>
      <c r="BW51" s="50" t="str">
        <f t="shared" si="244"/>
        <v/>
      </c>
      <c r="BX51" s="50" t="str">
        <f t="shared" si="244"/>
        <v/>
      </c>
      <c r="BY51" s="50" t="str">
        <f t="shared" si="244"/>
        <v/>
      </c>
      <c r="BZ51" s="50" t="str">
        <f t="shared" si="244"/>
        <v/>
      </c>
      <c r="CA51" s="50" t="str">
        <f t="shared" si="244"/>
        <v/>
      </c>
      <c r="CB51" s="50" t="str">
        <f t="shared" si="244"/>
        <v/>
      </c>
      <c r="CC51" s="50" t="str">
        <f t="shared" si="244"/>
        <v/>
      </c>
      <c r="CD51" s="50" t="str">
        <f t="shared" si="244"/>
        <v/>
      </c>
      <c r="CE51" s="50" t="str">
        <f t="shared" si="244"/>
        <v/>
      </c>
      <c r="CF51" s="50" t="str">
        <f t="shared" si="244"/>
        <v/>
      </c>
      <c r="CG51" s="50" t="str">
        <f t="shared" si="244"/>
        <v/>
      </c>
      <c r="CH51" s="50" t="str">
        <f t="shared" si="244"/>
        <v/>
      </c>
      <c r="CI51" s="50" t="str">
        <f t="shared" si="244"/>
        <v/>
      </c>
      <c r="CJ51" s="50" t="str">
        <f t="shared" si="244"/>
        <v/>
      </c>
      <c r="CK51" s="50" t="str">
        <f t="shared" si="244"/>
        <v/>
      </c>
      <c r="CL51" s="50" t="str">
        <f t="shared" si="244"/>
        <v/>
      </c>
      <c r="CM51" s="50" t="str">
        <f t="shared" si="244"/>
        <v/>
      </c>
      <c r="CN51" s="50" t="str">
        <f t="shared" si="244"/>
        <v/>
      </c>
      <c r="CO51" s="50" t="str">
        <f t="shared" si="244"/>
        <v/>
      </c>
      <c r="CP51" s="50" t="str">
        <f t="shared" si="244"/>
        <v/>
      </c>
      <c r="CQ51" s="50" t="str">
        <f t="shared" si="244"/>
        <v/>
      </c>
      <c r="CR51" s="50" t="str">
        <f t="shared" si="244"/>
        <v/>
      </c>
      <c r="CS51" s="50" t="str">
        <f t="shared" si="244"/>
        <v/>
      </c>
      <c r="CT51" s="50" t="str">
        <f t="shared" si="244"/>
        <v/>
      </c>
      <c r="CU51" s="50" t="str">
        <f t="shared" si="244"/>
        <v/>
      </c>
      <c r="CV51" s="50" t="str">
        <f t="shared" si="244"/>
        <v/>
      </c>
      <c r="CW51" s="50" t="str">
        <f t="shared" si="244"/>
        <v/>
      </c>
      <c r="CX51" s="50" t="str">
        <f t="shared" si="244"/>
        <v/>
      </c>
      <c r="CY51" s="50" t="str">
        <f t="shared" si="244"/>
        <v/>
      </c>
      <c r="CZ51" s="50" t="str">
        <f t="shared" si="244"/>
        <v/>
      </c>
      <c r="DA51" s="50" t="str">
        <f t="shared" si="244"/>
        <v/>
      </c>
      <c r="DB51" s="50" t="str">
        <f t="shared" si="244"/>
        <v/>
      </c>
      <c r="DC51" s="50" t="str">
        <f t="shared" si="244"/>
        <v/>
      </c>
      <c r="DD51" s="50" t="str">
        <f t="shared" si="134"/>
        <v/>
      </c>
      <c r="DE51" s="50" t="str">
        <f t="shared" si="134"/>
        <v/>
      </c>
      <c r="DF51" s="50" t="str">
        <f t="shared" si="134"/>
        <v/>
      </c>
      <c r="DG51" s="50" t="str">
        <f t="shared" si="134"/>
        <v/>
      </c>
      <c r="DH51" s="50" t="str">
        <f t="shared" si="134"/>
        <v/>
      </c>
      <c r="DI51" s="50" t="str">
        <f t="shared" si="134"/>
        <v/>
      </c>
      <c r="DJ51" s="50" t="str">
        <f t="shared" si="134"/>
        <v/>
      </c>
      <c r="DK51" s="50" t="str">
        <f t="shared" si="134"/>
        <v/>
      </c>
      <c r="DL51" s="50" t="str">
        <f t="shared" si="134"/>
        <v/>
      </c>
      <c r="DM51" s="50" t="str">
        <f t="shared" si="134"/>
        <v/>
      </c>
      <c r="DN51" s="50" t="str">
        <f t="shared" si="134"/>
        <v/>
      </c>
      <c r="DO51" s="50" t="str">
        <f t="shared" si="134"/>
        <v/>
      </c>
      <c r="DP51" s="50" t="str">
        <f t="shared" si="134"/>
        <v/>
      </c>
      <c r="DQ51" s="50" t="str">
        <f t="shared" si="134"/>
        <v/>
      </c>
      <c r="DR51" s="50" t="str">
        <f t="shared" ref="DR51:DS51" si="245">IF(ISNONTEXT($V51),DQ51+$V51,"")</f>
        <v/>
      </c>
      <c r="DS51" s="50" t="str">
        <f t="shared" si="245"/>
        <v/>
      </c>
      <c r="DT51" s="170" t="e">
        <f t="shared" si="135"/>
        <v>#N/A</v>
      </c>
      <c r="DU51" s="170" t="e">
        <f t="shared" si="136"/>
        <v>#N/A</v>
      </c>
      <c r="DV51" s="170" t="e">
        <f t="shared" si="137"/>
        <v>#N/A</v>
      </c>
      <c r="DW51" s="170" t="e">
        <f t="shared" si="138"/>
        <v>#N/A</v>
      </c>
      <c r="DX51" s="170" t="e">
        <f t="shared" si="139"/>
        <v>#N/A</v>
      </c>
      <c r="DY51" s="170" t="e">
        <f t="shared" si="140"/>
        <v>#N/A</v>
      </c>
      <c r="DZ51" s="170" t="e">
        <f t="shared" si="141"/>
        <v>#N/A</v>
      </c>
      <c r="EA51" s="170" t="e">
        <f t="shared" si="142"/>
        <v>#N/A</v>
      </c>
      <c r="EB51" s="170" t="e">
        <f t="shared" si="143"/>
        <v>#N/A</v>
      </c>
      <c r="EC51" s="170" t="e">
        <f t="shared" si="144"/>
        <v>#N/A</v>
      </c>
      <c r="ED51" s="170" t="e">
        <f t="shared" si="145"/>
        <v>#N/A</v>
      </c>
      <c r="EE51" s="170" t="e">
        <f t="shared" si="146"/>
        <v>#N/A</v>
      </c>
      <c r="EF51" s="170" t="e">
        <f t="shared" si="147"/>
        <v>#N/A</v>
      </c>
      <c r="EG51" s="170" t="e">
        <f t="shared" si="148"/>
        <v>#N/A</v>
      </c>
      <c r="EH51" s="170" t="e">
        <f t="shared" si="149"/>
        <v>#N/A</v>
      </c>
      <c r="EI51" s="170" t="e">
        <f t="shared" si="150"/>
        <v>#N/A</v>
      </c>
      <c r="EJ51" s="170" t="e">
        <f t="shared" si="151"/>
        <v>#N/A</v>
      </c>
      <c r="EK51" s="170" t="e">
        <f t="shared" si="152"/>
        <v>#N/A</v>
      </c>
      <c r="EL51" s="170" t="e">
        <f t="shared" si="153"/>
        <v>#N/A</v>
      </c>
      <c r="EM51" s="170" t="e">
        <f t="shared" si="154"/>
        <v>#N/A</v>
      </c>
      <c r="EN51" s="170" t="e">
        <f t="shared" si="155"/>
        <v>#N/A</v>
      </c>
      <c r="EO51" s="170" t="e">
        <f t="shared" si="156"/>
        <v>#N/A</v>
      </c>
      <c r="EP51" s="170" t="e">
        <f t="shared" si="157"/>
        <v>#N/A</v>
      </c>
      <c r="EQ51" s="170" t="e">
        <f t="shared" si="158"/>
        <v>#N/A</v>
      </c>
      <c r="ER51" s="170" t="e">
        <f t="shared" si="159"/>
        <v>#N/A</v>
      </c>
      <c r="ES51" s="170" t="e">
        <f t="shared" si="160"/>
        <v>#N/A</v>
      </c>
      <c r="ET51" s="170" t="e">
        <f t="shared" si="161"/>
        <v>#N/A</v>
      </c>
      <c r="EU51" s="170" t="e">
        <f t="shared" si="162"/>
        <v>#N/A</v>
      </c>
      <c r="EV51" s="170" t="e">
        <f t="shared" si="163"/>
        <v>#N/A</v>
      </c>
      <c r="EW51" s="170" t="e">
        <f t="shared" si="164"/>
        <v>#N/A</v>
      </c>
      <c r="EX51" s="170" t="e">
        <f t="shared" si="165"/>
        <v>#N/A</v>
      </c>
      <c r="EY51" s="170" t="e">
        <f t="shared" si="166"/>
        <v>#N/A</v>
      </c>
      <c r="EZ51" s="170" t="e">
        <f t="shared" si="167"/>
        <v>#N/A</v>
      </c>
      <c r="FA51" s="170" t="e">
        <f t="shared" si="168"/>
        <v>#N/A</v>
      </c>
      <c r="FB51" s="170" t="e">
        <f t="shared" si="169"/>
        <v>#N/A</v>
      </c>
      <c r="FC51" s="170" t="e">
        <f t="shared" si="170"/>
        <v>#N/A</v>
      </c>
      <c r="FD51" s="170" t="e">
        <f t="shared" si="171"/>
        <v>#N/A</v>
      </c>
      <c r="FE51" s="170" t="e">
        <f t="shared" si="172"/>
        <v>#N/A</v>
      </c>
      <c r="FF51" s="170" t="e">
        <f t="shared" si="173"/>
        <v>#N/A</v>
      </c>
      <c r="FG51" s="170" t="e">
        <f t="shared" si="174"/>
        <v>#N/A</v>
      </c>
      <c r="FH51" s="170" t="e">
        <f t="shared" si="175"/>
        <v>#N/A</v>
      </c>
      <c r="FI51" s="170" t="e">
        <f t="shared" si="176"/>
        <v>#N/A</v>
      </c>
      <c r="FJ51" s="170" t="e">
        <f t="shared" si="177"/>
        <v>#N/A</v>
      </c>
      <c r="FK51" s="170" t="e">
        <f t="shared" si="178"/>
        <v>#N/A</v>
      </c>
      <c r="FL51" s="170" t="e">
        <f t="shared" si="179"/>
        <v>#N/A</v>
      </c>
      <c r="FM51" s="170" t="e">
        <f t="shared" si="180"/>
        <v>#N/A</v>
      </c>
      <c r="FN51" s="170" t="e">
        <f t="shared" si="181"/>
        <v>#N/A</v>
      </c>
      <c r="FO51" s="170" t="e">
        <f t="shared" si="182"/>
        <v>#N/A</v>
      </c>
      <c r="FP51" s="170" t="e">
        <f t="shared" si="183"/>
        <v>#N/A</v>
      </c>
      <c r="FQ51" s="170" t="e">
        <f t="shared" si="184"/>
        <v>#N/A</v>
      </c>
      <c r="FR51" s="170" t="e">
        <f t="shared" si="185"/>
        <v>#N/A</v>
      </c>
      <c r="FS51" s="170" t="e">
        <f t="shared" si="186"/>
        <v>#N/A</v>
      </c>
      <c r="FT51" s="170" t="e">
        <f t="shared" si="187"/>
        <v>#N/A</v>
      </c>
      <c r="FU51" s="170" t="e">
        <f t="shared" si="188"/>
        <v>#N/A</v>
      </c>
      <c r="FV51" s="170" t="e">
        <f t="shared" si="189"/>
        <v>#N/A</v>
      </c>
      <c r="FW51" s="170" t="e">
        <f t="shared" si="190"/>
        <v>#N/A</v>
      </c>
      <c r="FX51" s="170" t="e">
        <f t="shared" si="191"/>
        <v>#N/A</v>
      </c>
      <c r="FY51" s="170" t="e">
        <f t="shared" si="192"/>
        <v>#N/A</v>
      </c>
      <c r="FZ51" s="170" t="e">
        <f t="shared" si="193"/>
        <v>#N/A</v>
      </c>
      <c r="GA51" s="170" t="e">
        <f t="shared" si="194"/>
        <v>#N/A</v>
      </c>
      <c r="GB51" s="170" t="e">
        <f t="shared" si="195"/>
        <v>#N/A</v>
      </c>
      <c r="GC51" s="170" t="e">
        <f t="shared" si="196"/>
        <v>#N/A</v>
      </c>
      <c r="GD51" s="170" t="e">
        <f t="shared" si="197"/>
        <v>#N/A</v>
      </c>
      <c r="GE51" s="170" t="e">
        <f t="shared" si="198"/>
        <v>#N/A</v>
      </c>
      <c r="GF51" s="170" t="e">
        <f t="shared" si="199"/>
        <v>#N/A</v>
      </c>
      <c r="GG51" s="170" t="e">
        <f t="shared" si="200"/>
        <v>#N/A</v>
      </c>
      <c r="GH51" s="170" t="e">
        <f t="shared" si="201"/>
        <v>#N/A</v>
      </c>
      <c r="GI51" s="170" t="e">
        <f t="shared" si="202"/>
        <v>#N/A</v>
      </c>
      <c r="GJ51" s="170" t="e">
        <f t="shared" si="203"/>
        <v>#N/A</v>
      </c>
      <c r="GK51" s="170" t="e">
        <f t="shared" si="204"/>
        <v>#N/A</v>
      </c>
      <c r="GL51" s="170" t="e">
        <f t="shared" si="205"/>
        <v>#N/A</v>
      </c>
      <c r="GM51" s="170" t="e">
        <f t="shared" si="206"/>
        <v>#N/A</v>
      </c>
      <c r="GN51" s="170" t="e">
        <f t="shared" si="207"/>
        <v>#N/A</v>
      </c>
      <c r="GO51" s="170" t="e">
        <f t="shared" si="208"/>
        <v>#N/A</v>
      </c>
      <c r="GP51" s="170" t="e">
        <f t="shared" si="209"/>
        <v>#N/A</v>
      </c>
      <c r="GQ51" s="170" t="e">
        <f t="shared" si="210"/>
        <v>#N/A</v>
      </c>
      <c r="GR51" s="170" t="e">
        <f t="shared" si="211"/>
        <v>#N/A</v>
      </c>
      <c r="GS51" s="170" t="e">
        <f t="shared" si="212"/>
        <v>#N/A</v>
      </c>
      <c r="GT51" s="170" t="e">
        <f t="shared" si="213"/>
        <v>#N/A</v>
      </c>
      <c r="GU51" s="170" t="e">
        <f t="shared" si="214"/>
        <v>#N/A</v>
      </c>
      <c r="GV51" s="170" t="e">
        <f t="shared" si="215"/>
        <v>#N/A</v>
      </c>
      <c r="GW51" s="170" t="e">
        <f t="shared" si="216"/>
        <v>#N/A</v>
      </c>
      <c r="GX51" s="170" t="e">
        <f t="shared" si="217"/>
        <v>#N/A</v>
      </c>
      <c r="GY51" s="170" t="e">
        <f t="shared" si="218"/>
        <v>#N/A</v>
      </c>
      <c r="GZ51" s="170" t="e">
        <f t="shared" si="219"/>
        <v>#N/A</v>
      </c>
      <c r="HA51" s="170" t="e">
        <f t="shared" si="220"/>
        <v>#N/A</v>
      </c>
      <c r="HB51" s="170" t="e">
        <f t="shared" si="221"/>
        <v>#N/A</v>
      </c>
      <c r="HC51" s="170" t="e">
        <f t="shared" si="222"/>
        <v>#N/A</v>
      </c>
      <c r="HD51" s="170" t="e">
        <f t="shared" si="223"/>
        <v>#N/A</v>
      </c>
      <c r="HE51" s="170" t="e">
        <f t="shared" si="224"/>
        <v>#N/A</v>
      </c>
      <c r="HF51" s="170" t="e">
        <f t="shared" si="225"/>
        <v>#N/A</v>
      </c>
      <c r="HG51" s="170" t="e">
        <f t="shared" si="226"/>
        <v>#N/A</v>
      </c>
      <c r="HH51" s="170" t="e">
        <f t="shared" si="227"/>
        <v>#N/A</v>
      </c>
      <c r="HI51" s="170" t="e">
        <f t="shared" si="228"/>
        <v>#N/A</v>
      </c>
      <c r="HJ51" s="170" t="e">
        <f t="shared" si="229"/>
        <v>#N/A</v>
      </c>
      <c r="HK51" s="170" t="e">
        <f t="shared" si="230"/>
        <v>#N/A</v>
      </c>
      <c r="HL51" s="170" t="e">
        <f t="shared" si="231"/>
        <v>#N/A</v>
      </c>
      <c r="HM51" s="170" t="e">
        <f t="shared" si="232"/>
        <v>#N/A</v>
      </c>
      <c r="HN51" s="170" t="e">
        <f t="shared" si="233"/>
        <v>#N/A</v>
      </c>
      <c r="HO51" s="170" t="e">
        <f t="shared" si="234"/>
        <v>#N/A</v>
      </c>
      <c r="HP51" s="170" t="e">
        <f t="shared" si="235"/>
        <v>#N/A</v>
      </c>
    </row>
    <row r="52" spans="1:224" hidden="1" x14ac:dyDescent="0.25">
      <c r="A52" s="4">
        <v>49</v>
      </c>
      <c r="B52" s="96"/>
      <c r="C52" s="96"/>
      <c r="D52" s="96"/>
      <c r="E52" s="36" t="str">
        <f t="shared" si="107"/>
        <v/>
      </c>
      <c r="F52" s="36" t="str">
        <f t="shared" si="108"/>
        <v/>
      </c>
      <c r="G52" s="74" t="str">
        <f t="shared" si="109"/>
        <v/>
      </c>
      <c r="H52" s="23"/>
      <c r="I52" s="58"/>
      <c r="J52" s="281"/>
      <c r="K52" s="75" t="str">
        <f>IF(AND(B52&gt;0,C52&gt;0,D52&gt;0),IF(ISBLANK(J52),IF(ISBLANK(H52),"",(D52-B52)*VLOOKUP(H52,VLookups!$A$4:$B$13,2,FALSE)),J52),"")</f>
        <v/>
      </c>
      <c r="L52" s="76" t="str">
        <f t="shared" si="131"/>
        <v/>
      </c>
      <c r="M52" s="96"/>
      <c r="N52" s="271"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132"/>
        <v/>
      </c>
      <c r="W52" s="50" t="str">
        <f t="shared" si="240"/>
        <v/>
      </c>
      <c r="X52" s="50" t="str">
        <f t="shared" si="240"/>
        <v/>
      </c>
      <c r="Y52" s="50" t="str">
        <f t="shared" si="240"/>
        <v/>
      </c>
      <c r="Z52" s="50" t="str">
        <f t="shared" si="240"/>
        <v/>
      </c>
      <c r="AA52" s="50" t="str">
        <f t="shared" si="240"/>
        <v/>
      </c>
      <c r="AB52" s="50" t="str">
        <f t="shared" si="240"/>
        <v/>
      </c>
      <c r="AC52" s="50" t="str">
        <f t="shared" si="240"/>
        <v/>
      </c>
      <c r="AD52" s="50" t="str">
        <f t="shared" si="240"/>
        <v/>
      </c>
      <c r="AE52" s="50" t="str">
        <f t="shared" si="240"/>
        <v/>
      </c>
      <c r="AF52" s="50" t="str">
        <f t="shared" si="240"/>
        <v/>
      </c>
      <c r="AG52" s="50" t="str">
        <f t="shared" si="240"/>
        <v/>
      </c>
      <c r="AH52" s="50" t="str">
        <f t="shared" si="240"/>
        <v/>
      </c>
      <c r="AI52" s="50" t="str">
        <f t="shared" si="240"/>
        <v/>
      </c>
      <c r="AJ52" s="50" t="str">
        <f t="shared" si="240"/>
        <v/>
      </c>
      <c r="AK52" s="50" t="str">
        <f t="shared" si="240"/>
        <v/>
      </c>
      <c r="AL52" s="50" t="str">
        <f t="shared" si="240"/>
        <v/>
      </c>
      <c r="AM52" s="50" t="str">
        <f t="shared" si="240"/>
        <v/>
      </c>
      <c r="AN52" s="50" t="str">
        <f t="shared" si="240"/>
        <v/>
      </c>
      <c r="AO52" s="50" t="str">
        <f t="shared" si="240"/>
        <v/>
      </c>
      <c r="AP52" s="50" t="str">
        <f t="shared" si="240"/>
        <v/>
      </c>
      <c r="AQ52" s="50" t="str">
        <f t="shared" si="133"/>
        <v/>
      </c>
      <c r="AR52" s="50" t="str">
        <f t="shared" si="244"/>
        <v/>
      </c>
      <c r="AS52" s="50" t="str">
        <f t="shared" si="244"/>
        <v/>
      </c>
      <c r="AT52" s="50" t="str">
        <f t="shared" si="244"/>
        <v/>
      </c>
      <c r="AU52" s="50" t="str">
        <f t="shared" si="244"/>
        <v/>
      </c>
      <c r="AV52" s="50" t="str">
        <f t="shared" si="244"/>
        <v/>
      </c>
      <c r="AW52" s="50" t="str">
        <f t="shared" si="244"/>
        <v/>
      </c>
      <c r="AX52" s="50" t="str">
        <f t="shared" si="244"/>
        <v/>
      </c>
      <c r="AY52" s="50" t="str">
        <f t="shared" si="244"/>
        <v/>
      </c>
      <c r="AZ52" s="50" t="str">
        <f t="shared" si="244"/>
        <v/>
      </c>
      <c r="BA52" s="50" t="str">
        <f t="shared" si="244"/>
        <v/>
      </c>
      <c r="BB52" s="50" t="str">
        <f t="shared" si="244"/>
        <v/>
      </c>
      <c r="BC52" s="50" t="str">
        <f t="shared" si="244"/>
        <v/>
      </c>
      <c r="BD52" s="50" t="str">
        <f t="shared" si="244"/>
        <v/>
      </c>
      <c r="BE52" s="50" t="str">
        <f t="shared" si="244"/>
        <v/>
      </c>
      <c r="BF52" s="50" t="str">
        <f t="shared" si="244"/>
        <v/>
      </c>
      <c r="BG52" s="50" t="str">
        <f t="shared" si="244"/>
        <v/>
      </c>
      <c r="BH52" s="50" t="str">
        <f t="shared" si="244"/>
        <v/>
      </c>
      <c r="BI52" s="50" t="str">
        <f t="shared" si="244"/>
        <v/>
      </c>
      <c r="BJ52" s="50" t="str">
        <f t="shared" si="244"/>
        <v/>
      </c>
      <c r="BK52" s="50" t="str">
        <f t="shared" si="244"/>
        <v/>
      </c>
      <c r="BL52" s="50" t="str">
        <f t="shared" si="244"/>
        <v/>
      </c>
      <c r="BM52" s="50" t="str">
        <f t="shared" si="244"/>
        <v/>
      </c>
      <c r="BN52" s="50" t="str">
        <f t="shared" si="244"/>
        <v/>
      </c>
      <c r="BO52" s="50" t="str">
        <f t="shared" si="244"/>
        <v/>
      </c>
      <c r="BP52" s="50" t="str">
        <f t="shared" si="244"/>
        <v/>
      </c>
      <c r="BQ52" s="50" t="str">
        <f t="shared" si="244"/>
        <v/>
      </c>
      <c r="BR52" s="50" t="str">
        <f t="shared" si="244"/>
        <v/>
      </c>
      <c r="BS52" s="50" t="str">
        <f t="shared" si="244"/>
        <v/>
      </c>
      <c r="BT52" s="50" t="str">
        <f t="shared" si="244"/>
        <v/>
      </c>
      <c r="BU52" s="50" t="str">
        <f t="shared" si="244"/>
        <v/>
      </c>
      <c r="BV52" s="50" t="str">
        <f t="shared" si="244"/>
        <v/>
      </c>
      <c r="BW52" s="50" t="str">
        <f t="shared" si="244"/>
        <v/>
      </c>
      <c r="BX52" s="50" t="str">
        <f t="shared" si="244"/>
        <v/>
      </c>
      <c r="BY52" s="50" t="str">
        <f t="shared" si="244"/>
        <v/>
      </c>
      <c r="BZ52" s="50" t="str">
        <f t="shared" si="244"/>
        <v/>
      </c>
      <c r="CA52" s="50" t="str">
        <f t="shared" si="244"/>
        <v/>
      </c>
      <c r="CB52" s="50" t="str">
        <f t="shared" si="244"/>
        <v/>
      </c>
      <c r="CC52" s="50" t="str">
        <f t="shared" si="244"/>
        <v/>
      </c>
      <c r="CD52" s="50" t="str">
        <f t="shared" si="244"/>
        <v/>
      </c>
      <c r="CE52" s="50" t="str">
        <f t="shared" si="244"/>
        <v/>
      </c>
      <c r="CF52" s="50" t="str">
        <f t="shared" si="244"/>
        <v/>
      </c>
      <c r="CG52" s="50" t="str">
        <f t="shared" si="244"/>
        <v/>
      </c>
      <c r="CH52" s="50" t="str">
        <f t="shared" si="244"/>
        <v/>
      </c>
      <c r="CI52" s="50" t="str">
        <f t="shared" si="244"/>
        <v/>
      </c>
      <c r="CJ52" s="50" t="str">
        <f t="shared" si="244"/>
        <v/>
      </c>
      <c r="CK52" s="50" t="str">
        <f t="shared" si="244"/>
        <v/>
      </c>
      <c r="CL52" s="50" t="str">
        <f t="shared" si="244"/>
        <v/>
      </c>
      <c r="CM52" s="50" t="str">
        <f t="shared" si="244"/>
        <v/>
      </c>
      <c r="CN52" s="50" t="str">
        <f t="shared" si="244"/>
        <v/>
      </c>
      <c r="CO52" s="50" t="str">
        <f t="shared" si="244"/>
        <v/>
      </c>
      <c r="CP52" s="50" t="str">
        <f t="shared" si="244"/>
        <v/>
      </c>
      <c r="CQ52" s="50" t="str">
        <f t="shared" si="244"/>
        <v/>
      </c>
      <c r="CR52" s="50" t="str">
        <f t="shared" si="244"/>
        <v/>
      </c>
      <c r="CS52" s="50" t="str">
        <f t="shared" si="244"/>
        <v/>
      </c>
      <c r="CT52" s="50" t="str">
        <f t="shared" si="244"/>
        <v/>
      </c>
      <c r="CU52" s="50" t="str">
        <f t="shared" si="244"/>
        <v/>
      </c>
      <c r="CV52" s="50" t="str">
        <f t="shared" si="244"/>
        <v/>
      </c>
      <c r="CW52" s="50" t="str">
        <f t="shared" si="244"/>
        <v/>
      </c>
      <c r="CX52" s="50" t="str">
        <f t="shared" si="244"/>
        <v/>
      </c>
      <c r="CY52" s="50" t="str">
        <f t="shared" si="244"/>
        <v/>
      </c>
      <c r="CZ52" s="50" t="str">
        <f t="shared" si="244"/>
        <v/>
      </c>
      <c r="DA52" s="50" t="str">
        <f t="shared" si="244"/>
        <v/>
      </c>
      <c r="DB52" s="50" t="str">
        <f t="shared" si="244"/>
        <v/>
      </c>
      <c r="DC52" s="50" t="str">
        <f t="shared" ref="DC52:DS67" si="246">IF(ISNONTEXT($V52),DB52+$V52,"")</f>
        <v/>
      </c>
      <c r="DD52" s="50" t="str">
        <f t="shared" si="246"/>
        <v/>
      </c>
      <c r="DE52" s="50" t="str">
        <f t="shared" si="246"/>
        <v/>
      </c>
      <c r="DF52" s="50" t="str">
        <f t="shared" si="246"/>
        <v/>
      </c>
      <c r="DG52" s="50" t="str">
        <f t="shared" si="246"/>
        <v/>
      </c>
      <c r="DH52" s="50" t="str">
        <f t="shared" si="246"/>
        <v/>
      </c>
      <c r="DI52" s="50" t="str">
        <f t="shared" si="246"/>
        <v/>
      </c>
      <c r="DJ52" s="50" t="str">
        <f t="shared" si="246"/>
        <v/>
      </c>
      <c r="DK52" s="50" t="str">
        <f t="shared" si="246"/>
        <v/>
      </c>
      <c r="DL52" s="50" t="str">
        <f t="shared" si="246"/>
        <v/>
      </c>
      <c r="DM52" s="50" t="str">
        <f t="shared" si="246"/>
        <v/>
      </c>
      <c r="DN52" s="50" t="str">
        <f t="shared" si="246"/>
        <v/>
      </c>
      <c r="DO52" s="50" t="str">
        <f t="shared" si="246"/>
        <v/>
      </c>
      <c r="DP52" s="50" t="str">
        <f t="shared" si="246"/>
        <v/>
      </c>
      <c r="DQ52" s="50" t="str">
        <f t="shared" si="246"/>
        <v/>
      </c>
      <c r="DR52" s="50" t="str">
        <f t="shared" si="246"/>
        <v/>
      </c>
      <c r="DS52" s="50" t="str">
        <f t="shared" si="246"/>
        <v/>
      </c>
      <c r="DT52" s="170" t="e">
        <f t="shared" si="135"/>
        <v>#N/A</v>
      </c>
      <c r="DU52" s="170" t="e">
        <f t="shared" si="136"/>
        <v>#N/A</v>
      </c>
      <c r="DV52" s="170" t="e">
        <f t="shared" si="137"/>
        <v>#N/A</v>
      </c>
      <c r="DW52" s="170" t="e">
        <f t="shared" si="138"/>
        <v>#N/A</v>
      </c>
      <c r="DX52" s="170" t="e">
        <f t="shared" si="139"/>
        <v>#N/A</v>
      </c>
      <c r="DY52" s="170" t="e">
        <f t="shared" si="140"/>
        <v>#N/A</v>
      </c>
      <c r="DZ52" s="170" t="e">
        <f t="shared" si="141"/>
        <v>#N/A</v>
      </c>
      <c r="EA52" s="170" t="e">
        <f t="shared" si="142"/>
        <v>#N/A</v>
      </c>
      <c r="EB52" s="170" t="e">
        <f t="shared" si="143"/>
        <v>#N/A</v>
      </c>
      <c r="EC52" s="170" t="e">
        <f t="shared" si="144"/>
        <v>#N/A</v>
      </c>
      <c r="ED52" s="170" t="e">
        <f t="shared" si="145"/>
        <v>#N/A</v>
      </c>
      <c r="EE52" s="170" t="e">
        <f t="shared" si="146"/>
        <v>#N/A</v>
      </c>
      <c r="EF52" s="170" t="e">
        <f t="shared" si="147"/>
        <v>#N/A</v>
      </c>
      <c r="EG52" s="170" t="e">
        <f t="shared" si="148"/>
        <v>#N/A</v>
      </c>
      <c r="EH52" s="170" t="e">
        <f t="shared" si="149"/>
        <v>#N/A</v>
      </c>
      <c r="EI52" s="170" t="e">
        <f t="shared" si="150"/>
        <v>#N/A</v>
      </c>
      <c r="EJ52" s="170" t="e">
        <f t="shared" si="151"/>
        <v>#N/A</v>
      </c>
      <c r="EK52" s="170" t="e">
        <f t="shared" si="152"/>
        <v>#N/A</v>
      </c>
      <c r="EL52" s="170" t="e">
        <f t="shared" si="153"/>
        <v>#N/A</v>
      </c>
      <c r="EM52" s="170" t="e">
        <f t="shared" si="154"/>
        <v>#N/A</v>
      </c>
      <c r="EN52" s="170" t="e">
        <f t="shared" si="155"/>
        <v>#N/A</v>
      </c>
      <c r="EO52" s="170" t="e">
        <f t="shared" si="156"/>
        <v>#N/A</v>
      </c>
      <c r="EP52" s="170" t="e">
        <f t="shared" si="157"/>
        <v>#N/A</v>
      </c>
      <c r="EQ52" s="170" t="e">
        <f t="shared" si="158"/>
        <v>#N/A</v>
      </c>
      <c r="ER52" s="170" t="e">
        <f t="shared" si="159"/>
        <v>#N/A</v>
      </c>
      <c r="ES52" s="170" t="e">
        <f t="shared" si="160"/>
        <v>#N/A</v>
      </c>
      <c r="ET52" s="170" t="e">
        <f t="shared" si="161"/>
        <v>#N/A</v>
      </c>
      <c r="EU52" s="170" t="e">
        <f t="shared" si="162"/>
        <v>#N/A</v>
      </c>
      <c r="EV52" s="170" t="e">
        <f t="shared" si="163"/>
        <v>#N/A</v>
      </c>
      <c r="EW52" s="170" t="e">
        <f t="shared" si="164"/>
        <v>#N/A</v>
      </c>
      <c r="EX52" s="170" t="e">
        <f t="shared" si="165"/>
        <v>#N/A</v>
      </c>
      <c r="EY52" s="170" t="e">
        <f t="shared" si="166"/>
        <v>#N/A</v>
      </c>
      <c r="EZ52" s="170" t="e">
        <f t="shared" si="167"/>
        <v>#N/A</v>
      </c>
      <c r="FA52" s="170" t="e">
        <f t="shared" si="168"/>
        <v>#N/A</v>
      </c>
      <c r="FB52" s="170" t="e">
        <f t="shared" si="169"/>
        <v>#N/A</v>
      </c>
      <c r="FC52" s="170" t="e">
        <f t="shared" si="170"/>
        <v>#N/A</v>
      </c>
      <c r="FD52" s="170" t="e">
        <f t="shared" si="171"/>
        <v>#N/A</v>
      </c>
      <c r="FE52" s="170" t="e">
        <f t="shared" si="172"/>
        <v>#N/A</v>
      </c>
      <c r="FF52" s="170" t="e">
        <f t="shared" si="173"/>
        <v>#N/A</v>
      </c>
      <c r="FG52" s="170" t="e">
        <f t="shared" si="174"/>
        <v>#N/A</v>
      </c>
      <c r="FH52" s="170" t="e">
        <f t="shared" si="175"/>
        <v>#N/A</v>
      </c>
      <c r="FI52" s="170" t="e">
        <f t="shared" si="176"/>
        <v>#N/A</v>
      </c>
      <c r="FJ52" s="170" t="e">
        <f t="shared" si="177"/>
        <v>#N/A</v>
      </c>
      <c r="FK52" s="170" t="e">
        <f t="shared" si="178"/>
        <v>#N/A</v>
      </c>
      <c r="FL52" s="170" t="e">
        <f t="shared" si="179"/>
        <v>#N/A</v>
      </c>
      <c r="FM52" s="170" t="e">
        <f t="shared" si="180"/>
        <v>#N/A</v>
      </c>
      <c r="FN52" s="170" t="e">
        <f t="shared" si="181"/>
        <v>#N/A</v>
      </c>
      <c r="FO52" s="170" t="e">
        <f t="shared" si="182"/>
        <v>#N/A</v>
      </c>
      <c r="FP52" s="170" t="e">
        <f t="shared" si="183"/>
        <v>#N/A</v>
      </c>
      <c r="FQ52" s="170" t="e">
        <f t="shared" si="184"/>
        <v>#N/A</v>
      </c>
      <c r="FR52" s="170" t="e">
        <f t="shared" si="185"/>
        <v>#N/A</v>
      </c>
      <c r="FS52" s="170" t="e">
        <f t="shared" si="186"/>
        <v>#N/A</v>
      </c>
      <c r="FT52" s="170" t="e">
        <f t="shared" si="187"/>
        <v>#N/A</v>
      </c>
      <c r="FU52" s="170" t="e">
        <f t="shared" si="188"/>
        <v>#N/A</v>
      </c>
      <c r="FV52" s="170" t="e">
        <f t="shared" si="189"/>
        <v>#N/A</v>
      </c>
      <c r="FW52" s="170" t="e">
        <f t="shared" si="190"/>
        <v>#N/A</v>
      </c>
      <c r="FX52" s="170" t="e">
        <f t="shared" si="191"/>
        <v>#N/A</v>
      </c>
      <c r="FY52" s="170" t="e">
        <f t="shared" si="192"/>
        <v>#N/A</v>
      </c>
      <c r="FZ52" s="170" t="e">
        <f t="shared" si="193"/>
        <v>#N/A</v>
      </c>
      <c r="GA52" s="170" t="e">
        <f t="shared" si="194"/>
        <v>#N/A</v>
      </c>
      <c r="GB52" s="170" t="e">
        <f t="shared" si="195"/>
        <v>#N/A</v>
      </c>
      <c r="GC52" s="170" t="e">
        <f t="shared" si="196"/>
        <v>#N/A</v>
      </c>
      <c r="GD52" s="170" t="e">
        <f t="shared" si="197"/>
        <v>#N/A</v>
      </c>
      <c r="GE52" s="170" t="e">
        <f t="shared" si="198"/>
        <v>#N/A</v>
      </c>
      <c r="GF52" s="170" t="e">
        <f t="shared" si="199"/>
        <v>#N/A</v>
      </c>
      <c r="GG52" s="170" t="e">
        <f t="shared" si="200"/>
        <v>#N/A</v>
      </c>
      <c r="GH52" s="170" t="e">
        <f t="shared" si="201"/>
        <v>#N/A</v>
      </c>
      <c r="GI52" s="170" t="e">
        <f t="shared" si="202"/>
        <v>#N/A</v>
      </c>
      <c r="GJ52" s="170" t="e">
        <f t="shared" si="203"/>
        <v>#N/A</v>
      </c>
      <c r="GK52" s="170" t="e">
        <f t="shared" si="204"/>
        <v>#N/A</v>
      </c>
      <c r="GL52" s="170" t="e">
        <f t="shared" si="205"/>
        <v>#N/A</v>
      </c>
      <c r="GM52" s="170" t="e">
        <f t="shared" si="206"/>
        <v>#N/A</v>
      </c>
      <c r="GN52" s="170" t="e">
        <f t="shared" si="207"/>
        <v>#N/A</v>
      </c>
      <c r="GO52" s="170" t="e">
        <f t="shared" si="208"/>
        <v>#N/A</v>
      </c>
      <c r="GP52" s="170" t="e">
        <f t="shared" si="209"/>
        <v>#N/A</v>
      </c>
      <c r="GQ52" s="170" t="e">
        <f t="shared" si="210"/>
        <v>#N/A</v>
      </c>
      <c r="GR52" s="170" t="e">
        <f t="shared" si="211"/>
        <v>#N/A</v>
      </c>
      <c r="GS52" s="170" t="e">
        <f t="shared" si="212"/>
        <v>#N/A</v>
      </c>
      <c r="GT52" s="170" t="e">
        <f t="shared" si="213"/>
        <v>#N/A</v>
      </c>
      <c r="GU52" s="170" t="e">
        <f t="shared" si="214"/>
        <v>#N/A</v>
      </c>
      <c r="GV52" s="170" t="e">
        <f t="shared" si="215"/>
        <v>#N/A</v>
      </c>
      <c r="GW52" s="170" t="e">
        <f t="shared" si="216"/>
        <v>#N/A</v>
      </c>
      <c r="GX52" s="170" t="e">
        <f t="shared" si="217"/>
        <v>#N/A</v>
      </c>
      <c r="GY52" s="170" t="e">
        <f t="shared" si="218"/>
        <v>#N/A</v>
      </c>
      <c r="GZ52" s="170" t="e">
        <f t="shared" si="219"/>
        <v>#N/A</v>
      </c>
      <c r="HA52" s="170" t="e">
        <f t="shared" si="220"/>
        <v>#N/A</v>
      </c>
      <c r="HB52" s="170" t="e">
        <f t="shared" si="221"/>
        <v>#N/A</v>
      </c>
      <c r="HC52" s="170" t="e">
        <f t="shared" si="222"/>
        <v>#N/A</v>
      </c>
      <c r="HD52" s="170" t="e">
        <f t="shared" si="223"/>
        <v>#N/A</v>
      </c>
      <c r="HE52" s="170" t="e">
        <f t="shared" si="224"/>
        <v>#N/A</v>
      </c>
      <c r="HF52" s="170" t="e">
        <f t="shared" si="225"/>
        <v>#N/A</v>
      </c>
      <c r="HG52" s="170" t="e">
        <f t="shared" si="226"/>
        <v>#N/A</v>
      </c>
      <c r="HH52" s="170" t="e">
        <f t="shared" si="227"/>
        <v>#N/A</v>
      </c>
      <c r="HI52" s="170" t="e">
        <f t="shared" si="228"/>
        <v>#N/A</v>
      </c>
      <c r="HJ52" s="170" t="e">
        <f t="shared" si="229"/>
        <v>#N/A</v>
      </c>
      <c r="HK52" s="170" t="e">
        <f t="shared" si="230"/>
        <v>#N/A</v>
      </c>
      <c r="HL52" s="170" t="e">
        <f t="shared" si="231"/>
        <v>#N/A</v>
      </c>
      <c r="HM52" s="170" t="e">
        <f t="shared" si="232"/>
        <v>#N/A</v>
      </c>
      <c r="HN52" s="170" t="e">
        <f t="shared" si="233"/>
        <v>#N/A</v>
      </c>
      <c r="HO52" s="170" t="e">
        <f t="shared" si="234"/>
        <v>#N/A</v>
      </c>
      <c r="HP52" s="170" t="e">
        <f t="shared" si="235"/>
        <v>#N/A</v>
      </c>
    </row>
    <row r="53" spans="1:224" hidden="1" x14ac:dyDescent="0.25">
      <c r="A53" s="4">
        <v>50</v>
      </c>
      <c r="B53" s="96"/>
      <c r="C53" s="96"/>
      <c r="D53" s="96"/>
      <c r="E53" s="36" t="str">
        <f t="shared" si="107"/>
        <v/>
      </c>
      <c r="F53" s="36" t="str">
        <f t="shared" si="108"/>
        <v/>
      </c>
      <c r="G53" s="74" t="str">
        <f t="shared" si="109"/>
        <v/>
      </c>
      <c r="H53" s="23"/>
      <c r="I53" s="58"/>
      <c r="J53" s="281"/>
      <c r="K53" s="75" t="str">
        <f>IF(AND(B53&gt;0,C53&gt;0,D53&gt;0),IF(ISBLANK(J53),IF(ISBLANK(H53),"",(D53-B53)*VLOOKUP(H53,VLookups!$A$4:$B$13,2,FALSE)),J53),"")</f>
        <v/>
      </c>
      <c r="L53" s="76" t="str">
        <f t="shared" si="131"/>
        <v/>
      </c>
      <c r="M53" s="96"/>
      <c r="N53" s="271"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132"/>
        <v/>
      </c>
      <c r="W53" s="50" t="str">
        <f t="shared" si="240"/>
        <v/>
      </c>
      <c r="X53" s="50" t="str">
        <f t="shared" si="240"/>
        <v/>
      </c>
      <c r="Y53" s="50" t="str">
        <f t="shared" si="240"/>
        <v/>
      </c>
      <c r="Z53" s="50" t="str">
        <f t="shared" si="240"/>
        <v/>
      </c>
      <c r="AA53" s="50" t="str">
        <f t="shared" si="240"/>
        <v/>
      </c>
      <c r="AB53" s="50" t="str">
        <f t="shared" si="240"/>
        <v/>
      </c>
      <c r="AC53" s="50" t="str">
        <f t="shared" si="240"/>
        <v/>
      </c>
      <c r="AD53" s="50" t="str">
        <f t="shared" si="240"/>
        <v/>
      </c>
      <c r="AE53" s="50" t="str">
        <f t="shared" si="240"/>
        <v/>
      </c>
      <c r="AF53" s="50" t="str">
        <f t="shared" si="240"/>
        <v/>
      </c>
      <c r="AG53" s="50" t="str">
        <f t="shared" si="240"/>
        <v/>
      </c>
      <c r="AH53" s="50" t="str">
        <f t="shared" si="240"/>
        <v/>
      </c>
      <c r="AI53" s="50" t="str">
        <f t="shared" si="240"/>
        <v/>
      </c>
      <c r="AJ53" s="50" t="str">
        <f t="shared" si="240"/>
        <v/>
      </c>
      <c r="AK53" s="50" t="str">
        <f t="shared" si="240"/>
        <v/>
      </c>
      <c r="AL53" s="50" t="str">
        <f t="shared" si="240"/>
        <v/>
      </c>
      <c r="AM53" s="50" t="str">
        <f t="shared" si="240"/>
        <v/>
      </c>
      <c r="AN53" s="50" t="str">
        <f t="shared" si="240"/>
        <v/>
      </c>
      <c r="AO53" s="50" t="str">
        <f t="shared" si="240"/>
        <v/>
      </c>
      <c r="AP53" s="50" t="str">
        <f t="shared" si="240"/>
        <v/>
      </c>
      <c r="AQ53" s="50" t="str">
        <f t="shared" si="133"/>
        <v/>
      </c>
      <c r="AR53" s="50" t="str">
        <f t="shared" ref="AR53:DC56" si="247">IF(ISNONTEXT($V53),AQ53+$V53,"")</f>
        <v/>
      </c>
      <c r="AS53" s="50" t="str">
        <f t="shared" si="247"/>
        <v/>
      </c>
      <c r="AT53" s="50" t="str">
        <f t="shared" si="247"/>
        <v/>
      </c>
      <c r="AU53" s="50" t="str">
        <f t="shared" si="247"/>
        <v/>
      </c>
      <c r="AV53" s="50" t="str">
        <f t="shared" si="247"/>
        <v/>
      </c>
      <c r="AW53" s="50" t="str">
        <f t="shared" si="247"/>
        <v/>
      </c>
      <c r="AX53" s="50" t="str">
        <f t="shared" si="247"/>
        <v/>
      </c>
      <c r="AY53" s="50" t="str">
        <f t="shared" si="247"/>
        <v/>
      </c>
      <c r="AZ53" s="50" t="str">
        <f t="shared" si="247"/>
        <v/>
      </c>
      <c r="BA53" s="50" t="str">
        <f t="shared" si="247"/>
        <v/>
      </c>
      <c r="BB53" s="50" t="str">
        <f t="shared" si="247"/>
        <v/>
      </c>
      <c r="BC53" s="50" t="str">
        <f t="shared" si="247"/>
        <v/>
      </c>
      <c r="BD53" s="50" t="str">
        <f t="shared" si="247"/>
        <v/>
      </c>
      <c r="BE53" s="50" t="str">
        <f t="shared" si="247"/>
        <v/>
      </c>
      <c r="BF53" s="50" t="str">
        <f t="shared" si="247"/>
        <v/>
      </c>
      <c r="BG53" s="50" t="str">
        <f t="shared" si="247"/>
        <v/>
      </c>
      <c r="BH53" s="50" t="str">
        <f t="shared" si="247"/>
        <v/>
      </c>
      <c r="BI53" s="50" t="str">
        <f t="shared" si="247"/>
        <v/>
      </c>
      <c r="BJ53" s="50" t="str">
        <f t="shared" si="247"/>
        <v/>
      </c>
      <c r="BK53" s="50" t="str">
        <f t="shared" si="247"/>
        <v/>
      </c>
      <c r="BL53" s="50" t="str">
        <f t="shared" si="247"/>
        <v/>
      </c>
      <c r="BM53" s="50" t="str">
        <f t="shared" si="247"/>
        <v/>
      </c>
      <c r="BN53" s="50" t="str">
        <f t="shared" si="247"/>
        <v/>
      </c>
      <c r="BO53" s="50" t="str">
        <f t="shared" si="247"/>
        <v/>
      </c>
      <c r="BP53" s="50" t="str">
        <f t="shared" si="247"/>
        <v/>
      </c>
      <c r="BQ53" s="50" t="str">
        <f t="shared" si="247"/>
        <v/>
      </c>
      <c r="BR53" s="50" t="str">
        <f t="shared" si="247"/>
        <v/>
      </c>
      <c r="BS53" s="50" t="str">
        <f t="shared" si="247"/>
        <v/>
      </c>
      <c r="BT53" s="50" t="str">
        <f t="shared" si="247"/>
        <v/>
      </c>
      <c r="BU53" s="50" t="str">
        <f t="shared" si="247"/>
        <v/>
      </c>
      <c r="BV53" s="50" t="str">
        <f t="shared" si="247"/>
        <v/>
      </c>
      <c r="BW53" s="50" t="str">
        <f t="shared" si="247"/>
        <v/>
      </c>
      <c r="BX53" s="50" t="str">
        <f t="shared" si="247"/>
        <v/>
      </c>
      <c r="BY53" s="50" t="str">
        <f t="shared" si="247"/>
        <v/>
      </c>
      <c r="BZ53" s="50" t="str">
        <f t="shared" si="247"/>
        <v/>
      </c>
      <c r="CA53" s="50" t="str">
        <f t="shared" si="247"/>
        <v/>
      </c>
      <c r="CB53" s="50" t="str">
        <f t="shared" si="247"/>
        <v/>
      </c>
      <c r="CC53" s="50" t="str">
        <f t="shared" si="247"/>
        <v/>
      </c>
      <c r="CD53" s="50" t="str">
        <f t="shared" si="247"/>
        <v/>
      </c>
      <c r="CE53" s="50" t="str">
        <f t="shared" si="247"/>
        <v/>
      </c>
      <c r="CF53" s="50" t="str">
        <f t="shared" si="247"/>
        <v/>
      </c>
      <c r="CG53" s="50" t="str">
        <f t="shared" si="247"/>
        <v/>
      </c>
      <c r="CH53" s="50" t="str">
        <f t="shared" si="247"/>
        <v/>
      </c>
      <c r="CI53" s="50" t="str">
        <f t="shared" si="247"/>
        <v/>
      </c>
      <c r="CJ53" s="50" t="str">
        <f t="shared" si="247"/>
        <v/>
      </c>
      <c r="CK53" s="50" t="str">
        <f t="shared" si="247"/>
        <v/>
      </c>
      <c r="CL53" s="50" t="str">
        <f t="shared" si="247"/>
        <v/>
      </c>
      <c r="CM53" s="50" t="str">
        <f t="shared" si="247"/>
        <v/>
      </c>
      <c r="CN53" s="50" t="str">
        <f t="shared" si="247"/>
        <v/>
      </c>
      <c r="CO53" s="50" t="str">
        <f t="shared" si="247"/>
        <v/>
      </c>
      <c r="CP53" s="50" t="str">
        <f t="shared" si="247"/>
        <v/>
      </c>
      <c r="CQ53" s="50" t="str">
        <f t="shared" si="247"/>
        <v/>
      </c>
      <c r="CR53" s="50" t="str">
        <f t="shared" si="247"/>
        <v/>
      </c>
      <c r="CS53" s="50" t="str">
        <f t="shared" si="247"/>
        <v/>
      </c>
      <c r="CT53" s="50" t="str">
        <f t="shared" si="247"/>
        <v/>
      </c>
      <c r="CU53" s="50" t="str">
        <f t="shared" si="247"/>
        <v/>
      </c>
      <c r="CV53" s="50" t="str">
        <f t="shared" si="247"/>
        <v/>
      </c>
      <c r="CW53" s="50" t="str">
        <f t="shared" si="247"/>
        <v/>
      </c>
      <c r="CX53" s="50" t="str">
        <f t="shared" si="247"/>
        <v/>
      </c>
      <c r="CY53" s="50" t="str">
        <f t="shared" si="247"/>
        <v/>
      </c>
      <c r="CZ53" s="50" t="str">
        <f t="shared" si="247"/>
        <v/>
      </c>
      <c r="DA53" s="50" t="str">
        <f t="shared" si="247"/>
        <v/>
      </c>
      <c r="DB53" s="50" t="str">
        <f t="shared" si="247"/>
        <v/>
      </c>
      <c r="DC53" s="50" t="str">
        <f t="shared" si="247"/>
        <v/>
      </c>
      <c r="DD53" s="50" t="str">
        <f t="shared" si="246"/>
        <v/>
      </c>
      <c r="DE53" s="50" t="str">
        <f t="shared" si="246"/>
        <v/>
      </c>
      <c r="DF53" s="50" t="str">
        <f t="shared" si="246"/>
        <v/>
      </c>
      <c r="DG53" s="50" t="str">
        <f t="shared" si="246"/>
        <v/>
      </c>
      <c r="DH53" s="50" t="str">
        <f t="shared" si="246"/>
        <v/>
      </c>
      <c r="DI53" s="50" t="str">
        <f t="shared" si="246"/>
        <v/>
      </c>
      <c r="DJ53" s="50" t="str">
        <f t="shared" si="246"/>
        <v/>
      </c>
      <c r="DK53" s="50" t="str">
        <f t="shared" si="246"/>
        <v/>
      </c>
      <c r="DL53" s="50" t="str">
        <f t="shared" si="246"/>
        <v/>
      </c>
      <c r="DM53" s="50" t="str">
        <f t="shared" si="246"/>
        <v/>
      </c>
      <c r="DN53" s="50" t="str">
        <f t="shared" si="246"/>
        <v/>
      </c>
      <c r="DO53" s="50" t="str">
        <f t="shared" si="246"/>
        <v/>
      </c>
      <c r="DP53" s="50" t="str">
        <f t="shared" si="246"/>
        <v/>
      </c>
      <c r="DQ53" s="50" t="str">
        <f t="shared" si="246"/>
        <v/>
      </c>
      <c r="DR53" s="50" t="str">
        <f t="shared" si="246"/>
        <v/>
      </c>
      <c r="DS53" s="50" t="str">
        <f t="shared" si="246"/>
        <v/>
      </c>
      <c r="DT53" s="170" t="e">
        <f t="shared" si="135"/>
        <v>#N/A</v>
      </c>
      <c r="DU53" s="170" t="e">
        <f t="shared" si="136"/>
        <v>#N/A</v>
      </c>
      <c r="DV53" s="170" t="e">
        <f t="shared" si="137"/>
        <v>#N/A</v>
      </c>
      <c r="DW53" s="170" t="e">
        <f t="shared" si="138"/>
        <v>#N/A</v>
      </c>
      <c r="DX53" s="170" t="e">
        <f t="shared" si="139"/>
        <v>#N/A</v>
      </c>
      <c r="DY53" s="170" t="e">
        <f t="shared" si="140"/>
        <v>#N/A</v>
      </c>
      <c r="DZ53" s="170" t="e">
        <f t="shared" si="141"/>
        <v>#N/A</v>
      </c>
      <c r="EA53" s="170" t="e">
        <f t="shared" si="142"/>
        <v>#N/A</v>
      </c>
      <c r="EB53" s="170" t="e">
        <f t="shared" si="143"/>
        <v>#N/A</v>
      </c>
      <c r="EC53" s="170" t="e">
        <f t="shared" si="144"/>
        <v>#N/A</v>
      </c>
      <c r="ED53" s="170" t="e">
        <f t="shared" si="145"/>
        <v>#N/A</v>
      </c>
      <c r="EE53" s="170" t="e">
        <f t="shared" si="146"/>
        <v>#N/A</v>
      </c>
      <c r="EF53" s="170" t="e">
        <f t="shared" si="147"/>
        <v>#N/A</v>
      </c>
      <c r="EG53" s="170" t="e">
        <f t="shared" si="148"/>
        <v>#N/A</v>
      </c>
      <c r="EH53" s="170" t="e">
        <f t="shared" si="149"/>
        <v>#N/A</v>
      </c>
      <c r="EI53" s="170" t="e">
        <f t="shared" si="150"/>
        <v>#N/A</v>
      </c>
      <c r="EJ53" s="170" t="e">
        <f t="shared" si="151"/>
        <v>#N/A</v>
      </c>
      <c r="EK53" s="170" t="e">
        <f t="shared" si="152"/>
        <v>#N/A</v>
      </c>
      <c r="EL53" s="170" t="e">
        <f t="shared" si="153"/>
        <v>#N/A</v>
      </c>
      <c r="EM53" s="170" t="e">
        <f t="shared" si="154"/>
        <v>#N/A</v>
      </c>
      <c r="EN53" s="170" t="e">
        <f t="shared" si="155"/>
        <v>#N/A</v>
      </c>
      <c r="EO53" s="170" t="e">
        <f t="shared" si="156"/>
        <v>#N/A</v>
      </c>
      <c r="EP53" s="170" t="e">
        <f t="shared" si="157"/>
        <v>#N/A</v>
      </c>
      <c r="EQ53" s="170" t="e">
        <f t="shared" si="158"/>
        <v>#N/A</v>
      </c>
      <c r="ER53" s="170" t="e">
        <f t="shared" si="159"/>
        <v>#N/A</v>
      </c>
      <c r="ES53" s="170" t="e">
        <f t="shared" si="160"/>
        <v>#N/A</v>
      </c>
      <c r="ET53" s="170" t="e">
        <f t="shared" si="161"/>
        <v>#N/A</v>
      </c>
      <c r="EU53" s="170" t="e">
        <f t="shared" si="162"/>
        <v>#N/A</v>
      </c>
      <c r="EV53" s="170" t="e">
        <f t="shared" si="163"/>
        <v>#N/A</v>
      </c>
      <c r="EW53" s="170" t="e">
        <f t="shared" si="164"/>
        <v>#N/A</v>
      </c>
      <c r="EX53" s="170" t="e">
        <f t="shared" si="165"/>
        <v>#N/A</v>
      </c>
      <c r="EY53" s="170" t="e">
        <f t="shared" si="166"/>
        <v>#N/A</v>
      </c>
      <c r="EZ53" s="170" t="e">
        <f t="shared" si="167"/>
        <v>#N/A</v>
      </c>
      <c r="FA53" s="170" t="e">
        <f t="shared" si="168"/>
        <v>#N/A</v>
      </c>
      <c r="FB53" s="170" t="e">
        <f t="shared" si="169"/>
        <v>#N/A</v>
      </c>
      <c r="FC53" s="170" t="e">
        <f t="shared" si="170"/>
        <v>#N/A</v>
      </c>
      <c r="FD53" s="170" t="e">
        <f t="shared" si="171"/>
        <v>#N/A</v>
      </c>
      <c r="FE53" s="170" t="e">
        <f t="shared" si="172"/>
        <v>#N/A</v>
      </c>
      <c r="FF53" s="170" t="e">
        <f t="shared" si="173"/>
        <v>#N/A</v>
      </c>
      <c r="FG53" s="170" t="e">
        <f t="shared" si="174"/>
        <v>#N/A</v>
      </c>
      <c r="FH53" s="170" t="e">
        <f t="shared" si="175"/>
        <v>#N/A</v>
      </c>
      <c r="FI53" s="170" t="e">
        <f t="shared" si="176"/>
        <v>#N/A</v>
      </c>
      <c r="FJ53" s="170" t="e">
        <f t="shared" si="177"/>
        <v>#N/A</v>
      </c>
      <c r="FK53" s="170" t="e">
        <f t="shared" si="178"/>
        <v>#N/A</v>
      </c>
      <c r="FL53" s="170" t="e">
        <f t="shared" si="179"/>
        <v>#N/A</v>
      </c>
      <c r="FM53" s="170" t="e">
        <f t="shared" si="180"/>
        <v>#N/A</v>
      </c>
      <c r="FN53" s="170" t="e">
        <f t="shared" si="181"/>
        <v>#N/A</v>
      </c>
      <c r="FO53" s="170" t="e">
        <f t="shared" si="182"/>
        <v>#N/A</v>
      </c>
      <c r="FP53" s="170" t="e">
        <f t="shared" si="183"/>
        <v>#N/A</v>
      </c>
      <c r="FQ53" s="170" t="e">
        <f t="shared" si="184"/>
        <v>#N/A</v>
      </c>
      <c r="FR53" s="170" t="e">
        <f t="shared" si="185"/>
        <v>#N/A</v>
      </c>
      <c r="FS53" s="170" t="e">
        <f t="shared" si="186"/>
        <v>#N/A</v>
      </c>
      <c r="FT53" s="170" t="e">
        <f t="shared" si="187"/>
        <v>#N/A</v>
      </c>
      <c r="FU53" s="170" t="e">
        <f t="shared" si="188"/>
        <v>#N/A</v>
      </c>
      <c r="FV53" s="170" t="e">
        <f t="shared" si="189"/>
        <v>#N/A</v>
      </c>
      <c r="FW53" s="170" t="e">
        <f t="shared" si="190"/>
        <v>#N/A</v>
      </c>
      <c r="FX53" s="170" t="e">
        <f t="shared" si="191"/>
        <v>#N/A</v>
      </c>
      <c r="FY53" s="170" t="e">
        <f t="shared" si="192"/>
        <v>#N/A</v>
      </c>
      <c r="FZ53" s="170" t="e">
        <f t="shared" si="193"/>
        <v>#N/A</v>
      </c>
      <c r="GA53" s="170" t="e">
        <f t="shared" si="194"/>
        <v>#N/A</v>
      </c>
      <c r="GB53" s="170" t="e">
        <f t="shared" si="195"/>
        <v>#N/A</v>
      </c>
      <c r="GC53" s="170" t="e">
        <f t="shared" si="196"/>
        <v>#N/A</v>
      </c>
      <c r="GD53" s="170" t="e">
        <f t="shared" si="197"/>
        <v>#N/A</v>
      </c>
      <c r="GE53" s="170" t="e">
        <f t="shared" si="198"/>
        <v>#N/A</v>
      </c>
      <c r="GF53" s="170" t="e">
        <f t="shared" si="199"/>
        <v>#N/A</v>
      </c>
      <c r="GG53" s="170" t="e">
        <f t="shared" si="200"/>
        <v>#N/A</v>
      </c>
      <c r="GH53" s="170" t="e">
        <f t="shared" si="201"/>
        <v>#N/A</v>
      </c>
      <c r="GI53" s="170" t="e">
        <f t="shared" si="202"/>
        <v>#N/A</v>
      </c>
      <c r="GJ53" s="170" t="e">
        <f t="shared" si="203"/>
        <v>#N/A</v>
      </c>
      <c r="GK53" s="170" t="e">
        <f t="shared" si="204"/>
        <v>#N/A</v>
      </c>
      <c r="GL53" s="170" t="e">
        <f t="shared" si="205"/>
        <v>#N/A</v>
      </c>
      <c r="GM53" s="170" t="e">
        <f t="shared" si="206"/>
        <v>#N/A</v>
      </c>
      <c r="GN53" s="170" t="e">
        <f t="shared" si="207"/>
        <v>#N/A</v>
      </c>
      <c r="GO53" s="170" t="e">
        <f t="shared" si="208"/>
        <v>#N/A</v>
      </c>
      <c r="GP53" s="170" t="e">
        <f t="shared" si="209"/>
        <v>#N/A</v>
      </c>
      <c r="GQ53" s="170" t="e">
        <f t="shared" si="210"/>
        <v>#N/A</v>
      </c>
      <c r="GR53" s="170" t="e">
        <f t="shared" si="211"/>
        <v>#N/A</v>
      </c>
      <c r="GS53" s="170" t="e">
        <f t="shared" si="212"/>
        <v>#N/A</v>
      </c>
      <c r="GT53" s="170" t="e">
        <f t="shared" si="213"/>
        <v>#N/A</v>
      </c>
      <c r="GU53" s="170" t="e">
        <f t="shared" si="214"/>
        <v>#N/A</v>
      </c>
      <c r="GV53" s="170" t="e">
        <f t="shared" si="215"/>
        <v>#N/A</v>
      </c>
      <c r="GW53" s="170" t="e">
        <f t="shared" si="216"/>
        <v>#N/A</v>
      </c>
      <c r="GX53" s="170" t="e">
        <f t="shared" si="217"/>
        <v>#N/A</v>
      </c>
      <c r="GY53" s="170" t="e">
        <f t="shared" si="218"/>
        <v>#N/A</v>
      </c>
      <c r="GZ53" s="170" t="e">
        <f t="shared" si="219"/>
        <v>#N/A</v>
      </c>
      <c r="HA53" s="170" t="e">
        <f t="shared" si="220"/>
        <v>#N/A</v>
      </c>
      <c r="HB53" s="170" t="e">
        <f t="shared" si="221"/>
        <v>#N/A</v>
      </c>
      <c r="HC53" s="170" t="e">
        <f t="shared" si="222"/>
        <v>#N/A</v>
      </c>
      <c r="HD53" s="170" t="e">
        <f t="shared" si="223"/>
        <v>#N/A</v>
      </c>
      <c r="HE53" s="170" t="e">
        <f t="shared" si="224"/>
        <v>#N/A</v>
      </c>
      <c r="HF53" s="170" t="e">
        <f t="shared" si="225"/>
        <v>#N/A</v>
      </c>
      <c r="HG53" s="170" t="e">
        <f t="shared" si="226"/>
        <v>#N/A</v>
      </c>
      <c r="HH53" s="170" t="e">
        <f t="shared" si="227"/>
        <v>#N/A</v>
      </c>
      <c r="HI53" s="170" t="e">
        <f t="shared" si="228"/>
        <v>#N/A</v>
      </c>
      <c r="HJ53" s="170" t="e">
        <f t="shared" si="229"/>
        <v>#N/A</v>
      </c>
      <c r="HK53" s="170" t="e">
        <f t="shared" si="230"/>
        <v>#N/A</v>
      </c>
      <c r="HL53" s="170" t="e">
        <f t="shared" si="231"/>
        <v>#N/A</v>
      </c>
      <c r="HM53" s="170" t="e">
        <f t="shared" si="232"/>
        <v>#N/A</v>
      </c>
      <c r="HN53" s="170" t="e">
        <f t="shared" si="233"/>
        <v>#N/A</v>
      </c>
      <c r="HO53" s="170" t="e">
        <f t="shared" si="234"/>
        <v>#N/A</v>
      </c>
      <c r="HP53" s="170" t="e">
        <f t="shared" si="235"/>
        <v>#N/A</v>
      </c>
    </row>
    <row r="54" spans="1:224" hidden="1" x14ac:dyDescent="0.25">
      <c r="A54" s="4">
        <v>51</v>
      </c>
      <c r="B54" s="96"/>
      <c r="C54" s="96"/>
      <c r="D54" s="96"/>
      <c r="E54" s="36" t="str">
        <f t="shared" si="107"/>
        <v/>
      </c>
      <c r="F54" s="36" t="str">
        <f t="shared" si="108"/>
        <v/>
      </c>
      <c r="G54" s="74" t="str">
        <f t="shared" si="109"/>
        <v/>
      </c>
      <c r="H54" s="23"/>
      <c r="I54" s="58"/>
      <c r="J54" s="281"/>
      <c r="K54" s="75" t="str">
        <f>IF(AND(B54&gt;0,C54&gt;0,D54&gt;0),IF(ISBLANK(J54),IF(ISBLANK(H54),"",(D54-B54)*VLOOKUP(H54,VLookups!$A$4:$B$13,2,FALSE)),J54),"")</f>
        <v/>
      </c>
      <c r="L54" s="76" t="str">
        <f t="shared" si="131"/>
        <v/>
      </c>
      <c r="M54" s="96"/>
      <c r="N54" s="271"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132"/>
        <v/>
      </c>
      <c r="W54" s="50" t="str">
        <f t="shared" si="240"/>
        <v/>
      </c>
      <c r="X54" s="50" t="str">
        <f t="shared" si="240"/>
        <v/>
      </c>
      <c r="Y54" s="50" t="str">
        <f t="shared" si="240"/>
        <v/>
      </c>
      <c r="Z54" s="50" t="str">
        <f t="shared" si="240"/>
        <v/>
      </c>
      <c r="AA54" s="50" t="str">
        <f t="shared" si="240"/>
        <v/>
      </c>
      <c r="AB54" s="50" t="str">
        <f t="shared" si="240"/>
        <v/>
      </c>
      <c r="AC54" s="50" t="str">
        <f t="shared" si="240"/>
        <v/>
      </c>
      <c r="AD54" s="50" t="str">
        <f t="shared" si="240"/>
        <v/>
      </c>
      <c r="AE54" s="50" t="str">
        <f t="shared" si="240"/>
        <v/>
      </c>
      <c r="AF54" s="50" t="str">
        <f t="shared" si="240"/>
        <v/>
      </c>
      <c r="AG54" s="50" t="str">
        <f t="shared" si="240"/>
        <v/>
      </c>
      <c r="AH54" s="50" t="str">
        <f t="shared" si="240"/>
        <v/>
      </c>
      <c r="AI54" s="50" t="str">
        <f t="shared" si="240"/>
        <v/>
      </c>
      <c r="AJ54" s="50" t="str">
        <f t="shared" si="240"/>
        <v/>
      </c>
      <c r="AK54" s="50" t="str">
        <f t="shared" si="240"/>
        <v/>
      </c>
      <c r="AL54" s="50" t="str">
        <f t="shared" si="240"/>
        <v/>
      </c>
      <c r="AM54" s="50" t="str">
        <f t="shared" si="240"/>
        <v/>
      </c>
      <c r="AN54" s="50" t="str">
        <f t="shared" si="240"/>
        <v/>
      </c>
      <c r="AO54" s="50" t="str">
        <f t="shared" si="240"/>
        <v/>
      </c>
      <c r="AP54" s="50" t="str">
        <f t="shared" si="240"/>
        <v/>
      </c>
      <c r="AQ54" s="50" t="str">
        <f t="shared" si="133"/>
        <v/>
      </c>
      <c r="AR54" s="50" t="str">
        <f t="shared" si="247"/>
        <v/>
      </c>
      <c r="AS54" s="50" t="str">
        <f t="shared" si="247"/>
        <v/>
      </c>
      <c r="AT54" s="50" t="str">
        <f t="shared" si="247"/>
        <v/>
      </c>
      <c r="AU54" s="50" t="str">
        <f t="shared" si="247"/>
        <v/>
      </c>
      <c r="AV54" s="50" t="str">
        <f t="shared" si="247"/>
        <v/>
      </c>
      <c r="AW54" s="50" t="str">
        <f t="shared" si="247"/>
        <v/>
      </c>
      <c r="AX54" s="50" t="str">
        <f t="shared" si="247"/>
        <v/>
      </c>
      <c r="AY54" s="50" t="str">
        <f t="shared" si="247"/>
        <v/>
      </c>
      <c r="AZ54" s="50" t="str">
        <f t="shared" si="247"/>
        <v/>
      </c>
      <c r="BA54" s="50" t="str">
        <f t="shared" si="247"/>
        <v/>
      </c>
      <c r="BB54" s="50" t="str">
        <f t="shared" si="247"/>
        <v/>
      </c>
      <c r="BC54" s="50" t="str">
        <f t="shared" si="247"/>
        <v/>
      </c>
      <c r="BD54" s="50" t="str">
        <f t="shared" si="247"/>
        <v/>
      </c>
      <c r="BE54" s="50" t="str">
        <f t="shared" si="247"/>
        <v/>
      </c>
      <c r="BF54" s="50" t="str">
        <f t="shared" si="247"/>
        <v/>
      </c>
      <c r="BG54" s="50" t="str">
        <f t="shared" si="247"/>
        <v/>
      </c>
      <c r="BH54" s="50" t="str">
        <f t="shared" si="247"/>
        <v/>
      </c>
      <c r="BI54" s="50" t="str">
        <f t="shared" si="247"/>
        <v/>
      </c>
      <c r="BJ54" s="50" t="str">
        <f t="shared" si="247"/>
        <v/>
      </c>
      <c r="BK54" s="50" t="str">
        <f t="shared" si="247"/>
        <v/>
      </c>
      <c r="BL54" s="50" t="str">
        <f t="shared" si="247"/>
        <v/>
      </c>
      <c r="BM54" s="50" t="str">
        <f t="shared" si="247"/>
        <v/>
      </c>
      <c r="BN54" s="50" t="str">
        <f t="shared" si="247"/>
        <v/>
      </c>
      <c r="BO54" s="50" t="str">
        <f t="shared" si="247"/>
        <v/>
      </c>
      <c r="BP54" s="50" t="str">
        <f t="shared" si="247"/>
        <v/>
      </c>
      <c r="BQ54" s="50" t="str">
        <f t="shared" si="247"/>
        <v/>
      </c>
      <c r="BR54" s="50" t="str">
        <f t="shared" si="247"/>
        <v/>
      </c>
      <c r="BS54" s="50" t="str">
        <f t="shared" si="247"/>
        <v/>
      </c>
      <c r="BT54" s="50" t="str">
        <f t="shared" si="247"/>
        <v/>
      </c>
      <c r="BU54" s="50" t="str">
        <f t="shared" si="247"/>
        <v/>
      </c>
      <c r="BV54" s="50" t="str">
        <f t="shared" si="247"/>
        <v/>
      </c>
      <c r="BW54" s="50" t="str">
        <f t="shared" si="247"/>
        <v/>
      </c>
      <c r="BX54" s="50" t="str">
        <f t="shared" si="247"/>
        <v/>
      </c>
      <c r="BY54" s="50" t="str">
        <f t="shared" si="247"/>
        <v/>
      </c>
      <c r="BZ54" s="50" t="str">
        <f t="shared" si="247"/>
        <v/>
      </c>
      <c r="CA54" s="50" t="str">
        <f t="shared" si="247"/>
        <v/>
      </c>
      <c r="CB54" s="50" t="str">
        <f t="shared" si="247"/>
        <v/>
      </c>
      <c r="CC54" s="50" t="str">
        <f t="shared" si="247"/>
        <v/>
      </c>
      <c r="CD54" s="50" t="str">
        <f t="shared" si="247"/>
        <v/>
      </c>
      <c r="CE54" s="50" t="str">
        <f t="shared" si="247"/>
        <v/>
      </c>
      <c r="CF54" s="50" t="str">
        <f t="shared" si="247"/>
        <v/>
      </c>
      <c r="CG54" s="50" t="str">
        <f t="shared" si="247"/>
        <v/>
      </c>
      <c r="CH54" s="50" t="str">
        <f t="shared" si="247"/>
        <v/>
      </c>
      <c r="CI54" s="50" t="str">
        <f t="shared" si="247"/>
        <v/>
      </c>
      <c r="CJ54" s="50" t="str">
        <f t="shared" si="247"/>
        <v/>
      </c>
      <c r="CK54" s="50" t="str">
        <f t="shared" si="247"/>
        <v/>
      </c>
      <c r="CL54" s="50" t="str">
        <f t="shared" si="247"/>
        <v/>
      </c>
      <c r="CM54" s="50" t="str">
        <f t="shared" si="247"/>
        <v/>
      </c>
      <c r="CN54" s="50" t="str">
        <f t="shared" si="247"/>
        <v/>
      </c>
      <c r="CO54" s="50" t="str">
        <f t="shared" si="247"/>
        <v/>
      </c>
      <c r="CP54" s="50" t="str">
        <f t="shared" si="247"/>
        <v/>
      </c>
      <c r="CQ54" s="50" t="str">
        <f t="shared" si="247"/>
        <v/>
      </c>
      <c r="CR54" s="50" t="str">
        <f t="shared" si="247"/>
        <v/>
      </c>
      <c r="CS54" s="50" t="str">
        <f t="shared" si="247"/>
        <v/>
      </c>
      <c r="CT54" s="50" t="str">
        <f t="shared" si="247"/>
        <v/>
      </c>
      <c r="CU54" s="50" t="str">
        <f t="shared" si="247"/>
        <v/>
      </c>
      <c r="CV54" s="50" t="str">
        <f t="shared" si="247"/>
        <v/>
      </c>
      <c r="CW54" s="50" t="str">
        <f t="shared" si="247"/>
        <v/>
      </c>
      <c r="CX54" s="50" t="str">
        <f t="shared" si="247"/>
        <v/>
      </c>
      <c r="CY54" s="50" t="str">
        <f t="shared" si="247"/>
        <v/>
      </c>
      <c r="CZ54" s="50" t="str">
        <f t="shared" si="247"/>
        <v/>
      </c>
      <c r="DA54" s="50" t="str">
        <f t="shared" si="247"/>
        <v/>
      </c>
      <c r="DB54" s="50" t="str">
        <f t="shared" si="247"/>
        <v/>
      </c>
      <c r="DC54" s="50" t="str">
        <f t="shared" si="247"/>
        <v/>
      </c>
      <c r="DD54" s="50" t="str">
        <f t="shared" si="246"/>
        <v/>
      </c>
      <c r="DE54" s="50" t="str">
        <f t="shared" si="246"/>
        <v/>
      </c>
      <c r="DF54" s="50" t="str">
        <f t="shared" si="246"/>
        <v/>
      </c>
      <c r="DG54" s="50" t="str">
        <f t="shared" si="246"/>
        <v/>
      </c>
      <c r="DH54" s="50" t="str">
        <f t="shared" si="246"/>
        <v/>
      </c>
      <c r="DI54" s="50" t="str">
        <f t="shared" si="246"/>
        <v/>
      </c>
      <c r="DJ54" s="50" t="str">
        <f t="shared" si="246"/>
        <v/>
      </c>
      <c r="DK54" s="50" t="str">
        <f t="shared" si="246"/>
        <v/>
      </c>
      <c r="DL54" s="50" t="str">
        <f t="shared" si="246"/>
        <v/>
      </c>
      <c r="DM54" s="50" t="str">
        <f t="shared" si="246"/>
        <v/>
      </c>
      <c r="DN54" s="50" t="str">
        <f t="shared" si="246"/>
        <v/>
      </c>
      <c r="DO54" s="50" t="str">
        <f t="shared" si="246"/>
        <v/>
      </c>
      <c r="DP54" s="50" t="str">
        <f t="shared" si="246"/>
        <v/>
      </c>
      <c r="DQ54" s="50" t="str">
        <f t="shared" si="246"/>
        <v/>
      </c>
      <c r="DR54" s="50" t="str">
        <f t="shared" si="246"/>
        <v/>
      </c>
      <c r="DS54" s="50" t="str">
        <f t="shared" si="246"/>
        <v/>
      </c>
      <c r="DT54" s="170" t="e">
        <f t="shared" si="135"/>
        <v>#N/A</v>
      </c>
      <c r="DU54" s="170" t="e">
        <f t="shared" si="136"/>
        <v>#N/A</v>
      </c>
      <c r="DV54" s="170" t="e">
        <f t="shared" si="137"/>
        <v>#N/A</v>
      </c>
      <c r="DW54" s="170" t="e">
        <f t="shared" si="138"/>
        <v>#N/A</v>
      </c>
      <c r="DX54" s="170" t="e">
        <f t="shared" si="139"/>
        <v>#N/A</v>
      </c>
      <c r="DY54" s="170" t="e">
        <f t="shared" si="140"/>
        <v>#N/A</v>
      </c>
      <c r="DZ54" s="170" t="e">
        <f t="shared" si="141"/>
        <v>#N/A</v>
      </c>
      <c r="EA54" s="170" t="e">
        <f t="shared" si="142"/>
        <v>#N/A</v>
      </c>
      <c r="EB54" s="170" t="e">
        <f t="shared" si="143"/>
        <v>#N/A</v>
      </c>
      <c r="EC54" s="170" t="e">
        <f t="shared" si="144"/>
        <v>#N/A</v>
      </c>
      <c r="ED54" s="170" t="e">
        <f t="shared" si="145"/>
        <v>#N/A</v>
      </c>
      <c r="EE54" s="170" t="e">
        <f t="shared" si="146"/>
        <v>#N/A</v>
      </c>
      <c r="EF54" s="170" t="e">
        <f t="shared" si="147"/>
        <v>#N/A</v>
      </c>
      <c r="EG54" s="170" t="e">
        <f t="shared" si="148"/>
        <v>#N/A</v>
      </c>
      <c r="EH54" s="170" t="e">
        <f t="shared" si="149"/>
        <v>#N/A</v>
      </c>
      <c r="EI54" s="170" t="e">
        <f t="shared" si="150"/>
        <v>#N/A</v>
      </c>
      <c r="EJ54" s="170" t="e">
        <f t="shared" si="151"/>
        <v>#N/A</v>
      </c>
      <c r="EK54" s="170" t="e">
        <f t="shared" si="152"/>
        <v>#N/A</v>
      </c>
      <c r="EL54" s="170" t="e">
        <f t="shared" si="153"/>
        <v>#N/A</v>
      </c>
      <c r="EM54" s="170" t="e">
        <f t="shared" si="154"/>
        <v>#N/A</v>
      </c>
      <c r="EN54" s="170" t="e">
        <f t="shared" si="155"/>
        <v>#N/A</v>
      </c>
      <c r="EO54" s="170" t="e">
        <f t="shared" si="156"/>
        <v>#N/A</v>
      </c>
      <c r="EP54" s="170" t="e">
        <f t="shared" si="157"/>
        <v>#N/A</v>
      </c>
      <c r="EQ54" s="170" t="e">
        <f t="shared" si="158"/>
        <v>#N/A</v>
      </c>
      <c r="ER54" s="170" t="e">
        <f t="shared" si="159"/>
        <v>#N/A</v>
      </c>
      <c r="ES54" s="170" t="e">
        <f t="shared" si="160"/>
        <v>#N/A</v>
      </c>
      <c r="ET54" s="170" t="e">
        <f t="shared" si="161"/>
        <v>#N/A</v>
      </c>
      <c r="EU54" s="170" t="e">
        <f t="shared" si="162"/>
        <v>#N/A</v>
      </c>
      <c r="EV54" s="170" t="e">
        <f t="shared" si="163"/>
        <v>#N/A</v>
      </c>
      <c r="EW54" s="170" t="e">
        <f t="shared" si="164"/>
        <v>#N/A</v>
      </c>
      <c r="EX54" s="170" t="e">
        <f t="shared" si="165"/>
        <v>#N/A</v>
      </c>
      <c r="EY54" s="170" t="e">
        <f t="shared" si="166"/>
        <v>#N/A</v>
      </c>
      <c r="EZ54" s="170" t="e">
        <f t="shared" si="167"/>
        <v>#N/A</v>
      </c>
      <c r="FA54" s="170" t="e">
        <f t="shared" si="168"/>
        <v>#N/A</v>
      </c>
      <c r="FB54" s="170" t="e">
        <f t="shared" si="169"/>
        <v>#N/A</v>
      </c>
      <c r="FC54" s="170" t="e">
        <f t="shared" si="170"/>
        <v>#N/A</v>
      </c>
      <c r="FD54" s="170" t="e">
        <f t="shared" si="171"/>
        <v>#N/A</v>
      </c>
      <c r="FE54" s="170" t="e">
        <f t="shared" si="172"/>
        <v>#N/A</v>
      </c>
      <c r="FF54" s="170" t="e">
        <f t="shared" si="173"/>
        <v>#N/A</v>
      </c>
      <c r="FG54" s="170" t="e">
        <f t="shared" si="174"/>
        <v>#N/A</v>
      </c>
      <c r="FH54" s="170" t="e">
        <f t="shared" si="175"/>
        <v>#N/A</v>
      </c>
      <c r="FI54" s="170" t="e">
        <f t="shared" si="176"/>
        <v>#N/A</v>
      </c>
      <c r="FJ54" s="170" t="e">
        <f t="shared" si="177"/>
        <v>#N/A</v>
      </c>
      <c r="FK54" s="170" t="e">
        <f t="shared" si="178"/>
        <v>#N/A</v>
      </c>
      <c r="FL54" s="170" t="e">
        <f t="shared" si="179"/>
        <v>#N/A</v>
      </c>
      <c r="FM54" s="170" t="e">
        <f t="shared" si="180"/>
        <v>#N/A</v>
      </c>
      <c r="FN54" s="170" t="e">
        <f t="shared" si="181"/>
        <v>#N/A</v>
      </c>
      <c r="FO54" s="170" t="e">
        <f t="shared" si="182"/>
        <v>#N/A</v>
      </c>
      <c r="FP54" s="170" t="e">
        <f t="shared" si="183"/>
        <v>#N/A</v>
      </c>
      <c r="FQ54" s="170" t="e">
        <f t="shared" si="184"/>
        <v>#N/A</v>
      </c>
      <c r="FR54" s="170" t="e">
        <f t="shared" si="185"/>
        <v>#N/A</v>
      </c>
      <c r="FS54" s="170" t="e">
        <f t="shared" si="186"/>
        <v>#N/A</v>
      </c>
      <c r="FT54" s="170" t="e">
        <f t="shared" si="187"/>
        <v>#N/A</v>
      </c>
      <c r="FU54" s="170" t="e">
        <f t="shared" si="188"/>
        <v>#N/A</v>
      </c>
      <c r="FV54" s="170" t="e">
        <f t="shared" si="189"/>
        <v>#N/A</v>
      </c>
      <c r="FW54" s="170" t="e">
        <f t="shared" si="190"/>
        <v>#N/A</v>
      </c>
      <c r="FX54" s="170" t="e">
        <f t="shared" si="191"/>
        <v>#N/A</v>
      </c>
      <c r="FY54" s="170" t="e">
        <f t="shared" si="192"/>
        <v>#N/A</v>
      </c>
      <c r="FZ54" s="170" t="e">
        <f t="shared" si="193"/>
        <v>#N/A</v>
      </c>
      <c r="GA54" s="170" t="e">
        <f t="shared" si="194"/>
        <v>#N/A</v>
      </c>
      <c r="GB54" s="170" t="e">
        <f t="shared" si="195"/>
        <v>#N/A</v>
      </c>
      <c r="GC54" s="170" t="e">
        <f t="shared" si="196"/>
        <v>#N/A</v>
      </c>
      <c r="GD54" s="170" t="e">
        <f t="shared" si="197"/>
        <v>#N/A</v>
      </c>
      <c r="GE54" s="170" t="e">
        <f t="shared" si="198"/>
        <v>#N/A</v>
      </c>
      <c r="GF54" s="170" t="e">
        <f t="shared" si="199"/>
        <v>#N/A</v>
      </c>
      <c r="GG54" s="170" t="e">
        <f t="shared" si="200"/>
        <v>#N/A</v>
      </c>
      <c r="GH54" s="170" t="e">
        <f t="shared" si="201"/>
        <v>#N/A</v>
      </c>
      <c r="GI54" s="170" t="e">
        <f t="shared" si="202"/>
        <v>#N/A</v>
      </c>
      <c r="GJ54" s="170" t="e">
        <f t="shared" si="203"/>
        <v>#N/A</v>
      </c>
      <c r="GK54" s="170" t="e">
        <f t="shared" si="204"/>
        <v>#N/A</v>
      </c>
      <c r="GL54" s="170" t="e">
        <f t="shared" si="205"/>
        <v>#N/A</v>
      </c>
      <c r="GM54" s="170" t="e">
        <f t="shared" si="206"/>
        <v>#N/A</v>
      </c>
      <c r="GN54" s="170" t="e">
        <f t="shared" si="207"/>
        <v>#N/A</v>
      </c>
      <c r="GO54" s="170" t="e">
        <f t="shared" si="208"/>
        <v>#N/A</v>
      </c>
      <c r="GP54" s="170" t="e">
        <f t="shared" si="209"/>
        <v>#N/A</v>
      </c>
      <c r="GQ54" s="170" t="e">
        <f t="shared" si="210"/>
        <v>#N/A</v>
      </c>
      <c r="GR54" s="170" t="e">
        <f t="shared" si="211"/>
        <v>#N/A</v>
      </c>
      <c r="GS54" s="170" t="e">
        <f t="shared" si="212"/>
        <v>#N/A</v>
      </c>
      <c r="GT54" s="170" t="e">
        <f t="shared" si="213"/>
        <v>#N/A</v>
      </c>
      <c r="GU54" s="170" t="e">
        <f t="shared" si="214"/>
        <v>#N/A</v>
      </c>
      <c r="GV54" s="170" t="e">
        <f t="shared" si="215"/>
        <v>#N/A</v>
      </c>
      <c r="GW54" s="170" t="e">
        <f t="shared" si="216"/>
        <v>#N/A</v>
      </c>
      <c r="GX54" s="170" t="e">
        <f t="shared" si="217"/>
        <v>#N/A</v>
      </c>
      <c r="GY54" s="170" t="e">
        <f t="shared" si="218"/>
        <v>#N/A</v>
      </c>
      <c r="GZ54" s="170" t="e">
        <f t="shared" si="219"/>
        <v>#N/A</v>
      </c>
      <c r="HA54" s="170" t="e">
        <f t="shared" si="220"/>
        <v>#N/A</v>
      </c>
      <c r="HB54" s="170" t="e">
        <f t="shared" si="221"/>
        <v>#N/A</v>
      </c>
      <c r="HC54" s="170" t="e">
        <f t="shared" si="222"/>
        <v>#N/A</v>
      </c>
      <c r="HD54" s="170" t="e">
        <f t="shared" si="223"/>
        <v>#N/A</v>
      </c>
      <c r="HE54" s="170" t="e">
        <f t="shared" si="224"/>
        <v>#N/A</v>
      </c>
      <c r="HF54" s="170" t="e">
        <f t="shared" si="225"/>
        <v>#N/A</v>
      </c>
      <c r="HG54" s="170" t="e">
        <f t="shared" si="226"/>
        <v>#N/A</v>
      </c>
      <c r="HH54" s="170" t="e">
        <f t="shared" si="227"/>
        <v>#N/A</v>
      </c>
      <c r="HI54" s="170" t="e">
        <f t="shared" si="228"/>
        <v>#N/A</v>
      </c>
      <c r="HJ54" s="170" t="e">
        <f t="shared" si="229"/>
        <v>#N/A</v>
      </c>
      <c r="HK54" s="170" t="e">
        <f t="shared" si="230"/>
        <v>#N/A</v>
      </c>
      <c r="HL54" s="170" t="e">
        <f t="shared" si="231"/>
        <v>#N/A</v>
      </c>
      <c r="HM54" s="170" t="e">
        <f t="shared" si="232"/>
        <v>#N/A</v>
      </c>
      <c r="HN54" s="170" t="e">
        <f t="shared" si="233"/>
        <v>#N/A</v>
      </c>
      <c r="HO54" s="170" t="e">
        <f t="shared" si="234"/>
        <v>#N/A</v>
      </c>
      <c r="HP54" s="170" t="e">
        <f t="shared" si="235"/>
        <v>#N/A</v>
      </c>
    </row>
    <row r="55" spans="1:224" hidden="1" x14ac:dyDescent="0.25">
      <c r="A55" s="4">
        <v>52</v>
      </c>
      <c r="B55" s="96"/>
      <c r="C55" s="96"/>
      <c r="D55" s="96"/>
      <c r="E55" s="36" t="str">
        <f t="shared" si="107"/>
        <v/>
      </c>
      <c r="F55" s="36" t="str">
        <f t="shared" si="108"/>
        <v/>
      </c>
      <c r="G55" s="74" t="str">
        <f t="shared" si="109"/>
        <v/>
      </c>
      <c r="H55" s="23"/>
      <c r="I55" s="58"/>
      <c r="J55" s="281"/>
      <c r="K55" s="75" t="str">
        <f>IF(AND(B55&gt;0,C55&gt;0,D55&gt;0),IF(ISBLANK(J55),IF(ISBLANK(H55),"",(D55-B55)*VLOOKUP(H55,VLookups!$A$4:$B$13,2,FALSE)),J55),"")</f>
        <v/>
      </c>
      <c r="L55" s="76" t="str">
        <f t="shared" si="131"/>
        <v/>
      </c>
      <c r="M55" s="96"/>
      <c r="N55" s="271"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132"/>
        <v/>
      </c>
      <c r="W55" s="50" t="str">
        <f t="shared" si="240"/>
        <v/>
      </c>
      <c r="X55" s="50" t="str">
        <f t="shared" si="240"/>
        <v/>
      </c>
      <c r="Y55" s="50" t="str">
        <f t="shared" si="240"/>
        <v/>
      </c>
      <c r="Z55" s="50" t="str">
        <f t="shared" si="240"/>
        <v/>
      </c>
      <c r="AA55" s="50" t="str">
        <f t="shared" si="240"/>
        <v/>
      </c>
      <c r="AB55" s="50" t="str">
        <f t="shared" si="240"/>
        <v/>
      </c>
      <c r="AC55" s="50" t="str">
        <f t="shared" si="240"/>
        <v/>
      </c>
      <c r="AD55" s="50" t="str">
        <f t="shared" si="240"/>
        <v/>
      </c>
      <c r="AE55" s="50" t="str">
        <f t="shared" si="240"/>
        <v/>
      </c>
      <c r="AF55" s="50" t="str">
        <f t="shared" si="240"/>
        <v/>
      </c>
      <c r="AG55" s="50" t="str">
        <f t="shared" si="240"/>
        <v/>
      </c>
      <c r="AH55" s="50" t="str">
        <f t="shared" si="240"/>
        <v/>
      </c>
      <c r="AI55" s="50" t="str">
        <f t="shared" si="240"/>
        <v/>
      </c>
      <c r="AJ55" s="50" t="str">
        <f t="shared" si="240"/>
        <v/>
      </c>
      <c r="AK55" s="50" t="str">
        <f t="shared" si="240"/>
        <v/>
      </c>
      <c r="AL55" s="50" t="str">
        <f t="shared" si="240"/>
        <v/>
      </c>
      <c r="AM55" s="50" t="str">
        <f t="shared" si="240"/>
        <v/>
      </c>
      <c r="AN55" s="50" t="str">
        <f t="shared" si="240"/>
        <v/>
      </c>
      <c r="AO55" s="50" t="str">
        <f t="shared" si="240"/>
        <v/>
      </c>
      <c r="AP55" s="50" t="str">
        <f t="shared" si="240"/>
        <v/>
      </c>
      <c r="AQ55" s="50" t="str">
        <f t="shared" si="133"/>
        <v/>
      </c>
      <c r="AR55" s="50" t="str">
        <f t="shared" si="247"/>
        <v/>
      </c>
      <c r="AS55" s="50" t="str">
        <f t="shared" si="247"/>
        <v/>
      </c>
      <c r="AT55" s="50" t="str">
        <f t="shared" si="247"/>
        <v/>
      </c>
      <c r="AU55" s="50" t="str">
        <f t="shared" si="247"/>
        <v/>
      </c>
      <c r="AV55" s="50" t="str">
        <f t="shared" si="247"/>
        <v/>
      </c>
      <c r="AW55" s="50" t="str">
        <f t="shared" si="247"/>
        <v/>
      </c>
      <c r="AX55" s="50" t="str">
        <f t="shared" si="247"/>
        <v/>
      </c>
      <c r="AY55" s="50" t="str">
        <f t="shared" si="247"/>
        <v/>
      </c>
      <c r="AZ55" s="50" t="str">
        <f t="shared" si="247"/>
        <v/>
      </c>
      <c r="BA55" s="50" t="str">
        <f t="shared" si="247"/>
        <v/>
      </c>
      <c r="BB55" s="50" t="str">
        <f t="shared" si="247"/>
        <v/>
      </c>
      <c r="BC55" s="50" t="str">
        <f t="shared" si="247"/>
        <v/>
      </c>
      <c r="BD55" s="50" t="str">
        <f t="shared" si="247"/>
        <v/>
      </c>
      <c r="BE55" s="50" t="str">
        <f t="shared" si="247"/>
        <v/>
      </c>
      <c r="BF55" s="50" t="str">
        <f t="shared" si="247"/>
        <v/>
      </c>
      <c r="BG55" s="50" t="str">
        <f t="shared" si="247"/>
        <v/>
      </c>
      <c r="BH55" s="50" t="str">
        <f t="shared" si="247"/>
        <v/>
      </c>
      <c r="BI55" s="50" t="str">
        <f t="shared" si="247"/>
        <v/>
      </c>
      <c r="BJ55" s="50" t="str">
        <f t="shared" si="247"/>
        <v/>
      </c>
      <c r="BK55" s="50" t="str">
        <f t="shared" si="247"/>
        <v/>
      </c>
      <c r="BL55" s="50" t="str">
        <f t="shared" si="247"/>
        <v/>
      </c>
      <c r="BM55" s="50" t="str">
        <f t="shared" si="247"/>
        <v/>
      </c>
      <c r="BN55" s="50" t="str">
        <f t="shared" si="247"/>
        <v/>
      </c>
      <c r="BO55" s="50" t="str">
        <f t="shared" si="247"/>
        <v/>
      </c>
      <c r="BP55" s="50" t="str">
        <f t="shared" si="247"/>
        <v/>
      </c>
      <c r="BQ55" s="50" t="str">
        <f t="shared" si="247"/>
        <v/>
      </c>
      <c r="BR55" s="50" t="str">
        <f t="shared" si="247"/>
        <v/>
      </c>
      <c r="BS55" s="50" t="str">
        <f t="shared" si="247"/>
        <v/>
      </c>
      <c r="BT55" s="50" t="str">
        <f t="shared" si="247"/>
        <v/>
      </c>
      <c r="BU55" s="50" t="str">
        <f t="shared" si="247"/>
        <v/>
      </c>
      <c r="BV55" s="50" t="str">
        <f t="shared" si="247"/>
        <v/>
      </c>
      <c r="BW55" s="50" t="str">
        <f t="shared" si="247"/>
        <v/>
      </c>
      <c r="BX55" s="50" t="str">
        <f t="shared" si="247"/>
        <v/>
      </c>
      <c r="BY55" s="50" t="str">
        <f t="shared" si="247"/>
        <v/>
      </c>
      <c r="BZ55" s="50" t="str">
        <f t="shared" si="247"/>
        <v/>
      </c>
      <c r="CA55" s="50" t="str">
        <f t="shared" si="247"/>
        <v/>
      </c>
      <c r="CB55" s="50" t="str">
        <f t="shared" si="247"/>
        <v/>
      </c>
      <c r="CC55" s="50" t="str">
        <f t="shared" si="247"/>
        <v/>
      </c>
      <c r="CD55" s="50" t="str">
        <f t="shared" si="247"/>
        <v/>
      </c>
      <c r="CE55" s="50" t="str">
        <f t="shared" si="247"/>
        <v/>
      </c>
      <c r="CF55" s="50" t="str">
        <f t="shared" si="247"/>
        <v/>
      </c>
      <c r="CG55" s="50" t="str">
        <f t="shared" si="247"/>
        <v/>
      </c>
      <c r="CH55" s="50" t="str">
        <f t="shared" si="247"/>
        <v/>
      </c>
      <c r="CI55" s="50" t="str">
        <f t="shared" si="247"/>
        <v/>
      </c>
      <c r="CJ55" s="50" t="str">
        <f t="shared" si="247"/>
        <v/>
      </c>
      <c r="CK55" s="50" t="str">
        <f t="shared" si="247"/>
        <v/>
      </c>
      <c r="CL55" s="50" t="str">
        <f t="shared" si="247"/>
        <v/>
      </c>
      <c r="CM55" s="50" t="str">
        <f t="shared" si="247"/>
        <v/>
      </c>
      <c r="CN55" s="50" t="str">
        <f t="shared" si="247"/>
        <v/>
      </c>
      <c r="CO55" s="50" t="str">
        <f t="shared" si="247"/>
        <v/>
      </c>
      <c r="CP55" s="50" t="str">
        <f t="shared" si="247"/>
        <v/>
      </c>
      <c r="CQ55" s="50" t="str">
        <f t="shared" si="247"/>
        <v/>
      </c>
      <c r="CR55" s="50" t="str">
        <f t="shared" si="247"/>
        <v/>
      </c>
      <c r="CS55" s="50" t="str">
        <f t="shared" si="247"/>
        <v/>
      </c>
      <c r="CT55" s="50" t="str">
        <f t="shared" si="247"/>
        <v/>
      </c>
      <c r="CU55" s="50" t="str">
        <f t="shared" si="247"/>
        <v/>
      </c>
      <c r="CV55" s="50" t="str">
        <f t="shared" si="247"/>
        <v/>
      </c>
      <c r="CW55" s="50" t="str">
        <f t="shared" si="247"/>
        <v/>
      </c>
      <c r="CX55" s="50" t="str">
        <f t="shared" si="247"/>
        <v/>
      </c>
      <c r="CY55" s="50" t="str">
        <f t="shared" si="247"/>
        <v/>
      </c>
      <c r="CZ55" s="50" t="str">
        <f t="shared" si="247"/>
        <v/>
      </c>
      <c r="DA55" s="50" t="str">
        <f t="shared" si="247"/>
        <v/>
      </c>
      <c r="DB55" s="50" t="str">
        <f t="shared" si="247"/>
        <v/>
      </c>
      <c r="DC55" s="50" t="str">
        <f t="shared" si="247"/>
        <v/>
      </c>
      <c r="DD55" s="50" t="str">
        <f t="shared" si="246"/>
        <v/>
      </c>
      <c r="DE55" s="50" t="str">
        <f t="shared" si="246"/>
        <v/>
      </c>
      <c r="DF55" s="50" t="str">
        <f t="shared" si="246"/>
        <v/>
      </c>
      <c r="DG55" s="50" t="str">
        <f t="shared" si="246"/>
        <v/>
      </c>
      <c r="DH55" s="50" t="str">
        <f t="shared" si="246"/>
        <v/>
      </c>
      <c r="DI55" s="50" t="str">
        <f t="shared" si="246"/>
        <v/>
      </c>
      <c r="DJ55" s="50" t="str">
        <f t="shared" si="246"/>
        <v/>
      </c>
      <c r="DK55" s="50" t="str">
        <f t="shared" si="246"/>
        <v/>
      </c>
      <c r="DL55" s="50" t="str">
        <f t="shared" si="246"/>
        <v/>
      </c>
      <c r="DM55" s="50" t="str">
        <f t="shared" si="246"/>
        <v/>
      </c>
      <c r="DN55" s="50" t="str">
        <f t="shared" si="246"/>
        <v/>
      </c>
      <c r="DO55" s="50" t="str">
        <f t="shared" si="246"/>
        <v/>
      </c>
      <c r="DP55" s="50" t="str">
        <f t="shared" si="246"/>
        <v/>
      </c>
      <c r="DQ55" s="50" t="str">
        <f t="shared" si="246"/>
        <v/>
      </c>
      <c r="DR55" s="50" t="str">
        <f t="shared" si="246"/>
        <v/>
      </c>
      <c r="DS55" s="50" t="str">
        <f t="shared" si="246"/>
        <v/>
      </c>
      <c r="DT55" s="170" t="e">
        <f t="shared" si="135"/>
        <v>#N/A</v>
      </c>
      <c r="DU55" s="170" t="e">
        <f t="shared" si="136"/>
        <v>#N/A</v>
      </c>
      <c r="DV55" s="170" t="e">
        <f t="shared" si="137"/>
        <v>#N/A</v>
      </c>
      <c r="DW55" s="170" t="e">
        <f t="shared" si="138"/>
        <v>#N/A</v>
      </c>
      <c r="DX55" s="170" t="e">
        <f t="shared" si="139"/>
        <v>#N/A</v>
      </c>
      <c r="DY55" s="170" t="e">
        <f t="shared" si="140"/>
        <v>#N/A</v>
      </c>
      <c r="DZ55" s="170" t="e">
        <f t="shared" si="141"/>
        <v>#N/A</v>
      </c>
      <c r="EA55" s="170" t="e">
        <f t="shared" si="142"/>
        <v>#N/A</v>
      </c>
      <c r="EB55" s="170" t="e">
        <f t="shared" si="143"/>
        <v>#N/A</v>
      </c>
      <c r="EC55" s="170" t="e">
        <f t="shared" si="144"/>
        <v>#N/A</v>
      </c>
      <c r="ED55" s="170" t="e">
        <f t="shared" si="145"/>
        <v>#N/A</v>
      </c>
      <c r="EE55" s="170" t="e">
        <f t="shared" si="146"/>
        <v>#N/A</v>
      </c>
      <c r="EF55" s="170" t="e">
        <f t="shared" si="147"/>
        <v>#N/A</v>
      </c>
      <c r="EG55" s="170" t="e">
        <f t="shared" si="148"/>
        <v>#N/A</v>
      </c>
      <c r="EH55" s="170" t="e">
        <f t="shared" si="149"/>
        <v>#N/A</v>
      </c>
      <c r="EI55" s="170" t="e">
        <f t="shared" si="150"/>
        <v>#N/A</v>
      </c>
      <c r="EJ55" s="170" t="e">
        <f t="shared" si="151"/>
        <v>#N/A</v>
      </c>
      <c r="EK55" s="170" t="e">
        <f t="shared" si="152"/>
        <v>#N/A</v>
      </c>
      <c r="EL55" s="170" t="e">
        <f t="shared" si="153"/>
        <v>#N/A</v>
      </c>
      <c r="EM55" s="170" t="e">
        <f t="shared" si="154"/>
        <v>#N/A</v>
      </c>
      <c r="EN55" s="170" t="e">
        <f t="shared" si="155"/>
        <v>#N/A</v>
      </c>
      <c r="EO55" s="170" t="e">
        <f t="shared" si="156"/>
        <v>#N/A</v>
      </c>
      <c r="EP55" s="170" t="e">
        <f t="shared" si="157"/>
        <v>#N/A</v>
      </c>
      <c r="EQ55" s="170" t="e">
        <f t="shared" si="158"/>
        <v>#N/A</v>
      </c>
      <c r="ER55" s="170" t="e">
        <f t="shared" si="159"/>
        <v>#N/A</v>
      </c>
      <c r="ES55" s="170" t="e">
        <f t="shared" si="160"/>
        <v>#N/A</v>
      </c>
      <c r="ET55" s="170" t="e">
        <f t="shared" si="161"/>
        <v>#N/A</v>
      </c>
      <c r="EU55" s="170" t="e">
        <f t="shared" si="162"/>
        <v>#N/A</v>
      </c>
      <c r="EV55" s="170" t="e">
        <f t="shared" si="163"/>
        <v>#N/A</v>
      </c>
      <c r="EW55" s="170" t="e">
        <f t="shared" si="164"/>
        <v>#N/A</v>
      </c>
      <c r="EX55" s="170" t="e">
        <f t="shared" si="165"/>
        <v>#N/A</v>
      </c>
      <c r="EY55" s="170" t="e">
        <f t="shared" si="166"/>
        <v>#N/A</v>
      </c>
      <c r="EZ55" s="170" t="e">
        <f t="shared" si="167"/>
        <v>#N/A</v>
      </c>
      <c r="FA55" s="170" t="e">
        <f t="shared" si="168"/>
        <v>#N/A</v>
      </c>
      <c r="FB55" s="170" t="e">
        <f t="shared" si="169"/>
        <v>#N/A</v>
      </c>
      <c r="FC55" s="170" t="e">
        <f t="shared" si="170"/>
        <v>#N/A</v>
      </c>
      <c r="FD55" s="170" t="e">
        <f t="shared" si="171"/>
        <v>#N/A</v>
      </c>
      <c r="FE55" s="170" t="e">
        <f t="shared" si="172"/>
        <v>#N/A</v>
      </c>
      <c r="FF55" s="170" t="e">
        <f t="shared" si="173"/>
        <v>#N/A</v>
      </c>
      <c r="FG55" s="170" t="e">
        <f t="shared" si="174"/>
        <v>#N/A</v>
      </c>
      <c r="FH55" s="170" t="e">
        <f t="shared" si="175"/>
        <v>#N/A</v>
      </c>
      <c r="FI55" s="170" t="e">
        <f t="shared" si="176"/>
        <v>#N/A</v>
      </c>
      <c r="FJ55" s="170" t="e">
        <f t="shared" si="177"/>
        <v>#N/A</v>
      </c>
      <c r="FK55" s="170" t="e">
        <f t="shared" si="178"/>
        <v>#N/A</v>
      </c>
      <c r="FL55" s="170" t="e">
        <f t="shared" si="179"/>
        <v>#N/A</v>
      </c>
      <c r="FM55" s="170" t="e">
        <f t="shared" si="180"/>
        <v>#N/A</v>
      </c>
      <c r="FN55" s="170" t="e">
        <f t="shared" si="181"/>
        <v>#N/A</v>
      </c>
      <c r="FO55" s="170" t="e">
        <f t="shared" si="182"/>
        <v>#N/A</v>
      </c>
      <c r="FP55" s="170" t="e">
        <f t="shared" si="183"/>
        <v>#N/A</v>
      </c>
      <c r="FQ55" s="170" t="e">
        <f t="shared" si="184"/>
        <v>#N/A</v>
      </c>
      <c r="FR55" s="170" t="e">
        <f t="shared" si="185"/>
        <v>#N/A</v>
      </c>
      <c r="FS55" s="170" t="e">
        <f t="shared" si="186"/>
        <v>#N/A</v>
      </c>
      <c r="FT55" s="170" t="e">
        <f t="shared" si="187"/>
        <v>#N/A</v>
      </c>
      <c r="FU55" s="170" t="e">
        <f t="shared" si="188"/>
        <v>#N/A</v>
      </c>
      <c r="FV55" s="170" t="e">
        <f t="shared" si="189"/>
        <v>#N/A</v>
      </c>
      <c r="FW55" s="170" t="e">
        <f t="shared" si="190"/>
        <v>#N/A</v>
      </c>
      <c r="FX55" s="170" t="e">
        <f t="shared" si="191"/>
        <v>#N/A</v>
      </c>
      <c r="FY55" s="170" t="e">
        <f t="shared" si="192"/>
        <v>#N/A</v>
      </c>
      <c r="FZ55" s="170" t="e">
        <f t="shared" si="193"/>
        <v>#N/A</v>
      </c>
      <c r="GA55" s="170" t="e">
        <f t="shared" si="194"/>
        <v>#N/A</v>
      </c>
      <c r="GB55" s="170" t="e">
        <f t="shared" si="195"/>
        <v>#N/A</v>
      </c>
      <c r="GC55" s="170" t="e">
        <f t="shared" si="196"/>
        <v>#N/A</v>
      </c>
      <c r="GD55" s="170" t="e">
        <f t="shared" si="197"/>
        <v>#N/A</v>
      </c>
      <c r="GE55" s="170" t="e">
        <f t="shared" si="198"/>
        <v>#N/A</v>
      </c>
      <c r="GF55" s="170" t="e">
        <f t="shared" si="199"/>
        <v>#N/A</v>
      </c>
      <c r="GG55" s="170" t="e">
        <f t="shared" si="200"/>
        <v>#N/A</v>
      </c>
      <c r="GH55" s="170" t="e">
        <f t="shared" si="201"/>
        <v>#N/A</v>
      </c>
      <c r="GI55" s="170" t="e">
        <f t="shared" si="202"/>
        <v>#N/A</v>
      </c>
      <c r="GJ55" s="170" t="e">
        <f t="shared" si="203"/>
        <v>#N/A</v>
      </c>
      <c r="GK55" s="170" t="e">
        <f t="shared" si="204"/>
        <v>#N/A</v>
      </c>
      <c r="GL55" s="170" t="e">
        <f t="shared" si="205"/>
        <v>#N/A</v>
      </c>
      <c r="GM55" s="170" t="e">
        <f t="shared" si="206"/>
        <v>#N/A</v>
      </c>
      <c r="GN55" s="170" t="e">
        <f t="shared" si="207"/>
        <v>#N/A</v>
      </c>
      <c r="GO55" s="170" t="e">
        <f t="shared" si="208"/>
        <v>#N/A</v>
      </c>
      <c r="GP55" s="170" t="e">
        <f t="shared" si="209"/>
        <v>#N/A</v>
      </c>
      <c r="GQ55" s="170" t="e">
        <f t="shared" si="210"/>
        <v>#N/A</v>
      </c>
      <c r="GR55" s="170" t="e">
        <f t="shared" si="211"/>
        <v>#N/A</v>
      </c>
      <c r="GS55" s="170" t="e">
        <f t="shared" si="212"/>
        <v>#N/A</v>
      </c>
      <c r="GT55" s="170" t="e">
        <f t="shared" si="213"/>
        <v>#N/A</v>
      </c>
      <c r="GU55" s="170" t="e">
        <f t="shared" si="214"/>
        <v>#N/A</v>
      </c>
      <c r="GV55" s="170" t="e">
        <f t="shared" si="215"/>
        <v>#N/A</v>
      </c>
      <c r="GW55" s="170" t="e">
        <f t="shared" si="216"/>
        <v>#N/A</v>
      </c>
      <c r="GX55" s="170" t="e">
        <f t="shared" si="217"/>
        <v>#N/A</v>
      </c>
      <c r="GY55" s="170" t="e">
        <f t="shared" si="218"/>
        <v>#N/A</v>
      </c>
      <c r="GZ55" s="170" t="e">
        <f t="shared" si="219"/>
        <v>#N/A</v>
      </c>
      <c r="HA55" s="170" t="e">
        <f t="shared" si="220"/>
        <v>#N/A</v>
      </c>
      <c r="HB55" s="170" t="e">
        <f t="shared" si="221"/>
        <v>#N/A</v>
      </c>
      <c r="HC55" s="170" t="e">
        <f t="shared" si="222"/>
        <v>#N/A</v>
      </c>
      <c r="HD55" s="170" t="e">
        <f t="shared" si="223"/>
        <v>#N/A</v>
      </c>
      <c r="HE55" s="170" t="e">
        <f t="shared" si="224"/>
        <v>#N/A</v>
      </c>
      <c r="HF55" s="170" t="e">
        <f t="shared" si="225"/>
        <v>#N/A</v>
      </c>
      <c r="HG55" s="170" t="e">
        <f t="shared" si="226"/>
        <v>#N/A</v>
      </c>
      <c r="HH55" s="170" t="e">
        <f t="shared" si="227"/>
        <v>#N/A</v>
      </c>
      <c r="HI55" s="170" t="e">
        <f t="shared" si="228"/>
        <v>#N/A</v>
      </c>
      <c r="HJ55" s="170" t="e">
        <f t="shared" si="229"/>
        <v>#N/A</v>
      </c>
      <c r="HK55" s="170" t="e">
        <f t="shared" si="230"/>
        <v>#N/A</v>
      </c>
      <c r="HL55" s="170" t="e">
        <f t="shared" si="231"/>
        <v>#N/A</v>
      </c>
      <c r="HM55" s="170" t="e">
        <f t="shared" si="232"/>
        <v>#N/A</v>
      </c>
      <c r="HN55" s="170" t="e">
        <f t="shared" si="233"/>
        <v>#N/A</v>
      </c>
      <c r="HO55" s="170" t="e">
        <f t="shared" si="234"/>
        <v>#N/A</v>
      </c>
      <c r="HP55" s="170" t="e">
        <f t="shared" si="235"/>
        <v>#N/A</v>
      </c>
    </row>
    <row r="56" spans="1:224" hidden="1" x14ac:dyDescent="0.25">
      <c r="A56" s="4">
        <v>53</v>
      </c>
      <c r="B56" s="96"/>
      <c r="C56" s="96"/>
      <c r="D56" s="96"/>
      <c r="E56" s="36" t="str">
        <f t="shared" si="107"/>
        <v/>
      </c>
      <c r="F56" s="36" t="str">
        <f t="shared" si="108"/>
        <v/>
      </c>
      <c r="G56" s="74" t="str">
        <f t="shared" si="109"/>
        <v/>
      </c>
      <c r="H56" s="23"/>
      <c r="I56" s="58"/>
      <c r="J56" s="281"/>
      <c r="K56" s="75" t="str">
        <f>IF(AND(B56&gt;0,C56&gt;0,D56&gt;0),IF(ISBLANK(J56),IF(ISBLANK(H56),"",(D56-B56)*VLOOKUP(H56,VLookups!$A$4:$B$13,2,FALSE)),J56),"")</f>
        <v/>
      </c>
      <c r="L56" s="76" t="str">
        <f t="shared" si="131"/>
        <v/>
      </c>
      <c r="M56" s="96"/>
      <c r="N56" s="271"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132"/>
        <v/>
      </c>
      <c r="W56" s="50" t="str">
        <f t="shared" si="240"/>
        <v/>
      </c>
      <c r="X56" s="50" t="str">
        <f t="shared" si="240"/>
        <v/>
      </c>
      <c r="Y56" s="50" t="str">
        <f t="shared" si="240"/>
        <v/>
      </c>
      <c r="Z56" s="50" t="str">
        <f t="shared" si="240"/>
        <v/>
      </c>
      <c r="AA56" s="50" t="str">
        <f t="shared" si="240"/>
        <v/>
      </c>
      <c r="AB56" s="50" t="str">
        <f t="shared" si="240"/>
        <v/>
      </c>
      <c r="AC56" s="50" t="str">
        <f t="shared" si="240"/>
        <v/>
      </c>
      <c r="AD56" s="50" t="str">
        <f t="shared" si="240"/>
        <v/>
      </c>
      <c r="AE56" s="50" t="str">
        <f t="shared" si="240"/>
        <v/>
      </c>
      <c r="AF56" s="50" t="str">
        <f t="shared" si="240"/>
        <v/>
      </c>
      <c r="AG56" s="50" t="str">
        <f t="shared" si="240"/>
        <v/>
      </c>
      <c r="AH56" s="50" t="str">
        <f t="shared" si="240"/>
        <v/>
      </c>
      <c r="AI56" s="50" t="str">
        <f t="shared" si="240"/>
        <v/>
      </c>
      <c r="AJ56" s="50" t="str">
        <f t="shared" si="240"/>
        <v/>
      </c>
      <c r="AK56" s="50" t="str">
        <f t="shared" si="240"/>
        <v/>
      </c>
      <c r="AL56" s="50" t="str">
        <f t="shared" ref="AL56:AP56" si="248">IF(ISNONTEXT($V56),AM56-$V56,"")</f>
        <v/>
      </c>
      <c r="AM56" s="50" t="str">
        <f t="shared" si="248"/>
        <v/>
      </c>
      <c r="AN56" s="50" t="str">
        <f t="shared" si="248"/>
        <v/>
      </c>
      <c r="AO56" s="50" t="str">
        <f t="shared" si="248"/>
        <v/>
      </c>
      <c r="AP56" s="50" t="str">
        <f t="shared" si="248"/>
        <v/>
      </c>
      <c r="AQ56" s="50" t="str">
        <f t="shared" si="133"/>
        <v/>
      </c>
      <c r="AR56" s="50" t="str">
        <f t="shared" si="247"/>
        <v/>
      </c>
      <c r="AS56" s="50" t="str">
        <f t="shared" si="247"/>
        <v/>
      </c>
      <c r="AT56" s="50" t="str">
        <f t="shared" si="247"/>
        <v/>
      </c>
      <c r="AU56" s="50" t="str">
        <f t="shared" si="247"/>
        <v/>
      </c>
      <c r="AV56" s="50" t="str">
        <f t="shared" si="247"/>
        <v/>
      </c>
      <c r="AW56" s="50" t="str">
        <f t="shared" si="247"/>
        <v/>
      </c>
      <c r="AX56" s="50" t="str">
        <f t="shared" si="247"/>
        <v/>
      </c>
      <c r="AY56" s="50" t="str">
        <f t="shared" si="247"/>
        <v/>
      </c>
      <c r="AZ56" s="50" t="str">
        <f t="shared" si="247"/>
        <v/>
      </c>
      <c r="BA56" s="50" t="str">
        <f t="shared" si="247"/>
        <v/>
      </c>
      <c r="BB56" s="50" t="str">
        <f t="shared" si="247"/>
        <v/>
      </c>
      <c r="BC56" s="50" t="str">
        <f t="shared" si="247"/>
        <v/>
      </c>
      <c r="BD56" s="50" t="str">
        <f t="shared" si="247"/>
        <v/>
      </c>
      <c r="BE56" s="50" t="str">
        <f t="shared" si="247"/>
        <v/>
      </c>
      <c r="BF56" s="50" t="str">
        <f t="shared" si="247"/>
        <v/>
      </c>
      <c r="BG56" s="50" t="str">
        <f t="shared" si="247"/>
        <v/>
      </c>
      <c r="BH56" s="50" t="str">
        <f t="shared" si="247"/>
        <v/>
      </c>
      <c r="BI56" s="50" t="str">
        <f t="shared" si="247"/>
        <v/>
      </c>
      <c r="BJ56" s="50" t="str">
        <f t="shared" si="247"/>
        <v/>
      </c>
      <c r="BK56" s="50" t="str">
        <f t="shared" si="247"/>
        <v/>
      </c>
      <c r="BL56" s="50" t="str">
        <f t="shared" si="247"/>
        <v/>
      </c>
      <c r="BM56" s="50" t="str">
        <f t="shared" si="247"/>
        <v/>
      </c>
      <c r="BN56" s="50" t="str">
        <f t="shared" si="247"/>
        <v/>
      </c>
      <c r="BO56" s="50" t="str">
        <f t="shared" si="247"/>
        <v/>
      </c>
      <c r="BP56" s="50" t="str">
        <f t="shared" si="247"/>
        <v/>
      </c>
      <c r="BQ56" s="50" t="str">
        <f t="shared" si="247"/>
        <v/>
      </c>
      <c r="BR56" s="50" t="str">
        <f t="shared" si="247"/>
        <v/>
      </c>
      <c r="BS56" s="50" t="str">
        <f t="shared" si="247"/>
        <v/>
      </c>
      <c r="BT56" s="50" t="str">
        <f t="shared" si="247"/>
        <v/>
      </c>
      <c r="BU56" s="50" t="str">
        <f t="shared" si="247"/>
        <v/>
      </c>
      <c r="BV56" s="50" t="str">
        <f t="shared" si="247"/>
        <v/>
      </c>
      <c r="BW56" s="50" t="str">
        <f t="shared" si="247"/>
        <v/>
      </c>
      <c r="BX56" s="50" t="str">
        <f t="shared" si="247"/>
        <v/>
      </c>
      <c r="BY56" s="50" t="str">
        <f t="shared" si="247"/>
        <v/>
      </c>
      <c r="BZ56" s="50" t="str">
        <f t="shared" si="247"/>
        <v/>
      </c>
      <c r="CA56" s="50" t="str">
        <f t="shared" si="247"/>
        <v/>
      </c>
      <c r="CB56" s="50" t="str">
        <f t="shared" si="247"/>
        <v/>
      </c>
      <c r="CC56" s="50" t="str">
        <f t="shared" si="247"/>
        <v/>
      </c>
      <c r="CD56" s="50" t="str">
        <f t="shared" si="247"/>
        <v/>
      </c>
      <c r="CE56" s="50" t="str">
        <f t="shared" si="247"/>
        <v/>
      </c>
      <c r="CF56" s="50" t="str">
        <f t="shared" si="247"/>
        <v/>
      </c>
      <c r="CG56" s="50" t="str">
        <f t="shared" si="247"/>
        <v/>
      </c>
      <c r="CH56" s="50" t="str">
        <f t="shared" si="247"/>
        <v/>
      </c>
      <c r="CI56" s="50" t="str">
        <f t="shared" si="247"/>
        <v/>
      </c>
      <c r="CJ56" s="50" t="str">
        <f t="shared" si="247"/>
        <v/>
      </c>
      <c r="CK56" s="50" t="str">
        <f t="shared" si="247"/>
        <v/>
      </c>
      <c r="CL56" s="50" t="str">
        <f t="shared" si="247"/>
        <v/>
      </c>
      <c r="CM56" s="50" t="str">
        <f t="shared" si="247"/>
        <v/>
      </c>
      <c r="CN56" s="50" t="str">
        <f t="shared" si="247"/>
        <v/>
      </c>
      <c r="CO56" s="50" t="str">
        <f t="shared" si="247"/>
        <v/>
      </c>
      <c r="CP56" s="50" t="str">
        <f t="shared" si="247"/>
        <v/>
      </c>
      <c r="CQ56" s="50" t="str">
        <f t="shared" si="247"/>
        <v/>
      </c>
      <c r="CR56" s="50" t="str">
        <f t="shared" si="247"/>
        <v/>
      </c>
      <c r="CS56" s="50" t="str">
        <f t="shared" si="247"/>
        <v/>
      </c>
      <c r="CT56" s="50" t="str">
        <f t="shared" si="247"/>
        <v/>
      </c>
      <c r="CU56" s="50" t="str">
        <f t="shared" si="247"/>
        <v/>
      </c>
      <c r="CV56" s="50" t="str">
        <f t="shared" si="247"/>
        <v/>
      </c>
      <c r="CW56" s="50" t="str">
        <f t="shared" si="247"/>
        <v/>
      </c>
      <c r="CX56" s="50" t="str">
        <f t="shared" si="247"/>
        <v/>
      </c>
      <c r="CY56" s="50" t="str">
        <f t="shared" si="247"/>
        <v/>
      </c>
      <c r="CZ56" s="50" t="str">
        <f t="shared" si="247"/>
        <v/>
      </c>
      <c r="DA56" s="50" t="str">
        <f t="shared" si="247"/>
        <v/>
      </c>
      <c r="DB56" s="50" t="str">
        <f t="shared" si="247"/>
        <v/>
      </c>
      <c r="DC56" s="50" t="str">
        <f t="shared" ref="DC56" si="249">IF(ISNONTEXT($V56),DB56+$V56,"")</f>
        <v/>
      </c>
      <c r="DD56" s="50" t="str">
        <f t="shared" si="246"/>
        <v/>
      </c>
      <c r="DE56" s="50" t="str">
        <f t="shared" si="246"/>
        <v/>
      </c>
      <c r="DF56" s="50" t="str">
        <f t="shared" si="246"/>
        <v/>
      </c>
      <c r="DG56" s="50" t="str">
        <f t="shared" si="246"/>
        <v/>
      </c>
      <c r="DH56" s="50" t="str">
        <f t="shared" si="246"/>
        <v/>
      </c>
      <c r="DI56" s="50" t="str">
        <f t="shared" si="246"/>
        <v/>
      </c>
      <c r="DJ56" s="50" t="str">
        <f t="shared" si="246"/>
        <v/>
      </c>
      <c r="DK56" s="50" t="str">
        <f t="shared" si="246"/>
        <v/>
      </c>
      <c r="DL56" s="50" t="str">
        <f t="shared" si="246"/>
        <v/>
      </c>
      <c r="DM56" s="50" t="str">
        <f t="shared" si="246"/>
        <v/>
      </c>
      <c r="DN56" s="50" t="str">
        <f t="shared" si="246"/>
        <v/>
      </c>
      <c r="DO56" s="50" t="str">
        <f t="shared" si="246"/>
        <v/>
      </c>
      <c r="DP56" s="50" t="str">
        <f t="shared" si="246"/>
        <v/>
      </c>
      <c r="DQ56" s="50" t="str">
        <f t="shared" si="246"/>
        <v/>
      </c>
      <c r="DR56" s="50" t="str">
        <f t="shared" si="246"/>
        <v/>
      </c>
      <c r="DS56" s="50" t="str">
        <f t="shared" si="246"/>
        <v/>
      </c>
      <c r="DT56" s="170" t="e">
        <f t="shared" si="135"/>
        <v>#N/A</v>
      </c>
      <c r="DU56" s="170" t="e">
        <f t="shared" si="136"/>
        <v>#N/A</v>
      </c>
      <c r="DV56" s="170" t="e">
        <f t="shared" si="137"/>
        <v>#N/A</v>
      </c>
      <c r="DW56" s="170" t="e">
        <f t="shared" si="138"/>
        <v>#N/A</v>
      </c>
      <c r="DX56" s="170" t="e">
        <f t="shared" si="139"/>
        <v>#N/A</v>
      </c>
      <c r="DY56" s="170" t="e">
        <f t="shared" si="140"/>
        <v>#N/A</v>
      </c>
      <c r="DZ56" s="170" t="e">
        <f t="shared" si="141"/>
        <v>#N/A</v>
      </c>
      <c r="EA56" s="170" t="e">
        <f t="shared" si="142"/>
        <v>#N/A</v>
      </c>
      <c r="EB56" s="170" t="e">
        <f t="shared" si="143"/>
        <v>#N/A</v>
      </c>
      <c r="EC56" s="170" t="e">
        <f t="shared" si="144"/>
        <v>#N/A</v>
      </c>
      <c r="ED56" s="170" t="e">
        <f t="shared" si="145"/>
        <v>#N/A</v>
      </c>
      <c r="EE56" s="170" t="e">
        <f t="shared" si="146"/>
        <v>#N/A</v>
      </c>
      <c r="EF56" s="170" t="e">
        <f t="shared" si="147"/>
        <v>#N/A</v>
      </c>
      <c r="EG56" s="170" t="e">
        <f t="shared" si="148"/>
        <v>#N/A</v>
      </c>
      <c r="EH56" s="170" t="e">
        <f t="shared" si="149"/>
        <v>#N/A</v>
      </c>
      <c r="EI56" s="170" t="e">
        <f t="shared" si="150"/>
        <v>#N/A</v>
      </c>
      <c r="EJ56" s="170" t="e">
        <f t="shared" si="151"/>
        <v>#N/A</v>
      </c>
      <c r="EK56" s="170" t="e">
        <f t="shared" si="152"/>
        <v>#N/A</v>
      </c>
      <c r="EL56" s="170" t="e">
        <f t="shared" si="153"/>
        <v>#N/A</v>
      </c>
      <c r="EM56" s="170" t="e">
        <f t="shared" si="154"/>
        <v>#N/A</v>
      </c>
      <c r="EN56" s="170" t="e">
        <f t="shared" si="155"/>
        <v>#N/A</v>
      </c>
      <c r="EO56" s="170" t="e">
        <f t="shared" si="156"/>
        <v>#N/A</v>
      </c>
      <c r="EP56" s="170" t="e">
        <f t="shared" si="157"/>
        <v>#N/A</v>
      </c>
      <c r="EQ56" s="170" t="e">
        <f t="shared" si="158"/>
        <v>#N/A</v>
      </c>
      <c r="ER56" s="170" t="e">
        <f t="shared" si="159"/>
        <v>#N/A</v>
      </c>
      <c r="ES56" s="170" t="e">
        <f t="shared" si="160"/>
        <v>#N/A</v>
      </c>
      <c r="ET56" s="170" t="e">
        <f t="shared" si="161"/>
        <v>#N/A</v>
      </c>
      <c r="EU56" s="170" t="e">
        <f t="shared" si="162"/>
        <v>#N/A</v>
      </c>
      <c r="EV56" s="170" t="e">
        <f t="shared" si="163"/>
        <v>#N/A</v>
      </c>
      <c r="EW56" s="170" t="e">
        <f t="shared" si="164"/>
        <v>#N/A</v>
      </c>
      <c r="EX56" s="170" t="e">
        <f t="shared" si="165"/>
        <v>#N/A</v>
      </c>
      <c r="EY56" s="170" t="e">
        <f t="shared" si="166"/>
        <v>#N/A</v>
      </c>
      <c r="EZ56" s="170" t="e">
        <f t="shared" si="167"/>
        <v>#N/A</v>
      </c>
      <c r="FA56" s="170" t="e">
        <f t="shared" si="168"/>
        <v>#N/A</v>
      </c>
      <c r="FB56" s="170" t="e">
        <f t="shared" si="169"/>
        <v>#N/A</v>
      </c>
      <c r="FC56" s="170" t="e">
        <f t="shared" si="170"/>
        <v>#N/A</v>
      </c>
      <c r="FD56" s="170" t="e">
        <f t="shared" si="171"/>
        <v>#N/A</v>
      </c>
      <c r="FE56" s="170" t="e">
        <f t="shared" si="172"/>
        <v>#N/A</v>
      </c>
      <c r="FF56" s="170" t="e">
        <f t="shared" si="173"/>
        <v>#N/A</v>
      </c>
      <c r="FG56" s="170" t="e">
        <f t="shared" si="174"/>
        <v>#N/A</v>
      </c>
      <c r="FH56" s="170" t="e">
        <f t="shared" si="175"/>
        <v>#N/A</v>
      </c>
      <c r="FI56" s="170" t="e">
        <f t="shared" si="176"/>
        <v>#N/A</v>
      </c>
      <c r="FJ56" s="170" t="e">
        <f t="shared" si="177"/>
        <v>#N/A</v>
      </c>
      <c r="FK56" s="170" t="e">
        <f t="shared" si="178"/>
        <v>#N/A</v>
      </c>
      <c r="FL56" s="170" t="e">
        <f t="shared" si="179"/>
        <v>#N/A</v>
      </c>
      <c r="FM56" s="170" t="e">
        <f t="shared" si="180"/>
        <v>#N/A</v>
      </c>
      <c r="FN56" s="170" t="e">
        <f t="shared" si="181"/>
        <v>#N/A</v>
      </c>
      <c r="FO56" s="170" t="e">
        <f t="shared" si="182"/>
        <v>#N/A</v>
      </c>
      <c r="FP56" s="170" t="e">
        <f t="shared" si="183"/>
        <v>#N/A</v>
      </c>
      <c r="FQ56" s="170" t="e">
        <f t="shared" si="184"/>
        <v>#N/A</v>
      </c>
      <c r="FR56" s="170" t="e">
        <f t="shared" si="185"/>
        <v>#N/A</v>
      </c>
      <c r="FS56" s="170" t="e">
        <f t="shared" si="186"/>
        <v>#N/A</v>
      </c>
      <c r="FT56" s="170" t="e">
        <f t="shared" si="187"/>
        <v>#N/A</v>
      </c>
      <c r="FU56" s="170" t="e">
        <f t="shared" si="188"/>
        <v>#N/A</v>
      </c>
      <c r="FV56" s="170" t="e">
        <f t="shared" si="189"/>
        <v>#N/A</v>
      </c>
      <c r="FW56" s="170" t="e">
        <f t="shared" si="190"/>
        <v>#N/A</v>
      </c>
      <c r="FX56" s="170" t="e">
        <f t="shared" si="191"/>
        <v>#N/A</v>
      </c>
      <c r="FY56" s="170" t="e">
        <f t="shared" si="192"/>
        <v>#N/A</v>
      </c>
      <c r="FZ56" s="170" t="e">
        <f t="shared" si="193"/>
        <v>#N/A</v>
      </c>
      <c r="GA56" s="170" t="e">
        <f t="shared" si="194"/>
        <v>#N/A</v>
      </c>
      <c r="GB56" s="170" t="e">
        <f t="shared" si="195"/>
        <v>#N/A</v>
      </c>
      <c r="GC56" s="170" t="e">
        <f t="shared" si="196"/>
        <v>#N/A</v>
      </c>
      <c r="GD56" s="170" t="e">
        <f t="shared" si="197"/>
        <v>#N/A</v>
      </c>
      <c r="GE56" s="170" t="e">
        <f t="shared" si="198"/>
        <v>#N/A</v>
      </c>
      <c r="GF56" s="170" t="e">
        <f t="shared" si="199"/>
        <v>#N/A</v>
      </c>
      <c r="GG56" s="170" t="e">
        <f t="shared" si="200"/>
        <v>#N/A</v>
      </c>
      <c r="GH56" s="170" t="e">
        <f t="shared" si="201"/>
        <v>#N/A</v>
      </c>
      <c r="GI56" s="170" t="e">
        <f t="shared" si="202"/>
        <v>#N/A</v>
      </c>
      <c r="GJ56" s="170" t="e">
        <f t="shared" si="203"/>
        <v>#N/A</v>
      </c>
      <c r="GK56" s="170" t="e">
        <f t="shared" si="204"/>
        <v>#N/A</v>
      </c>
      <c r="GL56" s="170" t="e">
        <f t="shared" si="205"/>
        <v>#N/A</v>
      </c>
      <c r="GM56" s="170" t="e">
        <f t="shared" si="206"/>
        <v>#N/A</v>
      </c>
      <c r="GN56" s="170" t="e">
        <f t="shared" si="207"/>
        <v>#N/A</v>
      </c>
      <c r="GO56" s="170" t="e">
        <f t="shared" si="208"/>
        <v>#N/A</v>
      </c>
      <c r="GP56" s="170" t="e">
        <f t="shared" si="209"/>
        <v>#N/A</v>
      </c>
      <c r="GQ56" s="170" t="e">
        <f t="shared" si="210"/>
        <v>#N/A</v>
      </c>
      <c r="GR56" s="170" t="e">
        <f t="shared" si="211"/>
        <v>#N/A</v>
      </c>
      <c r="GS56" s="170" t="e">
        <f t="shared" si="212"/>
        <v>#N/A</v>
      </c>
      <c r="GT56" s="170" t="e">
        <f t="shared" si="213"/>
        <v>#N/A</v>
      </c>
      <c r="GU56" s="170" t="e">
        <f t="shared" si="214"/>
        <v>#N/A</v>
      </c>
      <c r="GV56" s="170" t="e">
        <f t="shared" si="215"/>
        <v>#N/A</v>
      </c>
      <c r="GW56" s="170" t="e">
        <f t="shared" si="216"/>
        <v>#N/A</v>
      </c>
      <c r="GX56" s="170" t="e">
        <f t="shared" si="217"/>
        <v>#N/A</v>
      </c>
      <c r="GY56" s="170" t="e">
        <f t="shared" si="218"/>
        <v>#N/A</v>
      </c>
      <c r="GZ56" s="170" t="e">
        <f t="shared" si="219"/>
        <v>#N/A</v>
      </c>
      <c r="HA56" s="170" t="e">
        <f t="shared" si="220"/>
        <v>#N/A</v>
      </c>
      <c r="HB56" s="170" t="e">
        <f t="shared" si="221"/>
        <v>#N/A</v>
      </c>
      <c r="HC56" s="170" t="e">
        <f t="shared" si="222"/>
        <v>#N/A</v>
      </c>
      <c r="HD56" s="170" t="e">
        <f t="shared" si="223"/>
        <v>#N/A</v>
      </c>
      <c r="HE56" s="170" t="e">
        <f t="shared" si="224"/>
        <v>#N/A</v>
      </c>
      <c r="HF56" s="170" t="e">
        <f t="shared" si="225"/>
        <v>#N/A</v>
      </c>
      <c r="HG56" s="170" t="e">
        <f t="shared" si="226"/>
        <v>#N/A</v>
      </c>
      <c r="HH56" s="170" t="e">
        <f t="shared" si="227"/>
        <v>#N/A</v>
      </c>
      <c r="HI56" s="170" t="e">
        <f t="shared" si="228"/>
        <v>#N/A</v>
      </c>
      <c r="HJ56" s="170" t="e">
        <f t="shared" si="229"/>
        <v>#N/A</v>
      </c>
      <c r="HK56" s="170" t="e">
        <f t="shared" si="230"/>
        <v>#N/A</v>
      </c>
      <c r="HL56" s="170" t="e">
        <f t="shared" si="231"/>
        <v>#N/A</v>
      </c>
      <c r="HM56" s="170" t="e">
        <f t="shared" si="232"/>
        <v>#N/A</v>
      </c>
      <c r="HN56" s="170" t="e">
        <f t="shared" si="233"/>
        <v>#N/A</v>
      </c>
      <c r="HO56" s="170" t="e">
        <f t="shared" si="234"/>
        <v>#N/A</v>
      </c>
      <c r="HP56" s="170" t="e">
        <f t="shared" si="235"/>
        <v>#N/A</v>
      </c>
    </row>
    <row r="57" spans="1:224" hidden="1" x14ac:dyDescent="0.25">
      <c r="A57" s="4">
        <v>54</v>
      </c>
      <c r="B57" s="96"/>
      <c r="C57" s="96"/>
      <c r="D57" s="96"/>
      <c r="E57" s="36" t="str">
        <f t="shared" si="107"/>
        <v/>
      </c>
      <c r="F57" s="36" t="str">
        <f t="shared" si="108"/>
        <v/>
      </c>
      <c r="G57" s="74" t="str">
        <f t="shared" si="109"/>
        <v/>
      </c>
      <c r="H57" s="23"/>
      <c r="I57" s="58"/>
      <c r="J57" s="281"/>
      <c r="K57" s="75" t="str">
        <f>IF(AND(B57&gt;0,C57&gt;0,D57&gt;0),IF(ISBLANK(J57),IF(ISBLANK(H57),"",(D57-B57)*VLOOKUP(H57,VLookups!$A$4:$B$13,2,FALSE)),J57),"")</f>
        <v/>
      </c>
      <c r="L57" s="76" t="str">
        <f t="shared" si="131"/>
        <v/>
      </c>
      <c r="M57" s="96"/>
      <c r="N57" s="271"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132"/>
        <v/>
      </c>
      <c r="W57" s="50" t="str">
        <f t="shared" ref="W57:AP69" si="250">IF(ISNONTEXT($V57),X57-$V57,"")</f>
        <v/>
      </c>
      <c r="X57" s="50" t="str">
        <f t="shared" si="250"/>
        <v/>
      </c>
      <c r="Y57" s="50" t="str">
        <f t="shared" si="250"/>
        <v/>
      </c>
      <c r="Z57" s="50" t="str">
        <f t="shared" si="250"/>
        <v/>
      </c>
      <c r="AA57" s="50" t="str">
        <f t="shared" si="250"/>
        <v/>
      </c>
      <c r="AB57" s="50" t="str">
        <f t="shared" si="250"/>
        <v/>
      </c>
      <c r="AC57" s="50" t="str">
        <f t="shared" si="250"/>
        <v/>
      </c>
      <c r="AD57" s="50" t="str">
        <f t="shared" si="250"/>
        <v/>
      </c>
      <c r="AE57" s="50" t="str">
        <f t="shared" si="250"/>
        <v/>
      </c>
      <c r="AF57" s="50" t="str">
        <f t="shared" si="250"/>
        <v/>
      </c>
      <c r="AG57" s="50" t="str">
        <f t="shared" si="250"/>
        <v/>
      </c>
      <c r="AH57" s="50" t="str">
        <f t="shared" si="250"/>
        <v/>
      </c>
      <c r="AI57" s="50" t="str">
        <f t="shared" si="250"/>
        <v/>
      </c>
      <c r="AJ57" s="50" t="str">
        <f t="shared" si="250"/>
        <v/>
      </c>
      <c r="AK57" s="50" t="str">
        <f t="shared" si="250"/>
        <v/>
      </c>
      <c r="AL57" s="50" t="str">
        <f t="shared" si="250"/>
        <v/>
      </c>
      <c r="AM57" s="50" t="str">
        <f t="shared" si="250"/>
        <v/>
      </c>
      <c r="AN57" s="50" t="str">
        <f t="shared" si="250"/>
        <v/>
      </c>
      <c r="AO57" s="50" t="str">
        <f t="shared" si="250"/>
        <v/>
      </c>
      <c r="AP57" s="50" t="str">
        <f t="shared" si="250"/>
        <v/>
      </c>
      <c r="AQ57" s="50" t="str">
        <f t="shared" si="133"/>
        <v/>
      </c>
      <c r="AR57" s="50" t="str">
        <f t="shared" ref="AR57:DC60" si="251">IF(ISNONTEXT($V57),AQ57+$V57,"")</f>
        <v/>
      </c>
      <c r="AS57" s="50" t="str">
        <f t="shared" si="251"/>
        <v/>
      </c>
      <c r="AT57" s="50" t="str">
        <f t="shared" si="251"/>
        <v/>
      </c>
      <c r="AU57" s="50" t="str">
        <f t="shared" si="251"/>
        <v/>
      </c>
      <c r="AV57" s="50" t="str">
        <f t="shared" si="251"/>
        <v/>
      </c>
      <c r="AW57" s="50" t="str">
        <f t="shared" si="251"/>
        <v/>
      </c>
      <c r="AX57" s="50" t="str">
        <f t="shared" si="251"/>
        <v/>
      </c>
      <c r="AY57" s="50" t="str">
        <f t="shared" si="251"/>
        <v/>
      </c>
      <c r="AZ57" s="50" t="str">
        <f t="shared" si="251"/>
        <v/>
      </c>
      <c r="BA57" s="50" t="str">
        <f t="shared" si="251"/>
        <v/>
      </c>
      <c r="BB57" s="50" t="str">
        <f t="shared" si="251"/>
        <v/>
      </c>
      <c r="BC57" s="50" t="str">
        <f t="shared" si="251"/>
        <v/>
      </c>
      <c r="BD57" s="50" t="str">
        <f t="shared" si="251"/>
        <v/>
      </c>
      <c r="BE57" s="50" t="str">
        <f t="shared" si="251"/>
        <v/>
      </c>
      <c r="BF57" s="50" t="str">
        <f t="shared" si="251"/>
        <v/>
      </c>
      <c r="BG57" s="50" t="str">
        <f t="shared" si="251"/>
        <v/>
      </c>
      <c r="BH57" s="50" t="str">
        <f t="shared" si="251"/>
        <v/>
      </c>
      <c r="BI57" s="50" t="str">
        <f t="shared" si="251"/>
        <v/>
      </c>
      <c r="BJ57" s="50" t="str">
        <f t="shared" si="251"/>
        <v/>
      </c>
      <c r="BK57" s="50" t="str">
        <f t="shared" si="251"/>
        <v/>
      </c>
      <c r="BL57" s="50" t="str">
        <f t="shared" si="251"/>
        <v/>
      </c>
      <c r="BM57" s="50" t="str">
        <f t="shared" si="251"/>
        <v/>
      </c>
      <c r="BN57" s="50" t="str">
        <f t="shared" si="251"/>
        <v/>
      </c>
      <c r="BO57" s="50" t="str">
        <f t="shared" si="251"/>
        <v/>
      </c>
      <c r="BP57" s="50" t="str">
        <f t="shared" si="251"/>
        <v/>
      </c>
      <c r="BQ57" s="50" t="str">
        <f t="shared" si="251"/>
        <v/>
      </c>
      <c r="BR57" s="50" t="str">
        <f t="shared" si="251"/>
        <v/>
      </c>
      <c r="BS57" s="50" t="str">
        <f t="shared" si="251"/>
        <v/>
      </c>
      <c r="BT57" s="50" t="str">
        <f t="shared" si="251"/>
        <v/>
      </c>
      <c r="BU57" s="50" t="str">
        <f t="shared" si="251"/>
        <v/>
      </c>
      <c r="BV57" s="50" t="str">
        <f t="shared" si="251"/>
        <v/>
      </c>
      <c r="BW57" s="50" t="str">
        <f t="shared" si="251"/>
        <v/>
      </c>
      <c r="BX57" s="50" t="str">
        <f t="shared" si="251"/>
        <v/>
      </c>
      <c r="BY57" s="50" t="str">
        <f t="shared" si="251"/>
        <v/>
      </c>
      <c r="BZ57" s="50" t="str">
        <f t="shared" si="251"/>
        <v/>
      </c>
      <c r="CA57" s="50" t="str">
        <f t="shared" si="251"/>
        <v/>
      </c>
      <c r="CB57" s="50" t="str">
        <f t="shared" si="251"/>
        <v/>
      </c>
      <c r="CC57" s="50" t="str">
        <f t="shared" si="251"/>
        <v/>
      </c>
      <c r="CD57" s="50" t="str">
        <f t="shared" si="251"/>
        <v/>
      </c>
      <c r="CE57" s="50" t="str">
        <f t="shared" si="251"/>
        <v/>
      </c>
      <c r="CF57" s="50" t="str">
        <f t="shared" si="251"/>
        <v/>
      </c>
      <c r="CG57" s="50" t="str">
        <f t="shared" si="251"/>
        <v/>
      </c>
      <c r="CH57" s="50" t="str">
        <f t="shared" si="251"/>
        <v/>
      </c>
      <c r="CI57" s="50" t="str">
        <f t="shared" si="251"/>
        <v/>
      </c>
      <c r="CJ57" s="50" t="str">
        <f t="shared" si="251"/>
        <v/>
      </c>
      <c r="CK57" s="50" t="str">
        <f t="shared" si="251"/>
        <v/>
      </c>
      <c r="CL57" s="50" t="str">
        <f t="shared" si="251"/>
        <v/>
      </c>
      <c r="CM57" s="50" t="str">
        <f t="shared" si="251"/>
        <v/>
      </c>
      <c r="CN57" s="50" t="str">
        <f t="shared" si="251"/>
        <v/>
      </c>
      <c r="CO57" s="50" t="str">
        <f t="shared" si="251"/>
        <v/>
      </c>
      <c r="CP57" s="50" t="str">
        <f t="shared" si="251"/>
        <v/>
      </c>
      <c r="CQ57" s="50" t="str">
        <f t="shared" si="251"/>
        <v/>
      </c>
      <c r="CR57" s="50" t="str">
        <f t="shared" si="251"/>
        <v/>
      </c>
      <c r="CS57" s="50" t="str">
        <f t="shared" si="251"/>
        <v/>
      </c>
      <c r="CT57" s="50" t="str">
        <f t="shared" si="251"/>
        <v/>
      </c>
      <c r="CU57" s="50" t="str">
        <f t="shared" si="251"/>
        <v/>
      </c>
      <c r="CV57" s="50" t="str">
        <f t="shared" si="251"/>
        <v/>
      </c>
      <c r="CW57" s="50" t="str">
        <f t="shared" si="251"/>
        <v/>
      </c>
      <c r="CX57" s="50" t="str">
        <f t="shared" si="251"/>
        <v/>
      </c>
      <c r="CY57" s="50" t="str">
        <f t="shared" si="251"/>
        <v/>
      </c>
      <c r="CZ57" s="50" t="str">
        <f t="shared" si="251"/>
        <v/>
      </c>
      <c r="DA57" s="50" t="str">
        <f t="shared" si="251"/>
        <v/>
      </c>
      <c r="DB57" s="50" t="str">
        <f t="shared" si="251"/>
        <v/>
      </c>
      <c r="DC57" s="50" t="str">
        <f t="shared" si="251"/>
        <v/>
      </c>
      <c r="DD57" s="50" t="str">
        <f t="shared" si="246"/>
        <v/>
      </c>
      <c r="DE57" s="50" t="str">
        <f t="shared" si="246"/>
        <v/>
      </c>
      <c r="DF57" s="50" t="str">
        <f t="shared" si="246"/>
        <v/>
      </c>
      <c r="DG57" s="50" t="str">
        <f t="shared" si="246"/>
        <v/>
      </c>
      <c r="DH57" s="50" t="str">
        <f t="shared" si="246"/>
        <v/>
      </c>
      <c r="DI57" s="50" t="str">
        <f t="shared" si="246"/>
        <v/>
      </c>
      <c r="DJ57" s="50" t="str">
        <f t="shared" si="246"/>
        <v/>
      </c>
      <c r="DK57" s="50" t="str">
        <f t="shared" si="246"/>
        <v/>
      </c>
      <c r="DL57" s="50" t="str">
        <f t="shared" si="246"/>
        <v/>
      </c>
      <c r="DM57" s="50" t="str">
        <f t="shared" si="246"/>
        <v/>
      </c>
      <c r="DN57" s="50" t="str">
        <f t="shared" si="246"/>
        <v/>
      </c>
      <c r="DO57" s="50" t="str">
        <f t="shared" si="246"/>
        <v/>
      </c>
      <c r="DP57" s="50" t="str">
        <f t="shared" si="246"/>
        <v/>
      </c>
      <c r="DQ57" s="50" t="str">
        <f t="shared" si="246"/>
        <v/>
      </c>
      <c r="DR57" s="50" t="str">
        <f t="shared" si="246"/>
        <v/>
      </c>
      <c r="DS57" s="50" t="str">
        <f t="shared" si="246"/>
        <v/>
      </c>
      <c r="DT57" s="170" t="e">
        <f t="shared" si="135"/>
        <v>#N/A</v>
      </c>
      <c r="DU57" s="170" t="e">
        <f t="shared" si="136"/>
        <v>#N/A</v>
      </c>
      <c r="DV57" s="170" t="e">
        <f t="shared" si="137"/>
        <v>#N/A</v>
      </c>
      <c r="DW57" s="170" t="e">
        <f t="shared" si="138"/>
        <v>#N/A</v>
      </c>
      <c r="DX57" s="170" t="e">
        <f t="shared" si="139"/>
        <v>#N/A</v>
      </c>
      <c r="DY57" s="170" t="e">
        <f t="shared" si="140"/>
        <v>#N/A</v>
      </c>
      <c r="DZ57" s="170" t="e">
        <f t="shared" si="141"/>
        <v>#N/A</v>
      </c>
      <c r="EA57" s="170" t="e">
        <f t="shared" si="142"/>
        <v>#N/A</v>
      </c>
      <c r="EB57" s="170" t="e">
        <f t="shared" si="143"/>
        <v>#N/A</v>
      </c>
      <c r="EC57" s="170" t="e">
        <f t="shared" si="144"/>
        <v>#N/A</v>
      </c>
      <c r="ED57" s="170" t="e">
        <f t="shared" si="145"/>
        <v>#N/A</v>
      </c>
      <c r="EE57" s="170" t="e">
        <f t="shared" si="146"/>
        <v>#N/A</v>
      </c>
      <c r="EF57" s="170" t="e">
        <f t="shared" si="147"/>
        <v>#N/A</v>
      </c>
      <c r="EG57" s="170" t="e">
        <f t="shared" si="148"/>
        <v>#N/A</v>
      </c>
      <c r="EH57" s="170" t="e">
        <f t="shared" si="149"/>
        <v>#N/A</v>
      </c>
      <c r="EI57" s="170" t="e">
        <f t="shared" si="150"/>
        <v>#N/A</v>
      </c>
      <c r="EJ57" s="170" t="e">
        <f t="shared" si="151"/>
        <v>#N/A</v>
      </c>
      <c r="EK57" s="170" t="e">
        <f t="shared" si="152"/>
        <v>#N/A</v>
      </c>
      <c r="EL57" s="170" t="e">
        <f t="shared" si="153"/>
        <v>#N/A</v>
      </c>
      <c r="EM57" s="170" t="e">
        <f t="shared" si="154"/>
        <v>#N/A</v>
      </c>
      <c r="EN57" s="170" t="e">
        <f t="shared" si="155"/>
        <v>#N/A</v>
      </c>
      <c r="EO57" s="170" t="e">
        <f t="shared" si="156"/>
        <v>#N/A</v>
      </c>
      <c r="EP57" s="170" t="e">
        <f t="shared" si="157"/>
        <v>#N/A</v>
      </c>
      <c r="EQ57" s="170" t="e">
        <f t="shared" si="158"/>
        <v>#N/A</v>
      </c>
      <c r="ER57" s="170" t="e">
        <f t="shared" si="159"/>
        <v>#N/A</v>
      </c>
      <c r="ES57" s="170" t="e">
        <f t="shared" si="160"/>
        <v>#N/A</v>
      </c>
      <c r="ET57" s="170" t="e">
        <f t="shared" si="161"/>
        <v>#N/A</v>
      </c>
      <c r="EU57" s="170" t="e">
        <f t="shared" si="162"/>
        <v>#N/A</v>
      </c>
      <c r="EV57" s="170" t="e">
        <f t="shared" si="163"/>
        <v>#N/A</v>
      </c>
      <c r="EW57" s="170" t="e">
        <f t="shared" si="164"/>
        <v>#N/A</v>
      </c>
      <c r="EX57" s="170" t="e">
        <f t="shared" si="165"/>
        <v>#N/A</v>
      </c>
      <c r="EY57" s="170" t="e">
        <f t="shared" si="166"/>
        <v>#N/A</v>
      </c>
      <c r="EZ57" s="170" t="e">
        <f t="shared" si="167"/>
        <v>#N/A</v>
      </c>
      <c r="FA57" s="170" t="e">
        <f t="shared" si="168"/>
        <v>#N/A</v>
      </c>
      <c r="FB57" s="170" t="e">
        <f t="shared" si="169"/>
        <v>#N/A</v>
      </c>
      <c r="FC57" s="170" t="e">
        <f t="shared" si="170"/>
        <v>#N/A</v>
      </c>
      <c r="FD57" s="170" t="e">
        <f t="shared" si="171"/>
        <v>#N/A</v>
      </c>
      <c r="FE57" s="170" t="e">
        <f t="shared" si="172"/>
        <v>#N/A</v>
      </c>
      <c r="FF57" s="170" t="e">
        <f t="shared" si="173"/>
        <v>#N/A</v>
      </c>
      <c r="FG57" s="170" t="e">
        <f t="shared" si="174"/>
        <v>#N/A</v>
      </c>
      <c r="FH57" s="170" t="e">
        <f t="shared" si="175"/>
        <v>#N/A</v>
      </c>
      <c r="FI57" s="170" t="e">
        <f t="shared" si="176"/>
        <v>#N/A</v>
      </c>
      <c r="FJ57" s="170" t="e">
        <f t="shared" si="177"/>
        <v>#N/A</v>
      </c>
      <c r="FK57" s="170" t="e">
        <f t="shared" si="178"/>
        <v>#N/A</v>
      </c>
      <c r="FL57" s="170" t="e">
        <f t="shared" si="179"/>
        <v>#N/A</v>
      </c>
      <c r="FM57" s="170" t="e">
        <f t="shared" si="180"/>
        <v>#N/A</v>
      </c>
      <c r="FN57" s="170" t="e">
        <f t="shared" si="181"/>
        <v>#N/A</v>
      </c>
      <c r="FO57" s="170" t="e">
        <f t="shared" si="182"/>
        <v>#N/A</v>
      </c>
      <c r="FP57" s="170" t="e">
        <f t="shared" si="183"/>
        <v>#N/A</v>
      </c>
      <c r="FQ57" s="170" t="e">
        <f t="shared" si="184"/>
        <v>#N/A</v>
      </c>
      <c r="FR57" s="170" t="e">
        <f t="shared" si="185"/>
        <v>#N/A</v>
      </c>
      <c r="FS57" s="170" t="e">
        <f t="shared" si="186"/>
        <v>#N/A</v>
      </c>
      <c r="FT57" s="170" t="e">
        <f t="shared" si="187"/>
        <v>#N/A</v>
      </c>
      <c r="FU57" s="170" t="e">
        <f t="shared" si="188"/>
        <v>#N/A</v>
      </c>
      <c r="FV57" s="170" t="e">
        <f t="shared" si="189"/>
        <v>#N/A</v>
      </c>
      <c r="FW57" s="170" t="e">
        <f t="shared" si="190"/>
        <v>#N/A</v>
      </c>
      <c r="FX57" s="170" t="e">
        <f t="shared" si="191"/>
        <v>#N/A</v>
      </c>
      <c r="FY57" s="170" t="e">
        <f t="shared" si="192"/>
        <v>#N/A</v>
      </c>
      <c r="FZ57" s="170" t="e">
        <f t="shared" si="193"/>
        <v>#N/A</v>
      </c>
      <c r="GA57" s="170" t="e">
        <f t="shared" si="194"/>
        <v>#N/A</v>
      </c>
      <c r="GB57" s="170" t="e">
        <f t="shared" si="195"/>
        <v>#N/A</v>
      </c>
      <c r="GC57" s="170" t="e">
        <f t="shared" si="196"/>
        <v>#N/A</v>
      </c>
      <c r="GD57" s="170" t="e">
        <f t="shared" si="197"/>
        <v>#N/A</v>
      </c>
      <c r="GE57" s="170" t="e">
        <f t="shared" si="198"/>
        <v>#N/A</v>
      </c>
      <c r="GF57" s="170" t="e">
        <f t="shared" si="199"/>
        <v>#N/A</v>
      </c>
      <c r="GG57" s="170" t="e">
        <f t="shared" si="200"/>
        <v>#N/A</v>
      </c>
      <c r="GH57" s="170" t="e">
        <f t="shared" si="201"/>
        <v>#N/A</v>
      </c>
      <c r="GI57" s="170" t="e">
        <f t="shared" si="202"/>
        <v>#N/A</v>
      </c>
      <c r="GJ57" s="170" t="e">
        <f t="shared" si="203"/>
        <v>#N/A</v>
      </c>
      <c r="GK57" s="170" t="e">
        <f t="shared" si="204"/>
        <v>#N/A</v>
      </c>
      <c r="GL57" s="170" t="e">
        <f t="shared" si="205"/>
        <v>#N/A</v>
      </c>
      <c r="GM57" s="170" t="e">
        <f t="shared" si="206"/>
        <v>#N/A</v>
      </c>
      <c r="GN57" s="170" t="e">
        <f t="shared" si="207"/>
        <v>#N/A</v>
      </c>
      <c r="GO57" s="170" t="e">
        <f t="shared" si="208"/>
        <v>#N/A</v>
      </c>
      <c r="GP57" s="170" t="e">
        <f t="shared" si="209"/>
        <v>#N/A</v>
      </c>
      <c r="GQ57" s="170" t="e">
        <f t="shared" si="210"/>
        <v>#N/A</v>
      </c>
      <c r="GR57" s="170" t="e">
        <f t="shared" si="211"/>
        <v>#N/A</v>
      </c>
      <c r="GS57" s="170" t="e">
        <f t="shared" si="212"/>
        <v>#N/A</v>
      </c>
      <c r="GT57" s="170" t="e">
        <f t="shared" si="213"/>
        <v>#N/A</v>
      </c>
      <c r="GU57" s="170" t="e">
        <f t="shared" si="214"/>
        <v>#N/A</v>
      </c>
      <c r="GV57" s="170" t="e">
        <f t="shared" si="215"/>
        <v>#N/A</v>
      </c>
      <c r="GW57" s="170" t="e">
        <f t="shared" si="216"/>
        <v>#N/A</v>
      </c>
      <c r="GX57" s="170" t="e">
        <f t="shared" si="217"/>
        <v>#N/A</v>
      </c>
      <c r="GY57" s="170" t="e">
        <f t="shared" si="218"/>
        <v>#N/A</v>
      </c>
      <c r="GZ57" s="170" t="e">
        <f t="shared" si="219"/>
        <v>#N/A</v>
      </c>
      <c r="HA57" s="170" t="e">
        <f t="shared" si="220"/>
        <v>#N/A</v>
      </c>
      <c r="HB57" s="170" t="e">
        <f t="shared" si="221"/>
        <v>#N/A</v>
      </c>
      <c r="HC57" s="170" t="e">
        <f t="shared" si="222"/>
        <v>#N/A</v>
      </c>
      <c r="HD57" s="170" t="e">
        <f t="shared" si="223"/>
        <v>#N/A</v>
      </c>
      <c r="HE57" s="170" t="e">
        <f t="shared" si="224"/>
        <v>#N/A</v>
      </c>
      <c r="HF57" s="170" t="e">
        <f t="shared" si="225"/>
        <v>#N/A</v>
      </c>
      <c r="HG57" s="170" t="e">
        <f t="shared" si="226"/>
        <v>#N/A</v>
      </c>
      <c r="HH57" s="170" t="e">
        <f t="shared" si="227"/>
        <v>#N/A</v>
      </c>
      <c r="HI57" s="170" t="e">
        <f t="shared" si="228"/>
        <v>#N/A</v>
      </c>
      <c r="HJ57" s="170" t="e">
        <f t="shared" si="229"/>
        <v>#N/A</v>
      </c>
      <c r="HK57" s="170" t="e">
        <f t="shared" si="230"/>
        <v>#N/A</v>
      </c>
      <c r="HL57" s="170" t="e">
        <f t="shared" si="231"/>
        <v>#N/A</v>
      </c>
      <c r="HM57" s="170" t="e">
        <f t="shared" si="232"/>
        <v>#N/A</v>
      </c>
      <c r="HN57" s="170" t="e">
        <f t="shared" si="233"/>
        <v>#N/A</v>
      </c>
      <c r="HO57" s="170" t="e">
        <f t="shared" si="234"/>
        <v>#N/A</v>
      </c>
      <c r="HP57" s="170" t="e">
        <f t="shared" si="235"/>
        <v>#N/A</v>
      </c>
    </row>
    <row r="58" spans="1:224" hidden="1" x14ac:dyDescent="0.25">
      <c r="A58" s="4">
        <v>55</v>
      </c>
      <c r="B58" s="96"/>
      <c r="C58" s="96"/>
      <c r="D58" s="96"/>
      <c r="E58" s="36" t="str">
        <f t="shared" si="107"/>
        <v/>
      </c>
      <c r="F58" s="36" t="str">
        <f t="shared" si="108"/>
        <v/>
      </c>
      <c r="G58" s="74" t="str">
        <f t="shared" si="109"/>
        <v/>
      </c>
      <c r="H58" s="23"/>
      <c r="I58" s="58"/>
      <c r="J58" s="281"/>
      <c r="K58" s="75" t="str">
        <f>IF(AND(B58&gt;0,C58&gt;0,D58&gt;0),IF(ISBLANK(J58),IF(ISBLANK(H58),"",(D58-B58)*VLOOKUP(H58,VLookups!$A$4:$B$13,2,FALSE)),J58),"")</f>
        <v/>
      </c>
      <c r="L58" s="76" t="str">
        <f t="shared" si="131"/>
        <v/>
      </c>
      <c r="M58" s="96"/>
      <c r="N58" s="271"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132"/>
        <v/>
      </c>
      <c r="W58" s="50" t="str">
        <f t="shared" si="250"/>
        <v/>
      </c>
      <c r="X58" s="50" t="str">
        <f t="shared" si="250"/>
        <v/>
      </c>
      <c r="Y58" s="50" t="str">
        <f t="shared" si="250"/>
        <v/>
      </c>
      <c r="Z58" s="50" t="str">
        <f t="shared" si="250"/>
        <v/>
      </c>
      <c r="AA58" s="50" t="str">
        <f t="shared" si="250"/>
        <v/>
      </c>
      <c r="AB58" s="50" t="str">
        <f t="shared" si="250"/>
        <v/>
      </c>
      <c r="AC58" s="50" t="str">
        <f t="shared" si="250"/>
        <v/>
      </c>
      <c r="AD58" s="50" t="str">
        <f t="shared" si="250"/>
        <v/>
      </c>
      <c r="AE58" s="50" t="str">
        <f t="shared" si="250"/>
        <v/>
      </c>
      <c r="AF58" s="50" t="str">
        <f t="shared" si="250"/>
        <v/>
      </c>
      <c r="AG58" s="50" t="str">
        <f t="shared" si="250"/>
        <v/>
      </c>
      <c r="AH58" s="50" t="str">
        <f t="shared" si="250"/>
        <v/>
      </c>
      <c r="AI58" s="50" t="str">
        <f t="shared" si="250"/>
        <v/>
      </c>
      <c r="AJ58" s="50" t="str">
        <f t="shared" si="250"/>
        <v/>
      </c>
      <c r="AK58" s="50" t="str">
        <f t="shared" si="250"/>
        <v/>
      </c>
      <c r="AL58" s="50" t="str">
        <f t="shared" si="250"/>
        <v/>
      </c>
      <c r="AM58" s="50" t="str">
        <f t="shared" si="250"/>
        <v/>
      </c>
      <c r="AN58" s="50" t="str">
        <f t="shared" si="250"/>
        <v/>
      </c>
      <c r="AO58" s="50" t="str">
        <f t="shared" si="250"/>
        <v/>
      </c>
      <c r="AP58" s="50" t="str">
        <f t="shared" si="250"/>
        <v/>
      </c>
      <c r="AQ58" s="50" t="str">
        <f t="shared" si="133"/>
        <v/>
      </c>
      <c r="AR58" s="50" t="str">
        <f t="shared" si="251"/>
        <v/>
      </c>
      <c r="AS58" s="50" t="str">
        <f t="shared" si="251"/>
        <v/>
      </c>
      <c r="AT58" s="50" t="str">
        <f t="shared" si="251"/>
        <v/>
      </c>
      <c r="AU58" s="50" t="str">
        <f t="shared" si="251"/>
        <v/>
      </c>
      <c r="AV58" s="50" t="str">
        <f t="shared" si="251"/>
        <v/>
      </c>
      <c r="AW58" s="50" t="str">
        <f t="shared" si="251"/>
        <v/>
      </c>
      <c r="AX58" s="50" t="str">
        <f t="shared" si="251"/>
        <v/>
      </c>
      <c r="AY58" s="50" t="str">
        <f t="shared" si="251"/>
        <v/>
      </c>
      <c r="AZ58" s="50" t="str">
        <f t="shared" si="251"/>
        <v/>
      </c>
      <c r="BA58" s="50" t="str">
        <f t="shared" si="251"/>
        <v/>
      </c>
      <c r="BB58" s="50" t="str">
        <f t="shared" si="251"/>
        <v/>
      </c>
      <c r="BC58" s="50" t="str">
        <f t="shared" si="251"/>
        <v/>
      </c>
      <c r="BD58" s="50" t="str">
        <f t="shared" si="251"/>
        <v/>
      </c>
      <c r="BE58" s="50" t="str">
        <f t="shared" si="251"/>
        <v/>
      </c>
      <c r="BF58" s="50" t="str">
        <f t="shared" si="251"/>
        <v/>
      </c>
      <c r="BG58" s="50" t="str">
        <f t="shared" si="251"/>
        <v/>
      </c>
      <c r="BH58" s="50" t="str">
        <f t="shared" si="251"/>
        <v/>
      </c>
      <c r="BI58" s="50" t="str">
        <f t="shared" si="251"/>
        <v/>
      </c>
      <c r="BJ58" s="50" t="str">
        <f t="shared" si="251"/>
        <v/>
      </c>
      <c r="BK58" s="50" t="str">
        <f t="shared" si="251"/>
        <v/>
      </c>
      <c r="BL58" s="50" t="str">
        <f t="shared" si="251"/>
        <v/>
      </c>
      <c r="BM58" s="50" t="str">
        <f t="shared" si="251"/>
        <v/>
      </c>
      <c r="BN58" s="50" t="str">
        <f t="shared" si="251"/>
        <v/>
      </c>
      <c r="BO58" s="50" t="str">
        <f t="shared" si="251"/>
        <v/>
      </c>
      <c r="BP58" s="50" t="str">
        <f t="shared" si="251"/>
        <v/>
      </c>
      <c r="BQ58" s="50" t="str">
        <f t="shared" si="251"/>
        <v/>
      </c>
      <c r="BR58" s="50" t="str">
        <f t="shared" si="251"/>
        <v/>
      </c>
      <c r="BS58" s="50" t="str">
        <f t="shared" si="251"/>
        <v/>
      </c>
      <c r="BT58" s="50" t="str">
        <f t="shared" si="251"/>
        <v/>
      </c>
      <c r="BU58" s="50" t="str">
        <f t="shared" si="251"/>
        <v/>
      </c>
      <c r="BV58" s="50" t="str">
        <f t="shared" si="251"/>
        <v/>
      </c>
      <c r="BW58" s="50" t="str">
        <f t="shared" si="251"/>
        <v/>
      </c>
      <c r="BX58" s="50" t="str">
        <f t="shared" si="251"/>
        <v/>
      </c>
      <c r="BY58" s="50" t="str">
        <f t="shared" si="251"/>
        <v/>
      </c>
      <c r="BZ58" s="50" t="str">
        <f t="shared" si="251"/>
        <v/>
      </c>
      <c r="CA58" s="50" t="str">
        <f t="shared" si="251"/>
        <v/>
      </c>
      <c r="CB58" s="50" t="str">
        <f t="shared" si="251"/>
        <v/>
      </c>
      <c r="CC58" s="50" t="str">
        <f t="shared" si="251"/>
        <v/>
      </c>
      <c r="CD58" s="50" t="str">
        <f t="shared" si="251"/>
        <v/>
      </c>
      <c r="CE58" s="50" t="str">
        <f t="shared" si="251"/>
        <v/>
      </c>
      <c r="CF58" s="50" t="str">
        <f t="shared" si="251"/>
        <v/>
      </c>
      <c r="CG58" s="50" t="str">
        <f t="shared" si="251"/>
        <v/>
      </c>
      <c r="CH58" s="50" t="str">
        <f t="shared" si="251"/>
        <v/>
      </c>
      <c r="CI58" s="50" t="str">
        <f t="shared" si="251"/>
        <v/>
      </c>
      <c r="CJ58" s="50" t="str">
        <f t="shared" si="251"/>
        <v/>
      </c>
      <c r="CK58" s="50" t="str">
        <f t="shared" si="251"/>
        <v/>
      </c>
      <c r="CL58" s="50" t="str">
        <f t="shared" si="251"/>
        <v/>
      </c>
      <c r="CM58" s="50" t="str">
        <f t="shared" si="251"/>
        <v/>
      </c>
      <c r="CN58" s="50" t="str">
        <f t="shared" si="251"/>
        <v/>
      </c>
      <c r="CO58" s="50" t="str">
        <f t="shared" si="251"/>
        <v/>
      </c>
      <c r="CP58" s="50" t="str">
        <f t="shared" si="251"/>
        <v/>
      </c>
      <c r="CQ58" s="50" t="str">
        <f t="shared" si="251"/>
        <v/>
      </c>
      <c r="CR58" s="50" t="str">
        <f t="shared" si="251"/>
        <v/>
      </c>
      <c r="CS58" s="50" t="str">
        <f t="shared" si="251"/>
        <v/>
      </c>
      <c r="CT58" s="50" t="str">
        <f t="shared" si="251"/>
        <v/>
      </c>
      <c r="CU58" s="50" t="str">
        <f t="shared" si="251"/>
        <v/>
      </c>
      <c r="CV58" s="50" t="str">
        <f t="shared" si="251"/>
        <v/>
      </c>
      <c r="CW58" s="50" t="str">
        <f t="shared" si="251"/>
        <v/>
      </c>
      <c r="CX58" s="50" t="str">
        <f t="shared" si="251"/>
        <v/>
      </c>
      <c r="CY58" s="50" t="str">
        <f t="shared" si="251"/>
        <v/>
      </c>
      <c r="CZ58" s="50" t="str">
        <f t="shared" si="251"/>
        <v/>
      </c>
      <c r="DA58" s="50" t="str">
        <f t="shared" si="251"/>
        <v/>
      </c>
      <c r="DB58" s="50" t="str">
        <f t="shared" si="251"/>
        <v/>
      </c>
      <c r="DC58" s="50" t="str">
        <f t="shared" si="251"/>
        <v/>
      </c>
      <c r="DD58" s="50" t="str">
        <f t="shared" si="246"/>
        <v/>
      </c>
      <c r="DE58" s="50" t="str">
        <f t="shared" si="246"/>
        <v/>
      </c>
      <c r="DF58" s="50" t="str">
        <f t="shared" si="246"/>
        <v/>
      </c>
      <c r="DG58" s="50" t="str">
        <f t="shared" si="246"/>
        <v/>
      </c>
      <c r="DH58" s="50" t="str">
        <f t="shared" si="246"/>
        <v/>
      </c>
      <c r="DI58" s="50" t="str">
        <f t="shared" si="246"/>
        <v/>
      </c>
      <c r="DJ58" s="50" t="str">
        <f t="shared" si="246"/>
        <v/>
      </c>
      <c r="DK58" s="50" t="str">
        <f t="shared" si="246"/>
        <v/>
      </c>
      <c r="DL58" s="50" t="str">
        <f t="shared" si="246"/>
        <v/>
      </c>
      <c r="DM58" s="50" t="str">
        <f t="shared" si="246"/>
        <v/>
      </c>
      <c r="DN58" s="50" t="str">
        <f t="shared" si="246"/>
        <v/>
      </c>
      <c r="DO58" s="50" t="str">
        <f t="shared" si="246"/>
        <v/>
      </c>
      <c r="DP58" s="50" t="str">
        <f t="shared" si="246"/>
        <v/>
      </c>
      <c r="DQ58" s="50" t="str">
        <f t="shared" si="246"/>
        <v/>
      </c>
      <c r="DR58" s="50" t="str">
        <f t="shared" si="246"/>
        <v/>
      </c>
      <c r="DS58" s="50" t="str">
        <f t="shared" si="246"/>
        <v/>
      </c>
      <c r="DT58" s="170" t="e">
        <f t="shared" si="135"/>
        <v>#N/A</v>
      </c>
      <c r="DU58" s="170" t="e">
        <f t="shared" si="136"/>
        <v>#N/A</v>
      </c>
      <c r="DV58" s="170" t="e">
        <f t="shared" si="137"/>
        <v>#N/A</v>
      </c>
      <c r="DW58" s="170" t="e">
        <f t="shared" si="138"/>
        <v>#N/A</v>
      </c>
      <c r="DX58" s="170" t="e">
        <f t="shared" si="139"/>
        <v>#N/A</v>
      </c>
      <c r="DY58" s="170" t="e">
        <f t="shared" si="140"/>
        <v>#N/A</v>
      </c>
      <c r="DZ58" s="170" t="e">
        <f t="shared" si="141"/>
        <v>#N/A</v>
      </c>
      <c r="EA58" s="170" t="e">
        <f t="shared" si="142"/>
        <v>#N/A</v>
      </c>
      <c r="EB58" s="170" t="e">
        <f t="shared" si="143"/>
        <v>#N/A</v>
      </c>
      <c r="EC58" s="170" t="e">
        <f t="shared" si="144"/>
        <v>#N/A</v>
      </c>
      <c r="ED58" s="170" t="e">
        <f t="shared" si="145"/>
        <v>#N/A</v>
      </c>
      <c r="EE58" s="170" t="e">
        <f t="shared" si="146"/>
        <v>#N/A</v>
      </c>
      <c r="EF58" s="170" t="e">
        <f t="shared" si="147"/>
        <v>#N/A</v>
      </c>
      <c r="EG58" s="170" t="e">
        <f t="shared" si="148"/>
        <v>#N/A</v>
      </c>
      <c r="EH58" s="170" t="e">
        <f t="shared" si="149"/>
        <v>#N/A</v>
      </c>
      <c r="EI58" s="170" t="e">
        <f t="shared" si="150"/>
        <v>#N/A</v>
      </c>
      <c r="EJ58" s="170" t="e">
        <f t="shared" si="151"/>
        <v>#N/A</v>
      </c>
      <c r="EK58" s="170" t="e">
        <f t="shared" si="152"/>
        <v>#N/A</v>
      </c>
      <c r="EL58" s="170" t="e">
        <f t="shared" si="153"/>
        <v>#N/A</v>
      </c>
      <c r="EM58" s="170" t="e">
        <f t="shared" si="154"/>
        <v>#N/A</v>
      </c>
      <c r="EN58" s="170" t="e">
        <f t="shared" si="155"/>
        <v>#N/A</v>
      </c>
      <c r="EO58" s="170" t="e">
        <f t="shared" si="156"/>
        <v>#N/A</v>
      </c>
      <c r="EP58" s="170" t="e">
        <f t="shared" si="157"/>
        <v>#N/A</v>
      </c>
      <c r="EQ58" s="170" t="e">
        <f t="shared" si="158"/>
        <v>#N/A</v>
      </c>
      <c r="ER58" s="170" t="e">
        <f t="shared" si="159"/>
        <v>#N/A</v>
      </c>
      <c r="ES58" s="170" t="e">
        <f t="shared" si="160"/>
        <v>#N/A</v>
      </c>
      <c r="ET58" s="170" t="e">
        <f t="shared" si="161"/>
        <v>#N/A</v>
      </c>
      <c r="EU58" s="170" t="e">
        <f t="shared" si="162"/>
        <v>#N/A</v>
      </c>
      <c r="EV58" s="170" t="e">
        <f t="shared" si="163"/>
        <v>#N/A</v>
      </c>
      <c r="EW58" s="170" t="e">
        <f t="shared" si="164"/>
        <v>#N/A</v>
      </c>
      <c r="EX58" s="170" t="e">
        <f t="shared" si="165"/>
        <v>#N/A</v>
      </c>
      <c r="EY58" s="170" t="e">
        <f t="shared" si="166"/>
        <v>#N/A</v>
      </c>
      <c r="EZ58" s="170" t="e">
        <f t="shared" si="167"/>
        <v>#N/A</v>
      </c>
      <c r="FA58" s="170" t="e">
        <f t="shared" si="168"/>
        <v>#N/A</v>
      </c>
      <c r="FB58" s="170" t="e">
        <f t="shared" si="169"/>
        <v>#N/A</v>
      </c>
      <c r="FC58" s="170" t="e">
        <f t="shared" si="170"/>
        <v>#N/A</v>
      </c>
      <c r="FD58" s="170" t="e">
        <f t="shared" si="171"/>
        <v>#N/A</v>
      </c>
      <c r="FE58" s="170" t="e">
        <f t="shared" si="172"/>
        <v>#N/A</v>
      </c>
      <c r="FF58" s="170" t="e">
        <f t="shared" si="173"/>
        <v>#N/A</v>
      </c>
      <c r="FG58" s="170" t="e">
        <f t="shared" si="174"/>
        <v>#N/A</v>
      </c>
      <c r="FH58" s="170" t="e">
        <f t="shared" si="175"/>
        <v>#N/A</v>
      </c>
      <c r="FI58" s="170" t="e">
        <f t="shared" si="176"/>
        <v>#N/A</v>
      </c>
      <c r="FJ58" s="170" t="e">
        <f t="shared" si="177"/>
        <v>#N/A</v>
      </c>
      <c r="FK58" s="170" t="e">
        <f t="shared" si="178"/>
        <v>#N/A</v>
      </c>
      <c r="FL58" s="170" t="e">
        <f t="shared" si="179"/>
        <v>#N/A</v>
      </c>
      <c r="FM58" s="170" t="e">
        <f t="shared" si="180"/>
        <v>#N/A</v>
      </c>
      <c r="FN58" s="170" t="e">
        <f t="shared" si="181"/>
        <v>#N/A</v>
      </c>
      <c r="FO58" s="170" t="e">
        <f t="shared" si="182"/>
        <v>#N/A</v>
      </c>
      <c r="FP58" s="170" t="e">
        <f t="shared" si="183"/>
        <v>#N/A</v>
      </c>
      <c r="FQ58" s="170" t="e">
        <f t="shared" si="184"/>
        <v>#N/A</v>
      </c>
      <c r="FR58" s="170" t="e">
        <f t="shared" si="185"/>
        <v>#N/A</v>
      </c>
      <c r="FS58" s="170" t="e">
        <f t="shared" si="186"/>
        <v>#N/A</v>
      </c>
      <c r="FT58" s="170" t="e">
        <f t="shared" si="187"/>
        <v>#N/A</v>
      </c>
      <c r="FU58" s="170" t="e">
        <f t="shared" si="188"/>
        <v>#N/A</v>
      </c>
      <c r="FV58" s="170" t="e">
        <f t="shared" si="189"/>
        <v>#N/A</v>
      </c>
      <c r="FW58" s="170" t="e">
        <f t="shared" si="190"/>
        <v>#N/A</v>
      </c>
      <c r="FX58" s="170" t="e">
        <f t="shared" si="191"/>
        <v>#N/A</v>
      </c>
      <c r="FY58" s="170" t="e">
        <f t="shared" si="192"/>
        <v>#N/A</v>
      </c>
      <c r="FZ58" s="170" t="e">
        <f t="shared" si="193"/>
        <v>#N/A</v>
      </c>
      <c r="GA58" s="170" t="e">
        <f t="shared" si="194"/>
        <v>#N/A</v>
      </c>
      <c r="GB58" s="170" t="e">
        <f t="shared" si="195"/>
        <v>#N/A</v>
      </c>
      <c r="GC58" s="170" t="e">
        <f t="shared" si="196"/>
        <v>#N/A</v>
      </c>
      <c r="GD58" s="170" t="e">
        <f t="shared" si="197"/>
        <v>#N/A</v>
      </c>
      <c r="GE58" s="170" t="e">
        <f t="shared" si="198"/>
        <v>#N/A</v>
      </c>
      <c r="GF58" s="170" t="e">
        <f t="shared" si="199"/>
        <v>#N/A</v>
      </c>
      <c r="GG58" s="170" t="e">
        <f t="shared" si="200"/>
        <v>#N/A</v>
      </c>
      <c r="GH58" s="170" t="e">
        <f t="shared" si="201"/>
        <v>#N/A</v>
      </c>
      <c r="GI58" s="170" t="e">
        <f t="shared" si="202"/>
        <v>#N/A</v>
      </c>
      <c r="GJ58" s="170" t="e">
        <f t="shared" si="203"/>
        <v>#N/A</v>
      </c>
      <c r="GK58" s="170" t="e">
        <f t="shared" si="204"/>
        <v>#N/A</v>
      </c>
      <c r="GL58" s="170" t="e">
        <f t="shared" si="205"/>
        <v>#N/A</v>
      </c>
      <c r="GM58" s="170" t="e">
        <f t="shared" si="206"/>
        <v>#N/A</v>
      </c>
      <c r="GN58" s="170" t="e">
        <f t="shared" si="207"/>
        <v>#N/A</v>
      </c>
      <c r="GO58" s="170" t="e">
        <f t="shared" si="208"/>
        <v>#N/A</v>
      </c>
      <c r="GP58" s="170" t="e">
        <f t="shared" si="209"/>
        <v>#N/A</v>
      </c>
      <c r="GQ58" s="170" t="e">
        <f t="shared" si="210"/>
        <v>#N/A</v>
      </c>
      <c r="GR58" s="170" t="e">
        <f t="shared" si="211"/>
        <v>#N/A</v>
      </c>
      <c r="GS58" s="170" t="e">
        <f t="shared" si="212"/>
        <v>#N/A</v>
      </c>
      <c r="GT58" s="170" t="e">
        <f t="shared" si="213"/>
        <v>#N/A</v>
      </c>
      <c r="GU58" s="170" t="e">
        <f t="shared" si="214"/>
        <v>#N/A</v>
      </c>
      <c r="GV58" s="170" t="e">
        <f t="shared" si="215"/>
        <v>#N/A</v>
      </c>
      <c r="GW58" s="170" t="e">
        <f t="shared" si="216"/>
        <v>#N/A</v>
      </c>
      <c r="GX58" s="170" t="e">
        <f t="shared" si="217"/>
        <v>#N/A</v>
      </c>
      <c r="GY58" s="170" t="e">
        <f t="shared" si="218"/>
        <v>#N/A</v>
      </c>
      <c r="GZ58" s="170" t="e">
        <f t="shared" si="219"/>
        <v>#N/A</v>
      </c>
      <c r="HA58" s="170" t="e">
        <f t="shared" si="220"/>
        <v>#N/A</v>
      </c>
      <c r="HB58" s="170" t="e">
        <f t="shared" si="221"/>
        <v>#N/A</v>
      </c>
      <c r="HC58" s="170" t="e">
        <f t="shared" si="222"/>
        <v>#N/A</v>
      </c>
      <c r="HD58" s="170" t="e">
        <f t="shared" si="223"/>
        <v>#N/A</v>
      </c>
      <c r="HE58" s="170" t="e">
        <f t="shared" si="224"/>
        <v>#N/A</v>
      </c>
      <c r="HF58" s="170" t="e">
        <f t="shared" si="225"/>
        <v>#N/A</v>
      </c>
      <c r="HG58" s="170" t="e">
        <f t="shared" si="226"/>
        <v>#N/A</v>
      </c>
      <c r="HH58" s="170" t="e">
        <f t="shared" si="227"/>
        <v>#N/A</v>
      </c>
      <c r="HI58" s="170" t="e">
        <f t="shared" si="228"/>
        <v>#N/A</v>
      </c>
      <c r="HJ58" s="170" t="e">
        <f t="shared" si="229"/>
        <v>#N/A</v>
      </c>
      <c r="HK58" s="170" t="e">
        <f t="shared" si="230"/>
        <v>#N/A</v>
      </c>
      <c r="HL58" s="170" t="e">
        <f t="shared" si="231"/>
        <v>#N/A</v>
      </c>
      <c r="HM58" s="170" t="e">
        <f t="shared" si="232"/>
        <v>#N/A</v>
      </c>
      <c r="HN58" s="170" t="e">
        <f t="shared" si="233"/>
        <v>#N/A</v>
      </c>
      <c r="HO58" s="170" t="e">
        <f t="shared" si="234"/>
        <v>#N/A</v>
      </c>
      <c r="HP58" s="170" t="e">
        <f t="shared" si="235"/>
        <v>#N/A</v>
      </c>
    </row>
    <row r="59" spans="1:224" hidden="1" x14ac:dyDescent="0.25">
      <c r="A59" s="4">
        <v>56</v>
      </c>
      <c r="B59" s="96"/>
      <c r="C59" s="96"/>
      <c r="D59" s="96"/>
      <c r="E59" s="36" t="str">
        <f t="shared" si="107"/>
        <v/>
      </c>
      <c r="F59" s="36" t="str">
        <f t="shared" si="108"/>
        <v/>
      </c>
      <c r="G59" s="74" t="str">
        <f t="shared" si="109"/>
        <v/>
      </c>
      <c r="H59" s="23"/>
      <c r="I59" s="58"/>
      <c r="J59" s="281"/>
      <c r="K59" s="75" t="str">
        <f>IF(AND(B59&gt;0,C59&gt;0,D59&gt;0),IF(ISBLANK(J59),IF(ISBLANK(H59),"",(D59-B59)*VLOOKUP(H59,VLookups!$A$4:$B$13,2,FALSE)),J59),"")</f>
        <v/>
      </c>
      <c r="L59" s="76" t="str">
        <f t="shared" si="131"/>
        <v/>
      </c>
      <c r="M59" s="96"/>
      <c r="N59" s="271"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132"/>
        <v/>
      </c>
      <c r="W59" s="50" t="str">
        <f t="shared" si="250"/>
        <v/>
      </c>
      <c r="X59" s="50" t="str">
        <f t="shared" si="250"/>
        <v/>
      </c>
      <c r="Y59" s="50" t="str">
        <f t="shared" si="250"/>
        <v/>
      </c>
      <c r="Z59" s="50" t="str">
        <f t="shared" si="250"/>
        <v/>
      </c>
      <c r="AA59" s="50" t="str">
        <f t="shared" si="250"/>
        <v/>
      </c>
      <c r="AB59" s="50" t="str">
        <f t="shared" si="250"/>
        <v/>
      </c>
      <c r="AC59" s="50" t="str">
        <f t="shared" si="250"/>
        <v/>
      </c>
      <c r="AD59" s="50" t="str">
        <f t="shared" si="250"/>
        <v/>
      </c>
      <c r="AE59" s="50" t="str">
        <f t="shared" si="250"/>
        <v/>
      </c>
      <c r="AF59" s="50" t="str">
        <f t="shared" si="250"/>
        <v/>
      </c>
      <c r="AG59" s="50" t="str">
        <f t="shared" si="250"/>
        <v/>
      </c>
      <c r="AH59" s="50" t="str">
        <f t="shared" si="250"/>
        <v/>
      </c>
      <c r="AI59" s="50" t="str">
        <f t="shared" si="250"/>
        <v/>
      </c>
      <c r="AJ59" s="50" t="str">
        <f t="shared" si="250"/>
        <v/>
      </c>
      <c r="AK59" s="50" t="str">
        <f t="shared" si="250"/>
        <v/>
      </c>
      <c r="AL59" s="50" t="str">
        <f t="shared" si="250"/>
        <v/>
      </c>
      <c r="AM59" s="50" t="str">
        <f t="shared" si="250"/>
        <v/>
      </c>
      <c r="AN59" s="50" t="str">
        <f t="shared" si="250"/>
        <v/>
      </c>
      <c r="AO59" s="50" t="str">
        <f t="shared" si="250"/>
        <v/>
      </c>
      <c r="AP59" s="50" t="str">
        <f t="shared" si="250"/>
        <v/>
      </c>
      <c r="AQ59" s="50" t="str">
        <f t="shared" si="133"/>
        <v/>
      </c>
      <c r="AR59" s="50" t="str">
        <f t="shared" si="251"/>
        <v/>
      </c>
      <c r="AS59" s="50" t="str">
        <f t="shared" si="251"/>
        <v/>
      </c>
      <c r="AT59" s="50" t="str">
        <f t="shared" si="251"/>
        <v/>
      </c>
      <c r="AU59" s="50" t="str">
        <f t="shared" si="251"/>
        <v/>
      </c>
      <c r="AV59" s="50" t="str">
        <f t="shared" si="251"/>
        <v/>
      </c>
      <c r="AW59" s="50" t="str">
        <f t="shared" si="251"/>
        <v/>
      </c>
      <c r="AX59" s="50" t="str">
        <f t="shared" si="251"/>
        <v/>
      </c>
      <c r="AY59" s="50" t="str">
        <f t="shared" si="251"/>
        <v/>
      </c>
      <c r="AZ59" s="50" t="str">
        <f t="shared" si="251"/>
        <v/>
      </c>
      <c r="BA59" s="50" t="str">
        <f t="shared" si="251"/>
        <v/>
      </c>
      <c r="BB59" s="50" t="str">
        <f t="shared" si="251"/>
        <v/>
      </c>
      <c r="BC59" s="50" t="str">
        <f t="shared" si="251"/>
        <v/>
      </c>
      <c r="BD59" s="50" t="str">
        <f t="shared" si="251"/>
        <v/>
      </c>
      <c r="BE59" s="50" t="str">
        <f t="shared" si="251"/>
        <v/>
      </c>
      <c r="BF59" s="50" t="str">
        <f t="shared" si="251"/>
        <v/>
      </c>
      <c r="BG59" s="50" t="str">
        <f t="shared" si="251"/>
        <v/>
      </c>
      <c r="BH59" s="50" t="str">
        <f t="shared" si="251"/>
        <v/>
      </c>
      <c r="BI59" s="50" t="str">
        <f t="shared" si="251"/>
        <v/>
      </c>
      <c r="BJ59" s="50" t="str">
        <f t="shared" si="251"/>
        <v/>
      </c>
      <c r="BK59" s="50" t="str">
        <f t="shared" si="251"/>
        <v/>
      </c>
      <c r="BL59" s="50" t="str">
        <f t="shared" si="251"/>
        <v/>
      </c>
      <c r="BM59" s="50" t="str">
        <f t="shared" si="251"/>
        <v/>
      </c>
      <c r="BN59" s="50" t="str">
        <f t="shared" si="251"/>
        <v/>
      </c>
      <c r="BO59" s="50" t="str">
        <f t="shared" si="251"/>
        <v/>
      </c>
      <c r="BP59" s="50" t="str">
        <f t="shared" si="251"/>
        <v/>
      </c>
      <c r="BQ59" s="50" t="str">
        <f t="shared" si="251"/>
        <v/>
      </c>
      <c r="BR59" s="50" t="str">
        <f t="shared" si="251"/>
        <v/>
      </c>
      <c r="BS59" s="50" t="str">
        <f t="shared" si="251"/>
        <v/>
      </c>
      <c r="BT59" s="50" t="str">
        <f t="shared" si="251"/>
        <v/>
      </c>
      <c r="BU59" s="50" t="str">
        <f t="shared" si="251"/>
        <v/>
      </c>
      <c r="BV59" s="50" t="str">
        <f t="shared" si="251"/>
        <v/>
      </c>
      <c r="BW59" s="50" t="str">
        <f t="shared" si="251"/>
        <v/>
      </c>
      <c r="BX59" s="50" t="str">
        <f t="shared" si="251"/>
        <v/>
      </c>
      <c r="BY59" s="50" t="str">
        <f t="shared" si="251"/>
        <v/>
      </c>
      <c r="BZ59" s="50" t="str">
        <f t="shared" si="251"/>
        <v/>
      </c>
      <c r="CA59" s="50" t="str">
        <f t="shared" si="251"/>
        <v/>
      </c>
      <c r="CB59" s="50" t="str">
        <f t="shared" si="251"/>
        <v/>
      </c>
      <c r="CC59" s="50" t="str">
        <f t="shared" si="251"/>
        <v/>
      </c>
      <c r="CD59" s="50" t="str">
        <f t="shared" si="251"/>
        <v/>
      </c>
      <c r="CE59" s="50" t="str">
        <f t="shared" si="251"/>
        <v/>
      </c>
      <c r="CF59" s="50" t="str">
        <f t="shared" si="251"/>
        <v/>
      </c>
      <c r="CG59" s="50" t="str">
        <f t="shared" si="251"/>
        <v/>
      </c>
      <c r="CH59" s="50" t="str">
        <f t="shared" si="251"/>
        <v/>
      </c>
      <c r="CI59" s="50" t="str">
        <f t="shared" si="251"/>
        <v/>
      </c>
      <c r="CJ59" s="50" t="str">
        <f t="shared" si="251"/>
        <v/>
      </c>
      <c r="CK59" s="50" t="str">
        <f t="shared" si="251"/>
        <v/>
      </c>
      <c r="CL59" s="50" t="str">
        <f t="shared" si="251"/>
        <v/>
      </c>
      <c r="CM59" s="50" t="str">
        <f t="shared" si="251"/>
        <v/>
      </c>
      <c r="CN59" s="50" t="str">
        <f t="shared" si="251"/>
        <v/>
      </c>
      <c r="CO59" s="50" t="str">
        <f t="shared" si="251"/>
        <v/>
      </c>
      <c r="CP59" s="50" t="str">
        <f t="shared" si="251"/>
        <v/>
      </c>
      <c r="CQ59" s="50" t="str">
        <f t="shared" si="251"/>
        <v/>
      </c>
      <c r="CR59" s="50" t="str">
        <f t="shared" si="251"/>
        <v/>
      </c>
      <c r="CS59" s="50" t="str">
        <f t="shared" si="251"/>
        <v/>
      </c>
      <c r="CT59" s="50" t="str">
        <f t="shared" si="251"/>
        <v/>
      </c>
      <c r="CU59" s="50" t="str">
        <f t="shared" si="251"/>
        <v/>
      </c>
      <c r="CV59" s="50" t="str">
        <f t="shared" si="251"/>
        <v/>
      </c>
      <c r="CW59" s="50" t="str">
        <f t="shared" si="251"/>
        <v/>
      </c>
      <c r="CX59" s="50" t="str">
        <f t="shared" si="251"/>
        <v/>
      </c>
      <c r="CY59" s="50" t="str">
        <f t="shared" si="251"/>
        <v/>
      </c>
      <c r="CZ59" s="50" t="str">
        <f t="shared" si="251"/>
        <v/>
      </c>
      <c r="DA59" s="50" t="str">
        <f t="shared" si="251"/>
        <v/>
      </c>
      <c r="DB59" s="50" t="str">
        <f t="shared" si="251"/>
        <v/>
      </c>
      <c r="DC59" s="50" t="str">
        <f t="shared" si="251"/>
        <v/>
      </c>
      <c r="DD59" s="50" t="str">
        <f t="shared" si="246"/>
        <v/>
      </c>
      <c r="DE59" s="50" t="str">
        <f t="shared" si="246"/>
        <v/>
      </c>
      <c r="DF59" s="50" t="str">
        <f t="shared" si="246"/>
        <v/>
      </c>
      <c r="DG59" s="50" t="str">
        <f t="shared" si="246"/>
        <v/>
      </c>
      <c r="DH59" s="50" t="str">
        <f t="shared" si="246"/>
        <v/>
      </c>
      <c r="DI59" s="50" t="str">
        <f t="shared" si="246"/>
        <v/>
      </c>
      <c r="DJ59" s="50" t="str">
        <f t="shared" si="246"/>
        <v/>
      </c>
      <c r="DK59" s="50" t="str">
        <f t="shared" si="246"/>
        <v/>
      </c>
      <c r="DL59" s="50" t="str">
        <f t="shared" si="246"/>
        <v/>
      </c>
      <c r="DM59" s="50" t="str">
        <f t="shared" si="246"/>
        <v/>
      </c>
      <c r="DN59" s="50" t="str">
        <f t="shared" si="246"/>
        <v/>
      </c>
      <c r="DO59" s="50" t="str">
        <f t="shared" si="246"/>
        <v/>
      </c>
      <c r="DP59" s="50" t="str">
        <f t="shared" si="246"/>
        <v/>
      </c>
      <c r="DQ59" s="50" t="str">
        <f t="shared" si="246"/>
        <v/>
      </c>
      <c r="DR59" s="50" t="str">
        <f t="shared" si="246"/>
        <v/>
      </c>
      <c r="DS59" s="50" t="str">
        <f t="shared" si="246"/>
        <v/>
      </c>
      <c r="DT59" s="170" t="e">
        <f t="shared" si="135"/>
        <v>#N/A</v>
      </c>
      <c r="DU59" s="170" t="e">
        <f t="shared" si="136"/>
        <v>#N/A</v>
      </c>
      <c r="DV59" s="170" t="e">
        <f t="shared" si="137"/>
        <v>#N/A</v>
      </c>
      <c r="DW59" s="170" t="e">
        <f t="shared" si="138"/>
        <v>#N/A</v>
      </c>
      <c r="DX59" s="170" t="e">
        <f t="shared" si="139"/>
        <v>#N/A</v>
      </c>
      <c r="DY59" s="170" t="e">
        <f t="shared" si="140"/>
        <v>#N/A</v>
      </c>
      <c r="DZ59" s="170" t="e">
        <f t="shared" si="141"/>
        <v>#N/A</v>
      </c>
      <c r="EA59" s="170" t="e">
        <f t="shared" si="142"/>
        <v>#N/A</v>
      </c>
      <c r="EB59" s="170" t="e">
        <f t="shared" si="143"/>
        <v>#N/A</v>
      </c>
      <c r="EC59" s="170" t="e">
        <f t="shared" si="144"/>
        <v>#N/A</v>
      </c>
      <c r="ED59" s="170" t="e">
        <f t="shared" si="145"/>
        <v>#N/A</v>
      </c>
      <c r="EE59" s="170" t="e">
        <f t="shared" si="146"/>
        <v>#N/A</v>
      </c>
      <c r="EF59" s="170" t="e">
        <f t="shared" si="147"/>
        <v>#N/A</v>
      </c>
      <c r="EG59" s="170" t="e">
        <f t="shared" si="148"/>
        <v>#N/A</v>
      </c>
      <c r="EH59" s="170" t="e">
        <f t="shared" si="149"/>
        <v>#N/A</v>
      </c>
      <c r="EI59" s="170" t="e">
        <f t="shared" si="150"/>
        <v>#N/A</v>
      </c>
      <c r="EJ59" s="170" t="e">
        <f t="shared" si="151"/>
        <v>#N/A</v>
      </c>
      <c r="EK59" s="170" t="e">
        <f t="shared" si="152"/>
        <v>#N/A</v>
      </c>
      <c r="EL59" s="170" t="e">
        <f t="shared" si="153"/>
        <v>#N/A</v>
      </c>
      <c r="EM59" s="170" t="e">
        <f t="shared" si="154"/>
        <v>#N/A</v>
      </c>
      <c r="EN59" s="170" t="e">
        <f t="shared" si="155"/>
        <v>#N/A</v>
      </c>
      <c r="EO59" s="170" t="e">
        <f t="shared" si="156"/>
        <v>#N/A</v>
      </c>
      <c r="EP59" s="170" t="e">
        <f t="shared" si="157"/>
        <v>#N/A</v>
      </c>
      <c r="EQ59" s="170" t="e">
        <f t="shared" si="158"/>
        <v>#N/A</v>
      </c>
      <c r="ER59" s="170" t="e">
        <f t="shared" si="159"/>
        <v>#N/A</v>
      </c>
      <c r="ES59" s="170" t="e">
        <f t="shared" si="160"/>
        <v>#N/A</v>
      </c>
      <c r="ET59" s="170" t="e">
        <f t="shared" si="161"/>
        <v>#N/A</v>
      </c>
      <c r="EU59" s="170" t="e">
        <f t="shared" si="162"/>
        <v>#N/A</v>
      </c>
      <c r="EV59" s="170" t="e">
        <f t="shared" si="163"/>
        <v>#N/A</v>
      </c>
      <c r="EW59" s="170" t="e">
        <f t="shared" si="164"/>
        <v>#N/A</v>
      </c>
      <c r="EX59" s="170" t="e">
        <f t="shared" si="165"/>
        <v>#N/A</v>
      </c>
      <c r="EY59" s="170" t="e">
        <f t="shared" si="166"/>
        <v>#N/A</v>
      </c>
      <c r="EZ59" s="170" t="e">
        <f t="shared" si="167"/>
        <v>#N/A</v>
      </c>
      <c r="FA59" s="170" t="e">
        <f t="shared" si="168"/>
        <v>#N/A</v>
      </c>
      <c r="FB59" s="170" t="e">
        <f t="shared" si="169"/>
        <v>#N/A</v>
      </c>
      <c r="FC59" s="170" t="e">
        <f t="shared" si="170"/>
        <v>#N/A</v>
      </c>
      <c r="FD59" s="170" t="e">
        <f t="shared" si="171"/>
        <v>#N/A</v>
      </c>
      <c r="FE59" s="170" t="e">
        <f t="shared" si="172"/>
        <v>#N/A</v>
      </c>
      <c r="FF59" s="170" t="e">
        <f t="shared" si="173"/>
        <v>#N/A</v>
      </c>
      <c r="FG59" s="170" t="e">
        <f t="shared" si="174"/>
        <v>#N/A</v>
      </c>
      <c r="FH59" s="170" t="e">
        <f t="shared" si="175"/>
        <v>#N/A</v>
      </c>
      <c r="FI59" s="170" t="e">
        <f t="shared" si="176"/>
        <v>#N/A</v>
      </c>
      <c r="FJ59" s="170" t="e">
        <f t="shared" si="177"/>
        <v>#N/A</v>
      </c>
      <c r="FK59" s="170" t="e">
        <f t="shared" si="178"/>
        <v>#N/A</v>
      </c>
      <c r="FL59" s="170" t="e">
        <f t="shared" si="179"/>
        <v>#N/A</v>
      </c>
      <c r="FM59" s="170" t="e">
        <f t="shared" si="180"/>
        <v>#N/A</v>
      </c>
      <c r="FN59" s="170" t="e">
        <f t="shared" si="181"/>
        <v>#N/A</v>
      </c>
      <c r="FO59" s="170" t="e">
        <f t="shared" si="182"/>
        <v>#N/A</v>
      </c>
      <c r="FP59" s="170" t="e">
        <f t="shared" si="183"/>
        <v>#N/A</v>
      </c>
      <c r="FQ59" s="170" t="e">
        <f t="shared" si="184"/>
        <v>#N/A</v>
      </c>
      <c r="FR59" s="170" t="e">
        <f t="shared" si="185"/>
        <v>#N/A</v>
      </c>
      <c r="FS59" s="170" t="e">
        <f t="shared" si="186"/>
        <v>#N/A</v>
      </c>
      <c r="FT59" s="170" t="e">
        <f t="shared" si="187"/>
        <v>#N/A</v>
      </c>
      <c r="FU59" s="170" t="e">
        <f t="shared" si="188"/>
        <v>#N/A</v>
      </c>
      <c r="FV59" s="170" t="e">
        <f t="shared" si="189"/>
        <v>#N/A</v>
      </c>
      <c r="FW59" s="170" t="e">
        <f t="shared" si="190"/>
        <v>#N/A</v>
      </c>
      <c r="FX59" s="170" t="e">
        <f t="shared" si="191"/>
        <v>#N/A</v>
      </c>
      <c r="FY59" s="170" t="e">
        <f t="shared" si="192"/>
        <v>#N/A</v>
      </c>
      <c r="FZ59" s="170" t="e">
        <f t="shared" si="193"/>
        <v>#N/A</v>
      </c>
      <c r="GA59" s="170" t="e">
        <f t="shared" si="194"/>
        <v>#N/A</v>
      </c>
      <c r="GB59" s="170" t="e">
        <f t="shared" si="195"/>
        <v>#N/A</v>
      </c>
      <c r="GC59" s="170" t="e">
        <f t="shared" si="196"/>
        <v>#N/A</v>
      </c>
      <c r="GD59" s="170" t="e">
        <f t="shared" si="197"/>
        <v>#N/A</v>
      </c>
      <c r="GE59" s="170" t="e">
        <f t="shared" si="198"/>
        <v>#N/A</v>
      </c>
      <c r="GF59" s="170" t="e">
        <f t="shared" si="199"/>
        <v>#N/A</v>
      </c>
      <c r="GG59" s="170" t="e">
        <f t="shared" si="200"/>
        <v>#N/A</v>
      </c>
      <c r="GH59" s="170" t="e">
        <f t="shared" si="201"/>
        <v>#N/A</v>
      </c>
      <c r="GI59" s="170" t="e">
        <f t="shared" si="202"/>
        <v>#N/A</v>
      </c>
      <c r="GJ59" s="170" t="e">
        <f t="shared" si="203"/>
        <v>#N/A</v>
      </c>
      <c r="GK59" s="170" t="e">
        <f t="shared" si="204"/>
        <v>#N/A</v>
      </c>
      <c r="GL59" s="170" t="e">
        <f t="shared" si="205"/>
        <v>#N/A</v>
      </c>
      <c r="GM59" s="170" t="e">
        <f t="shared" si="206"/>
        <v>#N/A</v>
      </c>
      <c r="GN59" s="170" t="e">
        <f t="shared" si="207"/>
        <v>#N/A</v>
      </c>
      <c r="GO59" s="170" t="e">
        <f t="shared" si="208"/>
        <v>#N/A</v>
      </c>
      <c r="GP59" s="170" t="e">
        <f t="shared" si="209"/>
        <v>#N/A</v>
      </c>
      <c r="GQ59" s="170" t="e">
        <f t="shared" si="210"/>
        <v>#N/A</v>
      </c>
      <c r="GR59" s="170" t="e">
        <f t="shared" si="211"/>
        <v>#N/A</v>
      </c>
      <c r="GS59" s="170" t="e">
        <f t="shared" si="212"/>
        <v>#N/A</v>
      </c>
      <c r="GT59" s="170" t="e">
        <f t="shared" si="213"/>
        <v>#N/A</v>
      </c>
      <c r="GU59" s="170" t="e">
        <f t="shared" si="214"/>
        <v>#N/A</v>
      </c>
      <c r="GV59" s="170" t="e">
        <f t="shared" si="215"/>
        <v>#N/A</v>
      </c>
      <c r="GW59" s="170" t="e">
        <f t="shared" si="216"/>
        <v>#N/A</v>
      </c>
      <c r="GX59" s="170" t="e">
        <f t="shared" si="217"/>
        <v>#N/A</v>
      </c>
      <c r="GY59" s="170" t="e">
        <f t="shared" si="218"/>
        <v>#N/A</v>
      </c>
      <c r="GZ59" s="170" t="e">
        <f t="shared" si="219"/>
        <v>#N/A</v>
      </c>
      <c r="HA59" s="170" t="e">
        <f t="shared" si="220"/>
        <v>#N/A</v>
      </c>
      <c r="HB59" s="170" t="e">
        <f t="shared" si="221"/>
        <v>#N/A</v>
      </c>
      <c r="HC59" s="170" t="e">
        <f t="shared" si="222"/>
        <v>#N/A</v>
      </c>
      <c r="HD59" s="170" t="e">
        <f t="shared" si="223"/>
        <v>#N/A</v>
      </c>
      <c r="HE59" s="170" t="e">
        <f t="shared" si="224"/>
        <v>#N/A</v>
      </c>
      <c r="HF59" s="170" t="e">
        <f t="shared" si="225"/>
        <v>#N/A</v>
      </c>
      <c r="HG59" s="170" t="e">
        <f t="shared" si="226"/>
        <v>#N/A</v>
      </c>
      <c r="HH59" s="170" t="e">
        <f t="shared" si="227"/>
        <v>#N/A</v>
      </c>
      <c r="HI59" s="170" t="e">
        <f t="shared" si="228"/>
        <v>#N/A</v>
      </c>
      <c r="HJ59" s="170" t="e">
        <f t="shared" si="229"/>
        <v>#N/A</v>
      </c>
      <c r="HK59" s="170" t="e">
        <f t="shared" si="230"/>
        <v>#N/A</v>
      </c>
      <c r="HL59" s="170" t="e">
        <f t="shared" si="231"/>
        <v>#N/A</v>
      </c>
      <c r="HM59" s="170" t="e">
        <f t="shared" si="232"/>
        <v>#N/A</v>
      </c>
      <c r="HN59" s="170" t="e">
        <f t="shared" si="233"/>
        <v>#N/A</v>
      </c>
      <c r="HO59" s="170" t="e">
        <f t="shared" si="234"/>
        <v>#N/A</v>
      </c>
      <c r="HP59" s="170" t="e">
        <f t="shared" si="235"/>
        <v>#N/A</v>
      </c>
    </row>
    <row r="60" spans="1:224" hidden="1" x14ac:dyDescent="0.25">
      <c r="A60" s="4">
        <v>57</v>
      </c>
      <c r="B60" s="96"/>
      <c r="C60" s="96"/>
      <c r="D60" s="96"/>
      <c r="E60" s="36" t="str">
        <f t="shared" si="107"/>
        <v/>
      </c>
      <c r="F60" s="36" t="str">
        <f t="shared" si="108"/>
        <v/>
      </c>
      <c r="G60" s="74" t="str">
        <f t="shared" si="109"/>
        <v/>
      </c>
      <c r="H60" s="23"/>
      <c r="I60" s="58"/>
      <c r="J60" s="281"/>
      <c r="K60" s="75" t="str">
        <f>IF(AND(B60&gt;0,C60&gt;0,D60&gt;0),IF(ISBLANK(J60),IF(ISBLANK(H60),"",(D60-B60)*VLOOKUP(H60,VLookups!$A$4:$B$13,2,FALSE)),J60),"")</f>
        <v/>
      </c>
      <c r="L60" s="76" t="str">
        <f t="shared" si="131"/>
        <v/>
      </c>
      <c r="M60" s="96"/>
      <c r="N60" s="271"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132"/>
        <v/>
      </c>
      <c r="W60" s="50" t="str">
        <f t="shared" si="250"/>
        <v/>
      </c>
      <c r="X60" s="50" t="str">
        <f t="shared" si="250"/>
        <v/>
      </c>
      <c r="Y60" s="50" t="str">
        <f t="shared" si="250"/>
        <v/>
      </c>
      <c r="Z60" s="50" t="str">
        <f t="shared" si="250"/>
        <v/>
      </c>
      <c r="AA60" s="50" t="str">
        <f t="shared" si="250"/>
        <v/>
      </c>
      <c r="AB60" s="50" t="str">
        <f t="shared" si="250"/>
        <v/>
      </c>
      <c r="AC60" s="50" t="str">
        <f t="shared" si="250"/>
        <v/>
      </c>
      <c r="AD60" s="50" t="str">
        <f t="shared" si="250"/>
        <v/>
      </c>
      <c r="AE60" s="50" t="str">
        <f t="shared" si="250"/>
        <v/>
      </c>
      <c r="AF60" s="50" t="str">
        <f t="shared" si="250"/>
        <v/>
      </c>
      <c r="AG60" s="50" t="str">
        <f t="shared" si="250"/>
        <v/>
      </c>
      <c r="AH60" s="50" t="str">
        <f t="shared" si="250"/>
        <v/>
      </c>
      <c r="AI60" s="50" t="str">
        <f t="shared" si="250"/>
        <v/>
      </c>
      <c r="AJ60" s="50" t="str">
        <f t="shared" si="250"/>
        <v/>
      </c>
      <c r="AK60" s="50" t="str">
        <f t="shared" si="250"/>
        <v/>
      </c>
      <c r="AL60" s="50" t="str">
        <f t="shared" si="250"/>
        <v/>
      </c>
      <c r="AM60" s="50" t="str">
        <f t="shared" si="250"/>
        <v/>
      </c>
      <c r="AN60" s="50" t="str">
        <f t="shared" si="250"/>
        <v/>
      </c>
      <c r="AO60" s="50" t="str">
        <f t="shared" si="250"/>
        <v/>
      </c>
      <c r="AP60" s="50" t="str">
        <f t="shared" si="250"/>
        <v/>
      </c>
      <c r="AQ60" s="50" t="str">
        <f t="shared" si="133"/>
        <v/>
      </c>
      <c r="AR60" s="50" t="str">
        <f t="shared" si="251"/>
        <v/>
      </c>
      <c r="AS60" s="50" t="str">
        <f t="shared" si="251"/>
        <v/>
      </c>
      <c r="AT60" s="50" t="str">
        <f t="shared" si="251"/>
        <v/>
      </c>
      <c r="AU60" s="50" t="str">
        <f t="shared" si="251"/>
        <v/>
      </c>
      <c r="AV60" s="50" t="str">
        <f t="shared" si="251"/>
        <v/>
      </c>
      <c r="AW60" s="50" t="str">
        <f t="shared" si="251"/>
        <v/>
      </c>
      <c r="AX60" s="50" t="str">
        <f t="shared" si="251"/>
        <v/>
      </c>
      <c r="AY60" s="50" t="str">
        <f t="shared" si="251"/>
        <v/>
      </c>
      <c r="AZ60" s="50" t="str">
        <f t="shared" si="251"/>
        <v/>
      </c>
      <c r="BA60" s="50" t="str">
        <f t="shared" si="251"/>
        <v/>
      </c>
      <c r="BB60" s="50" t="str">
        <f t="shared" si="251"/>
        <v/>
      </c>
      <c r="BC60" s="50" t="str">
        <f t="shared" si="251"/>
        <v/>
      </c>
      <c r="BD60" s="50" t="str">
        <f t="shared" si="251"/>
        <v/>
      </c>
      <c r="BE60" s="50" t="str">
        <f t="shared" si="251"/>
        <v/>
      </c>
      <c r="BF60" s="50" t="str">
        <f t="shared" si="251"/>
        <v/>
      </c>
      <c r="BG60" s="50" t="str">
        <f t="shared" si="251"/>
        <v/>
      </c>
      <c r="BH60" s="50" t="str">
        <f t="shared" si="251"/>
        <v/>
      </c>
      <c r="BI60" s="50" t="str">
        <f t="shared" si="251"/>
        <v/>
      </c>
      <c r="BJ60" s="50" t="str">
        <f t="shared" si="251"/>
        <v/>
      </c>
      <c r="BK60" s="50" t="str">
        <f t="shared" si="251"/>
        <v/>
      </c>
      <c r="BL60" s="50" t="str">
        <f t="shared" si="251"/>
        <v/>
      </c>
      <c r="BM60" s="50" t="str">
        <f t="shared" si="251"/>
        <v/>
      </c>
      <c r="BN60" s="50" t="str">
        <f t="shared" si="251"/>
        <v/>
      </c>
      <c r="BO60" s="50" t="str">
        <f t="shared" si="251"/>
        <v/>
      </c>
      <c r="BP60" s="50" t="str">
        <f t="shared" si="251"/>
        <v/>
      </c>
      <c r="BQ60" s="50" t="str">
        <f t="shared" si="251"/>
        <v/>
      </c>
      <c r="BR60" s="50" t="str">
        <f t="shared" si="251"/>
        <v/>
      </c>
      <c r="BS60" s="50" t="str">
        <f t="shared" si="251"/>
        <v/>
      </c>
      <c r="BT60" s="50" t="str">
        <f t="shared" si="251"/>
        <v/>
      </c>
      <c r="BU60" s="50" t="str">
        <f t="shared" si="251"/>
        <v/>
      </c>
      <c r="BV60" s="50" t="str">
        <f t="shared" si="251"/>
        <v/>
      </c>
      <c r="BW60" s="50" t="str">
        <f t="shared" si="251"/>
        <v/>
      </c>
      <c r="BX60" s="50" t="str">
        <f t="shared" si="251"/>
        <v/>
      </c>
      <c r="BY60" s="50" t="str">
        <f t="shared" si="251"/>
        <v/>
      </c>
      <c r="BZ60" s="50" t="str">
        <f t="shared" si="251"/>
        <v/>
      </c>
      <c r="CA60" s="50" t="str">
        <f t="shared" si="251"/>
        <v/>
      </c>
      <c r="CB60" s="50" t="str">
        <f t="shared" si="251"/>
        <v/>
      </c>
      <c r="CC60" s="50" t="str">
        <f t="shared" si="251"/>
        <v/>
      </c>
      <c r="CD60" s="50" t="str">
        <f t="shared" si="251"/>
        <v/>
      </c>
      <c r="CE60" s="50" t="str">
        <f t="shared" si="251"/>
        <v/>
      </c>
      <c r="CF60" s="50" t="str">
        <f t="shared" si="251"/>
        <v/>
      </c>
      <c r="CG60" s="50" t="str">
        <f t="shared" si="251"/>
        <v/>
      </c>
      <c r="CH60" s="50" t="str">
        <f t="shared" si="251"/>
        <v/>
      </c>
      <c r="CI60" s="50" t="str">
        <f t="shared" si="251"/>
        <v/>
      </c>
      <c r="CJ60" s="50" t="str">
        <f t="shared" si="251"/>
        <v/>
      </c>
      <c r="CK60" s="50" t="str">
        <f t="shared" si="251"/>
        <v/>
      </c>
      <c r="CL60" s="50" t="str">
        <f t="shared" si="251"/>
        <v/>
      </c>
      <c r="CM60" s="50" t="str">
        <f t="shared" si="251"/>
        <v/>
      </c>
      <c r="CN60" s="50" t="str">
        <f t="shared" si="251"/>
        <v/>
      </c>
      <c r="CO60" s="50" t="str">
        <f t="shared" si="251"/>
        <v/>
      </c>
      <c r="CP60" s="50" t="str">
        <f t="shared" si="251"/>
        <v/>
      </c>
      <c r="CQ60" s="50" t="str">
        <f t="shared" si="251"/>
        <v/>
      </c>
      <c r="CR60" s="50" t="str">
        <f t="shared" si="251"/>
        <v/>
      </c>
      <c r="CS60" s="50" t="str">
        <f t="shared" si="251"/>
        <v/>
      </c>
      <c r="CT60" s="50" t="str">
        <f t="shared" si="251"/>
        <v/>
      </c>
      <c r="CU60" s="50" t="str">
        <f t="shared" si="251"/>
        <v/>
      </c>
      <c r="CV60" s="50" t="str">
        <f t="shared" si="251"/>
        <v/>
      </c>
      <c r="CW60" s="50" t="str">
        <f t="shared" si="251"/>
        <v/>
      </c>
      <c r="CX60" s="50" t="str">
        <f t="shared" si="251"/>
        <v/>
      </c>
      <c r="CY60" s="50" t="str">
        <f t="shared" si="251"/>
        <v/>
      </c>
      <c r="CZ60" s="50" t="str">
        <f t="shared" si="251"/>
        <v/>
      </c>
      <c r="DA60" s="50" t="str">
        <f t="shared" si="251"/>
        <v/>
      </c>
      <c r="DB60" s="50" t="str">
        <f t="shared" si="251"/>
        <v/>
      </c>
      <c r="DC60" s="50" t="str">
        <f t="shared" ref="DC60" si="252">IF(ISNONTEXT($V60),DB60+$V60,"")</f>
        <v/>
      </c>
      <c r="DD60" s="50" t="str">
        <f t="shared" si="246"/>
        <v/>
      </c>
      <c r="DE60" s="50" t="str">
        <f t="shared" si="246"/>
        <v/>
      </c>
      <c r="DF60" s="50" t="str">
        <f t="shared" si="246"/>
        <v/>
      </c>
      <c r="DG60" s="50" t="str">
        <f t="shared" si="246"/>
        <v/>
      </c>
      <c r="DH60" s="50" t="str">
        <f t="shared" si="246"/>
        <v/>
      </c>
      <c r="DI60" s="50" t="str">
        <f t="shared" si="246"/>
        <v/>
      </c>
      <c r="DJ60" s="50" t="str">
        <f t="shared" si="246"/>
        <v/>
      </c>
      <c r="DK60" s="50" t="str">
        <f t="shared" si="246"/>
        <v/>
      </c>
      <c r="DL60" s="50" t="str">
        <f t="shared" si="246"/>
        <v/>
      </c>
      <c r="DM60" s="50" t="str">
        <f t="shared" si="246"/>
        <v/>
      </c>
      <c r="DN60" s="50" t="str">
        <f t="shared" si="246"/>
        <v/>
      </c>
      <c r="DO60" s="50" t="str">
        <f t="shared" si="246"/>
        <v/>
      </c>
      <c r="DP60" s="50" t="str">
        <f t="shared" si="246"/>
        <v/>
      </c>
      <c r="DQ60" s="50" t="str">
        <f t="shared" si="246"/>
        <v/>
      </c>
      <c r="DR60" s="50" t="str">
        <f t="shared" si="246"/>
        <v/>
      </c>
      <c r="DS60" s="50" t="str">
        <f t="shared" si="246"/>
        <v/>
      </c>
      <c r="DT60" s="170" t="e">
        <f t="shared" si="135"/>
        <v>#N/A</v>
      </c>
      <c r="DU60" s="170" t="e">
        <f t="shared" si="136"/>
        <v>#N/A</v>
      </c>
      <c r="DV60" s="170" t="e">
        <f t="shared" si="137"/>
        <v>#N/A</v>
      </c>
      <c r="DW60" s="170" t="e">
        <f t="shared" si="138"/>
        <v>#N/A</v>
      </c>
      <c r="DX60" s="170" t="e">
        <f t="shared" si="139"/>
        <v>#N/A</v>
      </c>
      <c r="DY60" s="170" t="e">
        <f t="shared" si="140"/>
        <v>#N/A</v>
      </c>
      <c r="DZ60" s="170" t="e">
        <f t="shared" si="141"/>
        <v>#N/A</v>
      </c>
      <c r="EA60" s="170" t="e">
        <f t="shared" si="142"/>
        <v>#N/A</v>
      </c>
      <c r="EB60" s="170" t="e">
        <f t="shared" si="143"/>
        <v>#N/A</v>
      </c>
      <c r="EC60" s="170" t="e">
        <f t="shared" si="144"/>
        <v>#N/A</v>
      </c>
      <c r="ED60" s="170" t="e">
        <f t="shared" si="145"/>
        <v>#N/A</v>
      </c>
      <c r="EE60" s="170" t="e">
        <f t="shared" si="146"/>
        <v>#N/A</v>
      </c>
      <c r="EF60" s="170" t="e">
        <f t="shared" si="147"/>
        <v>#N/A</v>
      </c>
      <c r="EG60" s="170" t="e">
        <f t="shared" si="148"/>
        <v>#N/A</v>
      </c>
      <c r="EH60" s="170" t="e">
        <f t="shared" si="149"/>
        <v>#N/A</v>
      </c>
      <c r="EI60" s="170" t="e">
        <f t="shared" si="150"/>
        <v>#N/A</v>
      </c>
      <c r="EJ60" s="170" t="e">
        <f t="shared" si="151"/>
        <v>#N/A</v>
      </c>
      <c r="EK60" s="170" t="e">
        <f t="shared" si="152"/>
        <v>#N/A</v>
      </c>
      <c r="EL60" s="170" t="e">
        <f t="shared" si="153"/>
        <v>#N/A</v>
      </c>
      <c r="EM60" s="170" t="e">
        <f t="shared" si="154"/>
        <v>#N/A</v>
      </c>
      <c r="EN60" s="170" t="e">
        <f t="shared" si="155"/>
        <v>#N/A</v>
      </c>
      <c r="EO60" s="170" t="e">
        <f t="shared" si="156"/>
        <v>#N/A</v>
      </c>
      <c r="EP60" s="170" t="e">
        <f t="shared" si="157"/>
        <v>#N/A</v>
      </c>
      <c r="EQ60" s="170" t="e">
        <f t="shared" si="158"/>
        <v>#N/A</v>
      </c>
      <c r="ER60" s="170" t="e">
        <f t="shared" si="159"/>
        <v>#N/A</v>
      </c>
      <c r="ES60" s="170" t="e">
        <f t="shared" si="160"/>
        <v>#N/A</v>
      </c>
      <c r="ET60" s="170" t="e">
        <f t="shared" si="161"/>
        <v>#N/A</v>
      </c>
      <c r="EU60" s="170" t="e">
        <f t="shared" si="162"/>
        <v>#N/A</v>
      </c>
      <c r="EV60" s="170" t="e">
        <f t="shared" si="163"/>
        <v>#N/A</v>
      </c>
      <c r="EW60" s="170" t="e">
        <f t="shared" si="164"/>
        <v>#N/A</v>
      </c>
      <c r="EX60" s="170" t="e">
        <f t="shared" si="165"/>
        <v>#N/A</v>
      </c>
      <c r="EY60" s="170" t="e">
        <f t="shared" si="166"/>
        <v>#N/A</v>
      </c>
      <c r="EZ60" s="170" t="e">
        <f t="shared" si="167"/>
        <v>#N/A</v>
      </c>
      <c r="FA60" s="170" t="e">
        <f t="shared" si="168"/>
        <v>#N/A</v>
      </c>
      <c r="FB60" s="170" t="e">
        <f t="shared" si="169"/>
        <v>#N/A</v>
      </c>
      <c r="FC60" s="170" t="e">
        <f t="shared" si="170"/>
        <v>#N/A</v>
      </c>
      <c r="FD60" s="170" t="e">
        <f t="shared" si="171"/>
        <v>#N/A</v>
      </c>
      <c r="FE60" s="170" t="e">
        <f t="shared" si="172"/>
        <v>#N/A</v>
      </c>
      <c r="FF60" s="170" t="e">
        <f t="shared" si="173"/>
        <v>#N/A</v>
      </c>
      <c r="FG60" s="170" t="e">
        <f t="shared" si="174"/>
        <v>#N/A</v>
      </c>
      <c r="FH60" s="170" t="e">
        <f t="shared" si="175"/>
        <v>#N/A</v>
      </c>
      <c r="FI60" s="170" t="e">
        <f t="shared" si="176"/>
        <v>#N/A</v>
      </c>
      <c r="FJ60" s="170" t="e">
        <f t="shared" si="177"/>
        <v>#N/A</v>
      </c>
      <c r="FK60" s="170" t="e">
        <f t="shared" si="178"/>
        <v>#N/A</v>
      </c>
      <c r="FL60" s="170" t="e">
        <f t="shared" si="179"/>
        <v>#N/A</v>
      </c>
      <c r="FM60" s="170" t="e">
        <f t="shared" si="180"/>
        <v>#N/A</v>
      </c>
      <c r="FN60" s="170" t="e">
        <f t="shared" si="181"/>
        <v>#N/A</v>
      </c>
      <c r="FO60" s="170" t="e">
        <f t="shared" si="182"/>
        <v>#N/A</v>
      </c>
      <c r="FP60" s="170" t="e">
        <f t="shared" si="183"/>
        <v>#N/A</v>
      </c>
      <c r="FQ60" s="170" t="e">
        <f t="shared" si="184"/>
        <v>#N/A</v>
      </c>
      <c r="FR60" s="170" t="e">
        <f t="shared" si="185"/>
        <v>#N/A</v>
      </c>
      <c r="FS60" s="170" t="e">
        <f t="shared" si="186"/>
        <v>#N/A</v>
      </c>
      <c r="FT60" s="170" t="e">
        <f t="shared" si="187"/>
        <v>#N/A</v>
      </c>
      <c r="FU60" s="170" t="e">
        <f t="shared" si="188"/>
        <v>#N/A</v>
      </c>
      <c r="FV60" s="170" t="e">
        <f t="shared" si="189"/>
        <v>#N/A</v>
      </c>
      <c r="FW60" s="170" t="e">
        <f t="shared" si="190"/>
        <v>#N/A</v>
      </c>
      <c r="FX60" s="170" t="e">
        <f t="shared" si="191"/>
        <v>#N/A</v>
      </c>
      <c r="FY60" s="170" t="e">
        <f t="shared" si="192"/>
        <v>#N/A</v>
      </c>
      <c r="FZ60" s="170" t="e">
        <f t="shared" si="193"/>
        <v>#N/A</v>
      </c>
      <c r="GA60" s="170" t="e">
        <f t="shared" si="194"/>
        <v>#N/A</v>
      </c>
      <c r="GB60" s="170" t="e">
        <f t="shared" si="195"/>
        <v>#N/A</v>
      </c>
      <c r="GC60" s="170" t="e">
        <f t="shared" si="196"/>
        <v>#N/A</v>
      </c>
      <c r="GD60" s="170" t="e">
        <f t="shared" si="197"/>
        <v>#N/A</v>
      </c>
      <c r="GE60" s="170" t="e">
        <f t="shared" si="198"/>
        <v>#N/A</v>
      </c>
      <c r="GF60" s="170" t="e">
        <f t="shared" si="199"/>
        <v>#N/A</v>
      </c>
      <c r="GG60" s="170" t="e">
        <f t="shared" si="200"/>
        <v>#N/A</v>
      </c>
      <c r="GH60" s="170" t="e">
        <f t="shared" si="201"/>
        <v>#N/A</v>
      </c>
      <c r="GI60" s="170" t="e">
        <f t="shared" si="202"/>
        <v>#N/A</v>
      </c>
      <c r="GJ60" s="170" t="e">
        <f t="shared" si="203"/>
        <v>#N/A</v>
      </c>
      <c r="GK60" s="170" t="e">
        <f t="shared" si="204"/>
        <v>#N/A</v>
      </c>
      <c r="GL60" s="170" t="e">
        <f t="shared" si="205"/>
        <v>#N/A</v>
      </c>
      <c r="GM60" s="170" t="e">
        <f t="shared" si="206"/>
        <v>#N/A</v>
      </c>
      <c r="GN60" s="170" t="e">
        <f t="shared" si="207"/>
        <v>#N/A</v>
      </c>
      <c r="GO60" s="170" t="e">
        <f t="shared" si="208"/>
        <v>#N/A</v>
      </c>
      <c r="GP60" s="170" t="e">
        <f t="shared" si="209"/>
        <v>#N/A</v>
      </c>
      <c r="GQ60" s="170" t="e">
        <f t="shared" si="210"/>
        <v>#N/A</v>
      </c>
      <c r="GR60" s="170" t="e">
        <f t="shared" si="211"/>
        <v>#N/A</v>
      </c>
      <c r="GS60" s="170" t="e">
        <f t="shared" si="212"/>
        <v>#N/A</v>
      </c>
      <c r="GT60" s="170" t="e">
        <f t="shared" si="213"/>
        <v>#N/A</v>
      </c>
      <c r="GU60" s="170" t="e">
        <f t="shared" si="214"/>
        <v>#N/A</v>
      </c>
      <c r="GV60" s="170" t="e">
        <f t="shared" si="215"/>
        <v>#N/A</v>
      </c>
      <c r="GW60" s="170" t="e">
        <f t="shared" si="216"/>
        <v>#N/A</v>
      </c>
      <c r="GX60" s="170" t="e">
        <f t="shared" si="217"/>
        <v>#N/A</v>
      </c>
      <c r="GY60" s="170" t="e">
        <f t="shared" si="218"/>
        <v>#N/A</v>
      </c>
      <c r="GZ60" s="170" t="e">
        <f t="shared" si="219"/>
        <v>#N/A</v>
      </c>
      <c r="HA60" s="170" t="e">
        <f t="shared" si="220"/>
        <v>#N/A</v>
      </c>
      <c r="HB60" s="170" t="e">
        <f t="shared" si="221"/>
        <v>#N/A</v>
      </c>
      <c r="HC60" s="170" t="e">
        <f t="shared" si="222"/>
        <v>#N/A</v>
      </c>
      <c r="HD60" s="170" t="e">
        <f t="shared" si="223"/>
        <v>#N/A</v>
      </c>
      <c r="HE60" s="170" t="e">
        <f t="shared" si="224"/>
        <v>#N/A</v>
      </c>
      <c r="HF60" s="170" t="e">
        <f t="shared" si="225"/>
        <v>#N/A</v>
      </c>
      <c r="HG60" s="170" t="e">
        <f t="shared" si="226"/>
        <v>#N/A</v>
      </c>
      <c r="HH60" s="170" t="e">
        <f t="shared" si="227"/>
        <v>#N/A</v>
      </c>
      <c r="HI60" s="170" t="e">
        <f t="shared" si="228"/>
        <v>#N/A</v>
      </c>
      <c r="HJ60" s="170" t="e">
        <f t="shared" si="229"/>
        <v>#N/A</v>
      </c>
      <c r="HK60" s="170" t="e">
        <f t="shared" si="230"/>
        <v>#N/A</v>
      </c>
      <c r="HL60" s="170" t="e">
        <f t="shared" si="231"/>
        <v>#N/A</v>
      </c>
      <c r="HM60" s="170" t="e">
        <f t="shared" si="232"/>
        <v>#N/A</v>
      </c>
      <c r="HN60" s="170" t="e">
        <f t="shared" si="233"/>
        <v>#N/A</v>
      </c>
      <c r="HO60" s="170" t="e">
        <f t="shared" si="234"/>
        <v>#N/A</v>
      </c>
      <c r="HP60" s="170" t="e">
        <f t="shared" si="235"/>
        <v>#N/A</v>
      </c>
    </row>
    <row r="61" spans="1:224" hidden="1" x14ac:dyDescent="0.25">
      <c r="A61" s="4">
        <v>58</v>
      </c>
      <c r="B61" s="96"/>
      <c r="C61" s="96"/>
      <c r="D61" s="96"/>
      <c r="E61" s="36" t="str">
        <f t="shared" si="107"/>
        <v/>
      </c>
      <c r="F61" s="36" t="str">
        <f t="shared" si="108"/>
        <v/>
      </c>
      <c r="G61" s="74" t="str">
        <f t="shared" si="109"/>
        <v/>
      </c>
      <c r="H61" s="23"/>
      <c r="I61" s="58"/>
      <c r="J61" s="281"/>
      <c r="K61" s="75" t="str">
        <f>IF(AND(B61&gt;0,C61&gt;0,D61&gt;0),IF(ISBLANK(J61),IF(ISBLANK(H61),"",(D61-B61)*VLOOKUP(H61,VLookups!$A$4:$B$13,2,FALSE)),J61),"")</f>
        <v/>
      </c>
      <c r="L61" s="76" t="str">
        <f t="shared" si="131"/>
        <v/>
      </c>
      <c r="M61" s="96"/>
      <c r="N61" s="271"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132"/>
        <v/>
      </c>
      <c r="W61" s="50" t="str">
        <f t="shared" si="250"/>
        <v/>
      </c>
      <c r="X61" s="50" t="str">
        <f t="shared" si="250"/>
        <v/>
      </c>
      <c r="Y61" s="50" t="str">
        <f t="shared" si="250"/>
        <v/>
      </c>
      <c r="Z61" s="50" t="str">
        <f t="shared" si="250"/>
        <v/>
      </c>
      <c r="AA61" s="50" t="str">
        <f t="shared" si="250"/>
        <v/>
      </c>
      <c r="AB61" s="50" t="str">
        <f t="shared" si="250"/>
        <v/>
      </c>
      <c r="AC61" s="50" t="str">
        <f t="shared" si="250"/>
        <v/>
      </c>
      <c r="AD61" s="50" t="str">
        <f t="shared" si="250"/>
        <v/>
      </c>
      <c r="AE61" s="50" t="str">
        <f t="shared" si="250"/>
        <v/>
      </c>
      <c r="AF61" s="50" t="str">
        <f t="shared" si="250"/>
        <v/>
      </c>
      <c r="AG61" s="50" t="str">
        <f t="shared" si="250"/>
        <v/>
      </c>
      <c r="AH61" s="50" t="str">
        <f t="shared" si="250"/>
        <v/>
      </c>
      <c r="AI61" s="50" t="str">
        <f t="shared" si="250"/>
        <v/>
      </c>
      <c r="AJ61" s="50" t="str">
        <f t="shared" si="250"/>
        <v/>
      </c>
      <c r="AK61" s="50" t="str">
        <f t="shared" si="250"/>
        <v/>
      </c>
      <c r="AL61" s="50" t="str">
        <f t="shared" si="250"/>
        <v/>
      </c>
      <c r="AM61" s="50" t="str">
        <f t="shared" si="250"/>
        <v/>
      </c>
      <c r="AN61" s="50" t="str">
        <f t="shared" si="250"/>
        <v/>
      </c>
      <c r="AO61" s="50" t="str">
        <f t="shared" si="250"/>
        <v/>
      </c>
      <c r="AP61" s="50" t="str">
        <f t="shared" si="250"/>
        <v/>
      </c>
      <c r="AQ61" s="50" t="str">
        <f t="shared" si="133"/>
        <v/>
      </c>
      <c r="AR61" s="50" t="str">
        <f t="shared" ref="AR61:DC64" si="253">IF(ISNONTEXT($V61),AQ61+$V61,"")</f>
        <v/>
      </c>
      <c r="AS61" s="50" t="str">
        <f t="shared" si="253"/>
        <v/>
      </c>
      <c r="AT61" s="50" t="str">
        <f t="shared" si="253"/>
        <v/>
      </c>
      <c r="AU61" s="50" t="str">
        <f t="shared" si="253"/>
        <v/>
      </c>
      <c r="AV61" s="50" t="str">
        <f t="shared" si="253"/>
        <v/>
      </c>
      <c r="AW61" s="50" t="str">
        <f t="shared" si="253"/>
        <v/>
      </c>
      <c r="AX61" s="50" t="str">
        <f t="shared" si="253"/>
        <v/>
      </c>
      <c r="AY61" s="50" t="str">
        <f t="shared" si="253"/>
        <v/>
      </c>
      <c r="AZ61" s="50" t="str">
        <f t="shared" si="253"/>
        <v/>
      </c>
      <c r="BA61" s="50" t="str">
        <f t="shared" si="253"/>
        <v/>
      </c>
      <c r="BB61" s="50" t="str">
        <f t="shared" si="253"/>
        <v/>
      </c>
      <c r="BC61" s="50" t="str">
        <f t="shared" si="253"/>
        <v/>
      </c>
      <c r="BD61" s="50" t="str">
        <f t="shared" si="253"/>
        <v/>
      </c>
      <c r="BE61" s="50" t="str">
        <f t="shared" si="253"/>
        <v/>
      </c>
      <c r="BF61" s="50" t="str">
        <f t="shared" si="253"/>
        <v/>
      </c>
      <c r="BG61" s="50" t="str">
        <f t="shared" si="253"/>
        <v/>
      </c>
      <c r="BH61" s="50" t="str">
        <f t="shared" si="253"/>
        <v/>
      </c>
      <c r="BI61" s="50" t="str">
        <f t="shared" si="253"/>
        <v/>
      </c>
      <c r="BJ61" s="50" t="str">
        <f t="shared" si="253"/>
        <v/>
      </c>
      <c r="BK61" s="50" t="str">
        <f t="shared" si="253"/>
        <v/>
      </c>
      <c r="BL61" s="50" t="str">
        <f t="shared" si="253"/>
        <v/>
      </c>
      <c r="BM61" s="50" t="str">
        <f t="shared" si="253"/>
        <v/>
      </c>
      <c r="BN61" s="50" t="str">
        <f t="shared" si="253"/>
        <v/>
      </c>
      <c r="BO61" s="50" t="str">
        <f t="shared" si="253"/>
        <v/>
      </c>
      <c r="BP61" s="50" t="str">
        <f t="shared" si="253"/>
        <v/>
      </c>
      <c r="BQ61" s="50" t="str">
        <f t="shared" si="253"/>
        <v/>
      </c>
      <c r="BR61" s="50" t="str">
        <f t="shared" si="253"/>
        <v/>
      </c>
      <c r="BS61" s="50" t="str">
        <f t="shared" si="253"/>
        <v/>
      </c>
      <c r="BT61" s="50" t="str">
        <f t="shared" si="253"/>
        <v/>
      </c>
      <c r="BU61" s="50" t="str">
        <f t="shared" si="253"/>
        <v/>
      </c>
      <c r="BV61" s="50" t="str">
        <f t="shared" si="253"/>
        <v/>
      </c>
      <c r="BW61" s="50" t="str">
        <f t="shared" si="253"/>
        <v/>
      </c>
      <c r="BX61" s="50" t="str">
        <f t="shared" si="253"/>
        <v/>
      </c>
      <c r="BY61" s="50" t="str">
        <f t="shared" si="253"/>
        <v/>
      </c>
      <c r="BZ61" s="50" t="str">
        <f t="shared" si="253"/>
        <v/>
      </c>
      <c r="CA61" s="50" t="str">
        <f t="shared" si="253"/>
        <v/>
      </c>
      <c r="CB61" s="50" t="str">
        <f t="shared" si="253"/>
        <v/>
      </c>
      <c r="CC61" s="50" t="str">
        <f t="shared" si="253"/>
        <v/>
      </c>
      <c r="CD61" s="50" t="str">
        <f t="shared" si="253"/>
        <v/>
      </c>
      <c r="CE61" s="50" t="str">
        <f t="shared" si="253"/>
        <v/>
      </c>
      <c r="CF61" s="50" t="str">
        <f t="shared" si="253"/>
        <v/>
      </c>
      <c r="CG61" s="50" t="str">
        <f t="shared" si="253"/>
        <v/>
      </c>
      <c r="CH61" s="50" t="str">
        <f t="shared" si="253"/>
        <v/>
      </c>
      <c r="CI61" s="50" t="str">
        <f t="shared" si="253"/>
        <v/>
      </c>
      <c r="CJ61" s="50" t="str">
        <f t="shared" si="253"/>
        <v/>
      </c>
      <c r="CK61" s="50" t="str">
        <f t="shared" si="253"/>
        <v/>
      </c>
      <c r="CL61" s="50" t="str">
        <f t="shared" si="253"/>
        <v/>
      </c>
      <c r="CM61" s="50" t="str">
        <f t="shared" si="253"/>
        <v/>
      </c>
      <c r="CN61" s="50" t="str">
        <f t="shared" si="253"/>
        <v/>
      </c>
      <c r="CO61" s="50" t="str">
        <f t="shared" si="253"/>
        <v/>
      </c>
      <c r="CP61" s="50" t="str">
        <f t="shared" si="253"/>
        <v/>
      </c>
      <c r="CQ61" s="50" t="str">
        <f t="shared" si="253"/>
        <v/>
      </c>
      <c r="CR61" s="50" t="str">
        <f t="shared" si="253"/>
        <v/>
      </c>
      <c r="CS61" s="50" t="str">
        <f t="shared" si="253"/>
        <v/>
      </c>
      <c r="CT61" s="50" t="str">
        <f t="shared" si="253"/>
        <v/>
      </c>
      <c r="CU61" s="50" t="str">
        <f t="shared" si="253"/>
        <v/>
      </c>
      <c r="CV61" s="50" t="str">
        <f t="shared" si="253"/>
        <v/>
      </c>
      <c r="CW61" s="50" t="str">
        <f t="shared" si="253"/>
        <v/>
      </c>
      <c r="CX61" s="50" t="str">
        <f t="shared" si="253"/>
        <v/>
      </c>
      <c r="CY61" s="50" t="str">
        <f t="shared" si="253"/>
        <v/>
      </c>
      <c r="CZ61" s="50" t="str">
        <f t="shared" si="253"/>
        <v/>
      </c>
      <c r="DA61" s="50" t="str">
        <f t="shared" si="253"/>
        <v/>
      </c>
      <c r="DB61" s="50" t="str">
        <f t="shared" si="253"/>
        <v/>
      </c>
      <c r="DC61" s="50" t="str">
        <f t="shared" si="253"/>
        <v/>
      </c>
      <c r="DD61" s="50" t="str">
        <f t="shared" si="246"/>
        <v/>
      </c>
      <c r="DE61" s="50" t="str">
        <f t="shared" si="246"/>
        <v/>
      </c>
      <c r="DF61" s="50" t="str">
        <f t="shared" si="246"/>
        <v/>
      </c>
      <c r="DG61" s="50" t="str">
        <f t="shared" si="246"/>
        <v/>
      </c>
      <c r="DH61" s="50" t="str">
        <f t="shared" si="246"/>
        <v/>
      </c>
      <c r="DI61" s="50" t="str">
        <f t="shared" si="246"/>
        <v/>
      </c>
      <c r="DJ61" s="50" t="str">
        <f t="shared" si="246"/>
        <v/>
      </c>
      <c r="DK61" s="50" t="str">
        <f t="shared" si="246"/>
        <v/>
      </c>
      <c r="DL61" s="50" t="str">
        <f t="shared" si="246"/>
        <v/>
      </c>
      <c r="DM61" s="50" t="str">
        <f t="shared" si="246"/>
        <v/>
      </c>
      <c r="DN61" s="50" t="str">
        <f t="shared" si="246"/>
        <v/>
      </c>
      <c r="DO61" s="50" t="str">
        <f t="shared" si="246"/>
        <v/>
      </c>
      <c r="DP61" s="50" t="str">
        <f t="shared" si="246"/>
        <v/>
      </c>
      <c r="DQ61" s="50" t="str">
        <f t="shared" si="246"/>
        <v/>
      </c>
      <c r="DR61" s="50" t="str">
        <f t="shared" si="246"/>
        <v/>
      </c>
      <c r="DS61" s="50" t="str">
        <f t="shared" si="246"/>
        <v/>
      </c>
      <c r="DT61" s="170" t="e">
        <f t="shared" si="135"/>
        <v>#N/A</v>
      </c>
      <c r="DU61" s="170" t="e">
        <f t="shared" si="136"/>
        <v>#N/A</v>
      </c>
      <c r="DV61" s="170" t="e">
        <f t="shared" si="137"/>
        <v>#N/A</v>
      </c>
      <c r="DW61" s="170" t="e">
        <f t="shared" si="138"/>
        <v>#N/A</v>
      </c>
      <c r="DX61" s="170" t="e">
        <f t="shared" si="139"/>
        <v>#N/A</v>
      </c>
      <c r="DY61" s="170" t="e">
        <f t="shared" si="140"/>
        <v>#N/A</v>
      </c>
      <c r="DZ61" s="170" t="e">
        <f t="shared" si="141"/>
        <v>#N/A</v>
      </c>
      <c r="EA61" s="170" t="e">
        <f t="shared" si="142"/>
        <v>#N/A</v>
      </c>
      <c r="EB61" s="170" t="e">
        <f t="shared" si="143"/>
        <v>#N/A</v>
      </c>
      <c r="EC61" s="170" t="e">
        <f t="shared" si="144"/>
        <v>#N/A</v>
      </c>
      <c r="ED61" s="170" t="e">
        <f t="shared" si="145"/>
        <v>#N/A</v>
      </c>
      <c r="EE61" s="170" t="e">
        <f t="shared" si="146"/>
        <v>#N/A</v>
      </c>
      <c r="EF61" s="170" t="e">
        <f t="shared" si="147"/>
        <v>#N/A</v>
      </c>
      <c r="EG61" s="170" t="e">
        <f t="shared" si="148"/>
        <v>#N/A</v>
      </c>
      <c r="EH61" s="170" t="e">
        <f t="shared" si="149"/>
        <v>#N/A</v>
      </c>
      <c r="EI61" s="170" t="e">
        <f t="shared" si="150"/>
        <v>#N/A</v>
      </c>
      <c r="EJ61" s="170" t="e">
        <f t="shared" si="151"/>
        <v>#N/A</v>
      </c>
      <c r="EK61" s="170" t="e">
        <f t="shared" si="152"/>
        <v>#N/A</v>
      </c>
      <c r="EL61" s="170" t="e">
        <f t="shared" si="153"/>
        <v>#N/A</v>
      </c>
      <c r="EM61" s="170" t="e">
        <f t="shared" si="154"/>
        <v>#N/A</v>
      </c>
      <c r="EN61" s="170" t="e">
        <f t="shared" si="155"/>
        <v>#N/A</v>
      </c>
      <c r="EO61" s="170" t="e">
        <f t="shared" si="156"/>
        <v>#N/A</v>
      </c>
      <c r="EP61" s="170" t="e">
        <f t="shared" si="157"/>
        <v>#N/A</v>
      </c>
      <c r="EQ61" s="170" t="e">
        <f t="shared" si="158"/>
        <v>#N/A</v>
      </c>
      <c r="ER61" s="170" t="e">
        <f t="shared" si="159"/>
        <v>#N/A</v>
      </c>
      <c r="ES61" s="170" t="e">
        <f t="shared" si="160"/>
        <v>#N/A</v>
      </c>
      <c r="ET61" s="170" t="e">
        <f t="shared" si="161"/>
        <v>#N/A</v>
      </c>
      <c r="EU61" s="170" t="e">
        <f t="shared" si="162"/>
        <v>#N/A</v>
      </c>
      <c r="EV61" s="170" t="e">
        <f t="shared" si="163"/>
        <v>#N/A</v>
      </c>
      <c r="EW61" s="170" t="e">
        <f t="shared" si="164"/>
        <v>#N/A</v>
      </c>
      <c r="EX61" s="170" t="e">
        <f t="shared" si="165"/>
        <v>#N/A</v>
      </c>
      <c r="EY61" s="170" t="e">
        <f t="shared" si="166"/>
        <v>#N/A</v>
      </c>
      <c r="EZ61" s="170" t="e">
        <f t="shared" si="167"/>
        <v>#N/A</v>
      </c>
      <c r="FA61" s="170" t="e">
        <f t="shared" si="168"/>
        <v>#N/A</v>
      </c>
      <c r="FB61" s="170" t="e">
        <f t="shared" si="169"/>
        <v>#N/A</v>
      </c>
      <c r="FC61" s="170" t="e">
        <f t="shared" si="170"/>
        <v>#N/A</v>
      </c>
      <c r="FD61" s="170" t="e">
        <f t="shared" si="171"/>
        <v>#N/A</v>
      </c>
      <c r="FE61" s="170" t="e">
        <f t="shared" si="172"/>
        <v>#N/A</v>
      </c>
      <c r="FF61" s="170" t="e">
        <f t="shared" si="173"/>
        <v>#N/A</v>
      </c>
      <c r="FG61" s="170" t="e">
        <f t="shared" si="174"/>
        <v>#N/A</v>
      </c>
      <c r="FH61" s="170" t="e">
        <f t="shared" si="175"/>
        <v>#N/A</v>
      </c>
      <c r="FI61" s="170" t="e">
        <f t="shared" si="176"/>
        <v>#N/A</v>
      </c>
      <c r="FJ61" s="170" t="e">
        <f t="shared" si="177"/>
        <v>#N/A</v>
      </c>
      <c r="FK61" s="170" t="e">
        <f t="shared" si="178"/>
        <v>#N/A</v>
      </c>
      <c r="FL61" s="170" t="e">
        <f t="shared" si="179"/>
        <v>#N/A</v>
      </c>
      <c r="FM61" s="170" t="e">
        <f t="shared" si="180"/>
        <v>#N/A</v>
      </c>
      <c r="FN61" s="170" t="e">
        <f t="shared" si="181"/>
        <v>#N/A</v>
      </c>
      <c r="FO61" s="170" t="e">
        <f t="shared" si="182"/>
        <v>#N/A</v>
      </c>
      <c r="FP61" s="170" t="e">
        <f t="shared" si="183"/>
        <v>#N/A</v>
      </c>
      <c r="FQ61" s="170" t="e">
        <f t="shared" si="184"/>
        <v>#N/A</v>
      </c>
      <c r="FR61" s="170" t="e">
        <f t="shared" si="185"/>
        <v>#N/A</v>
      </c>
      <c r="FS61" s="170" t="e">
        <f t="shared" si="186"/>
        <v>#N/A</v>
      </c>
      <c r="FT61" s="170" t="e">
        <f t="shared" si="187"/>
        <v>#N/A</v>
      </c>
      <c r="FU61" s="170" t="e">
        <f t="shared" si="188"/>
        <v>#N/A</v>
      </c>
      <c r="FV61" s="170" t="e">
        <f t="shared" si="189"/>
        <v>#N/A</v>
      </c>
      <c r="FW61" s="170" t="e">
        <f t="shared" si="190"/>
        <v>#N/A</v>
      </c>
      <c r="FX61" s="170" t="e">
        <f t="shared" si="191"/>
        <v>#N/A</v>
      </c>
      <c r="FY61" s="170" t="e">
        <f t="shared" si="192"/>
        <v>#N/A</v>
      </c>
      <c r="FZ61" s="170" t="e">
        <f t="shared" si="193"/>
        <v>#N/A</v>
      </c>
      <c r="GA61" s="170" t="e">
        <f t="shared" si="194"/>
        <v>#N/A</v>
      </c>
      <c r="GB61" s="170" t="e">
        <f t="shared" si="195"/>
        <v>#N/A</v>
      </c>
      <c r="GC61" s="170" t="e">
        <f t="shared" si="196"/>
        <v>#N/A</v>
      </c>
      <c r="GD61" s="170" t="e">
        <f t="shared" si="197"/>
        <v>#N/A</v>
      </c>
      <c r="GE61" s="170" t="e">
        <f t="shared" si="198"/>
        <v>#N/A</v>
      </c>
      <c r="GF61" s="170" t="e">
        <f t="shared" si="199"/>
        <v>#N/A</v>
      </c>
      <c r="GG61" s="170" t="e">
        <f t="shared" si="200"/>
        <v>#N/A</v>
      </c>
      <c r="GH61" s="170" t="e">
        <f t="shared" si="201"/>
        <v>#N/A</v>
      </c>
      <c r="GI61" s="170" t="e">
        <f t="shared" si="202"/>
        <v>#N/A</v>
      </c>
      <c r="GJ61" s="170" t="e">
        <f t="shared" si="203"/>
        <v>#N/A</v>
      </c>
      <c r="GK61" s="170" t="e">
        <f t="shared" si="204"/>
        <v>#N/A</v>
      </c>
      <c r="GL61" s="170" t="e">
        <f t="shared" si="205"/>
        <v>#N/A</v>
      </c>
      <c r="GM61" s="170" t="e">
        <f t="shared" si="206"/>
        <v>#N/A</v>
      </c>
      <c r="GN61" s="170" t="e">
        <f t="shared" si="207"/>
        <v>#N/A</v>
      </c>
      <c r="GO61" s="170" t="e">
        <f t="shared" si="208"/>
        <v>#N/A</v>
      </c>
      <c r="GP61" s="170" t="e">
        <f t="shared" si="209"/>
        <v>#N/A</v>
      </c>
      <c r="GQ61" s="170" t="e">
        <f t="shared" si="210"/>
        <v>#N/A</v>
      </c>
      <c r="GR61" s="170" t="e">
        <f t="shared" si="211"/>
        <v>#N/A</v>
      </c>
      <c r="GS61" s="170" t="e">
        <f t="shared" si="212"/>
        <v>#N/A</v>
      </c>
      <c r="GT61" s="170" t="e">
        <f t="shared" si="213"/>
        <v>#N/A</v>
      </c>
      <c r="GU61" s="170" t="e">
        <f t="shared" si="214"/>
        <v>#N/A</v>
      </c>
      <c r="GV61" s="170" t="e">
        <f t="shared" si="215"/>
        <v>#N/A</v>
      </c>
      <c r="GW61" s="170" t="e">
        <f t="shared" si="216"/>
        <v>#N/A</v>
      </c>
      <c r="GX61" s="170" t="e">
        <f t="shared" si="217"/>
        <v>#N/A</v>
      </c>
      <c r="GY61" s="170" t="e">
        <f t="shared" si="218"/>
        <v>#N/A</v>
      </c>
      <c r="GZ61" s="170" t="e">
        <f t="shared" si="219"/>
        <v>#N/A</v>
      </c>
      <c r="HA61" s="170" t="e">
        <f t="shared" si="220"/>
        <v>#N/A</v>
      </c>
      <c r="HB61" s="170" t="e">
        <f t="shared" si="221"/>
        <v>#N/A</v>
      </c>
      <c r="HC61" s="170" t="e">
        <f t="shared" si="222"/>
        <v>#N/A</v>
      </c>
      <c r="HD61" s="170" t="e">
        <f t="shared" si="223"/>
        <v>#N/A</v>
      </c>
      <c r="HE61" s="170" t="e">
        <f t="shared" si="224"/>
        <v>#N/A</v>
      </c>
      <c r="HF61" s="170" t="e">
        <f t="shared" si="225"/>
        <v>#N/A</v>
      </c>
      <c r="HG61" s="170" t="e">
        <f t="shared" si="226"/>
        <v>#N/A</v>
      </c>
      <c r="HH61" s="170" t="e">
        <f t="shared" si="227"/>
        <v>#N/A</v>
      </c>
      <c r="HI61" s="170" t="e">
        <f t="shared" si="228"/>
        <v>#N/A</v>
      </c>
      <c r="HJ61" s="170" t="e">
        <f t="shared" si="229"/>
        <v>#N/A</v>
      </c>
      <c r="HK61" s="170" t="e">
        <f t="shared" si="230"/>
        <v>#N/A</v>
      </c>
      <c r="HL61" s="170" t="e">
        <f t="shared" si="231"/>
        <v>#N/A</v>
      </c>
      <c r="HM61" s="170" t="e">
        <f t="shared" si="232"/>
        <v>#N/A</v>
      </c>
      <c r="HN61" s="170" t="e">
        <f t="shared" si="233"/>
        <v>#N/A</v>
      </c>
      <c r="HO61" s="170" t="e">
        <f t="shared" si="234"/>
        <v>#N/A</v>
      </c>
      <c r="HP61" s="170" t="e">
        <f t="shared" si="235"/>
        <v>#N/A</v>
      </c>
    </row>
    <row r="62" spans="1:224" hidden="1" x14ac:dyDescent="0.25">
      <c r="A62" s="4">
        <v>59</v>
      </c>
      <c r="B62" s="96"/>
      <c r="C62" s="96"/>
      <c r="D62" s="96"/>
      <c r="E62" s="36" t="str">
        <f t="shared" si="107"/>
        <v/>
      </c>
      <c r="F62" s="36" t="str">
        <f t="shared" si="108"/>
        <v/>
      </c>
      <c r="G62" s="74" t="str">
        <f t="shared" si="109"/>
        <v/>
      </c>
      <c r="H62" s="23"/>
      <c r="I62" s="58"/>
      <c r="J62" s="281"/>
      <c r="K62" s="75" t="str">
        <f>IF(AND(B62&gt;0,C62&gt;0,D62&gt;0),IF(ISBLANK(J62),IF(ISBLANK(H62),"",(D62-B62)*VLOOKUP(H62,VLookups!$A$4:$B$13,2,FALSE)),J62),"")</f>
        <v/>
      </c>
      <c r="L62" s="76" t="str">
        <f t="shared" si="131"/>
        <v/>
      </c>
      <c r="M62" s="96"/>
      <c r="N62" s="271"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132"/>
        <v/>
      </c>
      <c r="W62" s="50" t="str">
        <f t="shared" si="250"/>
        <v/>
      </c>
      <c r="X62" s="50" t="str">
        <f t="shared" si="250"/>
        <v/>
      </c>
      <c r="Y62" s="50" t="str">
        <f t="shared" si="250"/>
        <v/>
      </c>
      <c r="Z62" s="50" t="str">
        <f t="shared" si="250"/>
        <v/>
      </c>
      <c r="AA62" s="50" t="str">
        <f t="shared" si="250"/>
        <v/>
      </c>
      <c r="AB62" s="50" t="str">
        <f t="shared" si="250"/>
        <v/>
      </c>
      <c r="AC62" s="50" t="str">
        <f t="shared" si="250"/>
        <v/>
      </c>
      <c r="AD62" s="50" t="str">
        <f t="shared" si="250"/>
        <v/>
      </c>
      <c r="AE62" s="50" t="str">
        <f t="shared" si="250"/>
        <v/>
      </c>
      <c r="AF62" s="50" t="str">
        <f t="shared" si="250"/>
        <v/>
      </c>
      <c r="AG62" s="50" t="str">
        <f t="shared" si="250"/>
        <v/>
      </c>
      <c r="AH62" s="50" t="str">
        <f t="shared" si="250"/>
        <v/>
      </c>
      <c r="AI62" s="50" t="str">
        <f t="shared" si="250"/>
        <v/>
      </c>
      <c r="AJ62" s="50" t="str">
        <f t="shared" si="250"/>
        <v/>
      </c>
      <c r="AK62" s="50" t="str">
        <f t="shared" si="250"/>
        <v/>
      </c>
      <c r="AL62" s="50" t="str">
        <f t="shared" si="250"/>
        <v/>
      </c>
      <c r="AM62" s="50" t="str">
        <f t="shared" si="250"/>
        <v/>
      </c>
      <c r="AN62" s="50" t="str">
        <f t="shared" si="250"/>
        <v/>
      </c>
      <c r="AO62" s="50" t="str">
        <f t="shared" si="250"/>
        <v/>
      </c>
      <c r="AP62" s="50" t="str">
        <f t="shared" si="250"/>
        <v/>
      </c>
      <c r="AQ62" s="50" t="str">
        <f t="shared" si="133"/>
        <v/>
      </c>
      <c r="AR62" s="50" t="str">
        <f t="shared" si="253"/>
        <v/>
      </c>
      <c r="AS62" s="50" t="str">
        <f t="shared" si="253"/>
        <v/>
      </c>
      <c r="AT62" s="50" t="str">
        <f t="shared" si="253"/>
        <v/>
      </c>
      <c r="AU62" s="50" t="str">
        <f t="shared" si="253"/>
        <v/>
      </c>
      <c r="AV62" s="50" t="str">
        <f t="shared" si="253"/>
        <v/>
      </c>
      <c r="AW62" s="50" t="str">
        <f t="shared" si="253"/>
        <v/>
      </c>
      <c r="AX62" s="50" t="str">
        <f t="shared" si="253"/>
        <v/>
      </c>
      <c r="AY62" s="50" t="str">
        <f t="shared" si="253"/>
        <v/>
      </c>
      <c r="AZ62" s="50" t="str">
        <f t="shared" si="253"/>
        <v/>
      </c>
      <c r="BA62" s="50" t="str">
        <f t="shared" si="253"/>
        <v/>
      </c>
      <c r="BB62" s="50" t="str">
        <f t="shared" si="253"/>
        <v/>
      </c>
      <c r="BC62" s="50" t="str">
        <f t="shared" si="253"/>
        <v/>
      </c>
      <c r="BD62" s="50" t="str">
        <f t="shared" si="253"/>
        <v/>
      </c>
      <c r="BE62" s="50" t="str">
        <f t="shared" si="253"/>
        <v/>
      </c>
      <c r="BF62" s="50" t="str">
        <f t="shared" si="253"/>
        <v/>
      </c>
      <c r="BG62" s="50" t="str">
        <f t="shared" si="253"/>
        <v/>
      </c>
      <c r="BH62" s="50" t="str">
        <f t="shared" si="253"/>
        <v/>
      </c>
      <c r="BI62" s="50" t="str">
        <f t="shared" si="253"/>
        <v/>
      </c>
      <c r="BJ62" s="50" t="str">
        <f t="shared" si="253"/>
        <v/>
      </c>
      <c r="BK62" s="50" t="str">
        <f t="shared" si="253"/>
        <v/>
      </c>
      <c r="BL62" s="50" t="str">
        <f t="shared" si="253"/>
        <v/>
      </c>
      <c r="BM62" s="50" t="str">
        <f t="shared" si="253"/>
        <v/>
      </c>
      <c r="BN62" s="50" t="str">
        <f t="shared" si="253"/>
        <v/>
      </c>
      <c r="BO62" s="50" t="str">
        <f t="shared" si="253"/>
        <v/>
      </c>
      <c r="BP62" s="50" t="str">
        <f t="shared" si="253"/>
        <v/>
      </c>
      <c r="BQ62" s="50" t="str">
        <f t="shared" si="253"/>
        <v/>
      </c>
      <c r="BR62" s="50" t="str">
        <f t="shared" si="253"/>
        <v/>
      </c>
      <c r="BS62" s="50" t="str">
        <f t="shared" si="253"/>
        <v/>
      </c>
      <c r="BT62" s="50" t="str">
        <f t="shared" si="253"/>
        <v/>
      </c>
      <c r="BU62" s="50" t="str">
        <f t="shared" si="253"/>
        <v/>
      </c>
      <c r="BV62" s="50" t="str">
        <f t="shared" si="253"/>
        <v/>
      </c>
      <c r="BW62" s="50" t="str">
        <f t="shared" si="253"/>
        <v/>
      </c>
      <c r="BX62" s="50" t="str">
        <f t="shared" si="253"/>
        <v/>
      </c>
      <c r="BY62" s="50" t="str">
        <f t="shared" si="253"/>
        <v/>
      </c>
      <c r="BZ62" s="50" t="str">
        <f t="shared" si="253"/>
        <v/>
      </c>
      <c r="CA62" s="50" t="str">
        <f t="shared" si="253"/>
        <v/>
      </c>
      <c r="CB62" s="50" t="str">
        <f t="shared" si="253"/>
        <v/>
      </c>
      <c r="CC62" s="50" t="str">
        <f t="shared" si="253"/>
        <v/>
      </c>
      <c r="CD62" s="50" t="str">
        <f t="shared" si="253"/>
        <v/>
      </c>
      <c r="CE62" s="50" t="str">
        <f t="shared" si="253"/>
        <v/>
      </c>
      <c r="CF62" s="50" t="str">
        <f t="shared" si="253"/>
        <v/>
      </c>
      <c r="CG62" s="50" t="str">
        <f t="shared" si="253"/>
        <v/>
      </c>
      <c r="CH62" s="50" t="str">
        <f t="shared" si="253"/>
        <v/>
      </c>
      <c r="CI62" s="50" t="str">
        <f t="shared" si="253"/>
        <v/>
      </c>
      <c r="CJ62" s="50" t="str">
        <f t="shared" si="253"/>
        <v/>
      </c>
      <c r="CK62" s="50" t="str">
        <f t="shared" si="253"/>
        <v/>
      </c>
      <c r="CL62" s="50" t="str">
        <f t="shared" si="253"/>
        <v/>
      </c>
      <c r="CM62" s="50" t="str">
        <f t="shared" si="253"/>
        <v/>
      </c>
      <c r="CN62" s="50" t="str">
        <f t="shared" si="253"/>
        <v/>
      </c>
      <c r="CO62" s="50" t="str">
        <f t="shared" si="253"/>
        <v/>
      </c>
      <c r="CP62" s="50" t="str">
        <f t="shared" si="253"/>
        <v/>
      </c>
      <c r="CQ62" s="50" t="str">
        <f t="shared" si="253"/>
        <v/>
      </c>
      <c r="CR62" s="50" t="str">
        <f t="shared" si="253"/>
        <v/>
      </c>
      <c r="CS62" s="50" t="str">
        <f t="shared" si="253"/>
        <v/>
      </c>
      <c r="CT62" s="50" t="str">
        <f t="shared" si="253"/>
        <v/>
      </c>
      <c r="CU62" s="50" t="str">
        <f t="shared" si="253"/>
        <v/>
      </c>
      <c r="CV62" s="50" t="str">
        <f t="shared" si="253"/>
        <v/>
      </c>
      <c r="CW62" s="50" t="str">
        <f t="shared" si="253"/>
        <v/>
      </c>
      <c r="CX62" s="50" t="str">
        <f t="shared" si="253"/>
        <v/>
      </c>
      <c r="CY62" s="50" t="str">
        <f t="shared" si="253"/>
        <v/>
      </c>
      <c r="CZ62" s="50" t="str">
        <f t="shared" si="253"/>
        <v/>
      </c>
      <c r="DA62" s="50" t="str">
        <f t="shared" si="253"/>
        <v/>
      </c>
      <c r="DB62" s="50" t="str">
        <f t="shared" si="253"/>
        <v/>
      </c>
      <c r="DC62" s="50" t="str">
        <f t="shared" si="253"/>
        <v/>
      </c>
      <c r="DD62" s="50" t="str">
        <f t="shared" si="246"/>
        <v/>
      </c>
      <c r="DE62" s="50" t="str">
        <f t="shared" si="246"/>
        <v/>
      </c>
      <c r="DF62" s="50" t="str">
        <f t="shared" si="246"/>
        <v/>
      </c>
      <c r="DG62" s="50" t="str">
        <f t="shared" si="246"/>
        <v/>
      </c>
      <c r="DH62" s="50" t="str">
        <f t="shared" si="246"/>
        <v/>
      </c>
      <c r="DI62" s="50" t="str">
        <f t="shared" si="246"/>
        <v/>
      </c>
      <c r="DJ62" s="50" t="str">
        <f t="shared" si="246"/>
        <v/>
      </c>
      <c r="DK62" s="50" t="str">
        <f t="shared" si="246"/>
        <v/>
      </c>
      <c r="DL62" s="50" t="str">
        <f t="shared" si="246"/>
        <v/>
      </c>
      <c r="DM62" s="50" t="str">
        <f t="shared" si="246"/>
        <v/>
      </c>
      <c r="DN62" s="50" t="str">
        <f t="shared" si="246"/>
        <v/>
      </c>
      <c r="DO62" s="50" t="str">
        <f t="shared" si="246"/>
        <v/>
      </c>
      <c r="DP62" s="50" t="str">
        <f t="shared" si="246"/>
        <v/>
      </c>
      <c r="DQ62" s="50" t="str">
        <f t="shared" si="246"/>
        <v/>
      </c>
      <c r="DR62" s="50" t="str">
        <f t="shared" si="246"/>
        <v/>
      </c>
      <c r="DS62" s="50" t="str">
        <f t="shared" si="246"/>
        <v/>
      </c>
      <c r="DT62" s="170" t="e">
        <f t="shared" si="135"/>
        <v>#N/A</v>
      </c>
      <c r="DU62" s="170" t="e">
        <f t="shared" si="136"/>
        <v>#N/A</v>
      </c>
      <c r="DV62" s="170" t="e">
        <f t="shared" si="137"/>
        <v>#N/A</v>
      </c>
      <c r="DW62" s="170" t="e">
        <f t="shared" si="138"/>
        <v>#N/A</v>
      </c>
      <c r="DX62" s="170" t="e">
        <f t="shared" si="139"/>
        <v>#N/A</v>
      </c>
      <c r="DY62" s="170" t="e">
        <f t="shared" si="140"/>
        <v>#N/A</v>
      </c>
      <c r="DZ62" s="170" t="e">
        <f t="shared" si="141"/>
        <v>#N/A</v>
      </c>
      <c r="EA62" s="170" t="e">
        <f t="shared" si="142"/>
        <v>#N/A</v>
      </c>
      <c r="EB62" s="170" t="e">
        <f t="shared" si="143"/>
        <v>#N/A</v>
      </c>
      <c r="EC62" s="170" t="e">
        <f t="shared" si="144"/>
        <v>#N/A</v>
      </c>
      <c r="ED62" s="170" t="e">
        <f t="shared" si="145"/>
        <v>#N/A</v>
      </c>
      <c r="EE62" s="170" t="e">
        <f t="shared" si="146"/>
        <v>#N/A</v>
      </c>
      <c r="EF62" s="170" t="e">
        <f t="shared" si="147"/>
        <v>#N/A</v>
      </c>
      <c r="EG62" s="170" t="e">
        <f t="shared" si="148"/>
        <v>#N/A</v>
      </c>
      <c r="EH62" s="170" t="e">
        <f t="shared" si="149"/>
        <v>#N/A</v>
      </c>
      <c r="EI62" s="170" t="e">
        <f t="shared" si="150"/>
        <v>#N/A</v>
      </c>
      <c r="EJ62" s="170" t="e">
        <f t="shared" si="151"/>
        <v>#N/A</v>
      </c>
      <c r="EK62" s="170" t="e">
        <f t="shared" si="152"/>
        <v>#N/A</v>
      </c>
      <c r="EL62" s="170" t="e">
        <f t="shared" si="153"/>
        <v>#N/A</v>
      </c>
      <c r="EM62" s="170" t="e">
        <f t="shared" si="154"/>
        <v>#N/A</v>
      </c>
      <c r="EN62" s="170" t="e">
        <f t="shared" si="155"/>
        <v>#N/A</v>
      </c>
      <c r="EO62" s="170" t="e">
        <f t="shared" si="156"/>
        <v>#N/A</v>
      </c>
      <c r="EP62" s="170" t="e">
        <f t="shared" si="157"/>
        <v>#N/A</v>
      </c>
      <c r="EQ62" s="170" t="e">
        <f t="shared" si="158"/>
        <v>#N/A</v>
      </c>
      <c r="ER62" s="170" t="e">
        <f t="shared" si="159"/>
        <v>#N/A</v>
      </c>
      <c r="ES62" s="170" t="e">
        <f t="shared" si="160"/>
        <v>#N/A</v>
      </c>
      <c r="ET62" s="170" t="e">
        <f t="shared" si="161"/>
        <v>#N/A</v>
      </c>
      <c r="EU62" s="170" t="e">
        <f t="shared" si="162"/>
        <v>#N/A</v>
      </c>
      <c r="EV62" s="170" t="e">
        <f t="shared" si="163"/>
        <v>#N/A</v>
      </c>
      <c r="EW62" s="170" t="e">
        <f t="shared" si="164"/>
        <v>#N/A</v>
      </c>
      <c r="EX62" s="170" t="e">
        <f t="shared" si="165"/>
        <v>#N/A</v>
      </c>
      <c r="EY62" s="170" t="e">
        <f t="shared" si="166"/>
        <v>#N/A</v>
      </c>
      <c r="EZ62" s="170" t="e">
        <f t="shared" si="167"/>
        <v>#N/A</v>
      </c>
      <c r="FA62" s="170" t="e">
        <f t="shared" si="168"/>
        <v>#N/A</v>
      </c>
      <c r="FB62" s="170" t="e">
        <f t="shared" si="169"/>
        <v>#N/A</v>
      </c>
      <c r="FC62" s="170" t="e">
        <f t="shared" si="170"/>
        <v>#N/A</v>
      </c>
      <c r="FD62" s="170" t="e">
        <f t="shared" si="171"/>
        <v>#N/A</v>
      </c>
      <c r="FE62" s="170" t="e">
        <f t="shared" si="172"/>
        <v>#N/A</v>
      </c>
      <c r="FF62" s="170" t="e">
        <f t="shared" si="173"/>
        <v>#N/A</v>
      </c>
      <c r="FG62" s="170" t="e">
        <f t="shared" si="174"/>
        <v>#N/A</v>
      </c>
      <c r="FH62" s="170" t="e">
        <f t="shared" si="175"/>
        <v>#N/A</v>
      </c>
      <c r="FI62" s="170" t="e">
        <f t="shared" si="176"/>
        <v>#N/A</v>
      </c>
      <c r="FJ62" s="170" t="e">
        <f t="shared" si="177"/>
        <v>#N/A</v>
      </c>
      <c r="FK62" s="170" t="e">
        <f t="shared" si="178"/>
        <v>#N/A</v>
      </c>
      <c r="FL62" s="170" t="e">
        <f t="shared" si="179"/>
        <v>#N/A</v>
      </c>
      <c r="FM62" s="170" t="e">
        <f t="shared" si="180"/>
        <v>#N/A</v>
      </c>
      <c r="FN62" s="170" t="e">
        <f t="shared" si="181"/>
        <v>#N/A</v>
      </c>
      <c r="FO62" s="170" t="e">
        <f t="shared" si="182"/>
        <v>#N/A</v>
      </c>
      <c r="FP62" s="170" t="e">
        <f t="shared" si="183"/>
        <v>#N/A</v>
      </c>
      <c r="FQ62" s="170" t="e">
        <f t="shared" si="184"/>
        <v>#N/A</v>
      </c>
      <c r="FR62" s="170" t="e">
        <f t="shared" si="185"/>
        <v>#N/A</v>
      </c>
      <c r="FS62" s="170" t="e">
        <f t="shared" si="186"/>
        <v>#N/A</v>
      </c>
      <c r="FT62" s="170" t="e">
        <f t="shared" si="187"/>
        <v>#N/A</v>
      </c>
      <c r="FU62" s="170" t="e">
        <f t="shared" si="188"/>
        <v>#N/A</v>
      </c>
      <c r="FV62" s="170" t="e">
        <f t="shared" si="189"/>
        <v>#N/A</v>
      </c>
      <c r="FW62" s="170" t="e">
        <f t="shared" si="190"/>
        <v>#N/A</v>
      </c>
      <c r="FX62" s="170" t="e">
        <f t="shared" si="191"/>
        <v>#N/A</v>
      </c>
      <c r="FY62" s="170" t="e">
        <f t="shared" si="192"/>
        <v>#N/A</v>
      </c>
      <c r="FZ62" s="170" t="e">
        <f t="shared" si="193"/>
        <v>#N/A</v>
      </c>
      <c r="GA62" s="170" t="e">
        <f t="shared" si="194"/>
        <v>#N/A</v>
      </c>
      <c r="GB62" s="170" t="e">
        <f t="shared" si="195"/>
        <v>#N/A</v>
      </c>
      <c r="GC62" s="170" t="e">
        <f t="shared" si="196"/>
        <v>#N/A</v>
      </c>
      <c r="GD62" s="170" t="e">
        <f t="shared" si="197"/>
        <v>#N/A</v>
      </c>
      <c r="GE62" s="170" t="e">
        <f t="shared" si="198"/>
        <v>#N/A</v>
      </c>
      <c r="GF62" s="170" t="e">
        <f t="shared" si="199"/>
        <v>#N/A</v>
      </c>
      <c r="GG62" s="170" t="e">
        <f t="shared" si="200"/>
        <v>#N/A</v>
      </c>
      <c r="GH62" s="170" t="e">
        <f t="shared" si="201"/>
        <v>#N/A</v>
      </c>
      <c r="GI62" s="170" t="e">
        <f t="shared" si="202"/>
        <v>#N/A</v>
      </c>
      <c r="GJ62" s="170" t="e">
        <f t="shared" si="203"/>
        <v>#N/A</v>
      </c>
      <c r="GK62" s="170" t="e">
        <f t="shared" si="204"/>
        <v>#N/A</v>
      </c>
      <c r="GL62" s="170" t="e">
        <f t="shared" si="205"/>
        <v>#N/A</v>
      </c>
      <c r="GM62" s="170" t="e">
        <f t="shared" si="206"/>
        <v>#N/A</v>
      </c>
      <c r="GN62" s="170" t="e">
        <f t="shared" si="207"/>
        <v>#N/A</v>
      </c>
      <c r="GO62" s="170" t="e">
        <f t="shared" si="208"/>
        <v>#N/A</v>
      </c>
      <c r="GP62" s="170" t="e">
        <f t="shared" si="209"/>
        <v>#N/A</v>
      </c>
      <c r="GQ62" s="170" t="e">
        <f t="shared" si="210"/>
        <v>#N/A</v>
      </c>
      <c r="GR62" s="170" t="e">
        <f t="shared" si="211"/>
        <v>#N/A</v>
      </c>
      <c r="GS62" s="170" t="e">
        <f t="shared" si="212"/>
        <v>#N/A</v>
      </c>
      <c r="GT62" s="170" t="e">
        <f t="shared" si="213"/>
        <v>#N/A</v>
      </c>
      <c r="GU62" s="170" t="e">
        <f t="shared" si="214"/>
        <v>#N/A</v>
      </c>
      <c r="GV62" s="170" t="e">
        <f t="shared" si="215"/>
        <v>#N/A</v>
      </c>
      <c r="GW62" s="170" t="e">
        <f t="shared" si="216"/>
        <v>#N/A</v>
      </c>
      <c r="GX62" s="170" t="e">
        <f t="shared" si="217"/>
        <v>#N/A</v>
      </c>
      <c r="GY62" s="170" t="e">
        <f t="shared" si="218"/>
        <v>#N/A</v>
      </c>
      <c r="GZ62" s="170" t="e">
        <f t="shared" si="219"/>
        <v>#N/A</v>
      </c>
      <c r="HA62" s="170" t="e">
        <f t="shared" si="220"/>
        <v>#N/A</v>
      </c>
      <c r="HB62" s="170" t="e">
        <f t="shared" si="221"/>
        <v>#N/A</v>
      </c>
      <c r="HC62" s="170" t="e">
        <f t="shared" si="222"/>
        <v>#N/A</v>
      </c>
      <c r="HD62" s="170" t="e">
        <f t="shared" si="223"/>
        <v>#N/A</v>
      </c>
      <c r="HE62" s="170" t="e">
        <f t="shared" si="224"/>
        <v>#N/A</v>
      </c>
      <c r="HF62" s="170" t="e">
        <f t="shared" si="225"/>
        <v>#N/A</v>
      </c>
      <c r="HG62" s="170" t="e">
        <f t="shared" si="226"/>
        <v>#N/A</v>
      </c>
      <c r="HH62" s="170" t="e">
        <f t="shared" si="227"/>
        <v>#N/A</v>
      </c>
      <c r="HI62" s="170" t="e">
        <f t="shared" si="228"/>
        <v>#N/A</v>
      </c>
      <c r="HJ62" s="170" t="e">
        <f t="shared" si="229"/>
        <v>#N/A</v>
      </c>
      <c r="HK62" s="170" t="e">
        <f t="shared" si="230"/>
        <v>#N/A</v>
      </c>
      <c r="HL62" s="170" t="e">
        <f t="shared" si="231"/>
        <v>#N/A</v>
      </c>
      <c r="HM62" s="170" t="e">
        <f t="shared" si="232"/>
        <v>#N/A</v>
      </c>
      <c r="HN62" s="170" t="e">
        <f t="shared" si="233"/>
        <v>#N/A</v>
      </c>
      <c r="HO62" s="170" t="e">
        <f t="shared" si="234"/>
        <v>#N/A</v>
      </c>
      <c r="HP62" s="170" t="e">
        <f t="shared" si="235"/>
        <v>#N/A</v>
      </c>
    </row>
    <row r="63" spans="1:224" hidden="1" x14ac:dyDescent="0.25">
      <c r="A63" s="4">
        <v>60</v>
      </c>
      <c r="B63" s="96"/>
      <c r="C63" s="96"/>
      <c r="D63" s="96"/>
      <c r="E63" s="36" t="str">
        <f t="shared" si="107"/>
        <v/>
      </c>
      <c r="F63" s="36" t="str">
        <f t="shared" si="108"/>
        <v/>
      </c>
      <c r="G63" s="74" t="str">
        <f t="shared" si="109"/>
        <v/>
      </c>
      <c r="H63" s="23"/>
      <c r="I63" s="58"/>
      <c r="J63" s="281"/>
      <c r="K63" s="75" t="str">
        <f>IF(AND(B63&gt;0,C63&gt;0,D63&gt;0),IF(ISBLANK(J63),IF(ISBLANK(H63),"",(D63-B63)*VLOOKUP(H63,VLookups!$A$4:$B$13,2,FALSE)),J63),"")</f>
        <v/>
      </c>
      <c r="L63" s="76" t="str">
        <f t="shared" si="131"/>
        <v/>
      </c>
      <c r="M63" s="96"/>
      <c r="N63" s="271"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132"/>
        <v/>
      </c>
      <c r="W63" s="50" t="str">
        <f t="shared" si="250"/>
        <v/>
      </c>
      <c r="X63" s="50" t="str">
        <f t="shared" si="250"/>
        <v/>
      </c>
      <c r="Y63" s="50" t="str">
        <f t="shared" si="250"/>
        <v/>
      </c>
      <c r="Z63" s="50" t="str">
        <f t="shared" si="250"/>
        <v/>
      </c>
      <c r="AA63" s="50" t="str">
        <f t="shared" si="250"/>
        <v/>
      </c>
      <c r="AB63" s="50" t="str">
        <f t="shared" si="250"/>
        <v/>
      </c>
      <c r="AC63" s="50" t="str">
        <f t="shared" si="250"/>
        <v/>
      </c>
      <c r="AD63" s="50" t="str">
        <f t="shared" si="250"/>
        <v/>
      </c>
      <c r="AE63" s="50" t="str">
        <f t="shared" si="250"/>
        <v/>
      </c>
      <c r="AF63" s="50" t="str">
        <f t="shared" si="250"/>
        <v/>
      </c>
      <c r="AG63" s="50" t="str">
        <f t="shared" si="250"/>
        <v/>
      </c>
      <c r="AH63" s="50" t="str">
        <f t="shared" si="250"/>
        <v/>
      </c>
      <c r="AI63" s="50" t="str">
        <f t="shared" si="250"/>
        <v/>
      </c>
      <c r="AJ63" s="50" t="str">
        <f t="shared" si="250"/>
        <v/>
      </c>
      <c r="AK63" s="50" t="str">
        <f t="shared" si="250"/>
        <v/>
      </c>
      <c r="AL63" s="50" t="str">
        <f t="shared" si="250"/>
        <v/>
      </c>
      <c r="AM63" s="50" t="str">
        <f t="shared" si="250"/>
        <v/>
      </c>
      <c r="AN63" s="50" t="str">
        <f t="shared" si="250"/>
        <v/>
      </c>
      <c r="AO63" s="50" t="str">
        <f t="shared" si="250"/>
        <v/>
      </c>
      <c r="AP63" s="50" t="str">
        <f t="shared" si="250"/>
        <v/>
      </c>
      <c r="AQ63" s="50" t="str">
        <f t="shared" si="133"/>
        <v/>
      </c>
      <c r="AR63" s="50" t="str">
        <f t="shared" si="253"/>
        <v/>
      </c>
      <c r="AS63" s="50" t="str">
        <f t="shared" si="253"/>
        <v/>
      </c>
      <c r="AT63" s="50" t="str">
        <f t="shared" si="253"/>
        <v/>
      </c>
      <c r="AU63" s="50" t="str">
        <f t="shared" si="253"/>
        <v/>
      </c>
      <c r="AV63" s="50" t="str">
        <f t="shared" si="253"/>
        <v/>
      </c>
      <c r="AW63" s="50" t="str">
        <f t="shared" si="253"/>
        <v/>
      </c>
      <c r="AX63" s="50" t="str">
        <f t="shared" si="253"/>
        <v/>
      </c>
      <c r="AY63" s="50" t="str">
        <f t="shared" si="253"/>
        <v/>
      </c>
      <c r="AZ63" s="50" t="str">
        <f t="shared" si="253"/>
        <v/>
      </c>
      <c r="BA63" s="50" t="str">
        <f t="shared" si="253"/>
        <v/>
      </c>
      <c r="BB63" s="50" t="str">
        <f t="shared" si="253"/>
        <v/>
      </c>
      <c r="BC63" s="50" t="str">
        <f t="shared" si="253"/>
        <v/>
      </c>
      <c r="BD63" s="50" t="str">
        <f t="shared" si="253"/>
        <v/>
      </c>
      <c r="BE63" s="50" t="str">
        <f t="shared" si="253"/>
        <v/>
      </c>
      <c r="BF63" s="50" t="str">
        <f t="shared" si="253"/>
        <v/>
      </c>
      <c r="BG63" s="50" t="str">
        <f t="shared" si="253"/>
        <v/>
      </c>
      <c r="BH63" s="50" t="str">
        <f t="shared" si="253"/>
        <v/>
      </c>
      <c r="BI63" s="50" t="str">
        <f t="shared" si="253"/>
        <v/>
      </c>
      <c r="BJ63" s="50" t="str">
        <f t="shared" si="253"/>
        <v/>
      </c>
      <c r="BK63" s="50" t="str">
        <f t="shared" si="253"/>
        <v/>
      </c>
      <c r="BL63" s="50" t="str">
        <f t="shared" si="253"/>
        <v/>
      </c>
      <c r="BM63" s="50" t="str">
        <f t="shared" si="253"/>
        <v/>
      </c>
      <c r="BN63" s="50" t="str">
        <f t="shared" si="253"/>
        <v/>
      </c>
      <c r="BO63" s="50" t="str">
        <f t="shared" si="253"/>
        <v/>
      </c>
      <c r="BP63" s="50" t="str">
        <f t="shared" si="253"/>
        <v/>
      </c>
      <c r="BQ63" s="50" t="str">
        <f t="shared" si="253"/>
        <v/>
      </c>
      <c r="BR63" s="50" t="str">
        <f t="shared" si="253"/>
        <v/>
      </c>
      <c r="BS63" s="50" t="str">
        <f t="shared" si="253"/>
        <v/>
      </c>
      <c r="BT63" s="50" t="str">
        <f t="shared" si="253"/>
        <v/>
      </c>
      <c r="BU63" s="50" t="str">
        <f t="shared" si="253"/>
        <v/>
      </c>
      <c r="BV63" s="50" t="str">
        <f t="shared" si="253"/>
        <v/>
      </c>
      <c r="BW63" s="50" t="str">
        <f t="shared" si="253"/>
        <v/>
      </c>
      <c r="BX63" s="50" t="str">
        <f t="shared" si="253"/>
        <v/>
      </c>
      <c r="BY63" s="50" t="str">
        <f t="shared" si="253"/>
        <v/>
      </c>
      <c r="BZ63" s="50" t="str">
        <f t="shared" si="253"/>
        <v/>
      </c>
      <c r="CA63" s="50" t="str">
        <f t="shared" si="253"/>
        <v/>
      </c>
      <c r="CB63" s="50" t="str">
        <f t="shared" si="253"/>
        <v/>
      </c>
      <c r="CC63" s="50" t="str">
        <f t="shared" si="253"/>
        <v/>
      </c>
      <c r="CD63" s="50" t="str">
        <f t="shared" si="253"/>
        <v/>
      </c>
      <c r="CE63" s="50" t="str">
        <f t="shared" si="253"/>
        <v/>
      </c>
      <c r="CF63" s="50" t="str">
        <f t="shared" si="253"/>
        <v/>
      </c>
      <c r="CG63" s="50" t="str">
        <f t="shared" si="253"/>
        <v/>
      </c>
      <c r="CH63" s="50" t="str">
        <f t="shared" si="253"/>
        <v/>
      </c>
      <c r="CI63" s="50" t="str">
        <f t="shared" si="253"/>
        <v/>
      </c>
      <c r="CJ63" s="50" t="str">
        <f t="shared" si="253"/>
        <v/>
      </c>
      <c r="CK63" s="50" t="str">
        <f t="shared" si="253"/>
        <v/>
      </c>
      <c r="CL63" s="50" t="str">
        <f t="shared" si="253"/>
        <v/>
      </c>
      <c r="CM63" s="50" t="str">
        <f t="shared" si="253"/>
        <v/>
      </c>
      <c r="CN63" s="50" t="str">
        <f t="shared" si="253"/>
        <v/>
      </c>
      <c r="CO63" s="50" t="str">
        <f t="shared" si="253"/>
        <v/>
      </c>
      <c r="CP63" s="50" t="str">
        <f t="shared" si="253"/>
        <v/>
      </c>
      <c r="CQ63" s="50" t="str">
        <f t="shared" si="253"/>
        <v/>
      </c>
      <c r="CR63" s="50" t="str">
        <f t="shared" si="253"/>
        <v/>
      </c>
      <c r="CS63" s="50" t="str">
        <f t="shared" si="253"/>
        <v/>
      </c>
      <c r="CT63" s="50" t="str">
        <f t="shared" si="253"/>
        <v/>
      </c>
      <c r="CU63" s="50" t="str">
        <f t="shared" si="253"/>
        <v/>
      </c>
      <c r="CV63" s="50" t="str">
        <f t="shared" si="253"/>
        <v/>
      </c>
      <c r="CW63" s="50" t="str">
        <f t="shared" si="253"/>
        <v/>
      </c>
      <c r="CX63" s="50" t="str">
        <f t="shared" si="253"/>
        <v/>
      </c>
      <c r="CY63" s="50" t="str">
        <f t="shared" si="253"/>
        <v/>
      </c>
      <c r="CZ63" s="50" t="str">
        <f t="shared" si="253"/>
        <v/>
      </c>
      <c r="DA63" s="50" t="str">
        <f t="shared" si="253"/>
        <v/>
      </c>
      <c r="DB63" s="50" t="str">
        <f t="shared" si="253"/>
        <v/>
      </c>
      <c r="DC63" s="50" t="str">
        <f t="shared" si="253"/>
        <v/>
      </c>
      <c r="DD63" s="50" t="str">
        <f t="shared" si="246"/>
        <v/>
      </c>
      <c r="DE63" s="50" t="str">
        <f t="shared" si="246"/>
        <v/>
      </c>
      <c r="DF63" s="50" t="str">
        <f t="shared" si="246"/>
        <v/>
      </c>
      <c r="DG63" s="50" t="str">
        <f t="shared" si="246"/>
        <v/>
      </c>
      <c r="DH63" s="50" t="str">
        <f t="shared" si="246"/>
        <v/>
      </c>
      <c r="DI63" s="50" t="str">
        <f t="shared" si="246"/>
        <v/>
      </c>
      <c r="DJ63" s="50" t="str">
        <f t="shared" si="246"/>
        <v/>
      </c>
      <c r="DK63" s="50" t="str">
        <f t="shared" si="246"/>
        <v/>
      </c>
      <c r="DL63" s="50" t="str">
        <f t="shared" si="246"/>
        <v/>
      </c>
      <c r="DM63" s="50" t="str">
        <f t="shared" si="246"/>
        <v/>
      </c>
      <c r="DN63" s="50" t="str">
        <f t="shared" si="246"/>
        <v/>
      </c>
      <c r="DO63" s="50" t="str">
        <f t="shared" si="246"/>
        <v/>
      </c>
      <c r="DP63" s="50" t="str">
        <f t="shared" si="246"/>
        <v/>
      </c>
      <c r="DQ63" s="50" t="str">
        <f t="shared" si="246"/>
        <v/>
      </c>
      <c r="DR63" s="50" t="str">
        <f t="shared" si="246"/>
        <v/>
      </c>
      <c r="DS63" s="50" t="str">
        <f t="shared" si="246"/>
        <v/>
      </c>
      <c r="DT63" s="170" t="e">
        <f t="shared" si="135"/>
        <v>#N/A</v>
      </c>
      <c r="DU63" s="170" t="e">
        <f t="shared" si="136"/>
        <v>#N/A</v>
      </c>
      <c r="DV63" s="170" t="e">
        <f t="shared" si="137"/>
        <v>#N/A</v>
      </c>
      <c r="DW63" s="170" t="e">
        <f t="shared" si="138"/>
        <v>#N/A</v>
      </c>
      <c r="DX63" s="170" t="e">
        <f t="shared" si="139"/>
        <v>#N/A</v>
      </c>
      <c r="DY63" s="170" t="e">
        <f t="shared" si="140"/>
        <v>#N/A</v>
      </c>
      <c r="DZ63" s="170" t="e">
        <f t="shared" si="141"/>
        <v>#N/A</v>
      </c>
      <c r="EA63" s="170" t="e">
        <f t="shared" si="142"/>
        <v>#N/A</v>
      </c>
      <c r="EB63" s="170" t="e">
        <f t="shared" si="143"/>
        <v>#N/A</v>
      </c>
      <c r="EC63" s="170" t="e">
        <f t="shared" si="144"/>
        <v>#N/A</v>
      </c>
      <c r="ED63" s="170" t="e">
        <f t="shared" si="145"/>
        <v>#N/A</v>
      </c>
      <c r="EE63" s="170" t="e">
        <f t="shared" si="146"/>
        <v>#N/A</v>
      </c>
      <c r="EF63" s="170" t="e">
        <f t="shared" si="147"/>
        <v>#N/A</v>
      </c>
      <c r="EG63" s="170" t="e">
        <f t="shared" si="148"/>
        <v>#N/A</v>
      </c>
      <c r="EH63" s="170" t="e">
        <f t="shared" si="149"/>
        <v>#N/A</v>
      </c>
      <c r="EI63" s="170" t="e">
        <f t="shared" si="150"/>
        <v>#N/A</v>
      </c>
      <c r="EJ63" s="170" t="e">
        <f t="shared" si="151"/>
        <v>#N/A</v>
      </c>
      <c r="EK63" s="170" t="e">
        <f t="shared" si="152"/>
        <v>#N/A</v>
      </c>
      <c r="EL63" s="170" t="e">
        <f t="shared" si="153"/>
        <v>#N/A</v>
      </c>
      <c r="EM63" s="170" t="e">
        <f t="shared" si="154"/>
        <v>#N/A</v>
      </c>
      <c r="EN63" s="170" t="e">
        <f t="shared" si="155"/>
        <v>#N/A</v>
      </c>
      <c r="EO63" s="170" t="e">
        <f t="shared" si="156"/>
        <v>#N/A</v>
      </c>
      <c r="EP63" s="170" t="e">
        <f t="shared" si="157"/>
        <v>#N/A</v>
      </c>
      <c r="EQ63" s="170" t="e">
        <f t="shared" si="158"/>
        <v>#N/A</v>
      </c>
      <c r="ER63" s="170" t="e">
        <f t="shared" si="159"/>
        <v>#N/A</v>
      </c>
      <c r="ES63" s="170" t="e">
        <f t="shared" si="160"/>
        <v>#N/A</v>
      </c>
      <c r="ET63" s="170" t="e">
        <f t="shared" si="161"/>
        <v>#N/A</v>
      </c>
      <c r="EU63" s="170" t="e">
        <f t="shared" si="162"/>
        <v>#N/A</v>
      </c>
      <c r="EV63" s="170" t="e">
        <f t="shared" si="163"/>
        <v>#N/A</v>
      </c>
      <c r="EW63" s="170" t="e">
        <f t="shared" si="164"/>
        <v>#N/A</v>
      </c>
      <c r="EX63" s="170" t="e">
        <f t="shared" si="165"/>
        <v>#N/A</v>
      </c>
      <c r="EY63" s="170" t="e">
        <f t="shared" si="166"/>
        <v>#N/A</v>
      </c>
      <c r="EZ63" s="170" t="e">
        <f t="shared" si="167"/>
        <v>#N/A</v>
      </c>
      <c r="FA63" s="170" t="e">
        <f t="shared" si="168"/>
        <v>#N/A</v>
      </c>
      <c r="FB63" s="170" t="e">
        <f t="shared" si="169"/>
        <v>#N/A</v>
      </c>
      <c r="FC63" s="170" t="e">
        <f t="shared" si="170"/>
        <v>#N/A</v>
      </c>
      <c r="FD63" s="170" t="e">
        <f t="shared" si="171"/>
        <v>#N/A</v>
      </c>
      <c r="FE63" s="170" t="e">
        <f t="shared" si="172"/>
        <v>#N/A</v>
      </c>
      <c r="FF63" s="170" t="e">
        <f t="shared" si="173"/>
        <v>#N/A</v>
      </c>
      <c r="FG63" s="170" t="e">
        <f t="shared" si="174"/>
        <v>#N/A</v>
      </c>
      <c r="FH63" s="170" t="e">
        <f t="shared" si="175"/>
        <v>#N/A</v>
      </c>
      <c r="FI63" s="170" t="e">
        <f t="shared" si="176"/>
        <v>#N/A</v>
      </c>
      <c r="FJ63" s="170" t="e">
        <f t="shared" si="177"/>
        <v>#N/A</v>
      </c>
      <c r="FK63" s="170" t="e">
        <f t="shared" si="178"/>
        <v>#N/A</v>
      </c>
      <c r="FL63" s="170" t="e">
        <f t="shared" si="179"/>
        <v>#N/A</v>
      </c>
      <c r="FM63" s="170" t="e">
        <f t="shared" si="180"/>
        <v>#N/A</v>
      </c>
      <c r="FN63" s="170" t="e">
        <f t="shared" si="181"/>
        <v>#N/A</v>
      </c>
      <c r="FO63" s="170" t="e">
        <f t="shared" si="182"/>
        <v>#N/A</v>
      </c>
      <c r="FP63" s="170" t="e">
        <f t="shared" si="183"/>
        <v>#N/A</v>
      </c>
      <c r="FQ63" s="170" t="e">
        <f t="shared" si="184"/>
        <v>#N/A</v>
      </c>
      <c r="FR63" s="170" t="e">
        <f t="shared" si="185"/>
        <v>#N/A</v>
      </c>
      <c r="FS63" s="170" t="e">
        <f t="shared" si="186"/>
        <v>#N/A</v>
      </c>
      <c r="FT63" s="170" t="e">
        <f t="shared" si="187"/>
        <v>#N/A</v>
      </c>
      <c r="FU63" s="170" t="e">
        <f t="shared" si="188"/>
        <v>#N/A</v>
      </c>
      <c r="FV63" s="170" t="e">
        <f t="shared" si="189"/>
        <v>#N/A</v>
      </c>
      <c r="FW63" s="170" t="e">
        <f t="shared" si="190"/>
        <v>#N/A</v>
      </c>
      <c r="FX63" s="170" t="e">
        <f t="shared" si="191"/>
        <v>#N/A</v>
      </c>
      <c r="FY63" s="170" t="e">
        <f t="shared" si="192"/>
        <v>#N/A</v>
      </c>
      <c r="FZ63" s="170" t="e">
        <f t="shared" si="193"/>
        <v>#N/A</v>
      </c>
      <c r="GA63" s="170" t="e">
        <f t="shared" si="194"/>
        <v>#N/A</v>
      </c>
      <c r="GB63" s="170" t="e">
        <f t="shared" si="195"/>
        <v>#N/A</v>
      </c>
      <c r="GC63" s="170" t="e">
        <f t="shared" si="196"/>
        <v>#N/A</v>
      </c>
      <c r="GD63" s="170" t="e">
        <f t="shared" si="197"/>
        <v>#N/A</v>
      </c>
      <c r="GE63" s="170" t="e">
        <f t="shared" si="198"/>
        <v>#N/A</v>
      </c>
      <c r="GF63" s="170" t="e">
        <f t="shared" si="199"/>
        <v>#N/A</v>
      </c>
      <c r="GG63" s="170" t="e">
        <f t="shared" si="200"/>
        <v>#N/A</v>
      </c>
      <c r="GH63" s="170" t="e">
        <f t="shared" si="201"/>
        <v>#N/A</v>
      </c>
      <c r="GI63" s="170" t="e">
        <f t="shared" si="202"/>
        <v>#N/A</v>
      </c>
      <c r="GJ63" s="170" t="e">
        <f t="shared" si="203"/>
        <v>#N/A</v>
      </c>
      <c r="GK63" s="170" t="e">
        <f t="shared" si="204"/>
        <v>#N/A</v>
      </c>
      <c r="GL63" s="170" t="e">
        <f t="shared" si="205"/>
        <v>#N/A</v>
      </c>
      <c r="GM63" s="170" t="e">
        <f t="shared" si="206"/>
        <v>#N/A</v>
      </c>
      <c r="GN63" s="170" t="e">
        <f t="shared" si="207"/>
        <v>#N/A</v>
      </c>
      <c r="GO63" s="170" t="e">
        <f t="shared" si="208"/>
        <v>#N/A</v>
      </c>
      <c r="GP63" s="170" t="e">
        <f t="shared" si="209"/>
        <v>#N/A</v>
      </c>
      <c r="GQ63" s="170" t="e">
        <f t="shared" si="210"/>
        <v>#N/A</v>
      </c>
      <c r="GR63" s="170" t="e">
        <f t="shared" si="211"/>
        <v>#N/A</v>
      </c>
      <c r="GS63" s="170" t="e">
        <f t="shared" si="212"/>
        <v>#N/A</v>
      </c>
      <c r="GT63" s="170" t="e">
        <f t="shared" si="213"/>
        <v>#N/A</v>
      </c>
      <c r="GU63" s="170" t="e">
        <f t="shared" si="214"/>
        <v>#N/A</v>
      </c>
      <c r="GV63" s="170" t="e">
        <f t="shared" si="215"/>
        <v>#N/A</v>
      </c>
      <c r="GW63" s="170" t="e">
        <f t="shared" si="216"/>
        <v>#N/A</v>
      </c>
      <c r="GX63" s="170" t="e">
        <f t="shared" si="217"/>
        <v>#N/A</v>
      </c>
      <c r="GY63" s="170" t="e">
        <f t="shared" si="218"/>
        <v>#N/A</v>
      </c>
      <c r="GZ63" s="170" t="e">
        <f t="shared" si="219"/>
        <v>#N/A</v>
      </c>
      <c r="HA63" s="170" t="e">
        <f t="shared" si="220"/>
        <v>#N/A</v>
      </c>
      <c r="HB63" s="170" t="e">
        <f t="shared" si="221"/>
        <v>#N/A</v>
      </c>
      <c r="HC63" s="170" t="e">
        <f t="shared" si="222"/>
        <v>#N/A</v>
      </c>
      <c r="HD63" s="170" t="e">
        <f t="shared" si="223"/>
        <v>#N/A</v>
      </c>
      <c r="HE63" s="170" t="e">
        <f t="shared" si="224"/>
        <v>#N/A</v>
      </c>
      <c r="HF63" s="170" t="e">
        <f t="shared" si="225"/>
        <v>#N/A</v>
      </c>
      <c r="HG63" s="170" t="e">
        <f t="shared" si="226"/>
        <v>#N/A</v>
      </c>
      <c r="HH63" s="170" t="e">
        <f t="shared" si="227"/>
        <v>#N/A</v>
      </c>
      <c r="HI63" s="170" t="e">
        <f t="shared" si="228"/>
        <v>#N/A</v>
      </c>
      <c r="HJ63" s="170" t="e">
        <f t="shared" si="229"/>
        <v>#N/A</v>
      </c>
      <c r="HK63" s="170" t="e">
        <f t="shared" si="230"/>
        <v>#N/A</v>
      </c>
      <c r="HL63" s="170" t="e">
        <f t="shared" si="231"/>
        <v>#N/A</v>
      </c>
      <c r="HM63" s="170" t="e">
        <f t="shared" si="232"/>
        <v>#N/A</v>
      </c>
      <c r="HN63" s="170" t="e">
        <f t="shared" si="233"/>
        <v>#N/A</v>
      </c>
      <c r="HO63" s="170" t="e">
        <f t="shared" si="234"/>
        <v>#N/A</v>
      </c>
      <c r="HP63" s="170" t="e">
        <f t="shared" si="235"/>
        <v>#N/A</v>
      </c>
    </row>
    <row r="64" spans="1:224" hidden="1" x14ac:dyDescent="0.25">
      <c r="A64" s="4">
        <v>61</v>
      </c>
      <c r="B64" s="96"/>
      <c r="C64" s="96"/>
      <c r="D64" s="96"/>
      <c r="E64" s="36" t="str">
        <f t="shared" si="107"/>
        <v/>
      </c>
      <c r="F64" s="36" t="str">
        <f t="shared" si="108"/>
        <v/>
      </c>
      <c r="G64" s="74" t="str">
        <f t="shared" si="109"/>
        <v/>
      </c>
      <c r="H64" s="23"/>
      <c r="I64" s="58"/>
      <c r="J64" s="281"/>
      <c r="K64" s="75" t="str">
        <f>IF(AND(B64&gt;0,C64&gt;0,D64&gt;0),IF(ISBLANK(J64),IF(ISBLANK(H64),"",(D64-B64)*VLOOKUP(H64,VLookups!$A$4:$B$13,2,FALSE)),J64),"")</f>
        <v/>
      </c>
      <c r="L64" s="76" t="str">
        <f t="shared" si="131"/>
        <v/>
      </c>
      <c r="M64" s="96"/>
      <c r="N64" s="271"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132"/>
        <v/>
      </c>
      <c r="W64" s="50" t="str">
        <f t="shared" si="250"/>
        <v/>
      </c>
      <c r="X64" s="50" t="str">
        <f t="shared" si="250"/>
        <v/>
      </c>
      <c r="Y64" s="50" t="str">
        <f t="shared" si="250"/>
        <v/>
      </c>
      <c r="Z64" s="50" t="str">
        <f t="shared" si="250"/>
        <v/>
      </c>
      <c r="AA64" s="50" t="str">
        <f t="shared" si="250"/>
        <v/>
      </c>
      <c r="AB64" s="50" t="str">
        <f t="shared" si="250"/>
        <v/>
      </c>
      <c r="AC64" s="50" t="str">
        <f t="shared" si="250"/>
        <v/>
      </c>
      <c r="AD64" s="50" t="str">
        <f t="shared" si="250"/>
        <v/>
      </c>
      <c r="AE64" s="50" t="str">
        <f t="shared" si="250"/>
        <v/>
      </c>
      <c r="AF64" s="50" t="str">
        <f t="shared" si="250"/>
        <v/>
      </c>
      <c r="AG64" s="50" t="str">
        <f t="shared" si="250"/>
        <v/>
      </c>
      <c r="AH64" s="50" t="str">
        <f t="shared" si="250"/>
        <v/>
      </c>
      <c r="AI64" s="50" t="str">
        <f t="shared" si="250"/>
        <v/>
      </c>
      <c r="AJ64" s="50" t="str">
        <f t="shared" si="250"/>
        <v/>
      </c>
      <c r="AK64" s="50" t="str">
        <f t="shared" si="250"/>
        <v/>
      </c>
      <c r="AL64" s="50" t="str">
        <f t="shared" si="250"/>
        <v/>
      </c>
      <c r="AM64" s="50" t="str">
        <f t="shared" si="250"/>
        <v/>
      </c>
      <c r="AN64" s="50" t="str">
        <f t="shared" si="250"/>
        <v/>
      </c>
      <c r="AO64" s="50" t="str">
        <f t="shared" si="250"/>
        <v/>
      </c>
      <c r="AP64" s="50" t="str">
        <f t="shared" si="250"/>
        <v/>
      </c>
      <c r="AQ64" s="50" t="str">
        <f t="shared" si="133"/>
        <v/>
      </c>
      <c r="AR64" s="50" t="str">
        <f t="shared" si="253"/>
        <v/>
      </c>
      <c r="AS64" s="50" t="str">
        <f t="shared" si="253"/>
        <v/>
      </c>
      <c r="AT64" s="50" t="str">
        <f t="shared" si="253"/>
        <v/>
      </c>
      <c r="AU64" s="50" t="str">
        <f t="shared" si="253"/>
        <v/>
      </c>
      <c r="AV64" s="50" t="str">
        <f t="shared" si="253"/>
        <v/>
      </c>
      <c r="AW64" s="50" t="str">
        <f t="shared" si="253"/>
        <v/>
      </c>
      <c r="AX64" s="50" t="str">
        <f t="shared" si="253"/>
        <v/>
      </c>
      <c r="AY64" s="50" t="str">
        <f t="shared" si="253"/>
        <v/>
      </c>
      <c r="AZ64" s="50" t="str">
        <f t="shared" si="253"/>
        <v/>
      </c>
      <c r="BA64" s="50" t="str">
        <f t="shared" si="253"/>
        <v/>
      </c>
      <c r="BB64" s="50" t="str">
        <f t="shared" si="253"/>
        <v/>
      </c>
      <c r="BC64" s="50" t="str">
        <f t="shared" si="253"/>
        <v/>
      </c>
      <c r="BD64" s="50" t="str">
        <f t="shared" si="253"/>
        <v/>
      </c>
      <c r="BE64" s="50" t="str">
        <f t="shared" si="253"/>
        <v/>
      </c>
      <c r="BF64" s="50" t="str">
        <f t="shared" si="253"/>
        <v/>
      </c>
      <c r="BG64" s="50" t="str">
        <f t="shared" si="253"/>
        <v/>
      </c>
      <c r="BH64" s="50" t="str">
        <f t="shared" si="253"/>
        <v/>
      </c>
      <c r="BI64" s="50" t="str">
        <f t="shared" si="253"/>
        <v/>
      </c>
      <c r="BJ64" s="50" t="str">
        <f t="shared" si="253"/>
        <v/>
      </c>
      <c r="BK64" s="50" t="str">
        <f t="shared" si="253"/>
        <v/>
      </c>
      <c r="BL64" s="50" t="str">
        <f t="shared" si="253"/>
        <v/>
      </c>
      <c r="BM64" s="50" t="str">
        <f t="shared" si="253"/>
        <v/>
      </c>
      <c r="BN64" s="50" t="str">
        <f t="shared" si="253"/>
        <v/>
      </c>
      <c r="BO64" s="50" t="str">
        <f t="shared" si="253"/>
        <v/>
      </c>
      <c r="BP64" s="50" t="str">
        <f t="shared" si="253"/>
        <v/>
      </c>
      <c r="BQ64" s="50" t="str">
        <f t="shared" si="253"/>
        <v/>
      </c>
      <c r="BR64" s="50" t="str">
        <f t="shared" si="253"/>
        <v/>
      </c>
      <c r="BS64" s="50" t="str">
        <f t="shared" si="253"/>
        <v/>
      </c>
      <c r="BT64" s="50" t="str">
        <f t="shared" si="253"/>
        <v/>
      </c>
      <c r="BU64" s="50" t="str">
        <f t="shared" si="253"/>
        <v/>
      </c>
      <c r="BV64" s="50" t="str">
        <f t="shared" si="253"/>
        <v/>
      </c>
      <c r="BW64" s="50" t="str">
        <f t="shared" si="253"/>
        <v/>
      </c>
      <c r="BX64" s="50" t="str">
        <f t="shared" si="253"/>
        <v/>
      </c>
      <c r="BY64" s="50" t="str">
        <f t="shared" si="253"/>
        <v/>
      </c>
      <c r="BZ64" s="50" t="str">
        <f t="shared" si="253"/>
        <v/>
      </c>
      <c r="CA64" s="50" t="str">
        <f t="shared" si="253"/>
        <v/>
      </c>
      <c r="CB64" s="50" t="str">
        <f t="shared" si="253"/>
        <v/>
      </c>
      <c r="CC64" s="50" t="str">
        <f t="shared" si="253"/>
        <v/>
      </c>
      <c r="CD64" s="50" t="str">
        <f t="shared" si="253"/>
        <v/>
      </c>
      <c r="CE64" s="50" t="str">
        <f t="shared" si="253"/>
        <v/>
      </c>
      <c r="CF64" s="50" t="str">
        <f t="shared" si="253"/>
        <v/>
      </c>
      <c r="CG64" s="50" t="str">
        <f t="shared" si="253"/>
        <v/>
      </c>
      <c r="CH64" s="50" t="str">
        <f t="shared" si="253"/>
        <v/>
      </c>
      <c r="CI64" s="50" t="str">
        <f t="shared" si="253"/>
        <v/>
      </c>
      <c r="CJ64" s="50" t="str">
        <f t="shared" si="253"/>
        <v/>
      </c>
      <c r="CK64" s="50" t="str">
        <f t="shared" si="253"/>
        <v/>
      </c>
      <c r="CL64" s="50" t="str">
        <f t="shared" si="253"/>
        <v/>
      </c>
      <c r="CM64" s="50" t="str">
        <f t="shared" si="253"/>
        <v/>
      </c>
      <c r="CN64" s="50" t="str">
        <f t="shared" si="253"/>
        <v/>
      </c>
      <c r="CO64" s="50" t="str">
        <f t="shared" si="253"/>
        <v/>
      </c>
      <c r="CP64" s="50" t="str">
        <f t="shared" si="253"/>
        <v/>
      </c>
      <c r="CQ64" s="50" t="str">
        <f t="shared" si="253"/>
        <v/>
      </c>
      <c r="CR64" s="50" t="str">
        <f t="shared" si="253"/>
        <v/>
      </c>
      <c r="CS64" s="50" t="str">
        <f t="shared" si="253"/>
        <v/>
      </c>
      <c r="CT64" s="50" t="str">
        <f t="shared" si="253"/>
        <v/>
      </c>
      <c r="CU64" s="50" t="str">
        <f t="shared" si="253"/>
        <v/>
      </c>
      <c r="CV64" s="50" t="str">
        <f t="shared" si="253"/>
        <v/>
      </c>
      <c r="CW64" s="50" t="str">
        <f t="shared" si="253"/>
        <v/>
      </c>
      <c r="CX64" s="50" t="str">
        <f t="shared" si="253"/>
        <v/>
      </c>
      <c r="CY64" s="50" t="str">
        <f t="shared" si="253"/>
        <v/>
      </c>
      <c r="CZ64" s="50" t="str">
        <f t="shared" si="253"/>
        <v/>
      </c>
      <c r="DA64" s="50" t="str">
        <f t="shared" si="253"/>
        <v/>
      </c>
      <c r="DB64" s="50" t="str">
        <f t="shared" si="253"/>
        <v/>
      </c>
      <c r="DC64" s="50" t="str">
        <f t="shared" ref="DC64" si="254">IF(ISNONTEXT($V64),DB64+$V64,"")</f>
        <v/>
      </c>
      <c r="DD64" s="50" t="str">
        <f t="shared" si="246"/>
        <v/>
      </c>
      <c r="DE64" s="50" t="str">
        <f t="shared" si="246"/>
        <v/>
      </c>
      <c r="DF64" s="50" t="str">
        <f t="shared" si="246"/>
        <v/>
      </c>
      <c r="DG64" s="50" t="str">
        <f t="shared" si="246"/>
        <v/>
      </c>
      <c r="DH64" s="50" t="str">
        <f t="shared" si="246"/>
        <v/>
      </c>
      <c r="DI64" s="50" t="str">
        <f t="shared" si="246"/>
        <v/>
      </c>
      <c r="DJ64" s="50" t="str">
        <f t="shared" si="246"/>
        <v/>
      </c>
      <c r="DK64" s="50" t="str">
        <f t="shared" si="246"/>
        <v/>
      </c>
      <c r="DL64" s="50" t="str">
        <f t="shared" si="246"/>
        <v/>
      </c>
      <c r="DM64" s="50" t="str">
        <f t="shared" si="246"/>
        <v/>
      </c>
      <c r="DN64" s="50" t="str">
        <f t="shared" si="246"/>
        <v/>
      </c>
      <c r="DO64" s="50" t="str">
        <f t="shared" si="246"/>
        <v/>
      </c>
      <c r="DP64" s="50" t="str">
        <f t="shared" si="246"/>
        <v/>
      </c>
      <c r="DQ64" s="50" t="str">
        <f t="shared" si="246"/>
        <v/>
      </c>
      <c r="DR64" s="50" t="str">
        <f t="shared" si="246"/>
        <v/>
      </c>
      <c r="DS64" s="50" t="str">
        <f t="shared" si="246"/>
        <v/>
      </c>
      <c r="DT64" s="170" t="e">
        <f t="shared" si="135"/>
        <v>#N/A</v>
      </c>
      <c r="DU64" s="170" t="e">
        <f t="shared" si="136"/>
        <v>#N/A</v>
      </c>
      <c r="DV64" s="170" t="e">
        <f t="shared" si="137"/>
        <v>#N/A</v>
      </c>
      <c r="DW64" s="170" t="e">
        <f t="shared" si="138"/>
        <v>#N/A</v>
      </c>
      <c r="DX64" s="170" t="e">
        <f t="shared" si="139"/>
        <v>#N/A</v>
      </c>
      <c r="DY64" s="170" t="e">
        <f t="shared" si="140"/>
        <v>#N/A</v>
      </c>
      <c r="DZ64" s="170" t="e">
        <f t="shared" si="141"/>
        <v>#N/A</v>
      </c>
      <c r="EA64" s="170" t="e">
        <f t="shared" si="142"/>
        <v>#N/A</v>
      </c>
      <c r="EB64" s="170" t="e">
        <f t="shared" si="143"/>
        <v>#N/A</v>
      </c>
      <c r="EC64" s="170" t="e">
        <f t="shared" si="144"/>
        <v>#N/A</v>
      </c>
      <c r="ED64" s="170" t="e">
        <f t="shared" si="145"/>
        <v>#N/A</v>
      </c>
      <c r="EE64" s="170" t="e">
        <f t="shared" si="146"/>
        <v>#N/A</v>
      </c>
      <c r="EF64" s="170" t="e">
        <f t="shared" si="147"/>
        <v>#N/A</v>
      </c>
      <c r="EG64" s="170" t="e">
        <f t="shared" si="148"/>
        <v>#N/A</v>
      </c>
      <c r="EH64" s="170" t="e">
        <f t="shared" si="149"/>
        <v>#N/A</v>
      </c>
      <c r="EI64" s="170" t="e">
        <f t="shared" si="150"/>
        <v>#N/A</v>
      </c>
      <c r="EJ64" s="170" t="e">
        <f t="shared" si="151"/>
        <v>#N/A</v>
      </c>
      <c r="EK64" s="170" t="e">
        <f t="shared" si="152"/>
        <v>#N/A</v>
      </c>
      <c r="EL64" s="170" t="e">
        <f t="shared" si="153"/>
        <v>#N/A</v>
      </c>
      <c r="EM64" s="170" t="e">
        <f t="shared" si="154"/>
        <v>#N/A</v>
      </c>
      <c r="EN64" s="170" t="e">
        <f t="shared" si="155"/>
        <v>#N/A</v>
      </c>
      <c r="EO64" s="170" t="e">
        <f t="shared" si="156"/>
        <v>#N/A</v>
      </c>
      <c r="EP64" s="170" t="e">
        <f t="shared" si="157"/>
        <v>#N/A</v>
      </c>
      <c r="EQ64" s="170" t="e">
        <f t="shared" si="158"/>
        <v>#N/A</v>
      </c>
      <c r="ER64" s="170" t="e">
        <f t="shared" si="159"/>
        <v>#N/A</v>
      </c>
      <c r="ES64" s="170" t="e">
        <f t="shared" si="160"/>
        <v>#N/A</v>
      </c>
      <c r="ET64" s="170" t="e">
        <f t="shared" si="161"/>
        <v>#N/A</v>
      </c>
      <c r="EU64" s="170" t="e">
        <f t="shared" si="162"/>
        <v>#N/A</v>
      </c>
      <c r="EV64" s="170" t="e">
        <f t="shared" si="163"/>
        <v>#N/A</v>
      </c>
      <c r="EW64" s="170" t="e">
        <f t="shared" si="164"/>
        <v>#N/A</v>
      </c>
      <c r="EX64" s="170" t="e">
        <f t="shared" si="165"/>
        <v>#N/A</v>
      </c>
      <c r="EY64" s="170" t="e">
        <f t="shared" si="166"/>
        <v>#N/A</v>
      </c>
      <c r="EZ64" s="170" t="e">
        <f t="shared" si="167"/>
        <v>#N/A</v>
      </c>
      <c r="FA64" s="170" t="e">
        <f t="shared" si="168"/>
        <v>#N/A</v>
      </c>
      <c r="FB64" s="170" t="e">
        <f t="shared" si="169"/>
        <v>#N/A</v>
      </c>
      <c r="FC64" s="170" t="e">
        <f t="shared" si="170"/>
        <v>#N/A</v>
      </c>
      <c r="FD64" s="170" t="e">
        <f t="shared" si="171"/>
        <v>#N/A</v>
      </c>
      <c r="FE64" s="170" t="e">
        <f t="shared" si="172"/>
        <v>#N/A</v>
      </c>
      <c r="FF64" s="170" t="e">
        <f t="shared" si="173"/>
        <v>#N/A</v>
      </c>
      <c r="FG64" s="170" t="e">
        <f t="shared" si="174"/>
        <v>#N/A</v>
      </c>
      <c r="FH64" s="170" t="e">
        <f t="shared" si="175"/>
        <v>#N/A</v>
      </c>
      <c r="FI64" s="170" t="e">
        <f t="shared" si="176"/>
        <v>#N/A</v>
      </c>
      <c r="FJ64" s="170" t="e">
        <f t="shared" si="177"/>
        <v>#N/A</v>
      </c>
      <c r="FK64" s="170" t="e">
        <f t="shared" si="178"/>
        <v>#N/A</v>
      </c>
      <c r="FL64" s="170" t="e">
        <f t="shared" si="179"/>
        <v>#N/A</v>
      </c>
      <c r="FM64" s="170" t="e">
        <f t="shared" si="180"/>
        <v>#N/A</v>
      </c>
      <c r="FN64" s="170" t="e">
        <f t="shared" si="181"/>
        <v>#N/A</v>
      </c>
      <c r="FO64" s="170" t="e">
        <f t="shared" si="182"/>
        <v>#N/A</v>
      </c>
      <c r="FP64" s="170" t="e">
        <f t="shared" si="183"/>
        <v>#N/A</v>
      </c>
      <c r="FQ64" s="170" t="e">
        <f t="shared" si="184"/>
        <v>#N/A</v>
      </c>
      <c r="FR64" s="170" t="e">
        <f t="shared" si="185"/>
        <v>#N/A</v>
      </c>
      <c r="FS64" s="170" t="e">
        <f t="shared" si="186"/>
        <v>#N/A</v>
      </c>
      <c r="FT64" s="170" t="e">
        <f t="shared" si="187"/>
        <v>#N/A</v>
      </c>
      <c r="FU64" s="170" t="e">
        <f t="shared" si="188"/>
        <v>#N/A</v>
      </c>
      <c r="FV64" s="170" t="e">
        <f t="shared" si="189"/>
        <v>#N/A</v>
      </c>
      <c r="FW64" s="170" t="e">
        <f t="shared" si="190"/>
        <v>#N/A</v>
      </c>
      <c r="FX64" s="170" t="e">
        <f t="shared" si="191"/>
        <v>#N/A</v>
      </c>
      <c r="FY64" s="170" t="e">
        <f t="shared" si="192"/>
        <v>#N/A</v>
      </c>
      <c r="FZ64" s="170" t="e">
        <f t="shared" si="193"/>
        <v>#N/A</v>
      </c>
      <c r="GA64" s="170" t="e">
        <f t="shared" si="194"/>
        <v>#N/A</v>
      </c>
      <c r="GB64" s="170" t="e">
        <f t="shared" si="195"/>
        <v>#N/A</v>
      </c>
      <c r="GC64" s="170" t="e">
        <f t="shared" si="196"/>
        <v>#N/A</v>
      </c>
      <c r="GD64" s="170" t="e">
        <f t="shared" si="197"/>
        <v>#N/A</v>
      </c>
      <c r="GE64" s="170" t="e">
        <f t="shared" si="198"/>
        <v>#N/A</v>
      </c>
      <c r="GF64" s="170" t="e">
        <f t="shared" si="199"/>
        <v>#N/A</v>
      </c>
      <c r="GG64" s="170" t="e">
        <f t="shared" si="200"/>
        <v>#N/A</v>
      </c>
      <c r="GH64" s="170" t="e">
        <f t="shared" si="201"/>
        <v>#N/A</v>
      </c>
      <c r="GI64" s="170" t="e">
        <f t="shared" si="202"/>
        <v>#N/A</v>
      </c>
      <c r="GJ64" s="170" t="e">
        <f t="shared" si="203"/>
        <v>#N/A</v>
      </c>
      <c r="GK64" s="170" t="e">
        <f t="shared" si="204"/>
        <v>#N/A</v>
      </c>
      <c r="GL64" s="170" t="e">
        <f t="shared" si="205"/>
        <v>#N/A</v>
      </c>
      <c r="GM64" s="170" t="e">
        <f t="shared" si="206"/>
        <v>#N/A</v>
      </c>
      <c r="GN64" s="170" t="e">
        <f t="shared" si="207"/>
        <v>#N/A</v>
      </c>
      <c r="GO64" s="170" t="e">
        <f t="shared" si="208"/>
        <v>#N/A</v>
      </c>
      <c r="GP64" s="170" t="e">
        <f t="shared" si="209"/>
        <v>#N/A</v>
      </c>
      <c r="GQ64" s="170" t="e">
        <f t="shared" si="210"/>
        <v>#N/A</v>
      </c>
      <c r="GR64" s="170" t="e">
        <f t="shared" si="211"/>
        <v>#N/A</v>
      </c>
      <c r="GS64" s="170" t="e">
        <f t="shared" si="212"/>
        <v>#N/A</v>
      </c>
      <c r="GT64" s="170" t="e">
        <f t="shared" si="213"/>
        <v>#N/A</v>
      </c>
      <c r="GU64" s="170" t="e">
        <f t="shared" si="214"/>
        <v>#N/A</v>
      </c>
      <c r="GV64" s="170" t="e">
        <f t="shared" si="215"/>
        <v>#N/A</v>
      </c>
      <c r="GW64" s="170" t="e">
        <f t="shared" si="216"/>
        <v>#N/A</v>
      </c>
      <c r="GX64" s="170" t="e">
        <f t="shared" si="217"/>
        <v>#N/A</v>
      </c>
      <c r="GY64" s="170" t="e">
        <f t="shared" si="218"/>
        <v>#N/A</v>
      </c>
      <c r="GZ64" s="170" t="e">
        <f t="shared" si="219"/>
        <v>#N/A</v>
      </c>
      <c r="HA64" s="170" t="e">
        <f t="shared" si="220"/>
        <v>#N/A</v>
      </c>
      <c r="HB64" s="170" t="e">
        <f t="shared" si="221"/>
        <v>#N/A</v>
      </c>
      <c r="HC64" s="170" t="e">
        <f t="shared" si="222"/>
        <v>#N/A</v>
      </c>
      <c r="HD64" s="170" t="e">
        <f t="shared" si="223"/>
        <v>#N/A</v>
      </c>
      <c r="HE64" s="170" t="e">
        <f t="shared" si="224"/>
        <v>#N/A</v>
      </c>
      <c r="HF64" s="170" t="e">
        <f t="shared" si="225"/>
        <v>#N/A</v>
      </c>
      <c r="HG64" s="170" t="e">
        <f t="shared" si="226"/>
        <v>#N/A</v>
      </c>
      <c r="HH64" s="170" t="e">
        <f t="shared" si="227"/>
        <v>#N/A</v>
      </c>
      <c r="HI64" s="170" t="e">
        <f t="shared" si="228"/>
        <v>#N/A</v>
      </c>
      <c r="HJ64" s="170" t="e">
        <f t="shared" si="229"/>
        <v>#N/A</v>
      </c>
      <c r="HK64" s="170" t="e">
        <f t="shared" si="230"/>
        <v>#N/A</v>
      </c>
      <c r="HL64" s="170" t="e">
        <f t="shared" si="231"/>
        <v>#N/A</v>
      </c>
      <c r="HM64" s="170" t="e">
        <f t="shared" si="232"/>
        <v>#N/A</v>
      </c>
      <c r="HN64" s="170" t="e">
        <f t="shared" si="233"/>
        <v>#N/A</v>
      </c>
      <c r="HO64" s="170" t="e">
        <f t="shared" si="234"/>
        <v>#N/A</v>
      </c>
      <c r="HP64" s="170" t="e">
        <f t="shared" si="235"/>
        <v>#N/A</v>
      </c>
    </row>
    <row r="65" spans="1:224" hidden="1" x14ac:dyDescent="0.25">
      <c r="A65" s="4">
        <v>62</v>
      </c>
      <c r="B65" s="96"/>
      <c r="C65" s="96"/>
      <c r="D65" s="96"/>
      <c r="E65" s="36" t="str">
        <f t="shared" si="107"/>
        <v/>
      </c>
      <c r="F65" s="36" t="str">
        <f t="shared" si="108"/>
        <v/>
      </c>
      <c r="G65" s="74" t="str">
        <f t="shared" si="109"/>
        <v/>
      </c>
      <c r="H65" s="23"/>
      <c r="I65" s="58"/>
      <c r="J65" s="281"/>
      <c r="K65" s="75" t="str">
        <f>IF(AND(B65&gt;0,C65&gt;0,D65&gt;0),IF(ISBLANK(J65),IF(ISBLANK(H65),"",(D65-B65)*VLOOKUP(H65,VLookups!$A$4:$B$13,2,FALSE)),J65),"")</f>
        <v/>
      </c>
      <c r="L65" s="76" t="str">
        <f t="shared" si="131"/>
        <v/>
      </c>
      <c r="M65" s="96"/>
      <c r="N65" s="271"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132"/>
        <v/>
      </c>
      <c r="W65" s="50" t="str">
        <f t="shared" si="250"/>
        <v/>
      </c>
      <c r="X65" s="50" t="str">
        <f t="shared" si="250"/>
        <v/>
      </c>
      <c r="Y65" s="50" t="str">
        <f t="shared" si="250"/>
        <v/>
      </c>
      <c r="Z65" s="50" t="str">
        <f t="shared" si="250"/>
        <v/>
      </c>
      <c r="AA65" s="50" t="str">
        <f t="shared" si="250"/>
        <v/>
      </c>
      <c r="AB65" s="50" t="str">
        <f t="shared" si="250"/>
        <v/>
      </c>
      <c r="AC65" s="50" t="str">
        <f t="shared" si="250"/>
        <v/>
      </c>
      <c r="AD65" s="50" t="str">
        <f t="shared" si="250"/>
        <v/>
      </c>
      <c r="AE65" s="50" t="str">
        <f t="shared" si="250"/>
        <v/>
      </c>
      <c r="AF65" s="50" t="str">
        <f t="shared" si="250"/>
        <v/>
      </c>
      <c r="AG65" s="50" t="str">
        <f t="shared" si="250"/>
        <v/>
      </c>
      <c r="AH65" s="50" t="str">
        <f t="shared" si="250"/>
        <v/>
      </c>
      <c r="AI65" s="50" t="str">
        <f t="shared" si="250"/>
        <v/>
      </c>
      <c r="AJ65" s="50" t="str">
        <f t="shared" si="250"/>
        <v/>
      </c>
      <c r="AK65" s="50" t="str">
        <f t="shared" si="250"/>
        <v/>
      </c>
      <c r="AL65" s="50" t="str">
        <f t="shared" si="250"/>
        <v/>
      </c>
      <c r="AM65" s="50" t="str">
        <f t="shared" si="250"/>
        <v/>
      </c>
      <c r="AN65" s="50" t="str">
        <f t="shared" si="250"/>
        <v/>
      </c>
      <c r="AO65" s="50" t="str">
        <f t="shared" si="250"/>
        <v/>
      </c>
      <c r="AP65" s="50" t="str">
        <f t="shared" si="250"/>
        <v/>
      </c>
      <c r="AQ65" s="50" t="str">
        <f t="shared" si="133"/>
        <v/>
      </c>
      <c r="AR65" s="50" t="str">
        <f t="shared" ref="AR65:DC68" si="255">IF(ISNONTEXT($V65),AQ65+$V65,"")</f>
        <v/>
      </c>
      <c r="AS65" s="50" t="str">
        <f t="shared" si="255"/>
        <v/>
      </c>
      <c r="AT65" s="50" t="str">
        <f t="shared" si="255"/>
        <v/>
      </c>
      <c r="AU65" s="50" t="str">
        <f t="shared" si="255"/>
        <v/>
      </c>
      <c r="AV65" s="50" t="str">
        <f t="shared" si="255"/>
        <v/>
      </c>
      <c r="AW65" s="50" t="str">
        <f t="shared" si="255"/>
        <v/>
      </c>
      <c r="AX65" s="50" t="str">
        <f t="shared" si="255"/>
        <v/>
      </c>
      <c r="AY65" s="50" t="str">
        <f t="shared" si="255"/>
        <v/>
      </c>
      <c r="AZ65" s="50" t="str">
        <f t="shared" si="255"/>
        <v/>
      </c>
      <c r="BA65" s="50" t="str">
        <f t="shared" si="255"/>
        <v/>
      </c>
      <c r="BB65" s="50" t="str">
        <f t="shared" si="255"/>
        <v/>
      </c>
      <c r="BC65" s="50" t="str">
        <f t="shared" si="255"/>
        <v/>
      </c>
      <c r="BD65" s="50" t="str">
        <f t="shared" si="255"/>
        <v/>
      </c>
      <c r="BE65" s="50" t="str">
        <f t="shared" si="255"/>
        <v/>
      </c>
      <c r="BF65" s="50" t="str">
        <f t="shared" si="255"/>
        <v/>
      </c>
      <c r="BG65" s="50" t="str">
        <f t="shared" si="255"/>
        <v/>
      </c>
      <c r="BH65" s="50" t="str">
        <f t="shared" si="255"/>
        <v/>
      </c>
      <c r="BI65" s="50" t="str">
        <f t="shared" si="255"/>
        <v/>
      </c>
      <c r="BJ65" s="50" t="str">
        <f t="shared" si="255"/>
        <v/>
      </c>
      <c r="BK65" s="50" t="str">
        <f t="shared" si="255"/>
        <v/>
      </c>
      <c r="BL65" s="50" t="str">
        <f t="shared" si="255"/>
        <v/>
      </c>
      <c r="BM65" s="50" t="str">
        <f t="shared" si="255"/>
        <v/>
      </c>
      <c r="BN65" s="50" t="str">
        <f t="shared" si="255"/>
        <v/>
      </c>
      <c r="BO65" s="50" t="str">
        <f t="shared" si="255"/>
        <v/>
      </c>
      <c r="BP65" s="50" t="str">
        <f t="shared" si="255"/>
        <v/>
      </c>
      <c r="BQ65" s="50" t="str">
        <f t="shared" si="255"/>
        <v/>
      </c>
      <c r="BR65" s="50" t="str">
        <f t="shared" si="255"/>
        <v/>
      </c>
      <c r="BS65" s="50" t="str">
        <f t="shared" si="255"/>
        <v/>
      </c>
      <c r="BT65" s="50" t="str">
        <f t="shared" si="255"/>
        <v/>
      </c>
      <c r="BU65" s="50" t="str">
        <f t="shared" si="255"/>
        <v/>
      </c>
      <c r="BV65" s="50" t="str">
        <f t="shared" si="255"/>
        <v/>
      </c>
      <c r="BW65" s="50" t="str">
        <f t="shared" si="255"/>
        <v/>
      </c>
      <c r="BX65" s="50" t="str">
        <f t="shared" si="255"/>
        <v/>
      </c>
      <c r="BY65" s="50" t="str">
        <f t="shared" si="255"/>
        <v/>
      </c>
      <c r="BZ65" s="50" t="str">
        <f t="shared" si="255"/>
        <v/>
      </c>
      <c r="CA65" s="50" t="str">
        <f t="shared" si="255"/>
        <v/>
      </c>
      <c r="CB65" s="50" t="str">
        <f t="shared" si="255"/>
        <v/>
      </c>
      <c r="CC65" s="50" t="str">
        <f t="shared" si="255"/>
        <v/>
      </c>
      <c r="CD65" s="50" t="str">
        <f t="shared" si="255"/>
        <v/>
      </c>
      <c r="CE65" s="50" t="str">
        <f t="shared" si="255"/>
        <v/>
      </c>
      <c r="CF65" s="50" t="str">
        <f t="shared" si="255"/>
        <v/>
      </c>
      <c r="CG65" s="50" t="str">
        <f t="shared" si="255"/>
        <v/>
      </c>
      <c r="CH65" s="50" t="str">
        <f t="shared" si="255"/>
        <v/>
      </c>
      <c r="CI65" s="50" t="str">
        <f t="shared" si="255"/>
        <v/>
      </c>
      <c r="CJ65" s="50" t="str">
        <f t="shared" si="255"/>
        <v/>
      </c>
      <c r="CK65" s="50" t="str">
        <f t="shared" si="255"/>
        <v/>
      </c>
      <c r="CL65" s="50" t="str">
        <f t="shared" si="255"/>
        <v/>
      </c>
      <c r="CM65" s="50" t="str">
        <f t="shared" si="255"/>
        <v/>
      </c>
      <c r="CN65" s="50" t="str">
        <f t="shared" si="255"/>
        <v/>
      </c>
      <c r="CO65" s="50" t="str">
        <f t="shared" si="255"/>
        <v/>
      </c>
      <c r="CP65" s="50" t="str">
        <f t="shared" si="255"/>
        <v/>
      </c>
      <c r="CQ65" s="50" t="str">
        <f t="shared" si="255"/>
        <v/>
      </c>
      <c r="CR65" s="50" t="str">
        <f t="shared" si="255"/>
        <v/>
      </c>
      <c r="CS65" s="50" t="str">
        <f t="shared" si="255"/>
        <v/>
      </c>
      <c r="CT65" s="50" t="str">
        <f t="shared" si="255"/>
        <v/>
      </c>
      <c r="CU65" s="50" t="str">
        <f t="shared" si="255"/>
        <v/>
      </c>
      <c r="CV65" s="50" t="str">
        <f t="shared" si="255"/>
        <v/>
      </c>
      <c r="CW65" s="50" t="str">
        <f t="shared" si="255"/>
        <v/>
      </c>
      <c r="CX65" s="50" t="str">
        <f t="shared" si="255"/>
        <v/>
      </c>
      <c r="CY65" s="50" t="str">
        <f t="shared" si="255"/>
        <v/>
      </c>
      <c r="CZ65" s="50" t="str">
        <f t="shared" si="255"/>
        <v/>
      </c>
      <c r="DA65" s="50" t="str">
        <f t="shared" si="255"/>
        <v/>
      </c>
      <c r="DB65" s="50" t="str">
        <f t="shared" si="255"/>
        <v/>
      </c>
      <c r="DC65" s="50" t="str">
        <f t="shared" si="255"/>
        <v/>
      </c>
      <c r="DD65" s="50" t="str">
        <f t="shared" si="246"/>
        <v/>
      </c>
      <c r="DE65" s="50" t="str">
        <f t="shared" si="246"/>
        <v/>
      </c>
      <c r="DF65" s="50" t="str">
        <f t="shared" si="246"/>
        <v/>
      </c>
      <c r="DG65" s="50" t="str">
        <f t="shared" si="246"/>
        <v/>
      </c>
      <c r="DH65" s="50" t="str">
        <f t="shared" si="246"/>
        <v/>
      </c>
      <c r="DI65" s="50" t="str">
        <f t="shared" si="246"/>
        <v/>
      </c>
      <c r="DJ65" s="50" t="str">
        <f t="shared" si="246"/>
        <v/>
      </c>
      <c r="DK65" s="50" t="str">
        <f t="shared" si="246"/>
        <v/>
      </c>
      <c r="DL65" s="50" t="str">
        <f t="shared" si="246"/>
        <v/>
      </c>
      <c r="DM65" s="50" t="str">
        <f t="shared" si="246"/>
        <v/>
      </c>
      <c r="DN65" s="50" t="str">
        <f t="shared" si="246"/>
        <v/>
      </c>
      <c r="DO65" s="50" t="str">
        <f t="shared" si="246"/>
        <v/>
      </c>
      <c r="DP65" s="50" t="str">
        <f t="shared" si="246"/>
        <v/>
      </c>
      <c r="DQ65" s="50" t="str">
        <f t="shared" si="246"/>
        <v/>
      </c>
      <c r="DR65" s="50" t="str">
        <f t="shared" si="246"/>
        <v/>
      </c>
      <c r="DS65" s="50" t="str">
        <f t="shared" si="246"/>
        <v/>
      </c>
      <c r="DT65" s="170" t="e">
        <f t="shared" si="135"/>
        <v>#N/A</v>
      </c>
      <c r="DU65" s="170" t="e">
        <f t="shared" si="136"/>
        <v>#N/A</v>
      </c>
      <c r="DV65" s="170" t="e">
        <f t="shared" si="137"/>
        <v>#N/A</v>
      </c>
      <c r="DW65" s="170" t="e">
        <f t="shared" si="138"/>
        <v>#N/A</v>
      </c>
      <c r="DX65" s="170" t="e">
        <f t="shared" si="139"/>
        <v>#N/A</v>
      </c>
      <c r="DY65" s="170" t="e">
        <f t="shared" si="140"/>
        <v>#N/A</v>
      </c>
      <c r="DZ65" s="170" t="e">
        <f t="shared" si="141"/>
        <v>#N/A</v>
      </c>
      <c r="EA65" s="170" t="e">
        <f t="shared" si="142"/>
        <v>#N/A</v>
      </c>
      <c r="EB65" s="170" t="e">
        <f t="shared" si="143"/>
        <v>#N/A</v>
      </c>
      <c r="EC65" s="170" t="e">
        <f t="shared" si="144"/>
        <v>#N/A</v>
      </c>
      <c r="ED65" s="170" t="e">
        <f t="shared" si="145"/>
        <v>#N/A</v>
      </c>
      <c r="EE65" s="170" t="e">
        <f t="shared" si="146"/>
        <v>#N/A</v>
      </c>
      <c r="EF65" s="170" t="e">
        <f t="shared" si="147"/>
        <v>#N/A</v>
      </c>
      <c r="EG65" s="170" t="e">
        <f t="shared" si="148"/>
        <v>#N/A</v>
      </c>
      <c r="EH65" s="170" t="e">
        <f t="shared" si="149"/>
        <v>#N/A</v>
      </c>
      <c r="EI65" s="170" t="e">
        <f t="shared" si="150"/>
        <v>#N/A</v>
      </c>
      <c r="EJ65" s="170" t="e">
        <f t="shared" si="151"/>
        <v>#N/A</v>
      </c>
      <c r="EK65" s="170" t="e">
        <f t="shared" si="152"/>
        <v>#N/A</v>
      </c>
      <c r="EL65" s="170" t="e">
        <f t="shared" si="153"/>
        <v>#N/A</v>
      </c>
      <c r="EM65" s="170" t="e">
        <f t="shared" si="154"/>
        <v>#N/A</v>
      </c>
      <c r="EN65" s="170" t="e">
        <f t="shared" si="155"/>
        <v>#N/A</v>
      </c>
      <c r="EO65" s="170" t="e">
        <f t="shared" si="156"/>
        <v>#N/A</v>
      </c>
      <c r="EP65" s="170" t="e">
        <f t="shared" si="157"/>
        <v>#N/A</v>
      </c>
      <c r="EQ65" s="170" t="e">
        <f t="shared" si="158"/>
        <v>#N/A</v>
      </c>
      <c r="ER65" s="170" t="e">
        <f t="shared" si="159"/>
        <v>#N/A</v>
      </c>
      <c r="ES65" s="170" t="e">
        <f t="shared" si="160"/>
        <v>#N/A</v>
      </c>
      <c r="ET65" s="170" t="e">
        <f t="shared" si="161"/>
        <v>#N/A</v>
      </c>
      <c r="EU65" s="170" t="e">
        <f t="shared" si="162"/>
        <v>#N/A</v>
      </c>
      <c r="EV65" s="170" t="e">
        <f t="shared" si="163"/>
        <v>#N/A</v>
      </c>
      <c r="EW65" s="170" t="e">
        <f t="shared" si="164"/>
        <v>#N/A</v>
      </c>
      <c r="EX65" s="170" t="e">
        <f t="shared" si="165"/>
        <v>#N/A</v>
      </c>
      <c r="EY65" s="170" t="e">
        <f t="shared" si="166"/>
        <v>#N/A</v>
      </c>
      <c r="EZ65" s="170" t="e">
        <f t="shared" si="167"/>
        <v>#N/A</v>
      </c>
      <c r="FA65" s="170" t="e">
        <f t="shared" si="168"/>
        <v>#N/A</v>
      </c>
      <c r="FB65" s="170" t="e">
        <f t="shared" si="169"/>
        <v>#N/A</v>
      </c>
      <c r="FC65" s="170" t="e">
        <f t="shared" si="170"/>
        <v>#N/A</v>
      </c>
      <c r="FD65" s="170" t="e">
        <f t="shared" si="171"/>
        <v>#N/A</v>
      </c>
      <c r="FE65" s="170" t="e">
        <f t="shared" si="172"/>
        <v>#N/A</v>
      </c>
      <c r="FF65" s="170" t="e">
        <f t="shared" si="173"/>
        <v>#N/A</v>
      </c>
      <c r="FG65" s="170" t="e">
        <f t="shared" si="174"/>
        <v>#N/A</v>
      </c>
      <c r="FH65" s="170" t="e">
        <f t="shared" si="175"/>
        <v>#N/A</v>
      </c>
      <c r="FI65" s="170" t="e">
        <f t="shared" si="176"/>
        <v>#N/A</v>
      </c>
      <c r="FJ65" s="170" t="e">
        <f t="shared" si="177"/>
        <v>#N/A</v>
      </c>
      <c r="FK65" s="170" t="e">
        <f t="shared" si="178"/>
        <v>#N/A</v>
      </c>
      <c r="FL65" s="170" t="e">
        <f t="shared" si="179"/>
        <v>#N/A</v>
      </c>
      <c r="FM65" s="170" t="e">
        <f t="shared" si="180"/>
        <v>#N/A</v>
      </c>
      <c r="FN65" s="170" t="e">
        <f t="shared" si="181"/>
        <v>#N/A</v>
      </c>
      <c r="FO65" s="170" t="e">
        <f t="shared" si="182"/>
        <v>#N/A</v>
      </c>
      <c r="FP65" s="170" t="e">
        <f t="shared" si="183"/>
        <v>#N/A</v>
      </c>
      <c r="FQ65" s="170" t="e">
        <f t="shared" si="184"/>
        <v>#N/A</v>
      </c>
      <c r="FR65" s="170" t="e">
        <f t="shared" si="185"/>
        <v>#N/A</v>
      </c>
      <c r="FS65" s="170" t="e">
        <f t="shared" si="186"/>
        <v>#N/A</v>
      </c>
      <c r="FT65" s="170" t="e">
        <f t="shared" si="187"/>
        <v>#N/A</v>
      </c>
      <c r="FU65" s="170" t="e">
        <f t="shared" si="188"/>
        <v>#N/A</v>
      </c>
      <c r="FV65" s="170" t="e">
        <f t="shared" si="189"/>
        <v>#N/A</v>
      </c>
      <c r="FW65" s="170" t="e">
        <f t="shared" si="190"/>
        <v>#N/A</v>
      </c>
      <c r="FX65" s="170" t="e">
        <f t="shared" si="191"/>
        <v>#N/A</v>
      </c>
      <c r="FY65" s="170" t="e">
        <f t="shared" si="192"/>
        <v>#N/A</v>
      </c>
      <c r="FZ65" s="170" t="e">
        <f t="shared" si="193"/>
        <v>#N/A</v>
      </c>
      <c r="GA65" s="170" t="e">
        <f t="shared" si="194"/>
        <v>#N/A</v>
      </c>
      <c r="GB65" s="170" t="e">
        <f t="shared" si="195"/>
        <v>#N/A</v>
      </c>
      <c r="GC65" s="170" t="e">
        <f t="shared" si="196"/>
        <v>#N/A</v>
      </c>
      <c r="GD65" s="170" t="e">
        <f t="shared" si="197"/>
        <v>#N/A</v>
      </c>
      <c r="GE65" s="170" t="e">
        <f t="shared" si="198"/>
        <v>#N/A</v>
      </c>
      <c r="GF65" s="170" t="e">
        <f t="shared" si="199"/>
        <v>#N/A</v>
      </c>
      <c r="GG65" s="170" t="e">
        <f t="shared" si="200"/>
        <v>#N/A</v>
      </c>
      <c r="GH65" s="170" t="e">
        <f t="shared" si="201"/>
        <v>#N/A</v>
      </c>
      <c r="GI65" s="170" t="e">
        <f t="shared" si="202"/>
        <v>#N/A</v>
      </c>
      <c r="GJ65" s="170" t="e">
        <f t="shared" si="203"/>
        <v>#N/A</v>
      </c>
      <c r="GK65" s="170" t="e">
        <f t="shared" si="204"/>
        <v>#N/A</v>
      </c>
      <c r="GL65" s="170" t="e">
        <f t="shared" si="205"/>
        <v>#N/A</v>
      </c>
      <c r="GM65" s="170" t="e">
        <f t="shared" si="206"/>
        <v>#N/A</v>
      </c>
      <c r="GN65" s="170" t="e">
        <f t="shared" si="207"/>
        <v>#N/A</v>
      </c>
      <c r="GO65" s="170" t="e">
        <f t="shared" si="208"/>
        <v>#N/A</v>
      </c>
      <c r="GP65" s="170" t="e">
        <f t="shared" si="209"/>
        <v>#N/A</v>
      </c>
      <c r="GQ65" s="170" t="e">
        <f t="shared" si="210"/>
        <v>#N/A</v>
      </c>
      <c r="GR65" s="170" t="e">
        <f t="shared" si="211"/>
        <v>#N/A</v>
      </c>
      <c r="GS65" s="170" t="e">
        <f t="shared" si="212"/>
        <v>#N/A</v>
      </c>
      <c r="GT65" s="170" t="e">
        <f t="shared" si="213"/>
        <v>#N/A</v>
      </c>
      <c r="GU65" s="170" t="e">
        <f t="shared" si="214"/>
        <v>#N/A</v>
      </c>
      <c r="GV65" s="170" t="e">
        <f t="shared" si="215"/>
        <v>#N/A</v>
      </c>
      <c r="GW65" s="170" t="e">
        <f t="shared" si="216"/>
        <v>#N/A</v>
      </c>
      <c r="GX65" s="170" t="e">
        <f t="shared" si="217"/>
        <v>#N/A</v>
      </c>
      <c r="GY65" s="170" t="e">
        <f t="shared" si="218"/>
        <v>#N/A</v>
      </c>
      <c r="GZ65" s="170" t="e">
        <f t="shared" si="219"/>
        <v>#N/A</v>
      </c>
      <c r="HA65" s="170" t="e">
        <f t="shared" si="220"/>
        <v>#N/A</v>
      </c>
      <c r="HB65" s="170" t="e">
        <f t="shared" si="221"/>
        <v>#N/A</v>
      </c>
      <c r="HC65" s="170" t="e">
        <f t="shared" si="222"/>
        <v>#N/A</v>
      </c>
      <c r="HD65" s="170" t="e">
        <f t="shared" si="223"/>
        <v>#N/A</v>
      </c>
      <c r="HE65" s="170" t="e">
        <f t="shared" si="224"/>
        <v>#N/A</v>
      </c>
      <c r="HF65" s="170" t="e">
        <f t="shared" si="225"/>
        <v>#N/A</v>
      </c>
      <c r="HG65" s="170" t="e">
        <f t="shared" si="226"/>
        <v>#N/A</v>
      </c>
      <c r="HH65" s="170" t="e">
        <f t="shared" si="227"/>
        <v>#N/A</v>
      </c>
      <c r="HI65" s="170" t="e">
        <f t="shared" si="228"/>
        <v>#N/A</v>
      </c>
      <c r="HJ65" s="170" t="e">
        <f t="shared" si="229"/>
        <v>#N/A</v>
      </c>
      <c r="HK65" s="170" t="e">
        <f t="shared" si="230"/>
        <v>#N/A</v>
      </c>
      <c r="HL65" s="170" t="e">
        <f t="shared" si="231"/>
        <v>#N/A</v>
      </c>
      <c r="HM65" s="170" t="e">
        <f t="shared" si="232"/>
        <v>#N/A</v>
      </c>
      <c r="HN65" s="170" t="e">
        <f t="shared" si="233"/>
        <v>#N/A</v>
      </c>
      <c r="HO65" s="170" t="e">
        <f t="shared" si="234"/>
        <v>#N/A</v>
      </c>
      <c r="HP65" s="170" t="e">
        <f t="shared" si="235"/>
        <v>#N/A</v>
      </c>
    </row>
    <row r="66" spans="1:224" hidden="1" x14ac:dyDescent="0.25">
      <c r="A66" s="4">
        <v>63</v>
      </c>
      <c r="B66" s="96"/>
      <c r="C66" s="96"/>
      <c r="D66" s="96"/>
      <c r="E66" s="36" t="str">
        <f t="shared" si="107"/>
        <v/>
      </c>
      <c r="F66" s="36" t="str">
        <f t="shared" si="108"/>
        <v/>
      </c>
      <c r="G66" s="74" t="str">
        <f t="shared" si="109"/>
        <v/>
      </c>
      <c r="H66" s="23"/>
      <c r="I66" s="58"/>
      <c r="J66" s="281"/>
      <c r="K66" s="75" t="str">
        <f>IF(AND(B66&gt;0,C66&gt;0,D66&gt;0),IF(ISBLANK(J66),IF(ISBLANK(H66),"",(D66-B66)*VLOOKUP(H66,VLookups!$A$4:$B$13,2,FALSE)),J66),"")</f>
        <v/>
      </c>
      <c r="L66" s="76" t="str">
        <f t="shared" si="131"/>
        <v/>
      </c>
      <c r="M66" s="96"/>
      <c r="N66" s="271"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132"/>
        <v/>
      </c>
      <c r="W66" s="50" t="str">
        <f t="shared" si="250"/>
        <v/>
      </c>
      <c r="X66" s="50" t="str">
        <f t="shared" si="250"/>
        <v/>
      </c>
      <c r="Y66" s="50" t="str">
        <f t="shared" si="250"/>
        <v/>
      </c>
      <c r="Z66" s="50" t="str">
        <f t="shared" si="250"/>
        <v/>
      </c>
      <c r="AA66" s="50" t="str">
        <f t="shared" si="250"/>
        <v/>
      </c>
      <c r="AB66" s="50" t="str">
        <f t="shared" si="250"/>
        <v/>
      </c>
      <c r="AC66" s="50" t="str">
        <f t="shared" si="250"/>
        <v/>
      </c>
      <c r="AD66" s="50" t="str">
        <f t="shared" si="250"/>
        <v/>
      </c>
      <c r="AE66" s="50" t="str">
        <f t="shared" si="250"/>
        <v/>
      </c>
      <c r="AF66" s="50" t="str">
        <f t="shared" si="250"/>
        <v/>
      </c>
      <c r="AG66" s="50" t="str">
        <f t="shared" si="250"/>
        <v/>
      </c>
      <c r="AH66" s="50" t="str">
        <f t="shared" si="250"/>
        <v/>
      </c>
      <c r="AI66" s="50" t="str">
        <f t="shared" si="250"/>
        <v/>
      </c>
      <c r="AJ66" s="50" t="str">
        <f t="shared" si="250"/>
        <v/>
      </c>
      <c r="AK66" s="50" t="str">
        <f t="shared" si="250"/>
        <v/>
      </c>
      <c r="AL66" s="50" t="str">
        <f t="shared" si="250"/>
        <v/>
      </c>
      <c r="AM66" s="50" t="str">
        <f t="shared" si="250"/>
        <v/>
      </c>
      <c r="AN66" s="50" t="str">
        <f t="shared" si="250"/>
        <v/>
      </c>
      <c r="AO66" s="50" t="str">
        <f t="shared" si="250"/>
        <v/>
      </c>
      <c r="AP66" s="50" t="str">
        <f t="shared" si="250"/>
        <v/>
      </c>
      <c r="AQ66" s="50" t="str">
        <f t="shared" si="133"/>
        <v/>
      </c>
      <c r="AR66" s="50" t="str">
        <f t="shared" si="255"/>
        <v/>
      </c>
      <c r="AS66" s="50" t="str">
        <f t="shared" si="255"/>
        <v/>
      </c>
      <c r="AT66" s="50" t="str">
        <f t="shared" si="255"/>
        <v/>
      </c>
      <c r="AU66" s="50" t="str">
        <f t="shared" si="255"/>
        <v/>
      </c>
      <c r="AV66" s="50" t="str">
        <f t="shared" si="255"/>
        <v/>
      </c>
      <c r="AW66" s="50" t="str">
        <f t="shared" si="255"/>
        <v/>
      </c>
      <c r="AX66" s="50" t="str">
        <f t="shared" si="255"/>
        <v/>
      </c>
      <c r="AY66" s="50" t="str">
        <f t="shared" si="255"/>
        <v/>
      </c>
      <c r="AZ66" s="50" t="str">
        <f t="shared" si="255"/>
        <v/>
      </c>
      <c r="BA66" s="50" t="str">
        <f t="shared" si="255"/>
        <v/>
      </c>
      <c r="BB66" s="50" t="str">
        <f t="shared" si="255"/>
        <v/>
      </c>
      <c r="BC66" s="50" t="str">
        <f t="shared" si="255"/>
        <v/>
      </c>
      <c r="BD66" s="50" t="str">
        <f t="shared" si="255"/>
        <v/>
      </c>
      <c r="BE66" s="50" t="str">
        <f t="shared" si="255"/>
        <v/>
      </c>
      <c r="BF66" s="50" t="str">
        <f t="shared" si="255"/>
        <v/>
      </c>
      <c r="BG66" s="50" t="str">
        <f t="shared" si="255"/>
        <v/>
      </c>
      <c r="BH66" s="50" t="str">
        <f t="shared" si="255"/>
        <v/>
      </c>
      <c r="BI66" s="50" t="str">
        <f t="shared" si="255"/>
        <v/>
      </c>
      <c r="BJ66" s="50" t="str">
        <f t="shared" si="255"/>
        <v/>
      </c>
      <c r="BK66" s="50" t="str">
        <f t="shared" si="255"/>
        <v/>
      </c>
      <c r="BL66" s="50" t="str">
        <f t="shared" si="255"/>
        <v/>
      </c>
      <c r="BM66" s="50" t="str">
        <f t="shared" si="255"/>
        <v/>
      </c>
      <c r="BN66" s="50" t="str">
        <f t="shared" si="255"/>
        <v/>
      </c>
      <c r="BO66" s="50" t="str">
        <f t="shared" si="255"/>
        <v/>
      </c>
      <c r="BP66" s="50" t="str">
        <f t="shared" si="255"/>
        <v/>
      </c>
      <c r="BQ66" s="50" t="str">
        <f t="shared" si="255"/>
        <v/>
      </c>
      <c r="BR66" s="50" t="str">
        <f t="shared" si="255"/>
        <v/>
      </c>
      <c r="BS66" s="50" t="str">
        <f t="shared" si="255"/>
        <v/>
      </c>
      <c r="BT66" s="50" t="str">
        <f t="shared" si="255"/>
        <v/>
      </c>
      <c r="BU66" s="50" t="str">
        <f t="shared" si="255"/>
        <v/>
      </c>
      <c r="BV66" s="50" t="str">
        <f t="shared" si="255"/>
        <v/>
      </c>
      <c r="BW66" s="50" t="str">
        <f t="shared" si="255"/>
        <v/>
      </c>
      <c r="BX66" s="50" t="str">
        <f t="shared" si="255"/>
        <v/>
      </c>
      <c r="BY66" s="50" t="str">
        <f t="shared" si="255"/>
        <v/>
      </c>
      <c r="BZ66" s="50" t="str">
        <f t="shared" si="255"/>
        <v/>
      </c>
      <c r="CA66" s="50" t="str">
        <f t="shared" si="255"/>
        <v/>
      </c>
      <c r="CB66" s="50" t="str">
        <f t="shared" si="255"/>
        <v/>
      </c>
      <c r="CC66" s="50" t="str">
        <f t="shared" si="255"/>
        <v/>
      </c>
      <c r="CD66" s="50" t="str">
        <f t="shared" si="255"/>
        <v/>
      </c>
      <c r="CE66" s="50" t="str">
        <f t="shared" si="255"/>
        <v/>
      </c>
      <c r="CF66" s="50" t="str">
        <f t="shared" si="255"/>
        <v/>
      </c>
      <c r="CG66" s="50" t="str">
        <f t="shared" si="255"/>
        <v/>
      </c>
      <c r="CH66" s="50" t="str">
        <f t="shared" si="255"/>
        <v/>
      </c>
      <c r="CI66" s="50" t="str">
        <f t="shared" si="255"/>
        <v/>
      </c>
      <c r="CJ66" s="50" t="str">
        <f t="shared" si="255"/>
        <v/>
      </c>
      <c r="CK66" s="50" t="str">
        <f t="shared" si="255"/>
        <v/>
      </c>
      <c r="CL66" s="50" t="str">
        <f t="shared" si="255"/>
        <v/>
      </c>
      <c r="CM66" s="50" t="str">
        <f t="shared" si="255"/>
        <v/>
      </c>
      <c r="CN66" s="50" t="str">
        <f t="shared" si="255"/>
        <v/>
      </c>
      <c r="CO66" s="50" t="str">
        <f t="shared" si="255"/>
        <v/>
      </c>
      <c r="CP66" s="50" t="str">
        <f t="shared" si="255"/>
        <v/>
      </c>
      <c r="CQ66" s="50" t="str">
        <f t="shared" si="255"/>
        <v/>
      </c>
      <c r="CR66" s="50" t="str">
        <f t="shared" si="255"/>
        <v/>
      </c>
      <c r="CS66" s="50" t="str">
        <f t="shared" si="255"/>
        <v/>
      </c>
      <c r="CT66" s="50" t="str">
        <f t="shared" si="255"/>
        <v/>
      </c>
      <c r="CU66" s="50" t="str">
        <f t="shared" si="255"/>
        <v/>
      </c>
      <c r="CV66" s="50" t="str">
        <f t="shared" si="255"/>
        <v/>
      </c>
      <c r="CW66" s="50" t="str">
        <f t="shared" si="255"/>
        <v/>
      </c>
      <c r="CX66" s="50" t="str">
        <f t="shared" si="255"/>
        <v/>
      </c>
      <c r="CY66" s="50" t="str">
        <f t="shared" si="255"/>
        <v/>
      </c>
      <c r="CZ66" s="50" t="str">
        <f t="shared" si="255"/>
        <v/>
      </c>
      <c r="DA66" s="50" t="str">
        <f t="shared" si="255"/>
        <v/>
      </c>
      <c r="DB66" s="50" t="str">
        <f t="shared" si="255"/>
        <v/>
      </c>
      <c r="DC66" s="50" t="str">
        <f t="shared" si="255"/>
        <v/>
      </c>
      <c r="DD66" s="50" t="str">
        <f t="shared" si="246"/>
        <v/>
      </c>
      <c r="DE66" s="50" t="str">
        <f t="shared" si="246"/>
        <v/>
      </c>
      <c r="DF66" s="50" t="str">
        <f t="shared" si="246"/>
        <v/>
      </c>
      <c r="DG66" s="50" t="str">
        <f t="shared" si="246"/>
        <v/>
      </c>
      <c r="DH66" s="50" t="str">
        <f t="shared" si="246"/>
        <v/>
      </c>
      <c r="DI66" s="50" t="str">
        <f t="shared" si="246"/>
        <v/>
      </c>
      <c r="DJ66" s="50" t="str">
        <f t="shared" si="246"/>
        <v/>
      </c>
      <c r="DK66" s="50" t="str">
        <f t="shared" si="246"/>
        <v/>
      </c>
      <c r="DL66" s="50" t="str">
        <f t="shared" si="246"/>
        <v/>
      </c>
      <c r="DM66" s="50" t="str">
        <f t="shared" si="246"/>
        <v/>
      </c>
      <c r="DN66" s="50" t="str">
        <f t="shared" si="246"/>
        <v/>
      </c>
      <c r="DO66" s="50" t="str">
        <f t="shared" si="246"/>
        <v/>
      </c>
      <c r="DP66" s="50" t="str">
        <f t="shared" si="246"/>
        <v/>
      </c>
      <c r="DQ66" s="50" t="str">
        <f t="shared" si="246"/>
        <v/>
      </c>
      <c r="DR66" s="50" t="str">
        <f t="shared" si="246"/>
        <v/>
      </c>
      <c r="DS66" s="50" t="str">
        <f t="shared" si="246"/>
        <v/>
      </c>
      <c r="DT66" s="170" t="e">
        <f t="shared" si="135"/>
        <v>#N/A</v>
      </c>
      <c r="DU66" s="170" t="e">
        <f t="shared" si="136"/>
        <v>#N/A</v>
      </c>
      <c r="DV66" s="170" t="e">
        <f t="shared" si="137"/>
        <v>#N/A</v>
      </c>
      <c r="DW66" s="170" t="e">
        <f t="shared" si="138"/>
        <v>#N/A</v>
      </c>
      <c r="DX66" s="170" t="e">
        <f t="shared" si="139"/>
        <v>#N/A</v>
      </c>
      <c r="DY66" s="170" t="e">
        <f t="shared" si="140"/>
        <v>#N/A</v>
      </c>
      <c r="DZ66" s="170" t="e">
        <f t="shared" si="141"/>
        <v>#N/A</v>
      </c>
      <c r="EA66" s="170" t="e">
        <f t="shared" si="142"/>
        <v>#N/A</v>
      </c>
      <c r="EB66" s="170" t="e">
        <f t="shared" si="143"/>
        <v>#N/A</v>
      </c>
      <c r="EC66" s="170" t="e">
        <f t="shared" si="144"/>
        <v>#N/A</v>
      </c>
      <c r="ED66" s="170" t="e">
        <f t="shared" si="145"/>
        <v>#N/A</v>
      </c>
      <c r="EE66" s="170" t="e">
        <f t="shared" si="146"/>
        <v>#N/A</v>
      </c>
      <c r="EF66" s="170" t="e">
        <f t="shared" si="147"/>
        <v>#N/A</v>
      </c>
      <c r="EG66" s="170" t="e">
        <f t="shared" si="148"/>
        <v>#N/A</v>
      </c>
      <c r="EH66" s="170" t="e">
        <f t="shared" si="149"/>
        <v>#N/A</v>
      </c>
      <c r="EI66" s="170" t="e">
        <f t="shared" si="150"/>
        <v>#N/A</v>
      </c>
      <c r="EJ66" s="170" t="e">
        <f t="shared" si="151"/>
        <v>#N/A</v>
      </c>
      <c r="EK66" s="170" t="e">
        <f t="shared" si="152"/>
        <v>#N/A</v>
      </c>
      <c r="EL66" s="170" t="e">
        <f t="shared" si="153"/>
        <v>#N/A</v>
      </c>
      <c r="EM66" s="170" t="e">
        <f t="shared" si="154"/>
        <v>#N/A</v>
      </c>
      <c r="EN66" s="170" t="e">
        <f t="shared" si="155"/>
        <v>#N/A</v>
      </c>
      <c r="EO66" s="170" t="e">
        <f t="shared" si="156"/>
        <v>#N/A</v>
      </c>
      <c r="EP66" s="170" t="e">
        <f t="shared" si="157"/>
        <v>#N/A</v>
      </c>
      <c r="EQ66" s="170" t="e">
        <f t="shared" si="158"/>
        <v>#N/A</v>
      </c>
      <c r="ER66" s="170" t="e">
        <f t="shared" si="159"/>
        <v>#N/A</v>
      </c>
      <c r="ES66" s="170" t="e">
        <f t="shared" si="160"/>
        <v>#N/A</v>
      </c>
      <c r="ET66" s="170" t="e">
        <f t="shared" si="161"/>
        <v>#N/A</v>
      </c>
      <c r="EU66" s="170" t="e">
        <f t="shared" si="162"/>
        <v>#N/A</v>
      </c>
      <c r="EV66" s="170" t="e">
        <f t="shared" si="163"/>
        <v>#N/A</v>
      </c>
      <c r="EW66" s="170" t="e">
        <f t="shared" si="164"/>
        <v>#N/A</v>
      </c>
      <c r="EX66" s="170" t="e">
        <f t="shared" si="165"/>
        <v>#N/A</v>
      </c>
      <c r="EY66" s="170" t="e">
        <f t="shared" si="166"/>
        <v>#N/A</v>
      </c>
      <c r="EZ66" s="170" t="e">
        <f t="shared" si="167"/>
        <v>#N/A</v>
      </c>
      <c r="FA66" s="170" t="e">
        <f t="shared" si="168"/>
        <v>#N/A</v>
      </c>
      <c r="FB66" s="170" t="e">
        <f t="shared" si="169"/>
        <v>#N/A</v>
      </c>
      <c r="FC66" s="170" t="e">
        <f t="shared" si="170"/>
        <v>#N/A</v>
      </c>
      <c r="FD66" s="170" t="e">
        <f t="shared" si="171"/>
        <v>#N/A</v>
      </c>
      <c r="FE66" s="170" t="e">
        <f t="shared" si="172"/>
        <v>#N/A</v>
      </c>
      <c r="FF66" s="170" t="e">
        <f t="shared" si="173"/>
        <v>#N/A</v>
      </c>
      <c r="FG66" s="170" t="e">
        <f t="shared" si="174"/>
        <v>#N/A</v>
      </c>
      <c r="FH66" s="170" t="e">
        <f t="shared" si="175"/>
        <v>#N/A</v>
      </c>
      <c r="FI66" s="170" t="e">
        <f t="shared" si="176"/>
        <v>#N/A</v>
      </c>
      <c r="FJ66" s="170" t="e">
        <f t="shared" si="177"/>
        <v>#N/A</v>
      </c>
      <c r="FK66" s="170" t="e">
        <f t="shared" si="178"/>
        <v>#N/A</v>
      </c>
      <c r="FL66" s="170" t="e">
        <f t="shared" si="179"/>
        <v>#N/A</v>
      </c>
      <c r="FM66" s="170" t="e">
        <f t="shared" si="180"/>
        <v>#N/A</v>
      </c>
      <c r="FN66" s="170" t="e">
        <f t="shared" si="181"/>
        <v>#N/A</v>
      </c>
      <c r="FO66" s="170" t="e">
        <f t="shared" si="182"/>
        <v>#N/A</v>
      </c>
      <c r="FP66" s="170" t="e">
        <f t="shared" si="183"/>
        <v>#N/A</v>
      </c>
      <c r="FQ66" s="170" t="e">
        <f t="shared" si="184"/>
        <v>#N/A</v>
      </c>
      <c r="FR66" s="170" t="e">
        <f t="shared" si="185"/>
        <v>#N/A</v>
      </c>
      <c r="FS66" s="170" t="e">
        <f t="shared" si="186"/>
        <v>#N/A</v>
      </c>
      <c r="FT66" s="170" t="e">
        <f t="shared" si="187"/>
        <v>#N/A</v>
      </c>
      <c r="FU66" s="170" t="e">
        <f t="shared" si="188"/>
        <v>#N/A</v>
      </c>
      <c r="FV66" s="170" t="e">
        <f t="shared" si="189"/>
        <v>#N/A</v>
      </c>
      <c r="FW66" s="170" t="e">
        <f t="shared" si="190"/>
        <v>#N/A</v>
      </c>
      <c r="FX66" s="170" t="e">
        <f t="shared" si="191"/>
        <v>#N/A</v>
      </c>
      <c r="FY66" s="170" t="e">
        <f t="shared" si="192"/>
        <v>#N/A</v>
      </c>
      <c r="FZ66" s="170" t="e">
        <f t="shared" si="193"/>
        <v>#N/A</v>
      </c>
      <c r="GA66" s="170" t="e">
        <f t="shared" si="194"/>
        <v>#N/A</v>
      </c>
      <c r="GB66" s="170" t="e">
        <f t="shared" si="195"/>
        <v>#N/A</v>
      </c>
      <c r="GC66" s="170" t="e">
        <f t="shared" si="196"/>
        <v>#N/A</v>
      </c>
      <c r="GD66" s="170" t="e">
        <f t="shared" si="197"/>
        <v>#N/A</v>
      </c>
      <c r="GE66" s="170" t="e">
        <f t="shared" si="198"/>
        <v>#N/A</v>
      </c>
      <c r="GF66" s="170" t="e">
        <f t="shared" si="199"/>
        <v>#N/A</v>
      </c>
      <c r="GG66" s="170" t="e">
        <f t="shared" si="200"/>
        <v>#N/A</v>
      </c>
      <c r="GH66" s="170" t="e">
        <f t="shared" si="201"/>
        <v>#N/A</v>
      </c>
      <c r="GI66" s="170" t="e">
        <f t="shared" si="202"/>
        <v>#N/A</v>
      </c>
      <c r="GJ66" s="170" t="e">
        <f t="shared" si="203"/>
        <v>#N/A</v>
      </c>
      <c r="GK66" s="170" t="e">
        <f t="shared" si="204"/>
        <v>#N/A</v>
      </c>
      <c r="GL66" s="170" t="e">
        <f t="shared" si="205"/>
        <v>#N/A</v>
      </c>
      <c r="GM66" s="170" t="e">
        <f t="shared" si="206"/>
        <v>#N/A</v>
      </c>
      <c r="GN66" s="170" t="e">
        <f t="shared" si="207"/>
        <v>#N/A</v>
      </c>
      <c r="GO66" s="170" t="e">
        <f t="shared" si="208"/>
        <v>#N/A</v>
      </c>
      <c r="GP66" s="170" t="e">
        <f t="shared" si="209"/>
        <v>#N/A</v>
      </c>
      <c r="GQ66" s="170" t="e">
        <f t="shared" si="210"/>
        <v>#N/A</v>
      </c>
      <c r="GR66" s="170" t="e">
        <f t="shared" si="211"/>
        <v>#N/A</v>
      </c>
      <c r="GS66" s="170" t="e">
        <f t="shared" si="212"/>
        <v>#N/A</v>
      </c>
      <c r="GT66" s="170" t="e">
        <f t="shared" si="213"/>
        <v>#N/A</v>
      </c>
      <c r="GU66" s="170" t="e">
        <f t="shared" si="214"/>
        <v>#N/A</v>
      </c>
      <c r="GV66" s="170" t="e">
        <f t="shared" si="215"/>
        <v>#N/A</v>
      </c>
      <c r="GW66" s="170" t="e">
        <f t="shared" si="216"/>
        <v>#N/A</v>
      </c>
      <c r="GX66" s="170" t="e">
        <f t="shared" si="217"/>
        <v>#N/A</v>
      </c>
      <c r="GY66" s="170" t="e">
        <f t="shared" si="218"/>
        <v>#N/A</v>
      </c>
      <c r="GZ66" s="170" t="e">
        <f t="shared" si="219"/>
        <v>#N/A</v>
      </c>
      <c r="HA66" s="170" t="e">
        <f t="shared" si="220"/>
        <v>#N/A</v>
      </c>
      <c r="HB66" s="170" t="e">
        <f t="shared" si="221"/>
        <v>#N/A</v>
      </c>
      <c r="HC66" s="170" t="e">
        <f t="shared" si="222"/>
        <v>#N/A</v>
      </c>
      <c r="HD66" s="170" t="e">
        <f t="shared" si="223"/>
        <v>#N/A</v>
      </c>
      <c r="HE66" s="170" t="e">
        <f t="shared" si="224"/>
        <v>#N/A</v>
      </c>
      <c r="HF66" s="170" t="e">
        <f t="shared" si="225"/>
        <v>#N/A</v>
      </c>
      <c r="HG66" s="170" t="e">
        <f t="shared" si="226"/>
        <v>#N/A</v>
      </c>
      <c r="HH66" s="170" t="e">
        <f t="shared" si="227"/>
        <v>#N/A</v>
      </c>
      <c r="HI66" s="170" t="e">
        <f t="shared" si="228"/>
        <v>#N/A</v>
      </c>
      <c r="HJ66" s="170" t="e">
        <f t="shared" si="229"/>
        <v>#N/A</v>
      </c>
      <c r="HK66" s="170" t="e">
        <f t="shared" si="230"/>
        <v>#N/A</v>
      </c>
      <c r="HL66" s="170" t="e">
        <f t="shared" si="231"/>
        <v>#N/A</v>
      </c>
      <c r="HM66" s="170" t="e">
        <f t="shared" si="232"/>
        <v>#N/A</v>
      </c>
      <c r="HN66" s="170" t="e">
        <f t="shared" si="233"/>
        <v>#N/A</v>
      </c>
      <c r="HO66" s="170" t="e">
        <f t="shared" si="234"/>
        <v>#N/A</v>
      </c>
      <c r="HP66" s="170" t="e">
        <f t="shared" si="235"/>
        <v>#N/A</v>
      </c>
    </row>
    <row r="67" spans="1:224" hidden="1" x14ac:dyDescent="0.25">
      <c r="A67" s="4">
        <v>64</v>
      </c>
      <c r="B67" s="96"/>
      <c r="C67" s="96"/>
      <c r="D67" s="96"/>
      <c r="E67" s="36" t="str">
        <f t="shared" si="107"/>
        <v/>
      </c>
      <c r="F67" s="36" t="str">
        <f t="shared" si="108"/>
        <v/>
      </c>
      <c r="G67" s="74" t="str">
        <f t="shared" si="109"/>
        <v/>
      </c>
      <c r="H67" s="23"/>
      <c r="I67" s="58"/>
      <c r="J67" s="281"/>
      <c r="K67" s="75" t="str">
        <f>IF(AND(B67&gt;0,C67&gt;0,D67&gt;0),IF(ISBLANK(J67),IF(ISBLANK(H67),"",(D67-B67)*VLOOKUP(H67,VLookups!$A$4:$B$13,2,FALSE)),J67),"")</f>
        <v/>
      </c>
      <c r="L67" s="76" t="str">
        <f t="shared" si="131"/>
        <v/>
      </c>
      <c r="M67" s="96"/>
      <c r="N67" s="271"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132"/>
        <v/>
      </c>
      <c r="W67" s="50" t="str">
        <f t="shared" si="250"/>
        <v/>
      </c>
      <c r="X67" s="50" t="str">
        <f t="shared" si="250"/>
        <v/>
      </c>
      <c r="Y67" s="50" t="str">
        <f t="shared" si="250"/>
        <v/>
      </c>
      <c r="Z67" s="50" t="str">
        <f t="shared" si="250"/>
        <v/>
      </c>
      <c r="AA67" s="50" t="str">
        <f t="shared" si="250"/>
        <v/>
      </c>
      <c r="AB67" s="50" t="str">
        <f t="shared" si="250"/>
        <v/>
      </c>
      <c r="AC67" s="50" t="str">
        <f t="shared" si="250"/>
        <v/>
      </c>
      <c r="AD67" s="50" t="str">
        <f t="shared" si="250"/>
        <v/>
      </c>
      <c r="AE67" s="50" t="str">
        <f t="shared" si="250"/>
        <v/>
      </c>
      <c r="AF67" s="50" t="str">
        <f t="shared" si="250"/>
        <v/>
      </c>
      <c r="AG67" s="50" t="str">
        <f t="shared" si="250"/>
        <v/>
      </c>
      <c r="AH67" s="50" t="str">
        <f t="shared" si="250"/>
        <v/>
      </c>
      <c r="AI67" s="50" t="str">
        <f t="shared" si="250"/>
        <v/>
      </c>
      <c r="AJ67" s="50" t="str">
        <f t="shared" si="250"/>
        <v/>
      </c>
      <c r="AK67" s="50" t="str">
        <f t="shared" si="250"/>
        <v/>
      </c>
      <c r="AL67" s="50" t="str">
        <f t="shared" si="250"/>
        <v/>
      </c>
      <c r="AM67" s="50" t="str">
        <f t="shared" si="250"/>
        <v/>
      </c>
      <c r="AN67" s="50" t="str">
        <f t="shared" si="250"/>
        <v/>
      </c>
      <c r="AO67" s="50" t="str">
        <f t="shared" si="250"/>
        <v/>
      </c>
      <c r="AP67" s="50" t="str">
        <f t="shared" si="250"/>
        <v/>
      </c>
      <c r="AQ67" s="50" t="str">
        <f t="shared" si="133"/>
        <v/>
      </c>
      <c r="AR67" s="50" t="str">
        <f t="shared" si="255"/>
        <v/>
      </c>
      <c r="AS67" s="50" t="str">
        <f t="shared" si="255"/>
        <v/>
      </c>
      <c r="AT67" s="50" t="str">
        <f t="shared" si="255"/>
        <v/>
      </c>
      <c r="AU67" s="50" t="str">
        <f t="shared" si="255"/>
        <v/>
      </c>
      <c r="AV67" s="50" t="str">
        <f t="shared" si="255"/>
        <v/>
      </c>
      <c r="AW67" s="50" t="str">
        <f t="shared" si="255"/>
        <v/>
      </c>
      <c r="AX67" s="50" t="str">
        <f t="shared" si="255"/>
        <v/>
      </c>
      <c r="AY67" s="50" t="str">
        <f t="shared" si="255"/>
        <v/>
      </c>
      <c r="AZ67" s="50" t="str">
        <f t="shared" si="255"/>
        <v/>
      </c>
      <c r="BA67" s="50" t="str">
        <f t="shared" si="255"/>
        <v/>
      </c>
      <c r="BB67" s="50" t="str">
        <f t="shared" si="255"/>
        <v/>
      </c>
      <c r="BC67" s="50" t="str">
        <f t="shared" si="255"/>
        <v/>
      </c>
      <c r="BD67" s="50" t="str">
        <f t="shared" si="255"/>
        <v/>
      </c>
      <c r="BE67" s="50" t="str">
        <f t="shared" si="255"/>
        <v/>
      </c>
      <c r="BF67" s="50" t="str">
        <f t="shared" si="255"/>
        <v/>
      </c>
      <c r="BG67" s="50" t="str">
        <f t="shared" si="255"/>
        <v/>
      </c>
      <c r="BH67" s="50" t="str">
        <f t="shared" si="255"/>
        <v/>
      </c>
      <c r="BI67" s="50" t="str">
        <f t="shared" si="255"/>
        <v/>
      </c>
      <c r="BJ67" s="50" t="str">
        <f t="shared" si="255"/>
        <v/>
      </c>
      <c r="BK67" s="50" t="str">
        <f t="shared" si="255"/>
        <v/>
      </c>
      <c r="BL67" s="50" t="str">
        <f t="shared" si="255"/>
        <v/>
      </c>
      <c r="BM67" s="50" t="str">
        <f t="shared" si="255"/>
        <v/>
      </c>
      <c r="BN67" s="50" t="str">
        <f t="shared" si="255"/>
        <v/>
      </c>
      <c r="BO67" s="50" t="str">
        <f t="shared" si="255"/>
        <v/>
      </c>
      <c r="BP67" s="50" t="str">
        <f t="shared" si="255"/>
        <v/>
      </c>
      <c r="BQ67" s="50" t="str">
        <f t="shared" si="255"/>
        <v/>
      </c>
      <c r="BR67" s="50" t="str">
        <f t="shared" si="255"/>
        <v/>
      </c>
      <c r="BS67" s="50" t="str">
        <f t="shared" si="255"/>
        <v/>
      </c>
      <c r="BT67" s="50" t="str">
        <f t="shared" si="255"/>
        <v/>
      </c>
      <c r="BU67" s="50" t="str">
        <f t="shared" si="255"/>
        <v/>
      </c>
      <c r="BV67" s="50" t="str">
        <f t="shared" si="255"/>
        <v/>
      </c>
      <c r="BW67" s="50" t="str">
        <f t="shared" si="255"/>
        <v/>
      </c>
      <c r="BX67" s="50" t="str">
        <f t="shared" si="255"/>
        <v/>
      </c>
      <c r="BY67" s="50" t="str">
        <f t="shared" si="255"/>
        <v/>
      </c>
      <c r="BZ67" s="50" t="str">
        <f t="shared" si="255"/>
        <v/>
      </c>
      <c r="CA67" s="50" t="str">
        <f t="shared" si="255"/>
        <v/>
      </c>
      <c r="CB67" s="50" t="str">
        <f t="shared" si="255"/>
        <v/>
      </c>
      <c r="CC67" s="50" t="str">
        <f t="shared" si="255"/>
        <v/>
      </c>
      <c r="CD67" s="50" t="str">
        <f t="shared" si="255"/>
        <v/>
      </c>
      <c r="CE67" s="50" t="str">
        <f t="shared" si="255"/>
        <v/>
      </c>
      <c r="CF67" s="50" t="str">
        <f t="shared" si="255"/>
        <v/>
      </c>
      <c r="CG67" s="50" t="str">
        <f t="shared" si="255"/>
        <v/>
      </c>
      <c r="CH67" s="50" t="str">
        <f t="shared" si="255"/>
        <v/>
      </c>
      <c r="CI67" s="50" t="str">
        <f t="shared" si="255"/>
        <v/>
      </c>
      <c r="CJ67" s="50" t="str">
        <f t="shared" si="255"/>
        <v/>
      </c>
      <c r="CK67" s="50" t="str">
        <f t="shared" si="255"/>
        <v/>
      </c>
      <c r="CL67" s="50" t="str">
        <f t="shared" si="255"/>
        <v/>
      </c>
      <c r="CM67" s="50" t="str">
        <f t="shared" si="255"/>
        <v/>
      </c>
      <c r="CN67" s="50" t="str">
        <f t="shared" si="255"/>
        <v/>
      </c>
      <c r="CO67" s="50" t="str">
        <f t="shared" si="255"/>
        <v/>
      </c>
      <c r="CP67" s="50" t="str">
        <f t="shared" si="255"/>
        <v/>
      </c>
      <c r="CQ67" s="50" t="str">
        <f t="shared" si="255"/>
        <v/>
      </c>
      <c r="CR67" s="50" t="str">
        <f t="shared" si="255"/>
        <v/>
      </c>
      <c r="CS67" s="50" t="str">
        <f t="shared" si="255"/>
        <v/>
      </c>
      <c r="CT67" s="50" t="str">
        <f t="shared" si="255"/>
        <v/>
      </c>
      <c r="CU67" s="50" t="str">
        <f t="shared" si="255"/>
        <v/>
      </c>
      <c r="CV67" s="50" t="str">
        <f t="shared" si="255"/>
        <v/>
      </c>
      <c r="CW67" s="50" t="str">
        <f t="shared" si="255"/>
        <v/>
      </c>
      <c r="CX67" s="50" t="str">
        <f t="shared" si="255"/>
        <v/>
      </c>
      <c r="CY67" s="50" t="str">
        <f t="shared" si="255"/>
        <v/>
      </c>
      <c r="CZ67" s="50" t="str">
        <f t="shared" si="255"/>
        <v/>
      </c>
      <c r="DA67" s="50" t="str">
        <f t="shared" si="255"/>
        <v/>
      </c>
      <c r="DB67" s="50" t="str">
        <f t="shared" si="255"/>
        <v/>
      </c>
      <c r="DC67" s="50" t="str">
        <f t="shared" si="255"/>
        <v/>
      </c>
      <c r="DD67" s="50" t="str">
        <f t="shared" si="246"/>
        <v/>
      </c>
      <c r="DE67" s="50" t="str">
        <f t="shared" si="246"/>
        <v/>
      </c>
      <c r="DF67" s="50" t="str">
        <f t="shared" si="246"/>
        <v/>
      </c>
      <c r="DG67" s="50" t="str">
        <f t="shared" si="246"/>
        <v/>
      </c>
      <c r="DH67" s="50" t="str">
        <f t="shared" si="246"/>
        <v/>
      </c>
      <c r="DI67" s="50" t="str">
        <f t="shared" si="246"/>
        <v/>
      </c>
      <c r="DJ67" s="50" t="str">
        <f t="shared" si="246"/>
        <v/>
      </c>
      <c r="DK67" s="50" t="str">
        <f t="shared" si="246"/>
        <v/>
      </c>
      <c r="DL67" s="50" t="str">
        <f t="shared" si="246"/>
        <v/>
      </c>
      <c r="DM67" s="50" t="str">
        <f t="shared" si="246"/>
        <v/>
      </c>
      <c r="DN67" s="50" t="str">
        <f t="shared" si="246"/>
        <v/>
      </c>
      <c r="DO67" s="50" t="str">
        <f t="shared" si="246"/>
        <v/>
      </c>
      <c r="DP67" s="50" t="str">
        <f t="shared" si="246"/>
        <v/>
      </c>
      <c r="DQ67" s="50" t="str">
        <f t="shared" si="246"/>
        <v/>
      </c>
      <c r="DR67" s="50" t="str">
        <f t="shared" ref="DR67:DS67" si="256">IF(ISNONTEXT($V67),DQ67+$V67,"")</f>
        <v/>
      </c>
      <c r="DS67" s="50" t="str">
        <f t="shared" si="256"/>
        <v/>
      </c>
      <c r="DT67" s="170" t="e">
        <f t="shared" si="135"/>
        <v>#N/A</v>
      </c>
      <c r="DU67" s="170" t="e">
        <f t="shared" si="136"/>
        <v>#N/A</v>
      </c>
      <c r="DV67" s="170" t="e">
        <f t="shared" si="137"/>
        <v>#N/A</v>
      </c>
      <c r="DW67" s="170" t="e">
        <f t="shared" si="138"/>
        <v>#N/A</v>
      </c>
      <c r="DX67" s="170" t="e">
        <f t="shared" si="139"/>
        <v>#N/A</v>
      </c>
      <c r="DY67" s="170" t="e">
        <f t="shared" si="140"/>
        <v>#N/A</v>
      </c>
      <c r="DZ67" s="170" t="e">
        <f t="shared" si="141"/>
        <v>#N/A</v>
      </c>
      <c r="EA67" s="170" t="e">
        <f t="shared" si="142"/>
        <v>#N/A</v>
      </c>
      <c r="EB67" s="170" t="e">
        <f t="shared" si="143"/>
        <v>#N/A</v>
      </c>
      <c r="EC67" s="170" t="e">
        <f t="shared" si="144"/>
        <v>#N/A</v>
      </c>
      <c r="ED67" s="170" t="e">
        <f t="shared" si="145"/>
        <v>#N/A</v>
      </c>
      <c r="EE67" s="170" t="e">
        <f t="shared" si="146"/>
        <v>#N/A</v>
      </c>
      <c r="EF67" s="170" t="e">
        <f t="shared" si="147"/>
        <v>#N/A</v>
      </c>
      <c r="EG67" s="170" t="e">
        <f t="shared" si="148"/>
        <v>#N/A</v>
      </c>
      <c r="EH67" s="170" t="e">
        <f t="shared" si="149"/>
        <v>#N/A</v>
      </c>
      <c r="EI67" s="170" t="e">
        <f t="shared" si="150"/>
        <v>#N/A</v>
      </c>
      <c r="EJ67" s="170" t="e">
        <f t="shared" si="151"/>
        <v>#N/A</v>
      </c>
      <c r="EK67" s="170" t="e">
        <f t="shared" si="152"/>
        <v>#N/A</v>
      </c>
      <c r="EL67" s="170" t="e">
        <f t="shared" si="153"/>
        <v>#N/A</v>
      </c>
      <c r="EM67" s="170" t="e">
        <f t="shared" si="154"/>
        <v>#N/A</v>
      </c>
      <c r="EN67" s="170" t="e">
        <f t="shared" si="155"/>
        <v>#N/A</v>
      </c>
      <c r="EO67" s="170" t="e">
        <f t="shared" si="156"/>
        <v>#N/A</v>
      </c>
      <c r="EP67" s="170" t="e">
        <f t="shared" si="157"/>
        <v>#N/A</v>
      </c>
      <c r="EQ67" s="170" t="e">
        <f t="shared" si="158"/>
        <v>#N/A</v>
      </c>
      <c r="ER67" s="170" t="e">
        <f t="shared" si="159"/>
        <v>#N/A</v>
      </c>
      <c r="ES67" s="170" t="e">
        <f t="shared" si="160"/>
        <v>#N/A</v>
      </c>
      <c r="ET67" s="170" t="e">
        <f t="shared" si="161"/>
        <v>#N/A</v>
      </c>
      <c r="EU67" s="170" t="e">
        <f t="shared" si="162"/>
        <v>#N/A</v>
      </c>
      <c r="EV67" s="170" t="e">
        <f t="shared" si="163"/>
        <v>#N/A</v>
      </c>
      <c r="EW67" s="170" t="e">
        <f t="shared" si="164"/>
        <v>#N/A</v>
      </c>
      <c r="EX67" s="170" t="e">
        <f t="shared" si="165"/>
        <v>#N/A</v>
      </c>
      <c r="EY67" s="170" t="e">
        <f t="shared" si="166"/>
        <v>#N/A</v>
      </c>
      <c r="EZ67" s="170" t="e">
        <f t="shared" si="167"/>
        <v>#N/A</v>
      </c>
      <c r="FA67" s="170" t="e">
        <f t="shared" si="168"/>
        <v>#N/A</v>
      </c>
      <c r="FB67" s="170" t="e">
        <f t="shared" si="169"/>
        <v>#N/A</v>
      </c>
      <c r="FC67" s="170" t="e">
        <f t="shared" si="170"/>
        <v>#N/A</v>
      </c>
      <c r="FD67" s="170" t="e">
        <f t="shared" si="171"/>
        <v>#N/A</v>
      </c>
      <c r="FE67" s="170" t="e">
        <f t="shared" si="172"/>
        <v>#N/A</v>
      </c>
      <c r="FF67" s="170" t="e">
        <f t="shared" si="173"/>
        <v>#N/A</v>
      </c>
      <c r="FG67" s="170" t="e">
        <f t="shared" si="174"/>
        <v>#N/A</v>
      </c>
      <c r="FH67" s="170" t="e">
        <f t="shared" si="175"/>
        <v>#N/A</v>
      </c>
      <c r="FI67" s="170" t="e">
        <f t="shared" si="176"/>
        <v>#N/A</v>
      </c>
      <c r="FJ67" s="170" t="e">
        <f t="shared" si="177"/>
        <v>#N/A</v>
      </c>
      <c r="FK67" s="170" t="e">
        <f t="shared" si="178"/>
        <v>#N/A</v>
      </c>
      <c r="FL67" s="170" t="e">
        <f t="shared" si="179"/>
        <v>#N/A</v>
      </c>
      <c r="FM67" s="170" t="e">
        <f t="shared" si="180"/>
        <v>#N/A</v>
      </c>
      <c r="FN67" s="170" t="e">
        <f t="shared" si="181"/>
        <v>#N/A</v>
      </c>
      <c r="FO67" s="170" t="e">
        <f t="shared" si="182"/>
        <v>#N/A</v>
      </c>
      <c r="FP67" s="170" t="e">
        <f t="shared" si="183"/>
        <v>#N/A</v>
      </c>
      <c r="FQ67" s="170" t="e">
        <f t="shared" si="184"/>
        <v>#N/A</v>
      </c>
      <c r="FR67" s="170" t="e">
        <f t="shared" si="185"/>
        <v>#N/A</v>
      </c>
      <c r="FS67" s="170" t="e">
        <f t="shared" si="186"/>
        <v>#N/A</v>
      </c>
      <c r="FT67" s="170" t="e">
        <f t="shared" si="187"/>
        <v>#N/A</v>
      </c>
      <c r="FU67" s="170" t="e">
        <f t="shared" si="188"/>
        <v>#N/A</v>
      </c>
      <c r="FV67" s="170" t="e">
        <f t="shared" si="189"/>
        <v>#N/A</v>
      </c>
      <c r="FW67" s="170" t="e">
        <f t="shared" si="190"/>
        <v>#N/A</v>
      </c>
      <c r="FX67" s="170" t="e">
        <f t="shared" si="191"/>
        <v>#N/A</v>
      </c>
      <c r="FY67" s="170" t="e">
        <f t="shared" si="192"/>
        <v>#N/A</v>
      </c>
      <c r="FZ67" s="170" t="e">
        <f t="shared" si="193"/>
        <v>#N/A</v>
      </c>
      <c r="GA67" s="170" t="e">
        <f t="shared" si="194"/>
        <v>#N/A</v>
      </c>
      <c r="GB67" s="170" t="e">
        <f t="shared" si="195"/>
        <v>#N/A</v>
      </c>
      <c r="GC67" s="170" t="e">
        <f t="shared" si="196"/>
        <v>#N/A</v>
      </c>
      <c r="GD67" s="170" t="e">
        <f t="shared" si="197"/>
        <v>#N/A</v>
      </c>
      <c r="GE67" s="170" t="e">
        <f t="shared" si="198"/>
        <v>#N/A</v>
      </c>
      <c r="GF67" s="170" t="e">
        <f t="shared" si="199"/>
        <v>#N/A</v>
      </c>
      <c r="GG67" s="170" t="e">
        <f t="shared" si="200"/>
        <v>#N/A</v>
      </c>
      <c r="GH67" s="170" t="e">
        <f t="shared" si="201"/>
        <v>#N/A</v>
      </c>
      <c r="GI67" s="170" t="e">
        <f t="shared" si="202"/>
        <v>#N/A</v>
      </c>
      <c r="GJ67" s="170" t="e">
        <f t="shared" si="203"/>
        <v>#N/A</v>
      </c>
      <c r="GK67" s="170" t="e">
        <f t="shared" si="204"/>
        <v>#N/A</v>
      </c>
      <c r="GL67" s="170" t="e">
        <f t="shared" si="205"/>
        <v>#N/A</v>
      </c>
      <c r="GM67" s="170" t="e">
        <f t="shared" si="206"/>
        <v>#N/A</v>
      </c>
      <c r="GN67" s="170" t="e">
        <f t="shared" si="207"/>
        <v>#N/A</v>
      </c>
      <c r="GO67" s="170" t="e">
        <f t="shared" si="208"/>
        <v>#N/A</v>
      </c>
      <c r="GP67" s="170" t="e">
        <f t="shared" si="209"/>
        <v>#N/A</v>
      </c>
      <c r="GQ67" s="170" t="e">
        <f t="shared" si="210"/>
        <v>#N/A</v>
      </c>
      <c r="GR67" s="170" t="e">
        <f t="shared" si="211"/>
        <v>#N/A</v>
      </c>
      <c r="GS67" s="170" t="e">
        <f t="shared" si="212"/>
        <v>#N/A</v>
      </c>
      <c r="GT67" s="170" t="e">
        <f t="shared" si="213"/>
        <v>#N/A</v>
      </c>
      <c r="GU67" s="170" t="e">
        <f t="shared" si="214"/>
        <v>#N/A</v>
      </c>
      <c r="GV67" s="170" t="e">
        <f t="shared" si="215"/>
        <v>#N/A</v>
      </c>
      <c r="GW67" s="170" t="e">
        <f t="shared" si="216"/>
        <v>#N/A</v>
      </c>
      <c r="GX67" s="170" t="e">
        <f t="shared" si="217"/>
        <v>#N/A</v>
      </c>
      <c r="GY67" s="170" t="e">
        <f t="shared" si="218"/>
        <v>#N/A</v>
      </c>
      <c r="GZ67" s="170" t="e">
        <f t="shared" si="219"/>
        <v>#N/A</v>
      </c>
      <c r="HA67" s="170" t="e">
        <f t="shared" si="220"/>
        <v>#N/A</v>
      </c>
      <c r="HB67" s="170" t="e">
        <f t="shared" si="221"/>
        <v>#N/A</v>
      </c>
      <c r="HC67" s="170" t="e">
        <f t="shared" si="222"/>
        <v>#N/A</v>
      </c>
      <c r="HD67" s="170" t="e">
        <f t="shared" si="223"/>
        <v>#N/A</v>
      </c>
      <c r="HE67" s="170" t="e">
        <f t="shared" si="224"/>
        <v>#N/A</v>
      </c>
      <c r="HF67" s="170" t="e">
        <f t="shared" si="225"/>
        <v>#N/A</v>
      </c>
      <c r="HG67" s="170" t="e">
        <f t="shared" si="226"/>
        <v>#N/A</v>
      </c>
      <c r="HH67" s="170" t="e">
        <f t="shared" si="227"/>
        <v>#N/A</v>
      </c>
      <c r="HI67" s="170" t="e">
        <f t="shared" si="228"/>
        <v>#N/A</v>
      </c>
      <c r="HJ67" s="170" t="e">
        <f t="shared" si="229"/>
        <v>#N/A</v>
      </c>
      <c r="HK67" s="170" t="e">
        <f t="shared" si="230"/>
        <v>#N/A</v>
      </c>
      <c r="HL67" s="170" t="e">
        <f t="shared" si="231"/>
        <v>#N/A</v>
      </c>
      <c r="HM67" s="170" t="e">
        <f t="shared" si="232"/>
        <v>#N/A</v>
      </c>
      <c r="HN67" s="170" t="e">
        <f t="shared" si="233"/>
        <v>#N/A</v>
      </c>
      <c r="HO67" s="170" t="e">
        <f t="shared" si="234"/>
        <v>#N/A</v>
      </c>
      <c r="HP67" s="170" t="e">
        <f t="shared" si="235"/>
        <v>#N/A</v>
      </c>
    </row>
    <row r="68" spans="1:224" hidden="1" x14ac:dyDescent="0.25">
      <c r="A68" s="4">
        <v>65</v>
      </c>
      <c r="B68" s="96"/>
      <c r="C68" s="96"/>
      <c r="D68" s="96"/>
      <c r="E68" s="36" t="str">
        <f t="shared" si="107"/>
        <v/>
      </c>
      <c r="F68" s="36" t="str">
        <f t="shared" si="108"/>
        <v/>
      </c>
      <c r="G68" s="74" t="str">
        <f t="shared" si="109"/>
        <v/>
      </c>
      <c r="H68" s="23"/>
      <c r="I68" s="58"/>
      <c r="J68" s="281"/>
      <c r="K68" s="75" t="str">
        <f>IF(AND(B68&gt;0,C68&gt;0,D68&gt;0),IF(ISBLANK(J68),IF(ISBLANK(H68),"",(D68-B68)*VLOOKUP(H68,VLookups!$A$4:$B$13,2,FALSE)),J68),"")</f>
        <v/>
      </c>
      <c r="L68" s="76" t="str">
        <f t="shared" ref="L68:L99" si="257">IF(K68="","",K68^2)</f>
        <v/>
      </c>
      <c r="M68" s="96"/>
      <c r="N68" s="271"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ref="V68:V103" si="258">IF(AND(B68&gt;0,C68&gt;0,D68&gt;0),ABS(B68-D68)/60,"")</f>
        <v/>
      </c>
      <c r="W68" s="50" t="str">
        <f t="shared" si="250"/>
        <v/>
      </c>
      <c r="X68" s="50" t="str">
        <f t="shared" si="250"/>
        <v/>
      </c>
      <c r="Y68" s="50" t="str">
        <f t="shared" si="250"/>
        <v/>
      </c>
      <c r="Z68" s="50" t="str">
        <f t="shared" si="250"/>
        <v/>
      </c>
      <c r="AA68" s="50" t="str">
        <f t="shared" si="250"/>
        <v/>
      </c>
      <c r="AB68" s="50" t="str">
        <f t="shared" si="250"/>
        <v/>
      </c>
      <c r="AC68" s="50" t="str">
        <f t="shared" si="250"/>
        <v/>
      </c>
      <c r="AD68" s="50" t="str">
        <f t="shared" si="250"/>
        <v/>
      </c>
      <c r="AE68" s="50" t="str">
        <f t="shared" si="250"/>
        <v/>
      </c>
      <c r="AF68" s="50" t="str">
        <f t="shared" si="250"/>
        <v/>
      </c>
      <c r="AG68" s="50" t="str">
        <f t="shared" si="250"/>
        <v/>
      </c>
      <c r="AH68" s="50" t="str">
        <f t="shared" si="250"/>
        <v/>
      </c>
      <c r="AI68" s="50" t="str">
        <f t="shared" si="250"/>
        <v/>
      </c>
      <c r="AJ68" s="50" t="str">
        <f t="shared" si="250"/>
        <v/>
      </c>
      <c r="AK68" s="50" t="str">
        <f t="shared" si="250"/>
        <v/>
      </c>
      <c r="AL68" s="50" t="str">
        <f t="shared" si="250"/>
        <v/>
      </c>
      <c r="AM68" s="50" t="str">
        <f t="shared" si="250"/>
        <v/>
      </c>
      <c r="AN68" s="50" t="str">
        <f t="shared" si="250"/>
        <v/>
      </c>
      <c r="AO68" s="50" t="str">
        <f t="shared" si="250"/>
        <v/>
      </c>
      <c r="AP68" s="50" t="str">
        <f t="shared" si="250"/>
        <v/>
      </c>
      <c r="AQ68" s="50" t="str">
        <f t="shared" ref="AQ68:AQ103" si="259">IF(ISNONTEXT($V68),$B68,"")</f>
        <v/>
      </c>
      <c r="AR68" s="50" t="str">
        <f t="shared" si="255"/>
        <v/>
      </c>
      <c r="AS68" s="50" t="str">
        <f t="shared" si="255"/>
        <v/>
      </c>
      <c r="AT68" s="50" t="str">
        <f t="shared" si="255"/>
        <v/>
      </c>
      <c r="AU68" s="50" t="str">
        <f t="shared" si="255"/>
        <v/>
      </c>
      <c r="AV68" s="50" t="str">
        <f t="shared" si="255"/>
        <v/>
      </c>
      <c r="AW68" s="50" t="str">
        <f t="shared" si="255"/>
        <v/>
      </c>
      <c r="AX68" s="50" t="str">
        <f t="shared" si="255"/>
        <v/>
      </c>
      <c r="AY68" s="50" t="str">
        <f t="shared" si="255"/>
        <v/>
      </c>
      <c r="AZ68" s="50" t="str">
        <f t="shared" si="255"/>
        <v/>
      </c>
      <c r="BA68" s="50" t="str">
        <f t="shared" si="255"/>
        <v/>
      </c>
      <c r="BB68" s="50" t="str">
        <f t="shared" si="255"/>
        <v/>
      </c>
      <c r="BC68" s="50" t="str">
        <f t="shared" si="255"/>
        <v/>
      </c>
      <c r="BD68" s="50" t="str">
        <f t="shared" si="255"/>
        <v/>
      </c>
      <c r="BE68" s="50" t="str">
        <f t="shared" si="255"/>
        <v/>
      </c>
      <c r="BF68" s="50" t="str">
        <f t="shared" si="255"/>
        <v/>
      </c>
      <c r="BG68" s="50" t="str">
        <f t="shared" si="255"/>
        <v/>
      </c>
      <c r="BH68" s="50" t="str">
        <f t="shared" si="255"/>
        <v/>
      </c>
      <c r="BI68" s="50" t="str">
        <f t="shared" si="255"/>
        <v/>
      </c>
      <c r="BJ68" s="50" t="str">
        <f t="shared" si="255"/>
        <v/>
      </c>
      <c r="BK68" s="50" t="str">
        <f t="shared" si="255"/>
        <v/>
      </c>
      <c r="BL68" s="50" t="str">
        <f t="shared" si="255"/>
        <v/>
      </c>
      <c r="BM68" s="50" t="str">
        <f t="shared" si="255"/>
        <v/>
      </c>
      <c r="BN68" s="50" t="str">
        <f t="shared" si="255"/>
        <v/>
      </c>
      <c r="BO68" s="50" t="str">
        <f t="shared" si="255"/>
        <v/>
      </c>
      <c r="BP68" s="50" t="str">
        <f t="shared" si="255"/>
        <v/>
      </c>
      <c r="BQ68" s="50" t="str">
        <f t="shared" si="255"/>
        <v/>
      </c>
      <c r="BR68" s="50" t="str">
        <f t="shared" si="255"/>
        <v/>
      </c>
      <c r="BS68" s="50" t="str">
        <f t="shared" si="255"/>
        <v/>
      </c>
      <c r="BT68" s="50" t="str">
        <f t="shared" si="255"/>
        <v/>
      </c>
      <c r="BU68" s="50" t="str">
        <f t="shared" si="255"/>
        <v/>
      </c>
      <c r="BV68" s="50" t="str">
        <f t="shared" si="255"/>
        <v/>
      </c>
      <c r="BW68" s="50" t="str">
        <f t="shared" si="255"/>
        <v/>
      </c>
      <c r="BX68" s="50" t="str">
        <f t="shared" si="255"/>
        <v/>
      </c>
      <c r="BY68" s="50" t="str">
        <f t="shared" si="255"/>
        <v/>
      </c>
      <c r="BZ68" s="50" t="str">
        <f t="shared" si="255"/>
        <v/>
      </c>
      <c r="CA68" s="50" t="str">
        <f t="shared" si="255"/>
        <v/>
      </c>
      <c r="CB68" s="50" t="str">
        <f t="shared" si="255"/>
        <v/>
      </c>
      <c r="CC68" s="50" t="str">
        <f t="shared" si="255"/>
        <v/>
      </c>
      <c r="CD68" s="50" t="str">
        <f t="shared" si="255"/>
        <v/>
      </c>
      <c r="CE68" s="50" t="str">
        <f t="shared" si="255"/>
        <v/>
      </c>
      <c r="CF68" s="50" t="str">
        <f t="shared" si="255"/>
        <v/>
      </c>
      <c r="CG68" s="50" t="str">
        <f t="shared" si="255"/>
        <v/>
      </c>
      <c r="CH68" s="50" t="str">
        <f t="shared" si="255"/>
        <v/>
      </c>
      <c r="CI68" s="50" t="str">
        <f t="shared" si="255"/>
        <v/>
      </c>
      <c r="CJ68" s="50" t="str">
        <f t="shared" si="255"/>
        <v/>
      </c>
      <c r="CK68" s="50" t="str">
        <f t="shared" si="255"/>
        <v/>
      </c>
      <c r="CL68" s="50" t="str">
        <f t="shared" si="255"/>
        <v/>
      </c>
      <c r="CM68" s="50" t="str">
        <f t="shared" si="255"/>
        <v/>
      </c>
      <c r="CN68" s="50" t="str">
        <f t="shared" si="255"/>
        <v/>
      </c>
      <c r="CO68" s="50" t="str">
        <f t="shared" si="255"/>
        <v/>
      </c>
      <c r="CP68" s="50" t="str">
        <f t="shared" si="255"/>
        <v/>
      </c>
      <c r="CQ68" s="50" t="str">
        <f t="shared" si="255"/>
        <v/>
      </c>
      <c r="CR68" s="50" t="str">
        <f t="shared" si="255"/>
        <v/>
      </c>
      <c r="CS68" s="50" t="str">
        <f t="shared" si="255"/>
        <v/>
      </c>
      <c r="CT68" s="50" t="str">
        <f t="shared" si="255"/>
        <v/>
      </c>
      <c r="CU68" s="50" t="str">
        <f t="shared" si="255"/>
        <v/>
      </c>
      <c r="CV68" s="50" t="str">
        <f t="shared" si="255"/>
        <v/>
      </c>
      <c r="CW68" s="50" t="str">
        <f t="shared" si="255"/>
        <v/>
      </c>
      <c r="CX68" s="50" t="str">
        <f t="shared" si="255"/>
        <v/>
      </c>
      <c r="CY68" s="50" t="str">
        <f t="shared" si="255"/>
        <v/>
      </c>
      <c r="CZ68" s="50" t="str">
        <f t="shared" si="255"/>
        <v/>
      </c>
      <c r="DA68" s="50" t="str">
        <f t="shared" si="255"/>
        <v/>
      </c>
      <c r="DB68" s="50" t="str">
        <f t="shared" si="255"/>
        <v/>
      </c>
      <c r="DC68" s="50" t="str">
        <f t="shared" ref="DC68:DS83" si="260">IF(ISNONTEXT($V68),DB68+$V68,"")</f>
        <v/>
      </c>
      <c r="DD68" s="50" t="str">
        <f t="shared" si="260"/>
        <v/>
      </c>
      <c r="DE68" s="50" t="str">
        <f t="shared" si="260"/>
        <v/>
      </c>
      <c r="DF68" s="50" t="str">
        <f t="shared" si="260"/>
        <v/>
      </c>
      <c r="DG68" s="50" t="str">
        <f t="shared" si="260"/>
        <v/>
      </c>
      <c r="DH68" s="50" t="str">
        <f t="shared" si="260"/>
        <v/>
      </c>
      <c r="DI68" s="50" t="str">
        <f t="shared" si="260"/>
        <v/>
      </c>
      <c r="DJ68" s="50" t="str">
        <f t="shared" si="260"/>
        <v/>
      </c>
      <c r="DK68" s="50" t="str">
        <f t="shared" si="260"/>
        <v/>
      </c>
      <c r="DL68" s="50" t="str">
        <f t="shared" si="260"/>
        <v/>
      </c>
      <c r="DM68" s="50" t="str">
        <f t="shared" si="260"/>
        <v/>
      </c>
      <c r="DN68" s="50" t="str">
        <f t="shared" si="260"/>
        <v/>
      </c>
      <c r="DO68" s="50" t="str">
        <f t="shared" si="260"/>
        <v/>
      </c>
      <c r="DP68" s="50" t="str">
        <f t="shared" si="260"/>
        <v/>
      </c>
      <c r="DQ68" s="50" t="str">
        <f t="shared" si="260"/>
        <v/>
      </c>
      <c r="DR68" s="50" t="str">
        <f t="shared" si="260"/>
        <v/>
      </c>
      <c r="DS68" s="50" t="str">
        <f t="shared" si="260"/>
        <v/>
      </c>
      <c r="DT68" s="170" t="e">
        <f t="shared" ref="DT68:DT104" si="261">IF(ISNONTEXT($K68),_xlfn.NORM.DIST(W68,$G68,$K68,FALSE),NA())</f>
        <v>#N/A</v>
      </c>
      <c r="DU68" s="170" t="e">
        <f t="shared" ref="DU68:DU104" si="262">IF(ISNONTEXT($K68),_xlfn.NORM.DIST(X68,$G68,$K68,FALSE),NA())</f>
        <v>#N/A</v>
      </c>
      <c r="DV68" s="170" t="e">
        <f t="shared" ref="DV68:DV104" si="263">IF(ISNONTEXT($K68),_xlfn.NORM.DIST(Y68,$G68,$K68,FALSE),NA())</f>
        <v>#N/A</v>
      </c>
      <c r="DW68" s="170" t="e">
        <f t="shared" ref="DW68:DW104" si="264">IF(ISNONTEXT($K68),_xlfn.NORM.DIST(Z68,$G68,$K68,FALSE),NA())</f>
        <v>#N/A</v>
      </c>
      <c r="DX68" s="170" t="e">
        <f t="shared" ref="DX68:DX104" si="265">IF(ISNONTEXT($K68),_xlfn.NORM.DIST(AA68,$G68,$K68,FALSE),NA())</f>
        <v>#N/A</v>
      </c>
      <c r="DY68" s="170" t="e">
        <f t="shared" ref="DY68:DY104" si="266">IF(ISNONTEXT($K68),_xlfn.NORM.DIST(AB68,$G68,$K68,FALSE),NA())</f>
        <v>#N/A</v>
      </c>
      <c r="DZ68" s="170" t="e">
        <f t="shared" ref="DZ68:DZ104" si="267">IF(ISNONTEXT($K68),_xlfn.NORM.DIST(AC68,$G68,$K68,FALSE),NA())</f>
        <v>#N/A</v>
      </c>
      <c r="EA68" s="170" t="e">
        <f t="shared" ref="EA68:EA104" si="268">IF(ISNONTEXT($K68),_xlfn.NORM.DIST(AD68,$G68,$K68,FALSE),NA())</f>
        <v>#N/A</v>
      </c>
      <c r="EB68" s="170" t="e">
        <f t="shared" ref="EB68:EB104" si="269">IF(ISNONTEXT($K68),_xlfn.NORM.DIST(AE68,$G68,$K68,FALSE),NA())</f>
        <v>#N/A</v>
      </c>
      <c r="EC68" s="170" t="e">
        <f t="shared" ref="EC68:EC104" si="270">IF(ISNONTEXT($K68),_xlfn.NORM.DIST(AF68,$G68,$K68,FALSE),NA())</f>
        <v>#N/A</v>
      </c>
      <c r="ED68" s="170" t="e">
        <f t="shared" ref="ED68:ED104" si="271">IF(ISNONTEXT($K68),_xlfn.NORM.DIST(AG68,$G68,$K68,FALSE),NA())</f>
        <v>#N/A</v>
      </c>
      <c r="EE68" s="170" t="e">
        <f t="shared" ref="EE68:EE104" si="272">IF(ISNONTEXT($K68),_xlfn.NORM.DIST(AH68,$G68,$K68,FALSE),NA())</f>
        <v>#N/A</v>
      </c>
      <c r="EF68" s="170" t="e">
        <f t="shared" ref="EF68:EF104" si="273">IF(ISNONTEXT($K68),_xlfn.NORM.DIST(AI68,$G68,$K68,FALSE),NA())</f>
        <v>#N/A</v>
      </c>
      <c r="EG68" s="170" t="e">
        <f t="shared" ref="EG68:EG104" si="274">IF(ISNONTEXT($K68),_xlfn.NORM.DIST(AJ68,$G68,$K68,FALSE),NA())</f>
        <v>#N/A</v>
      </c>
      <c r="EH68" s="170" t="e">
        <f t="shared" ref="EH68:EH104" si="275">IF(ISNONTEXT($K68),_xlfn.NORM.DIST(AK68,$G68,$K68,FALSE),NA())</f>
        <v>#N/A</v>
      </c>
      <c r="EI68" s="170" t="e">
        <f t="shared" ref="EI68:EI104" si="276">IF(ISNONTEXT($K68),_xlfn.NORM.DIST(AL68,$G68,$K68,FALSE),NA())</f>
        <v>#N/A</v>
      </c>
      <c r="EJ68" s="170" t="e">
        <f t="shared" ref="EJ68:EJ104" si="277">IF(ISNONTEXT($K68),_xlfn.NORM.DIST(AM68,$G68,$K68,FALSE),NA())</f>
        <v>#N/A</v>
      </c>
      <c r="EK68" s="170" t="e">
        <f t="shared" ref="EK68:EK104" si="278">IF(ISNONTEXT($K68),_xlfn.NORM.DIST(AN68,$G68,$K68,FALSE),NA())</f>
        <v>#N/A</v>
      </c>
      <c r="EL68" s="170" t="e">
        <f t="shared" ref="EL68:EL104" si="279">IF(ISNONTEXT($K68),_xlfn.NORM.DIST(AO68,$G68,$K68,FALSE),NA())</f>
        <v>#N/A</v>
      </c>
      <c r="EM68" s="170" t="e">
        <f t="shared" ref="EM68:EM104" si="280">IF(ISNONTEXT($K68),_xlfn.NORM.DIST(AP68,$G68,$K68,FALSE),NA())</f>
        <v>#N/A</v>
      </c>
      <c r="EN68" s="170" t="e">
        <f t="shared" ref="EN68:EN104" si="281">IF(ISNONTEXT($K68),_xlfn.NORM.DIST(AQ68,$G68,$K68,FALSE),NA())</f>
        <v>#N/A</v>
      </c>
      <c r="EO68" s="170" t="e">
        <f t="shared" ref="EO68:EO104" si="282">IF(ISNONTEXT($K68),_xlfn.NORM.DIST(AR68,$G68,$K68,FALSE),NA())</f>
        <v>#N/A</v>
      </c>
      <c r="EP68" s="170" t="e">
        <f t="shared" ref="EP68:EP104" si="283">IF(ISNONTEXT($K68),_xlfn.NORM.DIST(AS68,$G68,$K68,FALSE),NA())</f>
        <v>#N/A</v>
      </c>
      <c r="EQ68" s="170" t="e">
        <f t="shared" ref="EQ68:EQ104" si="284">IF(ISNONTEXT($K68),_xlfn.NORM.DIST(AT68,$G68,$K68,FALSE),NA())</f>
        <v>#N/A</v>
      </c>
      <c r="ER68" s="170" t="e">
        <f t="shared" ref="ER68:ER104" si="285">IF(ISNONTEXT($K68),_xlfn.NORM.DIST(AU68,$G68,$K68,FALSE),NA())</f>
        <v>#N/A</v>
      </c>
      <c r="ES68" s="170" t="e">
        <f t="shared" ref="ES68:ES104" si="286">IF(ISNONTEXT($K68),_xlfn.NORM.DIST(AV68,$G68,$K68,FALSE),NA())</f>
        <v>#N/A</v>
      </c>
      <c r="ET68" s="170" t="e">
        <f t="shared" ref="ET68:ET104" si="287">IF(ISNONTEXT($K68),_xlfn.NORM.DIST(AW68,$G68,$K68,FALSE),NA())</f>
        <v>#N/A</v>
      </c>
      <c r="EU68" s="170" t="e">
        <f t="shared" ref="EU68:EU104" si="288">IF(ISNONTEXT($K68),_xlfn.NORM.DIST(AX68,$G68,$K68,FALSE),NA())</f>
        <v>#N/A</v>
      </c>
      <c r="EV68" s="170" t="e">
        <f t="shared" ref="EV68:EV104" si="289">IF(ISNONTEXT($K68),_xlfn.NORM.DIST(AY68,$G68,$K68,FALSE),NA())</f>
        <v>#N/A</v>
      </c>
      <c r="EW68" s="170" t="e">
        <f t="shared" ref="EW68:EW104" si="290">IF(ISNONTEXT($K68),_xlfn.NORM.DIST(AZ68,$G68,$K68,FALSE),NA())</f>
        <v>#N/A</v>
      </c>
      <c r="EX68" s="170" t="e">
        <f t="shared" ref="EX68:EX104" si="291">IF(ISNONTEXT($K68),_xlfn.NORM.DIST(BA68,$G68,$K68,FALSE),NA())</f>
        <v>#N/A</v>
      </c>
      <c r="EY68" s="170" t="e">
        <f t="shared" ref="EY68:EY104" si="292">IF(ISNONTEXT($K68),_xlfn.NORM.DIST(BB68,$G68,$K68,FALSE),NA())</f>
        <v>#N/A</v>
      </c>
      <c r="EZ68" s="170" t="e">
        <f t="shared" ref="EZ68:EZ104" si="293">IF(ISNONTEXT($K68),_xlfn.NORM.DIST(BC68,$G68,$K68,FALSE),NA())</f>
        <v>#N/A</v>
      </c>
      <c r="FA68" s="170" t="e">
        <f t="shared" ref="FA68:FA104" si="294">IF(ISNONTEXT($K68),_xlfn.NORM.DIST(BD68,$G68,$K68,FALSE),NA())</f>
        <v>#N/A</v>
      </c>
      <c r="FB68" s="170" t="e">
        <f t="shared" ref="FB68:FB104" si="295">IF(ISNONTEXT($K68),_xlfn.NORM.DIST(BE68,$G68,$K68,FALSE),NA())</f>
        <v>#N/A</v>
      </c>
      <c r="FC68" s="170" t="e">
        <f t="shared" ref="FC68:FC104" si="296">IF(ISNONTEXT($K68),_xlfn.NORM.DIST(BF68,$G68,$K68,FALSE),NA())</f>
        <v>#N/A</v>
      </c>
      <c r="FD68" s="170" t="e">
        <f t="shared" ref="FD68:FD104" si="297">IF(ISNONTEXT($K68),_xlfn.NORM.DIST(BG68,$G68,$K68,FALSE),NA())</f>
        <v>#N/A</v>
      </c>
      <c r="FE68" s="170" t="e">
        <f t="shared" ref="FE68:FE104" si="298">IF(ISNONTEXT($K68),_xlfn.NORM.DIST(BH68,$G68,$K68,FALSE),NA())</f>
        <v>#N/A</v>
      </c>
      <c r="FF68" s="170" t="e">
        <f t="shared" ref="FF68:FF104" si="299">IF(ISNONTEXT($K68),_xlfn.NORM.DIST(BI68,$G68,$K68,FALSE),NA())</f>
        <v>#N/A</v>
      </c>
      <c r="FG68" s="170" t="e">
        <f t="shared" ref="FG68:FG104" si="300">IF(ISNONTEXT($K68),_xlfn.NORM.DIST(BJ68,$G68,$K68,FALSE),NA())</f>
        <v>#N/A</v>
      </c>
      <c r="FH68" s="170" t="e">
        <f t="shared" ref="FH68:FH104" si="301">IF(ISNONTEXT($K68),_xlfn.NORM.DIST(BK68,$G68,$K68,FALSE),NA())</f>
        <v>#N/A</v>
      </c>
      <c r="FI68" s="170" t="e">
        <f t="shared" ref="FI68:FI104" si="302">IF(ISNONTEXT($K68),_xlfn.NORM.DIST(BL68,$G68,$K68,FALSE),NA())</f>
        <v>#N/A</v>
      </c>
      <c r="FJ68" s="170" t="e">
        <f t="shared" ref="FJ68:FJ104" si="303">IF(ISNONTEXT($K68),_xlfn.NORM.DIST(BM68,$G68,$K68,FALSE),NA())</f>
        <v>#N/A</v>
      </c>
      <c r="FK68" s="170" t="e">
        <f t="shared" ref="FK68:FK104" si="304">IF(ISNONTEXT($K68),_xlfn.NORM.DIST(BN68,$G68,$K68,FALSE),NA())</f>
        <v>#N/A</v>
      </c>
      <c r="FL68" s="170" t="e">
        <f t="shared" ref="FL68:FL104" si="305">IF(ISNONTEXT($K68),_xlfn.NORM.DIST(BO68,$G68,$K68,FALSE),NA())</f>
        <v>#N/A</v>
      </c>
      <c r="FM68" s="170" t="e">
        <f t="shared" ref="FM68:FM104" si="306">IF(ISNONTEXT($K68),_xlfn.NORM.DIST(BP68,$G68,$K68,FALSE),NA())</f>
        <v>#N/A</v>
      </c>
      <c r="FN68" s="170" t="e">
        <f t="shared" ref="FN68:FN104" si="307">IF(ISNONTEXT($K68),_xlfn.NORM.DIST(BQ68,$G68,$K68,FALSE),NA())</f>
        <v>#N/A</v>
      </c>
      <c r="FO68" s="170" t="e">
        <f t="shared" ref="FO68:FO104" si="308">IF(ISNONTEXT($K68),_xlfn.NORM.DIST(BR68,$G68,$K68,FALSE),NA())</f>
        <v>#N/A</v>
      </c>
      <c r="FP68" s="170" t="e">
        <f t="shared" ref="FP68:FP104" si="309">IF(ISNONTEXT($K68),_xlfn.NORM.DIST(BS68,$G68,$K68,FALSE),NA())</f>
        <v>#N/A</v>
      </c>
      <c r="FQ68" s="170" t="e">
        <f t="shared" ref="FQ68:FQ104" si="310">IF(ISNONTEXT($K68),_xlfn.NORM.DIST(BT68,$G68,$K68,FALSE),NA())</f>
        <v>#N/A</v>
      </c>
      <c r="FR68" s="170" t="e">
        <f t="shared" ref="FR68:FR104" si="311">IF(ISNONTEXT($K68),_xlfn.NORM.DIST(BU68,$G68,$K68,FALSE),NA())</f>
        <v>#N/A</v>
      </c>
      <c r="FS68" s="170" t="e">
        <f t="shared" ref="FS68:FS104" si="312">IF(ISNONTEXT($K68),_xlfn.NORM.DIST(BV68,$G68,$K68,FALSE),NA())</f>
        <v>#N/A</v>
      </c>
      <c r="FT68" s="170" t="e">
        <f t="shared" ref="FT68:FT104" si="313">IF(ISNONTEXT($K68),_xlfn.NORM.DIST(BW68,$G68,$K68,FALSE),NA())</f>
        <v>#N/A</v>
      </c>
      <c r="FU68" s="170" t="e">
        <f t="shared" ref="FU68:FU104" si="314">IF(ISNONTEXT($K68),_xlfn.NORM.DIST(BX68,$G68,$K68,FALSE),NA())</f>
        <v>#N/A</v>
      </c>
      <c r="FV68" s="170" t="e">
        <f t="shared" ref="FV68:FV104" si="315">IF(ISNONTEXT($K68),_xlfn.NORM.DIST(BY68,$G68,$K68,FALSE),NA())</f>
        <v>#N/A</v>
      </c>
      <c r="FW68" s="170" t="e">
        <f t="shared" ref="FW68:FW104" si="316">IF(ISNONTEXT($K68),_xlfn.NORM.DIST(BZ68,$G68,$K68,FALSE),NA())</f>
        <v>#N/A</v>
      </c>
      <c r="FX68" s="170" t="e">
        <f t="shared" ref="FX68:FX104" si="317">IF(ISNONTEXT($K68),_xlfn.NORM.DIST(CA68,$G68,$K68,FALSE),NA())</f>
        <v>#N/A</v>
      </c>
      <c r="FY68" s="170" t="e">
        <f t="shared" ref="FY68:FY104" si="318">IF(ISNONTEXT($K68),_xlfn.NORM.DIST(CB68,$G68,$K68,FALSE),NA())</f>
        <v>#N/A</v>
      </c>
      <c r="FZ68" s="170" t="e">
        <f t="shared" ref="FZ68:FZ104" si="319">IF(ISNONTEXT($K68),_xlfn.NORM.DIST(CC68,$G68,$K68,FALSE),NA())</f>
        <v>#N/A</v>
      </c>
      <c r="GA68" s="170" t="e">
        <f t="shared" ref="GA68:GA104" si="320">IF(ISNONTEXT($K68),_xlfn.NORM.DIST(CD68,$G68,$K68,FALSE),NA())</f>
        <v>#N/A</v>
      </c>
      <c r="GB68" s="170" t="e">
        <f t="shared" ref="GB68:GB104" si="321">IF(ISNONTEXT($K68),_xlfn.NORM.DIST(CE68,$G68,$K68,FALSE),NA())</f>
        <v>#N/A</v>
      </c>
      <c r="GC68" s="170" t="e">
        <f t="shared" ref="GC68:GC104" si="322">IF(ISNONTEXT($K68),_xlfn.NORM.DIST(CF68,$G68,$K68,FALSE),NA())</f>
        <v>#N/A</v>
      </c>
      <c r="GD68" s="170" t="e">
        <f t="shared" ref="GD68:GD104" si="323">IF(ISNONTEXT($K68),_xlfn.NORM.DIST(CG68,$G68,$K68,FALSE),NA())</f>
        <v>#N/A</v>
      </c>
      <c r="GE68" s="170" t="e">
        <f t="shared" ref="GE68:GE104" si="324">IF(ISNONTEXT($K68),_xlfn.NORM.DIST(CH68,$G68,$K68,FALSE),NA())</f>
        <v>#N/A</v>
      </c>
      <c r="GF68" s="170" t="e">
        <f t="shared" ref="GF68:GF104" si="325">IF(ISNONTEXT($K68),_xlfn.NORM.DIST(CI68,$G68,$K68,FALSE),NA())</f>
        <v>#N/A</v>
      </c>
      <c r="GG68" s="170" t="e">
        <f t="shared" ref="GG68:GG104" si="326">IF(ISNONTEXT($K68),_xlfn.NORM.DIST(CJ68,$G68,$K68,FALSE),NA())</f>
        <v>#N/A</v>
      </c>
      <c r="GH68" s="170" t="e">
        <f t="shared" ref="GH68:GH104" si="327">IF(ISNONTEXT($K68),_xlfn.NORM.DIST(CK68,$G68,$K68,FALSE),NA())</f>
        <v>#N/A</v>
      </c>
      <c r="GI68" s="170" t="e">
        <f t="shared" ref="GI68:GI104" si="328">IF(ISNONTEXT($K68),_xlfn.NORM.DIST(CL68,$G68,$K68,FALSE),NA())</f>
        <v>#N/A</v>
      </c>
      <c r="GJ68" s="170" t="e">
        <f t="shared" ref="GJ68:GJ104" si="329">IF(ISNONTEXT($K68),_xlfn.NORM.DIST(CM68,$G68,$K68,FALSE),NA())</f>
        <v>#N/A</v>
      </c>
      <c r="GK68" s="170" t="e">
        <f t="shared" ref="GK68:GK104" si="330">IF(ISNONTEXT($K68),_xlfn.NORM.DIST(CN68,$G68,$K68,FALSE),NA())</f>
        <v>#N/A</v>
      </c>
      <c r="GL68" s="170" t="e">
        <f t="shared" ref="GL68:GL104" si="331">IF(ISNONTEXT($K68),_xlfn.NORM.DIST(CO68,$G68,$K68,FALSE),NA())</f>
        <v>#N/A</v>
      </c>
      <c r="GM68" s="170" t="e">
        <f t="shared" ref="GM68:GM104" si="332">IF(ISNONTEXT($K68),_xlfn.NORM.DIST(CP68,$G68,$K68,FALSE),NA())</f>
        <v>#N/A</v>
      </c>
      <c r="GN68" s="170" t="e">
        <f t="shared" ref="GN68:GN104" si="333">IF(ISNONTEXT($K68),_xlfn.NORM.DIST(CQ68,$G68,$K68,FALSE),NA())</f>
        <v>#N/A</v>
      </c>
      <c r="GO68" s="170" t="e">
        <f t="shared" ref="GO68:GO104" si="334">IF(ISNONTEXT($K68),_xlfn.NORM.DIST(CR68,$G68,$K68,FALSE),NA())</f>
        <v>#N/A</v>
      </c>
      <c r="GP68" s="170" t="e">
        <f t="shared" ref="GP68:GP104" si="335">IF(ISNONTEXT($K68),_xlfn.NORM.DIST(CS68,$G68,$K68,FALSE),NA())</f>
        <v>#N/A</v>
      </c>
      <c r="GQ68" s="170" t="e">
        <f t="shared" ref="GQ68:GQ104" si="336">IF(ISNONTEXT($K68),_xlfn.NORM.DIST(CT68,$G68,$K68,FALSE),NA())</f>
        <v>#N/A</v>
      </c>
      <c r="GR68" s="170" t="e">
        <f t="shared" ref="GR68:GR104" si="337">IF(ISNONTEXT($K68),_xlfn.NORM.DIST(CU68,$G68,$K68,FALSE),NA())</f>
        <v>#N/A</v>
      </c>
      <c r="GS68" s="170" t="e">
        <f t="shared" ref="GS68:GS104" si="338">IF(ISNONTEXT($K68),_xlfn.NORM.DIST(CV68,$G68,$K68,FALSE),NA())</f>
        <v>#N/A</v>
      </c>
      <c r="GT68" s="170" t="e">
        <f t="shared" ref="GT68:GT104" si="339">IF(ISNONTEXT($K68),_xlfn.NORM.DIST(CW68,$G68,$K68,FALSE),NA())</f>
        <v>#N/A</v>
      </c>
      <c r="GU68" s="170" t="e">
        <f t="shared" ref="GU68:GU104" si="340">IF(ISNONTEXT($K68),_xlfn.NORM.DIST(CX68,$G68,$K68,FALSE),NA())</f>
        <v>#N/A</v>
      </c>
      <c r="GV68" s="170" t="e">
        <f t="shared" ref="GV68:GV104" si="341">IF(ISNONTEXT($K68),_xlfn.NORM.DIST(CY68,$G68,$K68,FALSE),NA())</f>
        <v>#N/A</v>
      </c>
      <c r="GW68" s="170" t="e">
        <f t="shared" ref="GW68:GW104" si="342">IF(ISNONTEXT($K68),_xlfn.NORM.DIST(CZ68,$G68,$K68,FALSE),NA())</f>
        <v>#N/A</v>
      </c>
      <c r="GX68" s="170" t="e">
        <f t="shared" ref="GX68:GX104" si="343">IF(ISNONTEXT($K68),_xlfn.NORM.DIST(DA68,$G68,$K68,FALSE),NA())</f>
        <v>#N/A</v>
      </c>
      <c r="GY68" s="170" t="e">
        <f t="shared" ref="GY68:GY104" si="344">IF(ISNONTEXT($K68),_xlfn.NORM.DIST(DB68,$G68,$K68,FALSE),NA())</f>
        <v>#N/A</v>
      </c>
      <c r="GZ68" s="170" t="e">
        <f t="shared" ref="GZ68:GZ104" si="345">IF(ISNONTEXT($K68),_xlfn.NORM.DIST(DC68,$G68,$K68,FALSE),NA())</f>
        <v>#N/A</v>
      </c>
      <c r="HA68" s="170" t="e">
        <f t="shared" ref="HA68:HA104" si="346">IF(ISNONTEXT($K68),_xlfn.NORM.DIST(DD68,$G68,$K68,FALSE),NA())</f>
        <v>#N/A</v>
      </c>
      <c r="HB68" s="170" t="e">
        <f t="shared" ref="HB68:HB104" si="347">IF(ISNONTEXT($K68),_xlfn.NORM.DIST(DE68,$G68,$K68,FALSE),NA())</f>
        <v>#N/A</v>
      </c>
      <c r="HC68" s="170" t="e">
        <f t="shared" ref="HC68:HC104" si="348">IF(ISNONTEXT($K68),_xlfn.NORM.DIST(DF68,$G68,$K68,FALSE),NA())</f>
        <v>#N/A</v>
      </c>
      <c r="HD68" s="170" t="e">
        <f t="shared" ref="HD68:HD104" si="349">IF(ISNONTEXT($K68),_xlfn.NORM.DIST(DG68,$G68,$K68,FALSE),NA())</f>
        <v>#N/A</v>
      </c>
      <c r="HE68" s="170" t="e">
        <f t="shared" ref="HE68:HE104" si="350">IF(ISNONTEXT($K68),_xlfn.NORM.DIST(DH68,$G68,$K68,FALSE),NA())</f>
        <v>#N/A</v>
      </c>
      <c r="HF68" s="170" t="e">
        <f t="shared" ref="HF68:HF104" si="351">IF(ISNONTEXT($K68),_xlfn.NORM.DIST(DI68,$G68,$K68,FALSE),NA())</f>
        <v>#N/A</v>
      </c>
      <c r="HG68" s="170" t="e">
        <f t="shared" ref="HG68:HG104" si="352">IF(ISNONTEXT($K68),_xlfn.NORM.DIST(DJ68,$G68,$K68,FALSE),NA())</f>
        <v>#N/A</v>
      </c>
      <c r="HH68" s="170" t="e">
        <f t="shared" ref="HH68:HH104" si="353">IF(ISNONTEXT($K68),_xlfn.NORM.DIST(DK68,$G68,$K68,FALSE),NA())</f>
        <v>#N/A</v>
      </c>
      <c r="HI68" s="170" t="e">
        <f t="shared" ref="HI68:HI104" si="354">IF(ISNONTEXT($K68),_xlfn.NORM.DIST(DL68,$G68,$K68,FALSE),NA())</f>
        <v>#N/A</v>
      </c>
      <c r="HJ68" s="170" t="e">
        <f t="shared" ref="HJ68:HJ104" si="355">IF(ISNONTEXT($K68),_xlfn.NORM.DIST(DM68,$G68,$K68,FALSE),NA())</f>
        <v>#N/A</v>
      </c>
      <c r="HK68" s="170" t="e">
        <f t="shared" ref="HK68:HK104" si="356">IF(ISNONTEXT($K68),_xlfn.NORM.DIST(DN68,$G68,$K68,FALSE),NA())</f>
        <v>#N/A</v>
      </c>
      <c r="HL68" s="170" t="e">
        <f t="shared" ref="HL68:HL104" si="357">IF(ISNONTEXT($K68),_xlfn.NORM.DIST(DO68,$G68,$K68,FALSE),NA())</f>
        <v>#N/A</v>
      </c>
      <c r="HM68" s="170" t="e">
        <f t="shared" ref="HM68:HM104" si="358">IF(ISNONTEXT($K68),_xlfn.NORM.DIST(DP68,$G68,$K68,FALSE),NA())</f>
        <v>#N/A</v>
      </c>
      <c r="HN68" s="170" t="e">
        <f t="shared" ref="HN68:HN104" si="359">IF(ISNONTEXT($K68),_xlfn.NORM.DIST(DQ68,$G68,$K68,FALSE),NA())</f>
        <v>#N/A</v>
      </c>
      <c r="HO68" s="170" t="e">
        <f t="shared" ref="HO68:HO104" si="360">IF(ISNONTEXT($K68),_xlfn.NORM.DIST(DR68,$G68,$K68,FALSE),NA())</f>
        <v>#N/A</v>
      </c>
      <c r="HP68" s="170" t="e">
        <f t="shared" ref="HP68:HP104" si="361">IF(ISNONTEXT($K68),_xlfn.NORM.DIST(DS68,$G68,$K68,FALSE),NA())</f>
        <v>#N/A</v>
      </c>
    </row>
    <row r="69" spans="1:224" hidden="1" x14ac:dyDescent="0.25">
      <c r="A69" s="4">
        <v>66</v>
      </c>
      <c r="B69" s="96"/>
      <c r="C69" s="96"/>
      <c r="D69" s="96"/>
      <c r="E69" s="36" t="str">
        <f t="shared" ref="E69:E103" si="362">IF(OR(ISBLANK(C69),ISBLANK(D69),ISBLANK(B69)),"",IF(AND(B69&gt;0,C69&gt;0,D69&gt;0),IF(C69&gt;B69,IF(D69&gt;C69,1,-1),-1)))</f>
        <v/>
      </c>
      <c r="F69" s="36" t="str">
        <f t="shared" ref="F69:F103" si="363">IF(OR(ISBLANK(B69),ISBLANK(C69),ISBLANK(D69)),"",IFERROR(MIN(C69-B69,D69-C69)/MAX(C69-B69,D69-C69),""))</f>
        <v/>
      </c>
      <c r="G69" s="74" t="str">
        <f t="shared" ref="G69:G103" si="364">IF(AND(B69&gt;0,C69&gt;0,D69&gt;0),(B69+(4*C69)+D69)/6,"")</f>
        <v/>
      </c>
      <c r="H69" s="23"/>
      <c r="I69" s="58"/>
      <c r="J69" s="281"/>
      <c r="K69" s="75" t="str">
        <f>IF(AND(B69&gt;0,C69&gt;0,D69&gt;0),IF(ISBLANK(J69),IF(ISBLANK(H69),"",(D69-B69)*VLOOKUP(H69,VLookups!$A$4:$B$13,2,FALSE)),J69),"")</f>
        <v/>
      </c>
      <c r="L69" s="76" t="str">
        <f t="shared" si="257"/>
        <v/>
      </c>
      <c r="M69" s="96"/>
      <c r="N69" s="271"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si="258"/>
        <v/>
      </c>
      <c r="W69" s="50" t="str">
        <f t="shared" si="250"/>
        <v/>
      </c>
      <c r="X69" s="50" t="str">
        <f t="shared" si="250"/>
        <v/>
      </c>
      <c r="Y69" s="50" t="str">
        <f t="shared" si="250"/>
        <v/>
      </c>
      <c r="Z69" s="50" t="str">
        <f t="shared" si="250"/>
        <v/>
      </c>
      <c r="AA69" s="50" t="str">
        <f t="shared" si="250"/>
        <v/>
      </c>
      <c r="AB69" s="50" t="str">
        <f t="shared" si="250"/>
        <v/>
      </c>
      <c r="AC69" s="50" t="str">
        <f t="shared" si="250"/>
        <v/>
      </c>
      <c r="AD69" s="50" t="str">
        <f t="shared" si="250"/>
        <v/>
      </c>
      <c r="AE69" s="50" t="str">
        <f t="shared" si="250"/>
        <v/>
      </c>
      <c r="AF69" s="50" t="str">
        <f t="shared" si="250"/>
        <v/>
      </c>
      <c r="AG69" s="50" t="str">
        <f t="shared" si="250"/>
        <v/>
      </c>
      <c r="AH69" s="50" t="str">
        <f t="shared" si="250"/>
        <v/>
      </c>
      <c r="AI69" s="50" t="str">
        <f t="shared" si="250"/>
        <v/>
      </c>
      <c r="AJ69" s="50" t="str">
        <f t="shared" si="250"/>
        <v/>
      </c>
      <c r="AK69" s="50" t="str">
        <f t="shared" si="250"/>
        <v/>
      </c>
      <c r="AL69" s="50" t="str">
        <f t="shared" ref="AL69:AP69" si="365">IF(ISNONTEXT($V69),AM69-$V69,"")</f>
        <v/>
      </c>
      <c r="AM69" s="50" t="str">
        <f t="shared" si="365"/>
        <v/>
      </c>
      <c r="AN69" s="50" t="str">
        <f t="shared" si="365"/>
        <v/>
      </c>
      <c r="AO69" s="50" t="str">
        <f t="shared" si="365"/>
        <v/>
      </c>
      <c r="AP69" s="50" t="str">
        <f t="shared" si="365"/>
        <v/>
      </c>
      <c r="AQ69" s="50" t="str">
        <f t="shared" si="259"/>
        <v/>
      </c>
      <c r="AR69" s="50" t="str">
        <f t="shared" ref="AR69:DC72" si="366">IF(ISNONTEXT($V69),AQ69+$V69,"")</f>
        <v/>
      </c>
      <c r="AS69" s="50" t="str">
        <f t="shared" si="366"/>
        <v/>
      </c>
      <c r="AT69" s="50" t="str">
        <f t="shared" si="366"/>
        <v/>
      </c>
      <c r="AU69" s="50" t="str">
        <f t="shared" si="366"/>
        <v/>
      </c>
      <c r="AV69" s="50" t="str">
        <f t="shared" si="366"/>
        <v/>
      </c>
      <c r="AW69" s="50" t="str">
        <f t="shared" si="366"/>
        <v/>
      </c>
      <c r="AX69" s="50" t="str">
        <f t="shared" si="366"/>
        <v/>
      </c>
      <c r="AY69" s="50" t="str">
        <f t="shared" si="366"/>
        <v/>
      </c>
      <c r="AZ69" s="50" t="str">
        <f t="shared" si="366"/>
        <v/>
      </c>
      <c r="BA69" s="50" t="str">
        <f t="shared" si="366"/>
        <v/>
      </c>
      <c r="BB69" s="50" t="str">
        <f t="shared" si="366"/>
        <v/>
      </c>
      <c r="BC69" s="50" t="str">
        <f t="shared" si="366"/>
        <v/>
      </c>
      <c r="BD69" s="50" t="str">
        <f t="shared" si="366"/>
        <v/>
      </c>
      <c r="BE69" s="50" t="str">
        <f t="shared" si="366"/>
        <v/>
      </c>
      <c r="BF69" s="50" t="str">
        <f t="shared" si="366"/>
        <v/>
      </c>
      <c r="BG69" s="50" t="str">
        <f t="shared" si="366"/>
        <v/>
      </c>
      <c r="BH69" s="50" t="str">
        <f t="shared" si="366"/>
        <v/>
      </c>
      <c r="BI69" s="50" t="str">
        <f t="shared" si="366"/>
        <v/>
      </c>
      <c r="BJ69" s="50" t="str">
        <f t="shared" si="366"/>
        <v/>
      </c>
      <c r="BK69" s="50" t="str">
        <f t="shared" si="366"/>
        <v/>
      </c>
      <c r="BL69" s="50" t="str">
        <f t="shared" si="366"/>
        <v/>
      </c>
      <c r="BM69" s="50" t="str">
        <f t="shared" si="366"/>
        <v/>
      </c>
      <c r="BN69" s="50" t="str">
        <f t="shared" si="366"/>
        <v/>
      </c>
      <c r="BO69" s="50" t="str">
        <f t="shared" si="366"/>
        <v/>
      </c>
      <c r="BP69" s="50" t="str">
        <f t="shared" si="366"/>
        <v/>
      </c>
      <c r="BQ69" s="50" t="str">
        <f t="shared" si="366"/>
        <v/>
      </c>
      <c r="BR69" s="50" t="str">
        <f t="shared" si="366"/>
        <v/>
      </c>
      <c r="BS69" s="50" t="str">
        <f t="shared" si="366"/>
        <v/>
      </c>
      <c r="BT69" s="50" t="str">
        <f t="shared" si="366"/>
        <v/>
      </c>
      <c r="BU69" s="50" t="str">
        <f t="shared" si="366"/>
        <v/>
      </c>
      <c r="BV69" s="50" t="str">
        <f t="shared" si="366"/>
        <v/>
      </c>
      <c r="BW69" s="50" t="str">
        <f t="shared" si="366"/>
        <v/>
      </c>
      <c r="BX69" s="50" t="str">
        <f t="shared" si="366"/>
        <v/>
      </c>
      <c r="BY69" s="50" t="str">
        <f t="shared" si="366"/>
        <v/>
      </c>
      <c r="BZ69" s="50" t="str">
        <f t="shared" si="366"/>
        <v/>
      </c>
      <c r="CA69" s="50" t="str">
        <f t="shared" si="366"/>
        <v/>
      </c>
      <c r="CB69" s="50" t="str">
        <f t="shared" si="366"/>
        <v/>
      </c>
      <c r="CC69" s="50" t="str">
        <f t="shared" si="366"/>
        <v/>
      </c>
      <c r="CD69" s="50" t="str">
        <f t="shared" si="366"/>
        <v/>
      </c>
      <c r="CE69" s="50" t="str">
        <f t="shared" si="366"/>
        <v/>
      </c>
      <c r="CF69" s="50" t="str">
        <f t="shared" si="366"/>
        <v/>
      </c>
      <c r="CG69" s="50" t="str">
        <f t="shared" si="366"/>
        <v/>
      </c>
      <c r="CH69" s="50" t="str">
        <f t="shared" si="366"/>
        <v/>
      </c>
      <c r="CI69" s="50" t="str">
        <f t="shared" si="366"/>
        <v/>
      </c>
      <c r="CJ69" s="50" t="str">
        <f t="shared" si="366"/>
        <v/>
      </c>
      <c r="CK69" s="50" t="str">
        <f t="shared" si="366"/>
        <v/>
      </c>
      <c r="CL69" s="50" t="str">
        <f t="shared" si="366"/>
        <v/>
      </c>
      <c r="CM69" s="50" t="str">
        <f t="shared" si="366"/>
        <v/>
      </c>
      <c r="CN69" s="50" t="str">
        <f t="shared" si="366"/>
        <v/>
      </c>
      <c r="CO69" s="50" t="str">
        <f t="shared" si="366"/>
        <v/>
      </c>
      <c r="CP69" s="50" t="str">
        <f t="shared" si="366"/>
        <v/>
      </c>
      <c r="CQ69" s="50" t="str">
        <f t="shared" si="366"/>
        <v/>
      </c>
      <c r="CR69" s="50" t="str">
        <f t="shared" si="366"/>
        <v/>
      </c>
      <c r="CS69" s="50" t="str">
        <f t="shared" si="366"/>
        <v/>
      </c>
      <c r="CT69" s="50" t="str">
        <f t="shared" si="366"/>
        <v/>
      </c>
      <c r="CU69" s="50" t="str">
        <f t="shared" si="366"/>
        <v/>
      </c>
      <c r="CV69" s="50" t="str">
        <f t="shared" si="366"/>
        <v/>
      </c>
      <c r="CW69" s="50" t="str">
        <f t="shared" si="366"/>
        <v/>
      </c>
      <c r="CX69" s="50" t="str">
        <f t="shared" si="366"/>
        <v/>
      </c>
      <c r="CY69" s="50" t="str">
        <f t="shared" si="366"/>
        <v/>
      </c>
      <c r="CZ69" s="50" t="str">
        <f t="shared" si="366"/>
        <v/>
      </c>
      <c r="DA69" s="50" t="str">
        <f t="shared" si="366"/>
        <v/>
      </c>
      <c r="DB69" s="50" t="str">
        <f t="shared" si="366"/>
        <v/>
      </c>
      <c r="DC69" s="50" t="str">
        <f t="shared" si="366"/>
        <v/>
      </c>
      <c r="DD69" s="50" t="str">
        <f t="shared" si="260"/>
        <v/>
      </c>
      <c r="DE69" s="50" t="str">
        <f t="shared" si="260"/>
        <v/>
      </c>
      <c r="DF69" s="50" t="str">
        <f t="shared" si="260"/>
        <v/>
      </c>
      <c r="DG69" s="50" t="str">
        <f t="shared" si="260"/>
        <v/>
      </c>
      <c r="DH69" s="50" t="str">
        <f t="shared" si="260"/>
        <v/>
      </c>
      <c r="DI69" s="50" t="str">
        <f t="shared" si="260"/>
        <v/>
      </c>
      <c r="DJ69" s="50" t="str">
        <f t="shared" si="260"/>
        <v/>
      </c>
      <c r="DK69" s="50" t="str">
        <f t="shared" si="260"/>
        <v/>
      </c>
      <c r="DL69" s="50" t="str">
        <f t="shared" si="260"/>
        <v/>
      </c>
      <c r="DM69" s="50" t="str">
        <f t="shared" si="260"/>
        <v/>
      </c>
      <c r="DN69" s="50" t="str">
        <f t="shared" si="260"/>
        <v/>
      </c>
      <c r="DO69" s="50" t="str">
        <f t="shared" si="260"/>
        <v/>
      </c>
      <c r="DP69" s="50" t="str">
        <f t="shared" si="260"/>
        <v/>
      </c>
      <c r="DQ69" s="50" t="str">
        <f t="shared" si="260"/>
        <v/>
      </c>
      <c r="DR69" s="50" t="str">
        <f t="shared" si="260"/>
        <v/>
      </c>
      <c r="DS69" s="50" t="str">
        <f t="shared" si="260"/>
        <v/>
      </c>
      <c r="DT69" s="170" t="e">
        <f t="shared" si="261"/>
        <v>#N/A</v>
      </c>
      <c r="DU69" s="170" t="e">
        <f t="shared" si="262"/>
        <v>#N/A</v>
      </c>
      <c r="DV69" s="170" t="e">
        <f t="shared" si="263"/>
        <v>#N/A</v>
      </c>
      <c r="DW69" s="170" t="e">
        <f t="shared" si="264"/>
        <v>#N/A</v>
      </c>
      <c r="DX69" s="170" t="e">
        <f t="shared" si="265"/>
        <v>#N/A</v>
      </c>
      <c r="DY69" s="170" t="e">
        <f t="shared" si="266"/>
        <v>#N/A</v>
      </c>
      <c r="DZ69" s="170" t="e">
        <f t="shared" si="267"/>
        <v>#N/A</v>
      </c>
      <c r="EA69" s="170" t="e">
        <f t="shared" si="268"/>
        <v>#N/A</v>
      </c>
      <c r="EB69" s="170" t="e">
        <f t="shared" si="269"/>
        <v>#N/A</v>
      </c>
      <c r="EC69" s="170" t="e">
        <f t="shared" si="270"/>
        <v>#N/A</v>
      </c>
      <c r="ED69" s="170" t="e">
        <f t="shared" si="271"/>
        <v>#N/A</v>
      </c>
      <c r="EE69" s="170" t="e">
        <f t="shared" si="272"/>
        <v>#N/A</v>
      </c>
      <c r="EF69" s="170" t="e">
        <f t="shared" si="273"/>
        <v>#N/A</v>
      </c>
      <c r="EG69" s="170" t="e">
        <f t="shared" si="274"/>
        <v>#N/A</v>
      </c>
      <c r="EH69" s="170" t="e">
        <f t="shared" si="275"/>
        <v>#N/A</v>
      </c>
      <c r="EI69" s="170" t="e">
        <f t="shared" si="276"/>
        <v>#N/A</v>
      </c>
      <c r="EJ69" s="170" t="e">
        <f t="shared" si="277"/>
        <v>#N/A</v>
      </c>
      <c r="EK69" s="170" t="e">
        <f t="shared" si="278"/>
        <v>#N/A</v>
      </c>
      <c r="EL69" s="170" t="e">
        <f t="shared" si="279"/>
        <v>#N/A</v>
      </c>
      <c r="EM69" s="170" t="e">
        <f t="shared" si="280"/>
        <v>#N/A</v>
      </c>
      <c r="EN69" s="170" t="e">
        <f t="shared" si="281"/>
        <v>#N/A</v>
      </c>
      <c r="EO69" s="170" t="e">
        <f t="shared" si="282"/>
        <v>#N/A</v>
      </c>
      <c r="EP69" s="170" t="e">
        <f t="shared" si="283"/>
        <v>#N/A</v>
      </c>
      <c r="EQ69" s="170" t="e">
        <f t="shared" si="284"/>
        <v>#N/A</v>
      </c>
      <c r="ER69" s="170" t="e">
        <f t="shared" si="285"/>
        <v>#N/A</v>
      </c>
      <c r="ES69" s="170" t="e">
        <f t="shared" si="286"/>
        <v>#N/A</v>
      </c>
      <c r="ET69" s="170" t="e">
        <f t="shared" si="287"/>
        <v>#N/A</v>
      </c>
      <c r="EU69" s="170" t="e">
        <f t="shared" si="288"/>
        <v>#N/A</v>
      </c>
      <c r="EV69" s="170" t="e">
        <f t="shared" si="289"/>
        <v>#N/A</v>
      </c>
      <c r="EW69" s="170" t="e">
        <f t="shared" si="290"/>
        <v>#N/A</v>
      </c>
      <c r="EX69" s="170" t="e">
        <f t="shared" si="291"/>
        <v>#N/A</v>
      </c>
      <c r="EY69" s="170" t="e">
        <f t="shared" si="292"/>
        <v>#N/A</v>
      </c>
      <c r="EZ69" s="170" t="e">
        <f t="shared" si="293"/>
        <v>#N/A</v>
      </c>
      <c r="FA69" s="170" t="e">
        <f t="shared" si="294"/>
        <v>#N/A</v>
      </c>
      <c r="FB69" s="170" t="e">
        <f t="shared" si="295"/>
        <v>#N/A</v>
      </c>
      <c r="FC69" s="170" t="e">
        <f t="shared" si="296"/>
        <v>#N/A</v>
      </c>
      <c r="FD69" s="170" t="e">
        <f t="shared" si="297"/>
        <v>#N/A</v>
      </c>
      <c r="FE69" s="170" t="e">
        <f t="shared" si="298"/>
        <v>#N/A</v>
      </c>
      <c r="FF69" s="170" t="e">
        <f t="shared" si="299"/>
        <v>#N/A</v>
      </c>
      <c r="FG69" s="170" t="e">
        <f t="shared" si="300"/>
        <v>#N/A</v>
      </c>
      <c r="FH69" s="170" t="e">
        <f t="shared" si="301"/>
        <v>#N/A</v>
      </c>
      <c r="FI69" s="170" t="e">
        <f t="shared" si="302"/>
        <v>#N/A</v>
      </c>
      <c r="FJ69" s="170" t="e">
        <f t="shared" si="303"/>
        <v>#N/A</v>
      </c>
      <c r="FK69" s="170" t="e">
        <f t="shared" si="304"/>
        <v>#N/A</v>
      </c>
      <c r="FL69" s="170" t="e">
        <f t="shared" si="305"/>
        <v>#N/A</v>
      </c>
      <c r="FM69" s="170" t="e">
        <f t="shared" si="306"/>
        <v>#N/A</v>
      </c>
      <c r="FN69" s="170" t="e">
        <f t="shared" si="307"/>
        <v>#N/A</v>
      </c>
      <c r="FO69" s="170" t="e">
        <f t="shared" si="308"/>
        <v>#N/A</v>
      </c>
      <c r="FP69" s="170" t="e">
        <f t="shared" si="309"/>
        <v>#N/A</v>
      </c>
      <c r="FQ69" s="170" t="e">
        <f t="shared" si="310"/>
        <v>#N/A</v>
      </c>
      <c r="FR69" s="170" t="e">
        <f t="shared" si="311"/>
        <v>#N/A</v>
      </c>
      <c r="FS69" s="170" t="e">
        <f t="shared" si="312"/>
        <v>#N/A</v>
      </c>
      <c r="FT69" s="170" t="e">
        <f t="shared" si="313"/>
        <v>#N/A</v>
      </c>
      <c r="FU69" s="170" t="e">
        <f t="shared" si="314"/>
        <v>#N/A</v>
      </c>
      <c r="FV69" s="170" t="e">
        <f t="shared" si="315"/>
        <v>#N/A</v>
      </c>
      <c r="FW69" s="170" t="e">
        <f t="shared" si="316"/>
        <v>#N/A</v>
      </c>
      <c r="FX69" s="170" t="e">
        <f t="shared" si="317"/>
        <v>#N/A</v>
      </c>
      <c r="FY69" s="170" t="e">
        <f t="shared" si="318"/>
        <v>#N/A</v>
      </c>
      <c r="FZ69" s="170" t="e">
        <f t="shared" si="319"/>
        <v>#N/A</v>
      </c>
      <c r="GA69" s="170" t="e">
        <f t="shared" si="320"/>
        <v>#N/A</v>
      </c>
      <c r="GB69" s="170" t="e">
        <f t="shared" si="321"/>
        <v>#N/A</v>
      </c>
      <c r="GC69" s="170" t="e">
        <f t="shared" si="322"/>
        <v>#N/A</v>
      </c>
      <c r="GD69" s="170" t="e">
        <f t="shared" si="323"/>
        <v>#N/A</v>
      </c>
      <c r="GE69" s="170" t="e">
        <f t="shared" si="324"/>
        <v>#N/A</v>
      </c>
      <c r="GF69" s="170" t="e">
        <f t="shared" si="325"/>
        <v>#N/A</v>
      </c>
      <c r="GG69" s="170" t="e">
        <f t="shared" si="326"/>
        <v>#N/A</v>
      </c>
      <c r="GH69" s="170" t="e">
        <f t="shared" si="327"/>
        <v>#N/A</v>
      </c>
      <c r="GI69" s="170" t="e">
        <f t="shared" si="328"/>
        <v>#N/A</v>
      </c>
      <c r="GJ69" s="170" t="e">
        <f t="shared" si="329"/>
        <v>#N/A</v>
      </c>
      <c r="GK69" s="170" t="e">
        <f t="shared" si="330"/>
        <v>#N/A</v>
      </c>
      <c r="GL69" s="170" t="e">
        <f t="shared" si="331"/>
        <v>#N/A</v>
      </c>
      <c r="GM69" s="170" t="e">
        <f t="shared" si="332"/>
        <v>#N/A</v>
      </c>
      <c r="GN69" s="170" t="e">
        <f t="shared" si="333"/>
        <v>#N/A</v>
      </c>
      <c r="GO69" s="170" t="e">
        <f t="shared" si="334"/>
        <v>#N/A</v>
      </c>
      <c r="GP69" s="170" t="e">
        <f t="shared" si="335"/>
        <v>#N/A</v>
      </c>
      <c r="GQ69" s="170" t="e">
        <f t="shared" si="336"/>
        <v>#N/A</v>
      </c>
      <c r="GR69" s="170" t="e">
        <f t="shared" si="337"/>
        <v>#N/A</v>
      </c>
      <c r="GS69" s="170" t="e">
        <f t="shared" si="338"/>
        <v>#N/A</v>
      </c>
      <c r="GT69" s="170" t="e">
        <f t="shared" si="339"/>
        <v>#N/A</v>
      </c>
      <c r="GU69" s="170" t="e">
        <f t="shared" si="340"/>
        <v>#N/A</v>
      </c>
      <c r="GV69" s="170" t="e">
        <f t="shared" si="341"/>
        <v>#N/A</v>
      </c>
      <c r="GW69" s="170" t="e">
        <f t="shared" si="342"/>
        <v>#N/A</v>
      </c>
      <c r="GX69" s="170" t="e">
        <f t="shared" si="343"/>
        <v>#N/A</v>
      </c>
      <c r="GY69" s="170" t="e">
        <f t="shared" si="344"/>
        <v>#N/A</v>
      </c>
      <c r="GZ69" s="170" t="e">
        <f t="shared" si="345"/>
        <v>#N/A</v>
      </c>
      <c r="HA69" s="170" t="e">
        <f t="shared" si="346"/>
        <v>#N/A</v>
      </c>
      <c r="HB69" s="170" t="e">
        <f t="shared" si="347"/>
        <v>#N/A</v>
      </c>
      <c r="HC69" s="170" t="e">
        <f t="shared" si="348"/>
        <v>#N/A</v>
      </c>
      <c r="HD69" s="170" t="e">
        <f t="shared" si="349"/>
        <v>#N/A</v>
      </c>
      <c r="HE69" s="170" t="e">
        <f t="shared" si="350"/>
        <v>#N/A</v>
      </c>
      <c r="HF69" s="170" t="e">
        <f t="shared" si="351"/>
        <v>#N/A</v>
      </c>
      <c r="HG69" s="170" t="e">
        <f t="shared" si="352"/>
        <v>#N/A</v>
      </c>
      <c r="HH69" s="170" t="e">
        <f t="shared" si="353"/>
        <v>#N/A</v>
      </c>
      <c r="HI69" s="170" t="e">
        <f t="shared" si="354"/>
        <v>#N/A</v>
      </c>
      <c r="HJ69" s="170" t="e">
        <f t="shared" si="355"/>
        <v>#N/A</v>
      </c>
      <c r="HK69" s="170" t="e">
        <f t="shared" si="356"/>
        <v>#N/A</v>
      </c>
      <c r="HL69" s="170" t="e">
        <f t="shared" si="357"/>
        <v>#N/A</v>
      </c>
      <c r="HM69" s="170" t="e">
        <f t="shared" si="358"/>
        <v>#N/A</v>
      </c>
      <c r="HN69" s="170" t="e">
        <f t="shared" si="359"/>
        <v>#N/A</v>
      </c>
      <c r="HO69" s="170" t="e">
        <f t="shared" si="360"/>
        <v>#N/A</v>
      </c>
      <c r="HP69" s="170" t="e">
        <f t="shared" si="361"/>
        <v>#N/A</v>
      </c>
    </row>
    <row r="70" spans="1:224" hidden="1" x14ac:dyDescent="0.25">
      <c r="A70" s="4">
        <v>67</v>
      </c>
      <c r="B70" s="96"/>
      <c r="C70" s="96"/>
      <c r="D70" s="96"/>
      <c r="E70" s="36" t="str">
        <f t="shared" si="362"/>
        <v/>
      </c>
      <c r="F70" s="36" t="str">
        <f t="shared" si="363"/>
        <v/>
      </c>
      <c r="G70" s="74" t="str">
        <f t="shared" si="364"/>
        <v/>
      </c>
      <c r="H70" s="23"/>
      <c r="I70" s="58"/>
      <c r="J70" s="281"/>
      <c r="K70" s="75" t="str">
        <f>IF(AND(B70&gt;0,C70&gt;0,D70&gt;0),IF(ISBLANK(J70),IF(ISBLANK(H70),"",(D70-B70)*VLOOKUP(H70,VLookups!$A$4:$B$13,2,FALSE)),J70),"")</f>
        <v/>
      </c>
      <c r="L70" s="76" t="str">
        <f t="shared" si="257"/>
        <v/>
      </c>
      <c r="M70" s="96"/>
      <c r="N70" s="271"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258"/>
        <v/>
      </c>
      <c r="W70" s="50" t="str">
        <f t="shared" ref="W70:AP82" si="367">IF(ISNONTEXT($V70),X70-$V70,"")</f>
        <v/>
      </c>
      <c r="X70" s="50" t="str">
        <f t="shared" si="367"/>
        <v/>
      </c>
      <c r="Y70" s="50" t="str">
        <f t="shared" si="367"/>
        <v/>
      </c>
      <c r="Z70" s="50" t="str">
        <f t="shared" si="367"/>
        <v/>
      </c>
      <c r="AA70" s="50" t="str">
        <f t="shared" si="367"/>
        <v/>
      </c>
      <c r="AB70" s="50" t="str">
        <f t="shared" si="367"/>
        <v/>
      </c>
      <c r="AC70" s="50" t="str">
        <f t="shared" si="367"/>
        <v/>
      </c>
      <c r="AD70" s="50" t="str">
        <f t="shared" si="367"/>
        <v/>
      </c>
      <c r="AE70" s="50" t="str">
        <f t="shared" si="367"/>
        <v/>
      </c>
      <c r="AF70" s="50" t="str">
        <f t="shared" si="367"/>
        <v/>
      </c>
      <c r="AG70" s="50" t="str">
        <f t="shared" si="367"/>
        <v/>
      </c>
      <c r="AH70" s="50" t="str">
        <f t="shared" si="367"/>
        <v/>
      </c>
      <c r="AI70" s="50" t="str">
        <f t="shared" si="367"/>
        <v/>
      </c>
      <c r="AJ70" s="50" t="str">
        <f t="shared" si="367"/>
        <v/>
      </c>
      <c r="AK70" s="50" t="str">
        <f t="shared" si="367"/>
        <v/>
      </c>
      <c r="AL70" s="50" t="str">
        <f t="shared" si="367"/>
        <v/>
      </c>
      <c r="AM70" s="50" t="str">
        <f t="shared" si="367"/>
        <v/>
      </c>
      <c r="AN70" s="50" t="str">
        <f t="shared" si="367"/>
        <v/>
      </c>
      <c r="AO70" s="50" t="str">
        <f t="shared" si="367"/>
        <v/>
      </c>
      <c r="AP70" s="50" t="str">
        <f t="shared" si="367"/>
        <v/>
      </c>
      <c r="AQ70" s="50" t="str">
        <f t="shared" si="259"/>
        <v/>
      </c>
      <c r="AR70" s="50" t="str">
        <f t="shared" si="366"/>
        <v/>
      </c>
      <c r="AS70" s="50" t="str">
        <f t="shared" si="366"/>
        <v/>
      </c>
      <c r="AT70" s="50" t="str">
        <f t="shared" si="366"/>
        <v/>
      </c>
      <c r="AU70" s="50" t="str">
        <f t="shared" si="366"/>
        <v/>
      </c>
      <c r="AV70" s="50" t="str">
        <f t="shared" si="366"/>
        <v/>
      </c>
      <c r="AW70" s="50" t="str">
        <f t="shared" si="366"/>
        <v/>
      </c>
      <c r="AX70" s="50" t="str">
        <f t="shared" si="366"/>
        <v/>
      </c>
      <c r="AY70" s="50" t="str">
        <f t="shared" si="366"/>
        <v/>
      </c>
      <c r="AZ70" s="50" t="str">
        <f t="shared" si="366"/>
        <v/>
      </c>
      <c r="BA70" s="50" t="str">
        <f t="shared" si="366"/>
        <v/>
      </c>
      <c r="BB70" s="50" t="str">
        <f t="shared" si="366"/>
        <v/>
      </c>
      <c r="BC70" s="50" t="str">
        <f t="shared" si="366"/>
        <v/>
      </c>
      <c r="BD70" s="50" t="str">
        <f t="shared" si="366"/>
        <v/>
      </c>
      <c r="BE70" s="50" t="str">
        <f t="shared" si="366"/>
        <v/>
      </c>
      <c r="BF70" s="50" t="str">
        <f t="shared" si="366"/>
        <v/>
      </c>
      <c r="BG70" s="50" t="str">
        <f t="shared" si="366"/>
        <v/>
      </c>
      <c r="BH70" s="50" t="str">
        <f t="shared" si="366"/>
        <v/>
      </c>
      <c r="BI70" s="50" t="str">
        <f t="shared" si="366"/>
        <v/>
      </c>
      <c r="BJ70" s="50" t="str">
        <f t="shared" si="366"/>
        <v/>
      </c>
      <c r="BK70" s="50" t="str">
        <f t="shared" si="366"/>
        <v/>
      </c>
      <c r="BL70" s="50" t="str">
        <f t="shared" si="366"/>
        <v/>
      </c>
      <c r="BM70" s="50" t="str">
        <f t="shared" si="366"/>
        <v/>
      </c>
      <c r="BN70" s="50" t="str">
        <f t="shared" si="366"/>
        <v/>
      </c>
      <c r="BO70" s="50" t="str">
        <f t="shared" si="366"/>
        <v/>
      </c>
      <c r="BP70" s="50" t="str">
        <f t="shared" si="366"/>
        <v/>
      </c>
      <c r="BQ70" s="50" t="str">
        <f t="shared" si="366"/>
        <v/>
      </c>
      <c r="BR70" s="50" t="str">
        <f t="shared" si="366"/>
        <v/>
      </c>
      <c r="BS70" s="50" t="str">
        <f t="shared" si="366"/>
        <v/>
      </c>
      <c r="BT70" s="50" t="str">
        <f t="shared" si="366"/>
        <v/>
      </c>
      <c r="BU70" s="50" t="str">
        <f t="shared" si="366"/>
        <v/>
      </c>
      <c r="BV70" s="50" t="str">
        <f t="shared" si="366"/>
        <v/>
      </c>
      <c r="BW70" s="50" t="str">
        <f t="shared" si="366"/>
        <v/>
      </c>
      <c r="BX70" s="50" t="str">
        <f t="shared" si="366"/>
        <v/>
      </c>
      <c r="BY70" s="50" t="str">
        <f t="shared" si="366"/>
        <v/>
      </c>
      <c r="BZ70" s="50" t="str">
        <f t="shared" si="366"/>
        <v/>
      </c>
      <c r="CA70" s="50" t="str">
        <f t="shared" si="366"/>
        <v/>
      </c>
      <c r="CB70" s="50" t="str">
        <f t="shared" si="366"/>
        <v/>
      </c>
      <c r="CC70" s="50" t="str">
        <f t="shared" si="366"/>
        <v/>
      </c>
      <c r="CD70" s="50" t="str">
        <f t="shared" si="366"/>
        <v/>
      </c>
      <c r="CE70" s="50" t="str">
        <f t="shared" si="366"/>
        <v/>
      </c>
      <c r="CF70" s="50" t="str">
        <f t="shared" si="366"/>
        <v/>
      </c>
      <c r="CG70" s="50" t="str">
        <f t="shared" si="366"/>
        <v/>
      </c>
      <c r="CH70" s="50" t="str">
        <f t="shared" si="366"/>
        <v/>
      </c>
      <c r="CI70" s="50" t="str">
        <f t="shared" si="366"/>
        <v/>
      </c>
      <c r="CJ70" s="50" t="str">
        <f t="shared" si="366"/>
        <v/>
      </c>
      <c r="CK70" s="50" t="str">
        <f t="shared" si="366"/>
        <v/>
      </c>
      <c r="CL70" s="50" t="str">
        <f t="shared" si="366"/>
        <v/>
      </c>
      <c r="CM70" s="50" t="str">
        <f t="shared" si="366"/>
        <v/>
      </c>
      <c r="CN70" s="50" t="str">
        <f t="shared" si="366"/>
        <v/>
      </c>
      <c r="CO70" s="50" t="str">
        <f t="shared" si="366"/>
        <v/>
      </c>
      <c r="CP70" s="50" t="str">
        <f t="shared" si="366"/>
        <v/>
      </c>
      <c r="CQ70" s="50" t="str">
        <f t="shared" si="366"/>
        <v/>
      </c>
      <c r="CR70" s="50" t="str">
        <f t="shared" si="366"/>
        <v/>
      </c>
      <c r="CS70" s="50" t="str">
        <f t="shared" si="366"/>
        <v/>
      </c>
      <c r="CT70" s="50" t="str">
        <f t="shared" si="366"/>
        <v/>
      </c>
      <c r="CU70" s="50" t="str">
        <f t="shared" si="366"/>
        <v/>
      </c>
      <c r="CV70" s="50" t="str">
        <f t="shared" si="366"/>
        <v/>
      </c>
      <c r="CW70" s="50" t="str">
        <f t="shared" si="366"/>
        <v/>
      </c>
      <c r="CX70" s="50" t="str">
        <f t="shared" si="366"/>
        <v/>
      </c>
      <c r="CY70" s="50" t="str">
        <f t="shared" si="366"/>
        <v/>
      </c>
      <c r="CZ70" s="50" t="str">
        <f t="shared" si="366"/>
        <v/>
      </c>
      <c r="DA70" s="50" t="str">
        <f t="shared" si="366"/>
        <v/>
      </c>
      <c r="DB70" s="50" t="str">
        <f t="shared" si="366"/>
        <v/>
      </c>
      <c r="DC70" s="50" t="str">
        <f t="shared" si="366"/>
        <v/>
      </c>
      <c r="DD70" s="50" t="str">
        <f t="shared" si="260"/>
        <v/>
      </c>
      <c r="DE70" s="50" t="str">
        <f t="shared" si="260"/>
        <v/>
      </c>
      <c r="DF70" s="50" t="str">
        <f t="shared" si="260"/>
        <v/>
      </c>
      <c r="DG70" s="50" t="str">
        <f t="shared" si="260"/>
        <v/>
      </c>
      <c r="DH70" s="50" t="str">
        <f t="shared" si="260"/>
        <v/>
      </c>
      <c r="DI70" s="50" t="str">
        <f t="shared" si="260"/>
        <v/>
      </c>
      <c r="DJ70" s="50" t="str">
        <f t="shared" si="260"/>
        <v/>
      </c>
      <c r="DK70" s="50" t="str">
        <f t="shared" si="260"/>
        <v/>
      </c>
      <c r="DL70" s="50" t="str">
        <f t="shared" si="260"/>
        <v/>
      </c>
      <c r="DM70" s="50" t="str">
        <f t="shared" si="260"/>
        <v/>
      </c>
      <c r="DN70" s="50" t="str">
        <f t="shared" si="260"/>
        <v/>
      </c>
      <c r="DO70" s="50" t="str">
        <f t="shared" si="260"/>
        <v/>
      </c>
      <c r="DP70" s="50" t="str">
        <f t="shared" si="260"/>
        <v/>
      </c>
      <c r="DQ70" s="50" t="str">
        <f t="shared" si="260"/>
        <v/>
      </c>
      <c r="DR70" s="50" t="str">
        <f t="shared" si="260"/>
        <v/>
      </c>
      <c r="DS70" s="50" t="str">
        <f t="shared" si="260"/>
        <v/>
      </c>
      <c r="DT70" s="170" t="e">
        <f t="shared" si="261"/>
        <v>#N/A</v>
      </c>
      <c r="DU70" s="170" t="e">
        <f t="shared" si="262"/>
        <v>#N/A</v>
      </c>
      <c r="DV70" s="170" t="e">
        <f t="shared" si="263"/>
        <v>#N/A</v>
      </c>
      <c r="DW70" s="170" t="e">
        <f t="shared" si="264"/>
        <v>#N/A</v>
      </c>
      <c r="DX70" s="170" t="e">
        <f t="shared" si="265"/>
        <v>#N/A</v>
      </c>
      <c r="DY70" s="170" t="e">
        <f t="shared" si="266"/>
        <v>#N/A</v>
      </c>
      <c r="DZ70" s="170" t="e">
        <f t="shared" si="267"/>
        <v>#N/A</v>
      </c>
      <c r="EA70" s="170" t="e">
        <f t="shared" si="268"/>
        <v>#N/A</v>
      </c>
      <c r="EB70" s="170" t="e">
        <f t="shared" si="269"/>
        <v>#N/A</v>
      </c>
      <c r="EC70" s="170" t="e">
        <f t="shared" si="270"/>
        <v>#N/A</v>
      </c>
      <c r="ED70" s="170" t="e">
        <f t="shared" si="271"/>
        <v>#N/A</v>
      </c>
      <c r="EE70" s="170" t="e">
        <f t="shared" si="272"/>
        <v>#N/A</v>
      </c>
      <c r="EF70" s="170" t="e">
        <f t="shared" si="273"/>
        <v>#N/A</v>
      </c>
      <c r="EG70" s="170" t="e">
        <f t="shared" si="274"/>
        <v>#N/A</v>
      </c>
      <c r="EH70" s="170" t="e">
        <f t="shared" si="275"/>
        <v>#N/A</v>
      </c>
      <c r="EI70" s="170" t="e">
        <f t="shared" si="276"/>
        <v>#N/A</v>
      </c>
      <c r="EJ70" s="170" t="e">
        <f t="shared" si="277"/>
        <v>#N/A</v>
      </c>
      <c r="EK70" s="170" t="e">
        <f t="shared" si="278"/>
        <v>#N/A</v>
      </c>
      <c r="EL70" s="170" t="e">
        <f t="shared" si="279"/>
        <v>#N/A</v>
      </c>
      <c r="EM70" s="170" t="e">
        <f t="shared" si="280"/>
        <v>#N/A</v>
      </c>
      <c r="EN70" s="170" t="e">
        <f t="shared" si="281"/>
        <v>#N/A</v>
      </c>
      <c r="EO70" s="170" t="e">
        <f t="shared" si="282"/>
        <v>#N/A</v>
      </c>
      <c r="EP70" s="170" t="e">
        <f t="shared" si="283"/>
        <v>#N/A</v>
      </c>
      <c r="EQ70" s="170" t="e">
        <f t="shared" si="284"/>
        <v>#N/A</v>
      </c>
      <c r="ER70" s="170" t="e">
        <f t="shared" si="285"/>
        <v>#N/A</v>
      </c>
      <c r="ES70" s="170" t="e">
        <f t="shared" si="286"/>
        <v>#N/A</v>
      </c>
      <c r="ET70" s="170" t="e">
        <f t="shared" si="287"/>
        <v>#N/A</v>
      </c>
      <c r="EU70" s="170" t="e">
        <f t="shared" si="288"/>
        <v>#N/A</v>
      </c>
      <c r="EV70" s="170" t="e">
        <f t="shared" si="289"/>
        <v>#N/A</v>
      </c>
      <c r="EW70" s="170" t="e">
        <f t="shared" si="290"/>
        <v>#N/A</v>
      </c>
      <c r="EX70" s="170" t="e">
        <f t="shared" si="291"/>
        <v>#N/A</v>
      </c>
      <c r="EY70" s="170" t="e">
        <f t="shared" si="292"/>
        <v>#N/A</v>
      </c>
      <c r="EZ70" s="170" t="e">
        <f t="shared" si="293"/>
        <v>#N/A</v>
      </c>
      <c r="FA70" s="170" t="e">
        <f t="shared" si="294"/>
        <v>#N/A</v>
      </c>
      <c r="FB70" s="170" t="e">
        <f t="shared" si="295"/>
        <v>#N/A</v>
      </c>
      <c r="FC70" s="170" t="e">
        <f t="shared" si="296"/>
        <v>#N/A</v>
      </c>
      <c r="FD70" s="170" t="e">
        <f t="shared" si="297"/>
        <v>#N/A</v>
      </c>
      <c r="FE70" s="170" t="e">
        <f t="shared" si="298"/>
        <v>#N/A</v>
      </c>
      <c r="FF70" s="170" t="e">
        <f t="shared" si="299"/>
        <v>#N/A</v>
      </c>
      <c r="FG70" s="170" t="e">
        <f t="shared" si="300"/>
        <v>#N/A</v>
      </c>
      <c r="FH70" s="170" t="e">
        <f t="shared" si="301"/>
        <v>#N/A</v>
      </c>
      <c r="FI70" s="170" t="e">
        <f t="shared" si="302"/>
        <v>#N/A</v>
      </c>
      <c r="FJ70" s="170" t="e">
        <f t="shared" si="303"/>
        <v>#N/A</v>
      </c>
      <c r="FK70" s="170" t="e">
        <f t="shared" si="304"/>
        <v>#N/A</v>
      </c>
      <c r="FL70" s="170" t="e">
        <f t="shared" si="305"/>
        <v>#N/A</v>
      </c>
      <c r="FM70" s="170" t="e">
        <f t="shared" si="306"/>
        <v>#N/A</v>
      </c>
      <c r="FN70" s="170" t="e">
        <f t="shared" si="307"/>
        <v>#N/A</v>
      </c>
      <c r="FO70" s="170" t="e">
        <f t="shared" si="308"/>
        <v>#N/A</v>
      </c>
      <c r="FP70" s="170" t="e">
        <f t="shared" si="309"/>
        <v>#N/A</v>
      </c>
      <c r="FQ70" s="170" t="e">
        <f t="shared" si="310"/>
        <v>#N/A</v>
      </c>
      <c r="FR70" s="170" t="e">
        <f t="shared" si="311"/>
        <v>#N/A</v>
      </c>
      <c r="FS70" s="170" t="e">
        <f t="shared" si="312"/>
        <v>#N/A</v>
      </c>
      <c r="FT70" s="170" t="e">
        <f t="shared" si="313"/>
        <v>#N/A</v>
      </c>
      <c r="FU70" s="170" t="e">
        <f t="shared" si="314"/>
        <v>#N/A</v>
      </c>
      <c r="FV70" s="170" t="e">
        <f t="shared" si="315"/>
        <v>#N/A</v>
      </c>
      <c r="FW70" s="170" t="e">
        <f t="shared" si="316"/>
        <v>#N/A</v>
      </c>
      <c r="FX70" s="170" t="e">
        <f t="shared" si="317"/>
        <v>#N/A</v>
      </c>
      <c r="FY70" s="170" t="e">
        <f t="shared" si="318"/>
        <v>#N/A</v>
      </c>
      <c r="FZ70" s="170" t="e">
        <f t="shared" si="319"/>
        <v>#N/A</v>
      </c>
      <c r="GA70" s="170" t="e">
        <f t="shared" si="320"/>
        <v>#N/A</v>
      </c>
      <c r="GB70" s="170" t="e">
        <f t="shared" si="321"/>
        <v>#N/A</v>
      </c>
      <c r="GC70" s="170" t="e">
        <f t="shared" si="322"/>
        <v>#N/A</v>
      </c>
      <c r="GD70" s="170" t="e">
        <f t="shared" si="323"/>
        <v>#N/A</v>
      </c>
      <c r="GE70" s="170" t="e">
        <f t="shared" si="324"/>
        <v>#N/A</v>
      </c>
      <c r="GF70" s="170" t="e">
        <f t="shared" si="325"/>
        <v>#N/A</v>
      </c>
      <c r="GG70" s="170" t="e">
        <f t="shared" si="326"/>
        <v>#N/A</v>
      </c>
      <c r="GH70" s="170" t="e">
        <f t="shared" si="327"/>
        <v>#N/A</v>
      </c>
      <c r="GI70" s="170" t="e">
        <f t="shared" si="328"/>
        <v>#N/A</v>
      </c>
      <c r="GJ70" s="170" t="e">
        <f t="shared" si="329"/>
        <v>#N/A</v>
      </c>
      <c r="GK70" s="170" t="e">
        <f t="shared" si="330"/>
        <v>#N/A</v>
      </c>
      <c r="GL70" s="170" t="e">
        <f t="shared" si="331"/>
        <v>#N/A</v>
      </c>
      <c r="GM70" s="170" t="e">
        <f t="shared" si="332"/>
        <v>#N/A</v>
      </c>
      <c r="GN70" s="170" t="e">
        <f t="shared" si="333"/>
        <v>#N/A</v>
      </c>
      <c r="GO70" s="170" t="e">
        <f t="shared" si="334"/>
        <v>#N/A</v>
      </c>
      <c r="GP70" s="170" t="e">
        <f t="shared" si="335"/>
        <v>#N/A</v>
      </c>
      <c r="GQ70" s="170" t="e">
        <f t="shared" si="336"/>
        <v>#N/A</v>
      </c>
      <c r="GR70" s="170" t="e">
        <f t="shared" si="337"/>
        <v>#N/A</v>
      </c>
      <c r="GS70" s="170" t="e">
        <f t="shared" si="338"/>
        <v>#N/A</v>
      </c>
      <c r="GT70" s="170" t="e">
        <f t="shared" si="339"/>
        <v>#N/A</v>
      </c>
      <c r="GU70" s="170" t="e">
        <f t="shared" si="340"/>
        <v>#N/A</v>
      </c>
      <c r="GV70" s="170" t="e">
        <f t="shared" si="341"/>
        <v>#N/A</v>
      </c>
      <c r="GW70" s="170" t="e">
        <f t="shared" si="342"/>
        <v>#N/A</v>
      </c>
      <c r="GX70" s="170" t="e">
        <f t="shared" si="343"/>
        <v>#N/A</v>
      </c>
      <c r="GY70" s="170" t="e">
        <f t="shared" si="344"/>
        <v>#N/A</v>
      </c>
      <c r="GZ70" s="170" t="e">
        <f t="shared" si="345"/>
        <v>#N/A</v>
      </c>
      <c r="HA70" s="170" t="e">
        <f t="shared" si="346"/>
        <v>#N/A</v>
      </c>
      <c r="HB70" s="170" t="e">
        <f t="shared" si="347"/>
        <v>#N/A</v>
      </c>
      <c r="HC70" s="170" t="e">
        <f t="shared" si="348"/>
        <v>#N/A</v>
      </c>
      <c r="HD70" s="170" t="e">
        <f t="shared" si="349"/>
        <v>#N/A</v>
      </c>
      <c r="HE70" s="170" t="e">
        <f t="shared" si="350"/>
        <v>#N/A</v>
      </c>
      <c r="HF70" s="170" t="e">
        <f t="shared" si="351"/>
        <v>#N/A</v>
      </c>
      <c r="HG70" s="170" t="e">
        <f t="shared" si="352"/>
        <v>#N/A</v>
      </c>
      <c r="HH70" s="170" t="e">
        <f t="shared" si="353"/>
        <v>#N/A</v>
      </c>
      <c r="HI70" s="170" t="e">
        <f t="shared" si="354"/>
        <v>#N/A</v>
      </c>
      <c r="HJ70" s="170" t="e">
        <f t="shared" si="355"/>
        <v>#N/A</v>
      </c>
      <c r="HK70" s="170" t="e">
        <f t="shared" si="356"/>
        <v>#N/A</v>
      </c>
      <c r="HL70" s="170" t="e">
        <f t="shared" si="357"/>
        <v>#N/A</v>
      </c>
      <c r="HM70" s="170" t="e">
        <f t="shared" si="358"/>
        <v>#N/A</v>
      </c>
      <c r="HN70" s="170" t="e">
        <f t="shared" si="359"/>
        <v>#N/A</v>
      </c>
      <c r="HO70" s="170" t="e">
        <f t="shared" si="360"/>
        <v>#N/A</v>
      </c>
      <c r="HP70" s="170" t="e">
        <f t="shared" si="361"/>
        <v>#N/A</v>
      </c>
    </row>
    <row r="71" spans="1:224" hidden="1" x14ac:dyDescent="0.25">
      <c r="A71" s="4">
        <v>68</v>
      </c>
      <c r="B71" s="96"/>
      <c r="C71" s="96"/>
      <c r="D71" s="96"/>
      <c r="E71" s="36" t="str">
        <f t="shared" si="362"/>
        <v/>
      </c>
      <c r="F71" s="36" t="str">
        <f t="shared" si="363"/>
        <v/>
      </c>
      <c r="G71" s="74" t="str">
        <f t="shared" si="364"/>
        <v/>
      </c>
      <c r="H71" s="23"/>
      <c r="I71" s="58"/>
      <c r="J71" s="281"/>
      <c r="K71" s="75" t="str">
        <f>IF(AND(B71&gt;0,C71&gt;0,D71&gt;0),IF(ISBLANK(J71),IF(ISBLANK(H71),"",(D71-B71)*VLOOKUP(H71,VLookups!$A$4:$B$13,2,FALSE)),J71),"")</f>
        <v/>
      </c>
      <c r="L71" s="76" t="str">
        <f t="shared" si="257"/>
        <v/>
      </c>
      <c r="M71" s="96"/>
      <c r="N71" s="271"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258"/>
        <v/>
      </c>
      <c r="W71" s="50" t="str">
        <f t="shared" si="367"/>
        <v/>
      </c>
      <c r="X71" s="50" t="str">
        <f t="shared" si="367"/>
        <v/>
      </c>
      <c r="Y71" s="50" t="str">
        <f t="shared" si="367"/>
        <v/>
      </c>
      <c r="Z71" s="50" t="str">
        <f t="shared" si="367"/>
        <v/>
      </c>
      <c r="AA71" s="50" t="str">
        <f t="shared" si="367"/>
        <v/>
      </c>
      <c r="AB71" s="50" t="str">
        <f t="shared" si="367"/>
        <v/>
      </c>
      <c r="AC71" s="50" t="str">
        <f t="shared" si="367"/>
        <v/>
      </c>
      <c r="AD71" s="50" t="str">
        <f t="shared" si="367"/>
        <v/>
      </c>
      <c r="AE71" s="50" t="str">
        <f t="shared" si="367"/>
        <v/>
      </c>
      <c r="AF71" s="50" t="str">
        <f t="shared" si="367"/>
        <v/>
      </c>
      <c r="AG71" s="50" t="str">
        <f t="shared" si="367"/>
        <v/>
      </c>
      <c r="AH71" s="50" t="str">
        <f t="shared" si="367"/>
        <v/>
      </c>
      <c r="AI71" s="50" t="str">
        <f t="shared" si="367"/>
        <v/>
      </c>
      <c r="AJ71" s="50" t="str">
        <f t="shared" si="367"/>
        <v/>
      </c>
      <c r="AK71" s="50" t="str">
        <f t="shared" si="367"/>
        <v/>
      </c>
      <c r="AL71" s="50" t="str">
        <f t="shared" si="367"/>
        <v/>
      </c>
      <c r="AM71" s="50" t="str">
        <f t="shared" si="367"/>
        <v/>
      </c>
      <c r="AN71" s="50" t="str">
        <f t="shared" si="367"/>
        <v/>
      </c>
      <c r="AO71" s="50" t="str">
        <f t="shared" si="367"/>
        <v/>
      </c>
      <c r="AP71" s="50" t="str">
        <f t="shared" si="367"/>
        <v/>
      </c>
      <c r="AQ71" s="50" t="str">
        <f t="shared" si="259"/>
        <v/>
      </c>
      <c r="AR71" s="50" t="str">
        <f t="shared" si="366"/>
        <v/>
      </c>
      <c r="AS71" s="50" t="str">
        <f t="shared" si="366"/>
        <v/>
      </c>
      <c r="AT71" s="50" t="str">
        <f t="shared" si="366"/>
        <v/>
      </c>
      <c r="AU71" s="50" t="str">
        <f t="shared" si="366"/>
        <v/>
      </c>
      <c r="AV71" s="50" t="str">
        <f t="shared" si="366"/>
        <v/>
      </c>
      <c r="AW71" s="50" t="str">
        <f t="shared" si="366"/>
        <v/>
      </c>
      <c r="AX71" s="50" t="str">
        <f t="shared" si="366"/>
        <v/>
      </c>
      <c r="AY71" s="50" t="str">
        <f t="shared" si="366"/>
        <v/>
      </c>
      <c r="AZ71" s="50" t="str">
        <f t="shared" si="366"/>
        <v/>
      </c>
      <c r="BA71" s="50" t="str">
        <f t="shared" si="366"/>
        <v/>
      </c>
      <c r="BB71" s="50" t="str">
        <f t="shared" si="366"/>
        <v/>
      </c>
      <c r="BC71" s="50" t="str">
        <f t="shared" si="366"/>
        <v/>
      </c>
      <c r="BD71" s="50" t="str">
        <f t="shared" si="366"/>
        <v/>
      </c>
      <c r="BE71" s="50" t="str">
        <f t="shared" si="366"/>
        <v/>
      </c>
      <c r="BF71" s="50" t="str">
        <f t="shared" si="366"/>
        <v/>
      </c>
      <c r="BG71" s="50" t="str">
        <f t="shared" si="366"/>
        <v/>
      </c>
      <c r="BH71" s="50" t="str">
        <f t="shared" si="366"/>
        <v/>
      </c>
      <c r="BI71" s="50" t="str">
        <f t="shared" si="366"/>
        <v/>
      </c>
      <c r="BJ71" s="50" t="str">
        <f t="shared" si="366"/>
        <v/>
      </c>
      <c r="BK71" s="50" t="str">
        <f t="shared" si="366"/>
        <v/>
      </c>
      <c r="BL71" s="50" t="str">
        <f t="shared" si="366"/>
        <v/>
      </c>
      <c r="BM71" s="50" t="str">
        <f t="shared" si="366"/>
        <v/>
      </c>
      <c r="BN71" s="50" t="str">
        <f t="shared" si="366"/>
        <v/>
      </c>
      <c r="BO71" s="50" t="str">
        <f t="shared" si="366"/>
        <v/>
      </c>
      <c r="BP71" s="50" t="str">
        <f t="shared" si="366"/>
        <v/>
      </c>
      <c r="BQ71" s="50" t="str">
        <f t="shared" si="366"/>
        <v/>
      </c>
      <c r="BR71" s="50" t="str">
        <f t="shared" si="366"/>
        <v/>
      </c>
      <c r="BS71" s="50" t="str">
        <f t="shared" si="366"/>
        <v/>
      </c>
      <c r="BT71" s="50" t="str">
        <f t="shared" si="366"/>
        <v/>
      </c>
      <c r="BU71" s="50" t="str">
        <f t="shared" si="366"/>
        <v/>
      </c>
      <c r="BV71" s="50" t="str">
        <f t="shared" si="366"/>
        <v/>
      </c>
      <c r="BW71" s="50" t="str">
        <f t="shared" si="366"/>
        <v/>
      </c>
      <c r="BX71" s="50" t="str">
        <f t="shared" si="366"/>
        <v/>
      </c>
      <c r="BY71" s="50" t="str">
        <f t="shared" si="366"/>
        <v/>
      </c>
      <c r="BZ71" s="50" t="str">
        <f t="shared" si="366"/>
        <v/>
      </c>
      <c r="CA71" s="50" t="str">
        <f t="shared" si="366"/>
        <v/>
      </c>
      <c r="CB71" s="50" t="str">
        <f t="shared" si="366"/>
        <v/>
      </c>
      <c r="CC71" s="50" t="str">
        <f t="shared" si="366"/>
        <v/>
      </c>
      <c r="CD71" s="50" t="str">
        <f t="shared" si="366"/>
        <v/>
      </c>
      <c r="CE71" s="50" t="str">
        <f t="shared" si="366"/>
        <v/>
      </c>
      <c r="CF71" s="50" t="str">
        <f t="shared" si="366"/>
        <v/>
      </c>
      <c r="CG71" s="50" t="str">
        <f t="shared" si="366"/>
        <v/>
      </c>
      <c r="CH71" s="50" t="str">
        <f t="shared" si="366"/>
        <v/>
      </c>
      <c r="CI71" s="50" t="str">
        <f t="shared" si="366"/>
        <v/>
      </c>
      <c r="CJ71" s="50" t="str">
        <f t="shared" si="366"/>
        <v/>
      </c>
      <c r="CK71" s="50" t="str">
        <f t="shared" si="366"/>
        <v/>
      </c>
      <c r="CL71" s="50" t="str">
        <f t="shared" si="366"/>
        <v/>
      </c>
      <c r="CM71" s="50" t="str">
        <f t="shared" si="366"/>
        <v/>
      </c>
      <c r="CN71" s="50" t="str">
        <f t="shared" si="366"/>
        <v/>
      </c>
      <c r="CO71" s="50" t="str">
        <f t="shared" si="366"/>
        <v/>
      </c>
      <c r="CP71" s="50" t="str">
        <f t="shared" si="366"/>
        <v/>
      </c>
      <c r="CQ71" s="50" t="str">
        <f t="shared" si="366"/>
        <v/>
      </c>
      <c r="CR71" s="50" t="str">
        <f t="shared" si="366"/>
        <v/>
      </c>
      <c r="CS71" s="50" t="str">
        <f t="shared" si="366"/>
        <v/>
      </c>
      <c r="CT71" s="50" t="str">
        <f t="shared" si="366"/>
        <v/>
      </c>
      <c r="CU71" s="50" t="str">
        <f t="shared" si="366"/>
        <v/>
      </c>
      <c r="CV71" s="50" t="str">
        <f t="shared" si="366"/>
        <v/>
      </c>
      <c r="CW71" s="50" t="str">
        <f t="shared" si="366"/>
        <v/>
      </c>
      <c r="CX71" s="50" t="str">
        <f t="shared" si="366"/>
        <v/>
      </c>
      <c r="CY71" s="50" t="str">
        <f t="shared" si="366"/>
        <v/>
      </c>
      <c r="CZ71" s="50" t="str">
        <f t="shared" si="366"/>
        <v/>
      </c>
      <c r="DA71" s="50" t="str">
        <f t="shared" si="366"/>
        <v/>
      </c>
      <c r="DB71" s="50" t="str">
        <f t="shared" si="366"/>
        <v/>
      </c>
      <c r="DC71" s="50" t="str">
        <f t="shared" si="366"/>
        <v/>
      </c>
      <c r="DD71" s="50" t="str">
        <f t="shared" si="260"/>
        <v/>
      </c>
      <c r="DE71" s="50" t="str">
        <f t="shared" si="260"/>
        <v/>
      </c>
      <c r="DF71" s="50" t="str">
        <f t="shared" si="260"/>
        <v/>
      </c>
      <c r="DG71" s="50" t="str">
        <f t="shared" si="260"/>
        <v/>
      </c>
      <c r="DH71" s="50" t="str">
        <f t="shared" si="260"/>
        <v/>
      </c>
      <c r="DI71" s="50" t="str">
        <f t="shared" si="260"/>
        <v/>
      </c>
      <c r="DJ71" s="50" t="str">
        <f t="shared" si="260"/>
        <v/>
      </c>
      <c r="DK71" s="50" t="str">
        <f t="shared" si="260"/>
        <v/>
      </c>
      <c r="DL71" s="50" t="str">
        <f t="shared" si="260"/>
        <v/>
      </c>
      <c r="DM71" s="50" t="str">
        <f t="shared" si="260"/>
        <v/>
      </c>
      <c r="DN71" s="50" t="str">
        <f t="shared" si="260"/>
        <v/>
      </c>
      <c r="DO71" s="50" t="str">
        <f t="shared" si="260"/>
        <v/>
      </c>
      <c r="DP71" s="50" t="str">
        <f t="shared" si="260"/>
        <v/>
      </c>
      <c r="DQ71" s="50" t="str">
        <f t="shared" si="260"/>
        <v/>
      </c>
      <c r="DR71" s="50" t="str">
        <f t="shared" si="260"/>
        <v/>
      </c>
      <c r="DS71" s="50" t="str">
        <f t="shared" si="260"/>
        <v/>
      </c>
      <c r="DT71" s="170" t="e">
        <f t="shared" si="261"/>
        <v>#N/A</v>
      </c>
      <c r="DU71" s="170" t="e">
        <f t="shared" si="262"/>
        <v>#N/A</v>
      </c>
      <c r="DV71" s="170" t="e">
        <f t="shared" si="263"/>
        <v>#N/A</v>
      </c>
      <c r="DW71" s="170" t="e">
        <f t="shared" si="264"/>
        <v>#N/A</v>
      </c>
      <c r="DX71" s="170" t="e">
        <f t="shared" si="265"/>
        <v>#N/A</v>
      </c>
      <c r="DY71" s="170" t="e">
        <f t="shared" si="266"/>
        <v>#N/A</v>
      </c>
      <c r="DZ71" s="170" t="e">
        <f t="shared" si="267"/>
        <v>#N/A</v>
      </c>
      <c r="EA71" s="170" t="e">
        <f t="shared" si="268"/>
        <v>#N/A</v>
      </c>
      <c r="EB71" s="170" t="e">
        <f t="shared" si="269"/>
        <v>#N/A</v>
      </c>
      <c r="EC71" s="170" t="e">
        <f t="shared" si="270"/>
        <v>#N/A</v>
      </c>
      <c r="ED71" s="170" t="e">
        <f t="shared" si="271"/>
        <v>#N/A</v>
      </c>
      <c r="EE71" s="170" t="e">
        <f t="shared" si="272"/>
        <v>#N/A</v>
      </c>
      <c r="EF71" s="170" t="e">
        <f t="shared" si="273"/>
        <v>#N/A</v>
      </c>
      <c r="EG71" s="170" t="e">
        <f t="shared" si="274"/>
        <v>#N/A</v>
      </c>
      <c r="EH71" s="170" t="e">
        <f t="shared" si="275"/>
        <v>#N/A</v>
      </c>
      <c r="EI71" s="170" t="e">
        <f t="shared" si="276"/>
        <v>#N/A</v>
      </c>
      <c r="EJ71" s="170" t="e">
        <f t="shared" si="277"/>
        <v>#N/A</v>
      </c>
      <c r="EK71" s="170" t="e">
        <f t="shared" si="278"/>
        <v>#N/A</v>
      </c>
      <c r="EL71" s="170" t="e">
        <f t="shared" si="279"/>
        <v>#N/A</v>
      </c>
      <c r="EM71" s="170" t="e">
        <f t="shared" si="280"/>
        <v>#N/A</v>
      </c>
      <c r="EN71" s="170" t="e">
        <f t="shared" si="281"/>
        <v>#N/A</v>
      </c>
      <c r="EO71" s="170" t="e">
        <f t="shared" si="282"/>
        <v>#N/A</v>
      </c>
      <c r="EP71" s="170" t="e">
        <f t="shared" si="283"/>
        <v>#N/A</v>
      </c>
      <c r="EQ71" s="170" t="e">
        <f t="shared" si="284"/>
        <v>#N/A</v>
      </c>
      <c r="ER71" s="170" t="e">
        <f t="shared" si="285"/>
        <v>#N/A</v>
      </c>
      <c r="ES71" s="170" t="e">
        <f t="shared" si="286"/>
        <v>#N/A</v>
      </c>
      <c r="ET71" s="170" t="e">
        <f t="shared" si="287"/>
        <v>#N/A</v>
      </c>
      <c r="EU71" s="170" t="e">
        <f t="shared" si="288"/>
        <v>#N/A</v>
      </c>
      <c r="EV71" s="170" t="e">
        <f t="shared" si="289"/>
        <v>#N/A</v>
      </c>
      <c r="EW71" s="170" t="e">
        <f t="shared" si="290"/>
        <v>#N/A</v>
      </c>
      <c r="EX71" s="170" t="e">
        <f t="shared" si="291"/>
        <v>#N/A</v>
      </c>
      <c r="EY71" s="170" t="e">
        <f t="shared" si="292"/>
        <v>#N/A</v>
      </c>
      <c r="EZ71" s="170" t="e">
        <f t="shared" si="293"/>
        <v>#N/A</v>
      </c>
      <c r="FA71" s="170" t="e">
        <f t="shared" si="294"/>
        <v>#N/A</v>
      </c>
      <c r="FB71" s="170" t="e">
        <f t="shared" si="295"/>
        <v>#N/A</v>
      </c>
      <c r="FC71" s="170" t="e">
        <f t="shared" si="296"/>
        <v>#N/A</v>
      </c>
      <c r="FD71" s="170" t="e">
        <f t="shared" si="297"/>
        <v>#N/A</v>
      </c>
      <c r="FE71" s="170" t="e">
        <f t="shared" si="298"/>
        <v>#N/A</v>
      </c>
      <c r="FF71" s="170" t="e">
        <f t="shared" si="299"/>
        <v>#N/A</v>
      </c>
      <c r="FG71" s="170" t="e">
        <f t="shared" si="300"/>
        <v>#N/A</v>
      </c>
      <c r="FH71" s="170" t="e">
        <f t="shared" si="301"/>
        <v>#N/A</v>
      </c>
      <c r="FI71" s="170" t="e">
        <f t="shared" si="302"/>
        <v>#N/A</v>
      </c>
      <c r="FJ71" s="170" t="e">
        <f t="shared" si="303"/>
        <v>#N/A</v>
      </c>
      <c r="FK71" s="170" t="e">
        <f t="shared" si="304"/>
        <v>#N/A</v>
      </c>
      <c r="FL71" s="170" t="e">
        <f t="shared" si="305"/>
        <v>#N/A</v>
      </c>
      <c r="FM71" s="170" t="e">
        <f t="shared" si="306"/>
        <v>#N/A</v>
      </c>
      <c r="FN71" s="170" t="e">
        <f t="shared" si="307"/>
        <v>#N/A</v>
      </c>
      <c r="FO71" s="170" t="e">
        <f t="shared" si="308"/>
        <v>#N/A</v>
      </c>
      <c r="FP71" s="170" t="e">
        <f t="shared" si="309"/>
        <v>#N/A</v>
      </c>
      <c r="FQ71" s="170" t="e">
        <f t="shared" si="310"/>
        <v>#N/A</v>
      </c>
      <c r="FR71" s="170" t="e">
        <f t="shared" si="311"/>
        <v>#N/A</v>
      </c>
      <c r="FS71" s="170" t="e">
        <f t="shared" si="312"/>
        <v>#N/A</v>
      </c>
      <c r="FT71" s="170" t="e">
        <f t="shared" si="313"/>
        <v>#N/A</v>
      </c>
      <c r="FU71" s="170" t="e">
        <f t="shared" si="314"/>
        <v>#N/A</v>
      </c>
      <c r="FV71" s="170" t="e">
        <f t="shared" si="315"/>
        <v>#N/A</v>
      </c>
      <c r="FW71" s="170" t="e">
        <f t="shared" si="316"/>
        <v>#N/A</v>
      </c>
      <c r="FX71" s="170" t="e">
        <f t="shared" si="317"/>
        <v>#N/A</v>
      </c>
      <c r="FY71" s="170" t="e">
        <f t="shared" si="318"/>
        <v>#N/A</v>
      </c>
      <c r="FZ71" s="170" t="e">
        <f t="shared" si="319"/>
        <v>#N/A</v>
      </c>
      <c r="GA71" s="170" t="e">
        <f t="shared" si="320"/>
        <v>#N/A</v>
      </c>
      <c r="GB71" s="170" t="e">
        <f t="shared" si="321"/>
        <v>#N/A</v>
      </c>
      <c r="GC71" s="170" t="e">
        <f t="shared" si="322"/>
        <v>#N/A</v>
      </c>
      <c r="GD71" s="170" t="e">
        <f t="shared" si="323"/>
        <v>#N/A</v>
      </c>
      <c r="GE71" s="170" t="e">
        <f t="shared" si="324"/>
        <v>#N/A</v>
      </c>
      <c r="GF71" s="170" t="e">
        <f t="shared" si="325"/>
        <v>#N/A</v>
      </c>
      <c r="GG71" s="170" t="e">
        <f t="shared" si="326"/>
        <v>#N/A</v>
      </c>
      <c r="GH71" s="170" t="e">
        <f t="shared" si="327"/>
        <v>#N/A</v>
      </c>
      <c r="GI71" s="170" t="e">
        <f t="shared" si="328"/>
        <v>#N/A</v>
      </c>
      <c r="GJ71" s="170" t="e">
        <f t="shared" si="329"/>
        <v>#N/A</v>
      </c>
      <c r="GK71" s="170" t="e">
        <f t="shared" si="330"/>
        <v>#N/A</v>
      </c>
      <c r="GL71" s="170" t="e">
        <f t="shared" si="331"/>
        <v>#N/A</v>
      </c>
      <c r="GM71" s="170" t="e">
        <f t="shared" si="332"/>
        <v>#N/A</v>
      </c>
      <c r="GN71" s="170" t="e">
        <f t="shared" si="333"/>
        <v>#N/A</v>
      </c>
      <c r="GO71" s="170" t="e">
        <f t="shared" si="334"/>
        <v>#N/A</v>
      </c>
      <c r="GP71" s="170" t="e">
        <f t="shared" si="335"/>
        <v>#N/A</v>
      </c>
      <c r="GQ71" s="170" t="e">
        <f t="shared" si="336"/>
        <v>#N/A</v>
      </c>
      <c r="GR71" s="170" t="e">
        <f t="shared" si="337"/>
        <v>#N/A</v>
      </c>
      <c r="GS71" s="170" t="e">
        <f t="shared" si="338"/>
        <v>#N/A</v>
      </c>
      <c r="GT71" s="170" t="e">
        <f t="shared" si="339"/>
        <v>#N/A</v>
      </c>
      <c r="GU71" s="170" t="e">
        <f t="shared" si="340"/>
        <v>#N/A</v>
      </c>
      <c r="GV71" s="170" t="e">
        <f t="shared" si="341"/>
        <v>#N/A</v>
      </c>
      <c r="GW71" s="170" t="e">
        <f t="shared" si="342"/>
        <v>#N/A</v>
      </c>
      <c r="GX71" s="170" t="e">
        <f t="shared" si="343"/>
        <v>#N/A</v>
      </c>
      <c r="GY71" s="170" t="e">
        <f t="shared" si="344"/>
        <v>#N/A</v>
      </c>
      <c r="GZ71" s="170" t="e">
        <f t="shared" si="345"/>
        <v>#N/A</v>
      </c>
      <c r="HA71" s="170" t="e">
        <f t="shared" si="346"/>
        <v>#N/A</v>
      </c>
      <c r="HB71" s="170" t="e">
        <f t="shared" si="347"/>
        <v>#N/A</v>
      </c>
      <c r="HC71" s="170" t="e">
        <f t="shared" si="348"/>
        <v>#N/A</v>
      </c>
      <c r="HD71" s="170" t="e">
        <f t="shared" si="349"/>
        <v>#N/A</v>
      </c>
      <c r="HE71" s="170" t="e">
        <f t="shared" si="350"/>
        <v>#N/A</v>
      </c>
      <c r="HF71" s="170" t="e">
        <f t="shared" si="351"/>
        <v>#N/A</v>
      </c>
      <c r="HG71" s="170" t="e">
        <f t="shared" si="352"/>
        <v>#N/A</v>
      </c>
      <c r="HH71" s="170" t="e">
        <f t="shared" si="353"/>
        <v>#N/A</v>
      </c>
      <c r="HI71" s="170" t="e">
        <f t="shared" si="354"/>
        <v>#N/A</v>
      </c>
      <c r="HJ71" s="170" t="e">
        <f t="shared" si="355"/>
        <v>#N/A</v>
      </c>
      <c r="HK71" s="170" t="e">
        <f t="shared" si="356"/>
        <v>#N/A</v>
      </c>
      <c r="HL71" s="170" t="e">
        <f t="shared" si="357"/>
        <v>#N/A</v>
      </c>
      <c r="HM71" s="170" t="e">
        <f t="shared" si="358"/>
        <v>#N/A</v>
      </c>
      <c r="HN71" s="170" t="e">
        <f t="shared" si="359"/>
        <v>#N/A</v>
      </c>
      <c r="HO71" s="170" t="e">
        <f t="shared" si="360"/>
        <v>#N/A</v>
      </c>
      <c r="HP71" s="170" t="e">
        <f t="shared" si="361"/>
        <v>#N/A</v>
      </c>
    </row>
    <row r="72" spans="1:224" hidden="1" x14ac:dyDescent="0.25">
      <c r="A72" s="4">
        <v>69</v>
      </c>
      <c r="B72" s="96"/>
      <c r="C72" s="96"/>
      <c r="D72" s="96"/>
      <c r="E72" s="36" t="str">
        <f t="shared" si="362"/>
        <v/>
      </c>
      <c r="F72" s="36" t="str">
        <f t="shared" si="363"/>
        <v/>
      </c>
      <c r="G72" s="74" t="str">
        <f t="shared" si="364"/>
        <v/>
      </c>
      <c r="H72" s="23"/>
      <c r="I72" s="58"/>
      <c r="J72" s="281"/>
      <c r="K72" s="75" t="str">
        <f>IF(AND(B72&gt;0,C72&gt;0,D72&gt;0),IF(ISBLANK(J72),IF(ISBLANK(H72),"",(D72-B72)*VLOOKUP(H72,VLookups!$A$4:$B$13,2,FALSE)),J72),"")</f>
        <v/>
      </c>
      <c r="L72" s="76" t="str">
        <f t="shared" si="257"/>
        <v/>
      </c>
      <c r="M72" s="96"/>
      <c r="N72" s="271"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258"/>
        <v/>
      </c>
      <c r="W72" s="50" t="str">
        <f t="shared" si="367"/>
        <v/>
      </c>
      <c r="X72" s="50" t="str">
        <f t="shared" si="367"/>
        <v/>
      </c>
      <c r="Y72" s="50" t="str">
        <f t="shared" si="367"/>
        <v/>
      </c>
      <c r="Z72" s="50" t="str">
        <f t="shared" si="367"/>
        <v/>
      </c>
      <c r="AA72" s="50" t="str">
        <f t="shared" si="367"/>
        <v/>
      </c>
      <c r="AB72" s="50" t="str">
        <f t="shared" si="367"/>
        <v/>
      </c>
      <c r="AC72" s="50" t="str">
        <f t="shared" si="367"/>
        <v/>
      </c>
      <c r="AD72" s="50" t="str">
        <f t="shared" si="367"/>
        <v/>
      </c>
      <c r="AE72" s="50" t="str">
        <f t="shared" si="367"/>
        <v/>
      </c>
      <c r="AF72" s="50" t="str">
        <f t="shared" si="367"/>
        <v/>
      </c>
      <c r="AG72" s="50" t="str">
        <f t="shared" si="367"/>
        <v/>
      </c>
      <c r="AH72" s="50" t="str">
        <f t="shared" si="367"/>
        <v/>
      </c>
      <c r="AI72" s="50" t="str">
        <f t="shared" si="367"/>
        <v/>
      </c>
      <c r="AJ72" s="50" t="str">
        <f t="shared" si="367"/>
        <v/>
      </c>
      <c r="AK72" s="50" t="str">
        <f t="shared" si="367"/>
        <v/>
      </c>
      <c r="AL72" s="50" t="str">
        <f t="shared" si="367"/>
        <v/>
      </c>
      <c r="AM72" s="50" t="str">
        <f t="shared" si="367"/>
        <v/>
      </c>
      <c r="AN72" s="50" t="str">
        <f t="shared" si="367"/>
        <v/>
      </c>
      <c r="AO72" s="50" t="str">
        <f t="shared" si="367"/>
        <v/>
      </c>
      <c r="AP72" s="50" t="str">
        <f t="shared" si="367"/>
        <v/>
      </c>
      <c r="AQ72" s="50" t="str">
        <f t="shared" si="259"/>
        <v/>
      </c>
      <c r="AR72" s="50" t="str">
        <f t="shared" si="366"/>
        <v/>
      </c>
      <c r="AS72" s="50" t="str">
        <f t="shared" si="366"/>
        <v/>
      </c>
      <c r="AT72" s="50" t="str">
        <f t="shared" si="366"/>
        <v/>
      </c>
      <c r="AU72" s="50" t="str">
        <f t="shared" si="366"/>
        <v/>
      </c>
      <c r="AV72" s="50" t="str">
        <f t="shared" si="366"/>
        <v/>
      </c>
      <c r="AW72" s="50" t="str">
        <f t="shared" si="366"/>
        <v/>
      </c>
      <c r="AX72" s="50" t="str">
        <f t="shared" si="366"/>
        <v/>
      </c>
      <c r="AY72" s="50" t="str">
        <f t="shared" si="366"/>
        <v/>
      </c>
      <c r="AZ72" s="50" t="str">
        <f t="shared" si="366"/>
        <v/>
      </c>
      <c r="BA72" s="50" t="str">
        <f t="shared" si="366"/>
        <v/>
      </c>
      <c r="BB72" s="50" t="str">
        <f t="shared" si="366"/>
        <v/>
      </c>
      <c r="BC72" s="50" t="str">
        <f t="shared" si="366"/>
        <v/>
      </c>
      <c r="BD72" s="50" t="str">
        <f t="shared" si="366"/>
        <v/>
      </c>
      <c r="BE72" s="50" t="str">
        <f t="shared" si="366"/>
        <v/>
      </c>
      <c r="BF72" s="50" t="str">
        <f t="shared" si="366"/>
        <v/>
      </c>
      <c r="BG72" s="50" t="str">
        <f t="shared" si="366"/>
        <v/>
      </c>
      <c r="BH72" s="50" t="str">
        <f t="shared" si="366"/>
        <v/>
      </c>
      <c r="BI72" s="50" t="str">
        <f t="shared" si="366"/>
        <v/>
      </c>
      <c r="BJ72" s="50" t="str">
        <f t="shared" si="366"/>
        <v/>
      </c>
      <c r="BK72" s="50" t="str">
        <f t="shared" si="366"/>
        <v/>
      </c>
      <c r="BL72" s="50" t="str">
        <f t="shared" si="366"/>
        <v/>
      </c>
      <c r="BM72" s="50" t="str">
        <f t="shared" si="366"/>
        <v/>
      </c>
      <c r="BN72" s="50" t="str">
        <f t="shared" si="366"/>
        <v/>
      </c>
      <c r="BO72" s="50" t="str">
        <f t="shared" si="366"/>
        <v/>
      </c>
      <c r="BP72" s="50" t="str">
        <f t="shared" si="366"/>
        <v/>
      </c>
      <c r="BQ72" s="50" t="str">
        <f t="shared" si="366"/>
        <v/>
      </c>
      <c r="BR72" s="50" t="str">
        <f t="shared" si="366"/>
        <v/>
      </c>
      <c r="BS72" s="50" t="str">
        <f t="shared" si="366"/>
        <v/>
      </c>
      <c r="BT72" s="50" t="str">
        <f t="shared" si="366"/>
        <v/>
      </c>
      <c r="BU72" s="50" t="str">
        <f t="shared" si="366"/>
        <v/>
      </c>
      <c r="BV72" s="50" t="str">
        <f t="shared" si="366"/>
        <v/>
      </c>
      <c r="BW72" s="50" t="str">
        <f t="shared" si="366"/>
        <v/>
      </c>
      <c r="BX72" s="50" t="str">
        <f t="shared" si="366"/>
        <v/>
      </c>
      <c r="BY72" s="50" t="str">
        <f t="shared" si="366"/>
        <v/>
      </c>
      <c r="BZ72" s="50" t="str">
        <f t="shared" si="366"/>
        <v/>
      </c>
      <c r="CA72" s="50" t="str">
        <f t="shared" si="366"/>
        <v/>
      </c>
      <c r="CB72" s="50" t="str">
        <f t="shared" si="366"/>
        <v/>
      </c>
      <c r="CC72" s="50" t="str">
        <f t="shared" si="366"/>
        <v/>
      </c>
      <c r="CD72" s="50" t="str">
        <f t="shared" si="366"/>
        <v/>
      </c>
      <c r="CE72" s="50" t="str">
        <f t="shared" si="366"/>
        <v/>
      </c>
      <c r="CF72" s="50" t="str">
        <f t="shared" si="366"/>
        <v/>
      </c>
      <c r="CG72" s="50" t="str">
        <f t="shared" si="366"/>
        <v/>
      </c>
      <c r="CH72" s="50" t="str">
        <f t="shared" si="366"/>
        <v/>
      </c>
      <c r="CI72" s="50" t="str">
        <f t="shared" si="366"/>
        <v/>
      </c>
      <c r="CJ72" s="50" t="str">
        <f t="shared" si="366"/>
        <v/>
      </c>
      <c r="CK72" s="50" t="str">
        <f t="shared" si="366"/>
        <v/>
      </c>
      <c r="CL72" s="50" t="str">
        <f t="shared" si="366"/>
        <v/>
      </c>
      <c r="CM72" s="50" t="str">
        <f t="shared" si="366"/>
        <v/>
      </c>
      <c r="CN72" s="50" t="str">
        <f t="shared" si="366"/>
        <v/>
      </c>
      <c r="CO72" s="50" t="str">
        <f t="shared" si="366"/>
        <v/>
      </c>
      <c r="CP72" s="50" t="str">
        <f t="shared" si="366"/>
        <v/>
      </c>
      <c r="CQ72" s="50" t="str">
        <f t="shared" si="366"/>
        <v/>
      </c>
      <c r="CR72" s="50" t="str">
        <f t="shared" si="366"/>
        <v/>
      </c>
      <c r="CS72" s="50" t="str">
        <f t="shared" si="366"/>
        <v/>
      </c>
      <c r="CT72" s="50" t="str">
        <f t="shared" si="366"/>
        <v/>
      </c>
      <c r="CU72" s="50" t="str">
        <f t="shared" si="366"/>
        <v/>
      </c>
      <c r="CV72" s="50" t="str">
        <f t="shared" si="366"/>
        <v/>
      </c>
      <c r="CW72" s="50" t="str">
        <f t="shared" si="366"/>
        <v/>
      </c>
      <c r="CX72" s="50" t="str">
        <f t="shared" si="366"/>
        <v/>
      </c>
      <c r="CY72" s="50" t="str">
        <f t="shared" si="366"/>
        <v/>
      </c>
      <c r="CZ72" s="50" t="str">
        <f t="shared" si="366"/>
        <v/>
      </c>
      <c r="DA72" s="50" t="str">
        <f t="shared" si="366"/>
        <v/>
      </c>
      <c r="DB72" s="50" t="str">
        <f t="shared" si="366"/>
        <v/>
      </c>
      <c r="DC72" s="50" t="str">
        <f t="shared" ref="DC72" si="368">IF(ISNONTEXT($V72),DB72+$V72,"")</f>
        <v/>
      </c>
      <c r="DD72" s="50" t="str">
        <f t="shared" si="260"/>
        <v/>
      </c>
      <c r="DE72" s="50" t="str">
        <f t="shared" si="260"/>
        <v/>
      </c>
      <c r="DF72" s="50" t="str">
        <f t="shared" si="260"/>
        <v/>
      </c>
      <c r="DG72" s="50" t="str">
        <f t="shared" si="260"/>
        <v/>
      </c>
      <c r="DH72" s="50" t="str">
        <f t="shared" si="260"/>
        <v/>
      </c>
      <c r="DI72" s="50" t="str">
        <f t="shared" si="260"/>
        <v/>
      </c>
      <c r="DJ72" s="50" t="str">
        <f t="shared" si="260"/>
        <v/>
      </c>
      <c r="DK72" s="50" t="str">
        <f t="shared" si="260"/>
        <v/>
      </c>
      <c r="DL72" s="50" t="str">
        <f t="shared" si="260"/>
        <v/>
      </c>
      <c r="DM72" s="50" t="str">
        <f t="shared" si="260"/>
        <v/>
      </c>
      <c r="DN72" s="50" t="str">
        <f t="shared" si="260"/>
        <v/>
      </c>
      <c r="DO72" s="50" t="str">
        <f t="shared" si="260"/>
        <v/>
      </c>
      <c r="DP72" s="50" t="str">
        <f t="shared" si="260"/>
        <v/>
      </c>
      <c r="DQ72" s="50" t="str">
        <f t="shared" si="260"/>
        <v/>
      </c>
      <c r="DR72" s="50" t="str">
        <f t="shared" si="260"/>
        <v/>
      </c>
      <c r="DS72" s="50" t="str">
        <f t="shared" si="260"/>
        <v/>
      </c>
      <c r="DT72" s="170" t="e">
        <f t="shared" si="261"/>
        <v>#N/A</v>
      </c>
      <c r="DU72" s="170" t="e">
        <f t="shared" si="262"/>
        <v>#N/A</v>
      </c>
      <c r="DV72" s="170" t="e">
        <f t="shared" si="263"/>
        <v>#N/A</v>
      </c>
      <c r="DW72" s="170" t="e">
        <f t="shared" si="264"/>
        <v>#N/A</v>
      </c>
      <c r="DX72" s="170" t="e">
        <f t="shared" si="265"/>
        <v>#N/A</v>
      </c>
      <c r="DY72" s="170" t="e">
        <f t="shared" si="266"/>
        <v>#N/A</v>
      </c>
      <c r="DZ72" s="170" t="e">
        <f t="shared" si="267"/>
        <v>#N/A</v>
      </c>
      <c r="EA72" s="170" t="e">
        <f t="shared" si="268"/>
        <v>#N/A</v>
      </c>
      <c r="EB72" s="170" t="e">
        <f t="shared" si="269"/>
        <v>#N/A</v>
      </c>
      <c r="EC72" s="170" t="e">
        <f t="shared" si="270"/>
        <v>#N/A</v>
      </c>
      <c r="ED72" s="170" t="e">
        <f t="shared" si="271"/>
        <v>#N/A</v>
      </c>
      <c r="EE72" s="170" t="e">
        <f t="shared" si="272"/>
        <v>#N/A</v>
      </c>
      <c r="EF72" s="170" t="e">
        <f t="shared" si="273"/>
        <v>#N/A</v>
      </c>
      <c r="EG72" s="170" t="e">
        <f t="shared" si="274"/>
        <v>#N/A</v>
      </c>
      <c r="EH72" s="170" t="e">
        <f t="shared" si="275"/>
        <v>#N/A</v>
      </c>
      <c r="EI72" s="170" t="e">
        <f t="shared" si="276"/>
        <v>#N/A</v>
      </c>
      <c r="EJ72" s="170" t="e">
        <f t="shared" si="277"/>
        <v>#N/A</v>
      </c>
      <c r="EK72" s="170" t="e">
        <f t="shared" si="278"/>
        <v>#N/A</v>
      </c>
      <c r="EL72" s="170" t="e">
        <f t="shared" si="279"/>
        <v>#N/A</v>
      </c>
      <c r="EM72" s="170" t="e">
        <f t="shared" si="280"/>
        <v>#N/A</v>
      </c>
      <c r="EN72" s="170" t="e">
        <f t="shared" si="281"/>
        <v>#N/A</v>
      </c>
      <c r="EO72" s="170" t="e">
        <f t="shared" si="282"/>
        <v>#N/A</v>
      </c>
      <c r="EP72" s="170" t="e">
        <f t="shared" si="283"/>
        <v>#N/A</v>
      </c>
      <c r="EQ72" s="170" t="e">
        <f t="shared" si="284"/>
        <v>#N/A</v>
      </c>
      <c r="ER72" s="170" t="e">
        <f t="shared" si="285"/>
        <v>#N/A</v>
      </c>
      <c r="ES72" s="170" t="e">
        <f t="shared" si="286"/>
        <v>#N/A</v>
      </c>
      <c r="ET72" s="170" t="e">
        <f t="shared" si="287"/>
        <v>#N/A</v>
      </c>
      <c r="EU72" s="170" t="e">
        <f t="shared" si="288"/>
        <v>#N/A</v>
      </c>
      <c r="EV72" s="170" t="e">
        <f t="shared" si="289"/>
        <v>#N/A</v>
      </c>
      <c r="EW72" s="170" t="e">
        <f t="shared" si="290"/>
        <v>#N/A</v>
      </c>
      <c r="EX72" s="170" t="e">
        <f t="shared" si="291"/>
        <v>#N/A</v>
      </c>
      <c r="EY72" s="170" t="e">
        <f t="shared" si="292"/>
        <v>#N/A</v>
      </c>
      <c r="EZ72" s="170" t="e">
        <f t="shared" si="293"/>
        <v>#N/A</v>
      </c>
      <c r="FA72" s="170" t="e">
        <f t="shared" si="294"/>
        <v>#N/A</v>
      </c>
      <c r="FB72" s="170" t="e">
        <f t="shared" si="295"/>
        <v>#N/A</v>
      </c>
      <c r="FC72" s="170" t="e">
        <f t="shared" si="296"/>
        <v>#N/A</v>
      </c>
      <c r="FD72" s="170" t="e">
        <f t="shared" si="297"/>
        <v>#N/A</v>
      </c>
      <c r="FE72" s="170" t="e">
        <f t="shared" si="298"/>
        <v>#N/A</v>
      </c>
      <c r="FF72" s="170" t="e">
        <f t="shared" si="299"/>
        <v>#N/A</v>
      </c>
      <c r="FG72" s="170" t="e">
        <f t="shared" si="300"/>
        <v>#N/A</v>
      </c>
      <c r="FH72" s="170" t="e">
        <f t="shared" si="301"/>
        <v>#N/A</v>
      </c>
      <c r="FI72" s="170" t="e">
        <f t="shared" si="302"/>
        <v>#N/A</v>
      </c>
      <c r="FJ72" s="170" t="e">
        <f t="shared" si="303"/>
        <v>#N/A</v>
      </c>
      <c r="FK72" s="170" t="e">
        <f t="shared" si="304"/>
        <v>#N/A</v>
      </c>
      <c r="FL72" s="170" t="e">
        <f t="shared" si="305"/>
        <v>#N/A</v>
      </c>
      <c r="FM72" s="170" t="e">
        <f t="shared" si="306"/>
        <v>#N/A</v>
      </c>
      <c r="FN72" s="170" t="e">
        <f t="shared" si="307"/>
        <v>#N/A</v>
      </c>
      <c r="FO72" s="170" t="e">
        <f t="shared" si="308"/>
        <v>#N/A</v>
      </c>
      <c r="FP72" s="170" t="e">
        <f t="shared" si="309"/>
        <v>#N/A</v>
      </c>
      <c r="FQ72" s="170" t="e">
        <f t="shared" si="310"/>
        <v>#N/A</v>
      </c>
      <c r="FR72" s="170" t="e">
        <f t="shared" si="311"/>
        <v>#N/A</v>
      </c>
      <c r="FS72" s="170" t="e">
        <f t="shared" si="312"/>
        <v>#N/A</v>
      </c>
      <c r="FT72" s="170" t="e">
        <f t="shared" si="313"/>
        <v>#N/A</v>
      </c>
      <c r="FU72" s="170" t="e">
        <f t="shared" si="314"/>
        <v>#N/A</v>
      </c>
      <c r="FV72" s="170" t="e">
        <f t="shared" si="315"/>
        <v>#N/A</v>
      </c>
      <c r="FW72" s="170" t="e">
        <f t="shared" si="316"/>
        <v>#N/A</v>
      </c>
      <c r="FX72" s="170" t="e">
        <f t="shared" si="317"/>
        <v>#N/A</v>
      </c>
      <c r="FY72" s="170" t="e">
        <f t="shared" si="318"/>
        <v>#N/A</v>
      </c>
      <c r="FZ72" s="170" t="e">
        <f t="shared" si="319"/>
        <v>#N/A</v>
      </c>
      <c r="GA72" s="170" t="e">
        <f t="shared" si="320"/>
        <v>#N/A</v>
      </c>
      <c r="GB72" s="170" t="e">
        <f t="shared" si="321"/>
        <v>#N/A</v>
      </c>
      <c r="GC72" s="170" t="e">
        <f t="shared" si="322"/>
        <v>#N/A</v>
      </c>
      <c r="GD72" s="170" t="e">
        <f t="shared" si="323"/>
        <v>#N/A</v>
      </c>
      <c r="GE72" s="170" t="e">
        <f t="shared" si="324"/>
        <v>#N/A</v>
      </c>
      <c r="GF72" s="170" t="e">
        <f t="shared" si="325"/>
        <v>#N/A</v>
      </c>
      <c r="GG72" s="170" t="e">
        <f t="shared" si="326"/>
        <v>#N/A</v>
      </c>
      <c r="GH72" s="170" t="e">
        <f t="shared" si="327"/>
        <v>#N/A</v>
      </c>
      <c r="GI72" s="170" t="e">
        <f t="shared" si="328"/>
        <v>#N/A</v>
      </c>
      <c r="GJ72" s="170" t="e">
        <f t="shared" si="329"/>
        <v>#N/A</v>
      </c>
      <c r="GK72" s="170" t="e">
        <f t="shared" si="330"/>
        <v>#N/A</v>
      </c>
      <c r="GL72" s="170" t="e">
        <f t="shared" si="331"/>
        <v>#N/A</v>
      </c>
      <c r="GM72" s="170" t="e">
        <f t="shared" si="332"/>
        <v>#N/A</v>
      </c>
      <c r="GN72" s="170" t="e">
        <f t="shared" si="333"/>
        <v>#N/A</v>
      </c>
      <c r="GO72" s="170" t="e">
        <f t="shared" si="334"/>
        <v>#N/A</v>
      </c>
      <c r="GP72" s="170" t="e">
        <f t="shared" si="335"/>
        <v>#N/A</v>
      </c>
      <c r="GQ72" s="170" t="e">
        <f t="shared" si="336"/>
        <v>#N/A</v>
      </c>
      <c r="GR72" s="170" t="e">
        <f t="shared" si="337"/>
        <v>#N/A</v>
      </c>
      <c r="GS72" s="170" t="e">
        <f t="shared" si="338"/>
        <v>#N/A</v>
      </c>
      <c r="GT72" s="170" t="e">
        <f t="shared" si="339"/>
        <v>#N/A</v>
      </c>
      <c r="GU72" s="170" t="e">
        <f t="shared" si="340"/>
        <v>#N/A</v>
      </c>
      <c r="GV72" s="170" t="e">
        <f t="shared" si="341"/>
        <v>#N/A</v>
      </c>
      <c r="GW72" s="170" t="e">
        <f t="shared" si="342"/>
        <v>#N/A</v>
      </c>
      <c r="GX72" s="170" t="e">
        <f t="shared" si="343"/>
        <v>#N/A</v>
      </c>
      <c r="GY72" s="170" t="e">
        <f t="shared" si="344"/>
        <v>#N/A</v>
      </c>
      <c r="GZ72" s="170" t="e">
        <f t="shared" si="345"/>
        <v>#N/A</v>
      </c>
      <c r="HA72" s="170" t="e">
        <f t="shared" si="346"/>
        <v>#N/A</v>
      </c>
      <c r="HB72" s="170" t="e">
        <f t="shared" si="347"/>
        <v>#N/A</v>
      </c>
      <c r="HC72" s="170" t="e">
        <f t="shared" si="348"/>
        <v>#N/A</v>
      </c>
      <c r="HD72" s="170" t="e">
        <f t="shared" si="349"/>
        <v>#N/A</v>
      </c>
      <c r="HE72" s="170" t="e">
        <f t="shared" si="350"/>
        <v>#N/A</v>
      </c>
      <c r="HF72" s="170" t="e">
        <f t="shared" si="351"/>
        <v>#N/A</v>
      </c>
      <c r="HG72" s="170" t="e">
        <f t="shared" si="352"/>
        <v>#N/A</v>
      </c>
      <c r="HH72" s="170" t="e">
        <f t="shared" si="353"/>
        <v>#N/A</v>
      </c>
      <c r="HI72" s="170" t="e">
        <f t="shared" si="354"/>
        <v>#N/A</v>
      </c>
      <c r="HJ72" s="170" t="e">
        <f t="shared" si="355"/>
        <v>#N/A</v>
      </c>
      <c r="HK72" s="170" t="e">
        <f t="shared" si="356"/>
        <v>#N/A</v>
      </c>
      <c r="HL72" s="170" t="e">
        <f t="shared" si="357"/>
        <v>#N/A</v>
      </c>
      <c r="HM72" s="170" t="e">
        <f t="shared" si="358"/>
        <v>#N/A</v>
      </c>
      <c r="HN72" s="170" t="e">
        <f t="shared" si="359"/>
        <v>#N/A</v>
      </c>
      <c r="HO72" s="170" t="e">
        <f t="shared" si="360"/>
        <v>#N/A</v>
      </c>
      <c r="HP72" s="170" t="e">
        <f t="shared" si="361"/>
        <v>#N/A</v>
      </c>
    </row>
    <row r="73" spans="1:224" hidden="1" x14ac:dyDescent="0.25">
      <c r="A73" s="4">
        <v>70</v>
      </c>
      <c r="B73" s="96"/>
      <c r="C73" s="96"/>
      <c r="D73" s="96"/>
      <c r="E73" s="36" t="str">
        <f t="shared" si="362"/>
        <v/>
      </c>
      <c r="F73" s="36" t="str">
        <f t="shared" si="363"/>
        <v/>
      </c>
      <c r="G73" s="74" t="str">
        <f t="shared" si="364"/>
        <v/>
      </c>
      <c r="H73" s="23"/>
      <c r="I73" s="58"/>
      <c r="J73" s="281"/>
      <c r="K73" s="75" t="str">
        <f>IF(AND(B73&gt;0,C73&gt;0,D73&gt;0),IF(ISBLANK(J73),IF(ISBLANK(H73),"",(D73-B73)*VLOOKUP(H73,VLookups!$A$4:$B$13,2,FALSE)),J73),"")</f>
        <v/>
      </c>
      <c r="L73" s="76" t="str">
        <f t="shared" si="257"/>
        <v/>
      </c>
      <c r="M73" s="96"/>
      <c r="N73" s="271"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258"/>
        <v/>
      </c>
      <c r="W73" s="50" t="str">
        <f t="shared" si="367"/>
        <v/>
      </c>
      <c r="X73" s="50" t="str">
        <f t="shared" si="367"/>
        <v/>
      </c>
      <c r="Y73" s="50" t="str">
        <f t="shared" si="367"/>
        <v/>
      </c>
      <c r="Z73" s="50" t="str">
        <f t="shared" si="367"/>
        <v/>
      </c>
      <c r="AA73" s="50" t="str">
        <f t="shared" si="367"/>
        <v/>
      </c>
      <c r="AB73" s="50" t="str">
        <f t="shared" si="367"/>
        <v/>
      </c>
      <c r="AC73" s="50" t="str">
        <f t="shared" si="367"/>
        <v/>
      </c>
      <c r="AD73" s="50" t="str">
        <f t="shared" si="367"/>
        <v/>
      </c>
      <c r="AE73" s="50" t="str">
        <f t="shared" si="367"/>
        <v/>
      </c>
      <c r="AF73" s="50" t="str">
        <f t="shared" si="367"/>
        <v/>
      </c>
      <c r="AG73" s="50" t="str">
        <f t="shared" si="367"/>
        <v/>
      </c>
      <c r="AH73" s="50" t="str">
        <f t="shared" si="367"/>
        <v/>
      </c>
      <c r="AI73" s="50" t="str">
        <f t="shared" si="367"/>
        <v/>
      </c>
      <c r="AJ73" s="50" t="str">
        <f t="shared" si="367"/>
        <v/>
      </c>
      <c r="AK73" s="50" t="str">
        <f t="shared" si="367"/>
        <v/>
      </c>
      <c r="AL73" s="50" t="str">
        <f t="shared" si="367"/>
        <v/>
      </c>
      <c r="AM73" s="50" t="str">
        <f t="shared" si="367"/>
        <v/>
      </c>
      <c r="AN73" s="50" t="str">
        <f t="shared" si="367"/>
        <v/>
      </c>
      <c r="AO73" s="50" t="str">
        <f t="shared" si="367"/>
        <v/>
      </c>
      <c r="AP73" s="50" t="str">
        <f t="shared" si="367"/>
        <v/>
      </c>
      <c r="AQ73" s="50" t="str">
        <f t="shared" si="259"/>
        <v/>
      </c>
      <c r="AR73" s="50" t="str">
        <f t="shared" ref="AR73:DC76" si="369">IF(ISNONTEXT($V73),AQ73+$V73,"")</f>
        <v/>
      </c>
      <c r="AS73" s="50" t="str">
        <f t="shared" si="369"/>
        <v/>
      </c>
      <c r="AT73" s="50" t="str">
        <f t="shared" si="369"/>
        <v/>
      </c>
      <c r="AU73" s="50" t="str">
        <f t="shared" si="369"/>
        <v/>
      </c>
      <c r="AV73" s="50" t="str">
        <f t="shared" si="369"/>
        <v/>
      </c>
      <c r="AW73" s="50" t="str">
        <f t="shared" si="369"/>
        <v/>
      </c>
      <c r="AX73" s="50" t="str">
        <f t="shared" si="369"/>
        <v/>
      </c>
      <c r="AY73" s="50" t="str">
        <f t="shared" si="369"/>
        <v/>
      </c>
      <c r="AZ73" s="50" t="str">
        <f t="shared" si="369"/>
        <v/>
      </c>
      <c r="BA73" s="50" t="str">
        <f t="shared" si="369"/>
        <v/>
      </c>
      <c r="BB73" s="50" t="str">
        <f t="shared" si="369"/>
        <v/>
      </c>
      <c r="BC73" s="50" t="str">
        <f t="shared" si="369"/>
        <v/>
      </c>
      <c r="BD73" s="50" t="str">
        <f t="shared" si="369"/>
        <v/>
      </c>
      <c r="BE73" s="50" t="str">
        <f t="shared" si="369"/>
        <v/>
      </c>
      <c r="BF73" s="50" t="str">
        <f t="shared" si="369"/>
        <v/>
      </c>
      <c r="BG73" s="50" t="str">
        <f t="shared" si="369"/>
        <v/>
      </c>
      <c r="BH73" s="50" t="str">
        <f t="shared" si="369"/>
        <v/>
      </c>
      <c r="BI73" s="50" t="str">
        <f t="shared" si="369"/>
        <v/>
      </c>
      <c r="BJ73" s="50" t="str">
        <f t="shared" si="369"/>
        <v/>
      </c>
      <c r="BK73" s="50" t="str">
        <f t="shared" si="369"/>
        <v/>
      </c>
      <c r="BL73" s="50" t="str">
        <f t="shared" si="369"/>
        <v/>
      </c>
      <c r="BM73" s="50" t="str">
        <f t="shared" si="369"/>
        <v/>
      </c>
      <c r="BN73" s="50" t="str">
        <f t="shared" si="369"/>
        <v/>
      </c>
      <c r="BO73" s="50" t="str">
        <f t="shared" si="369"/>
        <v/>
      </c>
      <c r="BP73" s="50" t="str">
        <f t="shared" si="369"/>
        <v/>
      </c>
      <c r="BQ73" s="50" t="str">
        <f t="shared" si="369"/>
        <v/>
      </c>
      <c r="BR73" s="50" t="str">
        <f t="shared" si="369"/>
        <v/>
      </c>
      <c r="BS73" s="50" t="str">
        <f t="shared" si="369"/>
        <v/>
      </c>
      <c r="BT73" s="50" t="str">
        <f t="shared" si="369"/>
        <v/>
      </c>
      <c r="BU73" s="50" t="str">
        <f t="shared" si="369"/>
        <v/>
      </c>
      <c r="BV73" s="50" t="str">
        <f t="shared" si="369"/>
        <v/>
      </c>
      <c r="BW73" s="50" t="str">
        <f t="shared" si="369"/>
        <v/>
      </c>
      <c r="BX73" s="50" t="str">
        <f t="shared" si="369"/>
        <v/>
      </c>
      <c r="BY73" s="50" t="str">
        <f t="shared" si="369"/>
        <v/>
      </c>
      <c r="BZ73" s="50" t="str">
        <f t="shared" si="369"/>
        <v/>
      </c>
      <c r="CA73" s="50" t="str">
        <f t="shared" si="369"/>
        <v/>
      </c>
      <c r="CB73" s="50" t="str">
        <f t="shared" si="369"/>
        <v/>
      </c>
      <c r="CC73" s="50" t="str">
        <f t="shared" si="369"/>
        <v/>
      </c>
      <c r="CD73" s="50" t="str">
        <f t="shared" si="369"/>
        <v/>
      </c>
      <c r="CE73" s="50" t="str">
        <f t="shared" si="369"/>
        <v/>
      </c>
      <c r="CF73" s="50" t="str">
        <f t="shared" si="369"/>
        <v/>
      </c>
      <c r="CG73" s="50" t="str">
        <f t="shared" si="369"/>
        <v/>
      </c>
      <c r="CH73" s="50" t="str">
        <f t="shared" si="369"/>
        <v/>
      </c>
      <c r="CI73" s="50" t="str">
        <f t="shared" si="369"/>
        <v/>
      </c>
      <c r="CJ73" s="50" t="str">
        <f t="shared" si="369"/>
        <v/>
      </c>
      <c r="CK73" s="50" t="str">
        <f t="shared" si="369"/>
        <v/>
      </c>
      <c r="CL73" s="50" t="str">
        <f t="shared" si="369"/>
        <v/>
      </c>
      <c r="CM73" s="50" t="str">
        <f t="shared" si="369"/>
        <v/>
      </c>
      <c r="CN73" s="50" t="str">
        <f t="shared" si="369"/>
        <v/>
      </c>
      <c r="CO73" s="50" t="str">
        <f t="shared" si="369"/>
        <v/>
      </c>
      <c r="CP73" s="50" t="str">
        <f t="shared" si="369"/>
        <v/>
      </c>
      <c r="CQ73" s="50" t="str">
        <f t="shared" si="369"/>
        <v/>
      </c>
      <c r="CR73" s="50" t="str">
        <f t="shared" si="369"/>
        <v/>
      </c>
      <c r="CS73" s="50" t="str">
        <f t="shared" si="369"/>
        <v/>
      </c>
      <c r="CT73" s="50" t="str">
        <f t="shared" si="369"/>
        <v/>
      </c>
      <c r="CU73" s="50" t="str">
        <f t="shared" si="369"/>
        <v/>
      </c>
      <c r="CV73" s="50" t="str">
        <f t="shared" si="369"/>
        <v/>
      </c>
      <c r="CW73" s="50" t="str">
        <f t="shared" si="369"/>
        <v/>
      </c>
      <c r="CX73" s="50" t="str">
        <f t="shared" si="369"/>
        <v/>
      </c>
      <c r="CY73" s="50" t="str">
        <f t="shared" si="369"/>
        <v/>
      </c>
      <c r="CZ73" s="50" t="str">
        <f t="shared" si="369"/>
        <v/>
      </c>
      <c r="DA73" s="50" t="str">
        <f t="shared" si="369"/>
        <v/>
      </c>
      <c r="DB73" s="50" t="str">
        <f t="shared" si="369"/>
        <v/>
      </c>
      <c r="DC73" s="50" t="str">
        <f t="shared" si="369"/>
        <v/>
      </c>
      <c r="DD73" s="50" t="str">
        <f t="shared" si="260"/>
        <v/>
      </c>
      <c r="DE73" s="50" t="str">
        <f t="shared" si="260"/>
        <v/>
      </c>
      <c r="DF73" s="50" t="str">
        <f t="shared" si="260"/>
        <v/>
      </c>
      <c r="DG73" s="50" t="str">
        <f t="shared" si="260"/>
        <v/>
      </c>
      <c r="DH73" s="50" t="str">
        <f t="shared" si="260"/>
        <v/>
      </c>
      <c r="DI73" s="50" t="str">
        <f t="shared" si="260"/>
        <v/>
      </c>
      <c r="DJ73" s="50" t="str">
        <f t="shared" si="260"/>
        <v/>
      </c>
      <c r="DK73" s="50" t="str">
        <f t="shared" si="260"/>
        <v/>
      </c>
      <c r="DL73" s="50" t="str">
        <f t="shared" si="260"/>
        <v/>
      </c>
      <c r="DM73" s="50" t="str">
        <f t="shared" si="260"/>
        <v/>
      </c>
      <c r="DN73" s="50" t="str">
        <f t="shared" si="260"/>
        <v/>
      </c>
      <c r="DO73" s="50" t="str">
        <f t="shared" si="260"/>
        <v/>
      </c>
      <c r="DP73" s="50" t="str">
        <f t="shared" si="260"/>
        <v/>
      </c>
      <c r="DQ73" s="50" t="str">
        <f t="shared" si="260"/>
        <v/>
      </c>
      <c r="DR73" s="50" t="str">
        <f t="shared" si="260"/>
        <v/>
      </c>
      <c r="DS73" s="50" t="str">
        <f t="shared" si="260"/>
        <v/>
      </c>
      <c r="DT73" s="170" t="e">
        <f t="shared" si="261"/>
        <v>#N/A</v>
      </c>
      <c r="DU73" s="170" t="e">
        <f t="shared" si="262"/>
        <v>#N/A</v>
      </c>
      <c r="DV73" s="170" t="e">
        <f t="shared" si="263"/>
        <v>#N/A</v>
      </c>
      <c r="DW73" s="170" t="e">
        <f t="shared" si="264"/>
        <v>#N/A</v>
      </c>
      <c r="DX73" s="170" t="e">
        <f t="shared" si="265"/>
        <v>#N/A</v>
      </c>
      <c r="DY73" s="170" t="e">
        <f t="shared" si="266"/>
        <v>#N/A</v>
      </c>
      <c r="DZ73" s="170" t="e">
        <f t="shared" si="267"/>
        <v>#N/A</v>
      </c>
      <c r="EA73" s="170" t="e">
        <f t="shared" si="268"/>
        <v>#N/A</v>
      </c>
      <c r="EB73" s="170" t="e">
        <f t="shared" si="269"/>
        <v>#N/A</v>
      </c>
      <c r="EC73" s="170" t="e">
        <f t="shared" si="270"/>
        <v>#N/A</v>
      </c>
      <c r="ED73" s="170" t="e">
        <f t="shared" si="271"/>
        <v>#N/A</v>
      </c>
      <c r="EE73" s="170" t="e">
        <f t="shared" si="272"/>
        <v>#N/A</v>
      </c>
      <c r="EF73" s="170" t="e">
        <f t="shared" si="273"/>
        <v>#N/A</v>
      </c>
      <c r="EG73" s="170" t="e">
        <f t="shared" si="274"/>
        <v>#N/A</v>
      </c>
      <c r="EH73" s="170" t="e">
        <f t="shared" si="275"/>
        <v>#N/A</v>
      </c>
      <c r="EI73" s="170" t="e">
        <f t="shared" si="276"/>
        <v>#N/A</v>
      </c>
      <c r="EJ73" s="170" t="e">
        <f t="shared" si="277"/>
        <v>#N/A</v>
      </c>
      <c r="EK73" s="170" t="e">
        <f t="shared" si="278"/>
        <v>#N/A</v>
      </c>
      <c r="EL73" s="170" t="e">
        <f t="shared" si="279"/>
        <v>#N/A</v>
      </c>
      <c r="EM73" s="170" t="e">
        <f t="shared" si="280"/>
        <v>#N/A</v>
      </c>
      <c r="EN73" s="170" t="e">
        <f t="shared" si="281"/>
        <v>#N/A</v>
      </c>
      <c r="EO73" s="170" t="e">
        <f t="shared" si="282"/>
        <v>#N/A</v>
      </c>
      <c r="EP73" s="170" t="e">
        <f t="shared" si="283"/>
        <v>#N/A</v>
      </c>
      <c r="EQ73" s="170" t="e">
        <f t="shared" si="284"/>
        <v>#N/A</v>
      </c>
      <c r="ER73" s="170" t="e">
        <f t="shared" si="285"/>
        <v>#N/A</v>
      </c>
      <c r="ES73" s="170" t="e">
        <f t="shared" si="286"/>
        <v>#N/A</v>
      </c>
      <c r="ET73" s="170" t="e">
        <f t="shared" si="287"/>
        <v>#N/A</v>
      </c>
      <c r="EU73" s="170" t="e">
        <f t="shared" si="288"/>
        <v>#N/A</v>
      </c>
      <c r="EV73" s="170" t="e">
        <f t="shared" si="289"/>
        <v>#N/A</v>
      </c>
      <c r="EW73" s="170" t="e">
        <f t="shared" si="290"/>
        <v>#N/A</v>
      </c>
      <c r="EX73" s="170" t="e">
        <f t="shared" si="291"/>
        <v>#N/A</v>
      </c>
      <c r="EY73" s="170" t="e">
        <f t="shared" si="292"/>
        <v>#N/A</v>
      </c>
      <c r="EZ73" s="170" t="e">
        <f t="shared" si="293"/>
        <v>#N/A</v>
      </c>
      <c r="FA73" s="170" t="e">
        <f t="shared" si="294"/>
        <v>#N/A</v>
      </c>
      <c r="FB73" s="170" t="e">
        <f t="shared" si="295"/>
        <v>#N/A</v>
      </c>
      <c r="FC73" s="170" t="e">
        <f t="shared" si="296"/>
        <v>#N/A</v>
      </c>
      <c r="FD73" s="170" t="e">
        <f t="shared" si="297"/>
        <v>#N/A</v>
      </c>
      <c r="FE73" s="170" t="e">
        <f t="shared" si="298"/>
        <v>#N/A</v>
      </c>
      <c r="FF73" s="170" t="e">
        <f t="shared" si="299"/>
        <v>#N/A</v>
      </c>
      <c r="FG73" s="170" t="e">
        <f t="shared" si="300"/>
        <v>#N/A</v>
      </c>
      <c r="FH73" s="170" t="e">
        <f t="shared" si="301"/>
        <v>#N/A</v>
      </c>
      <c r="FI73" s="170" t="e">
        <f t="shared" si="302"/>
        <v>#N/A</v>
      </c>
      <c r="FJ73" s="170" t="e">
        <f t="shared" si="303"/>
        <v>#N/A</v>
      </c>
      <c r="FK73" s="170" t="e">
        <f t="shared" si="304"/>
        <v>#N/A</v>
      </c>
      <c r="FL73" s="170" t="e">
        <f t="shared" si="305"/>
        <v>#N/A</v>
      </c>
      <c r="FM73" s="170" t="e">
        <f t="shared" si="306"/>
        <v>#N/A</v>
      </c>
      <c r="FN73" s="170" t="e">
        <f t="shared" si="307"/>
        <v>#N/A</v>
      </c>
      <c r="FO73" s="170" t="e">
        <f t="shared" si="308"/>
        <v>#N/A</v>
      </c>
      <c r="FP73" s="170" t="e">
        <f t="shared" si="309"/>
        <v>#N/A</v>
      </c>
      <c r="FQ73" s="170" t="e">
        <f t="shared" si="310"/>
        <v>#N/A</v>
      </c>
      <c r="FR73" s="170" t="e">
        <f t="shared" si="311"/>
        <v>#N/A</v>
      </c>
      <c r="FS73" s="170" t="e">
        <f t="shared" si="312"/>
        <v>#N/A</v>
      </c>
      <c r="FT73" s="170" t="e">
        <f t="shared" si="313"/>
        <v>#N/A</v>
      </c>
      <c r="FU73" s="170" t="e">
        <f t="shared" si="314"/>
        <v>#N/A</v>
      </c>
      <c r="FV73" s="170" t="e">
        <f t="shared" si="315"/>
        <v>#N/A</v>
      </c>
      <c r="FW73" s="170" t="e">
        <f t="shared" si="316"/>
        <v>#N/A</v>
      </c>
      <c r="FX73" s="170" t="e">
        <f t="shared" si="317"/>
        <v>#N/A</v>
      </c>
      <c r="FY73" s="170" t="e">
        <f t="shared" si="318"/>
        <v>#N/A</v>
      </c>
      <c r="FZ73" s="170" t="e">
        <f t="shared" si="319"/>
        <v>#N/A</v>
      </c>
      <c r="GA73" s="170" t="e">
        <f t="shared" si="320"/>
        <v>#N/A</v>
      </c>
      <c r="GB73" s="170" t="e">
        <f t="shared" si="321"/>
        <v>#N/A</v>
      </c>
      <c r="GC73" s="170" t="e">
        <f t="shared" si="322"/>
        <v>#N/A</v>
      </c>
      <c r="GD73" s="170" t="e">
        <f t="shared" si="323"/>
        <v>#N/A</v>
      </c>
      <c r="GE73" s="170" t="e">
        <f t="shared" si="324"/>
        <v>#N/A</v>
      </c>
      <c r="GF73" s="170" t="e">
        <f t="shared" si="325"/>
        <v>#N/A</v>
      </c>
      <c r="GG73" s="170" t="e">
        <f t="shared" si="326"/>
        <v>#N/A</v>
      </c>
      <c r="GH73" s="170" t="e">
        <f t="shared" si="327"/>
        <v>#N/A</v>
      </c>
      <c r="GI73" s="170" t="e">
        <f t="shared" si="328"/>
        <v>#N/A</v>
      </c>
      <c r="GJ73" s="170" t="e">
        <f t="shared" si="329"/>
        <v>#N/A</v>
      </c>
      <c r="GK73" s="170" t="e">
        <f t="shared" si="330"/>
        <v>#N/A</v>
      </c>
      <c r="GL73" s="170" t="e">
        <f t="shared" si="331"/>
        <v>#N/A</v>
      </c>
      <c r="GM73" s="170" t="e">
        <f t="shared" si="332"/>
        <v>#N/A</v>
      </c>
      <c r="GN73" s="170" t="e">
        <f t="shared" si="333"/>
        <v>#N/A</v>
      </c>
      <c r="GO73" s="170" t="e">
        <f t="shared" si="334"/>
        <v>#N/A</v>
      </c>
      <c r="GP73" s="170" t="e">
        <f t="shared" si="335"/>
        <v>#N/A</v>
      </c>
      <c r="GQ73" s="170" t="e">
        <f t="shared" si="336"/>
        <v>#N/A</v>
      </c>
      <c r="GR73" s="170" t="e">
        <f t="shared" si="337"/>
        <v>#N/A</v>
      </c>
      <c r="GS73" s="170" t="e">
        <f t="shared" si="338"/>
        <v>#N/A</v>
      </c>
      <c r="GT73" s="170" t="e">
        <f t="shared" si="339"/>
        <v>#N/A</v>
      </c>
      <c r="GU73" s="170" t="e">
        <f t="shared" si="340"/>
        <v>#N/A</v>
      </c>
      <c r="GV73" s="170" t="e">
        <f t="shared" si="341"/>
        <v>#N/A</v>
      </c>
      <c r="GW73" s="170" t="e">
        <f t="shared" si="342"/>
        <v>#N/A</v>
      </c>
      <c r="GX73" s="170" t="e">
        <f t="shared" si="343"/>
        <v>#N/A</v>
      </c>
      <c r="GY73" s="170" t="e">
        <f t="shared" si="344"/>
        <v>#N/A</v>
      </c>
      <c r="GZ73" s="170" t="e">
        <f t="shared" si="345"/>
        <v>#N/A</v>
      </c>
      <c r="HA73" s="170" t="e">
        <f t="shared" si="346"/>
        <v>#N/A</v>
      </c>
      <c r="HB73" s="170" t="e">
        <f t="shared" si="347"/>
        <v>#N/A</v>
      </c>
      <c r="HC73" s="170" t="e">
        <f t="shared" si="348"/>
        <v>#N/A</v>
      </c>
      <c r="HD73" s="170" t="e">
        <f t="shared" si="349"/>
        <v>#N/A</v>
      </c>
      <c r="HE73" s="170" t="e">
        <f t="shared" si="350"/>
        <v>#N/A</v>
      </c>
      <c r="HF73" s="170" t="e">
        <f t="shared" si="351"/>
        <v>#N/A</v>
      </c>
      <c r="HG73" s="170" t="e">
        <f t="shared" si="352"/>
        <v>#N/A</v>
      </c>
      <c r="HH73" s="170" t="e">
        <f t="shared" si="353"/>
        <v>#N/A</v>
      </c>
      <c r="HI73" s="170" t="e">
        <f t="shared" si="354"/>
        <v>#N/A</v>
      </c>
      <c r="HJ73" s="170" t="e">
        <f t="shared" si="355"/>
        <v>#N/A</v>
      </c>
      <c r="HK73" s="170" t="e">
        <f t="shared" si="356"/>
        <v>#N/A</v>
      </c>
      <c r="HL73" s="170" t="e">
        <f t="shared" si="357"/>
        <v>#N/A</v>
      </c>
      <c r="HM73" s="170" t="e">
        <f t="shared" si="358"/>
        <v>#N/A</v>
      </c>
      <c r="HN73" s="170" t="e">
        <f t="shared" si="359"/>
        <v>#N/A</v>
      </c>
      <c r="HO73" s="170" t="e">
        <f t="shared" si="360"/>
        <v>#N/A</v>
      </c>
      <c r="HP73" s="170" t="e">
        <f t="shared" si="361"/>
        <v>#N/A</v>
      </c>
    </row>
    <row r="74" spans="1:224" hidden="1" x14ac:dyDescent="0.25">
      <c r="A74" s="4">
        <v>71</v>
      </c>
      <c r="B74" s="96"/>
      <c r="C74" s="96"/>
      <c r="D74" s="96"/>
      <c r="E74" s="36" t="str">
        <f t="shared" si="362"/>
        <v/>
      </c>
      <c r="F74" s="36" t="str">
        <f t="shared" si="363"/>
        <v/>
      </c>
      <c r="G74" s="74" t="str">
        <f t="shared" si="364"/>
        <v/>
      </c>
      <c r="H74" s="23"/>
      <c r="I74" s="58"/>
      <c r="J74" s="281"/>
      <c r="K74" s="75" t="str">
        <f>IF(AND(B74&gt;0,C74&gt;0,D74&gt;0),IF(ISBLANK(J74),IF(ISBLANK(H74),"",(D74-B74)*VLOOKUP(H74,VLookups!$A$4:$B$13,2,FALSE)),J74),"")</f>
        <v/>
      </c>
      <c r="L74" s="76" t="str">
        <f t="shared" si="257"/>
        <v/>
      </c>
      <c r="M74" s="96"/>
      <c r="N74" s="271"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258"/>
        <v/>
      </c>
      <c r="W74" s="50" t="str">
        <f t="shared" si="367"/>
        <v/>
      </c>
      <c r="X74" s="50" t="str">
        <f t="shared" si="367"/>
        <v/>
      </c>
      <c r="Y74" s="50" t="str">
        <f t="shared" si="367"/>
        <v/>
      </c>
      <c r="Z74" s="50" t="str">
        <f t="shared" si="367"/>
        <v/>
      </c>
      <c r="AA74" s="50" t="str">
        <f t="shared" si="367"/>
        <v/>
      </c>
      <c r="AB74" s="50" t="str">
        <f t="shared" si="367"/>
        <v/>
      </c>
      <c r="AC74" s="50" t="str">
        <f t="shared" si="367"/>
        <v/>
      </c>
      <c r="AD74" s="50" t="str">
        <f t="shared" si="367"/>
        <v/>
      </c>
      <c r="AE74" s="50" t="str">
        <f t="shared" si="367"/>
        <v/>
      </c>
      <c r="AF74" s="50" t="str">
        <f t="shared" si="367"/>
        <v/>
      </c>
      <c r="AG74" s="50" t="str">
        <f t="shared" si="367"/>
        <v/>
      </c>
      <c r="AH74" s="50" t="str">
        <f t="shared" si="367"/>
        <v/>
      </c>
      <c r="AI74" s="50" t="str">
        <f t="shared" si="367"/>
        <v/>
      </c>
      <c r="AJ74" s="50" t="str">
        <f t="shared" si="367"/>
        <v/>
      </c>
      <c r="AK74" s="50" t="str">
        <f t="shared" si="367"/>
        <v/>
      </c>
      <c r="AL74" s="50" t="str">
        <f t="shared" si="367"/>
        <v/>
      </c>
      <c r="AM74" s="50" t="str">
        <f t="shared" si="367"/>
        <v/>
      </c>
      <c r="AN74" s="50" t="str">
        <f t="shared" si="367"/>
        <v/>
      </c>
      <c r="AO74" s="50" t="str">
        <f t="shared" si="367"/>
        <v/>
      </c>
      <c r="AP74" s="50" t="str">
        <f t="shared" si="367"/>
        <v/>
      </c>
      <c r="AQ74" s="50" t="str">
        <f t="shared" si="259"/>
        <v/>
      </c>
      <c r="AR74" s="50" t="str">
        <f t="shared" si="369"/>
        <v/>
      </c>
      <c r="AS74" s="50" t="str">
        <f t="shared" si="369"/>
        <v/>
      </c>
      <c r="AT74" s="50" t="str">
        <f t="shared" si="369"/>
        <v/>
      </c>
      <c r="AU74" s="50" t="str">
        <f t="shared" si="369"/>
        <v/>
      </c>
      <c r="AV74" s="50" t="str">
        <f t="shared" si="369"/>
        <v/>
      </c>
      <c r="AW74" s="50" t="str">
        <f t="shared" si="369"/>
        <v/>
      </c>
      <c r="AX74" s="50" t="str">
        <f t="shared" si="369"/>
        <v/>
      </c>
      <c r="AY74" s="50" t="str">
        <f t="shared" si="369"/>
        <v/>
      </c>
      <c r="AZ74" s="50" t="str">
        <f t="shared" si="369"/>
        <v/>
      </c>
      <c r="BA74" s="50" t="str">
        <f t="shared" si="369"/>
        <v/>
      </c>
      <c r="BB74" s="50" t="str">
        <f t="shared" si="369"/>
        <v/>
      </c>
      <c r="BC74" s="50" t="str">
        <f t="shared" si="369"/>
        <v/>
      </c>
      <c r="BD74" s="50" t="str">
        <f t="shared" si="369"/>
        <v/>
      </c>
      <c r="BE74" s="50" t="str">
        <f t="shared" si="369"/>
        <v/>
      </c>
      <c r="BF74" s="50" t="str">
        <f t="shared" si="369"/>
        <v/>
      </c>
      <c r="BG74" s="50" t="str">
        <f t="shared" si="369"/>
        <v/>
      </c>
      <c r="BH74" s="50" t="str">
        <f t="shared" si="369"/>
        <v/>
      </c>
      <c r="BI74" s="50" t="str">
        <f t="shared" si="369"/>
        <v/>
      </c>
      <c r="BJ74" s="50" t="str">
        <f t="shared" si="369"/>
        <v/>
      </c>
      <c r="BK74" s="50" t="str">
        <f t="shared" si="369"/>
        <v/>
      </c>
      <c r="BL74" s="50" t="str">
        <f t="shared" si="369"/>
        <v/>
      </c>
      <c r="BM74" s="50" t="str">
        <f t="shared" si="369"/>
        <v/>
      </c>
      <c r="BN74" s="50" t="str">
        <f t="shared" si="369"/>
        <v/>
      </c>
      <c r="BO74" s="50" t="str">
        <f t="shared" si="369"/>
        <v/>
      </c>
      <c r="BP74" s="50" t="str">
        <f t="shared" si="369"/>
        <v/>
      </c>
      <c r="BQ74" s="50" t="str">
        <f t="shared" si="369"/>
        <v/>
      </c>
      <c r="BR74" s="50" t="str">
        <f t="shared" si="369"/>
        <v/>
      </c>
      <c r="BS74" s="50" t="str">
        <f t="shared" si="369"/>
        <v/>
      </c>
      <c r="BT74" s="50" t="str">
        <f t="shared" si="369"/>
        <v/>
      </c>
      <c r="BU74" s="50" t="str">
        <f t="shared" si="369"/>
        <v/>
      </c>
      <c r="BV74" s="50" t="str">
        <f t="shared" si="369"/>
        <v/>
      </c>
      <c r="BW74" s="50" t="str">
        <f t="shared" si="369"/>
        <v/>
      </c>
      <c r="BX74" s="50" t="str">
        <f t="shared" si="369"/>
        <v/>
      </c>
      <c r="BY74" s="50" t="str">
        <f t="shared" si="369"/>
        <v/>
      </c>
      <c r="BZ74" s="50" t="str">
        <f t="shared" si="369"/>
        <v/>
      </c>
      <c r="CA74" s="50" t="str">
        <f t="shared" si="369"/>
        <v/>
      </c>
      <c r="CB74" s="50" t="str">
        <f t="shared" si="369"/>
        <v/>
      </c>
      <c r="CC74" s="50" t="str">
        <f t="shared" si="369"/>
        <v/>
      </c>
      <c r="CD74" s="50" t="str">
        <f t="shared" si="369"/>
        <v/>
      </c>
      <c r="CE74" s="50" t="str">
        <f t="shared" si="369"/>
        <v/>
      </c>
      <c r="CF74" s="50" t="str">
        <f t="shared" si="369"/>
        <v/>
      </c>
      <c r="CG74" s="50" t="str">
        <f t="shared" si="369"/>
        <v/>
      </c>
      <c r="CH74" s="50" t="str">
        <f t="shared" si="369"/>
        <v/>
      </c>
      <c r="CI74" s="50" t="str">
        <f t="shared" si="369"/>
        <v/>
      </c>
      <c r="CJ74" s="50" t="str">
        <f t="shared" si="369"/>
        <v/>
      </c>
      <c r="CK74" s="50" t="str">
        <f t="shared" si="369"/>
        <v/>
      </c>
      <c r="CL74" s="50" t="str">
        <f t="shared" si="369"/>
        <v/>
      </c>
      <c r="CM74" s="50" t="str">
        <f t="shared" si="369"/>
        <v/>
      </c>
      <c r="CN74" s="50" t="str">
        <f t="shared" si="369"/>
        <v/>
      </c>
      <c r="CO74" s="50" t="str">
        <f t="shared" si="369"/>
        <v/>
      </c>
      <c r="CP74" s="50" t="str">
        <f t="shared" si="369"/>
        <v/>
      </c>
      <c r="CQ74" s="50" t="str">
        <f t="shared" si="369"/>
        <v/>
      </c>
      <c r="CR74" s="50" t="str">
        <f t="shared" si="369"/>
        <v/>
      </c>
      <c r="CS74" s="50" t="str">
        <f t="shared" si="369"/>
        <v/>
      </c>
      <c r="CT74" s="50" t="str">
        <f t="shared" si="369"/>
        <v/>
      </c>
      <c r="CU74" s="50" t="str">
        <f t="shared" si="369"/>
        <v/>
      </c>
      <c r="CV74" s="50" t="str">
        <f t="shared" si="369"/>
        <v/>
      </c>
      <c r="CW74" s="50" t="str">
        <f t="shared" si="369"/>
        <v/>
      </c>
      <c r="CX74" s="50" t="str">
        <f t="shared" si="369"/>
        <v/>
      </c>
      <c r="CY74" s="50" t="str">
        <f t="shared" si="369"/>
        <v/>
      </c>
      <c r="CZ74" s="50" t="str">
        <f t="shared" si="369"/>
        <v/>
      </c>
      <c r="DA74" s="50" t="str">
        <f t="shared" si="369"/>
        <v/>
      </c>
      <c r="DB74" s="50" t="str">
        <f t="shared" si="369"/>
        <v/>
      </c>
      <c r="DC74" s="50" t="str">
        <f t="shared" si="369"/>
        <v/>
      </c>
      <c r="DD74" s="50" t="str">
        <f t="shared" si="260"/>
        <v/>
      </c>
      <c r="DE74" s="50" t="str">
        <f t="shared" si="260"/>
        <v/>
      </c>
      <c r="DF74" s="50" t="str">
        <f t="shared" si="260"/>
        <v/>
      </c>
      <c r="DG74" s="50" t="str">
        <f t="shared" si="260"/>
        <v/>
      </c>
      <c r="DH74" s="50" t="str">
        <f t="shared" si="260"/>
        <v/>
      </c>
      <c r="DI74" s="50" t="str">
        <f t="shared" si="260"/>
        <v/>
      </c>
      <c r="DJ74" s="50" t="str">
        <f t="shared" si="260"/>
        <v/>
      </c>
      <c r="DK74" s="50" t="str">
        <f t="shared" si="260"/>
        <v/>
      </c>
      <c r="DL74" s="50" t="str">
        <f t="shared" si="260"/>
        <v/>
      </c>
      <c r="DM74" s="50" t="str">
        <f t="shared" si="260"/>
        <v/>
      </c>
      <c r="DN74" s="50" t="str">
        <f t="shared" si="260"/>
        <v/>
      </c>
      <c r="DO74" s="50" t="str">
        <f t="shared" si="260"/>
        <v/>
      </c>
      <c r="DP74" s="50" t="str">
        <f t="shared" si="260"/>
        <v/>
      </c>
      <c r="DQ74" s="50" t="str">
        <f t="shared" si="260"/>
        <v/>
      </c>
      <c r="DR74" s="50" t="str">
        <f t="shared" si="260"/>
        <v/>
      </c>
      <c r="DS74" s="50" t="str">
        <f t="shared" si="260"/>
        <v/>
      </c>
      <c r="DT74" s="170" t="e">
        <f t="shared" si="261"/>
        <v>#N/A</v>
      </c>
      <c r="DU74" s="170" t="e">
        <f t="shared" si="262"/>
        <v>#N/A</v>
      </c>
      <c r="DV74" s="170" t="e">
        <f t="shared" si="263"/>
        <v>#N/A</v>
      </c>
      <c r="DW74" s="170" t="e">
        <f t="shared" si="264"/>
        <v>#N/A</v>
      </c>
      <c r="DX74" s="170" t="e">
        <f t="shared" si="265"/>
        <v>#N/A</v>
      </c>
      <c r="DY74" s="170" t="e">
        <f t="shared" si="266"/>
        <v>#N/A</v>
      </c>
      <c r="DZ74" s="170" t="e">
        <f t="shared" si="267"/>
        <v>#N/A</v>
      </c>
      <c r="EA74" s="170" t="e">
        <f t="shared" si="268"/>
        <v>#N/A</v>
      </c>
      <c r="EB74" s="170" t="e">
        <f t="shared" si="269"/>
        <v>#N/A</v>
      </c>
      <c r="EC74" s="170" t="e">
        <f t="shared" si="270"/>
        <v>#N/A</v>
      </c>
      <c r="ED74" s="170" t="e">
        <f t="shared" si="271"/>
        <v>#N/A</v>
      </c>
      <c r="EE74" s="170" t="e">
        <f t="shared" si="272"/>
        <v>#N/A</v>
      </c>
      <c r="EF74" s="170" t="e">
        <f t="shared" si="273"/>
        <v>#N/A</v>
      </c>
      <c r="EG74" s="170" t="e">
        <f t="shared" si="274"/>
        <v>#N/A</v>
      </c>
      <c r="EH74" s="170" t="e">
        <f t="shared" si="275"/>
        <v>#N/A</v>
      </c>
      <c r="EI74" s="170" t="e">
        <f t="shared" si="276"/>
        <v>#N/A</v>
      </c>
      <c r="EJ74" s="170" t="e">
        <f t="shared" si="277"/>
        <v>#N/A</v>
      </c>
      <c r="EK74" s="170" t="e">
        <f t="shared" si="278"/>
        <v>#N/A</v>
      </c>
      <c r="EL74" s="170" t="e">
        <f t="shared" si="279"/>
        <v>#N/A</v>
      </c>
      <c r="EM74" s="170" t="e">
        <f t="shared" si="280"/>
        <v>#N/A</v>
      </c>
      <c r="EN74" s="170" t="e">
        <f t="shared" si="281"/>
        <v>#N/A</v>
      </c>
      <c r="EO74" s="170" t="e">
        <f t="shared" si="282"/>
        <v>#N/A</v>
      </c>
      <c r="EP74" s="170" t="e">
        <f t="shared" si="283"/>
        <v>#N/A</v>
      </c>
      <c r="EQ74" s="170" t="e">
        <f t="shared" si="284"/>
        <v>#N/A</v>
      </c>
      <c r="ER74" s="170" t="e">
        <f t="shared" si="285"/>
        <v>#N/A</v>
      </c>
      <c r="ES74" s="170" t="e">
        <f t="shared" si="286"/>
        <v>#N/A</v>
      </c>
      <c r="ET74" s="170" t="e">
        <f t="shared" si="287"/>
        <v>#N/A</v>
      </c>
      <c r="EU74" s="170" t="e">
        <f t="shared" si="288"/>
        <v>#N/A</v>
      </c>
      <c r="EV74" s="170" t="e">
        <f t="shared" si="289"/>
        <v>#N/A</v>
      </c>
      <c r="EW74" s="170" t="e">
        <f t="shared" si="290"/>
        <v>#N/A</v>
      </c>
      <c r="EX74" s="170" t="e">
        <f t="shared" si="291"/>
        <v>#N/A</v>
      </c>
      <c r="EY74" s="170" t="e">
        <f t="shared" si="292"/>
        <v>#N/A</v>
      </c>
      <c r="EZ74" s="170" t="e">
        <f t="shared" si="293"/>
        <v>#N/A</v>
      </c>
      <c r="FA74" s="170" t="e">
        <f t="shared" si="294"/>
        <v>#N/A</v>
      </c>
      <c r="FB74" s="170" t="e">
        <f t="shared" si="295"/>
        <v>#N/A</v>
      </c>
      <c r="FC74" s="170" t="e">
        <f t="shared" si="296"/>
        <v>#N/A</v>
      </c>
      <c r="FD74" s="170" t="e">
        <f t="shared" si="297"/>
        <v>#N/A</v>
      </c>
      <c r="FE74" s="170" t="e">
        <f t="shared" si="298"/>
        <v>#N/A</v>
      </c>
      <c r="FF74" s="170" t="e">
        <f t="shared" si="299"/>
        <v>#N/A</v>
      </c>
      <c r="FG74" s="170" t="e">
        <f t="shared" si="300"/>
        <v>#N/A</v>
      </c>
      <c r="FH74" s="170" t="e">
        <f t="shared" si="301"/>
        <v>#N/A</v>
      </c>
      <c r="FI74" s="170" t="e">
        <f t="shared" si="302"/>
        <v>#N/A</v>
      </c>
      <c r="FJ74" s="170" t="e">
        <f t="shared" si="303"/>
        <v>#N/A</v>
      </c>
      <c r="FK74" s="170" t="e">
        <f t="shared" si="304"/>
        <v>#N/A</v>
      </c>
      <c r="FL74" s="170" t="e">
        <f t="shared" si="305"/>
        <v>#N/A</v>
      </c>
      <c r="FM74" s="170" t="e">
        <f t="shared" si="306"/>
        <v>#N/A</v>
      </c>
      <c r="FN74" s="170" t="e">
        <f t="shared" si="307"/>
        <v>#N/A</v>
      </c>
      <c r="FO74" s="170" t="e">
        <f t="shared" si="308"/>
        <v>#N/A</v>
      </c>
      <c r="FP74" s="170" t="e">
        <f t="shared" si="309"/>
        <v>#N/A</v>
      </c>
      <c r="FQ74" s="170" t="e">
        <f t="shared" si="310"/>
        <v>#N/A</v>
      </c>
      <c r="FR74" s="170" t="e">
        <f t="shared" si="311"/>
        <v>#N/A</v>
      </c>
      <c r="FS74" s="170" t="e">
        <f t="shared" si="312"/>
        <v>#N/A</v>
      </c>
      <c r="FT74" s="170" t="e">
        <f t="shared" si="313"/>
        <v>#N/A</v>
      </c>
      <c r="FU74" s="170" t="e">
        <f t="shared" si="314"/>
        <v>#N/A</v>
      </c>
      <c r="FV74" s="170" t="e">
        <f t="shared" si="315"/>
        <v>#N/A</v>
      </c>
      <c r="FW74" s="170" t="e">
        <f t="shared" si="316"/>
        <v>#N/A</v>
      </c>
      <c r="FX74" s="170" t="e">
        <f t="shared" si="317"/>
        <v>#N/A</v>
      </c>
      <c r="FY74" s="170" t="e">
        <f t="shared" si="318"/>
        <v>#N/A</v>
      </c>
      <c r="FZ74" s="170" t="e">
        <f t="shared" si="319"/>
        <v>#N/A</v>
      </c>
      <c r="GA74" s="170" t="e">
        <f t="shared" si="320"/>
        <v>#N/A</v>
      </c>
      <c r="GB74" s="170" t="e">
        <f t="shared" si="321"/>
        <v>#N/A</v>
      </c>
      <c r="GC74" s="170" t="e">
        <f t="shared" si="322"/>
        <v>#N/A</v>
      </c>
      <c r="GD74" s="170" t="e">
        <f t="shared" si="323"/>
        <v>#N/A</v>
      </c>
      <c r="GE74" s="170" t="e">
        <f t="shared" si="324"/>
        <v>#N/A</v>
      </c>
      <c r="GF74" s="170" t="e">
        <f t="shared" si="325"/>
        <v>#N/A</v>
      </c>
      <c r="GG74" s="170" t="e">
        <f t="shared" si="326"/>
        <v>#N/A</v>
      </c>
      <c r="GH74" s="170" t="e">
        <f t="shared" si="327"/>
        <v>#N/A</v>
      </c>
      <c r="GI74" s="170" t="e">
        <f t="shared" si="328"/>
        <v>#N/A</v>
      </c>
      <c r="GJ74" s="170" t="e">
        <f t="shared" si="329"/>
        <v>#N/A</v>
      </c>
      <c r="GK74" s="170" t="e">
        <f t="shared" si="330"/>
        <v>#N/A</v>
      </c>
      <c r="GL74" s="170" t="e">
        <f t="shared" si="331"/>
        <v>#N/A</v>
      </c>
      <c r="GM74" s="170" t="e">
        <f t="shared" si="332"/>
        <v>#N/A</v>
      </c>
      <c r="GN74" s="170" t="e">
        <f t="shared" si="333"/>
        <v>#N/A</v>
      </c>
      <c r="GO74" s="170" t="e">
        <f t="shared" si="334"/>
        <v>#N/A</v>
      </c>
      <c r="GP74" s="170" t="e">
        <f t="shared" si="335"/>
        <v>#N/A</v>
      </c>
      <c r="GQ74" s="170" t="e">
        <f t="shared" si="336"/>
        <v>#N/A</v>
      </c>
      <c r="GR74" s="170" t="e">
        <f t="shared" si="337"/>
        <v>#N/A</v>
      </c>
      <c r="GS74" s="170" t="e">
        <f t="shared" si="338"/>
        <v>#N/A</v>
      </c>
      <c r="GT74" s="170" t="e">
        <f t="shared" si="339"/>
        <v>#N/A</v>
      </c>
      <c r="GU74" s="170" t="e">
        <f t="shared" si="340"/>
        <v>#N/A</v>
      </c>
      <c r="GV74" s="170" t="e">
        <f t="shared" si="341"/>
        <v>#N/A</v>
      </c>
      <c r="GW74" s="170" t="e">
        <f t="shared" si="342"/>
        <v>#N/A</v>
      </c>
      <c r="GX74" s="170" t="e">
        <f t="shared" si="343"/>
        <v>#N/A</v>
      </c>
      <c r="GY74" s="170" t="e">
        <f t="shared" si="344"/>
        <v>#N/A</v>
      </c>
      <c r="GZ74" s="170" t="e">
        <f t="shared" si="345"/>
        <v>#N/A</v>
      </c>
      <c r="HA74" s="170" t="e">
        <f t="shared" si="346"/>
        <v>#N/A</v>
      </c>
      <c r="HB74" s="170" t="e">
        <f t="shared" si="347"/>
        <v>#N/A</v>
      </c>
      <c r="HC74" s="170" t="e">
        <f t="shared" si="348"/>
        <v>#N/A</v>
      </c>
      <c r="HD74" s="170" t="e">
        <f t="shared" si="349"/>
        <v>#N/A</v>
      </c>
      <c r="HE74" s="170" t="e">
        <f t="shared" si="350"/>
        <v>#N/A</v>
      </c>
      <c r="HF74" s="170" t="e">
        <f t="shared" si="351"/>
        <v>#N/A</v>
      </c>
      <c r="HG74" s="170" t="e">
        <f t="shared" si="352"/>
        <v>#N/A</v>
      </c>
      <c r="HH74" s="170" t="e">
        <f t="shared" si="353"/>
        <v>#N/A</v>
      </c>
      <c r="HI74" s="170" t="e">
        <f t="shared" si="354"/>
        <v>#N/A</v>
      </c>
      <c r="HJ74" s="170" t="e">
        <f t="shared" si="355"/>
        <v>#N/A</v>
      </c>
      <c r="HK74" s="170" t="e">
        <f t="shared" si="356"/>
        <v>#N/A</v>
      </c>
      <c r="HL74" s="170" t="e">
        <f t="shared" si="357"/>
        <v>#N/A</v>
      </c>
      <c r="HM74" s="170" t="e">
        <f t="shared" si="358"/>
        <v>#N/A</v>
      </c>
      <c r="HN74" s="170" t="e">
        <f t="shared" si="359"/>
        <v>#N/A</v>
      </c>
      <c r="HO74" s="170" t="e">
        <f t="shared" si="360"/>
        <v>#N/A</v>
      </c>
      <c r="HP74" s="170" t="e">
        <f t="shared" si="361"/>
        <v>#N/A</v>
      </c>
    </row>
    <row r="75" spans="1:224" hidden="1" x14ac:dyDescent="0.25">
      <c r="A75" s="4">
        <v>72</v>
      </c>
      <c r="B75" s="96"/>
      <c r="C75" s="96"/>
      <c r="D75" s="96"/>
      <c r="E75" s="36" t="str">
        <f t="shared" si="362"/>
        <v/>
      </c>
      <c r="F75" s="36" t="str">
        <f t="shared" si="363"/>
        <v/>
      </c>
      <c r="G75" s="74" t="str">
        <f t="shared" si="364"/>
        <v/>
      </c>
      <c r="H75" s="23"/>
      <c r="I75" s="58"/>
      <c r="J75" s="281"/>
      <c r="K75" s="75" t="str">
        <f>IF(AND(B75&gt;0,C75&gt;0,D75&gt;0),IF(ISBLANK(J75),IF(ISBLANK(H75),"",(D75-B75)*VLOOKUP(H75,VLookups!$A$4:$B$13,2,FALSE)),J75),"")</f>
        <v/>
      </c>
      <c r="L75" s="76" t="str">
        <f t="shared" si="257"/>
        <v/>
      </c>
      <c r="M75" s="96"/>
      <c r="N75" s="271"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258"/>
        <v/>
      </c>
      <c r="W75" s="50" t="str">
        <f t="shared" si="367"/>
        <v/>
      </c>
      <c r="X75" s="50" t="str">
        <f t="shared" si="367"/>
        <v/>
      </c>
      <c r="Y75" s="50" t="str">
        <f t="shared" si="367"/>
        <v/>
      </c>
      <c r="Z75" s="50" t="str">
        <f t="shared" si="367"/>
        <v/>
      </c>
      <c r="AA75" s="50" t="str">
        <f t="shared" si="367"/>
        <v/>
      </c>
      <c r="AB75" s="50" t="str">
        <f t="shared" si="367"/>
        <v/>
      </c>
      <c r="AC75" s="50" t="str">
        <f t="shared" si="367"/>
        <v/>
      </c>
      <c r="AD75" s="50" t="str">
        <f t="shared" si="367"/>
        <v/>
      </c>
      <c r="AE75" s="50" t="str">
        <f t="shared" si="367"/>
        <v/>
      </c>
      <c r="AF75" s="50" t="str">
        <f t="shared" si="367"/>
        <v/>
      </c>
      <c r="AG75" s="50" t="str">
        <f t="shared" si="367"/>
        <v/>
      </c>
      <c r="AH75" s="50" t="str">
        <f t="shared" si="367"/>
        <v/>
      </c>
      <c r="AI75" s="50" t="str">
        <f t="shared" si="367"/>
        <v/>
      </c>
      <c r="AJ75" s="50" t="str">
        <f t="shared" si="367"/>
        <v/>
      </c>
      <c r="AK75" s="50" t="str">
        <f t="shared" si="367"/>
        <v/>
      </c>
      <c r="AL75" s="50" t="str">
        <f t="shared" si="367"/>
        <v/>
      </c>
      <c r="AM75" s="50" t="str">
        <f t="shared" si="367"/>
        <v/>
      </c>
      <c r="AN75" s="50" t="str">
        <f t="shared" si="367"/>
        <v/>
      </c>
      <c r="AO75" s="50" t="str">
        <f t="shared" si="367"/>
        <v/>
      </c>
      <c r="AP75" s="50" t="str">
        <f t="shared" si="367"/>
        <v/>
      </c>
      <c r="AQ75" s="50" t="str">
        <f t="shared" si="259"/>
        <v/>
      </c>
      <c r="AR75" s="50" t="str">
        <f t="shared" si="369"/>
        <v/>
      </c>
      <c r="AS75" s="50" t="str">
        <f t="shared" si="369"/>
        <v/>
      </c>
      <c r="AT75" s="50" t="str">
        <f t="shared" si="369"/>
        <v/>
      </c>
      <c r="AU75" s="50" t="str">
        <f t="shared" si="369"/>
        <v/>
      </c>
      <c r="AV75" s="50" t="str">
        <f t="shared" si="369"/>
        <v/>
      </c>
      <c r="AW75" s="50" t="str">
        <f t="shared" si="369"/>
        <v/>
      </c>
      <c r="AX75" s="50" t="str">
        <f t="shared" si="369"/>
        <v/>
      </c>
      <c r="AY75" s="50" t="str">
        <f t="shared" si="369"/>
        <v/>
      </c>
      <c r="AZ75" s="50" t="str">
        <f t="shared" si="369"/>
        <v/>
      </c>
      <c r="BA75" s="50" t="str">
        <f t="shared" si="369"/>
        <v/>
      </c>
      <c r="BB75" s="50" t="str">
        <f t="shared" si="369"/>
        <v/>
      </c>
      <c r="BC75" s="50" t="str">
        <f t="shared" si="369"/>
        <v/>
      </c>
      <c r="BD75" s="50" t="str">
        <f t="shared" si="369"/>
        <v/>
      </c>
      <c r="BE75" s="50" t="str">
        <f t="shared" si="369"/>
        <v/>
      </c>
      <c r="BF75" s="50" t="str">
        <f t="shared" si="369"/>
        <v/>
      </c>
      <c r="BG75" s="50" t="str">
        <f t="shared" si="369"/>
        <v/>
      </c>
      <c r="BH75" s="50" t="str">
        <f t="shared" si="369"/>
        <v/>
      </c>
      <c r="BI75" s="50" t="str">
        <f t="shared" si="369"/>
        <v/>
      </c>
      <c r="BJ75" s="50" t="str">
        <f t="shared" si="369"/>
        <v/>
      </c>
      <c r="BK75" s="50" t="str">
        <f t="shared" si="369"/>
        <v/>
      </c>
      <c r="BL75" s="50" t="str">
        <f t="shared" si="369"/>
        <v/>
      </c>
      <c r="BM75" s="50" t="str">
        <f t="shared" si="369"/>
        <v/>
      </c>
      <c r="BN75" s="50" t="str">
        <f t="shared" si="369"/>
        <v/>
      </c>
      <c r="BO75" s="50" t="str">
        <f t="shared" si="369"/>
        <v/>
      </c>
      <c r="BP75" s="50" t="str">
        <f t="shared" si="369"/>
        <v/>
      </c>
      <c r="BQ75" s="50" t="str">
        <f t="shared" si="369"/>
        <v/>
      </c>
      <c r="BR75" s="50" t="str">
        <f t="shared" si="369"/>
        <v/>
      </c>
      <c r="BS75" s="50" t="str">
        <f t="shared" si="369"/>
        <v/>
      </c>
      <c r="BT75" s="50" t="str">
        <f t="shared" si="369"/>
        <v/>
      </c>
      <c r="BU75" s="50" t="str">
        <f t="shared" si="369"/>
        <v/>
      </c>
      <c r="BV75" s="50" t="str">
        <f t="shared" si="369"/>
        <v/>
      </c>
      <c r="BW75" s="50" t="str">
        <f t="shared" si="369"/>
        <v/>
      </c>
      <c r="BX75" s="50" t="str">
        <f t="shared" si="369"/>
        <v/>
      </c>
      <c r="BY75" s="50" t="str">
        <f t="shared" si="369"/>
        <v/>
      </c>
      <c r="BZ75" s="50" t="str">
        <f t="shared" si="369"/>
        <v/>
      </c>
      <c r="CA75" s="50" t="str">
        <f t="shared" si="369"/>
        <v/>
      </c>
      <c r="CB75" s="50" t="str">
        <f t="shared" si="369"/>
        <v/>
      </c>
      <c r="CC75" s="50" t="str">
        <f t="shared" si="369"/>
        <v/>
      </c>
      <c r="CD75" s="50" t="str">
        <f t="shared" si="369"/>
        <v/>
      </c>
      <c r="CE75" s="50" t="str">
        <f t="shared" si="369"/>
        <v/>
      </c>
      <c r="CF75" s="50" t="str">
        <f t="shared" si="369"/>
        <v/>
      </c>
      <c r="CG75" s="50" t="str">
        <f t="shared" si="369"/>
        <v/>
      </c>
      <c r="CH75" s="50" t="str">
        <f t="shared" si="369"/>
        <v/>
      </c>
      <c r="CI75" s="50" t="str">
        <f t="shared" si="369"/>
        <v/>
      </c>
      <c r="CJ75" s="50" t="str">
        <f t="shared" si="369"/>
        <v/>
      </c>
      <c r="CK75" s="50" t="str">
        <f t="shared" si="369"/>
        <v/>
      </c>
      <c r="CL75" s="50" t="str">
        <f t="shared" si="369"/>
        <v/>
      </c>
      <c r="CM75" s="50" t="str">
        <f t="shared" si="369"/>
        <v/>
      </c>
      <c r="CN75" s="50" t="str">
        <f t="shared" si="369"/>
        <v/>
      </c>
      <c r="CO75" s="50" t="str">
        <f t="shared" si="369"/>
        <v/>
      </c>
      <c r="CP75" s="50" t="str">
        <f t="shared" si="369"/>
        <v/>
      </c>
      <c r="CQ75" s="50" t="str">
        <f t="shared" si="369"/>
        <v/>
      </c>
      <c r="CR75" s="50" t="str">
        <f t="shared" si="369"/>
        <v/>
      </c>
      <c r="CS75" s="50" t="str">
        <f t="shared" si="369"/>
        <v/>
      </c>
      <c r="CT75" s="50" t="str">
        <f t="shared" si="369"/>
        <v/>
      </c>
      <c r="CU75" s="50" t="str">
        <f t="shared" si="369"/>
        <v/>
      </c>
      <c r="CV75" s="50" t="str">
        <f t="shared" si="369"/>
        <v/>
      </c>
      <c r="CW75" s="50" t="str">
        <f t="shared" si="369"/>
        <v/>
      </c>
      <c r="CX75" s="50" t="str">
        <f t="shared" si="369"/>
        <v/>
      </c>
      <c r="CY75" s="50" t="str">
        <f t="shared" si="369"/>
        <v/>
      </c>
      <c r="CZ75" s="50" t="str">
        <f t="shared" si="369"/>
        <v/>
      </c>
      <c r="DA75" s="50" t="str">
        <f t="shared" si="369"/>
        <v/>
      </c>
      <c r="DB75" s="50" t="str">
        <f t="shared" si="369"/>
        <v/>
      </c>
      <c r="DC75" s="50" t="str">
        <f t="shared" si="369"/>
        <v/>
      </c>
      <c r="DD75" s="50" t="str">
        <f t="shared" si="260"/>
        <v/>
      </c>
      <c r="DE75" s="50" t="str">
        <f t="shared" si="260"/>
        <v/>
      </c>
      <c r="DF75" s="50" t="str">
        <f t="shared" si="260"/>
        <v/>
      </c>
      <c r="DG75" s="50" t="str">
        <f t="shared" si="260"/>
        <v/>
      </c>
      <c r="DH75" s="50" t="str">
        <f t="shared" si="260"/>
        <v/>
      </c>
      <c r="DI75" s="50" t="str">
        <f t="shared" si="260"/>
        <v/>
      </c>
      <c r="DJ75" s="50" t="str">
        <f t="shared" si="260"/>
        <v/>
      </c>
      <c r="DK75" s="50" t="str">
        <f t="shared" si="260"/>
        <v/>
      </c>
      <c r="DL75" s="50" t="str">
        <f t="shared" si="260"/>
        <v/>
      </c>
      <c r="DM75" s="50" t="str">
        <f t="shared" si="260"/>
        <v/>
      </c>
      <c r="DN75" s="50" t="str">
        <f t="shared" si="260"/>
        <v/>
      </c>
      <c r="DO75" s="50" t="str">
        <f t="shared" si="260"/>
        <v/>
      </c>
      <c r="DP75" s="50" t="str">
        <f t="shared" si="260"/>
        <v/>
      </c>
      <c r="DQ75" s="50" t="str">
        <f t="shared" si="260"/>
        <v/>
      </c>
      <c r="DR75" s="50" t="str">
        <f t="shared" si="260"/>
        <v/>
      </c>
      <c r="DS75" s="50" t="str">
        <f t="shared" si="260"/>
        <v/>
      </c>
      <c r="DT75" s="170" t="e">
        <f t="shared" si="261"/>
        <v>#N/A</v>
      </c>
      <c r="DU75" s="170" t="e">
        <f t="shared" si="262"/>
        <v>#N/A</v>
      </c>
      <c r="DV75" s="170" t="e">
        <f t="shared" si="263"/>
        <v>#N/A</v>
      </c>
      <c r="DW75" s="170" t="e">
        <f t="shared" si="264"/>
        <v>#N/A</v>
      </c>
      <c r="DX75" s="170" t="e">
        <f t="shared" si="265"/>
        <v>#N/A</v>
      </c>
      <c r="DY75" s="170" t="e">
        <f t="shared" si="266"/>
        <v>#N/A</v>
      </c>
      <c r="DZ75" s="170" t="e">
        <f t="shared" si="267"/>
        <v>#N/A</v>
      </c>
      <c r="EA75" s="170" t="e">
        <f t="shared" si="268"/>
        <v>#N/A</v>
      </c>
      <c r="EB75" s="170" t="e">
        <f t="shared" si="269"/>
        <v>#N/A</v>
      </c>
      <c r="EC75" s="170" t="e">
        <f t="shared" si="270"/>
        <v>#N/A</v>
      </c>
      <c r="ED75" s="170" t="e">
        <f t="shared" si="271"/>
        <v>#N/A</v>
      </c>
      <c r="EE75" s="170" t="e">
        <f t="shared" si="272"/>
        <v>#N/A</v>
      </c>
      <c r="EF75" s="170" t="e">
        <f t="shared" si="273"/>
        <v>#N/A</v>
      </c>
      <c r="EG75" s="170" t="e">
        <f t="shared" si="274"/>
        <v>#N/A</v>
      </c>
      <c r="EH75" s="170" t="e">
        <f t="shared" si="275"/>
        <v>#N/A</v>
      </c>
      <c r="EI75" s="170" t="e">
        <f t="shared" si="276"/>
        <v>#N/A</v>
      </c>
      <c r="EJ75" s="170" t="e">
        <f t="shared" si="277"/>
        <v>#N/A</v>
      </c>
      <c r="EK75" s="170" t="e">
        <f t="shared" si="278"/>
        <v>#N/A</v>
      </c>
      <c r="EL75" s="170" t="e">
        <f t="shared" si="279"/>
        <v>#N/A</v>
      </c>
      <c r="EM75" s="170" t="e">
        <f t="shared" si="280"/>
        <v>#N/A</v>
      </c>
      <c r="EN75" s="170" t="e">
        <f t="shared" si="281"/>
        <v>#N/A</v>
      </c>
      <c r="EO75" s="170" t="e">
        <f t="shared" si="282"/>
        <v>#N/A</v>
      </c>
      <c r="EP75" s="170" t="e">
        <f t="shared" si="283"/>
        <v>#N/A</v>
      </c>
      <c r="EQ75" s="170" t="e">
        <f t="shared" si="284"/>
        <v>#N/A</v>
      </c>
      <c r="ER75" s="170" t="e">
        <f t="shared" si="285"/>
        <v>#N/A</v>
      </c>
      <c r="ES75" s="170" t="e">
        <f t="shared" si="286"/>
        <v>#N/A</v>
      </c>
      <c r="ET75" s="170" t="e">
        <f t="shared" si="287"/>
        <v>#N/A</v>
      </c>
      <c r="EU75" s="170" t="e">
        <f t="shared" si="288"/>
        <v>#N/A</v>
      </c>
      <c r="EV75" s="170" t="e">
        <f t="shared" si="289"/>
        <v>#N/A</v>
      </c>
      <c r="EW75" s="170" t="e">
        <f t="shared" si="290"/>
        <v>#N/A</v>
      </c>
      <c r="EX75" s="170" t="e">
        <f t="shared" si="291"/>
        <v>#N/A</v>
      </c>
      <c r="EY75" s="170" t="e">
        <f t="shared" si="292"/>
        <v>#N/A</v>
      </c>
      <c r="EZ75" s="170" t="e">
        <f t="shared" si="293"/>
        <v>#N/A</v>
      </c>
      <c r="FA75" s="170" t="e">
        <f t="shared" si="294"/>
        <v>#N/A</v>
      </c>
      <c r="FB75" s="170" t="e">
        <f t="shared" si="295"/>
        <v>#N/A</v>
      </c>
      <c r="FC75" s="170" t="e">
        <f t="shared" si="296"/>
        <v>#N/A</v>
      </c>
      <c r="FD75" s="170" t="e">
        <f t="shared" si="297"/>
        <v>#N/A</v>
      </c>
      <c r="FE75" s="170" t="e">
        <f t="shared" si="298"/>
        <v>#N/A</v>
      </c>
      <c r="FF75" s="170" t="e">
        <f t="shared" si="299"/>
        <v>#N/A</v>
      </c>
      <c r="FG75" s="170" t="e">
        <f t="shared" si="300"/>
        <v>#N/A</v>
      </c>
      <c r="FH75" s="170" t="e">
        <f t="shared" si="301"/>
        <v>#N/A</v>
      </c>
      <c r="FI75" s="170" t="e">
        <f t="shared" si="302"/>
        <v>#N/A</v>
      </c>
      <c r="FJ75" s="170" t="e">
        <f t="shared" si="303"/>
        <v>#N/A</v>
      </c>
      <c r="FK75" s="170" t="e">
        <f t="shared" si="304"/>
        <v>#N/A</v>
      </c>
      <c r="FL75" s="170" t="e">
        <f t="shared" si="305"/>
        <v>#N/A</v>
      </c>
      <c r="FM75" s="170" t="e">
        <f t="shared" si="306"/>
        <v>#N/A</v>
      </c>
      <c r="FN75" s="170" t="e">
        <f t="shared" si="307"/>
        <v>#N/A</v>
      </c>
      <c r="FO75" s="170" t="e">
        <f t="shared" si="308"/>
        <v>#N/A</v>
      </c>
      <c r="FP75" s="170" t="e">
        <f t="shared" si="309"/>
        <v>#N/A</v>
      </c>
      <c r="FQ75" s="170" t="e">
        <f t="shared" si="310"/>
        <v>#N/A</v>
      </c>
      <c r="FR75" s="170" t="e">
        <f t="shared" si="311"/>
        <v>#N/A</v>
      </c>
      <c r="FS75" s="170" t="e">
        <f t="shared" si="312"/>
        <v>#N/A</v>
      </c>
      <c r="FT75" s="170" t="e">
        <f t="shared" si="313"/>
        <v>#N/A</v>
      </c>
      <c r="FU75" s="170" t="e">
        <f t="shared" si="314"/>
        <v>#N/A</v>
      </c>
      <c r="FV75" s="170" t="e">
        <f t="shared" si="315"/>
        <v>#N/A</v>
      </c>
      <c r="FW75" s="170" t="e">
        <f t="shared" si="316"/>
        <v>#N/A</v>
      </c>
      <c r="FX75" s="170" t="e">
        <f t="shared" si="317"/>
        <v>#N/A</v>
      </c>
      <c r="FY75" s="170" t="e">
        <f t="shared" si="318"/>
        <v>#N/A</v>
      </c>
      <c r="FZ75" s="170" t="e">
        <f t="shared" si="319"/>
        <v>#N/A</v>
      </c>
      <c r="GA75" s="170" t="e">
        <f t="shared" si="320"/>
        <v>#N/A</v>
      </c>
      <c r="GB75" s="170" t="e">
        <f t="shared" si="321"/>
        <v>#N/A</v>
      </c>
      <c r="GC75" s="170" t="e">
        <f t="shared" si="322"/>
        <v>#N/A</v>
      </c>
      <c r="GD75" s="170" t="e">
        <f t="shared" si="323"/>
        <v>#N/A</v>
      </c>
      <c r="GE75" s="170" t="e">
        <f t="shared" si="324"/>
        <v>#N/A</v>
      </c>
      <c r="GF75" s="170" t="e">
        <f t="shared" si="325"/>
        <v>#N/A</v>
      </c>
      <c r="GG75" s="170" t="e">
        <f t="shared" si="326"/>
        <v>#N/A</v>
      </c>
      <c r="GH75" s="170" t="e">
        <f t="shared" si="327"/>
        <v>#N/A</v>
      </c>
      <c r="GI75" s="170" t="e">
        <f t="shared" si="328"/>
        <v>#N/A</v>
      </c>
      <c r="GJ75" s="170" t="e">
        <f t="shared" si="329"/>
        <v>#N/A</v>
      </c>
      <c r="GK75" s="170" t="e">
        <f t="shared" si="330"/>
        <v>#N/A</v>
      </c>
      <c r="GL75" s="170" t="e">
        <f t="shared" si="331"/>
        <v>#N/A</v>
      </c>
      <c r="GM75" s="170" t="e">
        <f t="shared" si="332"/>
        <v>#N/A</v>
      </c>
      <c r="GN75" s="170" t="e">
        <f t="shared" si="333"/>
        <v>#N/A</v>
      </c>
      <c r="GO75" s="170" t="e">
        <f t="shared" si="334"/>
        <v>#N/A</v>
      </c>
      <c r="GP75" s="170" t="e">
        <f t="shared" si="335"/>
        <v>#N/A</v>
      </c>
      <c r="GQ75" s="170" t="e">
        <f t="shared" si="336"/>
        <v>#N/A</v>
      </c>
      <c r="GR75" s="170" t="e">
        <f t="shared" si="337"/>
        <v>#N/A</v>
      </c>
      <c r="GS75" s="170" t="e">
        <f t="shared" si="338"/>
        <v>#N/A</v>
      </c>
      <c r="GT75" s="170" t="e">
        <f t="shared" si="339"/>
        <v>#N/A</v>
      </c>
      <c r="GU75" s="170" t="e">
        <f t="shared" si="340"/>
        <v>#N/A</v>
      </c>
      <c r="GV75" s="170" t="e">
        <f t="shared" si="341"/>
        <v>#N/A</v>
      </c>
      <c r="GW75" s="170" t="e">
        <f t="shared" si="342"/>
        <v>#N/A</v>
      </c>
      <c r="GX75" s="170" t="e">
        <f t="shared" si="343"/>
        <v>#N/A</v>
      </c>
      <c r="GY75" s="170" t="e">
        <f t="shared" si="344"/>
        <v>#N/A</v>
      </c>
      <c r="GZ75" s="170" t="e">
        <f t="shared" si="345"/>
        <v>#N/A</v>
      </c>
      <c r="HA75" s="170" t="e">
        <f t="shared" si="346"/>
        <v>#N/A</v>
      </c>
      <c r="HB75" s="170" t="e">
        <f t="shared" si="347"/>
        <v>#N/A</v>
      </c>
      <c r="HC75" s="170" t="e">
        <f t="shared" si="348"/>
        <v>#N/A</v>
      </c>
      <c r="HD75" s="170" t="e">
        <f t="shared" si="349"/>
        <v>#N/A</v>
      </c>
      <c r="HE75" s="170" t="e">
        <f t="shared" si="350"/>
        <v>#N/A</v>
      </c>
      <c r="HF75" s="170" t="e">
        <f t="shared" si="351"/>
        <v>#N/A</v>
      </c>
      <c r="HG75" s="170" t="e">
        <f t="shared" si="352"/>
        <v>#N/A</v>
      </c>
      <c r="HH75" s="170" t="e">
        <f t="shared" si="353"/>
        <v>#N/A</v>
      </c>
      <c r="HI75" s="170" t="e">
        <f t="shared" si="354"/>
        <v>#N/A</v>
      </c>
      <c r="HJ75" s="170" t="e">
        <f t="shared" si="355"/>
        <v>#N/A</v>
      </c>
      <c r="HK75" s="170" t="e">
        <f t="shared" si="356"/>
        <v>#N/A</v>
      </c>
      <c r="HL75" s="170" t="e">
        <f t="shared" si="357"/>
        <v>#N/A</v>
      </c>
      <c r="HM75" s="170" t="e">
        <f t="shared" si="358"/>
        <v>#N/A</v>
      </c>
      <c r="HN75" s="170" t="e">
        <f t="shared" si="359"/>
        <v>#N/A</v>
      </c>
      <c r="HO75" s="170" t="e">
        <f t="shared" si="360"/>
        <v>#N/A</v>
      </c>
      <c r="HP75" s="170" t="e">
        <f t="shared" si="361"/>
        <v>#N/A</v>
      </c>
    </row>
    <row r="76" spans="1:224" hidden="1" x14ac:dyDescent="0.25">
      <c r="A76" s="4">
        <v>73</v>
      </c>
      <c r="B76" s="96"/>
      <c r="C76" s="96"/>
      <c r="D76" s="96"/>
      <c r="E76" s="36" t="str">
        <f t="shared" si="362"/>
        <v/>
      </c>
      <c r="F76" s="36" t="str">
        <f t="shared" si="363"/>
        <v/>
      </c>
      <c r="G76" s="74" t="str">
        <f t="shared" si="364"/>
        <v/>
      </c>
      <c r="H76" s="23"/>
      <c r="I76" s="58"/>
      <c r="J76" s="281"/>
      <c r="K76" s="75" t="str">
        <f>IF(AND(B76&gt;0,C76&gt;0,D76&gt;0),IF(ISBLANK(J76),IF(ISBLANK(H76),"",(D76-B76)*VLOOKUP(H76,VLookups!$A$4:$B$13,2,FALSE)),J76),"")</f>
        <v/>
      </c>
      <c r="L76" s="76" t="str">
        <f t="shared" si="257"/>
        <v/>
      </c>
      <c r="M76" s="96"/>
      <c r="N76" s="271"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258"/>
        <v/>
      </c>
      <c r="W76" s="50" t="str">
        <f t="shared" si="367"/>
        <v/>
      </c>
      <c r="X76" s="50" t="str">
        <f t="shared" si="367"/>
        <v/>
      </c>
      <c r="Y76" s="50" t="str">
        <f t="shared" si="367"/>
        <v/>
      </c>
      <c r="Z76" s="50" t="str">
        <f t="shared" si="367"/>
        <v/>
      </c>
      <c r="AA76" s="50" t="str">
        <f t="shared" si="367"/>
        <v/>
      </c>
      <c r="AB76" s="50" t="str">
        <f t="shared" si="367"/>
        <v/>
      </c>
      <c r="AC76" s="50" t="str">
        <f t="shared" si="367"/>
        <v/>
      </c>
      <c r="AD76" s="50" t="str">
        <f t="shared" si="367"/>
        <v/>
      </c>
      <c r="AE76" s="50" t="str">
        <f t="shared" si="367"/>
        <v/>
      </c>
      <c r="AF76" s="50" t="str">
        <f t="shared" si="367"/>
        <v/>
      </c>
      <c r="AG76" s="50" t="str">
        <f t="shared" si="367"/>
        <v/>
      </c>
      <c r="AH76" s="50" t="str">
        <f t="shared" si="367"/>
        <v/>
      </c>
      <c r="AI76" s="50" t="str">
        <f t="shared" si="367"/>
        <v/>
      </c>
      <c r="AJ76" s="50" t="str">
        <f t="shared" si="367"/>
        <v/>
      </c>
      <c r="AK76" s="50" t="str">
        <f t="shared" si="367"/>
        <v/>
      </c>
      <c r="AL76" s="50" t="str">
        <f t="shared" si="367"/>
        <v/>
      </c>
      <c r="AM76" s="50" t="str">
        <f t="shared" si="367"/>
        <v/>
      </c>
      <c r="AN76" s="50" t="str">
        <f t="shared" si="367"/>
        <v/>
      </c>
      <c r="AO76" s="50" t="str">
        <f t="shared" si="367"/>
        <v/>
      </c>
      <c r="AP76" s="50" t="str">
        <f t="shared" si="367"/>
        <v/>
      </c>
      <c r="AQ76" s="50" t="str">
        <f t="shared" si="259"/>
        <v/>
      </c>
      <c r="AR76" s="50" t="str">
        <f t="shared" si="369"/>
        <v/>
      </c>
      <c r="AS76" s="50" t="str">
        <f t="shared" si="369"/>
        <v/>
      </c>
      <c r="AT76" s="50" t="str">
        <f t="shared" si="369"/>
        <v/>
      </c>
      <c r="AU76" s="50" t="str">
        <f t="shared" si="369"/>
        <v/>
      </c>
      <c r="AV76" s="50" t="str">
        <f t="shared" si="369"/>
        <v/>
      </c>
      <c r="AW76" s="50" t="str">
        <f t="shared" si="369"/>
        <v/>
      </c>
      <c r="AX76" s="50" t="str">
        <f t="shared" si="369"/>
        <v/>
      </c>
      <c r="AY76" s="50" t="str">
        <f t="shared" si="369"/>
        <v/>
      </c>
      <c r="AZ76" s="50" t="str">
        <f t="shared" si="369"/>
        <v/>
      </c>
      <c r="BA76" s="50" t="str">
        <f t="shared" si="369"/>
        <v/>
      </c>
      <c r="BB76" s="50" t="str">
        <f t="shared" si="369"/>
        <v/>
      </c>
      <c r="BC76" s="50" t="str">
        <f t="shared" si="369"/>
        <v/>
      </c>
      <c r="BD76" s="50" t="str">
        <f t="shared" si="369"/>
        <v/>
      </c>
      <c r="BE76" s="50" t="str">
        <f t="shared" si="369"/>
        <v/>
      </c>
      <c r="BF76" s="50" t="str">
        <f t="shared" si="369"/>
        <v/>
      </c>
      <c r="BG76" s="50" t="str">
        <f t="shared" si="369"/>
        <v/>
      </c>
      <c r="BH76" s="50" t="str">
        <f t="shared" si="369"/>
        <v/>
      </c>
      <c r="BI76" s="50" t="str">
        <f t="shared" si="369"/>
        <v/>
      </c>
      <c r="BJ76" s="50" t="str">
        <f t="shared" si="369"/>
        <v/>
      </c>
      <c r="BK76" s="50" t="str">
        <f t="shared" si="369"/>
        <v/>
      </c>
      <c r="BL76" s="50" t="str">
        <f t="shared" si="369"/>
        <v/>
      </c>
      <c r="BM76" s="50" t="str">
        <f t="shared" si="369"/>
        <v/>
      </c>
      <c r="BN76" s="50" t="str">
        <f t="shared" si="369"/>
        <v/>
      </c>
      <c r="BO76" s="50" t="str">
        <f t="shared" si="369"/>
        <v/>
      </c>
      <c r="BP76" s="50" t="str">
        <f t="shared" si="369"/>
        <v/>
      </c>
      <c r="BQ76" s="50" t="str">
        <f t="shared" si="369"/>
        <v/>
      </c>
      <c r="BR76" s="50" t="str">
        <f t="shared" si="369"/>
        <v/>
      </c>
      <c r="BS76" s="50" t="str">
        <f t="shared" si="369"/>
        <v/>
      </c>
      <c r="BT76" s="50" t="str">
        <f t="shared" si="369"/>
        <v/>
      </c>
      <c r="BU76" s="50" t="str">
        <f t="shared" si="369"/>
        <v/>
      </c>
      <c r="BV76" s="50" t="str">
        <f t="shared" si="369"/>
        <v/>
      </c>
      <c r="BW76" s="50" t="str">
        <f t="shared" si="369"/>
        <v/>
      </c>
      <c r="BX76" s="50" t="str">
        <f t="shared" si="369"/>
        <v/>
      </c>
      <c r="BY76" s="50" t="str">
        <f t="shared" si="369"/>
        <v/>
      </c>
      <c r="BZ76" s="50" t="str">
        <f t="shared" si="369"/>
        <v/>
      </c>
      <c r="CA76" s="50" t="str">
        <f t="shared" si="369"/>
        <v/>
      </c>
      <c r="CB76" s="50" t="str">
        <f t="shared" si="369"/>
        <v/>
      </c>
      <c r="CC76" s="50" t="str">
        <f t="shared" si="369"/>
        <v/>
      </c>
      <c r="CD76" s="50" t="str">
        <f t="shared" si="369"/>
        <v/>
      </c>
      <c r="CE76" s="50" t="str">
        <f t="shared" si="369"/>
        <v/>
      </c>
      <c r="CF76" s="50" t="str">
        <f t="shared" si="369"/>
        <v/>
      </c>
      <c r="CG76" s="50" t="str">
        <f t="shared" si="369"/>
        <v/>
      </c>
      <c r="CH76" s="50" t="str">
        <f t="shared" si="369"/>
        <v/>
      </c>
      <c r="CI76" s="50" t="str">
        <f t="shared" si="369"/>
        <v/>
      </c>
      <c r="CJ76" s="50" t="str">
        <f t="shared" si="369"/>
        <v/>
      </c>
      <c r="CK76" s="50" t="str">
        <f t="shared" si="369"/>
        <v/>
      </c>
      <c r="CL76" s="50" t="str">
        <f t="shared" si="369"/>
        <v/>
      </c>
      <c r="CM76" s="50" t="str">
        <f t="shared" si="369"/>
        <v/>
      </c>
      <c r="CN76" s="50" t="str">
        <f t="shared" si="369"/>
        <v/>
      </c>
      <c r="CO76" s="50" t="str">
        <f t="shared" si="369"/>
        <v/>
      </c>
      <c r="CP76" s="50" t="str">
        <f t="shared" si="369"/>
        <v/>
      </c>
      <c r="CQ76" s="50" t="str">
        <f t="shared" si="369"/>
        <v/>
      </c>
      <c r="CR76" s="50" t="str">
        <f t="shared" si="369"/>
        <v/>
      </c>
      <c r="CS76" s="50" t="str">
        <f t="shared" si="369"/>
        <v/>
      </c>
      <c r="CT76" s="50" t="str">
        <f t="shared" si="369"/>
        <v/>
      </c>
      <c r="CU76" s="50" t="str">
        <f t="shared" si="369"/>
        <v/>
      </c>
      <c r="CV76" s="50" t="str">
        <f t="shared" si="369"/>
        <v/>
      </c>
      <c r="CW76" s="50" t="str">
        <f t="shared" si="369"/>
        <v/>
      </c>
      <c r="CX76" s="50" t="str">
        <f t="shared" si="369"/>
        <v/>
      </c>
      <c r="CY76" s="50" t="str">
        <f t="shared" si="369"/>
        <v/>
      </c>
      <c r="CZ76" s="50" t="str">
        <f t="shared" si="369"/>
        <v/>
      </c>
      <c r="DA76" s="50" t="str">
        <f t="shared" si="369"/>
        <v/>
      </c>
      <c r="DB76" s="50" t="str">
        <f t="shared" si="369"/>
        <v/>
      </c>
      <c r="DC76" s="50" t="str">
        <f t="shared" ref="DC76" si="370">IF(ISNONTEXT($V76),DB76+$V76,"")</f>
        <v/>
      </c>
      <c r="DD76" s="50" t="str">
        <f t="shared" si="260"/>
        <v/>
      </c>
      <c r="DE76" s="50" t="str">
        <f t="shared" si="260"/>
        <v/>
      </c>
      <c r="DF76" s="50" t="str">
        <f t="shared" si="260"/>
        <v/>
      </c>
      <c r="DG76" s="50" t="str">
        <f t="shared" si="260"/>
        <v/>
      </c>
      <c r="DH76" s="50" t="str">
        <f t="shared" si="260"/>
        <v/>
      </c>
      <c r="DI76" s="50" t="str">
        <f t="shared" si="260"/>
        <v/>
      </c>
      <c r="DJ76" s="50" t="str">
        <f t="shared" si="260"/>
        <v/>
      </c>
      <c r="DK76" s="50" t="str">
        <f t="shared" si="260"/>
        <v/>
      </c>
      <c r="DL76" s="50" t="str">
        <f t="shared" si="260"/>
        <v/>
      </c>
      <c r="DM76" s="50" t="str">
        <f t="shared" si="260"/>
        <v/>
      </c>
      <c r="DN76" s="50" t="str">
        <f t="shared" si="260"/>
        <v/>
      </c>
      <c r="DO76" s="50" t="str">
        <f t="shared" si="260"/>
        <v/>
      </c>
      <c r="DP76" s="50" t="str">
        <f t="shared" si="260"/>
        <v/>
      </c>
      <c r="DQ76" s="50" t="str">
        <f t="shared" si="260"/>
        <v/>
      </c>
      <c r="DR76" s="50" t="str">
        <f t="shared" si="260"/>
        <v/>
      </c>
      <c r="DS76" s="50" t="str">
        <f t="shared" si="260"/>
        <v/>
      </c>
      <c r="DT76" s="170" t="e">
        <f t="shared" si="261"/>
        <v>#N/A</v>
      </c>
      <c r="DU76" s="170" t="e">
        <f t="shared" si="262"/>
        <v>#N/A</v>
      </c>
      <c r="DV76" s="170" t="e">
        <f t="shared" si="263"/>
        <v>#N/A</v>
      </c>
      <c r="DW76" s="170" t="e">
        <f t="shared" si="264"/>
        <v>#N/A</v>
      </c>
      <c r="DX76" s="170" t="e">
        <f t="shared" si="265"/>
        <v>#N/A</v>
      </c>
      <c r="DY76" s="170" t="e">
        <f t="shared" si="266"/>
        <v>#N/A</v>
      </c>
      <c r="DZ76" s="170" t="e">
        <f t="shared" si="267"/>
        <v>#N/A</v>
      </c>
      <c r="EA76" s="170" t="e">
        <f t="shared" si="268"/>
        <v>#N/A</v>
      </c>
      <c r="EB76" s="170" t="e">
        <f t="shared" si="269"/>
        <v>#N/A</v>
      </c>
      <c r="EC76" s="170" t="e">
        <f t="shared" si="270"/>
        <v>#N/A</v>
      </c>
      <c r="ED76" s="170" t="e">
        <f t="shared" si="271"/>
        <v>#N/A</v>
      </c>
      <c r="EE76" s="170" t="e">
        <f t="shared" si="272"/>
        <v>#N/A</v>
      </c>
      <c r="EF76" s="170" t="e">
        <f t="shared" si="273"/>
        <v>#N/A</v>
      </c>
      <c r="EG76" s="170" t="e">
        <f t="shared" si="274"/>
        <v>#N/A</v>
      </c>
      <c r="EH76" s="170" t="e">
        <f t="shared" si="275"/>
        <v>#N/A</v>
      </c>
      <c r="EI76" s="170" t="e">
        <f t="shared" si="276"/>
        <v>#N/A</v>
      </c>
      <c r="EJ76" s="170" t="e">
        <f t="shared" si="277"/>
        <v>#N/A</v>
      </c>
      <c r="EK76" s="170" t="e">
        <f t="shared" si="278"/>
        <v>#N/A</v>
      </c>
      <c r="EL76" s="170" t="e">
        <f t="shared" si="279"/>
        <v>#N/A</v>
      </c>
      <c r="EM76" s="170" t="e">
        <f t="shared" si="280"/>
        <v>#N/A</v>
      </c>
      <c r="EN76" s="170" t="e">
        <f t="shared" si="281"/>
        <v>#N/A</v>
      </c>
      <c r="EO76" s="170" t="e">
        <f t="shared" si="282"/>
        <v>#N/A</v>
      </c>
      <c r="EP76" s="170" t="e">
        <f t="shared" si="283"/>
        <v>#N/A</v>
      </c>
      <c r="EQ76" s="170" t="e">
        <f t="shared" si="284"/>
        <v>#N/A</v>
      </c>
      <c r="ER76" s="170" t="e">
        <f t="shared" si="285"/>
        <v>#N/A</v>
      </c>
      <c r="ES76" s="170" t="e">
        <f t="shared" si="286"/>
        <v>#N/A</v>
      </c>
      <c r="ET76" s="170" t="e">
        <f t="shared" si="287"/>
        <v>#N/A</v>
      </c>
      <c r="EU76" s="170" t="e">
        <f t="shared" si="288"/>
        <v>#N/A</v>
      </c>
      <c r="EV76" s="170" t="e">
        <f t="shared" si="289"/>
        <v>#N/A</v>
      </c>
      <c r="EW76" s="170" t="e">
        <f t="shared" si="290"/>
        <v>#N/A</v>
      </c>
      <c r="EX76" s="170" t="e">
        <f t="shared" si="291"/>
        <v>#N/A</v>
      </c>
      <c r="EY76" s="170" t="e">
        <f t="shared" si="292"/>
        <v>#N/A</v>
      </c>
      <c r="EZ76" s="170" t="e">
        <f t="shared" si="293"/>
        <v>#N/A</v>
      </c>
      <c r="FA76" s="170" t="e">
        <f t="shared" si="294"/>
        <v>#N/A</v>
      </c>
      <c r="FB76" s="170" t="e">
        <f t="shared" si="295"/>
        <v>#N/A</v>
      </c>
      <c r="FC76" s="170" t="e">
        <f t="shared" si="296"/>
        <v>#N/A</v>
      </c>
      <c r="FD76" s="170" t="e">
        <f t="shared" si="297"/>
        <v>#N/A</v>
      </c>
      <c r="FE76" s="170" t="e">
        <f t="shared" si="298"/>
        <v>#N/A</v>
      </c>
      <c r="FF76" s="170" t="e">
        <f t="shared" si="299"/>
        <v>#N/A</v>
      </c>
      <c r="FG76" s="170" t="e">
        <f t="shared" si="300"/>
        <v>#N/A</v>
      </c>
      <c r="FH76" s="170" t="e">
        <f t="shared" si="301"/>
        <v>#N/A</v>
      </c>
      <c r="FI76" s="170" t="e">
        <f t="shared" si="302"/>
        <v>#N/A</v>
      </c>
      <c r="FJ76" s="170" t="e">
        <f t="shared" si="303"/>
        <v>#N/A</v>
      </c>
      <c r="FK76" s="170" t="e">
        <f t="shared" si="304"/>
        <v>#N/A</v>
      </c>
      <c r="FL76" s="170" t="e">
        <f t="shared" si="305"/>
        <v>#N/A</v>
      </c>
      <c r="FM76" s="170" t="e">
        <f t="shared" si="306"/>
        <v>#N/A</v>
      </c>
      <c r="FN76" s="170" t="e">
        <f t="shared" si="307"/>
        <v>#N/A</v>
      </c>
      <c r="FO76" s="170" t="e">
        <f t="shared" si="308"/>
        <v>#N/A</v>
      </c>
      <c r="FP76" s="170" t="e">
        <f t="shared" si="309"/>
        <v>#N/A</v>
      </c>
      <c r="FQ76" s="170" t="e">
        <f t="shared" si="310"/>
        <v>#N/A</v>
      </c>
      <c r="FR76" s="170" t="e">
        <f t="shared" si="311"/>
        <v>#N/A</v>
      </c>
      <c r="FS76" s="170" t="e">
        <f t="shared" si="312"/>
        <v>#N/A</v>
      </c>
      <c r="FT76" s="170" t="e">
        <f t="shared" si="313"/>
        <v>#N/A</v>
      </c>
      <c r="FU76" s="170" t="e">
        <f t="shared" si="314"/>
        <v>#N/A</v>
      </c>
      <c r="FV76" s="170" t="e">
        <f t="shared" si="315"/>
        <v>#N/A</v>
      </c>
      <c r="FW76" s="170" t="e">
        <f t="shared" si="316"/>
        <v>#N/A</v>
      </c>
      <c r="FX76" s="170" t="e">
        <f t="shared" si="317"/>
        <v>#N/A</v>
      </c>
      <c r="FY76" s="170" t="e">
        <f t="shared" si="318"/>
        <v>#N/A</v>
      </c>
      <c r="FZ76" s="170" t="e">
        <f t="shared" si="319"/>
        <v>#N/A</v>
      </c>
      <c r="GA76" s="170" t="e">
        <f t="shared" si="320"/>
        <v>#N/A</v>
      </c>
      <c r="GB76" s="170" t="e">
        <f t="shared" si="321"/>
        <v>#N/A</v>
      </c>
      <c r="GC76" s="170" t="e">
        <f t="shared" si="322"/>
        <v>#N/A</v>
      </c>
      <c r="GD76" s="170" t="e">
        <f t="shared" si="323"/>
        <v>#N/A</v>
      </c>
      <c r="GE76" s="170" t="e">
        <f t="shared" si="324"/>
        <v>#N/A</v>
      </c>
      <c r="GF76" s="170" t="e">
        <f t="shared" si="325"/>
        <v>#N/A</v>
      </c>
      <c r="GG76" s="170" t="e">
        <f t="shared" si="326"/>
        <v>#N/A</v>
      </c>
      <c r="GH76" s="170" t="e">
        <f t="shared" si="327"/>
        <v>#N/A</v>
      </c>
      <c r="GI76" s="170" t="e">
        <f t="shared" si="328"/>
        <v>#N/A</v>
      </c>
      <c r="GJ76" s="170" t="e">
        <f t="shared" si="329"/>
        <v>#N/A</v>
      </c>
      <c r="GK76" s="170" t="e">
        <f t="shared" si="330"/>
        <v>#N/A</v>
      </c>
      <c r="GL76" s="170" t="e">
        <f t="shared" si="331"/>
        <v>#N/A</v>
      </c>
      <c r="GM76" s="170" t="e">
        <f t="shared" si="332"/>
        <v>#N/A</v>
      </c>
      <c r="GN76" s="170" t="e">
        <f t="shared" si="333"/>
        <v>#N/A</v>
      </c>
      <c r="GO76" s="170" t="e">
        <f t="shared" si="334"/>
        <v>#N/A</v>
      </c>
      <c r="GP76" s="170" t="e">
        <f t="shared" si="335"/>
        <v>#N/A</v>
      </c>
      <c r="GQ76" s="170" t="e">
        <f t="shared" si="336"/>
        <v>#N/A</v>
      </c>
      <c r="GR76" s="170" t="e">
        <f t="shared" si="337"/>
        <v>#N/A</v>
      </c>
      <c r="GS76" s="170" t="e">
        <f t="shared" si="338"/>
        <v>#N/A</v>
      </c>
      <c r="GT76" s="170" t="e">
        <f t="shared" si="339"/>
        <v>#N/A</v>
      </c>
      <c r="GU76" s="170" t="e">
        <f t="shared" si="340"/>
        <v>#N/A</v>
      </c>
      <c r="GV76" s="170" t="e">
        <f t="shared" si="341"/>
        <v>#N/A</v>
      </c>
      <c r="GW76" s="170" t="e">
        <f t="shared" si="342"/>
        <v>#N/A</v>
      </c>
      <c r="GX76" s="170" t="e">
        <f t="shared" si="343"/>
        <v>#N/A</v>
      </c>
      <c r="GY76" s="170" t="e">
        <f t="shared" si="344"/>
        <v>#N/A</v>
      </c>
      <c r="GZ76" s="170" t="e">
        <f t="shared" si="345"/>
        <v>#N/A</v>
      </c>
      <c r="HA76" s="170" t="e">
        <f t="shared" si="346"/>
        <v>#N/A</v>
      </c>
      <c r="HB76" s="170" t="e">
        <f t="shared" si="347"/>
        <v>#N/A</v>
      </c>
      <c r="HC76" s="170" t="e">
        <f t="shared" si="348"/>
        <v>#N/A</v>
      </c>
      <c r="HD76" s="170" t="e">
        <f t="shared" si="349"/>
        <v>#N/A</v>
      </c>
      <c r="HE76" s="170" t="e">
        <f t="shared" si="350"/>
        <v>#N/A</v>
      </c>
      <c r="HF76" s="170" t="e">
        <f t="shared" si="351"/>
        <v>#N/A</v>
      </c>
      <c r="HG76" s="170" t="e">
        <f t="shared" si="352"/>
        <v>#N/A</v>
      </c>
      <c r="HH76" s="170" t="e">
        <f t="shared" si="353"/>
        <v>#N/A</v>
      </c>
      <c r="HI76" s="170" t="e">
        <f t="shared" si="354"/>
        <v>#N/A</v>
      </c>
      <c r="HJ76" s="170" t="e">
        <f t="shared" si="355"/>
        <v>#N/A</v>
      </c>
      <c r="HK76" s="170" t="e">
        <f t="shared" si="356"/>
        <v>#N/A</v>
      </c>
      <c r="HL76" s="170" t="e">
        <f t="shared" si="357"/>
        <v>#N/A</v>
      </c>
      <c r="HM76" s="170" t="e">
        <f t="shared" si="358"/>
        <v>#N/A</v>
      </c>
      <c r="HN76" s="170" t="e">
        <f t="shared" si="359"/>
        <v>#N/A</v>
      </c>
      <c r="HO76" s="170" t="e">
        <f t="shared" si="360"/>
        <v>#N/A</v>
      </c>
      <c r="HP76" s="170" t="e">
        <f t="shared" si="361"/>
        <v>#N/A</v>
      </c>
    </row>
    <row r="77" spans="1:224" hidden="1" x14ac:dyDescent="0.25">
      <c r="A77" s="4">
        <v>74</v>
      </c>
      <c r="B77" s="96"/>
      <c r="C77" s="96"/>
      <c r="D77" s="96"/>
      <c r="E77" s="36" t="str">
        <f t="shared" si="362"/>
        <v/>
      </c>
      <c r="F77" s="36" t="str">
        <f t="shared" si="363"/>
        <v/>
      </c>
      <c r="G77" s="74" t="str">
        <f t="shared" si="364"/>
        <v/>
      </c>
      <c r="H77" s="23"/>
      <c r="I77" s="58"/>
      <c r="J77" s="281"/>
      <c r="K77" s="75" t="str">
        <f>IF(AND(B77&gt;0,C77&gt;0,D77&gt;0),IF(ISBLANK(J77),IF(ISBLANK(H77),"",(D77-B77)*VLOOKUP(H77,VLookups!$A$4:$B$13,2,FALSE)),J77),"")</f>
        <v/>
      </c>
      <c r="L77" s="76" t="str">
        <f t="shared" si="257"/>
        <v/>
      </c>
      <c r="M77" s="96"/>
      <c r="N77" s="271"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258"/>
        <v/>
      </c>
      <c r="W77" s="50" t="str">
        <f t="shared" si="367"/>
        <v/>
      </c>
      <c r="X77" s="50" t="str">
        <f t="shared" si="367"/>
        <v/>
      </c>
      <c r="Y77" s="50" t="str">
        <f t="shared" si="367"/>
        <v/>
      </c>
      <c r="Z77" s="50" t="str">
        <f t="shared" si="367"/>
        <v/>
      </c>
      <c r="AA77" s="50" t="str">
        <f t="shared" si="367"/>
        <v/>
      </c>
      <c r="AB77" s="50" t="str">
        <f t="shared" si="367"/>
        <v/>
      </c>
      <c r="AC77" s="50" t="str">
        <f t="shared" si="367"/>
        <v/>
      </c>
      <c r="AD77" s="50" t="str">
        <f t="shared" si="367"/>
        <v/>
      </c>
      <c r="AE77" s="50" t="str">
        <f t="shared" si="367"/>
        <v/>
      </c>
      <c r="AF77" s="50" t="str">
        <f t="shared" si="367"/>
        <v/>
      </c>
      <c r="AG77" s="50" t="str">
        <f t="shared" si="367"/>
        <v/>
      </c>
      <c r="AH77" s="50" t="str">
        <f t="shared" si="367"/>
        <v/>
      </c>
      <c r="AI77" s="50" t="str">
        <f t="shared" si="367"/>
        <v/>
      </c>
      <c r="AJ77" s="50" t="str">
        <f t="shared" si="367"/>
        <v/>
      </c>
      <c r="AK77" s="50" t="str">
        <f t="shared" si="367"/>
        <v/>
      </c>
      <c r="AL77" s="50" t="str">
        <f t="shared" si="367"/>
        <v/>
      </c>
      <c r="AM77" s="50" t="str">
        <f t="shared" si="367"/>
        <v/>
      </c>
      <c r="AN77" s="50" t="str">
        <f t="shared" si="367"/>
        <v/>
      </c>
      <c r="AO77" s="50" t="str">
        <f t="shared" si="367"/>
        <v/>
      </c>
      <c r="AP77" s="50" t="str">
        <f t="shared" si="367"/>
        <v/>
      </c>
      <c r="AQ77" s="50" t="str">
        <f t="shared" si="259"/>
        <v/>
      </c>
      <c r="AR77" s="50" t="str">
        <f t="shared" ref="AR77:DC80" si="371">IF(ISNONTEXT($V77),AQ77+$V77,"")</f>
        <v/>
      </c>
      <c r="AS77" s="50" t="str">
        <f t="shared" si="371"/>
        <v/>
      </c>
      <c r="AT77" s="50" t="str">
        <f t="shared" si="371"/>
        <v/>
      </c>
      <c r="AU77" s="50" t="str">
        <f t="shared" si="371"/>
        <v/>
      </c>
      <c r="AV77" s="50" t="str">
        <f t="shared" si="371"/>
        <v/>
      </c>
      <c r="AW77" s="50" t="str">
        <f t="shared" si="371"/>
        <v/>
      </c>
      <c r="AX77" s="50" t="str">
        <f t="shared" si="371"/>
        <v/>
      </c>
      <c r="AY77" s="50" t="str">
        <f t="shared" si="371"/>
        <v/>
      </c>
      <c r="AZ77" s="50" t="str">
        <f t="shared" si="371"/>
        <v/>
      </c>
      <c r="BA77" s="50" t="str">
        <f t="shared" si="371"/>
        <v/>
      </c>
      <c r="BB77" s="50" t="str">
        <f t="shared" si="371"/>
        <v/>
      </c>
      <c r="BC77" s="50" t="str">
        <f t="shared" si="371"/>
        <v/>
      </c>
      <c r="BD77" s="50" t="str">
        <f t="shared" si="371"/>
        <v/>
      </c>
      <c r="BE77" s="50" t="str">
        <f t="shared" si="371"/>
        <v/>
      </c>
      <c r="BF77" s="50" t="str">
        <f t="shared" si="371"/>
        <v/>
      </c>
      <c r="BG77" s="50" t="str">
        <f t="shared" si="371"/>
        <v/>
      </c>
      <c r="BH77" s="50" t="str">
        <f t="shared" si="371"/>
        <v/>
      </c>
      <c r="BI77" s="50" t="str">
        <f t="shared" si="371"/>
        <v/>
      </c>
      <c r="BJ77" s="50" t="str">
        <f t="shared" si="371"/>
        <v/>
      </c>
      <c r="BK77" s="50" t="str">
        <f t="shared" si="371"/>
        <v/>
      </c>
      <c r="BL77" s="50" t="str">
        <f t="shared" si="371"/>
        <v/>
      </c>
      <c r="BM77" s="50" t="str">
        <f t="shared" si="371"/>
        <v/>
      </c>
      <c r="BN77" s="50" t="str">
        <f t="shared" si="371"/>
        <v/>
      </c>
      <c r="BO77" s="50" t="str">
        <f t="shared" si="371"/>
        <v/>
      </c>
      <c r="BP77" s="50" t="str">
        <f t="shared" si="371"/>
        <v/>
      </c>
      <c r="BQ77" s="50" t="str">
        <f t="shared" si="371"/>
        <v/>
      </c>
      <c r="BR77" s="50" t="str">
        <f t="shared" si="371"/>
        <v/>
      </c>
      <c r="BS77" s="50" t="str">
        <f t="shared" si="371"/>
        <v/>
      </c>
      <c r="BT77" s="50" t="str">
        <f t="shared" si="371"/>
        <v/>
      </c>
      <c r="BU77" s="50" t="str">
        <f t="shared" si="371"/>
        <v/>
      </c>
      <c r="BV77" s="50" t="str">
        <f t="shared" si="371"/>
        <v/>
      </c>
      <c r="BW77" s="50" t="str">
        <f t="shared" si="371"/>
        <v/>
      </c>
      <c r="BX77" s="50" t="str">
        <f t="shared" si="371"/>
        <v/>
      </c>
      <c r="BY77" s="50" t="str">
        <f t="shared" si="371"/>
        <v/>
      </c>
      <c r="BZ77" s="50" t="str">
        <f t="shared" si="371"/>
        <v/>
      </c>
      <c r="CA77" s="50" t="str">
        <f t="shared" si="371"/>
        <v/>
      </c>
      <c r="CB77" s="50" t="str">
        <f t="shared" si="371"/>
        <v/>
      </c>
      <c r="CC77" s="50" t="str">
        <f t="shared" si="371"/>
        <v/>
      </c>
      <c r="CD77" s="50" t="str">
        <f t="shared" si="371"/>
        <v/>
      </c>
      <c r="CE77" s="50" t="str">
        <f t="shared" si="371"/>
        <v/>
      </c>
      <c r="CF77" s="50" t="str">
        <f t="shared" si="371"/>
        <v/>
      </c>
      <c r="CG77" s="50" t="str">
        <f t="shared" si="371"/>
        <v/>
      </c>
      <c r="CH77" s="50" t="str">
        <f t="shared" si="371"/>
        <v/>
      </c>
      <c r="CI77" s="50" t="str">
        <f t="shared" si="371"/>
        <v/>
      </c>
      <c r="CJ77" s="50" t="str">
        <f t="shared" si="371"/>
        <v/>
      </c>
      <c r="CK77" s="50" t="str">
        <f t="shared" si="371"/>
        <v/>
      </c>
      <c r="CL77" s="50" t="str">
        <f t="shared" si="371"/>
        <v/>
      </c>
      <c r="CM77" s="50" t="str">
        <f t="shared" si="371"/>
        <v/>
      </c>
      <c r="CN77" s="50" t="str">
        <f t="shared" si="371"/>
        <v/>
      </c>
      <c r="CO77" s="50" t="str">
        <f t="shared" si="371"/>
        <v/>
      </c>
      <c r="CP77" s="50" t="str">
        <f t="shared" si="371"/>
        <v/>
      </c>
      <c r="CQ77" s="50" t="str">
        <f t="shared" si="371"/>
        <v/>
      </c>
      <c r="CR77" s="50" t="str">
        <f t="shared" si="371"/>
        <v/>
      </c>
      <c r="CS77" s="50" t="str">
        <f t="shared" si="371"/>
        <v/>
      </c>
      <c r="CT77" s="50" t="str">
        <f t="shared" si="371"/>
        <v/>
      </c>
      <c r="CU77" s="50" t="str">
        <f t="shared" si="371"/>
        <v/>
      </c>
      <c r="CV77" s="50" t="str">
        <f t="shared" si="371"/>
        <v/>
      </c>
      <c r="CW77" s="50" t="str">
        <f t="shared" si="371"/>
        <v/>
      </c>
      <c r="CX77" s="50" t="str">
        <f t="shared" si="371"/>
        <v/>
      </c>
      <c r="CY77" s="50" t="str">
        <f t="shared" si="371"/>
        <v/>
      </c>
      <c r="CZ77" s="50" t="str">
        <f t="shared" si="371"/>
        <v/>
      </c>
      <c r="DA77" s="50" t="str">
        <f t="shared" si="371"/>
        <v/>
      </c>
      <c r="DB77" s="50" t="str">
        <f t="shared" si="371"/>
        <v/>
      </c>
      <c r="DC77" s="50" t="str">
        <f t="shared" si="371"/>
        <v/>
      </c>
      <c r="DD77" s="50" t="str">
        <f t="shared" si="260"/>
        <v/>
      </c>
      <c r="DE77" s="50" t="str">
        <f t="shared" si="260"/>
        <v/>
      </c>
      <c r="DF77" s="50" t="str">
        <f t="shared" si="260"/>
        <v/>
      </c>
      <c r="DG77" s="50" t="str">
        <f t="shared" si="260"/>
        <v/>
      </c>
      <c r="DH77" s="50" t="str">
        <f t="shared" si="260"/>
        <v/>
      </c>
      <c r="DI77" s="50" t="str">
        <f t="shared" si="260"/>
        <v/>
      </c>
      <c r="DJ77" s="50" t="str">
        <f t="shared" si="260"/>
        <v/>
      </c>
      <c r="DK77" s="50" t="str">
        <f t="shared" si="260"/>
        <v/>
      </c>
      <c r="DL77" s="50" t="str">
        <f t="shared" si="260"/>
        <v/>
      </c>
      <c r="DM77" s="50" t="str">
        <f t="shared" si="260"/>
        <v/>
      </c>
      <c r="DN77" s="50" t="str">
        <f t="shared" si="260"/>
        <v/>
      </c>
      <c r="DO77" s="50" t="str">
        <f t="shared" si="260"/>
        <v/>
      </c>
      <c r="DP77" s="50" t="str">
        <f t="shared" si="260"/>
        <v/>
      </c>
      <c r="DQ77" s="50" t="str">
        <f t="shared" si="260"/>
        <v/>
      </c>
      <c r="DR77" s="50" t="str">
        <f t="shared" si="260"/>
        <v/>
      </c>
      <c r="DS77" s="50" t="str">
        <f t="shared" si="260"/>
        <v/>
      </c>
      <c r="DT77" s="170" t="e">
        <f t="shared" si="261"/>
        <v>#N/A</v>
      </c>
      <c r="DU77" s="170" t="e">
        <f t="shared" si="262"/>
        <v>#N/A</v>
      </c>
      <c r="DV77" s="170" t="e">
        <f t="shared" si="263"/>
        <v>#N/A</v>
      </c>
      <c r="DW77" s="170" t="e">
        <f t="shared" si="264"/>
        <v>#N/A</v>
      </c>
      <c r="DX77" s="170" t="e">
        <f t="shared" si="265"/>
        <v>#N/A</v>
      </c>
      <c r="DY77" s="170" t="e">
        <f t="shared" si="266"/>
        <v>#N/A</v>
      </c>
      <c r="DZ77" s="170" t="e">
        <f t="shared" si="267"/>
        <v>#N/A</v>
      </c>
      <c r="EA77" s="170" t="e">
        <f t="shared" si="268"/>
        <v>#N/A</v>
      </c>
      <c r="EB77" s="170" t="e">
        <f t="shared" si="269"/>
        <v>#N/A</v>
      </c>
      <c r="EC77" s="170" t="e">
        <f t="shared" si="270"/>
        <v>#N/A</v>
      </c>
      <c r="ED77" s="170" t="e">
        <f t="shared" si="271"/>
        <v>#N/A</v>
      </c>
      <c r="EE77" s="170" t="e">
        <f t="shared" si="272"/>
        <v>#N/A</v>
      </c>
      <c r="EF77" s="170" t="e">
        <f t="shared" si="273"/>
        <v>#N/A</v>
      </c>
      <c r="EG77" s="170" t="e">
        <f t="shared" si="274"/>
        <v>#N/A</v>
      </c>
      <c r="EH77" s="170" t="e">
        <f t="shared" si="275"/>
        <v>#N/A</v>
      </c>
      <c r="EI77" s="170" t="e">
        <f t="shared" si="276"/>
        <v>#N/A</v>
      </c>
      <c r="EJ77" s="170" t="e">
        <f t="shared" si="277"/>
        <v>#N/A</v>
      </c>
      <c r="EK77" s="170" t="e">
        <f t="shared" si="278"/>
        <v>#N/A</v>
      </c>
      <c r="EL77" s="170" t="e">
        <f t="shared" si="279"/>
        <v>#N/A</v>
      </c>
      <c r="EM77" s="170" t="e">
        <f t="shared" si="280"/>
        <v>#N/A</v>
      </c>
      <c r="EN77" s="170" t="e">
        <f t="shared" si="281"/>
        <v>#N/A</v>
      </c>
      <c r="EO77" s="170" t="e">
        <f t="shared" si="282"/>
        <v>#N/A</v>
      </c>
      <c r="EP77" s="170" t="e">
        <f t="shared" si="283"/>
        <v>#N/A</v>
      </c>
      <c r="EQ77" s="170" t="e">
        <f t="shared" si="284"/>
        <v>#N/A</v>
      </c>
      <c r="ER77" s="170" t="e">
        <f t="shared" si="285"/>
        <v>#N/A</v>
      </c>
      <c r="ES77" s="170" t="e">
        <f t="shared" si="286"/>
        <v>#N/A</v>
      </c>
      <c r="ET77" s="170" t="e">
        <f t="shared" si="287"/>
        <v>#N/A</v>
      </c>
      <c r="EU77" s="170" t="e">
        <f t="shared" si="288"/>
        <v>#N/A</v>
      </c>
      <c r="EV77" s="170" t="e">
        <f t="shared" si="289"/>
        <v>#N/A</v>
      </c>
      <c r="EW77" s="170" t="e">
        <f t="shared" si="290"/>
        <v>#N/A</v>
      </c>
      <c r="EX77" s="170" t="e">
        <f t="shared" si="291"/>
        <v>#N/A</v>
      </c>
      <c r="EY77" s="170" t="e">
        <f t="shared" si="292"/>
        <v>#N/A</v>
      </c>
      <c r="EZ77" s="170" t="e">
        <f t="shared" si="293"/>
        <v>#N/A</v>
      </c>
      <c r="FA77" s="170" t="e">
        <f t="shared" si="294"/>
        <v>#N/A</v>
      </c>
      <c r="FB77" s="170" t="e">
        <f t="shared" si="295"/>
        <v>#N/A</v>
      </c>
      <c r="FC77" s="170" t="e">
        <f t="shared" si="296"/>
        <v>#N/A</v>
      </c>
      <c r="FD77" s="170" t="e">
        <f t="shared" si="297"/>
        <v>#N/A</v>
      </c>
      <c r="FE77" s="170" t="e">
        <f t="shared" si="298"/>
        <v>#N/A</v>
      </c>
      <c r="FF77" s="170" t="e">
        <f t="shared" si="299"/>
        <v>#N/A</v>
      </c>
      <c r="FG77" s="170" t="e">
        <f t="shared" si="300"/>
        <v>#N/A</v>
      </c>
      <c r="FH77" s="170" t="e">
        <f t="shared" si="301"/>
        <v>#N/A</v>
      </c>
      <c r="FI77" s="170" t="e">
        <f t="shared" si="302"/>
        <v>#N/A</v>
      </c>
      <c r="FJ77" s="170" t="e">
        <f t="shared" si="303"/>
        <v>#N/A</v>
      </c>
      <c r="FK77" s="170" t="e">
        <f t="shared" si="304"/>
        <v>#N/A</v>
      </c>
      <c r="FL77" s="170" t="e">
        <f t="shared" si="305"/>
        <v>#N/A</v>
      </c>
      <c r="FM77" s="170" t="e">
        <f t="shared" si="306"/>
        <v>#N/A</v>
      </c>
      <c r="FN77" s="170" t="e">
        <f t="shared" si="307"/>
        <v>#N/A</v>
      </c>
      <c r="FO77" s="170" t="e">
        <f t="shared" si="308"/>
        <v>#N/A</v>
      </c>
      <c r="FP77" s="170" t="e">
        <f t="shared" si="309"/>
        <v>#N/A</v>
      </c>
      <c r="FQ77" s="170" t="e">
        <f t="shared" si="310"/>
        <v>#N/A</v>
      </c>
      <c r="FR77" s="170" t="e">
        <f t="shared" si="311"/>
        <v>#N/A</v>
      </c>
      <c r="FS77" s="170" t="e">
        <f t="shared" si="312"/>
        <v>#N/A</v>
      </c>
      <c r="FT77" s="170" t="e">
        <f t="shared" si="313"/>
        <v>#N/A</v>
      </c>
      <c r="FU77" s="170" t="e">
        <f t="shared" si="314"/>
        <v>#N/A</v>
      </c>
      <c r="FV77" s="170" t="e">
        <f t="shared" si="315"/>
        <v>#N/A</v>
      </c>
      <c r="FW77" s="170" t="e">
        <f t="shared" si="316"/>
        <v>#N/A</v>
      </c>
      <c r="FX77" s="170" t="e">
        <f t="shared" si="317"/>
        <v>#N/A</v>
      </c>
      <c r="FY77" s="170" t="e">
        <f t="shared" si="318"/>
        <v>#N/A</v>
      </c>
      <c r="FZ77" s="170" t="e">
        <f t="shared" si="319"/>
        <v>#N/A</v>
      </c>
      <c r="GA77" s="170" t="e">
        <f t="shared" si="320"/>
        <v>#N/A</v>
      </c>
      <c r="GB77" s="170" t="e">
        <f t="shared" si="321"/>
        <v>#N/A</v>
      </c>
      <c r="GC77" s="170" t="e">
        <f t="shared" si="322"/>
        <v>#N/A</v>
      </c>
      <c r="GD77" s="170" t="e">
        <f t="shared" si="323"/>
        <v>#N/A</v>
      </c>
      <c r="GE77" s="170" t="e">
        <f t="shared" si="324"/>
        <v>#N/A</v>
      </c>
      <c r="GF77" s="170" t="e">
        <f t="shared" si="325"/>
        <v>#N/A</v>
      </c>
      <c r="GG77" s="170" t="e">
        <f t="shared" si="326"/>
        <v>#N/A</v>
      </c>
      <c r="GH77" s="170" t="e">
        <f t="shared" si="327"/>
        <v>#N/A</v>
      </c>
      <c r="GI77" s="170" t="e">
        <f t="shared" si="328"/>
        <v>#N/A</v>
      </c>
      <c r="GJ77" s="170" t="e">
        <f t="shared" si="329"/>
        <v>#N/A</v>
      </c>
      <c r="GK77" s="170" t="e">
        <f t="shared" si="330"/>
        <v>#N/A</v>
      </c>
      <c r="GL77" s="170" t="e">
        <f t="shared" si="331"/>
        <v>#N/A</v>
      </c>
      <c r="GM77" s="170" t="e">
        <f t="shared" si="332"/>
        <v>#N/A</v>
      </c>
      <c r="GN77" s="170" t="e">
        <f t="shared" si="333"/>
        <v>#N/A</v>
      </c>
      <c r="GO77" s="170" t="e">
        <f t="shared" si="334"/>
        <v>#N/A</v>
      </c>
      <c r="GP77" s="170" t="e">
        <f t="shared" si="335"/>
        <v>#N/A</v>
      </c>
      <c r="GQ77" s="170" t="e">
        <f t="shared" si="336"/>
        <v>#N/A</v>
      </c>
      <c r="GR77" s="170" t="e">
        <f t="shared" si="337"/>
        <v>#N/A</v>
      </c>
      <c r="GS77" s="170" t="e">
        <f t="shared" si="338"/>
        <v>#N/A</v>
      </c>
      <c r="GT77" s="170" t="e">
        <f t="shared" si="339"/>
        <v>#N/A</v>
      </c>
      <c r="GU77" s="170" t="e">
        <f t="shared" si="340"/>
        <v>#N/A</v>
      </c>
      <c r="GV77" s="170" t="e">
        <f t="shared" si="341"/>
        <v>#N/A</v>
      </c>
      <c r="GW77" s="170" t="e">
        <f t="shared" si="342"/>
        <v>#N/A</v>
      </c>
      <c r="GX77" s="170" t="e">
        <f t="shared" si="343"/>
        <v>#N/A</v>
      </c>
      <c r="GY77" s="170" t="e">
        <f t="shared" si="344"/>
        <v>#N/A</v>
      </c>
      <c r="GZ77" s="170" t="e">
        <f t="shared" si="345"/>
        <v>#N/A</v>
      </c>
      <c r="HA77" s="170" t="e">
        <f t="shared" si="346"/>
        <v>#N/A</v>
      </c>
      <c r="HB77" s="170" t="e">
        <f t="shared" si="347"/>
        <v>#N/A</v>
      </c>
      <c r="HC77" s="170" t="e">
        <f t="shared" si="348"/>
        <v>#N/A</v>
      </c>
      <c r="HD77" s="170" t="e">
        <f t="shared" si="349"/>
        <v>#N/A</v>
      </c>
      <c r="HE77" s="170" t="e">
        <f t="shared" si="350"/>
        <v>#N/A</v>
      </c>
      <c r="HF77" s="170" t="e">
        <f t="shared" si="351"/>
        <v>#N/A</v>
      </c>
      <c r="HG77" s="170" t="e">
        <f t="shared" si="352"/>
        <v>#N/A</v>
      </c>
      <c r="HH77" s="170" t="e">
        <f t="shared" si="353"/>
        <v>#N/A</v>
      </c>
      <c r="HI77" s="170" t="e">
        <f t="shared" si="354"/>
        <v>#N/A</v>
      </c>
      <c r="HJ77" s="170" t="e">
        <f t="shared" si="355"/>
        <v>#N/A</v>
      </c>
      <c r="HK77" s="170" t="e">
        <f t="shared" si="356"/>
        <v>#N/A</v>
      </c>
      <c r="HL77" s="170" t="e">
        <f t="shared" si="357"/>
        <v>#N/A</v>
      </c>
      <c r="HM77" s="170" t="e">
        <f t="shared" si="358"/>
        <v>#N/A</v>
      </c>
      <c r="HN77" s="170" t="e">
        <f t="shared" si="359"/>
        <v>#N/A</v>
      </c>
      <c r="HO77" s="170" t="e">
        <f t="shared" si="360"/>
        <v>#N/A</v>
      </c>
      <c r="HP77" s="170" t="e">
        <f t="shared" si="361"/>
        <v>#N/A</v>
      </c>
    </row>
    <row r="78" spans="1:224" hidden="1" x14ac:dyDescent="0.25">
      <c r="A78" s="4">
        <v>75</v>
      </c>
      <c r="B78" s="96"/>
      <c r="C78" s="96"/>
      <c r="D78" s="96"/>
      <c r="E78" s="36" t="str">
        <f t="shared" si="362"/>
        <v/>
      </c>
      <c r="F78" s="36" t="str">
        <f t="shared" si="363"/>
        <v/>
      </c>
      <c r="G78" s="74" t="str">
        <f t="shared" si="364"/>
        <v/>
      </c>
      <c r="H78" s="23"/>
      <c r="I78" s="58"/>
      <c r="J78" s="281"/>
      <c r="K78" s="75" t="str">
        <f>IF(AND(B78&gt;0,C78&gt;0,D78&gt;0),IF(ISBLANK(J78),IF(ISBLANK(H78),"",(D78-B78)*VLOOKUP(H78,VLookups!$A$4:$B$13,2,FALSE)),J78),"")</f>
        <v/>
      </c>
      <c r="L78" s="76" t="str">
        <f t="shared" si="257"/>
        <v/>
      </c>
      <c r="M78" s="96"/>
      <c r="N78" s="271"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258"/>
        <v/>
      </c>
      <c r="W78" s="50" t="str">
        <f t="shared" si="367"/>
        <v/>
      </c>
      <c r="X78" s="50" t="str">
        <f t="shared" si="367"/>
        <v/>
      </c>
      <c r="Y78" s="50" t="str">
        <f t="shared" si="367"/>
        <v/>
      </c>
      <c r="Z78" s="50" t="str">
        <f t="shared" si="367"/>
        <v/>
      </c>
      <c r="AA78" s="50" t="str">
        <f t="shared" si="367"/>
        <v/>
      </c>
      <c r="AB78" s="50" t="str">
        <f t="shared" si="367"/>
        <v/>
      </c>
      <c r="AC78" s="50" t="str">
        <f t="shared" si="367"/>
        <v/>
      </c>
      <c r="AD78" s="50" t="str">
        <f t="shared" si="367"/>
        <v/>
      </c>
      <c r="AE78" s="50" t="str">
        <f t="shared" si="367"/>
        <v/>
      </c>
      <c r="AF78" s="50" t="str">
        <f t="shared" si="367"/>
        <v/>
      </c>
      <c r="AG78" s="50" t="str">
        <f t="shared" si="367"/>
        <v/>
      </c>
      <c r="AH78" s="50" t="str">
        <f t="shared" si="367"/>
        <v/>
      </c>
      <c r="AI78" s="50" t="str">
        <f t="shared" si="367"/>
        <v/>
      </c>
      <c r="AJ78" s="50" t="str">
        <f t="shared" si="367"/>
        <v/>
      </c>
      <c r="AK78" s="50" t="str">
        <f t="shared" si="367"/>
        <v/>
      </c>
      <c r="AL78" s="50" t="str">
        <f t="shared" si="367"/>
        <v/>
      </c>
      <c r="AM78" s="50" t="str">
        <f t="shared" si="367"/>
        <v/>
      </c>
      <c r="AN78" s="50" t="str">
        <f t="shared" si="367"/>
        <v/>
      </c>
      <c r="AO78" s="50" t="str">
        <f t="shared" si="367"/>
        <v/>
      </c>
      <c r="AP78" s="50" t="str">
        <f t="shared" si="367"/>
        <v/>
      </c>
      <c r="AQ78" s="50" t="str">
        <f t="shared" si="259"/>
        <v/>
      </c>
      <c r="AR78" s="50" t="str">
        <f t="shared" si="371"/>
        <v/>
      </c>
      <c r="AS78" s="50" t="str">
        <f t="shared" si="371"/>
        <v/>
      </c>
      <c r="AT78" s="50" t="str">
        <f t="shared" si="371"/>
        <v/>
      </c>
      <c r="AU78" s="50" t="str">
        <f t="shared" si="371"/>
        <v/>
      </c>
      <c r="AV78" s="50" t="str">
        <f t="shared" si="371"/>
        <v/>
      </c>
      <c r="AW78" s="50" t="str">
        <f t="shared" si="371"/>
        <v/>
      </c>
      <c r="AX78" s="50" t="str">
        <f t="shared" si="371"/>
        <v/>
      </c>
      <c r="AY78" s="50" t="str">
        <f t="shared" si="371"/>
        <v/>
      </c>
      <c r="AZ78" s="50" t="str">
        <f t="shared" si="371"/>
        <v/>
      </c>
      <c r="BA78" s="50" t="str">
        <f t="shared" si="371"/>
        <v/>
      </c>
      <c r="BB78" s="50" t="str">
        <f t="shared" si="371"/>
        <v/>
      </c>
      <c r="BC78" s="50" t="str">
        <f t="shared" si="371"/>
        <v/>
      </c>
      <c r="BD78" s="50" t="str">
        <f t="shared" si="371"/>
        <v/>
      </c>
      <c r="BE78" s="50" t="str">
        <f t="shared" si="371"/>
        <v/>
      </c>
      <c r="BF78" s="50" t="str">
        <f t="shared" si="371"/>
        <v/>
      </c>
      <c r="BG78" s="50" t="str">
        <f t="shared" si="371"/>
        <v/>
      </c>
      <c r="BH78" s="50" t="str">
        <f t="shared" si="371"/>
        <v/>
      </c>
      <c r="BI78" s="50" t="str">
        <f t="shared" si="371"/>
        <v/>
      </c>
      <c r="BJ78" s="50" t="str">
        <f t="shared" si="371"/>
        <v/>
      </c>
      <c r="BK78" s="50" t="str">
        <f t="shared" si="371"/>
        <v/>
      </c>
      <c r="BL78" s="50" t="str">
        <f t="shared" si="371"/>
        <v/>
      </c>
      <c r="BM78" s="50" t="str">
        <f t="shared" si="371"/>
        <v/>
      </c>
      <c r="BN78" s="50" t="str">
        <f t="shared" si="371"/>
        <v/>
      </c>
      <c r="BO78" s="50" t="str">
        <f t="shared" si="371"/>
        <v/>
      </c>
      <c r="BP78" s="50" t="str">
        <f t="shared" si="371"/>
        <v/>
      </c>
      <c r="BQ78" s="50" t="str">
        <f t="shared" si="371"/>
        <v/>
      </c>
      <c r="BR78" s="50" t="str">
        <f t="shared" si="371"/>
        <v/>
      </c>
      <c r="BS78" s="50" t="str">
        <f t="shared" si="371"/>
        <v/>
      </c>
      <c r="BT78" s="50" t="str">
        <f t="shared" si="371"/>
        <v/>
      </c>
      <c r="BU78" s="50" t="str">
        <f t="shared" si="371"/>
        <v/>
      </c>
      <c r="BV78" s="50" t="str">
        <f t="shared" si="371"/>
        <v/>
      </c>
      <c r="BW78" s="50" t="str">
        <f t="shared" si="371"/>
        <v/>
      </c>
      <c r="BX78" s="50" t="str">
        <f t="shared" si="371"/>
        <v/>
      </c>
      <c r="BY78" s="50" t="str">
        <f t="shared" si="371"/>
        <v/>
      </c>
      <c r="BZ78" s="50" t="str">
        <f t="shared" si="371"/>
        <v/>
      </c>
      <c r="CA78" s="50" t="str">
        <f t="shared" si="371"/>
        <v/>
      </c>
      <c r="CB78" s="50" t="str">
        <f t="shared" si="371"/>
        <v/>
      </c>
      <c r="CC78" s="50" t="str">
        <f t="shared" si="371"/>
        <v/>
      </c>
      <c r="CD78" s="50" t="str">
        <f t="shared" si="371"/>
        <v/>
      </c>
      <c r="CE78" s="50" t="str">
        <f t="shared" si="371"/>
        <v/>
      </c>
      <c r="CF78" s="50" t="str">
        <f t="shared" si="371"/>
        <v/>
      </c>
      <c r="CG78" s="50" t="str">
        <f t="shared" si="371"/>
        <v/>
      </c>
      <c r="CH78" s="50" t="str">
        <f t="shared" si="371"/>
        <v/>
      </c>
      <c r="CI78" s="50" t="str">
        <f t="shared" si="371"/>
        <v/>
      </c>
      <c r="CJ78" s="50" t="str">
        <f t="shared" si="371"/>
        <v/>
      </c>
      <c r="CK78" s="50" t="str">
        <f t="shared" si="371"/>
        <v/>
      </c>
      <c r="CL78" s="50" t="str">
        <f t="shared" si="371"/>
        <v/>
      </c>
      <c r="CM78" s="50" t="str">
        <f t="shared" si="371"/>
        <v/>
      </c>
      <c r="CN78" s="50" t="str">
        <f t="shared" si="371"/>
        <v/>
      </c>
      <c r="CO78" s="50" t="str">
        <f t="shared" si="371"/>
        <v/>
      </c>
      <c r="CP78" s="50" t="str">
        <f t="shared" si="371"/>
        <v/>
      </c>
      <c r="CQ78" s="50" t="str">
        <f t="shared" si="371"/>
        <v/>
      </c>
      <c r="CR78" s="50" t="str">
        <f t="shared" si="371"/>
        <v/>
      </c>
      <c r="CS78" s="50" t="str">
        <f t="shared" si="371"/>
        <v/>
      </c>
      <c r="CT78" s="50" t="str">
        <f t="shared" si="371"/>
        <v/>
      </c>
      <c r="CU78" s="50" t="str">
        <f t="shared" si="371"/>
        <v/>
      </c>
      <c r="CV78" s="50" t="str">
        <f t="shared" si="371"/>
        <v/>
      </c>
      <c r="CW78" s="50" t="str">
        <f t="shared" si="371"/>
        <v/>
      </c>
      <c r="CX78" s="50" t="str">
        <f t="shared" si="371"/>
        <v/>
      </c>
      <c r="CY78" s="50" t="str">
        <f t="shared" si="371"/>
        <v/>
      </c>
      <c r="CZ78" s="50" t="str">
        <f t="shared" si="371"/>
        <v/>
      </c>
      <c r="DA78" s="50" t="str">
        <f t="shared" si="371"/>
        <v/>
      </c>
      <c r="DB78" s="50" t="str">
        <f t="shared" si="371"/>
        <v/>
      </c>
      <c r="DC78" s="50" t="str">
        <f t="shared" si="371"/>
        <v/>
      </c>
      <c r="DD78" s="50" t="str">
        <f t="shared" si="260"/>
        <v/>
      </c>
      <c r="DE78" s="50" t="str">
        <f t="shared" si="260"/>
        <v/>
      </c>
      <c r="DF78" s="50" t="str">
        <f t="shared" si="260"/>
        <v/>
      </c>
      <c r="DG78" s="50" t="str">
        <f t="shared" si="260"/>
        <v/>
      </c>
      <c r="DH78" s="50" t="str">
        <f t="shared" si="260"/>
        <v/>
      </c>
      <c r="DI78" s="50" t="str">
        <f t="shared" si="260"/>
        <v/>
      </c>
      <c r="DJ78" s="50" t="str">
        <f t="shared" si="260"/>
        <v/>
      </c>
      <c r="DK78" s="50" t="str">
        <f t="shared" si="260"/>
        <v/>
      </c>
      <c r="DL78" s="50" t="str">
        <f t="shared" si="260"/>
        <v/>
      </c>
      <c r="DM78" s="50" t="str">
        <f t="shared" si="260"/>
        <v/>
      </c>
      <c r="DN78" s="50" t="str">
        <f t="shared" si="260"/>
        <v/>
      </c>
      <c r="DO78" s="50" t="str">
        <f t="shared" si="260"/>
        <v/>
      </c>
      <c r="DP78" s="50" t="str">
        <f t="shared" si="260"/>
        <v/>
      </c>
      <c r="DQ78" s="50" t="str">
        <f t="shared" si="260"/>
        <v/>
      </c>
      <c r="DR78" s="50" t="str">
        <f t="shared" si="260"/>
        <v/>
      </c>
      <c r="DS78" s="50" t="str">
        <f t="shared" si="260"/>
        <v/>
      </c>
      <c r="DT78" s="170" t="e">
        <f t="shared" si="261"/>
        <v>#N/A</v>
      </c>
      <c r="DU78" s="170" t="e">
        <f t="shared" si="262"/>
        <v>#N/A</v>
      </c>
      <c r="DV78" s="170" t="e">
        <f t="shared" si="263"/>
        <v>#N/A</v>
      </c>
      <c r="DW78" s="170" t="e">
        <f t="shared" si="264"/>
        <v>#N/A</v>
      </c>
      <c r="DX78" s="170" t="e">
        <f t="shared" si="265"/>
        <v>#N/A</v>
      </c>
      <c r="DY78" s="170" t="e">
        <f t="shared" si="266"/>
        <v>#N/A</v>
      </c>
      <c r="DZ78" s="170" t="e">
        <f t="shared" si="267"/>
        <v>#N/A</v>
      </c>
      <c r="EA78" s="170" t="e">
        <f t="shared" si="268"/>
        <v>#N/A</v>
      </c>
      <c r="EB78" s="170" t="e">
        <f t="shared" si="269"/>
        <v>#N/A</v>
      </c>
      <c r="EC78" s="170" t="e">
        <f t="shared" si="270"/>
        <v>#N/A</v>
      </c>
      <c r="ED78" s="170" t="e">
        <f t="shared" si="271"/>
        <v>#N/A</v>
      </c>
      <c r="EE78" s="170" t="e">
        <f t="shared" si="272"/>
        <v>#N/A</v>
      </c>
      <c r="EF78" s="170" t="e">
        <f t="shared" si="273"/>
        <v>#N/A</v>
      </c>
      <c r="EG78" s="170" t="e">
        <f t="shared" si="274"/>
        <v>#N/A</v>
      </c>
      <c r="EH78" s="170" t="e">
        <f t="shared" si="275"/>
        <v>#N/A</v>
      </c>
      <c r="EI78" s="170" t="e">
        <f t="shared" si="276"/>
        <v>#N/A</v>
      </c>
      <c r="EJ78" s="170" t="e">
        <f t="shared" si="277"/>
        <v>#N/A</v>
      </c>
      <c r="EK78" s="170" t="e">
        <f t="shared" si="278"/>
        <v>#N/A</v>
      </c>
      <c r="EL78" s="170" t="e">
        <f t="shared" si="279"/>
        <v>#N/A</v>
      </c>
      <c r="EM78" s="170" t="e">
        <f t="shared" si="280"/>
        <v>#N/A</v>
      </c>
      <c r="EN78" s="170" t="e">
        <f t="shared" si="281"/>
        <v>#N/A</v>
      </c>
      <c r="EO78" s="170" t="e">
        <f t="shared" si="282"/>
        <v>#N/A</v>
      </c>
      <c r="EP78" s="170" t="e">
        <f t="shared" si="283"/>
        <v>#N/A</v>
      </c>
      <c r="EQ78" s="170" t="e">
        <f t="shared" si="284"/>
        <v>#N/A</v>
      </c>
      <c r="ER78" s="170" t="e">
        <f t="shared" si="285"/>
        <v>#N/A</v>
      </c>
      <c r="ES78" s="170" t="e">
        <f t="shared" si="286"/>
        <v>#N/A</v>
      </c>
      <c r="ET78" s="170" t="e">
        <f t="shared" si="287"/>
        <v>#N/A</v>
      </c>
      <c r="EU78" s="170" t="e">
        <f t="shared" si="288"/>
        <v>#N/A</v>
      </c>
      <c r="EV78" s="170" t="e">
        <f t="shared" si="289"/>
        <v>#N/A</v>
      </c>
      <c r="EW78" s="170" t="e">
        <f t="shared" si="290"/>
        <v>#N/A</v>
      </c>
      <c r="EX78" s="170" t="e">
        <f t="shared" si="291"/>
        <v>#N/A</v>
      </c>
      <c r="EY78" s="170" t="e">
        <f t="shared" si="292"/>
        <v>#N/A</v>
      </c>
      <c r="EZ78" s="170" t="e">
        <f t="shared" si="293"/>
        <v>#N/A</v>
      </c>
      <c r="FA78" s="170" t="e">
        <f t="shared" si="294"/>
        <v>#N/A</v>
      </c>
      <c r="FB78" s="170" t="e">
        <f t="shared" si="295"/>
        <v>#N/A</v>
      </c>
      <c r="FC78" s="170" t="e">
        <f t="shared" si="296"/>
        <v>#N/A</v>
      </c>
      <c r="FD78" s="170" t="e">
        <f t="shared" si="297"/>
        <v>#N/A</v>
      </c>
      <c r="FE78" s="170" t="e">
        <f t="shared" si="298"/>
        <v>#N/A</v>
      </c>
      <c r="FF78" s="170" t="e">
        <f t="shared" si="299"/>
        <v>#N/A</v>
      </c>
      <c r="FG78" s="170" t="e">
        <f t="shared" si="300"/>
        <v>#N/A</v>
      </c>
      <c r="FH78" s="170" t="e">
        <f t="shared" si="301"/>
        <v>#N/A</v>
      </c>
      <c r="FI78" s="170" t="e">
        <f t="shared" si="302"/>
        <v>#N/A</v>
      </c>
      <c r="FJ78" s="170" t="e">
        <f t="shared" si="303"/>
        <v>#N/A</v>
      </c>
      <c r="FK78" s="170" t="e">
        <f t="shared" si="304"/>
        <v>#N/A</v>
      </c>
      <c r="FL78" s="170" t="e">
        <f t="shared" si="305"/>
        <v>#N/A</v>
      </c>
      <c r="FM78" s="170" t="e">
        <f t="shared" si="306"/>
        <v>#N/A</v>
      </c>
      <c r="FN78" s="170" t="e">
        <f t="shared" si="307"/>
        <v>#N/A</v>
      </c>
      <c r="FO78" s="170" t="e">
        <f t="shared" si="308"/>
        <v>#N/A</v>
      </c>
      <c r="FP78" s="170" t="e">
        <f t="shared" si="309"/>
        <v>#N/A</v>
      </c>
      <c r="FQ78" s="170" t="e">
        <f t="shared" si="310"/>
        <v>#N/A</v>
      </c>
      <c r="FR78" s="170" t="e">
        <f t="shared" si="311"/>
        <v>#N/A</v>
      </c>
      <c r="FS78" s="170" t="e">
        <f t="shared" si="312"/>
        <v>#N/A</v>
      </c>
      <c r="FT78" s="170" t="e">
        <f t="shared" si="313"/>
        <v>#N/A</v>
      </c>
      <c r="FU78" s="170" t="e">
        <f t="shared" si="314"/>
        <v>#N/A</v>
      </c>
      <c r="FV78" s="170" t="e">
        <f t="shared" si="315"/>
        <v>#N/A</v>
      </c>
      <c r="FW78" s="170" t="e">
        <f t="shared" si="316"/>
        <v>#N/A</v>
      </c>
      <c r="FX78" s="170" t="e">
        <f t="shared" si="317"/>
        <v>#N/A</v>
      </c>
      <c r="FY78" s="170" t="e">
        <f t="shared" si="318"/>
        <v>#N/A</v>
      </c>
      <c r="FZ78" s="170" t="e">
        <f t="shared" si="319"/>
        <v>#N/A</v>
      </c>
      <c r="GA78" s="170" t="e">
        <f t="shared" si="320"/>
        <v>#N/A</v>
      </c>
      <c r="GB78" s="170" t="e">
        <f t="shared" si="321"/>
        <v>#N/A</v>
      </c>
      <c r="GC78" s="170" t="e">
        <f t="shared" si="322"/>
        <v>#N/A</v>
      </c>
      <c r="GD78" s="170" t="e">
        <f t="shared" si="323"/>
        <v>#N/A</v>
      </c>
      <c r="GE78" s="170" t="e">
        <f t="shared" si="324"/>
        <v>#N/A</v>
      </c>
      <c r="GF78" s="170" t="e">
        <f t="shared" si="325"/>
        <v>#N/A</v>
      </c>
      <c r="GG78" s="170" t="e">
        <f t="shared" si="326"/>
        <v>#N/A</v>
      </c>
      <c r="GH78" s="170" t="e">
        <f t="shared" si="327"/>
        <v>#N/A</v>
      </c>
      <c r="GI78" s="170" t="e">
        <f t="shared" si="328"/>
        <v>#N/A</v>
      </c>
      <c r="GJ78" s="170" t="e">
        <f t="shared" si="329"/>
        <v>#N/A</v>
      </c>
      <c r="GK78" s="170" t="e">
        <f t="shared" si="330"/>
        <v>#N/A</v>
      </c>
      <c r="GL78" s="170" t="e">
        <f t="shared" si="331"/>
        <v>#N/A</v>
      </c>
      <c r="GM78" s="170" t="e">
        <f t="shared" si="332"/>
        <v>#N/A</v>
      </c>
      <c r="GN78" s="170" t="e">
        <f t="shared" si="333"/>
        <v>#N/A</v>
      </c>
      <c r="GO78" s="170" t="e">
        <f t="shared" si="334"/>
        <v>#N/A</v>
      </c>
      <c r="GP78" s="170" t="e">
        <f t="shared" si="335"/>
        <v>#N/A</v>
      </c>
      <c r="GQ78" s="170" t="e">
        <f t="shared" si="336"/>
        <v>#N/A</v>
      </c>
      <c r="GR78" s="170" t="e">
        <f t="shared" si="337"/>
        <v>#N/A</v>
      </c>
      <c r="GS78" s="170" t="e">
        <f t="shared" si="338"/>
        <v>#N/A</v>
      </c>
      <c r="GT78" s="170" t="e">
        <f t="shared" si="339"/>
        <v>#N/A</v>
      </c>
      <c r="GU78" s="170" t="e">
        <f t="shared" si="340"/>
        <v>#N/A</v>
      </c>
      <c r="GV78" s="170" t="e">
        <f t="shared" si="341"/>
        <v>#N/A</v>
      </c>
      <c r="GW78" s="170" t="e">
        <f t="shared" si="342"/>
        <v>#N/A</v>
      </c>
      <c r="GX78" s="170" t="e">
        <f t="shared" si="343"/>
        <v>#N/A</v>
      </c>
      <c r="GY78" s="170" t="e">
        <f t="shared" si="344"/>
        <v>#N/A</v>
      </c>
      <c r="GZ78" s="170" t="e">
        <f t="shared" si="345"/>
        <v>#N/A</v>
      </c>
      <c r="HA78" s="170" t="e">
        <f t="shared" si="346"/>
        <v>#N/A</v>
      </c>
      <c r="HB78" s="170" t="e">
        <f t="shared" si="347"/>
        <v>#N/A</v>
      </c>
      <c r="HC78" s="170" t="e">
        <f t="shared" si="348"/>
        <v>#N/A</v>
      </c>
      <c r="HD78" s="170" t="e">
        <f t="shared" si="349"/>
        <v>#N/A</v>
      </c>
      <c r="HE78" s="170" t="e">
        <f t="shared" si="350"/>
        <v>#N/A</v>
      </c>
      <c r="HF78" s="170" t="e">
        <f t="shared" si="351"/>
        <v>#N/A</v>
      </c>
      <c r="HG78" s="170" t="e">
        <f t="shared" si="352"/>
        <v>#N/A</v>
      </c>
      <c r="HH78" s="170" t="e">
        <f t="shared" si="353"/>
        <v>#N/A</v>
      </c>
      <c r="HI78" s="170" t="e">
        <f t="shared" si="354"/>
        <v>#N/A</v>
      </c>
      <c r="HJ78" s="170" t="e">
        <f t="shared" si="355"/>
        <v>#N/A</v>
      </c>
      <c r="HK78" s="170" t="e">
        <f t="shared" si="356"/>
        <v>#N/A</v>
      </c>
      <c r="HL78" s="170" t="e">
        <f t="shared" si="357"/>
        <v>#N/A</v>
      </c>
      <c r="HM78" s="170" t="e">
        <f t="shared" si="358"/>
        <v>#N/A</v>
      </c>
      <c r="HN78" s="170" t="e">
        <f t="shared" si="359"/>
        <v>#N/A</v>
      </c>
      <c r="HO78" s="170" t="e">
        <f t="shared" si="360"/>
        <v>#N/A</v>
      </c>
      <c r="HP78" s="170" t="e">
        <f t="shared" si="361"/>
        <v>#N/A</v>
      </c>
    </row>
    <row r="79" spans="1:224" hidden="1" x14ac:dyDescent="0.25">
      <c r="A79" s="4">
        <v>76</v>
      </c>
      <c r="B79" s="96"/>
      <c r="C79" s="96"/>
      <c r="D79" s="96"/>
      <c r="E79" s="36" t="str">
        <f t="shared" si="362"/>
        <v/>
      </c>
      <c r="F79" s="36" t="str">
        <f t="shared" si="363"/>
        <v/>
      </c>
      <c r="G79" s="74" t="str">
        <f t="shared" si="364"/>
        <v/>
      </c>
      <c r="H79" s="23"/>
      <c r="I79" s="58"/>
      <c r="J79" s="281"/>
      <c r="K79" s="75" t="str">
        <f>IF(AND(B79&gt;0,C79&gt;0,D79&gt;0),IF(ISBLANK(J79),IF(ISBLANK(H79),"",(D79-B79)*VLOOKUP(H79,VLookups!$A$4:$B$13,2,FALSE)),J79),"")</f>
        <v/>
      </c>
      <c r="L79" s="76" t="str">
        <f t="shared" si="257"/>
        <v/>
      </c>
      <c r="M79" s="96"/>
      <c r="N79" s="271"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258"/>
        <v/>
      </c>
      <c r="W79" s="50" t="str">
        <f t="shared" si="367"/>
        <v/>
      </c>
      <c r="X79" s="50" t="str">
        <f t="shared" si="367"/>
        <v/>
      </c>
      <c r="Y79" s="50" t="str">
        <f t="shared" si="367"/>
        <v/>
      </c>
      <c r="Z79" s="50" t="str">
        <f t="shared" si="367"/>
        <v/>
      </c>
      <c r="AA79" s="50" t="str">
        <f t="shared" si="367"/>
        <v/>
      </c>
      <c r="AB79" s="50" t="str">
        <f t="shared" si="367"/>
        <v/>
      </c>
      <c r="AC79" s="50" t="str">
        <f t="shared" si="367"/>
        <v/>
      </c>
      <c r="AD79" s="50" t="str">
        <f t="shared" si="367"/>
        <v/>
      </c>
      <c r="AE79" s="50" t="str">
        <f t="shared" si="367"/>
        <v/>
      </c>
      <c r="AF79" s="50" t="str">
        <f t="shared" si="367"/>
        <v/>
      </c>
      <c r="AG79" s="50" t="str">
        <f t="shared" si="367"/>
        <v/>
      </c>
      <c r="AH79" s="50" t="str">
        <f t="shared" si="367"/>
        <v/>
      </c>
      <c r="AI79" s="50" t="str">
        <f t="shared" si="367"/>
        <v/>
      </c>
      <c r="AJ79" s="50" t="str">
        <f t="shared" si="367"/>
        <v/>
      </c>
      <c r="AK79" s="50" t="str">
        <f t="shared" si="367"/>
        <v/>
      </c>
      <c r="AL79" s="50" t="str">
        <f t="shared" si="367"/>
        <v/>
      </c>
      <c r="AM79" s="50" t="str">
        <f t="shared" si="367"/>
        <v/>
      </c>
      <c r="AN79" s="50" t="str">
        <f t="shared" si="367"/>
        <v/>
      </c>
      <c r="AO79" s="50" t="str">
        <f t="shared" si="367"/>
        <v/>
      </c>
      <c r="AP79" s="50" t="str">
        <f t="shared" si="367"/>
        <v/>
      </c>
      <c r="AQ79" s="50" t="str">
        <f t="shared" si="259"/>
        <v/>
      </c>
      <c r="AR79" s="50" t="str">
        <f t="shared" si="371"/>
        <v/>
      </c>
      <c r="AS79" s="50" t="str">
        <f t="shared" si="371"/>
        <v/>
      </c>
      <c r="AT79" s="50" t="str">
        <f t="shared" si="371"/>
        <v/>
      </c>
      <c r="AU79" s="50" t="str">
        <f t="shared" si="371"/>
        <v/>
      </c>
      <c r="AV79" s="50" t="str">
        <f t="shared" si="371"/>
        <v/>
      </c>
      <c r="AW79" s="50" t="str">
        <f t="shared" si="371"/>
        <v/>
      </c>
      <c r="AX79" s="50" t="str">
        <f t="shared" si="371"/>
        <v/>
      </c>
      <c r="AY79" s="50" t="str">
        <f t="shared" si="371"/>
        <v/>
      </c>
      <c r="AZ79" s="50" t="str">
        <f t="shared" si="371"/>
        <v/>
      </c>
      <c r="BA79" s="50" t="str">
        <f t="shared" si="371"/>
        <v/>
      </c>
      <c r="BB79" s="50" t="str">
        <f t="shared" si="371"/>
        <v/>
      </c>
      <c r="BC79" s="50" t="str">
        <f t="shared" si="371"/>
        <v/>
      </c>
      <c r="BD79" s="50" t="str">
        <f t="shared" si="371"/>
        <v/>
      </c>
      <c r="BE79" s="50" t="str">
        <f t="shared" si="371"/>
        <v/>
      </c>
      <c r="BF79" s="50" t="str">
        <f t="shared" si="371"/>
        <v/>
      </c>
      <c r="BG79" s="50" t="str">
        <f t="shared" si="371"/>
        <v/>
      </c>
      <c r="BH79" s="50" t="str">
        <f t="shared" si="371"/>
        <v/>
      </c>
      <c r="BI79" s="50" t="str">
        <f t="shared" si="371"/>
        <v/>
      </c>
      <c r="BJ79" s="50" t="str">
        <f t="shared" si="371"/>
        <v/>
      </c>
      <c r="BK79" s="50" t="str">
        <f t="shared" si="371"/>
        <v/>
      </c>
      <c r="BL79" s="50" t="str">
        <f t="shared" si="371"/>
        <v/>
      </c>
      <c r="BM79" s="50" t="str">
        <f t="shared" si="371"/>
        <v/>
      </c>
      <c r="BN79" s="50" t="str">
        <f t="shared" si="371"/>
        <v/>
      </c>
      <c r="BO79" s="50" t="str">
        <f t="shared" si="371"/>
        <v/>
      </c>
      <c r="BP79" s="50" t="str">
        <f t="shared" si="371"/>
        <v/>
      </c>
      <c r="BQ79" s="50" t="str">
        <f t="shared" si="371"/>
        <v/>
      </c>
      <c r="BR79" s="50" t="str">
        <f t="shared" si="371"/>
        <v/>
      </c>
      <c r="BS79" s="50" t="str">
        <f t="shared" si="371"/>
        <v/>
      </c>
      <c r="BT79" s="50" t="str">
        <f t="shared" si="371"/>
        <v/>
      </c>
      <c r="BU79" s="50" t="str">
        <f t="shared" si="371"/>
        <v/>
      </c>
      <c r="BV79" s="50" t="str">
        <f t="shared" si="371"/>
        <v/>
      </c>
      <c r="BW79" s="50" t="str">
        <f t="shared" si="371"/>
        <v/>
      </c>
      <c r="BX79" s="50" t="str">
        <f t="shared" si="371"/>
        <v/>
      </c>
      <c r="BY79" s="50" t="str">
        <f t="shared" si="371"/>
        <v/>
      </c>
      <c r="BZ79" s="50" t="str">
        <f t="shared" si="371"/>
        <v/>
      </c>
      <c r="CA79" s="50" t="str">
        <f t="shared" si="371"/>
        <v/>
      </c>
      <c r="CB79" s="50" t="str">
        <f t="shared" si="371"/>
        <v/>
      </c>
      <c r="CC79" s="50" t="str">
        <f t="shared" si="371"/>
        <v/>
      </c>
      <c r="CD79" s="50" t="str">
        <f t="shared" si="371"/>
        <v/>
      </c>
      <c r="CE79" s="50" t="str">
        <f t="shared" si="371"/>
        <v/>
      </c>
      <c r="CF79" s="50" t="str">
        <f t="shared" si="371"/>
        <v/>
      </c>
      <c r="CG79" s="50" t="str">
        <f t="shared" si="371"/>
        <v/>
      </c>
      <c r="CH79" s="50" t="str">
        <f t="shared" si="371"/>
        <v/>
      </c>
      <c r="CI79" s="50" t="str">
        <f t="shared" si="371"/>
        <v/>
      </c>
      <c r="CJ79" s="50" t="str">
        <f t="shared" si="371"/>
        <v/>
      </c>
      <c r="CK79" s="50" t="str">
        <f t="shared" si="371"/>
        <v/>
      </c>
      <c r="CL79" s="50" t="str">
        <f t="shared" si="371"/>
        <v/>
      </c>
      <c r="CM79" s="50" t="str">
        <f t="shared" si="371"/>
        <v/>
      </c>
      <c r="CN79" s="50" t="str">
        <f t="shared" si="371"/>
        <v/>
      </c>
      <c r="CO79" s="50" t="str">
        <f t="shared" si="371"/>
        <v/>
      </c>
      <c r="CP79" s="50" t="str">
        <f t="shared" si="371"/>
        <v/>
      </c>
      <c r="CQ79" s="50" t="str">
        <f t="shared" si="371"/>
        <v/>
      </c>
      <c r="CR79" s="50" t="str">
        <f t="shared" si="371"/>
        <v/>
      </c>
      <c r="CS79" s="50" t="str">
        <f t="shared" si="371"/>
        <v/>
      </c>
      <c r="CT79" s="50" t="str">
        <f t="shared" si="371"/>
        <v/>
      </c>
      <c r="CU79" s="50" t="str">
        <f t="shared" si="371"/>
        <v/>
      </c>
      <c r="CV79" s="50" t="str">
        <f t="shared" si="371"/>
        <v/>
      </c>
      <c r="CW79" s="50" t="str">
        <f t="shared" si="371"/>
        <v/>
      </c>
      <c r="CX79" s="50" t="str">
        <f t="shared" si="371"/>
        <v/>
      </c>
      <c r="CY79" s="50" t="str">
        <f t="shared" si="371"/>
        <v/>
      </c>
      <c r="CZ79" s="50" t="str">
        <f t="shared" si="371"/>
        <v/>
      </c>
      <c r="DA79" s="50" t="str">
        <f t="shared" si="371"/>
        <v/>
      </c>
      <c r="DB79" s="50" t="str">
        <f t="shared" si="371"/>
        <v/>
      </c>
      <c r="DC79" s="50" t="str">
        <f t="shared" si="371"/>
        <v/>
      </c>
      <c r="DD79" s="50" t="str">
        <f t="shared" si="260"/>
        <v/>
      </c>
      <c r="DE79" s="50" t="str">
        <f t="shared" si="260"/>
        <v/>
      </c>
      <c r="DF79" s="50" t="str">
        <f t="shared" si="260"/>
        <v/>
      </c>
      <c r="DG79" s="50" t="str">
        <f t="shared" si="260"/>
        <v/>
      </c>
      <c r="DH79" s="50" t="str">
        <f t="shared" si="260"/>
        <v/>
      </c>
      <c r="DI79" s="50" t="str">
        <f t="shared" si="260"/>
        <v/>
      </c>
      <c r="DJ79" s="50" t="str">
        <f t="shared" si="260"/>
        <v/>
      </c>
      <c r="DK79" s="50" t="str">
        <f t="shared" si="260"/>
        <v/>
      </c>
      <c r="DL79" s="50" t="str">
        <f t="shared" si="260"/>
        <v/>
      </c>
      <c r="DM79" s="50" t="str">
        <f t="shared" si="260"/>
        <v/>
      </c>
      <c r="DN79" s="50" t="str">
        <f t="shared" si="260"/>
        <v/>
      </c>
      <c r="DO79" s="50" t="str">
        <f t="shared" si="260"/>
        <v/>
      </c>
      <c r="DP79" s="50" t="str">
        <f t="shared" si="260"/>
        <v/>
      </c>
      <c r="DQ79" s="50" t="str">
        <f t="shared" si="260"/>
        <v/>
      </c>
      <c r="DR79" s="50" t="str">
        <f t="shared" si="260"/>
        <v/>
      </c>
      <c r="DS79" s="50" t="str">
        <f t="shared" si="260"/>
        <v/>
      </c>
      <c r="DT79" s="170" t="e">
        <f t="shared" si="261"/>
        <v>#N/A</v>
      </c>
      <c r="DU79" s="170" t="e">
        <f t="shared" si="262"/>
        <v>#N/A</v>
      </c>
      <c r="DV79" s="170" t="e">
        <f t="shared" si="263"/>
        <v>#N/A</v>
      </c>
      <c r="DW79" s="170" t="e">
        <f t="shared" si="264"/>
        <v>#N/A</v>
      </c>
      <c r="DX79" s="170" t="e">
        <f t="shared" si="265"/>
        <v>#N/A</v>
      </c>
      <c r="DY79" s="170" t="e">
        <f t="shared" si="266"/>
        <v>#N/A</v>
      </c>
      <c r="DZ79" s="170" t="e">
        <f t="shared" si="267"/>
        <v>#N/A</v>
      </c>
      <c r="EA79" s="170" t="e">
        <f t="shared" si="268"/>
        <v>#N/A</v>
      </c>
      <c r="EB79" s="170" t="e">
        <f t="shared" si="269"/>
        <v>#N/A</v>
      </c>
      <c r="EC79" s="170" t="e">
        <f t="shared" si="270"/>
        <v>#N/A</v>
      </c>
      <c r="ED79" s="170" t="e">
        <f t="shared" si="271"/>
        <v>#N/A</v>
      </c>
      <c r="EE79" s="170" t="e">
        <f t="shared" si="272"/>
        <v>#N/A</v>
      </c>
      <c r="EF79" s="170" t="e">
        <f t="shared" si="273"/>
        <v>#N/A</v>
      </c>
      <c r="EG79" s="170" t="e">
        <f t="shared" si="274"/>
        <v>#N/A</v>
      </c>
      <c r="EH79" s="170" t="e">
        <f t="shared" si="275"/>
        <v>#N/A</v>
      </c>
      <c r="EI79" s="170" t="e">
        <f t="shared" si="276"/>
        <v>#N/A</v>
      </c>
      <c r="EJ79" s="170" t="e">
        <f t="shared" si="277"/>
        <v>#N/A</v>
      </c>
      <c r="EK79" s="170" t="e">
        <f t="shared" si="278"/>
        <v>#N/A</v>
      </c>
      <c r="EL79" s="170" t="e">
        <f t="shared" si="279"/>
        <v>#N/A</v>
      </c>
      <c r="EM79" s="170" t="e">
        <f t="shared" si="280"/>
        <v>#N/A</v>
      </c>
      <c r="EN79" s="170" t="e">
        <f t="shared" si="281"/>
        <v>#N/A</v>
      </c>
      <c r="EO79" s="170" t="e">
        <f t="shared" si="282"/>
        <v>#N/A</v>
      </c>
      <c r="EP79" s="170" t="e">
        <f t="shared" si="283"/>
        <v>#N/A</v>
      </c>
      <c r="EQ79" s="170" t="e">
        <f t="shared" si="284"/>
        <v>#N/A</v>
      </c>
      <c r="ER79" s="170" t="e">
        <f t="shared" si="285"/>
        <v>#N/A</v>
      </c>
      <c r="ES79" s="170" t="e">
        <f t="shared" si="286"/>
        <v>#N/A</v>
      </c>
      <c r="ET79" s="170" t="e">
        <f t="shared" si="287"/>
        <v>#N/A</v>
      </c>
      <c r="EU79" s="170" t="e">
        <f t="shared" si="288"/>
        <v>#N/A</v>
      </c>
      <c r="EV79" s="170" t="e">
        <f t="shared" si="289"/>
        <v>#N/A</v>
      </c>
      <c r="EW79" s="170" t="e">
        <f t="shared" si="290"/>
        <v>#N/A</v>
      </c>
      <c r="EX79" s="170" t="e">
        <f t="shared" si="291"/>
        <v>#N/A</v>
      </c>
      <c r="EY79" s="170" t="e">
        <f t="shared" si="292"/>
        <v>#N/A</v>
      </c>
      <c r="EZ79" s="170" t="e">
        <f t="shared" si="293"/>
        <v>#N/A</v>
      </c>
      <c r="FA79" s="170" t="e">
        <f t="shared" si="294"/>
        <v>#N/A</v>
      </c>
      <c r="FB79" s="170" t="e">
        <f t="shared" si="295"/>
        <v>#N/A</v>
      </c>
      <c r="FC79" s="170" t="e">
        <f t="shared" si="296"/>
        <v>#N/A</v>
      </c>
      <c r="FD79" s="170" t="e">
        <f t="shared" si="297"/>
        <v>#N/A</v>
      </c>
      <c r="FE79" s="170" t="e">
        <f t="shared" si="298"/>
        <v>#N/A</v>
      </c>
      <c r="FF79" s="170" t="e">
        <f t="shared" si="299"/>
        <v>#N/A</v>
      </c>
      <c r="FG79" s="170" t="e">
        <f t="shared" si="300"/>
        <v>#N/A</v>
      </c>
      <c r="FH79" s="170" t="e">
        <f t="shared" si="301"/>
        <v>#N/A</v>
      </c>
      <c r="FI79" s="170" t="e">
        <f t="shared" si="302"/>
        <v>#N/A</v>
      </c>
      <c r="FJ79" s="170" t="e">
        <f t="shared" si="303"/>
        <v>#N/A</v>
      </c>
      <c r="FK79" s="170" t="e">
        <f t="shared" si="304"/>
        <v>#N/A</v>
      </c>
      <c r="FL79" s="170" t="e">
        <f t="shared" si="305"/>
        <v>#N/A</v>
      </c>
      <c r="FM79" s="170" t="e">
        <f t="shared" si="306"/>
        <v>#N/A</v>
      </c>
      <c r="FN79" s="170" t="e">
        <f t="shared" si="307"/>
        <v>#N/A</v>
      </c>
      <c r="FO79" s="170" t="e">
        <f t="shared" si="308"/>
        <v>#N/A</v>
      </c>
      <c r="FP79" s="170" t="e">
        <f t="shared" si="309"/>
        <v>#N/A</v>
      </c>
      <c r="FQ79" s="170" t="e">
        <f t="shared" si="310"/>
        <v>#N/A</v>
      </c>
      <c r="FR79" s="170" t="e">
        <f t="shared" si="311"/>
        <v>#N/A</v>
      </c>
      <c r="FS79" s="170" t="e">
        <f t="shared" si="312"/>
        <v>#N/A</v>
      </c>
      <c r="FT79" s="170" t="e">
        <f t="shared" si="313"/>
        <v>#N/A</v>
      </c>
      <c r="FU79" s="170" t="e">
        <f t="shared" si="314"/>
        <v>#N/A</v>
      </c>
      <c r="FV79" s="170" t="e">
        <f t="shared" si="315"/>
        <v>#N/A</v>
      </c>
      <c r="FW79" s="170" t="e">
        <f t="shared" si="316"/>
        <v>#N/A</v>
      </c>
      <c r="FX79" s="170" t="e">
        <f t="shared" si="317"/>
        <v>#N/A</v>
      </c>
      <c r="FY79" s="170" t="e">
        <f t="shared" si="318"/>
        <v>#N/A</v>
      </c>
      <c r="FZ79" s="170" t="e">
        <f t="shared" si="319"/>
        <v>#N/A</v>
      </c>
      <c r="GA79" s="170" t="e">
        <f t="shared" si="320"/>
        <v>#N/A</v>
      </c>
      <c r="GB79" s="170" t="e">
        <f t="shared" si="321"/>
        <v>#N/A</v>
      </c>
      <c r="GC79" s="170" t="e">
        <f t="shared" si="322"/>
        <v>#N/A</v>
      </c>
      <c r="GD79" s="170" t="e">
        <f t="shared" si="323"/>
        <v>#N/A</v>
      </c>
      <c r="GE79" s="170" t="e">
        <f t="shared" si="324"/>
        <v>#N/A</v>
      </c>
      <c r="GF79" s="170" t="e">
        <f t="shared" si="325"/>
        <v>#N/A</v>
      </c>
      <c r="GG79" s="170" t="e">
        <f t="shared" si="326"/>
        <v>#N/A</v>
      </c>
      <c r="GH79" s="170" t="e">
        <f t="shared" si="327"/>
        <v>#N/A</v>
      </c>
      <c r="GI79" s="170" t="e">
        <f t="shared" si="328"/>
        <v>#N/A</v>
      </c>
      <c r="GJ79" s="170" t="e">
        <f t="shared" si="329"/>
        <v>#N/A</v>
      </c>
      <c r="GK79" s="170" t="e">
        <f t="shared" si="330"/>
        <v>#N/A</v>
      </c>
      <c r="GL79" s="170" t="e">
        <f t="shared" si="331"/>
        <v>#N/A</v>
      </c>
      <c r="GM79" s="170" t="e">
        <f t="shared" si="332"/>
        <v>#N/A</v>
      </c>
      <c r="GN79" s="170" t="e">
        <f t="shared" si="333"/>
        <v>#N/A</v>
      </c>
      <c r="GO79" s="170" t="e">
        <f t="shared" si="334"/>
        <v>#N/A</v>
      </c>
      <c r="GP79" s="170" t="e">
        <f t="shared" si="335"/>
        <v>#N/A</v>
      </c>
      <c r="GQ79" s="170" t="e">
        <f t="shared" si="336"/>
        <v>#N/A</v>
      </c>
      <c r="GR79" s="170" t="e">
        <f t="shared" si="337"/>
        <v>#N/A</v>
      </c>
      <c r="GS79" s="170" t="e">
        <f t="shared" si="338"/>
        <v>#N/A</v>
      </c>
      <c r="GT79" s="170" t="e">
        <f t="shared" si="339"/>
        <v>#N/A</v>
      </c>
      <c r="GU79" s="170" t="e">
        <f t="shared" si="340"/>
        <v>#N/A</v>
      </c>
      <c r="GV79" s="170" t="e">
        <f t="shared" si="341"/>
        <v>#N/A</v>
      </c>
      <c r="GW79" s="170" t="e">
        <f t="shared" si="342"/>
        <v>#N/A</v>
      </c>
      <c r="GX79" s="170" t="e">
        <f t="shared" si="343"/>
        <v>#N/A</v>
      </c>
      <c r="GY79" s="170" t="e">
        <f t="shared" si="344"/>
        <v>#N/A</v>
      </c>
      <c r="GZ79" s="170" t="e">
        <f t="shared" si="345"/>
        <v>#N/A</v>
      </c>
      <c r="HA79" s="170" t="e">
        <f t="shared" si="346"/>
        <v>#N/A</v>
      </c>
      <c r="HB79" s="170" t="e">
        <f t="shared" si="347"/>
        <v>#N/A</v>
      </c>
      <c r="HC79" s="170" t="e">
        <f t="shared" si="348"/>
        <v>#N/A</v>
      </c>
      <c r="HD79" s="170" t="e">
        <f t="shared" si="349"/>
        <v>#N/A</v>
      </c>
      <c r="HE79" s="170" t="e">
        <f t="shared" si="350"/>
        <v>#N/A</v>
      </c>
      <c r="HF79" s="170" t="e">
        <f t="shared" si="351"/>
        <v>#N/A</v>
      </c>
      <c r="HG79" s="170" t="e">
        <f t="shared" si="352"/>
        <v>#N/A</v>
      </c>
      <c r="HH79" s="170" t="e">
        <f t="shared" si="353"/>
        <v>#N/A</v>
      </c>
      <c r="HI79" s="170" t="e">
        <f t="shared" si="354"/>
        <v>#N/A</v>
      </c>
      <c r="HJ79" s="170" t="e">
        <f t="shared" si="355"/>
        <v>#N/A</v>
      </c>
      <c r="HK79" s="170" t="e">
        <f t="shared" si="356"/>
        <v>#N/A</v>
      </c>
      <c r="HL79" s="170" t="e">
        <f t="shared" si="357"/>
        <v>#N/A</v>
      </c>
      <c r="HM79" s="170" t="e">
        <f t="shared" si="358"/>
        <v>#N/A</v>
      </c>
      <c r="HN79" s="170" t="e">
        <f t="shared" si="359"/>
        <v>#N/A</v>
      </c>
      <c r="HO79" s="170" t="e">
        <f t="shared" si="360"/>
        <v>#N/A</v>
      </c>
      <c r="HP79" s="170" t="e">
        <f t="shared" si="361"/>
        <v>#N/A</v>
      </c>
    </row>
    <row r="80" spans="1:224" hidden="1" x14ac:dyDescent="0.25">
      <c r="A80" s="4">
        <v>77</v>
      </c>
      <c r="B80" s="96"/>
      <c r="C80" s="96"/>
      <c r="D80" s="96"/>
      <c r="E80" s="36" t="str">
        <f t="shared" si="362"/>
        <v/>
      </c>
      <c r="F80" s="36" t="str">
        <f t="shared" si="363"/>
        <v/>
      </c>
      <c r="G80" s="74" t="str">
        <f t="shared" si="364"/>
        <v/>
      </c>
      <c r="H80" s="23"/>
      <c r="I80" s="58"/>
      <c r="J80" s="281"/>
      <c r="K80" s="75" t="str">
        <f>IF(AND(B80&gt;0,C80&gt;0,D80&gt;0),IF(ISBLANK(J80),IF(ISBLANK(H80),"",(D80-B80)*VLOOKUP(H80,VLookups!$A$4:$B$13,2,FALSE)),J80),"")</f>
        <v/>
      </c>
      <c r="L80" s="76" t="str">
        <f t="shared" si="257"/>
        <v/>
      </c>
      <c r="M80" s="96"/>
      <c r="N80" s="271"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258"/>
        <v/>
      </c>
      <c r="W80" s="50" t="str">
        <f t="shared" si="367"/>
        <v/>
      </c>
      <c r="X80" s="50" t="str">
        <f t="shared" si="367"/>
        <v/>
      </c>
      <c r="Y80" s="50" t="str">
        <f t="shared" si="367"/>
        <v/>
      </c>
      <c r="Z80" s="50" t="str">
        <f t="shared" si="367"/>
        <v/>
      </c>
      <c r="AA80" s="50" t="str">
        <f t="shared" si="367"/>
        <v/>
      </c>
      <c r="AB80" s="50" t="str">
        <f t="shared" si="367"/>
        <v/>
      </c>
      <c r="AC80" s="50" t="str">
        <f t="shared" si="367"/>
        <v/>
      </c>
      <c r="AD80" s="50" t="str">
        <f t="shared" si="367"/>
        <v/>
      </c>
      <c r="AE80" s="50" t="str">
        <f t="shared" si="367"/>
        <v/>
      </c>
      <c r="AF80" s="50" t="str">
        <f t="shared" si="367"/>
        <v/>
      </c>
      <c r="AG80" s="50" t="str">
        <f t="shared" si="367"/>
        <v/>
      </c>
      <c r="AH80" s="50" t="str">
        <f t="shared" si="367"/>
        <v/>
      </c>
      <c r="AI80" s="50" t="str">
        <f t="shared" si="367"/>
        <v/>
      </c>
      <c r="AJ80" s="50" t="str">
        <f t="shared" si="367"/>
        <v/>
      </c>
      <c r="AK80" s="50" t="str">
        <f t="shared" si="367"/>
        <v/>
      </c>
      <c r="AL80" s="50" t="str">
        <f t="shared" si="367"/>
        <v/>
      </c>
      <c r="AM80" s="50" t="str">
        <f t="shared" si="367"/>
        <v/>
      </c>
      <c r="AN80" s="50" t="str">
        <f t="shared" si="367"/>
        <v/>
      </c>
      <c r="AO80" s="50" t="str">
        <f t="shared" si="367"/>
        <v/>
      </c>
      <c r="AP80" s="50" t="str">
        <f t="shared" si="367"/>
        <v/>
      </c>
      <c r="AQ80" s="50" t="str">
        <f t="shared" si="259"/>
        <v/>
      </c>
      <c r="AR80" s="50" t="str">
        <f t="shared" si="371"/>
        <v/>
      </c>
      <c r="AS80" s="50" t="str">
        <f t="shared" si="371"/>
        <v/>
      </c>
      <c r="AT80" s="50" t="str">
        <f t="shared" si="371"/>
        <v/>
      </c>
      <c r="AU80" s="50" t="str">
        <f t="shared" si="371"/>
        <v/>
      </c>
      <c r="AV80" s="50" t="str">
        <f t="shared" si="371"/>
        <v/>
      </c>
      <c r="AW80" s="50" t="str">
        <f t="shared" si="371"/>
        <v/>
      </c>
      <c r="AX80" s="50" t="str">
        <f t="shared" si="371"/>
        <v/>
      </c>
      <c r="AY80" s="50" t="str">
        <f t="shared" si="371"/>
        <v/>
      </c>
      <c r="AZ80" s="50" t="str">
        <f t="shared" si="371"/>
        <v/>
      </c>
      <c r="BA80" s="50" t="str">
        <f t="shared" si="371"/>
        <v/>
      </c>
      <c r="BB80" s="50" t="str">
        <f t="shared" si="371"/>
        <v/>
      </c>
      <c r="BC80" s="50" t="str">
        <f t="shared" si="371"/>
        <v/>
      </c>
      <c r="BD80" s="50" t="str">
        <f t="shared" si="371"/>
        <v/>
      </c>
      <c r="BE80" s="50" t="str">
        <f t="shared" si="371"/>
        <v/>
      </c>
      <c r="BF80" s="50" t="str">
        <f t="shared" si="371"/>
        <v/>
      </c>
      <c r="BG80" s="50" t="str">
        <f t="shared" si="371"/>
        <v/>
      </c>
      <c r="BH80" s="50" t="str">
        <f t="shared" si="371"/>
        <v/>
      </c>
      <c r="BI80" s="50" t="str">
        <f t="shared" si="371"/>
        <v/>
      </c>
      <c r="BJ80" s="50" t="str">
        <f t="shared" si="371"/>
        <v/>
      </c>
      <c r="BK80" s="50" t="str">
        <f t="shared" si="371"/>
        <v/>
      </c>
      <c r="BL80" s="50" t="str">
        <f t="shared" si="371"/>
        <v/>
      </c>
      <c r="BM80" s="50" t="str">
        <f t="shared" si="371"/>
        <v/>
      </c>
      <c r="BN80" s="50" t="str">
        <f t="shared" si="371"/>
        <v/>
      </c>
      <c r="BO80" s="50" t="str">
        <f t="shared" si="371"/>
        <v/>
      </c>
      <c r="BP80" s="50" t="str">
        <f t="shared" si="371"/>
        <v/>
      </c>
      <c r="BQ80" s="50" t="str">
        <f t="shared" si="371"/>
        <v/>
      </c>
      <c r="BR80" s="50" t="str">
        <f t="shared" si="371"/>
        <v/>
      </c>
      <c r="BS80" s="50" t="str">
        <f t="shared" si="371"/>
        <v/>
      </c>
      <c r="BT80" s="50" t="str">
        <f t="shared" si="371"/>
        <v/>
      </c>
      <c r="BU80" s="50" t="str">
        <f t="shared" si="371"/>
        <v/>
      </c>
      <c r="BV80" s="50" t="str">
        <f t="shared" si="371"/>
        <v/>
      </c>
      <c r="BW80" s="50" t="str">
        <f t="shared" si="371"/>
        <v/>
      </c>
      <c r="BX80" s="50" t="str">
        <f t="shared" si="371"/>
        <v/>
      </c>
      <c r="BY80" s="50" t="str">
        <f t="shared" si="371"/>
        <v/>
      </c>
      <c r="BZ80" s="50" t="str">
        <f t="shared" si="371"/>
        <v/>
      </c>
      <c r="CA80" s="50" t="str">
        <f t="shared" si="371"/>
        <v/>
      </c>
      <c r="CB80" s="50" t="str">
        <f t="shared" si="371"/>
        <v/>
      </c>
      <c r="CC80" s="50" t="str">
        <f t="shared" si="371"/>
        <v/>
      </c>
      <c r="CD80" s="50" t="str">
        <f t="shared" si="371"/>
        <v/>
      </c>
      <c r="CE80" s="50" t="str">
        <f t="shared" si="371"/>
        <v/>
      </c>
      <c r="CF80" s="50" t="str">
        <f t="shared" si="371"/>
        <v/>
      </c>
      <c r="CG80" s="50" t="str">
        <f t="shared" si="371"/>
        <v/>
      </c>
      <c r="CH80" s="50" t="str">
        <f t="shared" si="371"/>
        <v/>
      </c>
      <c r="CI80" s="50" t="str">
        <f t="shared" si="371"/>
        <v/>
      </c>
      <c r="CJ80" s="50" t="str">
        <f t="shared" si="371"/>
        <v/>
      </c>
      <c r="CK80" s="50" t="str">
        <f t="shared" si="371"/>
        <v/>
      </c>
      <c r="CL80" s="50" t="str">
        <f t="shared" si="371"/>
        <v/>
      </c>
      <c r="CM80" s="50" t="str">
        <f t="shared" si="371"/>
        <v/>
      </c>
      <c r="CN80" s="50" t="str">
        <f t="shared" si="371"/>
        <v/>
      </c>
      <c r="CO80" s="50" t="str">
        <f t="shared" si="371"/>
        <v/>
      </c>
      <c r="CP80" s="50" t="str">
        <f t="shared" si="371"/>
        <v/>
      </c>
      <c r="CQ80" s="50" t="str">
        <f t="shared" si="371"/>
        <v/>
      </c>
      <c r="CR80" s="50" t="str">
        <f t="shared" si="371"/>
        <v/>
      </c>
      <c r="CS80" s="50" t="str">
        <f t="shared" si="371"/>
        <v/>
      </c>
      <c r="CT80" s="50" t="str">
        <f t="shared" si="371"/>
        <v/>
      </c>
      <c r="CU80" s="50" t="str">
        <f t="shared" si="371"/>
        <v/>
      </c>
      <c r="CV80" s="50" t="str">
        <f t="shared" si="371"/>
        <v/>
      </c>
      <c r="CW80" s="50" t="str">
        <f t="shared" si="371"/>
        <v/>
      </c>
      <c r="CX80" s="50" t="str">
        <f t="shared" si="371"/>
        <v/>
      </c>
      <c r="CY80" s="50" t="str">
        <f t="shared" si="371"/>
        <v/>
      </c>
      <c r="CZ80" s="50" t="str">
        <f t="shared" si="371"/>
        <v/>
      </c>
      <c r="DA80" s="50" t="str">
        <f t="shared" si="371"/>
        <v/>
      </c>
      <c r="DB80" s="50" t="str">
        <f t="shared" si="371"/>
        <v/>
      </c>
      <c r="DC80" s="50" t="str">
        <f t="shared" ref="DC80" si="372">IF(ISNONTEXT($V80),DB80+$V80,"")</f>
        <v/>
      </c>
      <c r="DD80" s="50" t="str">
        <f t="shared" si="260"/>
        <v/>
      </c>
      <c r="DE80" s="50" t="str">
        <f t="shared" si="260"/>
        <v/>
      </c>
      <c r="DF80" s="50" t="str">
        <f t="shared" si="260"/>
        <v/>
      </c>
      <c r="DG80" s="50" t="str">
        <f t="shared" si="260"/>
        <v/>
      </c>
      <c r="DH80" s="50" t="str">
        <f t="shared" si="260"/>
        <v/>
      </c>
      <c r="DI80" s="50" t="str">
        <f t="shared" si="260"/>
        <v/>
      </c>
      <c r="DJ80" s="50" t="str">
        <f t="shared" si="260"/>
        <v/>
      </c>
      <c r="DK80" s="50" t="str">
        <f t="shared" si="260"/>
        <v/>
      </c>
      <c r="DL80" s="50" t="str">
        <f t="shared" si="260"/>
        <v/>
      </c>
      <c r="DM80" s="50" t="str">
        <f t="shared" si="260"/>
        <v/>
      </c>
      <c r="DN80" s="50" t="str">
        <f t="shared" si="260"/>
        <v/>
      </c>
      <c r="DO80" s="50" t="str">
        <f t="shared" si="260"/>
        <v/>
      </c>
      <c r="DP80" s="50" t="str">
        <f t="shared" si="260"/>
        <v/>
      </c>
      <c r="DQ80" s="50" t="str">
        <f t="shared" si="260"/>
        <v/>
      </c>
      <c r="DR80" s="50" t="str">
        <f t="shared" si="260"/>
        <v/>
      </c>
      <c r="DS80" s="50" t="str">
        <f t="shared" si="260"/>
        <v/>
      </c>
      <c r="DT80" s="170" t="e">
        <f t="shared" si="261"/>
        <v>#N/A</v>
      </c>
      <c r="DU80" s="170" t="e">
        <f t="shared" si="262"/>
        <v>#N/A</v>
      </c>
      <c r="DV80" s="170" t="e">
        <f t="shared" si="263"/>
        <v>#N/A</v>
      </c>
      <c r="DW80" s="170" t="e">
        <f t="shared" si="264"/>
        <v>#N/A</v>
      </c>
      <c r="DX80" s="170" t="e">
        <f t="shared" si="265"/>
        <v>#N/A</v>
      </c>
      <c r="DY80" s="170" t="e">
        <f t="shared" si="266"/>
        <v>#N/A</v>
      </c>
      <c r="DZ80" s="170" t="e">
        <f t="shared" si="267"/>
        <v>#N/A</v>
      </c>
      <c r="EA80" s="170" t="e">
        <f t="shared" si="268"/>
        <v>#N/A</v>
      </c>
      <c r="EB80" s="170" t="e">
        <f t="shared" si="269"/>
        <v>#N/A</v>
      </c>
      <c r="EC80" s="170" t="e">
        <f t="shared" si="270"/>
        <v>#N/A</v>
      </c>
      <c r="ED80" s="170" t="e">
        <f t="shared" si="271"/>
        <v>#N/A</v>
      </c>
      <c r="EE80" s="170" t="e">
        <f t="shared" si="272"/>
        <v>#N/A</v>
      </c>
      <c r="EF80" s="170" t="e">
        <f t="shared" si="273"/>
        <v>#N/A</v>
      </c>
      <c r="EG80" s="170" t="e">
        <f t="shared" si="274"/>
        <v>#N/A</v>
      </c>
      <c r="EH80" s="170" t="e">
        <f t="shared" si="275"/>
        <v>#N/A</v>
      </c>
      <c r="EI80" s="170" t="e">
        <f t="shared" si="276"/>
        <v>#N/A</v>
      </c>
      <c r="EJ80" s="170" t="e">
        <f t="shared" si="277"/>
        <v>#N/A</v>
      </c>
      <c r="EK80" s="170" t="e">
        <f t="shared" si="278"/>
        <v>#N/A</v>
      </c>
      <c r="EL80" s="170" t="e">
        <f t="shared" si="279"/>
        <v>#N/A</v>
      </c>
      <c r="EM80" s="170" t="e">
        <f t="shared" si="280"/>
        <v>#N/A</v>
      </c>
      <c r="EN80" s="170" t="e">
        <f t="shared" si="281"/>
        <v>#N/A</v>
      </c>
      <c r="EO80" s="170" t="e">
        <f t="shared" si="282"/>
        <v>#N/A</v>
      </c>
      <c r="EP80" s="170" t="e">
        <f t="shared" si="283"/>
        <v>#N/A</v>
      </c>
      <c r="EQ80" s="170" t="e">
        <f t="shared" si="284"/>
        <v>#N/A</v>
      </c>
      <c r="ER80" s="170" t="e">
        <f t="shared" si="285"/>
        <v>#N/A</v>
      </c>
      <c r="ES80" s="170" t="e">
        <f t="shared" si="286"/>
        <v>#N/A</v>
      </c>
      <c r="ET80" s="170" t="e">
        <f t="shared" si="287"/>
        <v>#N/A</v>
      </c>
      <c r="EU80" s="170" t="e">
        <f t="shared" si="288"/>
        <v>#N/A</v>
      </c>
      <c r="EV80" s="170" t="e">
        <f t="shared" si="289"/>
        <v>#N/A</v>
      </c>
      <c r="EW80" s="170" t="e">
        <f t="shared" si="290"/>
        <v>#N/A</v>
      </c>
      <c r="EX80" s="170" t="e">
        <f t="shared" si="291"/>
        <v>#N/A</v>
      </c>
      <c r="EY80" s="170" t="e">
        <f t="shared" si="292"/>
        <v>#N/A</v>
      </c>
      <c r="EZ80" s="170" t="e">
        <f t="shared" si="293"/>
        <v>#N/A</v>
      </c>
      <c r="FA80" s="170" t="e">
        <f t="shared" si="294"/>
        <v>#N/A</v>
      </c>
      <c r="FB80" s="170" t="e">
        <f t="shared" si="295"/>
        <v>#N/A</v>
      </c>
      <c r="FC80" s="170" t="e">
        <f t="shared" si="296"/>
        <v>#N/A</v>
      </c>
      <c r="FD80" s="170" t="e">
        <f t="shared" si="297"/>
        <v>#N/A</v>
      </c>
      <c r="FE80" s="170" t="e">
        <f t="shared" si="298"/>
        <v>#N/A</v>
      </c>
      <c r="FF80" s="170" t="e">
        <f t="shared" si="299"/>
        <v>#N/A</v>
      </c>
      <c r="FG80" s="170" t="e">
        <f t="shared" si="300"/>
        <v>#N/A</v>
      </c>
      <c r="FH80" s="170" t="e">
        <f t="shared" si="301"/>
        <v>#N/A</v>
      </c>
      <c r="FI80" s="170" t="e">
        <f t="shared" si="302"/>
        <v>#N/A</v>
      </c>
      <c r="FJ80" s="170" t="e">
        <f t="shared" si="303"/>
        <v>#N/A</v>
      </c>
      <c r="FK80" s="170" t="e">
        <f t="shared" si="304"/>
        <v>#N/A</v>
      </c>
      <c r="FL80" s="170" t="e">
        <f t="shared" si="305"/>
        <v>#N/A</v>
      </c>
      <c r="FM80" s="170" t="e">
        <f t="shared" si="306"/>
        <v>#N/A</v>
      </c>
      <c r="FN80" s="170" t="e">
        <f t="shared" si="307"/>
        <v>#N/A</v>
      </c>
      <c r="FO80" s="170" t="e">
        <f t="shared" si="308"/>
        <v>#N/A</v>
      </c>
      <c r="FP80" s="170" t="e">
        <f t="shared" si="309"/>
        <v>#N/A</v>
      </c>
      <c r="FQ80" s="170" t="e">
        <f t="shared" si="310"/>
        <v>#N/A</v>
      </c>
      <c r="FR80" s="170" t="e">
        <f t="shared" si="311"/>
        <v>#N/A</v>
      </c>
      <c r="FS80" s="170" t="e">
        <f t="shared" si="312"/>
        <v>#N/A</v>
      </c>
      <c r="FT80" s="170" t="e">
        <f t="shared" si="313"/>
        <v>#N/A</v>
      </c>
      <c r="FU80" s="170" t="e">
        <f t="shared" si="314"/>
        <v>#N/A</v>
      </c>
      <c r="FV80" s="170" t="e">
        <f t="shared" si="315"/>
        <v>#N/A</v>
      </c>
      <c r="FW80" s="170" t="e">
        <f t="shared" si="316"/>
        <v>#N/A</v>
      </c>
      <c r="FX80" s="170" t="e">
        <f t="shared" si="317"/>
        <v>#N/A</v>
      </c>
      <c r="FY80" s="170" t="e">
        <f t="shared" si="318"/>
        <v>#N/A</v>
      </c>
      <c r="FZ80" s="170" t="e">
        <f t="shared" si="319"/>
        <v>#N/A</v>
      </c>
      <c r="GA80" s="170" t="e">
        <f t="shared" si="320"/>
        <v>#N/A</v>
      </c>
      <c r="GB80" s="170" t="e">
        <f t="shared" si="321"/>
        <v>#N/A</v>
      </c>
      <c r="GC80" s="170" t="e">
        <f t="shared" si="322"/>
        <v>#N/A</v>
      </c>
      <c r="GD80" s="170" t="e">
        <f t="shared" si="323"/>
        <v>#N/A</v>
      </c>
      <c r="GE80" s="170" t="e">
        <f t="shared" si="324"/>
        <v>#N/A</v>
      </c>
      <c r="GF80" s="170" t="e">
        <f t="shared" si="325"/>
        <v>#N/A</v>
      </c>
      <c r="GG80" s="170" t="e">
        <f t="shared" si="326"/>
        <v>#N/A</v>
      </c>
      <c r="GH80" s="170" t="e">
        <f t="shared" si="327"/>
        <v>#N/A</v>
      </c>
      <c r="GI80" s="170" t="e">
        <f t="shared" si="328"/>
        <v>#N/A</v>
      </c>
      <c r="GJ80" s="170" t="e">
        <f t="shared" si="329"/>
        <v>#N/A</v>
      </c>
      <c r="GK80" s="170" t="e">
        <f t="shared" si="330"/>
        <v>#N/A</v>
      </c>
      <c r="GL80" s="170" t="e">
        <f t="shared" si="331"/>
        <v>#N/A</v>
      </c>
      <c r="GM80" s="170" t="e">
        <f t="shared" si="332"/>
        <v>#N/A</v>
      </c>
      <c r="GN80" s="170" t="e">
        <f t="shared" si="333"/>
        <v>#N/A</v>
      </c>
      <c r="GO80" s="170" t="e">
        <f t="shared" si="334"/>
        <v>#N/A</v>
      </c>
      <c r="GP80" s="170" t="e">
        <f t="shared" si="335"/>
        <v>#N/A</v>
      </c>
      <c r="GQ80" s="170" t="e">
        <f t="shared" si="336"/>
        <v>#N/A</v>
      </c>
      <c r="GR80" s="170" t="e">
        <f t="shared" si="337"/>
        <v>#N/A</v>
      </c>
      <c r="GS80" s="170" t="e">
        <f t="shared" si="338"/>
        <v>#N/A</v>
      </c>
      <c r="GT80" s="170" t="e">
        <f t="shared" si="339"/>
        <v>#N/A</v>
      </c>
      <c r="GU80" s="170" t="e">
        <f t="shared" si="340"/>
        <v>#N/A</v>
      </c>
      <c r="GV80" s="170" t="e">
        <f t="shared" si="341"/>
        <v>#N/A</v>
      </c>
      <c r="GW80" s="170" t="e">
        <f t="shared" si="342"/>
        <v>#N/A</v>
      </c>
      <c r="GX80" s="170" t="e">
        <f t="shared" si="343"/>
        <v>#N/A</v>
      </c>
      <c r="GY80" s="170" t="e">
        <f t="shared" si="344"/>
        <v>#N/A</v>
      </c>
      <c r="GZ80" s="170" t="e">
        <f t="shared" si="345"/>
        <v>#N/A</v>
      </c>
      <c r="HA80" s="170" t="e">
        <f t="shared" si="346"/>
        <v>#N/A</v>
      </c>
      <c r="HB80" s="170" t="e">
        <f t="shared" si="347"/>
        <v>#N/A</v>
      </c>
      <c r="HC80" s="170" t="e">
        <f t="shared" si="348"/>
        <v>#N/A</v>
      </c>
      <c r="HD80" s="170" t="e">
        <f t="shared" si="349"/>
        <v>#N/A</v>
      </c>
      <c r="HE80" s="170" t="e">
        <f t="shared" si="350"/>
        <v>#N/A</v>
      </c>
      <c r="HF80" s="170" t="e">
        <f t="shared" si="351"/>
        <v>#N/A</v>
      </c>
      <c r="HG80" s="170" t="e">
        <f t="shared" si="352"/>
        <v>#N/A</v>
      </c>
      <c r="HH80" s="170" t="e">
        <f t="shared" si="353"/>
        <v>#N/A</v>
      </c>
      <c r="HI80" s="170" t="e">
        <f t="shared" si="354"/>
        <v>#N/A</v>
      </c>
      <c r="HJ80" s="170" t="e">
        <f t="shared" si="355"/>
        <v>#N/A</v>
      </c>
      <c r="HK80" s="170" t="e">
        <f t="shared" si="356"/>
        <v>#N/A</v>
      </c>
      <c r="HL80" s="170" t="e">
        <f t="shared" si="357"/>
        <v>#N/A</v>
      </c>
      <c r="HM80" s="170" t="e">
        <f t="shared" si="358"/>
        <v>#N/A</v>
      </c>
      <c r="HN80" s="170" t="e">
        <f t="shared" si="359"/>
        <v>#N/A</v>
      </c>
      <c r="HO80" s="170" t="e">
        <f t="shared" si="360"/>
        <v>#N/A</v>
      </c>
      <c r="HP80" s="170" t="e">
        <f t="shared" si="361"/>
        <v>#N/A</v>
      </c>
    </row>
    <row r="81" spans="1:224" hidden="1" x14ac:dyDescent="0.25">
      <c r="A81" s="4">
        <v>78</v>
      </c>
      <c r="B81" s="96"/>
      <c r="C81" s="96"/>
      <c r="D81" s="96"/>
      <c r="E81" s="36" t="str">
        <f t="shared" si="362"/>
        <v/>
      </c>
      <c r="F81" s="36" t="str">
        <f t="shared" si="363"/>
        <v/>
      </c>
      <c r="G81" s="74" t="str">
        <f t="shared" si="364"/>
        <v/>
      </c>
      <c r="H81" s="23"/>
      <c r="I81" s="58"/>
      <c r="J81" s="281"/>
      <c r="K81" s="75" t="str">
        <f>IF(AND(B81&gt;0,C81&gt;0,D81&gt;0),IF(ISBLANK(J81),IF(ISBLANK(H81),"",(D81-B81)*VLOOKUP(H81,VLookups!$A$4:$B$13,2,FALSE)),J81),"")</f>
        <v/>
      </c>
      <c r="L81" s="76" t="str">
        <f t="shared" si="257"/>
        <v/>
      </c>
      <c r="M81" s="96"/>
      <c r="N81" s="271"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258"/>
        <v/>
      </c>
      <c r="W81" s="50" t="str">
        <f t="shared" si="367"/>
        <v/>
      </c>
      <c r="X81" s="50" t="str">
        <f t="shared" si="367"/>
        <v/>
      </c>
      <c r="Y81" s="50" t="str">
        <f t="shared" si="367"/>
        <v/>
      </c>
      <c r="Z81" s="50" t="str">
        <f t="shared" si="367"/>
        <v/>
      </c>
      <c r="AA81" s="50" t="str">
        <f t="shared" si="367"/>
        <v/>
      </c>
      <c r="AB81" s="50" t="str">
        <f t="shared" si="367"/>
        <v/>
      </c>
      <c r="AC81" s="50" t="str">
        <f t="shared" si="367"/>
        <v/>
      </c>
      <c r="AD81" s="50" t="str">
        <f t="shared" si="367"/>
        <v/>
      </c>
      <c r="AE81" s="50" t="str">
        <f t="shared" si="367"/>
        <v/>
      </c>
      <c r="AF81" s="50" t="str">
        <f t="shared" si="367"/>
        <v/>
      </c>
      <c r="AG81" s="50" t="str">
        <f t="shared" si="367"/>
        <v/>
      </c>
      <c r="AH81" s="50" t="str">
        <f t="shared" si="367"/>
        <v/>
      </c>
      <c r="AI81" s="50" t="str">
        <f t="shared" si="367"/>
        <v/>
      </c>
      <c r="AJ81" s="50" t="str">
        <f t="shared" si="367"/>
        <v/>
      </c>
      <c r="AK81" s="50" t="str">
        <f t="shared" si="367"/>
        <v/>
      </c>
      <c r="AL81" s="50" t="str">
        <f t="shared" si="367"/>
        <v/>
      </c>
      <c r="AM81" s="50" t="str">
        <f t="shared" si="367"/>
        <v/>
      </c>
      <c r="AN81" s="50" t="str">
        <f t="shared" si="367"/>
        <v/>
      </c>
      <c r="AO81" s="50" t="str">
        <f t="shared" si="367"/>
        <v/>
      </c>
      <c r="AP81" s="50" t="str">
        <f t="shared" si="367"/>
        <v/>
      </c>
      <c r="AQ81" s="50" t="str">
        <f t="shared" si="259"/>
        <v/>
      </c>
      <c r="AR81" s="50" t="str">
        <f t="shared" ref="AR81:DC84" si="373">IF(ISNONTEXT($V81),AQ81+$V81,"")</f>
        <v/>
      </c>
      <c r="AS81" s="50" t="str">
        <f t="shared" si="373"/>
        <v/>
      </c>
      <c r="AT81" s="50" t="str">
        <f t="shared" si="373"/>
        <v/>
      </c>
      <c r="AU81" s="50" t="str">
        <f t="shared" si="373"/>
        <v/>
      </c>
      <c r="AV81" s="50" t="str">
        <f t="shared" si="373"/>
        <v/>
      </c>
      <c r="AW81" s="50" t="str">
        <f t="shared" si="373"/>
        <v/>
      </c>
      <c r="AX81" s="50" t="str">
        <f t="shared" si="373"/>
        <v/>
      </c>
      <c r="AY81" s="50" t="str">
        <f t="shared" si="373"/>
        <v/>
      </c>
      <c r="AZ81" s="50" t="str">
        <f t="shared" si="373"/>
        <v/>
      </c>
      <c r="BA81" s="50" t="str">
        <f t="shared" si="373"/>
        <v/>
      </c>
      <c r="BB81" s="50" t="str">
        <f t="shared" si="373"/>
        <v/>
      </c>
      <c r="BC81" s="50" t="str">
        <f t="shared" si="373"/>
        <v/>
      </c>
      <c r="BD81" s="50" t="str">
        <f t="shared" si="373"/>
        <v/>
      </c>
      <c r="BE81" s="50" t="str">
        <f t="shared" si="373"/>
        <v/>
      </c>
      <c r="BF81" s="50" t="str">
        <f t="shared" si="373"/>
        <v/>
      </c>
      <c r="BG81" s="50" t="str">
        <f t="shared" si="373"/>
        <v/>
      </c>
      <c r="BH81" s="50" t="str">
        <f t="shared" si="373"/>
        <v/>
      </c>
      <c r="BI81" s="50" t="str">
        <f t="shared" si="373"/>
        <v/>
      </c>
      <c r="BJ81" s="50" t="str">
        <f t="shared" si="373"/>
        <v/>
      </c>
      <c r="BK81" s="50" t="str">
        <f t="shared" si="373"/>
        <v/>
      </c>
      <c r="BL81" s="50" t="str">
        <f t="shared" si="373"/>
        <v/>
      </c>
      <c r="BM81" s="50" t="str">
        <f t="shared" si="373"/>
        <v/>
      </c>
      <c r="BN81" s="50" t="str">
        <f t="shared" si="373"/>
        <v/>
      </c>
      <c r="BO81" s="50" t="str">
        <f t="shared" si="373"/>
        <v/>
      </c>
      <c r="BP81" s="50" t="str">
        <f t="shared" si="373"/>
        <v/>
      </c>
      <c r="BQ81" s="50" t="str">
        <f t="shared" si="373"/>
        <v/>
      </c>
      <c r="BR81" s="50" t="str">
        <f t="shared" si="373"/>
        <v/>
      </c>
      <c r="BS81" s="50" t="str">
        <f t="shared" si="373"/>
        <v/>
      </c>
      <c r="BT81" s="50" t="str">
        <f t="shared" si="373"/>
        <v/>
      </c>
      <c r="BU81" s="50" t="str">
        <f t="shared" si="373"/>
        <v/>
      </c>
      <c r="BV81" s="50" t="str">
        <f t="shared" si="373"/>
        <v/>
      </c>
      <c r="BW81" s="50" t="str">
        <f t="shared" si="373"/>
        <v/>
      </c>
      <c r="BX81" s="50" t="str">
        <f t="shared" si="373"/>
        <v/>
      </c>
      <c r="BY81" s="50" t="str">
        <f t="shared" si="373"/>
        <v/>
      </c>
      <c r="BZ81" s="50" t="str">
        <f t="shared" si="373"/>
        <v/>
      </c>
      <c r="CA81" s="50" t="str">
        <f t="shared" si="373"/>
        <v/>
      </c>
      <c r="CB81" s="50" t="str">
        <f t="shared" si="373"/>
        <v/>
      </c>
      <c r="CC81" s="50" t="str">
        <f t="shared" si="373"/>
        <v/>
      </c>
      <c r="CD81" s="50" t="str">
        <f t="shared" si="373"/>
        <v/>
      </c>
      <c r="CE81" s="50" t="str">
        <f t="shared" si="373"/>
        <v/>
      </c>
      <c r="CF81" s="50" t="str">
        <f t="shared" si="373"/>
        <v/>
      </c>
      <c r="CG81" s="50" t="str">
        <f t="shared" si="373"/>
        <v/>
      </c>
      <c r="CH81" s="50" t="str">
        <f t="shared" si="373"/>
        <v/>
      </c>
      <c r="CI81" s="50" t="str">
        <f t="shared" si="373"/>
        <v/>
      </c>
      <c r="CJ81" s="50" t="str">
        <f t="shared" si="373"/>
        <v/>
      </c>
      <c r="CK81" s="50" t="str">
        <f t="shared" si="373"/>
        <v/>
      </c>
      <c r="CL81" s="50" t="str">
        <f t="shared" si="373"/>
        <v/>
      </c>
      <c r="CM81" s="50" t="str">
        <f t="shared" si="373"/>
        <v/>
      </c>
      <c r="CN81" s="50" t="str">
        <f t="shared" si="373"/>
        <v/>
      </c>
      <c r="CO81" s="50" t="str">
        <f t="shared" si="373"/>
        <v/>
      </c>
      <c r="CP81" s="50" t="str">
        <f t="shared" si="373"/>
        <v/>
      </c>
      <c r="CQ81" s="50" t="str">
        <f t="shared" si="373"/>
        <v/>
      </c>
      <c r="CR81" s="50" t="str">
        <f t="shared" si="373"/>
        <v/>
      </c>
      <c r="CS81" s="50" t="str">
        <f t="shared" si="373"/>
        <v/>
      </c>
      <c r="CT81" s="50" t="str">
        <f t="shared" si="373"/>
        <v/>
      </c>
      <c r="CU81" s="50" t="str">
        <f t="shared" si="373"/>
        <v/>
      </c>
      <c r="CV81" s="50" t="str">
        <f t="shared" si="373"/>
        <v/>
      </c>
      <c r="CW81" s="50" t="str">
        <f t="shared" si="373"/>
        <v/>
      </c>
      <c r="CX81" s="50" t="str">
        <f t="shared" si="373"/>
        <v/>
      </c>
      <c r="CY81" s="50" t="str">
        <f t="shared" si="373"/>
        <v/>
      </c>
      <c r="CZ81" s="50" t="str">
        <f t="shared" si="373"/>
        <v/>
      </c>
      <c r="DA81" s="50" t="str">
        <f t="shared" si="373"/>
        <v/>
      </c>
      <c r="DB81" s="50" t="str">
        <f t="shared" si="373"/>
        <v/>
      </c>
      <c r="DC81" s="50" t="str">
        <f t="shared" si="373"/>
        <v/>
      </c>
      <c r="DD81" s="50" t="str">
        <f t="shared" si="260"/>
        <v/>
      </c>
      <c r="DE81" s="50" t="str">
        <f t="shared" si="260"/>
        <v/>
      </c>
      <c r="DF81" s="50" t="str">
        <f t="shared" si="260"/>
        <v/>
      </c>
      <c r="DG81" s="50" t="str">
        <f t="shared" si="260"/>
        <v/>
      </c>
      <c r="DH81" s="50" t="str">
        <f t="shared" si="260"/>
        <v/>
      </c>
      <c r="DI81" s="50" t="str">
        <f t="shared" si="260"/>
        <v/>
      </c>
      <c r="DJ81" s="50" t="str">
        <f t="shared" si="260"/>
        <v/>
      </c>
      <c r="DK81" s="50" t="str">
        <f t="shared" si="260"/>
        <v/>
      </c>
      <c r="DL81" s="50" t="str">
        <f t="shared" si="260"/>
        <v/>
      </c>
      <c r="DM81" s="50" t="str">
        <f t="shared" si="260"/>
        <v/>
      </c>
      <c r="DN81" s="50" t="str">
        <f t="shared" si="260"/>
        <v/>
      </c>
      <c r="DO81" s="50" t="str">
        <f t="shared" si="260"/>
        <v/>
      </c>
      <c r="DP81" s="50" t="str">
        <f t="shared" si="260"/>
        <v/>
      </c>
      <c r="DQ81" s="50" t="str">
        <f t="shared" si="260"/>
        <v/>
      </c>
      <c r="DR81" s="50" t="str">
        <f t="shared" si="260"/>
        <v/>
      </c>
      <c r="DS81" s="50" t="str">
        <f t="shared" si="260"/>
        <v/>
      </c>
      <c r="DT81" s="170" t="e">
        <f t="shared" si="261"/>
        <v>#N/A</v>
      </c>
      <c r="DU81" s="170" t="e">
        <f t="shared" si="262"/>
        <v>#N/A</v>
      </c>
      <c r="DV81" s="170" t="e">
        <f t="shared" si="263"/>
        <v>#N/A</v>
      </c>
      <c r="DW81" s="170" t="e">
        <f t="shared" si="264"/>
        <v>#N/A</v>
      </c>
      <c r="DX81" s="170" t="e">
        <f t="shared" si="265"/>
        <v>#N/A</v>
      </c>
      <c r="DY81" s="170" t="e">
        <f t="shared" si="266"/>
        <v>#N/A</v>
      </c>
      <c r="DZ81" s="170" t="e">
        <f t="shared" si="267"/>
        <v>#N/A</v>
      </c>
      <c r="EA81" s="170" t="e">
        <f t="shared" si="268"/>
        <v>#N/A</v>
      </c>
      <c r="EB81" s="170" t="e">
        <f t="shared" si="269"/>
        <v>#N/A</v>
      </c>
      <c r="EC81" s="170" t="e">
        <f t="shared" si="270"/>
        <v>#N/A</v>
      </c>
      <c r="ED81" s="170" t="e">
        <f t="shared" si="271"/>
        <v>#N/A</v>
      </c>
      <c r="EE81" s="170" t="e">
        <f t="shared" si="272"/>
        <v>#N/A</v>
      </c>
      <c r="EF81" s="170" t="e">
        <f t="shared" si="273"/>
        <v>#N/A</v>
      </c>
      <c r="EG81" s="170" t="e">
        <f t="shared" si="274"/>
        <v>#N/A</v>
      </c>
      <c r="EH81" s="170" t="e">
        <f t="shared" si="275"/>
        <v>#N/A</v>
      </c>
      <c r="EI81" s="170" t="e">
        <f t="shared" si="276"/>
        <v>#N/A</v>
      </c>
      <c r="EJ81" s="170" t="e">
        <f t="shared" si="277"/>
        <v>#N/A</v>
      </c>
      <c r="EK81" s="170" t="e">
        <f t="shared" si="278"/>
        <v>#N/A</v>
      </c>
      <c r="EL81" s="170" t="e">
        <f t="shared" si="279"/>
        <v>#N/A</v>
      </c>
      <c r="EM81" s="170" t="e">
        <f t="shared" si="280"/>
        <v>#N/A</v>
      </c>
      <c r="EN81" s="170" t="e">
        <f t="shared" si="281"/>
        <v>#N/A</v>
      </c>
      <c r="EO81" s="170" t="e">
        <f t="shared" si="282"/>
        <v>#N/A</v>
      </c>
      <c r="EP81" s="170" t="e">
        <f t="shared" si="283"/>
        <v>#N/A</v>
      </c>
      <c r="EQ81" s="170" t="e">
        <f t="shared" si="284"/>
        <v>#N/A</v>
      </c>
      <c r="ER81" s="170" t="e">
        <f t="shared" si="285"/>
        <v>#N/A</v>
      </c>
      <c r="ES81" s="170" t="e">
        <f t="shared" si="286"/>
        <v>#N/A</v>
      </c>
      <c r="ET81" s="170" t="e">
        <f t="shared" si="287"/>
        <v>#N/A</v>
      </c>
      <c r="EU81" s="170" t="e">
        <f t="shared" si="288"/>
        <v>#N/A</v>
      </c>
      <c r="EV81" s="170" t="e">
        <f t="shared" si="289"/>
        <v>#N/A</v>
      </c>
      <c r="EW81" s="170" t="e">
        <f t="shared" si="290"/>
        <v>#N/A</v>
      </c>
      <c r="EX81" s="170" t="e">
        <f t="shared" si="291"/>
        <v>#N/A</v>
      </c>
      <c r="EY81" s="170" t="e">
        <f t="shared" si="292"/>
        <v>#N/A</v>
      </c>
      <c r="EZ81" s="170" t="e">
        <f t="shared" si="293"/>
        <v>#N/A</v>
      </c>
      <c r="FA81" s="170" t="e">
        <f t="shared" si="294"/>
        <v>#N/A</v>
      </c>
      <c r="FB81" s="170" t="e">
        <f t="shared" si="295"/>
        <v>#N/A</v>
      </c>
      <c r="FC81" s="170" t="e">
        <f t="shared" si="296"/>
        <v>#N/A</v>
      </c>
      <c r="FD81" s="170" t="e">
        <f t="shared" si="297"/>
        <v>#N/A</v>
      </c>
      <c r="FE81" s="170" t="e">
        <f t="shared" si="298"/>
        <v>#N/A</v>
      </c>
      <c r="FF81" s="170" t="e">
        <f t="shared" si="299"/>
        <v>#N/A</v>
      </c>
      <c r="FG81" s="170" t="e">
        <f t="shared" si="300"/>
        <v>#N/A</v>
      </c>
      <c r="FH81" s="170" t="e">
        <f t="shared" si="301"/>
        <v>#N/A</v>
      </c>
      <c r="FI81" s="170" t="e">
        <f t="shared" si="302"/>
        <v>#N/A</v>
      </c>
      <c r="FJ81" s="170" t="e">
        <f t="shared" si="303"/>
        <v>#N/A</v>
      </c>
      <c r="FK81" s="170" t="e">
        <f t="shared" si="304"/>
        <v>#N/A</v>
      </c>
      <c r="FL81" s="170" t="e">
        <f t="shared" si="305"/>
        <v>#N/A</v>
      </c>
      <c r="FM81" s="170" t="e">
        <f t="shared" si="306"/>
        <v>#N/A</v>
      </c>
      <c r="FN81" s="170" t="e">
        <f t="shared" si="307"/>
        <v>#N/A</v>
      </c>
      <c r="FO81" s="170" t="e">
        <f t="shared" si="308"/>
        <v>#N/A</v>
      </c>
      <c r="FP81" s="170" t="e">
        <f t="shared" si="309"/>
        <v>#N/A</v>
      </c>
      <c r="FQ81" s="170" t="e">
        <f t="shared" si="310"/>
        <v>#N/A</v>
      </c>
      <c r="FR81" s="170" t="e">
        <f t="shared" si="311"/>
        <v>#N/A</v>
      </c>
      <c r="FS81" s="170" t="e">
        <f t="shared" si="312"/>
        <v>#N/A</v>
      </c>
      <c r="FT81" s="170" t="e">
        <f t="shared" si="313"/>
        <v>#N/A</v>
      </c>
      <c r="FU81" s="170" t="e">
        <f t="shared" si="314"/>
        <v>#N/A</v>
      </c>
      <c r="FV81" s="170" t="e">
        <f t="shared" si="315"/>
        <v>#N/A</v>
      </c>
      <c r="FW81" s="170" t="e">
        <f t="shared" si="316"/>
        <v>#N/A</v>
      </c>
      <c r="FX81" s="170" t="e">
        <f t="shared" si="317"/>
        <v>#N/A</v>
      </c>
      <c r="FY81" s="170" t="e">
        <f t="shared" si="318"/>
        <v>#N/A</v>
      </c>
      <c r="FZ81" s="170" t="e">
        <f t="shared" si="319"/>
        <v>#N/A</v>
      </c>
      <c r="GA81" s="170" t="e">
        <f t="shared" si="320"/>
        <v>#N/A</v>
      </c>
      <c r="GB81" s="170" t="e">
        <f t="shared" si="321"/>
        <v>#N/A</v>
      </c>
      <c r="GC81" s="170" t="e">
        <f t="shared" si="322"/>
        <v>#N/A</v>
      </c>
      <c r="GD81" s="170" t="e">
        <f t="shared" si="323"/>
        <v>#N/A</v>
      </c>
      <c r="GE81" s="170" t="e">
        <f t="shared" si="324"/>
        <v>#N/A</v>
      </c>
      <c r="GF81" s="170" t="e">
        <f t="shared" si="325"/>
        <v>#N/A</v>
      </c>
      <c r="GG81" s="170" t="e">
        <f t="shared" si="326"/>
        <v>#N/A</v>
      </c>
      <c r="GH81" s="170" t="e">
        <f t="shared" si="327"/>
        <v>#N/A</v>
      </c>
      <c r="GI81" s="170" t="e">
        <f t="shared" si="328"/>
        <v>#N/A</v>
      </c>
      <c r="GJ81" s="170" t="e">
        <f t="shared" si="329"/>
        <v>#N/A</v>
      </c>
      <c r="GK81" s="170" t="e">
        <f t="shared" si="330"/>
        <v>#N/A</v>
      </c>
      <c r="GL81" s="170" t="e">
        <f t="shared" si="331"/>
        <v>#N/A</v>
      </c>
      <c r="GM81" s="170" t="e">
        <f t="shared" si="332"/>
        <v>#N/A</v>
      </c>
      <c r="GN81" s="170" t="e">
        <f t="shared" si="333"/>
        <v>#N/A</v>
      </c>
      <c r="GO81" s="170" t="e">
        <f t="shared" si="334"/>
        <v>#N/A</v>
      </c>
      <c r="GP81" s="170" t="e">
        <f t="shared" si="335"/>
        <v>#N/A</v>
      </c>
      <c r="GQ81" s="170" t="e">
        <f t="shared" si="336"/>
        <v>#N/A</v>
      </c>
      <c r="GR81" s="170" t="e">
        <f t="shared" si="337"/>
        <v>#N/A</v>
      </c>
      <c r="GS81" s="170" t="e">
        <f t="shared" si="338"/>
        <v>#N/A</v>
      </c>
      <c r="GT81" s="170" t="e">
        <f t="shared" si="339"/>
        <v>#N/A</v>
      </c>
      <c r="GU81" s="170" t="e">
        <f t="shared" si="340"/>
        <v>#N/A</v>
      </c>
      <c r="GV81" s="170" t="e">
        <f t="shared" si="341"/>
        <v>#N/A</v>
      </c>
      <c r="GW81" s="170" t="e">
        <f t="shared" si="342"/>
        <v>#N/A</v>
      </c>
      <c r="GX81" s="170" t="e">
        <f t="shared" si="343"/>
        <v>#N/A</v>
      </c>
      <c r="GY81" s="170" t="e">
        <f t="shared" si="344"/>
        <v>#N/A</v>
      </c>
      <c r="GZ81" s="170" t="e">
        <f t="shared" si="345"/>
        <v>#N/A</v>
      </c>
      <c r="HA81" s="170" t="e">
        <f t="shared" si="346"/>
        <v>#N/A</v>
      </c>
      <c r="HB81" s="170" t="e">
        <f t="shared" si="347"/>
        <v>#N/A</v>
      </c>
      <c r="HC81" s="170" t="e">
        <f t="shared" si="348"/>
        <v>#N/A</v>
      </c>
      <c r="HD81" s="170" t="e">
        <f t="shared" si="349"/>
        <v>#N/A</v>
      </c>
      <c r="HE81" s="170" t="e">
        <f t="shared" si="350"/>
        <v>#N/A</v>
      </c>
      <c r="HF81" s="170" t="e">
        <f t="shared" si="351"/>
        <v>#N/A</v>
      </c>
      <c r="HG81" s="170" t="e">
        <f t="shared" si="352"/>
        <v>#N/A</v>
      </c>
      <c r="HH81" s="170" t="e">
        <f t="shared" si="353"/>
        <v>#N/A</v>
      </c>
      <c r="HI81" s="170" t="e">
        <f t="shared" si="354"/>
        <v>#N/A</v>
      </c>
      <c r="HJ81" s="170" t="e">
        <f t="shared" si="355"/>
        <v>#N/A</v>
      </c>
      <c r="HK81" s="170" t="e">
        <f t="shared" si="356"/>
        <v>#N/A</v>
      </c>
      <c r="HL81" s="170" t="e">
        <f t="shared" si="357"/>
        <v>#N/A</v>
      </c>
      <c r="HM81" s="170" t="e">
        <f t="shared" si="358"/>
        <v>#N/A</v>
      </c>
      <c r="HN81" s="170" t="e">
        <f t="shared" si="359"/>
        <v>#N/A</v>
      </c>
      <c r="HO81" s="170" t="e">
        <f t="shared" si="360"/>
        <v>#N/A</v>
      </c>
      <c r="HP81" s="170" t="e">
        <f t="shared" si="361"/>
        <v>#N/A</v>
      </c>
    </row>
    <row r="82" spans="1:224" hidden="1" x14ac:dyDescent="0.25">
      <c r="A82" s="4">
        <v>79</v>
      </c>
      <c r="B82" s="96"/>
      <c r="C82" s="96"/>
      <c r="D82" s="96"/>
      <c r="E82" s="36" t="str">
        <f t="shared" si="362"/>
        <v/>
      </c>
      <c r="F82" s="36" t="str">
        <f t="shared" si="363"/>
        <v/>
      </c>
      <c r="G82" s="74" t="str">
        <f t="shared" si="364"/>
        <v/>
      </c>
      <c r="H82" s="23"/>
      <c r="I82" s="58"/>
      <c r="J82" s="281"/>
      <c r="K82" s="75" t="str">
        <f>IF(AND(B82&gt;0,C82&gt;0,D82&gt;0),IF(ISBLANK(J82),IF(ISBLANK(H82),"",(D82-B82)*VLOOKUP(H82,VLookups!$A$4:$B$13,2,FALSE)),J82),"")</f>
        <v/>
      </c>
      <c r="L82" s="76" t="str">
        <f t="shared" si="257"/>
        <v/>
      </c>
      <c r="M82" s="96"/>
      <c r="N82" s="271"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258"/>
        <v/>
      </c>
      <c r="W82" s="50" t="str">
        <f t="shared" si="367"/>
        <v/>
      </c>
      <c r="X82" s="50" t="str">
        <f t="shared" si="367"/>
        <v/>
      </c>
      <c r="Y82" s="50" t="str">
        <f t="shared" si="367"/>
        <v/>
      </c>
      <c r="Z82" s="50" t="str">
        <f t="shared" si="367"/>
        <v/>
      </c>
      <c r="AA82" s="50" t="str">
        <f t="shared" si="367"/>
        <v/>
      </c>
      <c r="AB82" s="50" t="str">
        <f t="shared" si="367"/>
        <v/>
      </c>
      <c r="AC82" s="50" t="str">
        <f t="shared" si="367"/>
        <v/>
      </c>
      <c r="AD82" s="50" t="str">
        <f t="shared" si="367"/>
        <v/>
      </c>
      <c r="AE82" s="50" t="str">
        <f t="shared" si="367"/>
        <v/>
      </c>
      <c r="AF82" s="50" t="str">
        <f t="shared" si="367"/>
        <v/>
      </c>
      <c r="AG82" s="50" t="str">
        <f t="shared" si="367"/>
        <v/>
      </c>
      <c r="AH82" s="50" t="str">
        <f t="shared" si="367"/>
        <v/>
      </c>
      <c r="AI82" s="50" t="str">
        <f t="shared" si="367"/>
        <v/>
      </c>
      <c r="AJ82" s="50" t="str">
        <f t="shared" si="367"/>
        <v/>
      </c>
      <c r="AK82" s="50" t="str">
        <f t="shared" si="367"/>
        <v/>
      </c>
      <c r="AL82" s="50" t="str">
        <f t="shared" ref="AL82:AP82" si="374">IF(ISNONTEXT($V82),AM82-$V82,"")</f>
        <v/>
      </c>
      <c r="AM82" s="50" t="str">
        <f t="shared" si="374"/>
        <v/>
      </c>
      <c r="AN82" s="50" t="str">
        <f t="shared" si="374"/>
        <v/>
      </c>
      <c r="AO82" s="50" t="str">
        <f t="shared" si="374"/>
        <v/>
      </c>
      <c r="AP82" s="50" t="str">
        <f t="shared" si="374"/>
        <v/>
      </c>
      <c r="AQ82" s="50" t="str">
        <f t="shared" si="259"/>
        <v/>
      </c>
      <c r="AR82" s="50" t="str">
        <f t="shared" si="373"/>
        <v/>
      </c>
      <c r="AS82" s="50" t="str">
        <f t="shared" si="373"/>
        <v/>
      </c>
      <c r="AT82" s="50" t="str">
        <f t="shared" si="373"/>
        <v/>
      </c>
      <c r="AU82" s="50" t="str">
        <f t="shared" si="373"/>
        <v/>
      </c>
      <c r="AV82" s="50" t="str">
        <f t="shared" si="373"/>
        <v/>
      </c>
      <c r="AW82" s="50" t="str">
        <f t="shared" si="373"/>
        <v/>
      </c>
      <c r="AX82" s="50" t="str">
        <f t="shared" si="373"/>
        <v/>
      </c>
      <c r="AY82" s="50" t="str">
        <f t="shared" si="373"/>
        <v/>
      </c>
      <c r="AZ82" s="50" t="str">
        <f t="shared" si="373"/>
        <v/>
      </c>
      <c r="BA82" s="50" t="str">
        <f t="shared" si="373"/>
        <v/>
      </c>
      <c r="BB82" s="50" t="str">
        <f t="shared" si="373"/>
        <v/>
      </c>
      <c r="BC82" s="50" t="str">
        <f t="shared" si="373"/>
        <v/>
      </c>
      <c r="BD82" s="50" t="str">
        <f t="shared" si="373"/>
        <v/>
      </c>
      <c r="BE82" s="50" t="str">
        <f t="shared" si="373"/>
        <v/>
      </c>
      <c r="BF82" s="50" t="str">
        <f t="shared" si="373"/>
        <v/>
      </c>
      <c r="BG82" s="50" t="str">
        <f t="shared" si="373"/>
        <v/>
      </c>
      <c r="BH82" s="50" t="str">
        <f t="shared" si="373"/>
        <v/>
      </c>
      <c r="BI82" s="50" t="str">
        <f t="shared" si="373"/>
        <v/>
      </c>
      <c r="BJ82" s="50" t="str">
        <f t="shared" si="373"/>
        <v/>
      </c>
      <c r="BK82" s="50" t="str">
        <f t="shared" si="373"/>
        <v/>
      </c>
      <c r="BL82" s="50" t="str">
        <f t="shared" si="373"/>
        <v/>
      </c>
      <c r="BM82" s="50" t="str">
        <f t="shared" si="373"/>
        <v/>
      </c>
      <c r="BN82" s="50" t="str">
        <f t="shared" si="373"/>
        <v/>
      </c>
      <c r="BO82" s="50" t="str">
        <f t="shared" si="373"/>
        <v/>
      </c>
      <c r="BP82" s="50" t="str">
        <f t="shared" si="373"/>
        <v/>
      </c>
      <c r="BQ82" s="50" t="str">
        <f t="shared" si="373"/>
        <v/>
      </c>
      <c r="BR82" s="50" t="str">
        <f t="shared" si="373"/>
        <v/>
      </c>
      <c r="BS82" s="50" t="str">
        <f t="shared" si="373"/>
        <v/>
      </c>
      <c r="BT82" s="50" t="str">
        <f t="shared" si="373"/>
        <v/>
      </c>
      <c r="BU82" s="50" t="str">
        <f t="shared" si="373"/>
        <v/>
      </c>
      <c r="BV82" s="50" t="str">
        <f t="shared" si="373"/>
        <v/>
      </c>
      <c r="BW82" s="50" t="str">
        <f t="shared" si="373"/>
        <v/>
      </c>
      <c r="BX82" s="50" t="str">
        <f t="shared" si="373"/>
        <v/>
      </c>
      <c r="BY82" s="50" t="str">
        <f t="shared" si="373"/>
        <v/>
      </c>
      <c r="BZ82" s="50" t="str">
        <f t="shared" si="373"/>
        <v/>
      </c>
      <c r="CA82" s="50" t="str">
        <f t="shared" si="373"/>
        <v/>
      </c>
      <c r="CB82" s="50" t="str">
        <f t="shared" si="373"/>
        <v/>
      </c>
      <c r="CC82" s="50" t="str">
        <f t="shared" si="373"/>
        <v/>
      </c>
      <c r="CD82" s="50" t="str">
        <f t="shared" si="373"/>
        <v/>
      </c>
      <c r="CE82" s="50" t="str">
        <f t="shared" si="373"/>
        <v/>
      </c>
      <c r="CF82" s="50" t="str">
        <f t="shared" si="373"/>
        <v/>
      </c>
      <c r="CG82" s="50" t="str">
        <f t="shared" si="373"/>
        <v/>
      </c>
      <c r="CH82" s="50" t="str">
        <f t="shared" si="373"/>
        <v/>
      </c>
      <c r="CI82" s="50" t="str">
        <f t="shared" si="373"/>
        <v/>
      </c>
      <c r="CJ82" s="50" t="str">
        <f t="shared" si="373"/>
        <v/>
      </c>
      <c r="CK82" s="50" t="str">
        <f t="shared" si="373"/>
        <v/>
      </c>
      <c r="CL82" s="50" t="str">
        <f t="shared" si="373"/>
        <v/>
      </c>
      <c r="CM82" s="50" t="str">
        <f t="shared" si="373"/>
        <v/>
      </c>
      <c r="CN82" s="50" t="str">
        <f t="shared" si="373"/>
        <v/>
      </c>
      <c r="CO82" s="50" t="str">
        <f t="shared" si="373"/>
        <v/>
      </c>
      <c r="CP82" s="50" t="str">
        <f t="shared" si="373"/>
        <v/>
      </c>
      <c r="CQ82" s="50" t="str">
        <f t="shared" si="373"/>
        <v/>
      </c>
      <c r="CR82" s="50" t="str">
        <f t="shared" si="373"/>
        <v/>
      </c>
      <c r="CS82" s="50" t="str">
        <f t="shared" si="373"/>
        <v/>
      </c>
      <c r="CT82" s="50" t="str">
        <f t="shared" si="373"/>
        <v/>
      </c>
      <c r="CU82" s="50" t="str">
        <f t="shared" si="373"/>
        <v/>
      </c>
      <c r="CV82" s="50" t="str">
        <f t="shared" si="373"/>
        <v/>
      </c>
      <c r="CW82" s="50" t="str">
        <f t="shared" si="373"/>
        <v/>
      </c>
      <c r="CX82" s="50" t="str">
        <f t="shared" si="373"/>
        <v/>
      </c>
      <c r="CY82" s="50" t="str">
        <f t="shared" si="373"/>
        <v/>
      </c>
      <c r="CZ82" s="50" t="str">
        <f t="shared" si="373"/>
        <v/>
      </c>
      <c r="DA82" s="50" t="str">
        <f t="shared" si="373"/>
        <v/>
      </c>
      <c r="DB82" s="50" t="str">
        <f t="shared" si="373"/>
        <v/>
      </c>
      <c r="DC82" s="50" t="str">
        <f t="shared" si="373"/>
        <v/>
      </c>
      <c r="DD82" s="50" t="str">
        <f t="shared" si="260"/>
        <v/>
      </c>
      <c r="DE82" s="50" t="str">
        <f t="shared" si="260"/>
        <v/>
      </c>
      <c r="DF82" s="50" t="str">
        <f t="shared" si="260"/>
        <v/>
      </c>
      <c r="DG82" s="50" t="str">
        <f t="shared" si="260"/>
        <v/>
      </c>
      <c r="DH82" s="50" t="str">
        <f t="shared" si="260"/>
        <v/>
      </c>
      <c r="DI82" s="50" t="str">
        <f t="shared" si="260"/>
        <v/>
      </c>
      <c r="DJ82" s="50" t="str">
        <f t="shared" si="260"/>
        <v/>
      </c>
      <c r="DK82" s="50" t="str">
        <f t="shared" si="260"/>
        <v/>
      </c>
      <c r="DL82" s="50" t="str">
        <f t="shared" si="260"/>
        <v/>
      </c>
      <c r="DM82" s="50" t="str">
        <f t="shared" si="260"/>
        <v/>
      </c>
      <c r="DN82" s="50" t="str">
        <f t="shared" si="260"/>
        <v/>
      </c>
      <c r="DO82" s="50" t="str">
        <f t="shared" si="260"/>
        <v/>
      </c>
      <c r="DP82" s="50" t="str">
        <f t="shared" si="260"/>
        <v/>
      </c>
      <c r="DQ82" s="50" t="str">
        <f t="shared" si="260"/>
        <v/>
      </c>
      <c r="DR82" s="50" t="str">
        <f t="shared" si="260"/>
        <v/>
      </c>
      <c r="DS82" s="50" t="str">
        <f t="shared" si="260"/>
        <v/>
      </c>
      <c r="DT82" s="170" t="e">
        <f t="shared" si="261"/>
        <v>#N/A</v>
      </c>
      <c r="DU82" s="170" t="e">
        <f t="shared" si="262"/>
        <v>#N/A</v>
      </c>
      <c r="DV82" s="170" t="e">
        <f t="shared" si="263"/>
        <v>#N/A</v>
      </c>
      <c r="DW82" s="170" t="e">
        <f t="shared" si="264"/>
        <v>#N/A</v>
      </c>
      <c r="DX82" s="170" t="e">
        <f t="shared" si="265"/>
        <v>#N/A</v>
      </c>
      <c r="DY82" s="170" t="e">
        <f t="shared" si="266"/>
        <v>#N/A</v>
      </c>
      <c r="DZ82" s="170" t="e">
        <f t="shared" si="267"/>
        <v>#N/A</v>
      </c>
      <c r="EA82" s="170" t="e">
        <f t="shared" si="268"/>
        <v>#N/A</v>
      </c>
      <c r="EB82" s="170" t="e">
        <f t="shared" si="269"/>
        <v>#N/A</v>
      </c>
      <c r="EC82" s="170" t="e">
        <f t="shared" si="270"/>
        <v>#N/A</v>
      </c>
      <c r="ED82" s="170" t="e">
        <f t="shared" si="271"/>
        <v>#N/A</v>
      </c>
      <c r="EE82" s="170" t="e">
        <f t="shared" si="272"/>
        <v>#N/A</v>
      </c>
      <c r="EF82" s="170" t="e">
        <f t="shared" si="273"/>
        <v>#N/A</v>
      </c>
      <c r="EG82" s="170" t="e">
        <f t="shared" si="274"/>
        <v>#N/A</v>
      </c>
      <c r="EH82" s="170" t="e">
        <f t="shared" si="275"/>
        <v>#N/A</v>
      </c>
      <c r="EI82" s="170" t="e">
        <f t="shared" si="276"/>
        <v>#N/A</v>
      </c>
      <c r="EJ82" s="170" t="e">
        <f t="shared" si="277"/>
        <v>#N/A</v>
      </c>
      <c r="EK82" s="170" t="e">
        <f t="shared" si="278"/>
        <v>#N/A</v>
      </c>
      <c r="EL82" s="170" t="e">
        <f t="shared" si="279"/>
        <v>#N/A</v>
      </c>
      <c r="EM82" s="170" t="e">
        <f t="shared" si="280"/>
        <v>#N/A</v>
      </c>
      <c r="EN82" s="170" t="e">
        <f t="shared" si="281"/>
        <v>#N/A</v>
      </c>
      <c r="EO82" s="170" t="e">
        <f t="shared" si="282"/>
        <v>#N/A</v>
      </c>
      <c r="EP82" s="170" t="e">
        <f t="shared" si="283"/>
        <v>#N/A</v>
      </c>
      <c r="EQ82" s="170" t="e">
        <f t="shared" si="284"/>
        <v>#N/A</v>
      </c>
      <c r="ER82" s="170" t="e">
        <f t="shared" si="285"/>
        <v>#N/A</v>
      </c>
      <c r="ES82" s="170" t="e">
        <f t="shared" si="286"/>
        <v>#N/A</v>
      </c>
      <c r="ET82" s="170" t="e">
        <f t="shared" si="287"/>
        <v>#N/A</v>
      </c>
      <c r="EU82" s="170" t="e">
        <f t="shared" si="288"/>
        <v>#N/A</v>
      </c>
      <c r="EV82" s="170" t="e">
        <f t="shared" si="289"/>
        <v>#N/A</v>
      </c>
      <c r="EW82" s="170" t="e">
        <f t="shared" si="290"/>
        <v>#N/A</v>
      </c>
      <c r="EX82" s="170" t="e">
        <f t="shared" si="291"/>
        <v>#N/A</v>
      </c>
      <c r="EY82" s="170" t="e">
        <f t="shared" si="292"/>
        <v>#N/A</v>
      </c>
      <c r="EZ82" s="170" t="e">
        <f t="shared" si="293"/>
        <v>#N/A</v>
      </c>
      <c r="FA82" s="170" t="e">
        <f t="shared" si="294"/>
        <v>#N/A</v>
      </c>
      <c r="FB82" s="170" t="e">
        <f t="shared" si="295"/>
        <v>#N/A</v>
      </c>
      <c r="FC82" s="170" t="e">
        <f t="shared" si="296"/>
        <v>#N/A</v>
      </c>
      <c r="FD82" s="170" t="e">
        <f t="shared" si="297"/>
        <v>#N/A</v>
      </c>
      <c r="FE82" s="170" t="e">
        <f t="shared" si="298"/>
        <v>#N/A</v>
      </c>
      <c r="FF82" s="170" t="e">
        <f t="shared" si="299"/>
        <v>#N/A</v>
      </c>
      <c r="FG82" s="170" t="e">
        <f t="shared" si="300"/>
        <v>#N/A</v>
      </c>
      <c r="FH82" s="170" t="e">
        <f t="shared" si="301"/>
        <v>#N/A</v>
      </c>
      <c r="FI82" s="170" t="e">
        <f t="shared" si="302"/>
        <v>#N/A</v>
      </c>
      <c r="FJ82" s="170" t="e">
        <f t="shared" si="303"/>
        <v>#N/A</v>
      </c>
      <c r="FK82" s="170" t="e">
        <f t="shared" si="304"/>
        <v>#N/A</v>
      </c>
      <c r="FL82" s="170" t="e">
        <f t="shared" si="305"/>
        <v>#N/A</v>
      </c>
      <c r="FM82" s="170" t="e">
        <f t="shared" si="306"/>
        <v>#N/A</v>
      </c>
      <c r="FN82" s="170" t="e">
        <f t="shared" si="307"/>
        <v>#N/A</v>
      </c>
      <c r="FO82" s="170" t="e">
        <f t="shared" si="308"/>
        <v>#N/A</v>
      </c>
      <c r="FP82" s="170" t="e">
        <f t="shared" si="309"/>
        <v>#N/A</v>
      </c>
      <c r="FQ82" s="170" t="e">
        <f t="shared" si="310"/>
        <v>#N/A</v>
      </c>
      <c r="FR82" s="170" t="e">
        <f t="shared" si="311"/>
        <v>#N/A</v>
      </c>
      <c r="FS82" s="170" t="e">
        <f t="shared" si="312"/>
        <v>#N/A</v>
      </c>
      <c r="FT82" s="170" t="e">
        <f t="shared" si="313"/>
        <v>#N/A</v>
      </c>
      <c r="FU82" s="170" t="e">
        <f t="shared" si="314"/>
        <v>#N/A</v>
      </c>
      <c r="FV82" s="170" t="e">
        <f t="shared" si="315"/>
        <v>#N/A</v>
      </c>
      <c r="FW82" s="170" t="e">
        <f t="shared" si="316"/>
        <v>#N/A</v>
      </c>
      <c r="FX82" s="170" t="e">
        <f t="shared" si="317"/>
        <v>#N/A</v>
      </c>
      <c r="FY82" s="170" t="e">
        <f t="shared" si="318"/>
        <v>#N/A</v>
      </c>
      <c r="FZ82" s="170" t="e">
        <f t="shared" si="319"/>
        <v>#N/A</v>
      </c>
      <c r="GA82" s="170" t="e">
        <f t="shared" si="320"/>
        <v>#N/A</v>
      </c>
      <c r="GB82" s="170" t="e">
        <f t="shared" si="321"/>
        <v>#N/A</v>
      </c>
      <c r="GC82" s="170" t="e">
        <f t="shared" si="322"/>
        <v>#N/A</v>
      </c>
      <c r="GD82" s="170" t="e">
        <f t="shared" si="323"/>
        <v>#N/A</v>
      </c>
      <c r="GE82" s="170" t="e">
        <f t="shared" si="324"/>
        <v>#N/A</v>
      </c>
      <c r="GF82" s="170" t="e">
        <f t="shared" si="325"/>
        <v>#N/A</v>
      </c>
      <c r="GG82" s="170" t="e">
        <f t="shared" si="326"/>
        <v>#N/A</v>
      </c>
      <c r="GH82" s="170" t="e">
        <f t="shared" si="327"/>
        <v>#N/A</v>
      </c>
      <c r="GI82" s="170" t="e">
        <f t="shared" si="328"/>
        <v>#N/A</v>
      </c>
      <c r="GJ82" s="170" t="e">
        <f t="shared" si="329"/>
        <v>#N/A</v>
      </c>
      <c r="GK82" s="170" t="e">
        <f t="shared" si="330"/>
        <v>#N/A</v>
      </c>
      <c r="GL82" s="170" t="e">
        <f t="shared" si="331"/>
        <v>#N/A</v>
      </c>
      <c r="GM82" s="170" t="e">
        <f t="shared" si="332"/>
        <v>#N/A</v>
      </c>
      <c r="GN82" s="170" t="e">
        <f t="shared" si="333"/>
        <v>#N/A</v>
      </c>
      <c r="GO82" s="170" t="e">
        <f t="shared" si="334"/>
        <v>#N/A</v>
      </c>
      <c r="GP82" s="170" t="e">
        <f t="shared" si="335"/>
        <v>#N/A</v>
      </c>
      <c r="GQ82" s="170" t="e">
        <f t="shared" si="336"/>
        <v>#N/A</v>
      </c>
      <c r="GR82" s="170" t="e">
        <f t="shared" si="337"/>
        <v>#N/A</v>
      </c>
      <c r="GS82" s="170" t="e">
        <f t="shared" si="338"/>
        <v>#N/A</v>
      </c>
      <c r="GT82" s="170" t="e">
        <f t="shared" si="339"/>
        <v>#N/A</v>
      </c>
      <c r="GU82" s="170" t="e">
        <f t="shared" si="340"/>
        <v>#N/A</v>
      </c>
      <c r="GV82" s="170" t="e">
        <f t="shared" si="341"/>
        <v>#N/A</v>
      </c>
      <c r="GW82" s="170" t="e">
        <f t="shared" si="342"/>
        <v>#N/A</v>
      </c>
      <c r="GX82" s="170" t="e">
        <f t="shared" si="343"/>
        <v>#N/A</v>
      </c>
      <c r="GY82" s="170" t="e">
        <f t="shared" si="344"/>
        <v>#N/A</v>
      </c>
      <c r="GZ82" s="170" t="e">
        <f t="shared" si="345"/>
        <v>#N/A</v>
      </c>
      <c r="HA82" s="170" t="e">
        <f t="shared" si="346"/>
        <v>#N/A</v>
      </c>
      <c r="HB82" s="170" t="e">
        <f t="shared" si="347"/>
        <v>#N/A</v>
      </c>
      <c r="HC82" s="170" t="e">
        <f t="shared" si="348"/>
        <v>#N/A</v>
      </c>
      <c r="HD82" s="170" t="e">
        <f t="shared" si="349"/>
        <v>#N/A</v>
      </c>
      <c r="HE82" s="170" t="e">
        <f t="shared" si="350"/>
        <v>#N/A</v>
      </c>
      <c r="HF82" s="170" t="e">
        <f t="shared" si="351"/>
        <v>#N/A</v>
      </c>
      <c r="HG82" s="170" t="e">
        <f t="shared" si="352"/>
        <v>#N/A</v>
      </c>
      <c r="HH82" s="170" t="e">
        <f t="shared" si="353"/>
        <v>#N/A</v>
      </c>
      <c r="HI82" s="170" t="e">
        <f t="shared" si="354"/>
        <v>#N/A</v>
      </c>
      <c r="HJ82" s="170" t="e">
        <f t="shared" si="355"/>
        <v>#N/A</v>
      </c>
      <c r="HK82" s="170" t="e">
        <f t="shared" si="356"/>
        <v>#N/A</v>
      </c>
      <c r="HL82" s="170" t="e">
        <f t="shared" si="357"/>
        <v>#N/A</v>
      </c>
      <c r="HM82" s="170" t="e">
        <f t="shared" si="358"/>
        <v>#N/A</v>
      </c>
      <c r="HN82" s="170" t="e">
        <f t="shared" si="359"/>
        <v>#N/A</v>
      </c>
      <c r="HO82" s="170" t="e">
        <f t="shared" si="360"/>
        <v>#N/A</v>
      </c>
      <c r="HP82" s="170" t="e">
        <f t="shared" si="361"/>
        <v>#N/A</v>
      </c>
    </row>
    <row r="83" spans="1:224" hidden="1" x14ac:dyDescent="0.25">
      <c r="A83" s="4">
        <v>80</v>
      </c>
      <c r="B83" s="96"/>
      <c r="C83" s="96"/>
      <c r="D83" s="96"/>
      <c r="E83" s="36" t="str">
        <f t="shared" si="362"/>
        <v/>
      </c>
      <c r="F83" s="36" t="str">
        <f t="shared" si="363"/>
        <v/>
      </c>
      <c r="G83" s="74" t="str">
        <f t="shared" si="364"/>
        <v/>
      </c>
      <c r="H83" s="23"/>
      <c r="I83" s="58"/>
      <c r="J83" s="281"/>
      <c r="K83" s="75" t="str">
        <f>IF(AND(B83&gt;0,C83&gt;0,D83&gt;0),IF(ISBLANK(J83),IF(ISBLANK(H83),"",(D83-B83)*VLOOKUP(H83,VLookups!$A$4:$B$13,2,FALSE)),J83),"")</f>
        <v/>
      </c>
      <c r="L83" s="76" t="str">
        <f t="shared" si="257"/>
        <v/>
      </c>
      <c r="M83" s="96"/>
      <c r="N83" s="271"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258"/>
        <v/>
      </c>
      <c r="W83" s="50" t="str">
        <f t="shared" ref="W83:AP95" si="375">IF(ISNONTEXT($V83),X83-$V83,"")</f>
        <v/>
      </c>
      <c r="X83" s="50" t="str">
        <f t="shared" si="375"/>
        <v/>
      </c>
      <c r="Y83" s="50" t="str">
        <f t="shared" si="375"/>
        <v/>
      </c>
      <c r="Z83" s="50" t="str">
        <f t="shared" si="375"/>
        <v/>
      </c>
      <c r="AA83" s="50" t="str">
        <f t="shared" si="375"/>
        <v/>
      </c>
      <c r="AB83" s="50" t="str">
        <f t="shared" si="375"/>
        <v/>
      </c>
      <c r="AC83" s="50" t="str">
        <f t="shared" si="375"/>
        <v/>
      </c>
      <c r="AD83" s="50" t="str">
        <f t="shared" si="375"/>
        <v/>
      </c>
      <c r="AE83" s="50" t="str">
        <f t="shared" si="375"/>
        <v/>
      </c>
      <c r="AF83" s="50" t="str">
        <f t="shared" si="375"/>
        <v/>
      </c>
      <c r="AG83" s="50" t="str">
        <f t="shared" si="375"/>
        <v/>
      </c>
      <c r="AH83" s="50" t="str">
        <f t="shared" si="375"/>
        <v/>
      </c>
      <c r="AI83" s="50" t="str">
        <f t="shared" si="375"/>
        <v/>
      </c>
      <c r="AJ83" s="50" t="str">
        <f t="shared" si="375"/>
        <v/>
      </c>
      <c r="AK83" s="50" t="str">
        <f t="shared" si="375"/>
        <v/>
      </c>
      <c r="AL83" s="50" t="str">
        <f t="shared" si="375"/>
        <v/>
      </c>
      <c r="AM83" s="50" t="str">
        <f t="shared" si="375"/>
        <v/>
      </c>
      <c r="AN83" s="50" t="str">
        <f t="shared" si="375"/>
        <v/>
      </c>
      <c r="AO83" s="50" t="str">
        <f t="shared" si="375"/>
        <v/>
      </c>
      <c r="AP83" s="50" t="str">
        <f t="shared" si="375"/>
        <v/>
      </c>
      <c r="AQ83" s="50" t="str">
        <f t="shared" si="259"/>
        <v/>
      </c>
      <c r="AR83" s="50" t="str">
        <f t="shared" si="373"/>
        <v/>
      </c>
      <c r="AS83" s="50" t="str">
        <f t="shared" si="373"/>
        <v/>
      </c>
      <c r="AT83" s="50" t="str">
        <f t="shared" si="373"/>
        <v/>
      </c>
      <c r="AU83" s="50" t="str">
        <f t="shared" si="373"/>
        <v/>
      </c>
      <c r="AV83" s="50" t="str">
        <f t="shared" si="373"/>
        <v/>
      </c>
      <c r="AW83" s="50" t="str">
        <f t="shared" si="373"/>
        <v/>
      </c>
      <c r="AX83" s="50" t="str">
        <f t="shared" si="373"/>
        <v/>
      </c>
      <c r="AY83" s="50" t="str">
        <f t="shared" si="373"/>
        <v/>
      </c>
      <c r="AZ83" s="50" t="str">
        <f t="shared" si="373"/>
        <v/>
      </c>
      <c r="BA83" s="50" t="str">
        <f t="shared" si="373"/>
        <v/>
      </c>
      <c r="BB83" s="50" t="str">
        <f t="shared" si="373"/>
        <v/>
      </c>
      <c r="BC83" s="50" t="str">
        <f t="shared" si="373"/>
        <v/>
      </c>
      <c r="BD83" s="50" t="str">
        <f t="shared" si="373"/>
        <v/>
      </c>
      <c r="BE83" s="50" t="str">
        <f t="shared" si="373"/>
        <v/>
      </c>
      <c r="BF83" s="50" t="str">
        <f t="shared" si="373"/>
        <v/>
      </c>
      <c r="BG83" s="50" t="str">
        <f t="shared" si="373"/>
        <v/>
      </c>
      <c r="BH83" s="50" t="str">
        <f t="shared" si="373"/>
        <v/>
      </c>
      <c r="BI83" s="50" t="str">
        <f t="shared" si="373"/>
        <v/>
      </c>
      <c r="BJ83" s="50" t="str">
        <f t="shared" si="373"/>
        <v/>
      </c>
      <c r="BK83" s="50" t="str">
        <f t="shared" si="373"/>
        <v/>
      </c>
      <c r="BL83" s="50" t="str">
        <f t="shared" si="373"/>
        <v/>
      </c>
      <c r="BM83" s="50" t="str">
        <f t="shared" si="373"/>
        <v/>
      </c>
      <c r="BN83" s="50" t="str">
        <f t="shared" si="373"/>
        <v/>
      </c>
      <c r="BO83" s="50" t="str">
        <f t="shared" si="373"/>
        <v/>
      </c>
      <c r="BP83" s="50" t="str">
        <f t="shared" si="373"/>
        <v/>
      </c>
      <c r="BQ83" s="50" t="str">
        <f t="shared" si="373"/>
        <v/>
      </c>
      <c r="BR83" s="50" t="str">
        <f t="shared" si="373"/>
        <v/>
      </c>
      <c r="BS83" s="50" t="str">
        <f t="shared" si="373"/>
        <v/>
      </c>
      <c r="BT83" s="50" t="str">
        <f t="shared" si="373"/>
        <v/>
      </c>
      <c r="BU83" s="50" t="str">
        <f t="shared" si="373"/>
        <v/>
      </c>
      <c r="BV83" s="50" t="str">
        <f t="shared" si="373"/>
        <v/>
      </c>
      <c r="BW83" s="50" t="str">
        <f t="shared" si="373"/>
        <v/>
      </c>
      <c r="BX83" s="50" t="str">
        <f t="shared" si="373"/>
        <v/>
      </c>
      <c r="BY83" s="50" t="str">
        <f t="shared" si="373"/>
        <v/>
      </c>
      <c r="BZ83" s="50" t="str">
        <f t="shared" si="373"/>
        <v/>
      </c>
      <c r="CA83" s="50" t="str">
        <f t="shared" si="373"/>
        <v/>
      </c>
      <c r="CB83" s="50" t="str">
        <f t="shared" si="373"/>
        <v/>
      </c>
      <c r="CC83" s="50" t="str">
        <f t="shared" si="373"/>
        <v/>
      </c>
      <c r="CD83" s="50" t="str">
        <f t="shared" si="373"/>
        <v/>
      </c>
      <c r="CE83" s="50" t="str">
        <f t="shared" si="373"/>
        <v/>
      </c>
      <c r="CF83" s="50" t="str">
        <f t="shared" si="373"/>
        <v/>
      </c>
      <c r="CG83" s="50" t="str">
        <f t="shared" si="373"/>
        <v/>
      </c>
      <c r="CH83" s="50" t="str">
        <f t="shared" si="373"/>
        <v/>
      </c>
      <c r="CI83" s="50" t="str">
        <f t="shared" si="373"/>
        <v/>
      </c>
      <c r="CJ83" s="50" t="str">
        <f t="shared" si="373"/>
        <v/>
      </c>
      <c r="CK83" s="50" t="str">
        <f t="shared" si="373"/>
        <v/>
      </c>
      <c r="CL83" s="50" t="str">
        <f t="shared" si="373"/>
        <v/>
      </c>
      <c r="CM83" s="50" t="str">
        <f t="shared" si="373"/>
        <v/>
      </c>
      <c r="CN83" s="50" t="str">
        <f t="shared" si="373"/>
        <v/>
      </c>
      <c r="CO83" s="50" t="str">
        <f t="shared" si="373"/>
        <v/>
      </c>
      <c r="CP83" s="50" t="str">
        <f t="shared" si="373"/>
        <v/>
      </c>
      <c r="CQ83" s="50" t="str">
        <f t="shared" si="373"/>
        <v/>
      </c>
      <c r="CR83" s="50" t="str">
        <f t="shared" si="373"/>
        <v/>
      </c>
      <c r="CS83" s="50" t="str">
        <f t="shared" si="373"/>
        <v/>
      </c>
      <c r="CT83" s="50" t="str">
        <f t="shared" si="373"/>
        <v/>
      </c>
      <c r="CU83" s="50" t="str">
        <f t="shared" si="373"/>
        <v/>
      </c>
      <c r="CV83" s="50" t="str">
        <f t="shared" si="373"/>
        <v/>
      </c>
      <c r="CW83" s="50" t="str">
        <f t="shared" si="373"/>
        <v/>
      </c>
      <c r="CX83" s="50" t="str">
        <f t="shared" si="373"/>
        <v/>
      </c>
      <c r="CY83" s="50" t="str">
        <f t="shared" si="373"/>
        <v/>
      </c>
      <c r="CZ83" s="50" t="str">
        <f t="shared" si="373"/>
        <v/>
      </c>
      <c r="DA83" s="50" t="str">
        <f t="shared" si="373"/>
        <v/>
      </c>
      <c r="DB83" s="50" t="str">
        <f t="shared" si="373"/>
        <v/>
      </c>
      <c r="DC83" s="50" t="str">
        <f t="shared" si="373"/>
        <v/>
      </c>
      <c r="DD83" s="50" t="str">
        <f t="shared" si="260"/>
        <v/>
      </c>
      <c r="DE83" s="50" t="str">
        <f t="shared" si="260"/>
        <v/>
      </c>
      <c r="DF83" s="50" t="str">
        <f t="shared" si="260"/>
        <v/>
      </c>
      <c r="DG83" s="50" t="str">
        <f t="shared" si="260"/>
        <v/>
      </c>
      <c r="DH83" s="50" t="str">
        <f t="shared" si="260"/>
        <v/>
      </c>
      <c r="DI83" s="50" t="str">
        <f t="shared" si="260"/>
        <v/>
      </c>
      <c r="DJ83" s="50" t="str">
        <f t="shared" si="260"/>
        <v/>
      </c>
      <c r="DK83" s="50" t="str">
        <f t="shared" si="260"/>
        <v/>
      </c>
      <c r="DL83" s="50" t="str">
        <f t="shared" si="260"/>
        <v/>
      </c>
      <c r="DM83" s="50" t="str">
        <f t="shared" si="260"/>
        <v/>
      </c>
      <c r="DN83" s="50" t="str">
        <f t="shared" si="260"/>
        <v/>
      </c>
      <c r="DO83" s="50" t="str">
        <f t="shared" si="260"/>
        <v/>
      </c>
      <c r="DP83" s="50" t="str">
        <f t="shared" si="260"/>
        <v/>
      </c>
      <c r="DQ83" s="50" t="str">
        <f t="shared" si="260"/>
        <v/>
      </c>
      <c r="DR83" s="50" t="str">
        <f t="shared" ref="DR83:DS83" si="376">IF(ISNONTEXT($V83),DQ83+$V83,"")</f>
        <v/>
      </c>
      <c r="DS83" s="50" t="str">
        <f t="shared" si="376"/>
        <v/>
      </c>
      <c r="DT83" s="170" t="e">
        <f t="shared" si="261"/>
        <v>#N/A</v>
      </c>
      <c r="DU83" s="170" t="e">
        <f t="shared" si="262"/>
        <v>#N/A</v>
      </c>
      <c r="DV83" s="170" t="e">
        <f t="shared" si="263"/>
        <v>#N/A</v>
      </c>
      <c r="DW83" s="170" t="e">
        <f t="shared" si="264"/>
        <v>#N/A</v>
      </c>
      <c r="DX83" s="170" t="e">
        <f t="shared" si="265"/>
        <v>#N/A</v>
      </c>
      <c r="DY83" s="170" t="e">
        <f t="shared" si="266"/>
        <v>#N/A</v>
      </c>
      <c r="DZ83" s="170" t="e">
        <f t="shared" si="267"/>
        <v>#N/A</v>
      </c>
      <c r="EA83" s="170" t="e">
        <f t="shared" si="268"/>
        <v>#N/A</v>
      </c>
      <c r="EB83" s="170" t="e">
        <f t="shared" si="269"/>
        <v>#N/A</v>
      </c>
      <c r="EC83" s="170" t="e">
        <f t="shared" si="270"/>
        <v>#N/A</v>
      </c>
      <c r="ED83" s="170" t="e">
        <f t="shared" si="271"/>
        <v>#N/A</v>
      </c>
      <c r="EE83" s="170" t="e">
        <f t="shared" si="272"/>
        <v>#N/A</v>
      </c>
      <c r="EF83" s="170" t="e">
        <f t="shared" si="273"/>
        <v>#N/A</v>
      </c>
      <c r="EG83" s="170" t="e">
        <f t="shared" si="274"/>
        <v>#N/A</v>
      </c>
      <c r="EH83" s="170" t="e">
        <f t="shared" si="275"/>
        <v>#N/A</v>
      </c>
      <c r="EI83" s="170" t="e">
        <f t="shared" si="276"/>
        <v>#N/A</v>
      </c>
      <c r="EJ83" s="170" t="e">
        <f t="shared" si="277"/>
        <v>#N/A</v>
      </c>
      <c r="EK83" s="170" t="e">
        <f t="shared" si="278"/>
        <v>#N/A</v>
      </c>
      <c r="EL83" s="170" t="e">
        <f t="shared" si="279"/>
        <v>#N/A</v>
      </c>
      <c r="EM83" s="170" t="e">
        <f t="shared" si="280"/>
        <v>#N/A</v>
      </c>
      <c r="EN83" s="170" t="e">
        <f t="shared" si="281"/>
        <v>#N/A</v>
      </c>
      <c r="EO83" s="170" t="e">
        <f t="shared" si="282"/>
        <v>#N/A</v>
      </c>
      <c r="EP83" s="170" t="e">
        <f t="shared" si="283"/>
        <v>#N/A</v>
      </c>
      <c r="EQ83" s="170" t="e">
        <f t="shared" si="284"/>
        <v>#N/A</v>
      </c>
      <c r="ER83" s="170" t="e">
        <f t="shared" si="285"/>
        <v>#N/A</v>
      </c>
      <c r="ES83" s="170" t="e">
        <f t="shared" si="286"/>
        <v>#N/A</v>
      </c>
      <c r="ET83" s="170" t="e">
        <f t="shared" si="287"/>
        <v>#N/A</v>
      </c>
      <c r="EU83" s="170" t="e">
        <f t="shared" si="288"/>
        <v>#N/A</v>
      </c>
      <c r="EV83" s="170" t="e">
        <f t="shared" si="289"/>
        <v>#N/A</v>
      </c>
      <c r="EW83" s="170" t="e">
        <f t="shared" si="290"/>
        <v>#N/A</v>
      </c>
      <c r="EX83" s="170" t="e">
        <f t="shared" si="291"/>
        <v>#N/A</v>
      </c>
      <c r="EY83" s="170" t="e">
        <f t="shared" si="292"/>
        <v>#N/A</v>
      </c>
      <c r="EZ83" s="170" t="e">
        <f t="shared" si="293"/>
        <v>#N/A</v>
      </c>
      <c r="FA83" s="170" t="e">
        <f t="shared" si="294"/>
        <v>#N/A</v>
      </c>
      <c r="FB83" s="170" t="e">
        <f t="shared" si="295"/>
        <v>#N/A</v>
      </c>
      <c r="FC83" s="170" t="e">
        <f t="shared" si="296"/>
        <v>#N/A</v>
      </c>
      <c r="FD83" s="170" t="e">
        <f t="shared" si="297"/>
        <v>#N/A</v>
      </c>
      <c r="FE83" s="170" t="e">
        <f t="shared" si="298"/>
        <v>#N/A</v>
      </c>
      <c r="FF83" s="170" t="e">
        <f t="shared" si="299"/>
        <v>#N/A</v>
      </c>
      <c r="FG83" s="170" t="e">
        <f t="shared" si="300"/>
        <v>#N/A</v>
      </c>
      <c r="FH83" s="170" t="e">
        <f t="shared" si="301"/>
        <v>#N/A</v>
      </c>
      <c r="FI83" s="170" t="e">
        <f t="shared" si="302"/>
        <v>#N/A</v>
      </c>
      <c r="FJ83" s="170" t="e">
        <f t="shared" si="303"/>
        <v>#N/A</v>
      </c>
      <c r="FK83" s="170" t="e">
        <f t="shared" si="304"/>
        <v>#N/A</v>
      </c>
      <c r="FL83" s="170" t="e">
        <f t="shared" si="305"/>
        <v>#N/A</v>
      </c>
      <c r="FM83" s="170" t="e">
        <f t="shared" si="306"/>
        <v>#N/A</v>
      </c>
      <c r="FN83" s="170" t="e">
        <f t="shared" si="307"/>
        <v>#N/A</v>
      </c>
      <c r="FO83" s="170" t="e">
        <f t="shared" si="308"/>
        <v>#N/A</v>
      </c>
      <c r="FP83" s="170" t="e">
        <f t="shared" si="309"/>
        <v>#N/A</v>
      </c>
      <c r="FQ83" s="170" t="e">
        <f t="shared" si="310"/>
        <v>#N/A</v>
      </c>
      <c r="FR83" s="170" t="e">
        <f t="shared" si="311"/>
        <v>#N/A</v>
      </c>
      <c r="FS83" s="170" t="e">
        <f t="shared" si="312"/>
        <v>#N/A</v>
      </c>
      <c r="FT83" s="170" t="e">
        <f t="shared" si="313"/>
        <v>#N/A</v>
      </c>
      <c r="FU83" s="170" t="e">
        <f t="shared" si="314"/>
        <v>#N/A</v>
      </c>
      <c r="FV83" s="170" t="e">
        <f t="shared" si="315"/>
        <v>#N/A</v>
      </c>
      <c r="FW83" s="170" t="e">
        <f t="shared" si="316"/>
        <v>#N/A</v>
      </c>
      <c r="FX83" s="170" t="e">
        <f t="shared" si="317"/>
        <v>#N/A</v>
      </c>
      <c r="FY83" s="170" t="e">
        <f t="shared" si="318"/>
        <v>#N/A</v>
      </c>
      <c r="FZ83" s="170" t="e">
        <f t="shared" si="319"/>
        <v>#N/A</v>
      </c>
      <c r="GA83" s="170" t="e">
        <f t="shared" si="320"/>
        <v>#N/A</v>
      </c>
      <c r="GB83" s="170" t="e">
        <f t="shared" si="321"/>
        <v>#N/A</v>
      </c>
      <c r="GC83" s="170" t="e">
        <f t="shared" si="322"/>
        <v>#N/A</v>
      </c>
      <c r="GD83" s="170" t="e">
        <f t="shared" si="323"/>
        <v>#N/A</v>
      </c>
      <c r="GE83" s="170" t="e">
        <f t="shared" si="324"/>
        <v>#N/A</v>
      </c>
      <c r="GF83" s="170" t="e">
        <f t="shared" si="325"/>
        <v>#N/A</v>
      </c>
      <c r="GG83" s="170" t="e">
        <f t="shared" si="326"/>
        <v>#N/A</v>
      </c>
      <c r="GH83" s="170" t="e">
        <f t="shared" si="327"/>
        <v>#N/A</v>
      </c>
      <c r="GI83" s="170" t="e">
        <f t="shared" si="328"/>
        <v>#N/A</v>
      </c>
      <c r="GJ83" s="170" t="e">
        <f t="shared" si="329"/>
        <v>#N/A</v>
      </c>
      <c r="GK83" s="170" t="e">
        <f t="shared" si="330"/>
        <v>#N/A</v>
      </c>
      <c r="GL83" s="170" t="e">
        <f t="shared" si="331"/>
        <v>#N/A</v>
      </c>
      <c r="GM83" s="170" t="e">
        <f t="shared" si="332"/>
        <v>#N/A</v>
      </c>
      <c r="GN83" s="170" t="e">
        <f t="shared" si="333"/>
        <v>#N/A</v>
      </c>
      <c r="GO83" s="170" t="e">
        <f t="shared" si="334"/>
        <v>#N/A</v>
      </c>
      <c r="GP83" s="170" t="e">
        <f t="shared" si="335"/>
        <v>#N/A</v>
      </c>
      <c r="GQ83" s="170" t="e">
        <f t="shared" si="336"/>
        <v>#N/A</v>
      </c>
      <c r="GR83" s="170" t="e">
        <f t="shared" si="337"/>
        <v>#N/A</v>
      </c>
      <c r="GS83" s="170" t="e">
        <f t="shared" si="338"/>
        <v>#N/A</v>
      </c>
      <c r="GT83" s="170" t="e">
        <f t="shared" si="339"/>
        <v>#N/A</v>
      </c>
      <c r="GU83" s="170" t="e">
        <f t="shared" si="340"/>
        <v>#N/A</v>
      </c>
      <c r="GV83" s="170" t="e">
        <f t="shared" si="341"/>
        <v>#N/A</v>
      </c>
      <c r="GW83" s="170" t="e">
        <f t="shared" si="342"/>
        <v>#N/A</v>
      </c>
      <c r="GX83" s="170" t="e">
        <f t="shared" si="343"/>
        <v>#N/A</v>
      </c>
      <c r="GY83" s="170" t="e">
        <f t="shared" si="344"/>
        <v>#N/A</v>
      </c>
      <c r="GZ83" s="170" t="e">
        <f t="shared" si="345"/>
        <v>#N/A</v>
      </c>
      <c r="HA83" s="170" t="e">
        <f t="shared" si="346"/>
        <v>#N/A</v>
      </c>
      <c r="HB83" s="170" t="e">
        <f t="shared" si="347"/>
        <v>#N/A</v>
      </c>
      <c r="HC83" s="170" t="e">
        <f t="shared" si="348"/>
        <v>#N/A</v>
      </c>
      <c r="HD83" s="170" t="e">
        <f t="shared" si="349"/>
        <v>#N/A</v>
      </c>
      <c r="HE83" s="170" t="e">
        <f t="shared" si="350"/>
        <v>#N/A</v>
      </c>
      <c r="HF83" s="170" t="e">
        <f t="shared" si="351"/>
        <v>#N/A</v>
      </c>
      <c r="HG83" s="170" t="e">
        <f t="shared" si="352"/>
        <v>#N/A</v>
      </c>
      <c r="HH83" s="170" t="e">
        <f t="shared" si="353"/>
        <v>#N/A</v>
      </c>
      <c r="HI83" s="170" t="e">
        <f t="shared" si="354"/>
        <v>#N/A</v>
      </c>
      <c r="HJ83" s="170" t="e">
        <f t="shared" si="355"/>
        <v>#N/A</v>
      </c>
      <c r="HK83" s="170" t="e">
        <f t="shared" si="356"/>
        <v>#N/A</v>
      </c>
      <c r="HL83" s="170" t="e">
        <f t="shared" si="357"/>
        <v>#N/A</v>
      </c>
      <c r="HM83" s="170" t="e">
        <f t="shared" si="358"/>
        <v>#N/A</v>
      </c>
      <c r="HN83" s="170" t="e">
        <f t="shared" si="359"/>
        <v>#N/A</v>
      </c>
      <c r="HO83" s="170" t="e">
        <f t="shared" si="360"/>
        <v>#N/A</v>
      </c>
      <c r="HP83" s="170" t="e">
        <f t="shared" si="361"/>
        <v>#N/A</v>
      </c>
    </row>
    <row r="84" spans="1:224" hidden="1" x14ac:dyDescent="0.25">
      <c r="A84" s="4">
        <v>81</v>
      </c>
      <c r="B84" s="96"/>
      <c r="C84" s="96"/>
      <c r="D84" s="96"/>
      <c r="E84" s="36" t="str">
        <f t="shared" si="362"/>
        <v/>
      </c>
      <c r="F84" s="36" t="str">
        <f t="shared" si="363"/>
        <v/>
      </c>
      <c r="G84" s="74" t="str">
        <f t="shared" si="364"/>
        <v/>
      </c>
      <c r="H84" s="23"/>
      <c r="I84" s="58"/>
      <c r="J84" s="281"/>
      <c r="K84" s="75" t="str">
        <f>IF(AND(B84&gt;0,C84&gt;0,D84&gt;0),IF(ISBLANK(J84),IF(ISBLANK(H84),"",(D84-B84)*VLOOKUP(H84,VLookups!$A$4:$B$13,2,FALSE)),J84),"")</f>
        <v/>
      </c>
      <c r="L84" s="76" t="str">
        <f t="shared" si="257"/>
        <v/>
      </c>
      <c r="M84" s="96"/>
      <c r="N84" s="271"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258"/>
        <v/>
      </c>
      <c r="W84" s="50" t="str">
        <f t="shared" si="375"/>
        <v/>
      </c>
      <c r="X84" s="50" t="str">
        <f t="shared" si="375"/>
        <v/>
      </c>
      <c r="Y84" s="50" t="str">
        <f t="shared" si="375"/>
        <v/>
      </c>
      <c r="Z84" s="50" t="str">
        <f t="shared" si="375"/>
        <v/>
      </c>
      <c r="AA84" s="50" t="str">
        <f t="shared" si="375"/>
        <v/>
      </c>
      <c r="AB84" s="50" t="str">
        <f t="shared" si="375"/>
        <v/>
      </c>
      <c r="AC84" s="50" t="str">
        <f t="shared" si="375"/>
        <v/>
      </c>
      <c r="AD84" s="50" t="str">
        <f t="shared" si="375"/>
        <v/>
      </c>
      <c r="AE84" s="50" t="str">
        <f t="shared" si="375"/>
        <v/>
      </c>
      <c r="AF84" s="50" t="str">
        <f t="shared" si="375"/>
        <v/>
      </c>
      <c r="AG84" s="50" t="str">
        <f t="shared" si="375"/>
        <v/>
      </c>
      <c r="AH84" s="50" t="str">
        <f t="shared" si="375"/>
        <v/>
      </c>
      <c r="AI84" s="50" t="str">
        <f t="shared" si="375"/>
        <v/>
      </c>
      <c r="AJ84" s="50" t="str">
        <f t="shared" si="375"/>
        <v/>
      </c>
      <c r="AK84" s="50" t="str">
        <f t="shared" si="375"/>
        <v/>
      </c>
      <c r="AL84" s="50" t="str">
        <f t="shared" si="375"/>
        <v/>
      </c>
      <c r="AM84" s="50" t="str">
        <f t="shared" si="375"/>
        <v/>
      </c>
      <c r="AN84" s="50" t="str">
        <f t="shared" si="375"/>
        <v/>
      </c>
      <c r="AO84" s="50" t="str">
        <f t="shared" si="375"/>
        <v/>
      </c>
      <c r="AP84" s="50" t="str">
        <f t="shared" si="375"/>
        <v/>
      </c>
      <c r="AQ84" s="50" t="str">
        <f t="shared" si="259"/>
        <v/>
      </c>
      <c r="AR84" s="50" t="str">
        <f t="shared" si="373"/>
        <v/>
      </c>
      <c r="AS84" s="50" t="str">
        <f t="shared" si="373"/>
        <v/>
      </c>
      <c r="AT84" s="50" t="str">
        <f t="shared" si="373"/>
        <v/>
      </c>
      <c r="AU84" s="50" t="str">
        <f t="shared" si="373"/>
        <v/>
      </c>
      <c r="AV84" s="50" t="str">
        <f t="shared" si="373"/>
        <v/>
      </c>
      <c r="AW84" s="50" t="str">
        <f t="shared" si="373"/>
        <v/>
      </c>
      <c r="AX84" s="50" t="str">
        <f t="shared" si="373"/>
        <v/>
      </c>
      <c r="AY84" s="50" t="str">
        <f t="shared" si="373"/>
        <v/>
      </c>
      <c r="AZ84" s="50" t="str">
        <f t="shared" si="373"/>
        <v/>
      </c>
      <c r="BA84" s="50" t="str">
        <f t="shared" si="373"/>
        <v/>
      </c>
      <c r="BB84" s="50" t="str">
        <f t="shared" si="373"/>
        <v/>
      </c>
      <c r="BC84" s="50" t="str">
        <f t="shared" si="373"/>
        <v/>
      </c>
      <c r="BD84" s="50" t="str">
        <f t="shared" si="373"/>
        <v/>
      </c>
      <c r="BE84" s="50" t="str">
        <f t="shared" si="373"/>
        <v/>
      </c>
      <c r="BF84" s="50" t="str">
        <f t="shared" si="373"/>
        <v/>
      </c>
      <c r="BG84" s="50" t="str">
        <f t="shared" si="373"/>
        <v/>
      </c>
      <c r="BH84" s="50" t="str">
        <f t="shared" si="373"/>
        <v/>
      </c>
      <c r="BI84" s="50" t="str">
        <f t="shared" si="373"/>
        <v/>
      </c>
      <c r="BJ84" s="50" t="str">
        <f t="shared" si="373"/>
        <v/>
      </c>
      <c r="BK84" s="50" t="str">
        <f t="shared" si="373"/>
        <v/>
      </c>
      <c r="BL84" s="50" t="str">
        <f t="shared" si="373"/>
        <v/>
      </c>
      <c r="BM84" s="50" t="str">
        <f t="shared" si="373"/>
        <v/>
      </c>
      <c r="BN84" s="50" t="str">
        <f t="shared" si="373"/>
        <v/>
      </c>
      <c r="BO84" s="50" t="str">
        <f t="shared" si="373"/>
        <v/>
      </c>
      <c r="BP84" s="50" t="str">
        <f t="shared" si="373"/>
        <v/>
      </c>
      <c r="BQ84" s="50" t="str">
        <f t="shared" si="373"/>
        <v/>
      </c>
      <c r="BR84" s="50" t="str">
        <f t="shared" si="373"/>
        <v/>
      </c>
      <c r="BS84" s="50" t="str">
        <f t="shared" si="373"/>
        <v/>
      </c>
      <c r="BT84" s="50" t="str">
        <f t="shared" si="373"/>
        <v/>
      </c>
      <c r="BU84" s="50" t="str">
        <f t="shared" si="373"/>
        <v/>
      </c>
      <c r="BV84" s="50" t="str">
        <f t="shared" si="373"/>
        <v/>
      </c>
      <c r="BW84" s="50" t="str">
        <f t="shared" si="373"/>
        <v/>
      </c>
      <c r="BX84" s="50" t="str">
        <f t="shared" si="373"/>
        <v/>
      </c>
      <c r="BY84" s="50" t="str">
        <f t="shared" si="373"/>
        <v/>
      </c>
      <c r="BZ84" s="50" t="str">
        <f t="shared" si="373"/>
        <v/>
      </c>
      <c r="CA84" s="50" t="str">
        <f t="shared" si="373"/>
        <v/>
      </c>
      <c r="CB84" s="50" t="str">
        <f t="shared" si="373"/>
        <v/>
      </c>
      <c r="CC84" s="50" t="str">
        <f t="shared" si="373"/>
        <v/>
      </c>
      <c r="CD84" s="50" t="str">
        <f t="shared" si="373"/>
        <v/>
      </c>
      <c r="CE84" s="50" t="str">
        <f t="shared" si="373"/>
        <v/>
      </c>
      <c r="CF84" s="50" t="str">
        <f t="shared" si="373"/>
        <v/>
      </c>
      <c r="CG84" s="50" t="str">
        <f t="shared" si="373"/>
        <v/>
      </c>
      <c r="CH84" s="50" t="str">
        <f t="shared" si="373"/>
        <v/>
      </c>
      <c r="CI84" s="50" t="str">
        <f t="shared" si="373"/>
        <v/>
      </c>
      <c r="CJ84" s="50" t="str">
        <f t="shared" si="373"/>
        <v/>
      </c>
      <c r="CK84" s="50" t="str">
        <f t="shared" si="373"/>
        <v/>
      </c>
      <c r="CL84" s="50" t="str">
        <f t="shared" si="373"/>
        <v/>
      </c>
      <c r="CM84" s="50" t="str">
        <f t="shared" si="373"/>
        <v/>
      </c>
      <c r="CN84" s="50" t="str">
        <f t="shared" si="373"/>
        <v/>
      </c>
      <c r="CO84" s="50" t="str">
        <f t="shared" si="373"/>
        <v/>
      </c>
      <c r="CP84" s="50" t="str">
        <f t="shared" si="373"/>
        <v/>
      </c>
      <c r="CQ84" s="50" t="str">
        <f t="shared" si="373"/>
        <v/>
      </c>
      <c r="CR84" s="50" t="str">
        <f t="shared" si="373"/>
        <v/>
      </c>
      <c r="CS84" s="50" t="str">
        <f t="shared" si="373"/>
        <v/>
      </c>
      <c r="CT84" s="50" t="str">
        <f t="shared" si="373"/>
        <v/>
      </c>
      <c r="CU84" s="50" t="str">
        <f t="shared" si="373"/>
        <v/>
      </c>
      <c r="CV84" s="50" t="str">
        <f t="shared" si="373"/>
        <v/>
      </c>
      <c r="CW84" s="50" t="str">
        <f t="shared" si="373"/>
        <v/>
      </c>
      <c r="CX84" s="50" t="str">
        <f t="shared" si="373"/>
        <v/>
      </c>
      <c r="CY84" s="50" t="str">
        <f t="shared" si="373"/>
        <v/>
      </c>
      <c r="CZ84" s="50" t="str">
        <f t="shared" si="373"/>
        <v/>
      </c>
      <c r="DA84" s="50" t="str">
        <f t="shared" si="373"/>
        <v/>
      </c>
      <c r="DB84" s="50" t="str">
        <f t="shared" si="373"/>
        <v/>
      </c>
      <c r="DC84" s="50" t="str">
        <f t="shared" ref="DC84:DS99" si="377">IF(ISNONTEXT($V84),DB84+$V84,"")</f>
        <v/>
      </c>
      <c r="DD84" s="50" t="str">
        <f t="shared" si="377"/>
        <v/>
      </c>
      <c r="DE84" s="50" t="str">
        <f t="shared" si="377"/>
        <v/>
      </c>
      <c r="DF84" s="50" t="str">
        <f t="shared" si="377"/>
        <v/>
      </c>
      <c r="DG84" s="50" t="str">
        <f t="shared" si="377"/>
        <v/>
      </c>
      <c r="DH84" s="50" t="str">
        <f t="shared" si="377"/>
        <v/>
      </c>
      <c r="DI84" s="50" t="str">
        <f t="shared" si="377"/>
        <v/>
      </c>
      <c r="DJ84" s="50" t="str">
        <f t="shared" si="377"/>
        <v/>
      </c>
      <c r="DK84" s="50" t="str">
        <f t="shared" si="377"/>
        <v/>
      </c>
      <c r="DL84" s="50" t="str">
        <f t="shared" si="377"/>
        <v/>
      </c>
      <c r="DM84" s="50" t="str">
        <f t="shared" si="377"/>
        <v/>
      </c>
      <c r="DN84" s="50" t="str">
        <f t="shared" si="377"/>
        <v/>
      </c>
      <c r="DO84" s="50" t="str">
        <f t="shared" si="377"/>
        <v/>
      </c>
      <c r="DP84" s="50" t="str">
        <f t="shared" si="377"/>
        <v/>
      </c>
      <c r="DQ84" s="50" t="str">
        <f t="shared" si="377"/>
        <v/>
      </c>
      <c r="DR84" s="50" t="str">
        <f t="shared" si="377"/>
        <v/>
      </c>
      <c r="DS84" s="50" t="str">
        <f t="shared" si="377"/>
        <v/>
      </c>
      <c r="DT84" s="170" t="e">
        <f t="shared" si="261"/>
        <v>#N/A</v>
      </c>
      <c r="DU84" s="170" t="e">
        <f t="shared" si="262"/>
        <v>#N/A</v>
      </c>
      <c r="DV84" s="170" t="e">
        <f t="shared" si="263"/>
        <v>#N/A</v>
      </c>
      <c r="DW84" s="170" t="e">
        <f t="shared" si="264"/>
        <v>#N/A</v>
      </c>
      <c r="DX84" s="170" t="e">
        <f t="shared" si="265"/>
        <v>#N/A</v>
      </c>
      <c r="DY84" s="170" t="e">
        <f t="shared" si="266"/>
        <v>#N/A</v>
      </c>
      <c r="DZ84" s="170" t="e">
        <f t="shared" si="267"/>
        <v>#N/A</v>
      </c>
      <c r="EA84" s="170" t="e">
        <f t="shared" si="268"/>
        <v>#N/A</v>
      </c>
      <c r="EB84" s="170" t="e">
        <f t="shared" si="269"/>
        <v>#N/A</v>
      </c>
      <c r="EC84" s="170" t="e">
        <f t="shared" si="270"/>
        <v>#N/A</v>
      </c>
      <c r="ED84" s="170" t="e">
        <f t="shared" si="271"/>
        <v>#N/A</v>
      </c>
      <c r="EE84" s="170" t="e">
        <f t="shared" si="272"/>
        <v>#N/A</v>
      </c>
      <c r="EF84" s="170" t="e">
        <f t="shared" si="273"/>
        <v>#N/A</v>
      </c>
      <c r="EG84" s="170" t="e">
        <f t="shared" si="274"/>
        <v>#N/A</v>
      </c>
      <c r="EH84" s="170" t="e">
        <f t="shared" si="275"/>
        <v>#N/A</v>
      </c>
      <c r="EI84" s="170" t="e">
        <f t="shared" si="276"/>
        <v>#N/A</v>
      </c>
      <c r="EJ84" s="170" t="e">
        <f t="shared" si="277"/>
        <v>#N/A</v>
      </c>
      <c r="EK84" s="170" t="e">
        <f t="shared" si="278"/>
        <v>#N/A</v>
      </c>
      <c r="EL84" s="170" t="e">
        <f t="shared" si="279"/>
        <v>#N/A</v>
      </c>
      <c r="EM84" s="170" t="e">
        <f t="shared" si="280"/>
        <v>#N/A</v>
      </c>
      <c r="EN84" s="170" t="e">
        <f t="shared" si="281"/>
        <v>#N/A</v>
      </c>
      <c r="EO84" s="170" t="e">
        <f t="shared" si="282"/>
        <v>#N/A</v>
      </c>
      <c r="EP84" s="170" t="e">
        <f t="shared" si="283"/>
        <v>#N/A</v>
      </c>
      <c r="EQ84" s="170" t="e">
        <f t="shared" si="284"/>
        <v>#N/A</v>
      </c>
      <c r="ER84" s="170" t="e">
        <f t="shared" si="285"/>
        <v>#N/A</v>
      </c>
      <c r="ES84" s="170" t="e">
        <f t="shared" si="286"/>
        <v>#N/A</v>
      </c>
      <c r="ET84" s="170" t="e">
        <f t="shared" si="287"/>
        <v>#N/A</v>
      </c>
      <c r="EU84" s="170" t="e">
        <f t="shared" si="288"/>
        <v>#N/A</v>
      </c>
      <c r="EV84" s="170" t="e">
        <f t="shared" si="289"/>
        <v>#N/A</v>
      </c>
      <c r="EW84" s="170" t="e">
        <f t="shared" si="290"/>
        <v>#N/A</v>
      </c>
      <c r="EX84" s="170" t="e">
        <f t="shared" si="291"/>
        <v>#N/A</v>
      </c>
      <c r="EY84" s="170" t="e">
        <f t="shared" si="292"/>
        <v>#N/A</v>
      </c>
      <c r="EZ84" s="170" t="e">
        <f t="shared" si="293"/>
        <v>#N/A</v>
      </c>
      <c r="FA84" s="170" t="e">
        <f t="shared" si="294"/>
        <v>#N/A</v>
      </c>
      <c r="FB84" s="170" t="e">
        <f t="shared" si="295"/>
        <v>#N/A</v>
      </c>
      <c r="FC84" s="170" t="e">
        <f t="shared" si="296"/>
        <v>#N/A</v>
      </c>
      <c r="FD84" s="170" t="e">
        <f t="shared" si="297"/>
        <v>#N/A</v>
      </c>
      <c r="FE84" s="170" t="e">
        <f t="shared" si="298"/>
        <v>#N/A</v>
      </c>
      <c r="FF84" s="170" t="e">
        <f t="shared" si="299"/>
        <v>#N/A</v>
      </c>
      <c r="FG84" s="170" t="e">
        <f t="shared" si="300"/>
        <v>#N/A</v>
      </c>
      <c r="FH84" s="170" t="e">
        <f t="shared" si="301"/>
        <v>#N/A</v>
      </c>
      <c r="FI84" s="170" t="e">
        <f t="shared" si="302"/>
        <v>#N/A</v>
      </c>
      <c r="FJ84" s="170" t="e">
        <f t="shared" si="303"/>
        <v>#N/A</v>
      </c>
      <c r="FK84" s="170" t="e">
        <f t="shared" si="304"/>
        <v>#N/A</v>
      </c>
      <c r="FL84" s="170" t="e">
        <f t="shared" si="305"/>
        <v>#N/A</v>
      </c>
      <c r="FM84" s="170" t="e">
        <f t="shared" si="306"/>
        <v>#N/A</v>
      </c>
      <c r="FN84" s="170" t="e">
        <f t="shared" si="307"/>
        <v>#N/A</v>
      </c>
      <c r="FO84" s="170" t="e">
        <f t="shared" si="308"/>
        <v>#N/A</v>
      </c>
      <c r="FP84" s="170" t="e">
        <f t="shared" si="309"/>
        <v>#N/A</v>
      </c>
      <c r="FQ84" s="170" t="e">
        <f t="shared" si="310"/>
        <v>#N/A</v>
      </c>
      <c r="FR84" s="170" t="e">
        <f t="shared" si="311"/>
        <v>#N/A</v>
      </c>
      <c r="FS84" s="170" t="e">
        <f t="shared" si="312"/>
        <v>#N/A</v>
      </c>
      <c r="FT84" s="170" t="e">
        <f t="shared" si="313"/>
        <v>#N/A</v>
      </c>
      <c r="FU84" s="170" t="e">
        <f t="shared" si="314"/>
        <v>#N/A</v>
      </c>
      <c r="FV84" s="170" t="e">
        <f t="shared" si="315"/>
        <v>#N/A</v>
      </c>
      <c r="FW84" s="170" t="e">
        <f t="shared" si="316"/>
        <v>#N/A</v>
      </c>
      <c r="FX84" s="170" t="e">
        <f t="shared" si="317"/>
        <v>#N/A</v>
      </c>
      <c r="FY84" s="170" t="e">
        <f t="shared" si="318"/>
        <v>#N/A</v>
      </c>
      <c r="FZ84" s="170" t="e">
        <f t="shared" si="319"/>
        <v>#N/A</v>
      </c>
      <c r="GA84" s="170" t="e">
        <f t="shared" si="320"/>
        <v>#N/A</v>
      </c>
      <c r="GB84" s="170" t="e">
        <f t="shared" si="321"/>
        <v>#N/A</v>
      </c>
      <c r="GC84" s="170" t="e">
        <f t="shared" si="322"/>
        <v>#N/A</v>
      </c>
      <c r="GD84" s="170" t="e">
        <f t="shared" si="323"/>
        <v>#N/A</v>
      </c>
      <c r="GE84" s="170" t="e">
        <f t="shared" si="324"/>
        <v>#N/A</v>
      </c>
      <c r="GF84" s="170" t="e">
        <f t="shared" si="325"/>
        <v>#N/A</v>
      </c>
      <c r="GG84" s="170" t="e">
        <f t="shared" si="326"/>
        <v>#N/A</v>
      </c>
      <c r="GH84" s="170" t="e">
        <f t="shared" si="327"/>
        <v>#N/A</v>
      </c>
      <c r="GI84" s="170" t="e">
        <f t="shared" si="328"/>
        <v>#N/A</v>
      </c>
      <c r="GJ84" s="170" t="e">
        <f t="shared" si="329"/>
        <v>#N/A</v>
      </c>
      <c r="GK84" s="170" t="e">
        <f t="shared" si="330"/>
        <v>#N/A</v>
      </c>
      <c r="GL84" s="170" t="e">
        <f t="shared" si="331"/>
        <v>#N/A</v>
      </c>
      <c r="GM84" s="170" t="e">
        <f t="shared" si="332"/>
        <v>#N/A</v>
      </c>
      <c r="GN84" s="170" t="e">
        <f t="shared" si="333"/>
        <v>#N/A</v>
      </c>
      <c r="GO84" s="170" t="e">
        <f t="shared" si="334"/>
        <v>#N/A</v>
      </c>
      <c r="GP84" s="170" t="e">
        <f t="shared" si="335"/>
        <v>#N/A</v>
      </c>
      <c r="GQ84" s="170" t="e">
        <f t="shared" si="336"/>
        <v>#N/A</v>
      </c>
      <c r="GR84" s="170" t="e">
        <f t="shared" si="337"/>
        <v>#N/A</v>
      </c>
      <c r="GS84" s="170" t="e">
        <f t="shared" si="338"/>
        <v>#N/A</v>
      </c>
      <c r="GT84" s="170" t="e">
        <f t="shared" si="339"/>
        <v>#N/A</v>
      </c>
      <c r="GU84" s="170" t="e">
        <f t="shared" si="340"/>
        <v>#N/A</v>
      </c>
      <c r="GV84" s="170" t="e">
        <f t="shared" si="341"/>
        <v>#N/A</v>
      </c>
      <c r="GW84" s="170" t="e">
        <f t="shared" si="342"/>
        <v>#N/A</v>
      </c>
      <c r="GX84" s="170" t="e">
        <f t="shared" si="343"/>
        <v>#N/A</v>
      </c>
      <c r="GY84" s="170" t="e">
        <f t="shared" si="344"/>
        <v>#N/A</v>
      </c>
      <c r="GZ84" s="170" t="e">
        <f t="shared" si="345"/>
        <v>#N/A</v>
      </c>
      <c r="HA84" s="170" t="e">
        <f t="shared" si="346"/>
        <v>#N/A</v>
      </c>
      <c r="HB84" s="170" t="e">
        <f t="shared" si="347"/>
        <v>#N/A</v>
      </c>
      <c r="HC84" s="170" t="e">
        <f t="shared" si="348"/>
        <v>#N/A</v>
      </c>
      <c r="HD84" s="170" t="e">
        <f t="shared" si="349"/>
        <v>#N/A</v>
      </c>
      <c r="HE84" s="170" t="e">
        <f t="shared" si="350"/>
        <v>#N/A</v>
      </c>
      <c r="HF84" s="170" t="e">
        <f t="shared" si="351"/>
        <v>#N/A</v>
      </c>
      <c r="HG84" s="170" t="e">
        <f t="shared" si="352"/>
        <v>#N/A</v>
      </c>
      <c r="HH84" s="170" t="e">
        <f t="shared" si="353"/>
        <v>#N/A</v>
      </c>
      <c r="HI84" s="170" t="e">
        <f t="shared" si="354"/>
        <v>#N/A</v>
      </c>
      <c r="HJ84" s="170" t="e">
        <f t="shared" si="355"/>
        <v>#N/A</v>
      </c>
      <c r="HK84" s="170" t="e">
        <f t="shared" si="356"/>
        <v>#N/A</v>
      </c>
      <c r="HL84" s="170" t="e">
        <f t="shared" si="357"/>
        <v>#N/A</v>
      </c>
      <c r="HM84" s="170" t="e">
        <f t="shared" si="358"/>
        <v>#N/A</v>
      </c>
      <c r="HN84" s="170" t="e">
        <f t="shared" si="359"/>
        <v>#N/A</v>
      </c>
      <c r="HO84" s="170" t="e">
        <f t="shared" si="360"/>
        <v>#N/A</v>
      </c>
      <c r="HP84" s="170" t="e">
        <f t="shared" si="361"/>
        <v>#N/A</v>
      </c>
    </row>
    <row r="85" spans="1:224" hidden="1" x14ac:dyDescent="0.25">
      <c r="A85" s="4">
        <v>82</v>
      </c>
      <c r="B85" s="96"/>
      <c r="C85" s="96"/>
      <c r="D85" s="96"/>
      <c r="E85" s="36" t="str">
        <f t="shared" si="362"/>
        <v/>
      </c>
      <c r="F85" s="36" t="str">
        <f t="shared" si="363"/>
        <v/>
      </c>
      <c r="G85" s="74" t="str">
        <f t="shared" si="364"/>
        <v/>
      </c>
      <c r="H85" s="23"/>
      <c r="I85" s="58"/>
      <c r="J85" s="281"/>
      <c r="K85" s="75" t="str">
        <f>IF(AND(B85&gt;0,C85&gt;0,D85&gt;0),IF(ISBLANK(J85),IF(ISBLANK(H85),"",(D85-B85)*VLOOKUP(H85,VLookups!$A$4:$B$13,2,FALSE)),J85),"")</f>
        <v/>
      </c>
      <c r="L85" s="76" t="str">
        <f t="shared" si="257"/>
        <v/>
      </c>
      <c r="M85" s="96"/>
      <c r="N85" s="271"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258"/>
        <v/>
      </c>
      <c r="W85" s="50" t="str">
        <f t="shared" si="375"/>
        <v/>
      </c>
      <c r="X85" s="50" t="str">
        <f t="shared" si="375"/>
        <v/>
      </c>
      <c r="Y85" s="50" t="str">
        <f t="shared" si="375"/>
        <v/>
      </c>
      <c r="Z85" s="50" t="str">
        <f t="shared" si="375"/>
        <v/>
      </c>
      <c r="AA85" s="50" t="str">
        <f t="shared" si="375"/>
        <v/>
      </c>
      <c r="AB85" s="50" t="str">
        <f t="shared" si="375"/>
        <v/>
      </c>
      <c r="AC85" s="50" t="str">
        <f t="shared" si="375"/>
        <v/>
      </c>
      <c r="AD85" s="50" t="str">
        <f t="shared" si="375"/>
        <v/>
      </c>
      <c r="AE85" s="50" t="str">
        <f t="shared" si="375"/>
        <v/>
      </c>
      <c r="AF85" s="50" t="str">
        <f t="shared" si="375"/>
        <v/>
      </c>
      <c r="AG85" s="50" t="str">
        <f t="shared" si="375"/>
        <v/>
      </c>
      <c r="AH85" s="50" t="str">
        <f t="shared" si="375"/>
        <v/>
      </c>
      <c r="AI85" s="50" t="str">
        <f t="shared" si="375"/>
        <v/>
      </c>
      <c r="AJ85" s="50" t="str">
        <f t="shared" si="375"/>
        <v/>
      </c>
      <c r="AK85" s="50" t="str">
        <f t="shared" si="375"/>
        <v/>
      </c>
      <c r="AL85" s="50" t="str">
        <f t="shared" si="375"/>
        <v/>
      </c>
      <c r="AM85" s="50" t="str">
        <f t="shared" si="375"/>
        <v/>
      </c>
      <c r="AN85" s="50" t="str">
        <f t="shared" si="375"/>
        <v/>
      </c>
      <c r="AO85" s="50" t="str">
        <f t="shared" si="375"/>
        <v/>
      </c>
      <c r="AP85" s="50" t="str">
        <f t="shared" si="375"/>
        <v/>
      </c>
      <c r="AQ85" s="50" t="str">
        <f t="shared" si="259"/>
        <v/>
      </c>
      <c r="AR85" s="50" t="str">
        <f t="shared" ref="AR85:DC88" si="378">IF(ISNONTEXT($V85),AQ85+$V85,"")</f>
        <v/>
      </c>
      <c r="AS85" s="50" t="str">
        <f t="shared" si="378"/>
        <v/>
      </c>
      <c r="AT85" s="50" t="str">
        <f t="shared" si="378"/>
        <v/>
      </c>
      <c r="AU85" s="50" t="str">
        <f t="shared" si="378"/>
        <v/>
      </c>
      <c r="AV85" s="50" t="str">
        <f t="shared" si="378"/>
        <v/>
      </c>
      <c r="AW85" s="50" t="str">
        <f t="shared" si="378"/>
        <v/>
      </c>
      <c r="AX85" s="50" t="str">
        <f t="shared" si="378"/>
        <v/>
      </c>
      <c r="AY85" s="50" t="str">
        <f t="shared" si="378"/>
        <v/>
      </c>
      <c r="AZ85" s="50" t="str">
        <f t="shared" si="378"/>
        <v/>
      </c>
      <c r="BA85" s="50" t="str">
        <f t="shared" si="378"/>
        <v/>
      </c>
      <c r="BB85" s="50" t="str">
        <f t="shared" si="378"/>
        <v/>
      </c>
      <c r="BC85" s="50" t="str">
        <f t="shared" si="378"/>
        <v/>
      </c>
      <c r="BD85" s="50" t="str">
        <f t="shared" si="378"/>
        <v/>
      </c>
      <c r="BE85" s="50" t="str">
        <f t="shared" si="378"/>
        <v/>
      </c>
      <c r="BF85" s="50" t="str">
        <f t="shared" si="378"/>
        <v/>
      </c>
      <c r="BG85" s="50" t="str">
        <f t="shared" si="378"/>
        <v/>
      </c>
      <c r="BH85" s="50" t="str">
        <f t="shared" si="378"/>
        <v/>
      </c>
      <c r="BI85" s="50" t="str">
        <f t="shared" si="378"/>
        <v/>
      </c>
      <c r="BJ85" s="50" t="str">
        <f t="shared" si="378"/>
        <v/>
      </c>
      <c r="BK85" s="50" t="str">
        <f t="shared" si="378"/>
        <v/>
      </c>
      <c r="BL85" s="50" t="str">
        <f t="shared" si="378"/>
        <v/>
      </c>
      <c r="BM85" s="50" t="str">
        <f t="shared" si="378"/>
        <v/>
      </c>
      <c r="BN85" s="50" t="str">
        <f t="shared" si="378"/>
        <v/>
      </c>
      <c r="BO85" s="50" t="str">
        <f t="shared" si="378"/>
        <v/>
      </c>
      <c r="BP85" s="50" t="str">
        <f t="shared" si="378"/>
        <v/>
      </c>
      <c r="BQ85" s="50" t="str">
        <f t="shared" si="378"/>
        <v/>
      </c>
      <c r="BR85" s="50" t="str">
        <f t="shared" si="378"/>
        <v/>
      </c>
      <c r="BS85" s="50" t="str">
        <f t="shared" si="378"/>
        <v/>
      </c>
      <c r="BT85" s="50" t="str">
        <f t="shared" si="378"/>
        <v/>
      </c>
      <c r="BU85" s="50" t="str">
        <f t="shared" si="378"/>
        <v/>
      </c>
      <c r="BV85" s="50" t="str">
        <f t="shared" si="378"/>
        <v/>
      </c>
      <c r="BW85" s="50" t="str">
        <f t="shared" si="378"/>
        <v/>
      </c>
      <c r="BX85" s="50" t="str">
        <f t="shared" si="378"/>
        <v/>
      </c>
      <c r="BY85" s="50" t="str">
        <f t="shared" si="378"/>
        <v/>
      </c>
      <c r="BZ85" s="50" t="str">
        <f t="shared" si="378"/>
        <v/>
      </c>
      <c r="CA85" s="50" t="str">
        <f t="shared" si="378"/>
        <v/>
      </c>
      <c r="CB85" s="50" t="str">
        <f t="shared" si="378"/>
        <v/>
      </c>
      <c r="CC85" s="50" t="str">
        <f t="shared" si="378"/>
        <v/>
      </c>
      <c r="CD85" s="50" t="str">
        <f t="shared" si="378"/>
        <v/>
      </c>
      <c r="CE85" s="50" t="str">
        <f t="shared" si="378"/>
        <v/>
      </c>
      <c r="CF85" s="50" t="str">
        <f t="shared" si="378"/>
        <v/>
      </c>
      <c r="CG85" s="50" t="str">
        <f t="shared" si="378"/>
        <v/>
      </c>
      <c r="CH85" s="50" t="str">
        <f t="shared" si="378"/>
        <v/>
      </c>
      <c r="CI85" s="50" t="str">
        <f t="shared" si="378"/>
        <v/>
      </c>
      <c r="CJ85" s="50" t="str">
        <f t="shared" si="378"/>
        <v/>
      </c>
      <c r="CK85" s="50" t="str">
        <f t="shared" si="378"/>
        <v/>
      </c>
      <c r="CL85" s="50" t="str">
        <f t="shared" si="378"/>
        <v/>
      </c>
      <c r="CM85" s="50" t="str">
        <f t="shared" si="378"/>
        <v/>
      </c>
      <c r="CN85" s="50" t="str">
        <f t="shared" si="378"/>
        <v/>
      </c>
      <c r="CO85" s="50" t="str">
        <f t="shared" si="378"/>
        <v/>
      </c>
      <c r="CP85" s="50" t="str">
        <f t="shared" si="378"/>
        <v/>
      </c>
      <c r="CQ85" s="50" t="str">
        <f t="shared" si="378"/>
        <v/>
      </c>
      <c r="CR85" s="50" t="str">
        <f t="shared" si="378"/>
        <v/>
      </c>
      <c r="CS85" s="50" t="str">
        <f t="shared" si="378"/>
        <v/>
      </c>
      <c r="CT85" s="50" t="str">
        <f t="shared" si="378"/>
        <v/>
      </c>
      <c r="CU85" s="50" t="str">
        <f t="shared" si="378"/>
        <v/>
      </c>
      <c r="CV85" s="50" t="str">
        <f t="shared" si="378"/>
        <v/>
      </c>
      <c r="CW85" s="50" t="str">
        <f t="shared" si="378"/>
        <v/>
      </c>
      <c r="CX85" s="50" t="str">
        <f t="shared" si="378"/>
        <v/>
      </c>
      <c r="CY85" s="50" t="str">
        <f t="shared" si="378"/>
        <v/>
      </c>
      <c r="CZ85" s="50" t="str">
        <f t="shared" si="378"/>
        <v/>
      </c>
      <c r="DA85" s="50" t="str">
        <f t="shared" si="378"/>
        <v/>
      </c>
      <c r="DB85" s="50" t="str">
        <f t="shared" si="378"/>
        <v/>
      </c>
      <c r="DC85" s="50" t="str">
        <f t="shared" si="378"/>
        <v/>
      </c>
      <c r="DD85" s="50" t="str">
        <f t="shared" si="377"/>
        <v/>
      </c>
      <c r="DE85" s="50" t="str">
        <f t="shared" si="377"/>
        <v/>
      </c>
      <c r="DF85" s="50" t="str">
        <f t="shared" si="377"/>
        <v/>
      </c>
      <c r="DG85" s="50" t="str">
        <f t="shared" si="377"/>
        <v/>
      </c>
      <c r="DH85" s="50" t="str">
        <f t="shared" si="377"/>
        <v/>
      </c>
      <c r="DI85" s="50" t="str">
        <f t="shared" si="377"/>
        <v/>
      </c>
      <c r="DJ85" s="50" t="str">
        <f t="shared" si="377"/>
        <v/>
      </c>
      <c r="DK85" s="50" t="str">
        <f t="shared" si="377"/>
        <v/>
      </c>
      <c r="DL85" s="50" t="str">
        <f t="shared" si="377"/>
        <v/>
      </c>
      <c r="DM85" s="50" t="str">
        <f t="shared" si="377"/>
        <v/>
      </c>
      <c r="DN85" s="50" t="str">
        <f t="shared" si="377"/>
        <v/>
      </c>
      <c r="DO85" s="50" t="str">
        <f t="shared" si="377"/>
        <v/>
      </c>
      <c r="DP85" s="50" t="str">
        <f t="shared" si="377"/>
        <v/>
      </c>
      <c r="DQ85" s="50" t="str">
        <f t="shared" si="377"/>
        <v/>
      </c>
      <c r="DR85" s="50" t="str">
        <f t="shared" si="377"/>
        <v/>
      </c>
      <c r="DS85" s="50" t="str">
        <f t="shared" si="377"/>
        <v/>
      </c>
      <c r="DT85" s="170" t="e">
        <f t="shared" si="261"/>
        <v>#N/A</v>
      </c>
      <c r="DU85" s="170" t="e">
        <f t="shared" si="262"/>
        <v>#N/A</v>
      </c>
      <c r="DV85" s="170" t="e">
        <f t="shared" si="263"/>
        <v>#N/A</v>
      </c>
      <c r="DW85" s="170" t="e">
        <f t="shared" si="264"/>
        <v>#N/A</v>
      </c>
      <c r="DX85" s="170" t="e">
        <f t="shared" si="265"/>
        <v>#N/A</v>
      </c>
      <c r="DY85" s="170" t="e">
        <f t="shared" si="266"/>
        <v>#N/A</v>
      </c>
      <c r="DZ85" s="170" t="e">
        <f t="shared" si="267"/>
        <v>#N/A</v>
      </c>
      <c r="EA85" s="170" t="e">
        <f t="shared" si="268"/>
        <v>#N/A</v>
      </c>
      <c r="EB85" s="170" t="e">
        <f t="shared" si="269"/>
        <v>#N/A</v>
      </c>
      <c r="EC85" s="170" t="e">
        <f t="shared" si="270"/>
        <v>#N/A</v>
      </c>
      <c r="ED85" s="170" t="e">
        <f t="shared" si="271"/>
        <v>#N/A</v>
      </c>
      <c r="EE85" s="170" t="e">
        <f t="shared" si="272"/>
        <v>#N/A</v>
      </c>
      <c r="EF85" s="170" t="e">
        <f t="shared" si="273"/>
        <v>#N/A</v>
      </c>
      <c r="EG85" s="170" t="e">
        <f t="shared" si="274"/>
        <v>#N/A</v>
      </c>
      <c r="EH85" s="170" t="e">
        <f t="shared" si="275"/>
        <v>#N/A</v>
      </c>
      <c r="EI85" s="170" t="e">
        <f t="shared" si="276"/>
        <v>#N/A</v>
      </c>
      <c r="EJ85" s="170" t="e">
        <f t="shared" si="277"/>
        <v>#N/A</v>
      </c>
      <c r="EK85" s="170" t="e">
        <f t="shared" si="278"/>
        <v>#N/A</v>
      </c>
      <c r="EL85" s="170" t="e">
        <f t="shared" si="279"/>
        <v>#N/A</v>
      </c>
      <c r="EM85" s="170" t="e">
        <f t="shared" si="280"/>
        <v>#N/A</v>
      </c>
      <c r="EN85" s="170" t="e">
        <f t="shared" si="281"/>
        <v>#N/A</v>
      </c>
      <c r="EO85" s="170" t="e">
        <f t="shared" si="282"/>
        <v>#N/A</v>
      </c>
      <c r="EP85" s="170" t="e">
        <f t="shared" si="283"/>
        <v>#N/A</v>
      </c>
      <c r="EQ85" s="170" t="e">
        <f t="shared" si="284"/>
        <v>#N/A</v>
      </c>
      <c r="ER85" s="170" t="e">
        <f t="shared" si="285"/>
        <v>#N/A</v>
      </c>
      <c r="ES85" s="170" t="e">
        <f t="shared" si="286"/>
        <v>#N/A</v>
      </c>
      <c r="ET85" s="170" t="e">
        <f t="shared" si="287"/>
        <v>#N/A</v>
      </c>
      <c r="EU85" s="170" t="e">
        <f t="shared" si="288"/>
        <v>#N/A</v>
      </c>
      <c r="EV85" s="170" t="e">
        <f t="shared" si="289"/>
        <v>#N/A</v>
      </c>
      <c r="EW85" s="170" t="e">
        <f t="shared" si="290"/>
        <v>#N/A</v>
      </c>
      <c r="EX85" s="170" t="e">
        <f t="shared" si="291"/>
        <v>#N/A</v>
      </c>
      <c r="EY85" s="170" t="e">
        <f t="shared" si="292"/>
        <v>#N/A</v>
      </c>
      <c r="EZ85" s="170" t="e">
        <f t="shared" si="293"/>
        <v>#N/A</v>
      </c>
      <c r="FA85" s="170" t="e">
        <f t="shared" si="294"/>
        <v>#N/A</v>
      </c>
      <c r="FB85" s="170" t="e">
        <f t="shared" si="295"/>
        <v>#N/A</v>
      </c>
      <c r="FC85" s="170" t="e">
        <f t="shared" si="296"/>
        <v>#N/A</v>
      </c>
      <c r="FD85" s="170" t="e">
        <f t="shared" si="297"/>
        <v>#N/A</v>
      </c>
      <c r="FE85" s="170" t="e">
        <f t="shared" si="298"/>
        <v>#N/A</v>
      </c>
      <c r="FF85" s="170" t="e">
        <f t="shared" si="299"/>
        <v>#N/A</v>
      </c>
      <c r="FG85" s="170" t="e">
        <f t="shared" si="300"/>
        <v>#N/A</v>
      </c>
      <c r="FH85" s="170" t="e">
        <f t="shared" si="301"/>
        <v>#N/A</v>
      </c>
      <c r="FI85" s="170" t="e">
        <f t="shared" si="302"/>
        <v>#N/A</v>
      </c>
      <c r="FJ85" s="170" t="e">
        <f t="shared" si="303"/>
        <v>#N/A</v>
      </c>
      <c r="FK85" s="170" t="e">
        <f t="shared" si="304"/>
        <v>#N/A</v>
      </c>
      <c r="FL85" s="170" t="e">
        <f t="shared" si="305"/>
        <v>#N/A</v>
      </c>
      <c r="FM85" s="170" t="e">
        <f t="shared" si="306"/>
        <v>#N/A</v>
      </c>
      <c r="FN85" s="170" t="e">
        <f t="shared" si="307"/>
        <v>#N/A</v>
      </c>
      <c r="FO85" s="170" t="e">
        <f t="shared" si="308"/>
        <v>#N/A</v>
      </c>
      <c r="FP85" s="170" t="e">
        <f t="shared" si="309"/>
        <v>#N/A</v>
      </c>
      <c r="FQ85" s="170" t="e">
        <f t="shared" si="310"/>
        <v>#N/A</v>
      </c>
      <c r="FR85" s="170" t="e">
        <f t="shared" si="311"/>
        <v>#N/A</v>
      </c>
      <c r="FS85" s="170" t="e">
        <f t="shared" si="312"/>
        <v>#N/A</v>
      </c>
      <c r="FT85" s="170" t="e">
        <f t="shared" si="313"/>
        <v>#N/A</v>
      </c>
      <c r="FU85" s="170" t="e">
        <f t="shared" si="314"/>
        <v>#N/A</v>
      </c>
      <c r="FV85" s="170" t="e">
        <f t="shared" si="315"/>
        <v>#N/A</v>
      </c>
      <c r="FW85" s="170" t="e">
        <f t="shared" si="316"/>
        <v>#N/A</v>
      </c>
      <c r="FX85" s="170" t="e">
        <f t="shared" si="317"/>
        <v>#N/A</v>
      </c>
      <c r="FY85" s="170" t="e">
        <f t="shared" si="318"/>
        <v>#N/A</v>
      </c>
      <c r="FZ85" s="170" t="e">
        <f t="shared" si="319"/>
        <v>#N/A</v>
      </c>
      <c r="GA85" s="170" t="e">
        <f t="shared" si="320"/>
        <v>#N/A</v>
      </c>
      <c r="GB85" s="170" t="e">
        <f t="shared" si="321"/>
        <v>#N/A</v>
      </c>
      <c r="GC85" s="170" t="e">
        <f t="shared" si="322"/>
        <v>#N/A</v>
      </c>
      <c r="GD85" s="170" t="e">
        <f t="shared" si="323"/>
        <v>#N/A</v>
      </c>
      <c r="GE85" s="170" t="e">
        <f t="shared" si="324"/>
        <v>#N/A</v>
      </c>
      <c r="GF85" s="170" t="e">
        <f t="shared" si="325"/>
        <v>#N/A</v>
      </c>
      <c r="GG85" s="170" t="e">
        <f t="shared" si="326"/>
        <v>#N/A</v>
      </c>
      <c r="GH85" s="170" t="e">
        <f t="shared" si="327"/>
        <v>#N/A</v>
      </c>
      <c r="GI85" s="170" t="e">
        <f t="shared" si="328"/>
        <v>#N/A</v>
      </c>
      <c r="GJ85" s="170" t="e">
        <f t="shared" si="329"/>
        <v>#N/A</v>
      </c>
      <c r="GK85" s="170" t="e">
        <f t="shared" si="330"/>
        <v>#N/A</v>
      </c>
      <c r="GL85" s="170" t="e">
        <f t="shared" si="331"/>
        <v>#N/A</v>
      </c>
      <c r="GM85" s="170" t="e">
        <f t="shared" si="332"/>
        <v>#N/A</v>
      </c>
      <c r="GN85" s="170" t="e">
        <f t="shared" si="333"/>
        <v>#N/A</v>
      </c>
      <c r="GO85" s="170" t="e">
        <f t="shared" si="334"/>
        <v>#N/A</v>
      </c>
      <c r="GP85" s="170" t="e">
        <f t="shared" si="335"/>
        <v>#N/A</v>
      </c>
      <c r="GQ85" s="170" t="e">
        <f t="shared" si="336"/>
        <v>#N/A</v>
      </c>
      <c r="GR85" s="170" t="e">
        <f t="shared" si="337"/>
        <v>#N/A</v>
      </c>
      <c r="GS85" s="170" t="e">
        <f t="shared" si="338"/>
        <v>#N/A</v>
      </c>
      <c r="GT85" s="170" t="e">
        <f t="shared" si="339"/>
        <v>#N/A</v>
      </c>
      <c r="GU85" s="170" t="e">
        <f t="shared" si="340"/>
        <v>#N/A</v>
      </c>
      <c r="GV85" s="170" t="e">
        <f t="shared" si="341"/>
        <v>#N/A</v>
      </c>
      <c r="GW85" s="170" t="e">
        <f t="shared" si="342"/>
        <v>#N/A</v>
      </c>
      <c r="GX85" s="170" t="e">
        <f t="shared" si="343"/>
        <v>#N/A</v>
      </c>
      <c r="GY85" s="170" t="e">
        <f t="shared" si="344"/>
        <v>#N/A</v>
      </c>
      <c r="GZ85" s="170" t="e">
        <f t="shared" si="345"/>
        <v>#N/A</v>
      </c>
      <c r="HA85" s="170" t="e">
        <f t="shared" si="346"/>
        <v>#N/A</v>
      </c>
      <c r="HB85" s="170" t="e">
        <f t="shared" si="347"/>
        <v>#N/A</v>
      </c>
      <c r="HC85" s="170" t="e">
        <f t="shared" si="348"/>
        <v>#N/A</v>
      </c>
      <c r="HD85" s="170" t="e">
        <f t="shared" si="349"/>
        <v>#N/A</v>
      </c>
      <c r="HE85" s="170" t="e">
        <f t="shared" si="350"/>
        <v>#N/A</v>
      </c>
      <c r="HF85" s="170" t="e">
        <f t="shared" si="351"/>
        <v>#N/A</v>
      </c>
      <c r="HG85" s="170" t="e">
        <f t="shared" si="352"/>
        <v>#N/A</v>
      </c>
      <c r="HH85" s="170" t="e">
        <f t="shared" si="353"/>
        <v>#N/A</v>
      </c>
      <c r="HI85" s="170" t="e">
        <f t="shared" si="354"/>
        <v>#N/A</v>
      </c>
      <c r="HJ85" s="170" t="e">
        <f t="shared" si="355"/>
        <v>#N/A</v>
      </c>
      <c r="HK85" s="170" t="e">
        <f t="shared" si="356"/>
        <v>#N/A</v>
      </c>
      <c r="HL85" s="170" t="e">
        <f t="shared" si="357"/>
        <v>#N/A</v>
      </c>
      <c r="HM85" s="170" t="e">
        <f t="shared" si="358"/>
        <v>#N/A</v>
      </c>
      <c r="HN85" s="170" t="e">
        <f t="shared" si="359"/>
        <v>#N/A</v>
      </c>
      <c r="HO85" s="170" t="e">
        <f t="shared" si="360"/>
        <v>#N/A</v>
      </c>
      <c r="HP85" s="170" t="e">
        <f t="shared" si="361"/>
        <v>#N/A</v>
      </c>
    </row>
    <row r="86" spans="1:224" hidden="1" x14ac:dyDescent="0.25">
      <c r="A86" s="4">
        <v>83</v>
      </c>
      <c r="B86" s="96"/>
      <c r="C86" s="96"/>
      <c r="D86" s="96"/>
      <c r="E86" s="36" t="str">
        <f t="shared" si="362"/>
        <v/>
      </c>
      <c r="F86" s="36" t="str">
        <f t="shared" si="363"/>
        <v/>
      </c>
      <c r="G86" s="74" t="str">
        <f t="shared" si="364"/>
        <v/>
      </c>
      <c r="H86" s="23"/>
      <c r="I86" s="58"/>
      <c r="J86" s="281"/>
      <c r="K86" s="75" t="str">
        <f>IF(AND(B86&gt;0,C86&gt;0,D86&gt;0),IF(ISBLANK(J86),IF(ISBLANK(H86),"",(D86-B86)*VLOOKUP(H86,VLookups!$A$4:$B$13,2,FALSE)),J86),"")</f>
        <v/>
      </c>
      <c r="L86" s="76" t="str">
        <f t="shared" si="257"/>
        <v/>
      </c>
      <c r="M86" s="96"/>
      <c r="N86" s="271"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258"/>
        <v/>
      </c>
      <c r="W86" s="50" t="str">
        <f t="shared" si="375"/>
        <v/>
      </c>
      <c r="X86" s="50" t="str">
        <f t="shared" si="375"/>
        <v/>
      </c>
      <c r="Y86" s="50" t="str">
        <f t="shared" si="375"/>
        <v/>
      </c>
      <c r="Z86" s="50" t="str">
        <f t="shared" si="375"/>
        <v/>
      </c>
      <c r="AA86" s="50" t="str">
        <f t="shared" si="375"/>
        <v/>
      </c>
      <c r="AB86" s="50" t="str">
        <f t="shared" si="375"/>
        <v/>
      </c>
      <c r="AC86" s="50" t="str">
        <f t="shared" si="375"/>
        <v/>
      </c>
      <c r="AD86" s="50" t="str">
        <f t="shared" si="375"/>
        <v/>
      </c>
      <c r="AE86" s="50" t="str">
        <f t="shared" si="375"/>
        <v/>
      </c>
      <c r="AF86" s="50" t="str">
        <f t="shared" si="375"/>
        <v/>
      </c>
      <c r="AG86" s="50" t="str">
        <f t="shared" si="375"/>
        <v/>
      </c>
      <c r="AH86" s="50" t="str">
        <f t="shared" si="375"/>
        <v/>
      </c>
      <c r="AI86" s="50" t="str">
        <f t="shared" si="375"/>
        <v/>
      </c>
      <c r="AJ86" s="50" t="str">
        <f t="shared" si="375"/>
        <v/>
      </c>
      <c r="AK86" s="50" t="str">
        <f t="shared" si="375"/>
        <v/>
      </c>
      <c r="AL86" s="50" t="str">
        <f t="shared" si="375"/>
        <v/>
      </c>
      <c r="AM86" s="50" t="str">
        <f t="shared" si="375"/>
        <v/>
      </c>
      <c r="AN86" s="50" t="str">
        <f t="shared" si="375"/>
        <v/>
      </c>
      <c r="AO86" s="50" t="str">
        <f t="shared" si="375"/>
        <v/>
      </c>
      <c r="AP86" s="50" t="str">
        <f t="shared" si="375"/>
        <v/>
      </c>
      <c r="AQ86" s="50" t="str">
        <f t="shared" si="259"/>
        <v/>
      </c>
      <c r="AR86" s="50" t="str">
        <f t="shared" si="378"/>
        <v/>
      </c>
      <c r="AS86" s="50" t="str">
        <f t="shared" si="378"/>
        <v/>
      </c>
      <c r="AT86" s="50" t="str">
        <f t="shared" si="378"/>
        <v/>
      </c>
      <c r="AU86" s="50" t="str">
        <f t="shared" si="378"/>
        <v/>
      </c>
      <c r="AV86" s="50" t="str">
        <f t="shared" si="378"/>
        <v/>
      </c>
      <c r="AW86" s="50" t="str">
        <f t="shared" si="378"/>
        <v/>
      </c>
      <c r="AX86" s="50" t="str">
        <f t="shared" si="378"/>
        <v/>
      </c>
      <c r="AY86" s="50" t="str">
        <f t="shared" si="378"/>
        <v/>
      </c>
      <c r="AZ86" s="50" t="str">
        <f t="shared" si="378"/>
        <v/>
      </c>
      <c r="BA86" s="50" t="str">
        <f t="shared" si="378"/>
        <v/>
      </c>
      <c r="BB86" s="50" t="str">
        <f t="shared" si="378"/>
        <v/>
      </c>
      <c r="BC86" s="50" t="str">
        <f t="shared" si="378"/>
        <v/>
      </c>
      <c r="BD86" s="50" t="str">
        <f t="shared" si="378"/>
        <v/>
      </c>
      <c r="BE86" s="50" t="str">
        <f t="shared" si="378"/>
        <v/>
      </c>
      <c r="BF86" s="50" t="str">
        <f t="shared" si="378"/>
        <v/>
      </c>
      <c r="BG86" s="50" t="str">
        <f t="shared" si="378"/>
        <v/>
      </c>
      <c r="BH86" s="50" t="str">
        <f t="shared" si="378"/>
        <v/>
      </c>
      <c r="BI86" s="50" t="str">
        <f t="shared" si="378"/>
        <v/>
      </c>
      <c r="BJ86" s="50" t="str">
        <f t="shared" si="378"/>
        <v/>
      </c>
      <c r="BK86" s="50" t="str">
        <f t="shared" si="378"/>
        <v/>
      </c>
      <c r="BL86" s="50" t="str">
        <f t="shared" si="378"/>
        <v/>
      </c>
      <c r="BM86" s="50" t="str">
        <f t="shared" si="378"/>
        <v/>
      </c>
      <c r="BN86" s="50" t="str">
        <f t="shared" si="378"/>
        <v/>
      </c>
      <c r="BO86" s="50" t="str">
        <f t="shared" si="378"/>
        <v/>
      </c>
      <c r="BP86" s="50" t="str">
        <f t="shared" si="378"/>
        <v/>
      </c>
      <c r="BQ86" s="50" t="str">
        <f t="shared" si="378"/>
        <v/>
      </c>
      <c r="BR86" s="50" t="str">
        <f t="shared" si="378"/>
        <v/>
      </c>
      <c r="BS86" s="50" t="str">
        <f t="shared" si="378"/>
        <v/>
      </c>
      <c r="BT86" s="50" t="str">
        <f t="shared" si="378"/>
        <v/>
      </c>
      <c r="BU86" s="50" t="str">
        <f t="shared" si="378"/>
        <v/>
      </c>
      <c r="BV86" s="50" t="str">
        <f t="shared" si="378"/>
        <v/>
      </c>
      <c r="BW86" s="50" t="str">
        <f t="shared" si="378"/>
        <v/>
      </c>
      <c r="BX86" s="50" t="str">
        <f t="shared" si="378"/>
        <v/>
      </c>
      <c r="BY86" s="50" t="str">
        <f t="shared" si="378"/>
        <v/>
      </c>
      <c r="BZ86" s="50" t="str">
        <f t="shared" si="378"/>
        <v/>
      </c>
      <c r="CA86" s="50" t="str">
        <f t="shared" si="378"/>
        <v/>
      </c>
      <c r="CB86" s="50" t="str">
        <f t="shared" si="378"/>
        <v/>
      </c>
      <c r="CC86" s="50" t="str">
        <f t="shared" si="378"/>
        <v/>
      </c>
      <c r="CD86" s="50" t="str">
        <f t="shared" si="378"/>
        <v/>
      </c>
      <c r="CE86" s="50" t="str">
        <f t="shared" si="378"/>
        <v/>
      </c>
      <c r="CF86" s="50" t="str">
        <f t="shared" si="378"/>
        <v/>
      </c>
      <c r="CG86" s="50" t="str">
        <f t="shared" si="378"/>
        <v/>
      </c>
      <c r="CH86" s="50" t="str">
        <f t="shared" si="378"/>
        <v/>
      </c>
      <c r="CI86" s="50" t="str">
        <f t="shared" si="378"/>
        <v/>
      </c>
      <c r="CJ86" s="50" t="str">
        <f t="shared" si="378"/>
        <v/>
      </c>
      <c r="CK86" s="50" t="str">
        <f t="shared" si="378"/>
        <v/>
      </c>
      <c r="CL86" s="50" t="str">
        <f t="shared" si="378"/>
        <v/>
      </c>
      <c r="CM86" s="50" t="str">
        <f t="shared" si="378"/>
        <v/>
      </c>
      <c r="CN86" s="50" t="str">
        <f t="shared" si="378"/>
        <v/>
      </c>
      <c r="CO86" s="50" t="str">
        <f t="shared" si="378"/>
        <v/>
      </c>
      <c r="CP86" s="50" t="str">
        <f t="shared" si="378"/>
        <v/>
      </c>
      <c r="CQ86" s="50" t="str">
        <f t="shared" si="378"/>
        <v/>
      </c>
      <c r="CR86" s="50" t="str">
        <f t="shared" si="378"/>
        <v/>
      </c>
      <c r="CS86" s="50" t="str">
        <f t="shared" si="378"/>
        <v/>
      </c>
      <c r="CT86" s="50" t="str">
        <f t="shared" si="378"/>
        <v/>
      </c>
      <c r="CU86" s="50" t="str">
        <f t="shared" si="378"/>
        <v/>
      </c>
      <c r="CV86" s="50" t="str">
        <f t="shared" si="378"/>
        <v/>
      </c>
      <c r="CW86" s="50" t="str">
        <f t="shared" si="378"/>
        <v/>
      </c>
      <c r="CX86" s="50" t="str">
        <f t="shared" si="378"/>
        <v/>
      </c>
      <c r="CY86" s="50" t="str">
        <f t="shared" si="378"/>
        <v/>
      </c>
      <c r="CZ86" s="50" t="str">
        <f t="shared" si="378"/>
        <v/>
      </c>
      <c r="DA86" s="50" t="str">
        <f t="shared" si="378"/>
        <v/>
      </c>
      <c r="DB86" s="50" t="str">
        <f t="shared" si="378"/>
        <v/>
      </c>
      <c r="DC86" s="50" t="str">
        <f t="shared" si="378"/>
        <v/>
      </c>
      <c r="DD86" s="50" t="str">
        <f t="shared" si="377"/>
        <v/>
      </c>
      <c r="DE86" s="50" t="str">
        <f t="shared" si="377"/>
        <v/>
      </c>
      <c r="DF86" s="50" t="str">
        <f t="shared" si="377"/>
        <v/>
      </c>
      <c r="DG86" s="50" t="str">
        <f t="shared" si="377"/>
        <v/>
      </c>
      <c r="DH86" s="50" t="str">
        <f t="shared" si="377"/>
        <v/>
      </c>
      <c r="DI86" s="50" t="str">
        <f t="shared" si="377"/>
        <v/>
      </c>
      <c r="DJ86" s="50" t="str">
        <f t="shared" si="377"/>
        <v/>
      </c>
      <c r="DK86" s="50" t="str">
        <f t="shared" si="377"/>
        <v/>
      </c>
      <c r="DL86" s="50" t="str">
        <f t="shared" si="377"/>
        <v/>
      </c>
      <c r="DM86" s="50" t="str">
        <f t="shared" si="377"/>
        <v/>
      </c>
      <c r="DN86" s="50" t="str">
        <f t="shared" si="377"/>
        <v/>
      </c>
      <c r="DO86" s="50" t="str">
        <f t="shared" si="377"/>
        <v/>
      </c>
      <c r="DP86" s="50" t="str">
        <f t="shared" si="377"/>
        <v/>
      </c>
      <c r="DQ86" s="50" t="str">
        <f t="shared" si="377"/>
        <v/>
      </c>
      <c r="DR86" s="50" t="str">
        <f t="shared" si="377"/>
        <v/>
      </c>
      <c r="DS86" s="50" t="str">
        <f t="shared" si="377"/>
        <v/>
      </c>
      <c r="DT86" s="170" t="e">
        <f t="shared" si="261"/>
        <v>#N/A</v>
      </c>
      <c r="DU86" s="170" t="e">
        <f t="shared" si="262"/>
        <v>#N/A</v>
      </c>
      <c r="DV86" s="170" t="e">
        <f t="shared" si="263"/>
        <v>#N/A</v>
      </c>
      <c r="DW86" s="170" t="e">
        <f t="shared" si="264"/>
        <v>#N/A</v>
      </c>
      <c r="DX86" s="170" t="e">
        <f t="shared" si="265"/>
        <v>#N/A</v>
      </c>
      <c r="DY86" s="170" t="e">
        <f t="shared" si="266"/>
        <v>#N/A</v>
      </c>
      <c r="DZ86" s="170" t="e">
        <f t="shared" si="267"/>
        <v>#N/A</v>
      </c>
      <c r="EA86" s="170" t="e">
        <f t="shared" si="268"/>
        <v>#N/A</v>
      </c>
      <c r="EB86" s="170" t="e">
        <f t="shared" si="269"/>
        <v>#N/A</v>
      </c>
      <c r="EC86" s="170" t="e">
        <f t="shared" si="270"/>
        <v>#N/A</v>
      </c>
      <c r="ED86" s="170" t="e">
        <f t="shared" si="271"/>
        <v>#N/A</v>
      </c>
      <c r="EE86" s="170" t="e">
        <f t="shared" si="272"/>
        <v>#N/A</v>
      </c>
      <c r="EF86" s="170" t="e">
        <f t="shared" si="273"/>
        <v>#N/A</v>
      </c>
      <c r="EG86" s="170" t="e">
        <f t="shared" si="274"/>
        <v>#N/A</v>
      </c>
      <c r="EH86" s="170" t="e">
        <f t="shared" si="275"/>
        <v>#N/A</v>
      </c>
      <c r="EI86" s="170" t="e">
        <f t="shared" si="276"/>
        <v>#N/A</v>
      </c>
      <c r="EJ86" s="170" t="e">
        <f t="shared" si="277"/>
        <v>#N/A</v>
      </c>
      <c r="EK86" s="170" t="e">
        <f t="shared" si="278"/>
        <v>#N/A</v>
      </c>
      <c r="EL86" s="170" t="e">
        <f t="shared" si="279"/>
        <v>#N/A</v>
      </c>
      <c r="EM86" s="170" t="e">
        <f t="shared" si="280"/>
        <v>#N/A</v>
      </c>
      <c r="EN86" s="170" t="e">
        <f t="shared" si="281"/>
        <v>#N/A</v>
      </c>
      <c r="EO86" s="170" t="e">
        <f t="shared" si="282"/>
        <v>#N/A</v>
      </c>
      <c r="EP86" s="170" t="e">
        <f t="shared" si="283"/>
        <v>#N/A</v>
      </c>
      <c r="EQ86" s="170" t="e">
        <f t="shared" si="284"/>
        <v>#N/A</v>
      </c>
      <c r="ER86" s="170" t="e">
        <f t="shared" si="285"/>
        <v>#N/A</v>
      </c>
      <c r="ES86" s="170" t="e">
        <f t="shared" si="286"/>
        <v>#N/A</v>
      </c>
      <c r="ET86" s="170" t="e">
        <f t="shared" si="287"/>
        <v>#N/A</v>
      </c>
      <c r="EU86" s="170" t="e">
        <f t="shared" si="288"/>
        <v>#N/A</v>
      </c>
      <c r="EV86" s="170" t="e">
        <f t="shared" si="289"/>
        <v>#N/A</v>
      </c>
      <c r="EW86" s="170" t="e">
        <f t="shared" si="290"/>
        <v>#N/A</v>
      </c>
      <c r="EX86" s="170" t="e">
        <f t="shared" si="291"/>
        <v>#N/A</v>
      </c>
      <c r="EY86" s="170" t="e">
        <f t="shared" si="292"/>
        <v>#N/A</v>
      </c>
      <c r="EZ86" s="170" t="e">
        <f t="shared" si="293"/>
        <v>#N/A</v>
      </c>
      <c r="FA86" s="170" t="e">
        <f t="shared" si="294"/>
        <v>#N/A</v>
      </c>
      <c r="FB86" s="170" t="e">
        <f t="shared" si="295"/>
        <v>#N/A</v>
      </c>
      <c r="FC86" s="170" t="e">
        <f t="shared" si="296"/>
        <v>#N/A</v>
      </c>
      <c r="FD86" s="170" t="e">
        <f t="shared" si="297"/>
        <v>#N/A</v>
      </c>
      <c r="FE86" s="170" t="e">
        <f t="shared" si="298"/>
        <v>#N/A</v>
      </c>
      <c r="FF86" s="170" t="e">
        <f t="shared" si="299"/>
        <v>#N/A</v>
      </c>
      <c r="FG86" s="170" t="e">
        <f t="shared" si="300"/>
        <v>#N/A</v>
      </c>
      <c r="FH86" s="170" t="e">
        <f t="shared" si="301"/>
        <v>#N/A</v>
      </c>
      <c r="FI86" s="170" t="e">
        <f t="shared" si="302"/>
        <v>#N/A</v>
      </c>
      <c r="FJ86" s="170" t="e">
        <f t="shared" si="303"/>
        <v>#N/A</v>
      </c>
      <c r="FK86" s="170" t="e">
        <f t="shared" si="304"/>
        <v>#N/A</v>
      </c>
      <c r="FL86" s="170" t="e">
        <f t="shared" si="305"/>
        <v>#N/A</v>
      </c>
      <c r="FM86" s="170" t="e">
        <f t="shared" si="306"/>
        <v>#N/A</v>
      </c>
      <c r="FN86" s="170" t="e">
        <f t="shared" si="307"/>
        <v>#N/A</v>
      </c>
      <c r="FO86" s="170" t="e">
        <f t="shared" si="308"/>
        <v>#N/A</v>
      </c>
      <c r="FP86" s="170" t="e">
        <f t="shared" si="309"/>
        <v>#N/A</v>
      </c>
      <c r="FQ86" s="170" t="e">
        <f t="shared" si="310"/>
        <v>#N/A</v>
      </c>
      <c r="FR86" s="170" t="e">
        <f t="shared" si="311"/>
        <v>#N/A</v>
      </c>
      <c r="FS86" s="170" t="e">
        <f t="shared" si="312"/>
        <v>#N/A</v>
      </c>
      <c r="FT86" s="170" t="e">
        <f t="shared" si="313"/>
        <v>#N/A</v>
      </c>
      <c r="FU86" s="170" t="e">
        <f t="shared" si="314"/>
        <v>#N/A</v>
      </c>
      <c r="FV86" s="170" t="e">
        <f t="shared" si="315"/>
        <v>#N/A</v>
      </c>
      <c r="FW86" s="170" t="e">
        <f t="shared" si="316"/>
        <v>#N/A</v>
      </c>
      <c r="FX86" s="170" t="e">
        <f t="shared" si="317"/>
        <v>#N/A</v>
      </c>
      <c r="FY86" s="170" t="e">
        <f t="shared" si="318"/>
        <v>#N/A</v>
      </c>
      <c r="FZ86" s="170" t="e">
        <f t="shared" si="319"/>
        <v>#N/A</v>
      </c>
      <c r="GA86" s="170" t="e">
        <f t="shared" si="320"/>
        <v>#N/A</v>
      </c>
      <c r="GB86" s="170" t="e">
        <f t="shared" si="321"/>
        <v>#N/A</v>
      </c>
      <c r="GC86" s="170" t="e">
        <f t="shared" si="322"/>
        <v>#N/A</v>
      </c>
      <c r="GD86" s="170" t="e">
        <f t="shared" si="323"/>
        <v>#N/A</v>
      </c>
      <c r="GE86" s="170" t="e">
        <f t="shared" si="324"/>
        <v>#N/A</v>
      </c>
      <c r="GF86" s="170" t="e">
        <f t="shared" si="325"/>
        <v>#N/A</v>
      </c>
      <c r="GG86" s="170" t="e">
        <f t="shared" si="326"/>
        <v>#N/A</v>
      </c>
      <c r="GH86" s="170" t="e">
        <f t="shared" si="327"/>
        <v>#N/A</v>
      </c>
      <c r="GI86" s="170" t="e">
        <f t="shared" si="328"/>
        <v>#N/A</v>
      </c>
      <c r="GJ86" s="170" t="e">
        <f t="shared" si="329"/>
        <v>#N/A</v>
      </c>
      <c r="GK86" s="170" t="e">
        <f t="shared" si="330"/>
        <v>#N/A</v>
      </c>
      <c r="GL86" s="170" t="e">
        <f t="shared" si="331"/>
        <v>#N/A</v>
      </c>
      <c r="GM86" s="170" t="e">
        <f t="shared" si="332"/>
        <v>#N/A</v>
      </c>
      <c r="GN86" s="170" t="e">
        <f t="shared" si="333"/>
        <v>#N/A</v>
      </c>
      <c r="GO86" s="170" t="e">
        <f t="shared" si="334"/>
        <v>#N/A</v>
      </c>
      <c r="GP86" s="170" t="e">
        <f t="shared" si="335"/>
        <v>#N/A</v>
      </c>
      <c r="GQ86" s="170" t="e">
        <f t="shared" si="336"/>
        <v>#N/A</v>
      </c>
      <c r="GR86" s="170" t="e">
        <f t="shared" si="337"/>
        <v>#N/A</v>
      </c>
      <c r="GS86" s="170" t="e">
        <f t="shared" si="338"/>
        <v>#N/A</v>
      </c>
      <c r="GT86" s="170" t="e">
        <f t="shared" si="339"/>
        <v>#N/A</v>
      </c>
      <c r="GU86" s="170" t="e">
        <f t="shared" si="340"/>
        <v>#N/A</v>
      </c>
      <c r="GV86" s="170" t="e">
        <f t="shared" si="341"/>
        <v>#N/A</v>
      </c>
      <c r="GW86" s="170" t="e">
        <f t="shared" si="342"/>
        <v>#N/A</v>
      </c>
      <c r="GX86" s="170" t="e">
        <f t="shared" si="343"/>
        <v>#N/A</v>
      </c>
      <c r="GY86" s="170" t="e">
        <f t="shared" si="344"/>
        <v>#N/A</v>
      </c>
      <c r="GZ86" s="170" t="e">
        <f t="shared" si="345"/>
        <v>#N/A</v>
      </c>
      <c r="HA86" s="170" t="e">
        <f t="shared" si="346"/>
        <v>#N/A</v>
      </c>
      <c r="HB86" s="170" t="e">
        <f t="shared" si="347"/>
        <v>#N/A</v>
      </c>
      <c r="HC86" s="170" t="e">
        <f t="shared" si="348"/>
        <v>#N/A</v>
      </c>
      <c r="HD86" s="170" t="e">
        <f t="shared" si="349"/>
        <v>#N/A</v>
      </c>
      <c r="HE86" s="170" t="e">
        <f t="shared" si="350"/>
        <v>#N/A</v>
      </c>
      <c r="HF86" s="170" t="e">
        <f t="shared" si="351"/>
        <v>#N/A</v>
      </c>
      <c r="HG86" s="170" t="e">
        <f t="shared" si="352"/>
        <v>#N/A</v>
      </c>
      <c r="HH86" s="170" t="e">
        <f t="shared" si="353"/>
        <v>#N/A</v>
      </c>
      <c r="HI86" s="170" t="e">
        <f t="shared" si="354"/>
        <v>#N/A</v>
      </c>
      <c r="HJ86" s="170" t="e">
        <f t="shared" si="355"/>
        <v>#N/A</v>
      </c>
      <c r="HK86" s="170" t="e">
        <f t="shared" si="356"/>
        <v>#N/A</v>
      </c>
      <c r="HL86" s="170" t="e">
        <f t="shared" si="357"/>
        <v>#N/A</v>
      </c>
      <c r="HM86" s="170" t="e">
        <f t="shared" si="358"/>
        <v>#N/A</v>
      </c>
      <c r="HN86" s="170" t="e">
        <f t="shared" si="359"/>
        <v>#N/A</v>
      </c>
      <c r="HO86" s="170" t="e">
        <f t="shared" si="360"/>
        <v>#N/A</v>
      </c>
      <c r="HP86" s="170" t="e">
        <f t="shared" si="361"/>
        <v>#N/A</v>
      </c>
    </row>
    <row r="87" spans="1:224" hidden="1" x14ac:dyDescent="0.25">
      <c r="A87" s="4">
        <v>84</v>
      </c>
      <c r="B87" s="96"/>
      <c r="C87" s="96"/>
      <c r="D87" s="96"/>
      <c r="E87" s="36" t="str">
        <f t="shared" si="362"/>
        <v/>
      </c>
      <c r="F87" s="36" t="str">
        <f t="shared" si="363"/>
        <v/>
      </c>
      <c r="G87" s="74" t="str">
        <f t="shared" si="364"/>
        <v/>
      </c>
      <c r="H87" s="23"/>
      <c r="I87" s="58"/>
      <c r="J87" s="281"/>
      <c r="K87" s="75" t="str">
        <f>IF(AND(B87&gt;0,C87&gt;0,D87&gt;0),IF(ISBLANK(J87),IF(ISBLANK(H87),"",(D87-B87)*VLOOKUP(H87,VLookups!$A$4:$B$13,2,FALSE)),J87),"")</f>
        <v/>
      </c>
      <c r="L87" s="76" t="str">
        <f t="shared" si="257"/>
        <v/>
      </c>
      <c r="M87" s="96"/>
      <c r="N87" s="271"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258"/>
        <v/>
      </c>
      <c r="W87" s="50" t="str">
        <f t="shared" si="375"/>
        <v/>
      </c>
      <c r="X87" s="50" t="str">
        <f t="shared" si="375"/>
        <v/>
      </c>
      <c r="Y87" s="50" t="str">
        <f t="shared" si="375"/>
        <v/>
      </c>
      <c r="Z87" s="50" t="str">
        <f t="shared" si="375"/>
        <v/>
      </c>
      <c r="AA87" s="50" t="str">
        <f t="shared" si="375"/>
        <v/>
      </c>
      <c r="AB87" s="50" t="str">
        <f t="shared" si="375"/>
        <v/>
      </c>
      <c r="AC87" s="50" t="str">
        <f t="shared" si="375"/>
        <v/>
      </c>
      <c r="AD87" s="50" t="str">
        <f t="shared" si="375"/>
        <v/>
      </c>
      <c r="AE87" s="50" t="str">
        <f t="shared" si="375"/>
        <v/>
      </c>
      <c r="AF87" s="50" t="str">
        <f t="shared" si="375"/>
        <v/>
      </c>
      <c r="AG87" s="50" t="str">
        <f t="shared" si="375"/>
        <v/>
      </c>
      <c r="AH87" s="50" t="str">
        <f t="shared" si="375"/>
        <v/>
      </c>
      <c r="AI87" s="50" t="str">
        <f t="shared" si="375"/>
        <v/>
      </c>
      <c r="AJ87" s="50" t="str">
        <f t="shared" si="375"/>
        <v/>
      </c>
      <c r="AK87" s="50" t="str">
        <f t="shared" si="375"/>
        <v/>
      </c>
      <c r="AL87" s="50" t="str">
        <f t="shared" si="375"/>
        <v/>
      </c>
      <c r="AM87" s="50" t="str">
        <f t="shared" si="375"/>
        <v/>
      </c>
      <c r="AN87" s="50" t="str">
        <f t="shared" si="375"/>
        <v/>
      </c>
      <c r="AO87" s="50" t="str">
        <f t="shared" si="375"/>
        <v/>
      </c>
      <c r="AP87" s="50" t="str">
        <f t="shared" si="375"/>
        <v/>
      </c>
      <c r="AQ87" s="50" t="str">
        <f t="shared" si="259"/>
        <v/>
      </c>
      <c r="AR87" s="50" t="str">
        <f t="shared" si="378"/>
        <v/>
      </c>
      <c r="AS87" s="50" t="str">
        <f t="shared" si="378"/>
        <v/>
      </c>
      <c r="AT87" s="50" t="str">
        <f t="shared" si="378"/>
        <v/>
      </c>
      <c r="AU87" s="50" t="str">
        <f t="shared" si="378"/>
        <v/>
      </c>
      <c r="AV87" s="50" t="str">
        <f t="shared" si="378"/>
        <v/>
      </c>
      <c r="AW87" s="50" t="str">
        <f t="shared" si="378"/>
        <v/>
      </c>
      <c r="AX87" s="50" t="str">
        <f t="shared" si="378"/>
        <v/>
      </c>
      <c r="AY87" s="50" t="str">
        <f t="shared" si="378"/>
        <v/>
      </c>
      <c r="AZ87" s="50" t="str">
        <f t="shared" si="378"/>
        <v/>
      </c>
      <c r="BA87" s="50" t="str">
        <f t="shared" si="378"/>
        <v/>
      </c>
      <c r="BB87" s="50" t="str">
        <f t="shared" si="378"/>
        <v/>
      </c>
      <c r="BC87" s="50" t="str">
        <f t="shared" si="378"/>
        <v/>
      </c>
      <c r="BD87" s="50" t="str">
        <f t="shared" si="378"/>
        <v/>
      </c>
      <c r="BE87" s="50" t="str">
        <f t="shared" si="378"/>
        <v/>
      </c>
      <c r="BF87" s="50" t="str">
        <f t="shared" si="378"/>
        <v/>
      </c>
      <c r="BG87" s="50" t="str">
        <f t="shared" si="378"/>
        <v/>
      </c>
      <c r="BH87" s="50" t="str">
        <f t="shared" si="378"/>
        <v/>
      </c>
      <c r="BI87" s="50" t="str">
        <f t="shared" si="378"/>
        <v/>
      </c>
      <c r="BJ87" s="50" t="str">
        <f t="shared" si="378"/>
        <v/>
      </c>
      <c r="BK87" s="50" t="str">
        <f t="shared" si="378"/>
        <v/>
      </c>
      <c r="BL87" s="50" t="str">
        <f t="shared" si="378"/>
        <v/>
      </c>
      <c r="BM87" s="50" t="str">
        <f t="shared" si="378"/>
        <v/>
      </c>
      <c r="BN87" s="50" t="str">
        <f t="shared" si="378"/>
        <v/>
      </c>
      <c r="BO87" s="50" t="str">
        <f t="shared" si="378"/>
        <v/>
      </c>
      <c r="BP87" s="50" t="str">
        <f t="shared" si="378"/>
        <v/>
      </c>
      <c r="BQ87" s="50" t="str">
        <f t="shared" si="378"/>
        <v/>
      </c>
      <c r="BR87" s="50" t="str">
        <f t="shared" si="378"/>
        <v/>
      </c>
      <c r="BS87" s="50" t="str">
        <f t="shared" si="378"/>
        <v/>
      </c>
      <c r="BT87" s="50" t="str">
        <f t="shared" si="378"/>
        <v/>
      </c>
      <c r="BU87" s="50" t="str">
        <f t="shared" si="378"/>
        <v/>
      </c>
      <c r="BV87" s="50" t="str">
        <f t="shared" si="378"/>
        <v/>
      </c>
      <c r="BW87" s="50" t="str">
        <f t="shared" si="378"/>
        <v/>
      </c>
      <c r="BX87" s="50" t="str">
        <f t="shared" si="378"/>
        <v/>
      </c>
      <c r="BY87" s="50" t="str">
        <f t="shared" si="378"/>
        <v/>
      </c>
      <c r="BZ87" s="50" t="str">
        <f t="shared" si="378"/>
        <v/>
      </c>
      <c r="CA87" s="50" t="str">
        <f t="shared" si="378"/>
        <v/>
      </c>
      <c r="CB87" s="50" t="str">
        <f t="shared" si="378"/>
        <v/>
      </c>
      <c r="CC87" s="50" t="str">
        <f t="shared" si="378"/>
        <v/>
      </c>
      <c r="CD87" s="50" t="str">
        <f t="shared" si="378"/>
        <v/>
      </c>
      <c r="CE87" s="50" t="str">
        <f t="shared" si="378"/>
        <v/>
      </c>
      <c r="CF87" s="50" t="str">
        <f t="shared" si="378"/>
        <v/>
      </c>
      <c r="CG87" s="50" t="str">
        <f t="shared" si="378"/>
        <v/>
      </c>
      <c r="CH87" s="50" t="str">
        <f t="shared" si="378"/>
        <v/>
      </c>
      <c r="CI87" s="50" t="str">
        <f t="shared" si="378"/>
        <v/>
      </c>
      <c r="CJ87" s="50" t="str">
        <f t="shared" si="378"/>
        <v/>
      </c>
      <c r="CK87" s="50" t="str">
        <f t="shared" si="378"/>
        <v/>
      </c>
      <c r="CL87" s="50" t="str">
        <f t="shared" si="378"/>
        <v/>
      </c>
      <c r="CM87" s="50" t="str">
        <f t="shared" si="378"/>
        <v/>
      </c>
      <c r="CN87" s="50" t="str">
        <f t="shared" si="378"/>
        <v/>
      </c>
      <c r="CO87" s="50" t="str">
        <f t="shared" si="378"/>
        <v/>
      </c>
      <c r="CP87" s="50" t="str">
        <f t="shared" si="378"/>
        <v/>
      </c>
      <c r="CQ87" s="50" t="str">
        <f t="shared" si="378"/>
        <v/>
      </c>
      <c r="CR87" s="50" t="str">
        <f t="shared" si="378"/>
        <v/>
      </c>
      <c r="CS87" s="50" t="str">
        <f t="shared" si="378"/>
        <v/>
      </c>
      <c r="CT87" s="50" t="str">
        <f t="shared" si="378"/>
        <v/>
      </c>
      <c r="CU87" s="50" t="str">
        <f t="shared" si="378"/>
        <v/>
      </c>
      <c r="CV87" s="50" t="str">
        <f t="shared" si="378"/>
        <v/>
      </c>
      <c r="CW87" s="50" t="str">
        <f t="shared" si="378"/>
        <v/>
      </c>
      <c r="CX87" s="50" t="str">
        <f t="shared" si="378"/>
        <v/>
      </c>
      <c r="CY87" s="50" t="str">
        <f t="shared" si="378"/>
        <v/>
      </c>
      <c r="CZ87" s="50" t="str">
        <f t="shared" si="378"/>
        <v/>
      </c>
      <c r="DA87" s="50" t="str">
        <f t="shared" si="378"/>
        <v/>
      </c>
      <c r="DB87" s="50" t="str">
        <f t="shared" si="378"/>
        <v/>
      </c>
      <c r="DC87" s="50" t="str">
        <f t="shared" si="378"/>
        <v/>
      </c>
      <c r="DD87" s="50" t="str">
        <f t="shared" si="377"/>
        <v/>
      </c>
      <c r="DE87" s="50" t="str">
        <f t="shared" si="377"/>
        <v/>
      </c>
      <c r="DF87" s="50" t="str">
        <f t="shared" si="377"/>
        <v/>
      </c>
      <c r="DG87" s="50" t="str">
        <f t="shared" si="377"/>
        <v/>
      </c>
      <c r="DH87" s="50" t="str">
        <f t="shared" si="377"/>
        <v/>
      </c>
      <c r="DI87" s="50" t="str">
        <f t="shared" si="377"/>
        <v/>
      </c>
      <c r="DJ87" s="50" t="str">
        <f t="shared" si="377"/>
        <v/>
      </c>
      <c r="DK87" s="50" t="str">
        <f t="shared" si="377"/>
        <v/>
      </c>
      <c r="DL87" s="50" t="str">
        <f t="shared" si="377"/>
        <v/>
      </c>
      <c r="DM87" s="50" t="str">
        <f t="shared" si="377"/>
        <v/>
      </c>
      <c r="DN87" s="50" t="str">
        <f t="shared" si="377"/>
        <v/>
      </c>
      <c r="DO87" s="50" t="str">
        <f t="shared" si="377"/>
        <v/>
      </c>
      <c r="DP87" s="50" t="str">
        <f t="shared" si="377"/>
        <v/>
      </c>
      <c r="DQ87" s="50" t="str">
        <f t="shared" si="377"/>
        <v/>
      </c>
      <c r="DR87" s="50" t="str">
        <f t="shared" si="377"/>
        <v/>
      </c>
      <c r="DS87" s="50" t="str">
        <f t="shared" si="377"/>
        <v/>
      </c>
      <c r="DT87" s="170" t="e">
        <f t="shared" si="261"/>
        <v>#N/A</v>
      </c>
      <c r="DU87" s="170" t="e">
        <f t="shared" si="262"/>
        <v>#N/A</v>
      </c>
      <c r="DV87" s="170" t="e">
        <f t="shared" si="263"/>
        <v>#N/A</v>
      </c>
      <c r="DW87" s="170" t="e">
        <f t="shared" si="264"/>
        <v>#N/A</v>
      </c>
      <c r="DX87" s="170" t="e">
        <f t="shared" si="265"/>
        <v>#N/A</v>
      </c>
      <c r="DY87" s="170" t="e">
        <f t="shared" si="266"/>
        <v>#N/A</v>
      </c>
      <c r="DZ87" s="170" t="e">
        <f t="shared" si="267"/>
        <v>#N/A</v>
      </c>
      <c r="EA87" s="170" t="e">
        <f t="shared" si="268"/>
        <v>#N/A</v>
      </c>
      <c r="EB87" s="170" t="e">
        <f t="shared" si="269"/>
        <v>#N/A</v>
      </c>
      <c r="EC87" s="170" t="e">
        <f t="shared" si="270"/>
        <v>#N/A</v>
      </c>
      <c r="ED87" s="170" t="e">
        <f t="shared" si="271"/>
        <v>#N/A</v>
      </c>
      <c r="EE87" s="170" t="e">
        <f t="shared" si="272"/>
        <v>#N/A</v>
      </c>
      <c r="EF87" s="170" t="e">
        <f t="shared" si="273"/>
        <v>#N/A</v>
      </c>
      <c r="EG87" s="170" t="e">
        <f t="shared" si="274"/>
        <v>#N/A</v>
      </c>
      <c r="EH87" s="170" t="e">
        <f t="shared" si="275"/>
        <v>#N/A</v>
      </c>
      <c r="EI87" s="170" t="e">
        <f t="shared" si="276"/>
        <v>#N/A</v>
      </c>
      <c r="EJ87" s="170" t="e">
        <f t="shared" si="277"/>
        <v>#N/A</v>
      </c>
      <c r="EK87" s="170" t="e">
        <f t="shared" si="278"/>
        <v>#N/A</v>
      </c>
      <c r="EL87" s="170" t="e">
        <f t="shared" si="279"/>
        <v>#N/A</v>
      </c>
      <c r="EM87" s="170" t="e">
        <f t="shared" si="280"/>
        <v>#N/A</v>
      </c>
      <c r="EN87" s="170" t="e">
        <f t="shared" si="281"/>
        <v>#N/A</v>
      </c>
      <c r="EO87" s="170" t="e">
        <f t="shared" si="282"/>
        <v>#N/A</v>
      </c>
      <c r="EP87" s="170" t="e">
        <f t="shared" si="283"/>
        <v>#N/A</v>
      </c>
      <c r="EQ87" s="170" t="e">
        <f t="shared" si="284"/>
        <v>#N/A</v>
      </c>
      <c r="ER87" s="170" t="e">
        <f t="shared" si="285"/>
        <v>#N/A</v>
      </c>
      <c r="ES87" s="170" t="e">
        <f t="shared" si="286"/>
        <v>#N/A</v>
      </c>
      <c r="ET87" s="170" t="e">
        <f t="shared" si="287"/>
        <v>#N/A</v>
      </c>
      <c r="EU87" s="170" t="e">
        <f t="shared" si="288"/>
        <v>#N/A</v>
      </c>
      <c r="EV87" s="170" t="e">
        <f t="shared" si="289"/>
        <v>#N/A</v>
      </c>
      <c r="EW87" s="170" t="e">
        <f t="shared" si="290"/>
        <v>#N/A</v>
      </c>
      <c r="EX87" s="170" t="e">
        <f t="shared" si="291"/>
        <v>#N/A</v>
      </c>
      <c r="EY87" s="170" t="e">
        <f t="shared" si="292"/>
        <v>#N/A</v>
      </c>
      <c r="EZ87" s="170" t="e">
        <f t="shared" si="293"/>
        <v>#N/A</v>
      </c>
      <c r="FA87" s="170" t="e">
        <f t="shared" si="294"/>
        <v>#N/A</v>
      </c>
      <c r="FB87" s="170" t="e">
        <f t="shared" si="295"/>
        <v>#N/A</v>
      </c>
      <c r="FC87" s="170" t="e">
        <f t="shared" si="296"/>
        <v>#N/A</v>
      </c>
      <c r="FD87" s="170" t="e">
        <f t="shared" si="297"/>
        <v>#N/A</v>
      </c>
      <c r="FE87" s="170" t="e">
        <f t="shared" si="298"/>
        <v>#N/A</v>
      </c>
      <c r="FF87" s="170" t="e">
        <f t="shared" si="299"/>
        <v>#N/A</v>
      </c>
      <c r="FG87" s="170" t="e">
        <f t="shared" si="300"/>
        <v>#N/A</v>
      </c>
      <c r="FH87" s="170" t="e">
        <f t="shared" si="301"/>
        <v>#N/A</v>
      </c>
      <c r="FI87" s="170" t="e">
        <f t="shared" si="302"/>
        <v>#N/A</v>
      </c>
      <c r="FJ87" s="170" t="e">
        <f t="shared" si="303"/>
        <v>#N/A</v>
      </c>
      <c r="FK87" s="170" t="e">
        <f t="shared" si="304"/>
        <v>#N/A</v>
      </c>
      <c r="FL87" s="170" t="e">
        <f t="shared" si="305"/>
        <v>#N/A</v>
      </c>
      <c r="FM87" s="170" t="e">
        <f t="shared" si="306"/>
        <v>#N/A</v>
      </c>
      <c r="FN87" s="170" t="e">
        <f t="shared" si="307"/>
        <v>#N/A</v>
      </c>
      <c r="FO87" s="170" t="e">
        <f t="shared" si="308"/>
        <v>#N/A</v>
      </c>
      <c r="FP87" s="170" t="e">
        <f t="shared" si="309"/>
        <v>#N/A</v>
      </c>
      <c r="FQ87" s="170" t="e">
        <f t="shared" si="310"/>
        <v>#N/A</v>
      </c>
      <c r="FR87" s="170" t="e">
        <f t="shared" si="311"/>
        <v>#N/A</v>
      </c>
      <c r="FS87" s="170" t="e">
        <f t="shared" si="312"/>
        <v>#N/A</v>
      </c>
      <c r="FT87" s="170" t="e">
        <f t="shared" si="313"/>
        <v>#N/A</v>
      </c>
      <c r="FU87" s="170" t="e">
        <f t="shared" si="314"/>
        <v>#N/A</v>
      </c>
      <c r="FV87" s="170" t="e">
        <f t="shared" si="315"/>
        <v>#N/A</v>
      </c>
      <c r="FW87" s="170" t="e">
        <f t="shared" si="316"/>
        <v>#N/A</v>
      </c>
      <c r="FX87" s="170" t="e">
        <f t="shared" si="317"/>
        <v>#N/A</v>
      </c>
      <c r="FY87" s="170" t="e">
        <f t="shared" si="318"/>
        <v>#N/A</v>
      </c>
      <c r="FZ87" s="170" t="e">
        <f t="shared" si="319"/>
        <v>#N/A</v>
      </c>
      <c r="GA87" s="170" t="e">
        <f t="shared" si="320"/>
        <v>#N/A</v>
      </c>
      <c r="GB87" s="170" t="e">
        <f t="shared" si="321"/>
        <v>#N/A</v>
      </c>
      <c r="GC87" s="170" t="e">
        <f t="shared" si="322"/>
        <v>#N/A</v>
      </c>
      <c r="GD87" s="170" t="e">
        <f t="shared" si="323"/>
        <v>#N/A</v>
      </c>
      <c r="GE87" s="170" t="e">
        <f t="shared" si="324"/>
        <v>#N/A</v>
      </c>
      <c r="GF87" s="170" t="e">
        <f t="shared" si="325"/>
        <v>#N/A</v>
      </c>
      <c r="GG87" s="170" t="e">
        <f t="shared" si="326"/>
        <v>#N/A</v>
      </c>
      <c r="GH87" s="170" t="e">
        <f t="shared" si="327"/>
        <v>#N/A</v>
      </c>
      <c r="GI87" s="170" t="e">
        <f t="shared" si="328"/>
        <v>#N/A</v>
      </c>
      <c r="GJ87" s="170" t="e">
        <f t="shared" si="329"/>
        <v>#N/A</v>
      </c>
      <c r="GK87" s="170" t="e">
        <f t="shared" si="330"/>
        <v>#N/A</v>
      </c>
      <c r="GL87" s="170" t="e">
        <f t="shared" si="331"/>
        <v>#N/A</v>
      </c>
      <c r="GM87" s="170" t="e">
        <f t="shared" si="332"/>
        <v>#N/A</v>
      </c>
      <c r="GN87" s="170" t="e">
        <f t="shared" si="333"/>
        <v>#N/A</v>
      </c>
      <c r="GO87" s="170" t="e">
        <f t="shared" si="334"/>
        <v>#N/A</v>
      </c>
      <c r="GP87" s="170" t="e">
        <f t="shared" si="335"/>
        <v>#N/A</v>
      </c>
      <c r="GQ87" s="170" t="e">
        <f t="shared" si="336"/>
        <v>#N/A</v>
      </c>
      <c r="GR87" s="170" t="e">
        <f t="shared" si="337"/>
        <v>#N/A</v>
      </c>
      <c r="GS87" s="170" t="e">
        <f t="shared" si="338"/>
        <v>#N/A</v>
      </c>
      <c r="GT87" s="170" t="e">
        <f t="shared" si="339"/>
        <v>#N/A</v>
      </c>
      <c r="GU87" s="170" t="e">
        <f t="shared" si="340"/>
        <v>#N/A</v>
      </c>
      <c r="GV87" s="170" t="e">
        <f t="shared" si="341"/>
        <v>#N/A</v>
      </c>
      <c r="GW87" s="170" t="e">
        <f t="shared" si="342"/>
        <v>#N/A</v>
      </c>
      <c r="GX87" s="170" t="e">
        <f t="shared" si="343"/>
        <v>#N/A</v>
      </c>
      <c r="GY87" s="170" t="e">
        <f t="shared" si="344"/>
        <v>#N/A</v>
      </c>
      <c r="GZ87" s="170" t="e">
        <f t="shared" si="345"/>
        <v>#N/A</v>
      </c>
      <c r="HA87" s="170" t="e">
        <f t="shared" si="346"/>
        <v>#N/A</v>
      </c>
      <c r="HB87" s="170" t="e">
        <f t="shared" si="347"/>
        <v>#N/A</v>
      </c>
      <c r="HC87" s="170" t="e">
        <f t="shared" si="348"/>
        <v>#N/A</v>
      </c>
      <c r="HD87" s="170" t="e">
        <f t="shared" si="349"/>
        <v>#N/A</v>
      </c>
      <c r="HE87" s="170" t="e">
        <f t="shared" si="350"/>
        <v>#N/A</v>
      </c>
      <c r="HF87" s="170" t="e">
        <f t="shared" si="351"/>
        <v>#N/A</v>
      </c>
      <c r="HG87" s="170" t="e">
        <f t="shared" si="352"/>
        <v>#N/A</v>
      </c>
      <c r="HH87" s="170" t="e">
        <f t="shared" si="353"/>
        <v>#N/A</v>
      </c>
      <c r="HI87" s="170" t="e">
        <f t="shared" si="354"/>
        <v>#N/A</v>
      </c>
      <c r="HJ87" s="170" t="e">
        <f t="shared" si="355"/>
        <v>#N/A</v>
      </c>
      <c r="HK87" s="170" t="e">
        <f t="shared" si="356"/>
        <v>#N/A</v>
      </c>
      <c r="HL87" s="170" t="e">
        <f t="shared" si="357"/>
        <v>#N/A</v>
      </c>
      <c r="HM87" s="170" t="e">
        <f t="shared" si="358"/>
        <v>#N/A</v>
      </c>
      <c r="HN87" s="170" t="e">
        <f t="shared" si="359"/>
        <v>#N/A</v>
      </c>
      <c r="HO87" s="170" t="e">
        <f t="shared" si="360"/>
        <v>#N/A</v>
      </c>
      <c r="HP87" s="170" t="e">
        <f t="shared" si="361"/>
        <v>#N/A</v>
      </c>
    </row>
    <row r="88" spans="1:224" hidden="1" x14ac:dyDescent="0.25">
      <c r="A88" s="4">
        <v>85</v>
      </c>
      <c r="B88" s="96"/>
      <c r="C88" s="96"/>
      <c r="D88" s="96"/>
      <c r="E88" s="36" t="str">
        <f t="shared" si="362"/>
        <v/>
      </c>
      <c r="F88" s="36" t="str">
        <f t="shared" si="363"/>
        <v/>
      </c>
      <c r="G88" s="74" t="str">
        <f t="shared" si="364"/>
        <v/>
      </c>
      <c r="H88" s="23"/>
      <c r="I88" s="58"/>
      <c r="J88" s="281"/>
      <c r="K88" s="75" t="str">
        <f>IF(AND(B88&gt;0,C88&gt;0,D88&gt;0),IF(ISBLANK(J88),IF(ISBLANK(H88),"",(D88-B88)*VLOOKUP(H88,VLookups!$A$4:$B$13,2,FALSE)),J88),"")</f>
        <v/>
      </c>
      <c r="L88" s="76" t="str">
        <f t="shared" si="257"/>
        <v/>
      </c>
      <c r="M88" s="96"/>
      <c r="N88" s="271"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258"/>
        <v/>
      </c>
      <c r="W88" s="50" t="str">
        <f t="shared" si="375"/>
        <v/>
      </c>
      <c r="X88" s="50" t="str">
        <f t="shared" si="375"/>
        <v/>
      </c>
      <c r="Y88" s="50" t="str">
        <f t="shared" si="375"/>
        <v/>
      </c>
      <c r="Z88" s="50" t="str">
        <f t="shared" si="375"/>
        <v/>
      </c>
      <c r="AA88" s="50" t="str">
        <f t="shared" si="375"/>
        <v/>
      </c>
      <c r="AB88" s="50" t="str">
        <f t="shared" si="375"/>
        <v/>
      </c>
      <c r="AC88" s="50" t="str">
        <f t="shared" si="375"/>
        <v/>
      </c>
      <c r="AD88" s="50" t="str">
        <f t="shared" si="375"/>
        <v/>
      </c>
      <c r="AE88" s="50" t="str">
        <f t="shared" si="375"/>
        <v/>
      </c>
      <c r="AF88" s="50" t="str">
        <f t="shared" si="375"/>
        <v/>
      </c>
      <c r="AG88" s="50" t="str">
        <f t="shared" si="375"/>
        <v/>
      </c>
      <c r="AH88" s="50" t="str">
        <f t="shared" si="375"/>
        <v/>
      </c>
      <c r="AI88" s="50" t="str">
        <f t="shared" si="375"/>
        <v/>
      </c>
      <c r="AJ88" s="50" t="str">
        <f t="shared" si="375"/>
        <v/>
      </c>
      <c r="AK88" s="50" t="str">
        <f t="shared" si="375"/>
        <v/>
      </c>
      <c r="AL88" s="50" t="str">
        <f t="shared" si="375"/>
        <v/>
      </c>
      <c r="AM88" s="50" t="str">
        <f t="shared" si="375"/>
        <v/>
      </c>
      <c r="AN88" s="50" t="str">
        <f t="shared" si="375"/>
        <v/>
      </c>
      <c r="AO88" s="50" t="str">
        <f t="shared" si="375"/>
        <v/>
      </c>
      <c r="AP88" s="50" t="str">
        <f t="shared" si="375"/>
        <v/>
      </c>
      <c r="AQ88" s="50" t="str">
        <f t="shared" si="259"/>
        <v/>
      </c>
      <c r="AR88" s="50" t="str">
        <f t="shared" si="378"/>
        <v/>
      </c>
      <c r="AS88" s="50" t="str">
        <f t="shared" si="378"/>
        <v/>
      </c>
      <c r="AT88" s="50" t="str">
        <f t="shared" si="378"/>
        <v/>
      </c>
      <c r="AU88" s="50" t="str">
        <f t="shared" si="378"/>
        <v/>
      </c>
      <c r="AV88" s="50" t="str">
        <f t="shared" si="378"/>
        <v/>
      </c>
      <c r="AW88" s="50" t="str">
        <f t="shared" si="378"/>
        <v/>
      </c>
      <c r="AX88" s="50" t="str">
        <f t="shared" si="378"/>
        <v/>
      </c>
      <c r="AY88" s="50" t="str">
        <f t="shared" si="378"/>
        <v/>
      </c>
      <c r="AZ88" s="50" t="str">
        <f t="shared" si="378"/>
        <v/>
      </c>
      <c r="BA88" s="50" t="str">
        <f t="shared" si="378"/>
        <v/>
      </c>
      <c r="BB88" s="50" t="str">
        <f t="shared" si="378"/>
        <v/>
      </c>
      <c r="BC88" s="50" t="str">
        <f t="shared" si="378"/>
        <v/>
      </c>
      <c r="BD88" s="50" t="str">
        <f t="shared" si="378"/>
        <v/>
      </c>
      <c r="BE88" s="50" t="str">
        <f t="shared" si="378"/>
        <v/>
      </c>
      <c r="BF88" s="50" t="str">
        <f t="shared" si="378"/>
        <v/>
      </c>
      <c r="BG88" s="50" t="str">
        <f t="shared" si="378"/>
        <v/>
      </c>
      <c r="BH88" s="50" t="str">
        <f t="shared" si="378"/>
        <v/>
      </c>
      <c r="BI88" s="50" t="str">
        <f t="shared" si="378"/>
        <v/>
      </c>
      <c r="BJ88" s="50" t="str">
        <f t="shared" si="378"/>
        <v/>
      </c>
      <c r="BK88" s="50" t="str">
        <f t="shared" si="378"/>
        <v/>
      </c>
      <c r="BL88" s="50" t="str">
        <f t="shared" si="378"/>
        <v/>
      </c>
      <c r="BM88" s="50" t="str">
        <f t="shared" si="378"/>
        <v/>
      </c>
      <c r="BN88" s="50" t="str">
        <f t="shared" si="378"/>
        <v/>
      </c>
      <c r="BO88" s="50" t="str">
        <f t="shared" si="378"/>
        <v/>
      </c>
      <c r="BP88" s="50" t="str">
        <f t="shared" si="378"/>
        <v/>
      </c>
      <c r="BQ88" s="50" t="str">
        <f t="shared" si="378"/>
        <v/>
      </c>
      <c r="BR88" s="50" t="str">
        <f t="shared" si="378"/>
        <v/>
      </c>
      <c r="BS88" s="50" t="str">
        <f t="shared" si="378"/>
        <v/>
      </c>
      <c r="BT88" s="50" t="str">
        <f t="shared" si="378"/>
        <v/>
      </c>
      <c r="BU88" s="50" t="str">
        <f t="shared" si="378"/>
        <v/>
      </c>
      <c r="BV88" s="50" t="str">
        <f t="shared" si="378"/>
        <v/>
      </c>
      <c r="BW88" s="50" t="str">
        <f t="shared" si="378"/>
        <v/>
      </c>
      <c r="BX88" s="50" t="str">
        <f t="shared" si="378"/>
        <v/>
      </c>
      <c r="BY88" s="50" t="str">
        <f t="shared" si="378"/>
        <v/>
      </c>
      <c r="BZ88" s="50" t="str">
        <f t="shared" si="378"/>
        <v/>
      </c>
      <c r="CA88" s="50" t="str">
        <f t="shared" si="378"/>
        <v/>
      </c>
      <c r="CB88" s="50" t="str">
        <f t="shared" si="378"/>
        <v/>
      </c>
      <c r="CC88" s="50" t="str">
        <f t="shared" si="378"/>
        <v/>
      </c>
      <c r="CD88" s="50" t="str">
        <f t="shared" si="378"/>
        <v/>
      </c>
      <c r="CE88" s="50" t="str">
        <f t="shared" si="378"/>
        <v/>
      </c>
      <c r="CF88" s="50" t="str">
        <f t="shared" si="378"/>
        <v/>
      </c>
      <c r="CG88" s="50" t="str">
        <f t="shared" si="378"/>
        <v/>
      </c>
      <c r="CH88" s="50" t="str">
        <f t="shared" si="378"/>
        <v/>
      </c>
      <c r="CI88" s="50" t="str">
        <f t="shared" si="378"/>
        <v/>
      </c>
      <c r="CJ88" s="50" t="str">
        <f t="shared" si="378"/>
        <v/>
      </c>
      <c r="CK88" s="50" t="str">
        <f t="shared" si="378"/>
        <v/>
      </c>
      <c r="CL88" s="50" t="str">
        <f t="shared" si="378"/>
        <v/>
      </c>
      <c r="CM88" s="50" t="str">
        <f t="shared" si="378"/>
        <v/>
      </c>
      <c r="CN88" s="50" t="str">
        <f t="shared" si="378"/>
        <v/>
      </c>
      <c r="CO88" s="50" t="str">
        <f t="shared" si="378"/>
        <v/>
      </c>
      <c r="CP88" s="50" t="str">
        <f t="shared" si="378"/>
        <v/>
      </c>
      <c r="CQ88" s="50" t="str">
        <f t="shared" si="378"/>
        <v/>
      </c>
      <c r="CR88" s="50" t="str">
        <f t="shared" si="378"/>
        <v/>
      </c>
      <c r="CS88" s="50" t="str">
        <f t="shared" si="378"/>
        <v/>
      </c>
      <c r="CT88" s="50" t="str">
        <f t="shared" si="378"/>
        <v/>
      </c>
      <c r="CU88" s="50" t="str">
        <f t="shared" si="378"/>
        <v/>
      </c>
      <c r="CV88" s="50" t="str">
        <f t="shared" si="378"/>
        <v/>
      </c>
      <c r="CW88" s="50" t="str">
        <f t="shared" si="378"/>
        <v/>
      </c>
      <c r="CX88" s="50" t="str">
        <f t="shared" si="378"/>
        <v/>
      </c>
      <c r="CY88" s="50" t="str">
        <f t="shared" si="378"/>
        <v/>
      </c>
      <c r="CZ88" s="50" t="str">
        <f t="shared" si="378"/>
        <v/>
      </c>
      <c r="DA88" s="50" t="str">
        <f t="shared" si="378"/>
        <v/>
      </c>
      <c r="DB88" s="50" t="str">
        <f t="shared" si="378"/>
        <v/>
      </c>
      <c r="DC88" s="50" t="str">
        <f t="shared" ref="DC88" si="379">IF(ISNONTEXT($V88),DB88+$V88,"")</f>
        <v/>
      </c>
      <c r="DD88" s="50" t="str">
        <f t="shared" si="377"/>
        <v/>
      </c>
      <c r="DE88" s="50" t="str">
        <f t="shared" si="377"/>
        <v/>
      </c>
      <c r="DF88" s="50" t="str">
        <f t="shared" si="377"/>
        <v/>
      </c>
      <c r="DG88" s="50" t="str">
        <f t="shared" si="377"/>
        <v/>
      </c>
      <c r="DH88" s="50" t="str">
        <f t="shared" si="377"/>
        <v/>
      </c>
      <c r="DI88" s="50" t="str">
        <f t="shared" si="377"/>
        <v/>
      </c>
      <c r="DJ88" s="50" t="str">
        <f t="shared" si="377"/>
        <v/>
      </c>
      <c r="DK88" s="50" t="str">
        <f t="shared" si="377"/>
        <v/>
      </c>
      <c r="DL88" s="50" t="str">
        <f t="shared" si="377"/>
        <v/>
      </c>
      <c r="DM88" s="50" t="str">
        <f t="shared" si="377"/>
        <v/>
      </c>
      <c r="DN88" s="50" t="str">
        <f t="shared" si="377"/>
        <v/>
      </c>
      <c r="DO88" s="50" t="str">
        <f t="shared" si="377"/>
        <v/>
      </c>
      <c r="DP88" s="50" t="str">
        <f t="shared" si="377"/>
        <v/>
      </c>
      <c r="DQ88" s="50" t="str">
        <f t="shared" si="377"/>
        <v/>
      </c>
      <c r="DR88" s="50" t="str">
        <f t="shared" si="377"/>
        <v/>
      </c>
      <c r="DS88" s="50" t="str">
        <f t="shared" si="377"/>
        <v/>
      </c>
      <c r="DT88" s="170" t="e">
        <f t="shared" si="261"/>
        <v>#N/A</v>
      </c>
      <c r="DU88" s="170" t="e">
        <f t="shared" si="262"/>
        <v>#N/A</v>
      </c>
      <c r="DV88" s="170" t="e">
        <f t="shared" si="263"/>
        <v>#N/A</v>
      </c>
      <c r="DW88" s="170" t="e">
        <f t="shared" si="264"/>
        <v>#N/A</v>
      </c>
      <c r="DX88" s="170" t="e">
        <f t="shared" si="265"/>
        <v>#N/A</v>
      </c>
      <c r="DY88" s="170" t="e">
        <f t="shared" si="266"/>
        <v>#N/A</v>
      </c>
      <c r="DZ88" s="170" t="e">
        <f t="shared" si="267"/>
        <v>#N/A</v>
      </c>
      <c r="EA88" s="170" t="e">
        <f t="shared" si="268"/>
        <v>#N/A</v>
      </c>
      <c r="EB88" s="170" t="e">
        <f t="shared" si="269"/>
        <v>#N/A</v>
      </c>
      <c r="EC88" s="170" t="e">
        <f t="shared" si="270"/>
        <v>#N/A</v>
      </c>
      <c r="ED88" s="170" t="e">
        <f t="shared" si="271"/>
        <v>#N/A</v>
      </c>
      <c r="EE88" s="170" t="e">
        <f t="shared" si="272"/>
        <v>#N/A</v>
      </c>
      <c r="EF88" s="170" t="e">
        <f t="shared" si="273"/>
        <v>#N/A</v>
      </c>
      <c r="EG88" s="170" t="e">
        <f t="shared" si="274"/>
        <v>#N/A</v>
      </c>
      <c r="EH88" s="170" t="e">
        <f t="shared" si="275"/>
        <v>#N/A</v>
      </c>
      <c r="EI88" s="170" t="e">
        <f t="shared" si="276"/>
        <v>#N/A</v>
      </c>
      <c r="EJ88" s="170" t="e">
        <f t="shared" si="277"/>
        <v>#N/A</v>
      </c>
      <c r="EK88" s="170" t="e">
        <f t="shared" si="278"/>
        <v>#N/A</v>
      </c>
      <c r="EL88" s="170" t="e">
        <f t="shared" si="279"/>
        <v>#N/A</v>
      </c>
      <c r="EM88" s="170" t="e">
        <f t="shared" si="280"/>
        <v>#N/A</v>
      </c>
      <c r="EN88" s="170" t="e">
        <f t="shared" si="281"/>
        <v>#N/A</v>
      </c>
      <c r="EO88" s="170" t="e">
        <f t="shared" si="282"/>
        <v>#N/A</v>
      </c>
      <c r="EP88" s="170" t="e">
        <f t="shared" si="283"/>
        <v>#N/A</v>
      </c>
      <c r="EQ88" s="170" t="e">
        <f t="shared" si="284"/>
        <v>#N/A</v>
      </c>
      <c r="ER88" s="170" t="e">
        <f t="shared" si="285"/>
        <v>#N/A</v>
      </c>
      <c r="ES88" s="170" t="e">
        <f t="shared" si="286"/>
        <v>#N/A</v>
      </c>
      <c r="ET88" s="170" t="e">
        <f t="shared" si="287"/>
        <v>#N/A</v>
      </c>
      <c r="EU88" s="170" t="e">
        <f t="shared" si="288"/>
        <v>#N/A</v>
      </c>
      <c r="EV88" s="170" t="e">
        <f t="shared" si="289"/>
        <v>#N/A</v>
      </c>
      <c r="EW88" s="170" t="e">
        <f t="shared" si="290"/>
        <v>#N/A</v>
      </c>
      <c r="EX88" s="170" t="e">
        <f t="shared" si="291"/>
        <v>#N/A</v>
      </c>
      <c r="EY88" s="170" t="e">
        <f t="shared" si="292"/>
        <v>#N/A</v>
      </c>
      <c r="EZ88" s="170" t="e">
        <f t="shared" si="293"/>
        <v>#N/A</v>
      </c>
      <c r="FA88" s="170" t="e">
        <f t="shared" si="294"/>
        <v>#N/A</v>
      </c>
      <c r="FB88" s="170" t="e">
        <f t="shared" si="295"/>
        <v>#N/A</v>
      </c>
      <c r="FC88" s="170" t="e">
        <f t="shared" si="296"/>
        <v>#N/A</v>
      </c>
      <c r="FD88" s="170" t="e">
        <f t="shared" si="297"/>
        <v>#N/A</v>
      </c>
      <c r="FE88" s="170" t="e">
        <f t="shared" si="298"/>
        <v>#N/A</v>
      </c>
      <c r="FF88" s="170" t="e">
        <f t="shared" si="299"/>
        <v>#N/A</v>
      </c>
      <c r="FG88" s="170" t="e">
        <f t="shared" si="300"/>
        <v>#N/A</v>
      </c>
      <c r="FH88" s="170" t="e">
        <f t="shared" si="301"/>
        <v>#N/A</v>
      </c>
      <c r="FI88" s="170" t="e">
        <f t="shared" si="302"/>
        <v>#N/A</v>
      </c>
      <c r="FJ88" s="170" t="e">
        <f t="shared" si="303"/>
        <v>#N/A</v>
      </c>
      <c r="FK88" s="170" t="e">
        <f t="shared" si="304"/>
        <v>#N/A</v>
      </c>
      <c r="FL88" s="170" t="e">
        <f t="shared" si="305"/>
        <v>#N/A</v>
      </c>
      <c r="FM88" s="170" t="e">
        <f t="shared" si="306"/>
        <v>#N/A</v>
      </c>
      <c r="FN88" s="170" t="e">
        <f t="shared" si="307"/>
        <v>#N/A</v>
      </c>
      <c r="FO88" s="170" t="e">
        <f t="shared" si="308"/>
        <v>#N/A</v>
      </c>
      <c r="FP88" s="170" t="e">
        <f t="shared" si="309"/>
        <v>#N/A</v>
      </c>
      <c r="FQ88" s="170" t="e">
        <f t="shared" si="310"/>
        <v>#N/A</v>
      </c>
      <c r="FR88" s="170" t="e">
        <f t="shared" si="311"/>
        <v>#N/A</v>
      </c>
      <c r="FS88" s="170" t="e">
        <f t="shared" si="312"/>
        <v>#N/A</v>
      </c>
      <c r="FT88" s="170" t="e">
        <f t="shared" si="313"/>
        <v>#N/A</v>
      </c>
      <c r="FU88" s="170" t="e">
        <f t="shared" si="314"/>
        <v>#N/A</v>
      </c>
      <c r="FV88" s="170" t="e">
        <f t="shared" si="315"/>
        <v>#N/A</v>
      </c>
      <c r="FW88" s="170" t="e">
        <f t="shared" si="316"/>
        <v>#N/A</v>
      </c>
      <c r="FX88" s="170" t="e">
        <f t="shared" si="317"/>
        <v>#N/A</v>
      </c>
      <c r="FY88" s="170" t="e">
        <f t="shared" si="318"/>
        <v>#N/A</v>
      </c>
      <c r="FZ88" s="170" t="e">
        <f t="shared" si="319"/>
        <v>#N/A</v>
      </c>
      <c r="GA88" s="170" t="e">
        <f t="shared" si="320"/>
        <v>#N/A</v>
      </c>
      <c r="GB88" s="170" t="e">
        <f t="shared" si="321"/>
        <v>#N/A</v>
      </c>
      <c r="GC88" s="170" t="e">
        <f t="shared" si="322"/>
        <v>#N/A</v>
      </c>
      <c r="GD88" s="170" t="e">
        <f t="shared" si="323"/>
        <v>#N/A</v>
      </c>
      <c r="GE88" s="170" t="e">
        <f t="shared" si="324"/>
        <v>#N/A</v>
      </c>
      <c r="GF88" s="170" t="e">
        <f t="shared" si="325"/>
        <v>#N/A</v>
      </c>
      <c r="GG88" s="170" t="e">
        <f t="shared" si="326"/>
        <v>#N/A</v>
      </c>
      <c r="GH88" s="170" t="e">
        <f t="shared" si="327"/>
        <v>#N/A</v>
      </c>
      <c r="GI88" s="170" t="e">
        <f t="shared" si="328"/>
        <v>#N/A</v>
      </c>
      <c r="GJ88" s="170" t="e">
        <f t="shared" si="329"/>
        <v>#N/A</v>
      </c>
      <c r="GK88" s="170" t="e">
        <f t="shared" si="330"/>
        <v>#N/A</v>
      </c>
      <c r="GL88" s="170" t="e">
        <f t="shared" si="331"/>
        <v>#N/A</v>
      </c>
      <c r="GM88" s="170" t="e">
        <f t="shared" si="332"/>
        <v>#N/A</v>
      </c>
      <c r="GN88" s="170" t="e">
        <f t="shared" si="333"/>
        <v>#N/A</v>
      </c>
      <c r="GO88" s="170" t="e">
        <f t="shared" si="334"/>
        <v>#N/A</v>
      </c>
      <c r="GP88" s="170" t="e">
        <f t="shared" si="335"/>
        <v>#N/A</v>
      </c>
      <c r="GQ88" s="170" t="e">
        <f t="shared" si="336"/>
        <v>#N/A</v>
      </c>
      <c r="GR88" s="170" t="e">
        <f t="shared" si="337"/>
        <v>#N/A</v>
      </c>
      <c r="GS88" s="170" t="e">
        <f t="shared" si="338"/>
        <v>#N/A</v>
      </c>
      <c r="GT88" s="170" t="e">
        <f t="shared" si="339"/>
        <v>#N/A</v>
      </c>
      <c r="GU88" s="170" t="e">
        <f t="shared" si="340"/>
        <v>#N/A</v>
      </c>
      <c r="GV88" s="170" t="e">
        <f t="shared" si="341"/>
        <v>#N/A</v>
      </c>
      <c r="GW88" s="170" t="e">
        <f t="shared" si="342"/>
        <v>#N/A</v>
      </c>
      <c r="GX88" s="170" t="e">
        <f t="shared" si="343"/>
        <v>#N/A</v>
      </c>
      <c r="GY88" s="170" t="e">
        <f t="shared" si="344"/>
        <v>#N/A</v>
      </c>
      <c r="GZ88" s="170" t="e">
        <f t="shared" si="345"/>
        <v>#N/A</v>
      </c>
      <c r="HA88" s="170" t="e">
        <f t="shared" si="346"/>
        <v>#N/A</v>
      </c>
      <c r="HB88" s="170" t="e">
        <f t="shared" si="347"/>
        <v>#N/A</v>
      </c>
      <c r="HC88" s="170" t="e">
        <f t="shared" si="348"/>
        <v>#N/A</v>
      </c>
      <c r="HD88" s="170" t="e">
        <f t="shared" si="349"/>
        <v>#N/A</v>
      </c>
      <c r="HE88" s="170" t="e">
        <f t="shared" si="350"/>
        <v>#N/A</v>
      </c>
      <c r="HF88" s="170" t="e">
        <f t="shared" si="351"/>
        <v>#N/A</v>
      </c>
      <c r="HG88" s="170" t="e">
        <f t="shared" si="352"/>
        <v>#N/A</v>
      </c>
      <c r="HH88" s="170" t="e">
        <f t="shared" si="353"/>
        <v>#N/A</v>
      </c>
      <c r="HI88" s="170" t="e">
        <f t="shared" si="354"/>
        <v>#N/A</v>
      </c>
      <c r="HJ88" s="170" t="e">
        <f t="shared" si="355"/>
        <v>#N/A</v>
      </c>
      <c r="HK88" s="170" t="e">
        <f t="shared" si="356"/>
        <v>#N/A</v>
      </c>
      <c r="HL88" s="170" t="e">
        <f t="shared" si="357"/>
        <v>#N/A</v>
      </c>
      <c r="HM88" s="170" t="e">
        <f t="shared" si="358"/>
        <v>#N/A</v>
      </c>
      <c r="HN88" s="170" t="e">
        <f t="shared" si="359"/>
        <v>#N/A</v>
      </c>
      <c r="HO88" s="170" t="e">
        <f t="shared" si="360"/>
        <v>#N/A</v>
      </c>
      <c r="HP88" s="170" t="e">
        <f t="shared" si="361"/>
        <v>#N/A</v>
      </c>
    </row>
    <row r="89" spans="1:224" hidden="1" x14ac:dyDescent="0.25">
      <c r="A89" s="4">
        <v>86</v>
      </c>
      <c r="B89" s="96"/>
      <c r="C89" s="96"/>
      <c r="D89" s="96"/>
      <c r="E89" s="36" t="str">
        <f t="shared" si="362"/>
        <v/>
      </c>
      <c r="F89" s="36" t="str">
        <f t="shared" si="363"/>
        <v/>
      </c>
      <c r="G89" s="74" t="str">
        <f t="shared" si="364"/>
        <v/>
      </c>
      <c r="H89" s="23"/>
      <c r="I89" s="58"/>
      <c r="J89" s="281"/>
      <c r="K89" s="75" t="str">
        <f>IF(AND(B89&gt;0,C89&gt;0,D89&gt;0),IF(ISBLANK(J89),IF(ISBLANK(H89),"",(D89-B89)*VLOOKUP(H89,VLookups!$A$4:$B$13,2,FALSE)),J89),"")</f>
        <v/>
      </c>
      <c r="L89" s="76" t="str">
        <f t="shared" si="257"/>
        <v/>
      </c>
      <c r="M89" s="96"/>
      <c r="N89" s="271"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258"/>
        <v/>
      </c>
      <c r="W89" s="50" t="str">
        <f t="shared" si="375"/>
        <v/>
      </c>
      <c r="X89" s="50" t="str">
        <f t="shared" si="375"/>
        <v/>
      </c>
      <c r="Y89" s="50" t="str">
        <f t="shared" si="375"/>
        <v/>
      </c>
      <c r="Z89" s="50" t="str">
        <f t="shared" si="375"/>
        <v/>
      </c>
      <c r="AA89" s="50" t="str">
        <f t="shared" si="375"/>
        <v/>
      </c>
      <c r="AB89" s="50" t="str">
        <f t="shared" si="375"/>
        <v/>
      </c>
      <c r="AC89" s="50" t="str">
        <f t="shared" si="375"/>
        <v/>
      </c>
      <c r="AD89" s="50" t="str">
        <f t="shared" si="375"/>
        <v/>
      </c>
      <c r="AE89" s="50" t="str">
        <f t="shared" si="375"/>
        <v/>
      </c>
      <c r="AF89" s="50" t="str">
        <f t="shared" si="375"/>
        <v/>
      </c>
      <c r="AG89" s="50" t="str">
        <f t="shared" si="375"/>
        <v/>
      </c>
      <c r="AH89" s="50" t="str">
        <f t="shared" si="375"/>
        <v/>
      </c>
      <c r="AI89" s="50" t="str">
        <f t="shared" si="375"/>
        <v/>
      </c>
      <c r="AJ89" s="50" t="str">
        <f t="shared" si="375"/>
        <v/>
      </c>
      <c r="AK89" s="50" t="str">
        <f t="shared" si="375"/>
        <v/>
      </c>
      <c r="AL89" s="50" t="str">
        <f t="shared" si="375"/>
        <v/>
      </c>
      <c r="AM89" s="50" t="str">
        <f t="shared" si="375"/>
        <v/>
      </c>
      <c r="AN89" s="50" t="str">
        <f t="shared" si="375"/>
        <v/>
      </c>
      <c r="AO89" s="50" t="str">
        <f t="shared" si="375"/>
        <v/>
      </c>
      <c r="AP89" s="50" t="str">
        <f t="shared" si="375"/>
        <v/>
      </c>
      <c r="AQ89" s="50" t="str">
        <f t="shared" si="259"/>
        <v/>
      </c>
      <c r="AR89" s="50" t="str">
        <f t="shared" ref="AR89:DC92" si="380">IF(ISNONTEXT($V89),AQ89+$V89,"")</f>
        <v/>
      </c>
      <c r="AS89" s="50" t="str">
        <f t="shared" si="380"/>
        <v/>
      </c>
      <c r="AT89" s="50" t="str">
        <f t="shared" si="380"/>
        <v/>
      </c>
      <c r="AU89" s="50" t="str">
        <f t="shared" si="380"/>
        <v/>
      </c>
      <c r="AV89" s="50" t="str">
        <f t="shared" si="380"/>
        <v/>
      </c>
      <c r="AW89" s="50" t="str">
        <f t="shared" si="380"/>
        <v/>
      </c>
      <c r="AX89" s="50" t="str">
        <f t="shared" si="380"/>
        <v/>
      </c>
      <c r="AY89" s="50" t="str">
        <f t="shared" si="380"/>
        <v/>
      </c>
      <c r="AZ89" s="50" t="str">
        <f t="shared" si="380"/>
        <v/>
      </c>
      <c r="BA89" s="50" t="str">
        <f t="shared" si="380"/>
        <v/>
      </c>
      <c r="BB89" s="50" t="str">
        <f t="shared" si="380"/>
        <v/>
      </c>
      <c r="BC89" s="50" t="str">
        <f t="shared" si="380"/>
        <v/>
      </c>
      <c r="BD89" s="50" t="str">
        <f t="shared" si="380"/>
        <v/>
      </c>
      <c r="BE89" s="50" t="str">
        <f t="shared" si="380"/>
        <v/>
      </c>
      <c r="BF89" s="50" t="str">
        <f t="shared" si="380"/>
        <v/>
      </c>
      <c r="BG89" s="50" t="str">
        <f t="shared" si="380"/>
        <v/>
      </c>
      <c r="BH89" s="50" t="str">
        <f t="shared" si="380"/>
        <v/>
      </c>
      <c r="BI89" s="50" t="str">
        <f t="shared" si="380"/>
        <v/>
      </c>
      <c r="BJ89" s="50" t="str">
        <f t="shared" si="380"/>
        <v/>
      </c>
      <c r="BK89" s="50" t="str">
        <f t="shared" si="380"/>
        <v/>
      </c>
      <c r="BL89" s="50" t="str">
        <f t="shared" si="380"/>
        <v/>
      </c>
      <c r="BM89" s="50" t="str">
        <f t="shared" si="380"/>
        <v/>
      </c>
      <c r="BN89" s="50" t="str">
        <f t="shared" si="380"/>
        <v/>
      </c>
      <c r="BO89" s="50" t="str">
        <f t="shared" si="380"/>
        <v/>
      </c>
      <c r="BP89" s="50" t="str">
        <f t="shared" si="380"/>
        <v/>
      </c>
      <c r="BQ89" s="50" t="str">
        <f t="shared" si="380"/>
        <v/>
      </c>
      <c r="BR89" s="50" t="str">
        <f t="shared" si="380"/>
        <v/>
      </c>
      <c r="BS89" s="50" t="str">
        <f t="shared" si="380"/>
        <v/>
      </c>
      <c r="BT89" s="50" t="str">
        <f t="shared" si="380"/>
        <v/>
      </c>
      <c r="BU89" s="50" t="str">
        <f t="shared" si="380"/>
        <v/>
      </c>
      <c r="BV89" s="50" t="str">
        <f t="shared" si="380"/>
        <v/>
      </c>
      <c r="BW89" s="50" t="str">
        <f t="shared" si="380"/>
        <v/>
      </c>
      <c r="BX89" s="50" t="str">
        <f t="shared" si="380"/>
        <v/>
      </c>
      <c r="BY89" s="50" t="str">
        <f t="shared" si="380"/>
        <v/>
      </c>
      <c r="BZ89" s="50" t="str">
        <f t="shared" si="380"/>
        <v/>
      </c>
      <c r="CA89" s="50" t="str">
        <f t="shared" si="380"/>
        <v/>
      </c>
      <c r="CB89" s="50" t="str">
        <f t="shared" si="380"/>
        <v/>
      </c>
      <c r="CC89" s="50" t="str">
        <f t="shared" si="380"/>
        <v/>
      </c>
      <c r="CD89" s="50" t="str">
        <f t="shared" si="380"/>
        <v/>
      </c>
      <c r="CE89" s="50" t="str">
        <f t="shared" si="380"/>
        <v/>
      </c>
      <c r="CF89" s="50" t="str">
        <f t="shared" si="380"/>
        <v/>
      </c>
      <c r="CG89" s="50" t="str">
        <f t="shared" si="380"/>
        <v/>
      </c>
      <c r="CH89" s="50" t="str">
        <f t="shared" si="380"/>
        <v/>
      </c>
      <c r="CI89" s="50" t="str">
        <f t="shared" si="380"/>
        <v/>
      </c>
      <c r="CJ89" s="50" t="str">
        <f t="shared" si="380"/>
        <v/>
      </c>
      <c r="CK89" s="50" t="str">
        <f t="shared" si="380"/>
        <v/>
      </c>
      <c r="CL89" s="50" t="str">
        <f t="shared" si="380"/>
        <v/>
      </c>
      <c r="CM89" s="50" t="str">
        <f t="shared" si="380"/>
        <v/>
      </c>
      <c r="CN89" s="50" t="str">
        <f t="shared" si="380"/>
        <v/>
      </c>
      <c r="CO89" s="50" t="str">
        <f t="shared" si="380"/>
        <v/>
      </c>
      <c r="CP89" s="50" t="str">
        <f t="shared" si="380"/>
        <v/>
      </c>
      <c r="CQ89" s="50" t="str">
        <f t="shared" si="380"/>
        <v/>
      </c>
      <c r="CR89" s="50" t="str">
        <f t="shared" si="380"/>
        <v/>
      </c>
      <c r="CS89" s="50" t="str">
        <f t="shared" si="380"/>
        <v/>
      </c>
      <c r="CT89" s="50" t="str">
        <f t="shared" si="380"/>
        <v/>
      </c>
      <c r="CU89" s="50" t="str">
        <f t="shared" si="380"/>
        <v/>
      </c>
      <c r="CV89" s="50" t="str">
        <f t="shared" si="380"/>
        <v/>
      </c>
      <c r="CW89" s="50" t="str">
        <f t="shared" si="380"/>
        <v/>
      </c>
      <c r="CX89" s="50" t="str">
        <f t="shared" si="380"/>
        <v/>
      </c>
      <c r="CY89" s="50" t="str">
        <f t="shared" si="380"/>
        <v/>
      </c>
      <c r="CZ89" s="50" t="str">
        <f t="shared" si="380"/>
        <v/>
      </c>
      <c r="DA89" s="50" t="str">
        <f t="shared" si="380"/>
        <v/>
      </c>
      <c r="DB89" s="50" t="str">
        <f t="shared" si="380"/>
        <v/>
      </c>
      <c r="DC89" s="50" t="str">
        <f t="shared" si="380"/>
        <v/>
      </c>
      <c r="DD89" s="50" t="str">
        <f t="shared" si="377"/>
        <v/>
      </c>
      <c r="DE89" s="50" t="str">
        <f t="shared" si="377"/>
        <v/>
      </c>
      <c r="DF89" s="50" t="str">
        <f t="shared" si="377"/>
        <v/>
      </c>
      <c r="DG89" s="50" t="str">
        <f t="shared" si="377"/>
        <v/>
      </c>
      <c r="DH89" s="50" t="str">
        <f t="shared" si="377"/>
        <v/>
      </c>
      <c r="DI89" s="50" t="str">
        <f t="shared" si="377"/>
        <v/>
      </c>
      <c r="DJ89" s="50" t="str">
        <f t="shared" si="377"/>
        <v/>
      </c>
      <c r="DK89" s="50" t="str">
        <f t="shared" si="377"/>
        <v/>
      </c>
      <c r="DL89" s="50" t="str">
        <f t="shared" si="377"/>
        <v/>
      </c>
      <c r="DM89" s="50" t="str">
        <f t="shared" si="377"/>
        <v/>
      </c>
      <c r="DN89" s="50" t="str">
        <f t="shared" si="377"/>
        <v/>
      </c>
      <c r="DO89" s="50" t="str">
        <f t="shared" si="377"/>
        <v/>
      </c>
      <c r="DP89" s="50" t="str">
        <f t="shared" si="377"/>
        <v/>
      </c>
      <c r="DQ89" s="50" t="str">
        <f t="shared" si="377"/>
        <v/>
      </c>
      <c r="DR89" s="50" t="str">
        <f t="shared" si="377"/>
        <v/>
      </c>
      <c r="DS89" s="50" t="str">
        <f t="shared" si="377"/>
        <v/>
      </c>
      <c r="DT89" s="170" t="e">
        <f t="shared" si="261"/>
        <v>#N/A</v>
      </c>
      <c r="DU89" s="170" t="e">
        <f t="shared" si="262"/>
        <v>#N/A</v>
      </c>
      <c r="DV89" s="170" t="e">
        <f t="shared" si="263"/>
        <v>#N/A</v>
      </c>
      <c r="DW89" s="170" t="e">
        <f t="shared" si="264"/>
        <v>#N/A</v>
      </c>
      <c r="DX89" s="170" t="e">
        <f t="shared" si="265"/>
        <v>#N/A</v>
      </c>
      <c r="DY89" s="170" t="e">
        <f t="shared" si="266"/>
        <v>#N/A</v>
      </c>
      <c r="DZ89" s="170" t="e">
        <f t="shared" si="267"/>
        <v>#N/A</v>
      </c>
      <c r="EA89" s="170" t="e">
        <f t="shared" si="268"/>
        <v>#N/A</v>
      </c>
      <c r="EB89" s="170" t="e">
        <f t="shared" si="269"/>
        <v>#N/A</v>
      </c>
      <c r="EC89" s="170" t="e">
        <f t="shared" si="270"/>
        <v>#N/A</v>
      </c>
      <c r="ED89" s="170" t="e">
        <f t="shared" si="271"/>
        <v>#N/A</v>
      </c>
      <c r="EE89" s="170" t="e">
        <f t="shared" si="272"/>
        <v>#N/A</v>
      </c>
      <c r="EF89" s="170" t="e">
        <f t="shared" si="273"/>
        <v>#N/A</v>
      </c>
      <c r="EG89" s="170" t="e">
        <f t="shared" si="274"/>
        <v>#N/A</v>
      </c>
      <c r="EH89" s="170" t="e">
        <f t="shared" si="275"/>
        <v>#N/A</v>
      </c>
      <c r="EI89" s="170" t="e">
        <f t="shared" si="276"/>
        <v>#N/A</v>
      </c>
      <c r="EJ89" s="170" t="e">
        <f t="shared" si="277"/>
        <v>#N/A</v>
      </c>
      <c r="EK89" s="170" t="e">
        <f t="shared" si="278"/>
        <v>#N/A</v>
      </c>
      <c r="EL89" s="170" t="e">
        <f t="shared" si="279"/>
        <v>#N/A</v>
      </c>
      <c r="EM89" s="170" t="e">
        <f t="shared" si="280"/>
        <v>#N/A</v>
      </c>
      <c r="EN89" s="170" t="e">
        <f t="shared" si="281"/>
        <v>#N/A</v>
      </c>
      <c r="EO89" s="170" t="e">
        <f t="shared" si="282"/>
        <v>#N/A</v>
      </c>
      <c r="EP89" s="170" t="e">
        <f t="shared" si="283"/>
        <v>#N/A</v>
      </c>
      <c r="EQ89" s="170" t="e">
        <f t="shared" si="284"/>
        <v>#N/A</v>
      </c>
      <c r="ER89" s="170" t="e">
        <f t="shared" si="285"/>
        <v>#N/A</v>
      </c>
      <c r="ES89" s="170" t="e">
        <f t="shared" si="286"/>
        <v>#N/A</v>
      </c>
      <c r="ET89" s="170" t="e">
        <f t="shared" si="287"/>
        <v>#N/A</v>
      </c>
      <c r="EU89" s="170" t="e">
        <f t="shared" si="288"/>
        <v>#N/A</v>
      </c>
      <c r="EV89" s="170" t="e">
        <f t="shared" si="289"/>
        <v>#N/A</v>
      </c>
      <c r="EW89" s="170" t="e">
        <f t="shared" si="290"/>
        <v>#N/A</v>
      </c>
      <c r="EX89" s="170" t="e">
        <f t="shared" si="291"/>
        <v>#N/A</v>
      </c>
      <c r="EY89" s="170" t="e">
        <f t="shared" si="292"/>
        <v>#N/A</v>
      </c>
      <c r="EZ89" s="170" t="e">
        <f t="shared" si="293"/>
        <v>#N/A</v>
      </c>
      <c r="FA89" s="170" t="e">
        <f t="shared" si="294"/>
        <v>#N/A</v>
      </c>
      <c r="FB89" s="170" t="e">
        <f t="shared" si="295"/>
        <v>#N/A</v>
      </c>
      <c r="FC89" s="170" t="e">
        <f t="shared" si="296"/>
        <v>#N/A</v>
      </c>
      <c r="FD89" s="170" t="e">
        <f t="shared" si="297"/>
        <v>#N/A</v>
      </c>
      <c r="FE89" s="170" t="e">
        <f t="shared" si="298"/>
        <v>#N/A</v>
      </c>
      <c r="FF89" s="170" t="e">
        <f t="shared" si="299"/>
        <v>#N/A</v>
      </c>
      <c r="FG89" s="170" t="e">
        <f t="shared" si="300"/>
        <v>#N/A</v>
      </c>
      <c r="FH89" s="170" t="e">
        <f t="shared" si="301"/>
        <v>#N/A</v>
      </c>
      <c r="FI89" s="170" t="e">
        <f t="shared" si="302"/>
        <v>#N/A</v>
      </c>
      <c r="FJ89" s="170" t="e">
        <f t="shared" si="303"/>
        <v>#N/A</v>
      </c>
      <c r="FK89" s="170" t="e">
        <f t="shared" si="304"/>
        <v>#N/A</v>
      </c>
      <c r="FL89" s="170" t="e">
        <f t="shared" si="305"/>
        <v>#N/A</v>
      </c>
      <c r="FM89" s="170" t="e">
        <f t="shared" si="306"/>
        <v>#N/A</v>
      </c>
      <c r="FN89" s="170" t="e">
        <f t="shared" si="307"/>
        <v>#N/A</v>
      </c>
      <c r="FO89" s="170" t="e">
        <f t="shared" si="308"/>
        <v>#N/A</v>
      </c>
      <c r="FP89" s="170" t="e">
        <f t="shared" si="309"/>
        <v>#N/A</v>
      </c>
      <c r="FQ89" s="170" t="e">
        <f t="shared" si="310"/>
        <v>#N/A</v>
      </c>
      <c r="FR89" s="170" t="e">
        <f t="shared" si="311"/>
        <v>#N/A</v>
      </c>
      <c r="FS89" s="170" t="e">
        <f t="shared" si="312"/>
        <v>#N/A</v>
      </c>
      <c r="FT89" s="170" t="e">
        <f t="shared" si="313"/>
        <v>#N/A</v>
      </c>
      <c r="FU89" s="170" t="e">
        <f t="shared" si="314"/>
        <v>#N/A</v>
      </c>
      <c r="FV89" s="170" t="e">
        <f t="shared" si="315"/>
        <v>#N/A</v>
      </c>
      <c r="FW89" s="170" t="e">
        <f t="shared" si="316"/>
        <v>#N/A</v>
      </c>
      <c r="FX89" s="170" t="e">
        <f t="shared" si="317"/>
        <v>#N/A</v>
      </c>
      <c r="FY89" s="170" t="e">
        <f t="shared" si="318"/>
        <v>#N/A</v>
      </c>
      <c r="FZ89" s="170" t="e">
        <f t="shared" si="319"/>
        <v>#N/A</v>
      </c>
      <c r="GA89" s="170" t="e">
        <f t="shared" si="320"/>
        <v>#N/A</v>
      </c>
      <c r="GB89" s="170" t="e">
        <f t="shared" si="321"/>
        <v>#N/A</v>
      </c>
      <c r="GC89" s="170" t="e">
        <f t="shared" si="322"/>
        <v>#N/A</v>
      </c>
      <c r="GD89" s="170" t="e">
        <f t="shared" si="323"/>
        <v>#N/A</v>
      </c>
      <c r="GE89" s="170" t="e">
        <f t="shared" si="324"/>
        <v>#N/A</v>
      </c>
      <c r="GF89" s="170" t="e">
        <f t="shared" si="325"/>
        <v>#N/A</v>
      </c>
      <c r="GG89" s="170" t="e">
        <f t="shared" si="326"/>
        <v>#N/A</v>
      </c>
      <c r="GH89" s="170" t="e">
        <f t="shared" si="327"/>
        <v>#N/A</v>
      </c>
      <c r="GI89" s="170" t="e">
        <f t="shared" si="328"/>
        <v>#N/A</v>
      </c>
      <c r="GJ89" s="170" t="e">
        <f t="shared" si="329"/>
        <v>#N/A</v>
      </c>
      <c r="GK89" s="170" t="e">
        <f t="shared" si="330"/>
        <v>#N/A</v>
      </c>
      <c r="GL89" s="170" t="e">
        <f t="shared" si="331"/>
        <v>#N/A</v>
      </c>
      <c r="GM89" s="170" t="e">
        <f t="shared" si="332"/>
        <v>#N/A</v>
      </c>
      <c r="GN89" s="170" t="e">
        <f t="shared" si="333"/>
        <v>#N/A</v>
      </c>
      <c r="GO89" s="170" t="e">
        <f t="shared" si="334"/>
        <v>#N/A</v>
      </c>
      <c r="GP89" s="170" t="e">
        <f t="shared" si="335"/>
        <v>#N/A</v>
      </c>
      <c r="GQ89" s="170" t="e">
        <f t="shared" si="336"/>
        <v>#N/A</v>
      </c>
      <c r="GR89" s="170" t="e">
        <f t="shared" si="337"/>
        <v>#N/A</v>
      </c>
      <c r="GS89" s="170" t="e">
        <f t="shared" si="338"/>
        <v>#N/A</v>
      </c>
      <c r="GT89" s="170" t="e">
        <f t="shared" si="339"/>
        <v>#N/A</v>
      </c>
      <c r="GU89" s="170" t="e">
        <f t="shared" si="340"/>
        <v>#N/A</v>
      </c>
      <c r="GV89" s="170" t="e">
        <f t="shared" si="341"/>
        <v>#N/A</v>
      </c>
      <c r="GW89" s="170" t="e">
        <f t="shared" si="342"/>
        <v>#N/A</v>
      </c>
      <c r="GX89" s="170" t="e">
        <f t="shared" si="343"/>
        <v>#N/A</v>
      </c>
      <c r="GY89" s="170" t="e">
        <f t="shared" si="344"/>
        <v>#N/A</v>
      </c>
      <c r="GZ89" s="170" t="e">
        <f t="shared" si="345"/>
        <v>#N/A</v>
      </c>
      <c r="HA89" s="170" t="e">
        <f t="shared" si="346"/>
        <v>#N/A</v>
      </c>
      <c r="HB89" s="170" t="e">
        <f t="shared" si="347"/>
        <v>#N/A</v>
      </c>
      <c r="HC89" s="170" t="e">
        <f t="shared" si="348"/>
        <v>#N/A</v>
      </c>
      <c r="HD89" s="170" t="e">
        <f t="shared" si="349"/>
        <v>#N/A</v>
      </c>
      <c r="HE89" s="170" t="e">
        <f t="shared" si="350"/>
        <v>#N/A</v>
      </c>
      <c r="HF89" s="170" t="e">
        <f t="shared" si="351"/>
        <v>#N/A</v>
      </c>
      <c r="HG89" s="170" t="e">
        <f t="shared" si="352"/>
        <v>#N/A</v>
      </c>
      <c r="HH89" s="170" t="e">
        <f t="shared" si="353"/>
        <v>#N/A</v>
      </c>
      <c r="HI89" s="170" t="e">
        <f t="shared" si="354"/>
        <v>#N/A</v>
      </c>
      <c r="HJ89" s="170" t="e">
        <f t="shared" si="355"/>
        <v>#N/A</v>
      </c>
      <c r="HK89" s="170" t="e">
        <f t="shared" si="356"/>
        <v>#N/A</v>
      </c>
      <c r="HL89" s="170" t="e">
        <f t="shared" si="357"/>
        <v>#N/A</v>
      </c>
      <c r="HM89" s="170" t="e">
        <f t="shared" si="358"/>
        <v>#N/A</v>
      </c>
      <c r="HN89" s="170" t="e">
        <f t="shared" si="359"/>
        <v>#N/A</v>
      </c>
      <c r="HO89" s="170" t="e">
        <f t="shared" si="360"/>
        <v>#N/A</v>
      </c>
      <c r="HP89" s="170" t="e">
        <f t="shared" si="361"/>
        <v>#N/A</v>
      </c>
    </row>
    <row r="90" spans="1:224" hidden="1" x14ac:dyDescent="0.25">
      <c r="A90" s="4">
        <v>87</v>
      </c>
      <c r="B90" s="96"/>
      <c r="C90" s="96"/>
      <c r="D90" s="96"/>
      <c r="E90" s="36" t="str">
        <f t="shared" si="362"/>
        <v/>
      </c>
      <c r="F90" s="36" t="str">
        <f t="shared" si="363"/>
        <v/>
      </c>
      <c r="G90" s="74" t="str">
        <f t="shared" si="364"/>
        <v/>
      </c>
      <c r="H90" s="23"/>
      <c r="I90" s="58"/>
      <c r="J90" s="281"/>
      <c r="K90" s="75" t="str">
        <f>IF(AND(B90&gt;0,C90&gt;0,D90&gt;0),IF(ISBLANK(J90),IF(ISBLANK(H90),"",(D90-B90)*VLOOKUP(H90,VLookups!$A$4:$B$13,2,FALSE)),J90),"")</f>
        <v/>
      </c>
      <c r="L90" s="76" t="str">
        <f t="shared" si="257"/>
        <v/>
      </c>
      <c r="M90" s="96"/>
      <c r="N90" s="271"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258"/>
        <v/>
      </c>
      <c r="W90" s="50" t="str">
        <f t="shared" si="375"/>
        <v/>
      </c>
      <c r="X90" s="50" t="str">
        <f t="shared" si="375"/>
        <v/>
      </c>
      <c r="Y90" s="50" t="str">
        <f t="shared" si="375"/>
        <v/>
      </c>
      <c r="Z90" s="50" t="str">
        <f t="shared" si="375"/>
        <v/>
      </c>
      <c r="AA90" s="50" t="str">
        <f t="shared" si="375"/>
        <v/>
      </c>
      <c r="AB90" s="50" t="str">
        <f t="shared" si="375"/>
        <v/>
      </c>
      <c r="AC90" s="50" t="str">
        <f t="shared" si="375"/>
        <v/>
      </c>
      <c r="AD90" s="50" t="str">
        <f t="shared" si="375"/>
        <v/>
      </c>
      <c r="AE90" s="50" t="str">
        <f t="shared" si="375"/>
        <v/>
      </c>
      <c r="AF90" s="50" t="str">
        <f t="shared" si="375"/>
        <v/>
      </c>
      <c r="AG90" s="50" t="str">
        <f t="shared" si="375"/>
        <v/>
      </c>
      <c r="AH90" s="50" t="str">
        <f t="shared" si="375"/>
        <v/>
      </c>
      <c r="AI90" s="50" t="str">
        <f t="shared" si="375"/>
        <v/>
      </c>
      <c r="AJ90" s="50" t="str">
        <f t="shared" si="375"/>
        <v/>
      </c>
      <c r="AK90" s="50" t="str">
        <f t="shared" si="375"/>
        <v/>
      </c>
      <c r="AL90" s="50" t="str">
        <f t="shared" si="375"/>
        <v/>
      </c>
      <c r="AM90" s="50" t="str">
        <f t="shared" si="375"/>
        <v/>
      </c>
      <c r="AN90" s="50" t="str">
        <f t="shared" si="375"/>
        <v/>
      </c>
      <c r="AO90" s="50" t="str">
        <f t="shared" si="375"/>
        <v/>
      </c>
      <c r="AP90" s="50" t="str">
        <f t="shared" si="375"/>
        <v/>
      </c>
      <c r="AQ90" s="50" t="str">
        <f t="shared" si="259"/>
        <v/>
      </c>
      <c r="AR90" s="50" t="str">
        <f t="shared" si="380"/>
        <v/>
      </c>
      <c r="AS90" s="50" t="str">
        <f t="shared" si="380"/>
        <v/>
      </c>
      <c r="AT90" s="50" t="str">
        <f t="shared" si="380"/>
        <v/>
      </c>
      <c r="AU90" s="50" t="str">
        <f t="shared" si="380"/>
        <v/>
      </c>
      <c r="AV90" s="50" t="str">
        <f t="shared" si="380"/>
        <v/>
      </c>
      <c r="AW90" s="50" t="str">
        <f t="shared" si="380"/>
        <v/>
      </c>
      <c r="AX90" s="50" t="str">
        <f t="shared" si="380"/>
        <v/>
      </c>
      <c r="AY90" s="50" t="str">
        <f t="shared" si="380"/>
        <v/>
      </c>
      <c r="AZ90" s="50" t="str">
        <f t="shared" si="380"/>
        <v/>
      </c>
      <c r="BA90" s="50" t="str">
        <f t="shared" si="380"/>
        <v/>
      </c>
      <c r="BB90" s="50" t="str">
        <f t="shared" si="380"/>
        <v/>
      </c>
      <c r="BC90" s="50" t="str">
        <f t="shared" si="380"/>
        <v/>
      </c>
      <c r="BD90" s="50" t="str">
        <f t="shared" si="380"/>
        <v/>
      </c>
      <c r="BE90" s="50" t="str">
        <f t="shared" si="380"/>
        <v/>
      </c>
      <c r="BF90" s="50" t="str">
        <f t="shared" si="380"/>
        <v/>
      </c>
      <c r="BG90" s="50" t="str">
        <f t="shared" si="380"/>
        <v/>
      </c>
      <c r="BH90" s="50" t="str">
        <f t="shared" si="380"/>
        <v/>
      </c>
      <c r="BI90" s="50" t="str">
        <f t="shared" si="380"/>
        <v/>
      </c>
      <c r="BJ90" s="50" t="str">
        <f t="shared" si="380"/>
        <v/>
      </c>
      <c r="BK90" s="50" t="str">
        <f t="shared" si="380"/>
        <v/>
      </c>
      <c r="BL90" s="50" t="str">
        <f t="shared" si="380"/>
        <v/>
      </c>
      <c r="BM90" s="50" t="str">
        <f t="shared" si="380"/>
        <v/>
      </c>
      <c r="BN90" s="50" t="str">
        <f t="shared" si="380"/>
        <v/>
      </c>
      <c r="BO90" s="50" t="str">
        <f t="shared" si="380"/>
        <v/>
      </c>
      <c r="BP90" s="50" t="str">
        <f t="shared" si="380"/>
        <v/>
      </c>
      <c r="BQ90" s="50" t="str">
        <f t="shared" si="380"/>
        <v/>
      </c>
      <c r="BR90" s="50" t="str">
        <f t="shared" si="380"/>
        <v/>
      </c>
      <c r="BS90" s="50" t="str">
        <f t="shared" si="380"/>
        <v/>
      </c>
      <c r="BT90" s="50" t="str">
        <f t="shared" si="380"/>
        <v/>
      </c>
      <c r="BU90" s="50" t="str">
        <f t="shared" si="380"/>
        <v/>
      </c>
      <c r="BV90" s="50" t="str">
        <f t="shared" si="380"/>
        <v/>
      </c>
      <c r="BW90" s="50" t="str">
        <f t="shared" si="380"/>
        <v/>
      </c>
      <c r="BX90" s="50" t="str">
        <f t="shared" si="380"/>
        <v/>
      </c>
      <c r="BY90" s="50" t="str">
        <f t="shared" si="380"/>
        <v/>
      </c>
      <c r="BZ90" s="50" t="str">
        <f t="shared" si="380"/>
        <v/>
      </c>
      <c r="CA90" s="50" t="str">
        <f t="shared" si="380"/>
        <v/>
      </c>
      <c r="CB90" s="50" t="str">
        <f t="shared" si="380"/>
        <v/>
      </c>
      <c r="CC90" s="50" t="str">
        <f t="shared" si="380"/>
        <v/>
      </c>
      <c r="CD90" s="50" t="str">
        <f t="shared" si="380"/>
        <v/>
      </c>
      <c r="CE90" s="50" t="str">
        <f t="shared" si="380"/>
        <v/>
      </c>
      <c r="CF90" s="50" t="str">
        <f t="shared" si="380"/>
        <v/>
      </c>
      <c r="CG90" s="50" t="str">
        <f t="shared" si="380"/>
        <v/>
      </c>
      <c r="CH90" s="50" t="str">
        <f t="shared" si="380"/>
        <v/>
      </c>
      <c r="CI90" s="50" t="str">
        <f t="shared" si="380"/>
        <v/>
      </c>
      <c r="CJ90" s="50" t="str">
        <f t="shared" si="380"/>
        <v/>
      </c>
      <c r="CK90" s="50" t="str">
        <f t="shared" si="380"/>
        <v/>
      </c>
      <c r="CL90" s="50" t="str">
        <f t="shared" si="380"/>
        <v/>
      </c>
      <c r="CM90" s="50" t="str">
        <f t="shared" si="380"/>
        <v/>
      </c>
      <c r="CN90" s="50" t="str">
        <f t="shared" si="380"/>
        <v/>
      </c>
      <c r="CO90" s="50" t="str">
        <f t="shared" si="380"/>
        <v/>
      </c>
      <c r="CP90" s="50" t="str">
        <f t="shared" si="380"/>
        <v/>
      </c>
      <c r="CQ90" s="50" t="str">
        <f t="shared" si="380"/>
        <v/>
      </c>
      <c r="CR90" s="50" t="str">
        <f t="shared" si="380"/>
        <v/>
      </c>
      <c r="CS90" s="50" t="str">
        <f t="shared" si="380"/>
        <v/>
      </c>
      <c r="CT90" s="50" t="str">
        <f t="shared" si="380"/>
        <v/>
      </c>
      <c r="CU90" s="50" t="str">
        <f t="shared" si="380"/>
        <v/>
      </c>
      <c r="CV90" s="50" t="str">
        <f t="shared" si="380"/>
        <v/>
      </c>
      <c r="CW90" s="50" t="str">
        <f t="shared" si="380"/>
        <v/>
      </c>
      <c r="CX90" s="50" t="str">
        <f t="shared" si="380"/>
        <v/>
      </c>
      <c r="CY90" s="50" t="str">
        <f t="shared" si="380"/>
        <v/>
      </c>
      <c r="CZ90" s="50" t="str">
        <f t="shared" si="380"/>
        <v/>
      </c>
      <c r="DA90" s="50" t="str">
        <f t="shared" si="380"/>
        <v/>
      </c>
      <c r="DB90" s="50" t="str">
        <f t="shared" si="380"/>
        <v/>
      </c>
      <c r="DC90" s="50" t="str">
        <f t="shared" si="380"/>
        <v/>
      </c>
      <c r="DD90" s="50" t="str">
        <f t="shared" si="377"/>
        <v/>
      </c>
      <c r="DE90" s="50" t="str">
        <f t="shared" si="377"/>
        <v/>
      </c>
      <c r="DF90" s="50" t="str">
        <f t="shared" si="377"/>
        <v/>
      </c>
      <c r="DG90" s="50" t="str">
        <f t="shared" si="377"/>
        <v/>
      </c>
      <c r="DH90" s="50" t="str">
        <f t="shared" si="377"/>
        <v/>
      </c>
      <c r="DI90" s="50" t="str">
        <f t="shared" si="377"/>
        <v/>
      </c>
      <c r="DJ90" s="50" t="str">
        <f t="shared" si="377"/>
        <v/>
      </c>
      <c r="DK90" s="50" t="str">
        <f t="shared" si="377"/>
        <v/>
      </c>
      <c r="DL90" s="50" t="str">
        <f t="shared" si="377"/>
        <v/>
      </c>
      <c r="DM90" s="50" t="str">
        <f t="shared" si="377"/>
        <v/>
      </c>
      <c r="DN90" s="50" t="str">
        <f t="shared" si="377"/>
        <v/>
      </c>
      <c r="DO90" s="50" t="str">
        <f t="shared" si="377"/>
        <v/>
      </c>
      <c r="DP90" s="50" t="str">
        <f t="shared" si="377"/>
        <v/>
      </c>
      <c r="DQ90" s="50" t="str">
        <f t="shared" si="377"/>
        <v/>
      </c>
      <c r="DR90" s="50" t="str">
        <f t="shared" si="377"/>
        <v/>
      </c>
      <c r="DS90" s="50" t="str">
        <f t="shared" si="377"/>
        <v/>
      </c>
      <c r="DT90" s="170" t="e">
        <f t="shared" si="261"/>
        <v>#N/A</v>
      </c>
      <c r="DU90" s="170" t="e">
        <f t="shared" si="262"/>
        <v>#N/A</v>
      </c>
      <c r="DV90" s="170" t="e">
        <f t="shared" si="263"/>
        <v>#N/A</v>
      </c>
      <c r="DW90" s="170" t="e">
        <f t="shared" si="264"/>
        <v>#N/A</v>
      </c>
      <c r="DX90" s="170" t="e">
        <f t="shared" si="265"/>
        <v>#N/A</v>
      </c>
      <c r="DY90" s="170" t="e">
        <f t="shared" si="266"/>
        <v>#N/A</v>
      </c>
      <c r="DZ90" s="170" t="e">
        <f t="shared" si="267"/>
        <v>#N/A</v>
      </c>
      <c r="EA90" s="170" t="e">
        <f t="shared" si="268"/>
        <v>#N/A</v>
      </c>
      <c r="EB90" s="170" t="e">
        <f t="shared" si="269"/>
        <v>#N/A</v>
      </c>
      <c r="EC90" s="170" t="e">
        <f t="shared" si="270"/>
        <v>#N/A</v>
      </c>
      <c r="ED90" s="170" t="e">
        <f t="shared" si="271"/>
        <v>#N/A</v>
      </c>
      <c r="EE90" s="170" t="e">
        <f t="shared" si="272"/>
        <v>#N/A</v>
      </c>
      <c r="EF90" s="170" t="e">
        <f t="shared" si="273"/>
        <v>#N/A</v>
      </c>
      <c r="EG90" s="170" t="e">
        <f t="shared" si="274"/>
        <v>#N/A</v>
      </c>
      <c r="EH90" s="170" t="e">
        <f t="shared" si="275"/>
        <v>#N/A</v>
      </c>
      <c r="EI90" s="170" t="e">
        <f t="shared" si="276"/>
        <v>#N/A</v>
      </c>
      <c r="EJ90" s="170" t="e">
        <f t="shared" si="277"/>
        <v>#N/A</v>
      </c>
      <c r="EK90" s="170" t="e">
        <f t="shared" si="278"/>
        <v>#N/A</v>
      </c>
      <c r="EL90" s="170" t="e">
        <f t="shared" si="279"/>
        <v>#N/A</v>
      </c>
      <c r="EM90" s="170" t="e">
        <f t="shared" si="280"/>
        <v>#N/A</v>
      </c>
      <c r="EN90" s="170" t="e">
        <f t="shared" si="281"/>
        <v>#N/A</v>
      </c>
      <c r="EO90" s="170" t="e">
        <f t="shared" si="282"/>
        <v>#N/A</v>
      </c>
      <c r="EP90" s="170" t="e">
        <f t="shared" si="283"/>
        <v>#N/A</v>
      </c>
      <c r="EQ90" s="170" t="e">
        <f t="shared" si="284"/>
        <v>#N/A</v>
      </c>
      <c r="ER90" s="170" t="e">
        <f t="shared" si="285"/>
        <v>#N/A</v>
      </c>
      <c r="ES90" s="170" t="e">
        <f t="shared" si="286"/>
        <v>#N/A</v>
      </c>
      <c r="ET90" s="170" t="e">
        <f t="shared" si="287"/>
        <v>#N/A</v>
      </c>
      <c r="EU90" s="170" t="e">
        <f t="shared" si="288"/>
        <v>#N/A</v>
      </c>
      <c r="EV90" s="170" t="e">
        <f t="shared" si="289"/>
        <v>#N/A</v>
      </c>
      <c r="EW90" s="170" t="e">
        <f t="shared" si="290"/>
        <v>#N/A</v>
      </c>
      <c r="EX90" s="170" t="e">
        <f t="shared" si="291"/>
        <v>#N/A</v>
      </c>
      <c r="EY90" s="170" t="e">
        <f t="shared" si="292"/>
        <v>#N/A</v>
      </c>
      <c r="EZ90" s="170" t="e">
        <f t="shared" si="293"/>
        <v>#N/A</v>
      </c>
      <c r="FA90" s="170" t="e">
        <f t="shared" si="294"/>
        <v>#N/A</v>
      </c>
      <c r="FB90" s="170" t="e">
        <f t="shared" si="295"/>
        <v>#N/A</v>
      </c>
      <c r="FC90" s="170" t="e">
        <f t="shared" si="296"/>
        <v>#N/A</v>
      </c>
      <c r="FD90" s="170" t="e">
        <f t="shared" si="297"/>
        <v>#N/A</v>
      </c>
      <c r="FE90" s="170" t="e">
        <f t="shared" si="298"/>
        <v>#N/A</v>
      </c>
      <c r="FF90" s="170" t="e">
        <f t="shared" si="299"/>
        <v>#N/A</v>
      </c>
      <c r="FG90" s="170" t="e">
        <f t="shared" si="300"/>
        <v>#N/A</v>
      </c>
      <c r="FH90" s="170" t="e">
        <f t="shared" si="301"/>
        <v>#N/A</v>
      </c>
      <c r="FI90" s="170" t="e">
        <f t="shared" si="302"/>
        <v>#N/A</v>
      </c>
      <c r="FJ90" s="170" t="e">
        <f t="shared" si="303"/>
        <v>#N/A</v>
      </c>
      <c r="FK90" s="170" t="e">
        <f t="shared" si="304"/>
        <v>#N/A</v>
      </c>
      <c r="FL90" s="170" t="e">
        <f t="shared" si="305"/>
        <v>#N/A</v>
      </c>
      <c r="FM90" s="170" t="e">
        <f t="shared" si="306"/>
        <v>#N/A</v>
      </c>
      <c r="FN90" s="170" t="e">
        <f t="shared" si="307"/>
        <v>#N/A</v>
      </c>
      <c r="FO90" s="170" t="e">
        <f t="shared" si="308"/>
        <v>#N/A</v>
      </c>
      <c r="FP90" s="170" t="e">
        <f t="shared" si="309"/>
        <v>#N/A</v>
      </c>
      <c r="FQ90" s="170" t="e">
        <f t="shared" si="310"/>
        <v>#N/A</v>
      </c>
      <c r="FR90" s="170" t="e">
        <f t="shared" si="311"/>
        <v>#N/A</v>
      </c>
      <c r="FS90" s="170" t="e">
        <f t="shared" si="312"/>
        <v>#N/A</v>
      </c>
      <c r="FT90" s="170" t="e">
        <f t="shared" si="313"/>
        <v>#N/A</v>
      </c>
      <c r="FU90" s="170" t="e">
        <f t="shared" si="314"/>
        <v>#N/A</v>
      </c>
      <c r="FV90" s="170" t="e">
        <f t="shared" si="315"/>
        <v>#N/A</v>
      </c>
      <c r="FW90" s="170" t="e">
        <f t="shared" si="316"/>
        <v>#N/A</v>
      </c>
      <c r="FX90" s="170" t="e">
        <f t="shared" si="317"/>
        <v>#N/A</v>
      </c>
      <c r="FY90" s="170" t="e">
        <f t="shared" si="318"/>
        <v>#N/A</v>
      </c>
      <c r="FZ90" s="170" t="e">
        <f t="shared" si="319"/>
        <v>#N/A</v>
      </c>
      <c r="GA90" s="170" t="e">
        <f t="shared" si="320"/>
        <v>#N/A</v>
      </c>
      <c r="GB90" s="170" t="e">
        <f t="shared" si="321"/>
        <v>#N/A</v>
      </c>
      <c r="GC90" s="170" t="e">
        <f t="shared" si="322"/>
        <v>#N/A</v>
      </c>
      <c r="GD90" s="170" t="e">
        <f t="shared" si="323"/>
        <v>#N/A</v>
      </c>
      <c r="GE90" s="170" t="e">
        <f t="shared" si="324"/>
        <v>#N/A</v>
      </c>
      <c r="GF90" s="170" t="e">
        <f t="shared" si="325"/>
        <v>#N/A</v>
      </c>
      <c r="GG90" s="170" t="e">
        <f t="shared" si="326"/>
        <v>#N/A</v>
      </c>
      <c r="GH90" s="170" t="e">
        <f t="shared" si="327"/>
        <v>#N/A</v>
      </c>
      <c r="GI90" s="170" t="e">
        <f t="shared" si="328"/>
        <v>#N/A</v>
      </c>
      <c r="GJ90" s="170" t="e">
        <f t="shared" si="329"/>
        <v>#N/A</v>
      </c>
      <c r="GK90" s="170" t="e">
        <f t="shared" si="330"/>
        <v>#N/A</v>
      </c>
      <c r="GL90" s="170" t="e">
        <f t="shared" si="331"/>
        <v>#N/A</v>
      </c>
      <c r="GM90" s="170" t="e">
        <f t="shared" si="332"/>
        <v>#N/A</v>
      </c>
      <c r="GN90" s="170" t="e">
        <f t="shared" si="333"/>
        <v>#N/A</v>
      </c>
      <c r="GO90" s="170" t="e">
        <f t="shared" si="334"/>
        <v>#N/A</v>
      </c>
      <c r="GP90" s="170" t="e">
        <f t="shared" si="335"/>
        <v>#N/A</v>
      </c>
      <c r="GQ90" s="170" t="e">
        <f t="shared" si="336"/>
        <v>#N/A</v>
      </c>
      <c r="GR90" s="170" t="e">
        <f t="shared" si="337"/>
        <v>#N/A</v>
      </c>
      <c r="GS90" s="170" t="e">
        <f t="shared" si="338"/>
        <v>#N/A</v>
      </c>
      <c r="GT90" s="170" t="e">
        <f t="shared" si="339"/>
        <v>#N/A</v>
      </c>
      <c r="GU90" s="170" t="e">
        <f t="shared" si="340"/>
        <v>#N/A</v>
      </c>
      <c r="GV90" s="170" t="e">
        <f t="shared" si="341"/>
        <v>#N/A</v>
      </c>
      <c r="GW90" s="170" t="e">
        <f t="shared" si="342"/>
        <v>#N/A</v>
      </c>
      <c r="GX90" s="170" t="e">
        <f t="shared" si="343"/>
        <v>#N/A</v>
      </c>
      <c r="GY90" s="170" t="e">
        <f t="shared" si="344"/>
        <v>#N/A</v>
      </c>
      <c r="GZ90" s="170" t="e">
        <f t="shared" si="345"/>
        <v>#N/A</v>
      </c>
      <c r="HA90" s="170" t="e">
        <f t="shared" si="346"/>
        <v>#N/A</v>
      </c>
      <c r="HB90" s="170" t="e">
        <f t="shared" si="347"/>
        <v>#N/A</v>
      </c>
      <c r="HC90" s="170" t="e">
        <f t="shared" si="348"/>
        <v>#N/A</v>
      </c>
      <c r="HD90" s="170" t="e">
        <f t="shared" si="349"/>
        <v>#N/A</v>
      </c>
      <c r="HE90" s="170" t="e">
        <f t="shared" si="350"/>
        <v>#N/A</v>
      </c>
      <c r="HF90" s="170" t="e">
        <f t="shared" si="351"/>
        <v>#N/A</v>
      </c>
      <c r="HG90" s="170" t="e">
        <f t="shared" si="352"/>
        <v>#N/A</v>
      </c>
      <c r="HH90" s="170" t="e">
        <f t="shared" si="353"/>
        <v>#N/A</v>
      </c>
      <c r="HI90" s="170" t="e">
        <f t="shared" si="354"/>
        <v>#N/A</v>
      </c>
      <c r="HJ90" s="170" t="e">
        <f t="shared" si="355"/>
        <v>#N/A</v>
      </c>
      <c r="HK90" s="170" t="e">
        <f t="shared" si="356"/>
        <v>#N/A</v>
      </c>
      <c r="HL90" s="170" t="e">
        <f t="shared" si="357"/>
        <v>#N/A</v>
      </c>
      <c r="HM90" s="170" t="e">
        <f t="shared" si="358"/>
        <v>#N/A</v>
      </c>
      <c r="HN90" s="170" t="e">
        <f t="shared" si="359"/>
        <v>#N/A</v>
      </c>
      <c r="HO90" s="170" t="e">
        <f t="shared" si="360"/>
        <v>#N/A</v>
      </c>
      <c r="HP90" s="170" t="e">
        <f t="shared" si="361"/>
        <v>#N/A</v>
      </c>
    </row>
    <row r="91" spans="1:224" hidden="1" x14ac:dyDescent="0.25">
      <c r="A91" s="4">
        <v>88</v>
      </c>
      <c r="B91" s="96"/>
      <c r="C91" s="96"/>
      <c r="D91" s="96"/>
      <c r="E91" s="36" t="str">
        <f t="shared" si="362"/>
        <v/>
      </c>
      <c r="F91" s="36" t="str">
        <f t="shared" si="363"/>
        <v/>
      </c>
      <c r="G91" s="74" t="str">
        <f t="shared" si="364"/>
        <v/>
      </c>
      <c r="H91" s="23"/>
      <c r="I91" s="58"/>
      <c r="J91" s="281"/>
      <c r="K91" s="75" t="str">
        <f>IF(AND(B91&gt;0,C91&gt;0,D91&gt;0),IF(ISBLANK(J91),IF(ISBLANK(H91),"",(D91-B91)*VLOOKUP(H91,VLookups!$A$4:$B$13,2,FALSE)),J91),"")</f>
        <v/>
      </c>
      <c r="L91" s="76" t="str">
        <f t="shared" si="257"/>
        <v/>
      </c>
      <c r="M91" s="96"/>
      <c r="N91" s="271"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258"/>
        <v/>
      </c>
      <c r="W91" s="50" t="str">
        <f t="shared" si="375"/>
        <v/>
      </c>
      <c r="X91" s="50" t="str">
        <f t="shared" si="375"/>
        <v/>
      </c>
      <c r="Y91" s="50" t="str">
        <f t="shared" si="375"/>
        <v/>
      </c>
      <c r="Z91" s="50" t="str">
        <f t="shared" si="375"/>
        <v/>
      </c>
      <c r="AA91" s="50" t="str">
        <f t="shared" si="375"/>
        <v/>
      </c>
      <c r="AB91" s="50" t="str">
        <f t="shared" si="375"/>
        <v/>
      </c>
      <c r="AC91" s="50" t="str">
        <f t="shared" si="375"/>
        <v/>
      </c>
      <c r="AD91" s="50" t="str">
        <f t="shared" si="375"/>
        <v/>
      </c>
      <c r="AE91" s="50" t="str">
        <f t="shared" si="375"/>
        <v/>
      </c>
      <c r="AF91" s="50" t="str">
        <f t="shared" si="375"/>
        <v/>
      </c>
      <c r="AG91" s="50" t="str">
        <f t="shared" si="375"/>
        <v/>
      </c>
      <c r="AH91" s="50" t="str">
        <f t="shared" si="375"/>
        <v/>
      </c>
      <c r="AI91" s="50" t="str">
        <f t="shared" si="375"/>
        <v/>
      </c>
      <c r="AJ91" s="50" t="str">
        <f t="shared" si="375"/>
        <v/>
      </c>
      <c r="AK91" s="50" t="str">
        <f t="shared" si="375"/>
        <v/>
      </c>
      <c r="AL91" s="50" t="str">
        <f t="shared" si="375"/>
        <v/>
      </c>
      <c r="AM91" s="50" t="str">
        <f t="shared" si="375"/>
        <v/>
      </c>
      <c r="AN91" s="50" t="str">
        <f t="shared" si="375"/>
        <v/>
      </c>
      <c r="AO91" s="50" t="str">
        <f t="shared" si="375"/>
        <v/>
      </c>
      <c r="AP91" s="50" t="str">
        <f t="shared" si="375"/>
        <v/>
      </c>
      <c r="AQ91" s="50" t="str">
        <f t="shared" si="259"/>
        <v/>
      </c>
      <c r="AR91" s="50" t="str">
        <f t="shared" si="380"/>
        <v/>
      </c>
      <c r="AS91" s="50" t="str">
        <f t="shared" si="380"/>
        <v/>
      </c>
      <c r="AT91" s="50" t="str">
        <f t="shared" si="380"/>
        <v/>
      </c>
      <c r="AU91" s="50" t="str">
        <f t="shared" si="380"/>
        <v/>
      </c>
      <c r="AV91" s="50" t="str">
        <f t="shared" si="380"/>
        <v/>
      </c>
      <c r="AW91" s="50" t="str">
        <f t="shared" si="380"/>
        <v/>
      </c>
      <c r="AX91" s="50" t="str">
        <f t="shared" si="380"/>
        <v/>
      </c>
      <c r="AY91" s="50" t="str">
        <f t="shared" si="380"/>
        <v/>
      </c>
      <c r="AZ91" s="50" t="str">
        <f t="shared" si="380"/>
        <v/>
      </c>
      <c r="BA91" s="50" t="str">
        <f t="shared" si="380"/>
        <v/>
      </c>
      <c r="BB91" s="50" t="str">
        <f t="shared" si="380"/>
        <v/>
      </c>
      <c r="BC91" s="50" t="str">
        <f t="shared" si="380"/>
        <v/>
      </c>
      <c r="BD91" s="50" t="str">
        <f t="shared" si="380"/>
        <v/>
      </c>
      <c r="BE91" s="50" t="str">
        <f t="shared" si="380"/>
        <v/>
      </c>
      <c r="BF91" s="50" t="str">
        <f t="shared" si="380"/>
        <v/>
      </c>
      <c r="BG91" s="50" t="str">
        <f t="shared" si="380"/>
        <v/>
      </c>
      <c r="BH91" s="50" t="str">
        <f t="shared" si="380"/>
        <v/>
      </c>
      <c r="BI91" s="50" t="str">
        <f t="shared" si="380"/>
        <v/>
      </c>
      <c r="BJ91" s="50" t="str">
        <f t="shared" si="380"/>
        <v/>
      </c>
      <c r="BK91" s="50" t="str">
        <f t="shared" si="380"/>
        <v/>
      </c>
      <c r="BL91" s="50" t="str">
        <f t="shared" si="380"/>
        <v/>
      </c>
      <c r="BM91" s="50" t="str">
        <f t="shared" si="380"/>
        <v/>
      </c>
      <c r="BN91" s="50" t="str">
        <f t="shared" si="380"/>
        <v/>
      </c>
      <c r="BO91" s="50" t="str">
        <f t="shared" si="380"/>
        <v/>
      </c>
      <c r="BP91" s="50" t="str">
        <f t="shared" si="380"/>
        <v/>
      </c>
      <c r="BQ91" s="50" t="str">
        <f t="shared" si="380"/>
        <v/>
      </c>
      <c r="BR91" s="50" t="str">
        <f t="shared" si="380"/>
        <v/>
      </c>
      <c r="BS91" s="50" t="str">
        <f t="shared" si="380"/>
        <v/>
      </c>
      <c r="BT91" s="50" t="str">
        <f t="shared" si="380"/>
        <v/>
      </c>
      <c r="BU91" s="50" t="str">
        <f t="shared" si="380"/>
        <v/>
      </c>
      <c r="BV91" s="50" t="str">
        <f t="shared" si="380"/>
        <v/>
      </c>
      <c r="BW91" s="50" t="str">
        <f t="shared" si="380"/>
        <v/>
      </c>
      <c r="BX91" s="50" t="str">
        <f t="shared" si="380"/>
        <v/>
      </c>
      <c r="BY91" s="50" t="str">
        <f t="shared" si="380"/>
        <v/>
      </c>
      <c r="BZ91" s="50" t="str">
        <f t="shared" si="380"/>
        <v/>
      </c>
      <c r="CA91" s="50" t="str">
        <f t="shared" si="380"/>
        <v/>
      </c>
      <c r="CB91" s="50" t="str">
        <f t="shared" si="380"/>
        <v/>
      </c>
      <c r="CC91" s="50" t="str">
        <f t="shared" si="380"/>
        <v/>
      </c>
      <c r="CD91" s="50" t="str">
        <f t="shared" si="380"/>
        <v/>
      </c>
      <c r="CE91" s="50" t="str">
        <f t="shared" si="380"/>
        <v/>
      </c>
      <c r="CF91" s="50" t="str">
        <f t="shared" si="380"/>
        <v/>
      </c>
      <c r="CG91" s="50" t="str">
        <f t="shared" si="380"/>
        <v/>
      </c>
      <c r="CH91" s="50" t="str">
        <f t="shared" si="380"/>
        <v/>
      </c>
      <c r="CI91" s="50" t="str">
        <f t="shared" si="380"/>
        <v/>
      </c>
      <c r="CJ91" s="50" t="str">
        <f t="shared" si="380"/>
        <v/>
      </c>
      <c r="CK91" s="50" t="str">
        <f t="shared" si="380"/>
        <v/>
      </c>
      <c r="CL91" s="50" t="str">
        <f t="shared" si="380"/>
        <v/>
      </c>
      <c r="CM91" s="50" t="str">
        <f t="shared" si="380"/>
        <v/>
      </c>
      <c r="CN91" s="50" t="str">
        <f t="shared" si="380"/>
        <v/>
      </c>
      <c r="CO91" s="50" t="str">
        <f t="shared" si="380"/>
        <v/>
      </c>
      <c r="CP91" s="50" t="str">
        <f t="shared" si="380"/>
        <v/>
      </c>
      <c r="CQ91" s="50" t="str">
        <f t="shared" si="380"/>
        <v/>
      </c>
      <c r="CR91" s="50" t="str">
        <f t="shared" si="380"/>
        <v/>
      </c>
      <c r="CS91" s="50" t="str">
        <f t="shared" si="380"/>
        <v/>
      </c>
      <c r="CT91" s="50" t="str">
        <f t="shared" si="380"/>
        <v/>
      </c>
      <c r="CU91" s="50" t="str">
        <f t="shared" si="380"/>
        <v/>
      </c>
      <c r="CV91" s="50" t="str">
        <f t="shared" si="380"/>
        <v/>
      </c>
      <c r="CW91" s="50" t="str">
        <f t="shared" si="380"/>
        <v/>
      </c>
      <c r="CX91" s="50" t="str">
        <f t="shared" si="380"/>
        <v/>
      </c>
      <c r="CY91" s="50" t="str">
        <f t="shared" si="380"/>
        <v/>
      </c>
      <c r="CZ91" s="50" t="str">
        <f t="shared" si="380"/>
        <v/>
      </c>
      <c r="DA91" s="50" t="str">
        <f t="shared" si="380"/>
        <v/>
      </c>
      <c r="DB91" s="50" t="str">
        <f t="shared" si="380"/>
        <v/>
      </c>
      <c r="DC91" s="50" t="str">
        <f t="shared" si="380"/>
        <v/>
      </c>
      <c r="DD91" s="50" t="str">
        <f t="shared" si="377"/>
        <v/>
      </c>
      <c r="DE91" s="50" t="str">
        <f t="shared" si="377"/>
        <v/>
      </c>
      <c r="DF91" s="50" t="str">
        <f t="shared" si="377"/>
        <v/>
      </c>
      <c r="DG91" s="50" t="str">
        <f t="shared" si="377"/>
        <v/>
      </c>
      <c r="DH91" s="50" t="str">
        <f t="shared" si="377"/>
        <v/>
      </c>
      <c r="DI91" s="50" t="str">
        <f t="shared" si="377"/>
        <v/>
      </c>
      <c r="DJ91" s="50" t="str">
        <f t="shared" si="377"/>
        <v/>
      </c>
      <c r="DK91" s="50" t="str">
        <f t="shared" si="377"/>
        <v/>
      </c>
      <c r="DL91" s="50" t="str">
        <f t="shared" si="377"/>
        <v/>
      </c>
      <c r="DM91" s="50" t="str">
        <f t="shared" si="377"/>
        <v/>
      </c>
      <c r="DN91" s="50" t="str">
        <f t="shared" si="377"/>
        <v/>
      </c>
      <c r="DO91" s="50" t="str">
        <f t="shared" si="377"/>
        <v/>
      </c>
      <c r="DP91" s="50" t="str">
        <f t="shared" si="377"/>
        <v/>
      </c>
      <c r="DQ91" s="50" t="str">
        <f t="shared" si="377"/>
        <v/>
      </c>
      <c r="DR91" s="50" t="str">
        <f t="shared" si="377"/>
        <v/>
      </c>
      <c r="DS91" s="50" t="str">
        <f t="shared" si="377"/>
        <v/>
      </c>
      <c r="DT91" s="170" t="e">
        <f t="shared" si="261"/>
        <v>#N/A</v>
      </c>
      <c r="DU91" s="170" t="e">
        <f t="shared" si="262"/>
        <v>#N/A</v>
      </c>
      <c r="DV91" s="170" t="e">
        <f t="shared" si="263"/>
        <v>#N/A</v>
      </c>
      <c r="DW91" s="170" t="e">
        <f t="shared" si="264"/>
        <v>#N/A</v>
      </c>
      <c r="DX91" s="170" t="e">
        <f t="shared" si="265"/>
        <v>#N/A</v>
      </c>
      <c r="DY91" s="170" t="e">
        <f t="shared" si="266"/>
        <v>#N/A</v>
      </c>
      <c r="DZ91" s="170" t="e">
        <f t="shared" si="267"/>
        <v>#N/A</v>
      </c>
      <c r="EA91" s="170" t="e">
        <f t="shared" si="268"/>
        <v>#N/A</v>
      </c>
      <c r="EB91" s="170" t="e">
        <f t="shared" si="269"/>
        <v>#N/A</v>
      </c>
      <c r="EC91" s="170" t="e">
        <f t="shared" si="270"/>
        <v>#N/A</v>
      </c>
      <c r="ED91" s="170" t="e">
        <f t="shared" si="271"/>
        <v>#N/A</v>
      </c>
      <c r="EE91" s="170" t="e">
        <f t="shared" si="272"/>
        <v>#N/A</v>
      </c>
      <c r="EF91" s="170" t="e">
        <f t="shared" si="273"/>
        <v>#N/A</v>
      </c>
      <c r="EG91" s="170" t="e">
        <f t="shared" si="274"/>
        <v>#N/A</v>
      </c>
      <c r="EH91" s="170" t="e">
        <f t="shared" si="275"/>
        <v>#N/A</v>
      </c>
      <c r="EI91" s="170" t="e">
        <f t="shared" si="276"/>
        <v>#N/A</v>
      </c>
      <c r="EJ91" s="170" t="e">
        <f t="shared" si="277"/>
        <v>#N/A</v>
      </c>
      <c r="EK91" s="170" t="e">
        <f t="shared" si="278"/>
        <v>#N/A</v>
      </c>
      <c r="EL91" s="170" t="e">
        <f t="shared" si="279"/>
        <v>#N/A</v>
      </c>
      <c r="EM91" s="170" t="e">
        <f t="shared" si="280"/>
        <v>#N/A</v>
      </c>
      <c r="EN91" s="170" t="e">
        <f t="shared" si="281"/>
        <v>#N/A</v>
      </c>
      <c r="EO91" s="170" t="e">
        <f t="shared" si="282"/>
        <v>#N/A</v>
      </c>
      <c r="EP91" s="170" t="e">
        <f t="shared" si="283"/>
        <v>#N/A</v>
      </c>
      <c r="EQ91" s="170" t="e">
        <f t="shared" si="284"/>
        <v>#N/A</v>
      </c>
      <c r="ER91" s="170" t="e">
        <f t="shared" si="285"/>
        <v>#N/A</v>
      </c>
      <c r="ES91" s="170" t="e">
        <f t="shared" si="286"/>
        <v>#N/A</v>
      </c>
      <c r="ET91" s="170" t="e">
        <f t="shared" si="287"/>
        <v>#N/A</v>
      </c>
      <c r="EU91" s="170" t="e">
        <f t="shared" si="288"/>
        <v>#N/A</v>
      </c>
      <c r="EV91" s="170" t="e">
        <f t="shared" si="289"/>
        <v>#N/A</v>
      </c>
      <c r="EW91" s="170" t="e">
        <f t="shared" si="290"/>
        <v>#N/A</v>
      </c>
      <c r="EX91" s="170" t="e">
        <f t="shared" si="291"/>
        <v>#N/A</v>
      </c>
      <c r="EY91" s="170" t="e">
        <f t="shared" si="292"/>
        <v>#N/A</v>
      </c>
      <c r="EZ91" s="170" t="e">
        <f t="shared" si="293"/>
        <v>#N/A</v>
      </c>
      <c r="FA91" s="170" t="e">
        <f t="shared" si="294"/>
        <v>#N/A</v>
      </c>
      <c r="FB91" s="170" t="e">
        <f t="shared" si="295"/>
        <v>#N/A</v>
      </c>
      <c r="FC91" s="170" t="e">
        <f t="shared" si="296"/>
        <v>#N/A</v>
      </c>
      <c r="FD91" s="170" t="e">
        <f t="shared" si="297"/>
        <v>#N/A</v>
      </c>
      <c r="FE91" s="170" t="e">
        <f t="shared" si="298"/>
        <v>#N/A</v>
      </c>
      <c r="FF91" s="170" t="e">
        <f t="shared" si="299"/>
        <v>#N/A</v>
      </c>
      <c r="FG91" s="170" t="e">
        <f t="shared" si="300"/>
        <v>#N/A</v>
      </c>
      <c r="FH91" s="170" t="e">
        <f t="shared" si="301"/>
        <v>#N/A</v>
      </c>
      <c r="FI91" s="170" t="e">
        <f t="shared" si="302"/>
        <v>#N/A</v>
      </c>
      <c r="FJ91" s="170" t="e">
        <f t="shared" si="303"/>
        <v>#N/A</v>
      </c>
      <c r="FK91" s="170" t="e">
        <f t="shared" si="304"/>
        <v>#N/A</v>
      </c>
      <c r="FL91" s="170" t="e">
        <f t="shared" si="305"/>
        <v>#N/A</v>
      </c>
      <c r="FM91" s="170" t="e">
        <f t="shared" si="306"/>
        <v>#N/A</v>
      </c>
      <c r="FN91" s="170" t="e">
        <f t="shared" si="307"/>
        <v>#N/A</v>
      </c>
      <c r="FO91" s="170" t="e">
        <f t="shared" si="308"/>
        <v>#N/A</v>
      </c>
      <c r="FP91" s="170" t="e">
        <f t="shared" si="309"/>
        <v>#N/A</v>
      </c>
      <c r="FQ91" s="170" t="e">
        <f t="shared" si="310"/>
        <v>#N/A</v>
      </c>
      <c r="FR91" s="170" t="e">
        <f t="shared" si="311"/>
        <v>#N/A</v>
      </c>
      <c r="FS91" s="170" t="e">
        <f t="shared" si="312"/>
        <v>#N/A</v>
      </c>
      <c r="FT91" s="170" t="e">
        <f t="shared" si="313"/>
        <v>#N/A</v>
      </c>
      <c r="FU91" s="170" t="e">
        <f t="shared" si="314"/>
        <v>#N/A</v>
      </c>
      <c r="FV91" s="170" t="e">
        <f t="shared" si="315"/>
        <v>#N/A</v>
      </c>
      <c r="FW91" s="170" t="e">
        <f t="shared" si="316"/>
        <v>#N/A</v>
      </c>
      <c r="FX91" s="170" t="e">
        <f t="shared" si="317"/>
        <v>#N/A</v>
      </c>
      <c r="FY91" s="170" t="e">
        <f t="shared" si="318"/>
        <v>#N/A</v>
      </c>
      <c r="FZ91" s="170" t="e">
        <f t="shared" si="319"/>
        <v>#N/A</v>
      </c>
      <c r="GA91" s="170" t="e">
        <f t="shared" si="320"/>
        <v>#N/A</v>
      </c>
      <c r="GB91" s="170" t="e">
        <f t="shared" si="321"/>
        <v>#N/A</v>
      </c>
      <c r="GC91" s="170" t="e">
        <f t="shared" si="322"/>
        <v>#N/A</v>
      </c>
      <c r="GD91" s="170" t="e">
        <f t="shared" si="323"/>
        <v>#N/A</v>
      </c>
      <c r="GE91" s="170" t="e">
        <f t="shared" si="324"/>
        <v>#N/A</v>
      </c>
      <c r="GF91" s="170" t="e">
        <f t="shared" si="325"/>
        <v>#N/A</v>
      </c>
      <c r="GG91" s="170" t="e">
        <f t="shared" si="326"/>
        <v>#N/A</v>
      </c>
      <c r="GH91" s="170" t="e">
        <f t="shared" si="327"/>
        <v>#N/A</v>
      </c>
      <c r="GI91" s="170" t="e">
        <f t="shared" si="328"/>
        <v>#N/A</v>
      </c>
      <c r="GJ91" s="170" t="e">
        <f t="shared" si="329"/>
        <v>#N/A</v>
      </c>
      <c r="GK91" s="170" t="e">
        <f t="shared" si="330"/>
        <v>#N/A</v>
      </c>
      <c r="GL91" s="170" t="e">
        <f t="shared" si="331"/>
        <v>#N/A</v>
      </c>
      <c r="GM91" s="170" t="e">
        <f t="shared" si="332"/>
        <v>#N/A</v>
      </c>
      <c r="GN91" s="170" t="e">
        <f t="shared" si="333"/>
        <v>#N/A</v>
      </c>
      <c r="GO91" s="170" t="e">
        <f t="shared" si="334"/>
        <v>#N/A</v>
      </c>
      <c r="GP91" s="170" t="e">
        <f t="shared" si="335"/>
        <v>#N/A</v>
      </c>
      <c r="GQ91" s="170" t="e">
        <f t="shared" si="336"/>
        <v>#N/A</v>
      </c>
      <c r="GR91" s="170" t="e">
        <f t="shared" si="337"/>
        <v>#N/A</v>
      </c>
      <c r="GS91" s="170" t="e">
        <f t="shared" si="338"/>
        <v>#N/A</v>
      </c>
      <c r="GT91" s="170" t="e">
        <f t="shared" si="339"/>
        <v>#N/A</v>
      </c>
      <c r="GU91" s="170" t="e">
        <f t="shared" si="340"/>
        <v>#N/A</v>
      </c>
      <c r="GV91" s="170" t="e">
        <f t="shared" si="341"/>
        <v>#N/A</v>
      </c>
      <c r="GW91" s="170" t="e">
        <f t="shared" si="342"/>
        <v>#N/A</v>
      </c>
      <c r="GX91" s="170" t="e">
        <f t="shared" si="343"/>
        <v>#N/A</v>
      </c>
      <c r="GY91" s="170" t="e">
        <f t="shared" si="344"/>
        <v>#N/A</v>
      </c>
      <c r="GZ91" s="170" t="e">
        <f t="shared" si="345"/>
        <v>#N/A</v>
      </c>
      <c r="HA91" s="170" t="e">
        <f t="shared" si="346"/>
        <v>#N/A</v>
      </c>
      <c r="HB91" s="170" t="e">
        <f t="shared" si="347"/>
        <v>#N/A</v>
      </c>
      <c r="HC91" s="170" t="e">
        <f t="shared" si="348"/>
        <v>#N/A</v>
      </c>
      <c r="HD91" s="170" t="e">
        <f t="shared" si="349"/>
        <v>#N/A</v>
      </c>
      <c r="HE91" s="170" t="e">
        <f t="shared" si="350"/>
        <v>#N/A</v>
      </c>
      <c r="HF91" s="170" t="e">
        <f t="shared" si="351"/>
        <v>#N/A</v>
      </c>
      <c r="HG91" s="170" t="e">
        <f t="shared" si="352"/>
        <v>#N/A</v>
      </c>
      <c r="HH91" s="170" t="e">
        <f t="shared" si="353"/>
        <v>#N/A</v>
      </c>
      <c r="HI91" s="170" t="e">
        <f t="shared" si="354"/>
        <v>#N/A</v>
      </c>
      <c r="HJ91" s="170" t="e">
        <f t="shared" si="355"/>
        <v>#N/A</v>
      </c>
      <c r="HK91" s="170" t="e">
        <f t="shared" si="356"/>
        <v>#N/A</v>
      </c>
      <c r="HL91" s="170" t="e">
        <f t="shared" si="357"/>
        <v>#N/A</v>
      </c>
      <c r="HM91" s="170" t="e">
        <f t="shared" si="358"/>
        <v>#N/A</v>
      </c>
      <c r="HN91" s="170" t="e">
        <f t="shared" si="359"/>
        <v>#N/A</v>
      </c>
      <c r="HO91" s="170" t="e">
        <f t="shared" si="360"/>
        <v>#N/A</v>
      </c>
      <c r="HP91" s="170" t="e">
        <f t="shared" si="361"/>
        <v>#N/A</v>
      </c>
    </row>
    <row r="92" spans="1:224" hidden="1" x14ac:dyDescent="0.25">
      <c r="A92" s="4">
        <v>89</v>
      </c>
      <c r="B92" s="96"/>
      <c r="C92" s="96"/>
      <c r="D92" s="96"/>
      <c r="E92" s="36" t="str">
        <f t="shared" si="362"/>
        <v/>
      </c>
      <c r="F92" s="36" t="str">
        <f t="shared" si="363"/>
        <v/>
      </c>
      <c r="G92" s="74" t="str">
        <f t="shared" si="364"/>
        <v/>
      </c>
      <c r="H92" s="23"/>
      <c r="I92" s="58"/>
      <c r="J92" s="281"/>
      <c r="K92" s="75" t="str">
        <f>IF(AND(B92&gt;0,C92&gt;0,D92&gt;0),IF(ISBLANK(J92),IF(ISBLANK(H92),"",(D92-B92)*VLOOKUP(H92,VLookups!$A$4:$B$13,2,FALSE)),J92),"")</f>
        <v/>
      </c>
      <c r="L92" s="76" t="str">
        <f t="shared" si="257"/>
        <v/>
      </c>
      <c r="M92" s="96"/>
      <c r="N92" s="271"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258"/>
        <v/>
      </c>
      <c r="W92" s="50" t="str">
        <f t="shared" si="375"/>
        <v/>
      </c>
      <c r="X92" s="50" t="str">
        <f t="shared" si="375"/>
        <v/>
      </c>
      <c r="Y92" s="50" t="str">
        <f t="shared" si="375"/>
        <v/>
      </c>
      <c r="Z92" s="50" t="str">
        <f t="shared" si="375"/>
        <v/>
      </c>
      <c r="AA92" s="50" t="str">
        <f t="shared" si="375"/>
        <v/>
      </c>
      <c r="AB92" s="50" t="str">
        <f t="shared" si="375"/>
        <v/>
      </c>
      <c r="AC92" s="50" t="str">
        <f t="shared" si="375"/>
        <v/>
      </c>
      <c r="AD92" s="50" t="str">
        <f t="shared" si="375"/>
        <v/>
      </c>
      <c r="AE92" s="50" t="str">
        <f t="shared" si="375"/>
        <v/>
      </c>
      <c r="AF92" s="50" t="str">
        <f t="shared" si="375"/>
        <v/>
      </c>
      <c r="AG92" s="50" t="str">
        <f t="shared" si="375"/>
        <v/>
      </c>
      <c r="AH92" s="50" t="str">
        <f t="shared" si="375"/>
        <v/>
      </c>
      <c r="AI92" s="50" t="str">
        <f t="shared" si="375"/>
        <v/>
      </c>
      <c r="AJ92" s="50" t="str">
        <f t="shared" si="375"/>
        <v/>
      </c>
      <c r="AK92" s="50" t="str">
        <f t="shared" si="375"/>
        <v/>
      </c>
      <c r="AL92" s="50" t="str">
        <f t="shared" si="375"/>
        <v/>
      </c>
      <c r="AM92" s="50" t="str">
        <f t="shared" si="375"/>
        <v/>
      </c>
      <c r="AN92" s="50" t="str">
        <f t="shared" si="375"/>
        <v/>
      </c>
      <c r="AO92" s="50" t="str">
        <f t="shared" si="375"/>
        <v/>
      </c>
      <c r="AP92" s="50" t="str">
        <f t="shared" si="375"/>
        <v/>
      </c>
      <c r="AQ92" s="50" t="str">
        <f t="shared" si="259"/>
        <v/>
      </c>
      <c r="AR92" s="50" t="str">
        <f t="shared" si="380"/>
        <v/>
      </c>
      <c r="AS92" s="50" t="str">
        <f t="shared" si="380"/>
        <v/>
      </c>
      <c r="AT92" s="50" t="str">
        <f t="shared" si="380"/>
        <v/>
      </c>
      <c r="AU92" s="50" t="str">
        <f t="shared" si="380"/>
        <v/>
      </c>
      <c r="AV92" s="50" t="str">
        <f t="shared" si="380"/>
        <v/>
      </c>
      <c r="AW92" s="50" t="str">
        <f t="shared" si="380"/>
        <v/>
      </c>
      <c r="AX92" s="50" t="str">
        <f t="shared" si="380"/>
        <v/>
      </c>
      <c r="AY92" s="50" t="str">
        <f t="shared" si="380"/>
        <v/>
      </c>
      <c r="AZ92" s="50" t="str">
        <f t="shared" si="380"/>
        <v/>
      </c>
      <c r="BA92" s="50" t="str">
        <f t="shared" si="380"/>
        <v/>
      </c>
      <c r="BB92" s="50" t="str">
        <f t="shared" si="380"/>
        <v/>
      </c>
      <c r="BC92" s="50" t="str">
        <f t="shared" si="380"/>
        <v/>
      </c>
      <c r="BD92" s="50" t="str">
        <f t="shared" si="380"/>
        <v/>
      </c>
      <c r="BE92" s="50" t="str">
        <f t="shared" si="380"/>
        <v/>
      </c>
      <c r="BF92" s="50" t="str">
        <f t="shared" si="380"/>
        <v/>
      </c>
      <c r="BG92" s="50" t="str">
        <f t="shared" si="380"/>
        <v/>
      </c>
      <c r="BH92" s="50" t="str">
        <f t="shared" si="380"/>
        <v/>
      </c>
      <c r="BI92" s="50" t="str">
        <f t="shared" si="380"/>
        <v/>
      </c>
      <c r="BJ92" s="50" t="str">
        <f t="shared" si="380"/>
        <v/>
      </c>
      <c r="BK92" s="50" t="str">
        <f t="shared" si="380"/>
        <v/>
      </c>
      <c r="BL92" s="50" t="str">
        <f t="shared" si="380"/>
        <v/>
      </c>
      <c r="BM92" s="50" t="str">
        <f t="shared" si="380"/>
        <v/>
      </c>
      <c r="BN92" s="50" t="str">
        <f t="shared" si="380"/>
        <v/>
      </c>
      <c r="BO92" s="50" t="str">
        <f t="shared" si="380"/>
        <v/>
      </c>
      <c r="BP92" s="50" t="str">
        <f t="shared" si="380"/>
        <v/>
      </c>
      <c r="BQ92" s="50" t="str">
        <f t="shared" si="380"/>
        <v/>
      </c>
      <c r="BR92" s="50" t="str">
        <f t="shared" si="380"/>
        <v/>
      </c>
      <c r="BS92" s="50" t="str">
        <f t="shared" si="380"/>
        <v/>
      </c>
      <c r="BT92" s="50" t="str">
        <f t="shared" si="380"/>
        <v/>
      </c>
      <c r="BU92" s="50" t="str">
        <f t="shared" si="380"/>
        <v/>
      </c>
      <c r="BV92" s="50" t="str">
        <f t="shared" si="380"/>
        <v/>
      </c>
      <c r="BW92" s="50" t="str">
        <f t="shared" si="380"/>
        <v/>
      </c>
      <c r="BX92" s="50" t="str">
        <f t="shared" si="380"/>
        <v/>
      </c>
      <c r="BY92" s="50" t="str">
        <f t="shared" si="380"/>
        <v/>
      </c>
      <c r="BZ92" s="50" t="str">
        <f t="shared" si="380"/>
        <v/>
      </c>
      <c r="CA92" s="50" t="str">
        <f t="shared" si="380"/>
        <v/>
      </c>
      <c r="CB92" s="50" t="str">
        <f t="shared" si="380"/>
        <v/>
      </c>
      <c r="CC92" s="50" t="str">
        <f t="shared" si="380"/>
        <v/>
      </c>
      <c r="CD92" s="50" t="str">
        <f t="shared" si="380"/>
        <v/>
      </c>
      <c r="CE92" s="50" t="str">
        <f t="shared" si="380"/>
        <v/>
      </c>
      <c r="CF92" s="50" t="str">
        <f t="shared" si="380"/>
        <v/>
      </c>
      <c r="CG92" s="50" t="str">
        <f t="shared" si="380"/>
        <v/>
      </c>
      <c r="CH92" s="50" t="str">
        <f t="shared" si="380"/>
        <v/>
      </c>
      <c r="CI92" s="50" t="str">
        <f t="shared" si="380"/>
        <v/>
      </c>
      <c r="CJ92" s="50" t="str">
        <f t="shared" si="380"/>
        <v/>
      </c>
      <c r="CK92" s="50" t="str">
        <f t="shared" si="380"/>
        <v/>
      </c>
      <c r="CL92" s="50" t="str">
        <f t="shared" si="380"/>
        <v/>
      </c>
      <c r="CM92" s="50" t="str">
        <f t="shared" si="380"/>
        <v/>
      </c>
      <c r="CN92" s="50" t="str">
        <f t="shared" si="380"/>
        <v/>
      </c>
      <c r="CO92" s="50" t="str">
        <f t="shared" si="380"/>
        <v/>
      </c>
      <c r="CP92" s="50" t="str">
        <f t="shared" si="380"/>
        <v/>
      </c>
      <c r="CQ92" s="50" t="str">
        <f t="shared" si="380"/>
        <v/>
      </c>
      <c r="CR92" s="50" t="str">
        <f t="shared" si="380"/>
        <v/>
      </c>
      <c r="CS92" s="50" t="str">
        <f t="shared" si="380"/>
        <v/>
      </c>
      <c r="CT92" s="50" t="str">
        <f t="shared" si="380"/>
        <v/>
      </c>
      <c r="CU92" s="50" t="str">
        <f t="shared" si="380"/>
        <v/>
      </c>
      <c r="CV92" s="50" t="str">
        <f t="shared" si="380"/>
        <v/>
      </c>
      <c r="CW92" s="50" t="str">
        <f t="shared" si="380"/>
        <v/>
      </c>
      <c r="CX92" s="50" t="str">
        <f t="shared" si="380"/>
        <v/>
      </c>
      <c r="CY92" s="50" t="str">
        <f t="shared" si="380"/>
        <v/>
      </c>
      <c r="CZ92" s="50" t="str">
        <f t="shared" si="380"/>
        <v/>
      </c>
      <c r="DA92" s="50" t="str">
        <f t="shared" si="380"/>
        <v/>
      </c>
      <c r="DB92" s="50" t="str">
        <f t="shared" si="380"/>
        <v/>
      </c>
      <c r="DC92" s="50" t="str">
        <f t="shared" ref="DC92" si="381">IF(ISNONTEXT($V92),DB92+$V92,"")</f>
        <v/>
      </c>
      <c r="DD92" s="50" t="str">
        <f t="shared" si="377"/>
        <v/>
      </c>
      <c r="DE92" s="50" t="str">
        <f t="shared" si="377"/>
        <v/>
      </c>
      <c r="DF92" s="50" t="str">
        <f t="shared" si="377"/>
        <v/>
      </c>
      <c r="DG92" s="50" t="str">
        <f t="shared" si="377"/>
        <v/>
      </c>
      <c r="DH92" s="50" t="str">
        <f t="shared" si="377"/>
        <v/>
      </c>
      <c r="DI92" s="50" t="str">
        <f t="shared" si="377"/>
        <v/>
      </c>
      <c r="DJ92" s="50" t="str">
        <f t="shared" si="377"/>
        <v/>
      </c>
      <c r="DK92" s="50" t="str">
        <f t="shared" si="377"/>
        <v/>
      </c>
      <c r="DL92" s="50" t="str">
        <f t="shared" si="377"/>
        <v/>
      </c>
      <c r="DM92" s="50" t="str">
        <f t="shared" si="377"/>
        <v/>
      </c>
      <c r="DN92" s="50" t="str">
        <f t="shared" si="377"/>
        <v/>
      </c>
      <c r="DO92" s="50" t="str">
        <f t="shared" si="377"/>
        <v/>
      </c>
      <c r="DP92" s="50" t="str">
        <f t="shared" si="377"/>
        <v/>
      </c>
      <c r="DQ92" s="50" t="str">
        <f t="shared" si="377"/>
        <v/>
      </c>
      <c r="DR92" s="50" t="str">
        <f t="shared" si="377"/>
        <v/>
      </c>
      <c r="DS92" s="50" t="str">
        <f t="shared" si="377"/>
        <v/>
      </c>
      <c r="DT92" s="170" t="e">
        <f t="shared" si="261"/>
        <v>#N/A</v>
      </c>
      <c r="DU92" s="170" t="e">
        <f t="shared" si="262"/>
        <v>#N/A</v>
      </c>
      <c r="DV92" s="170" t="e">
        <f t="shared" si="263"/>
        <v>#N/A</v>
      </c>
      <c r="DW92" s="170" t="e">
        <f t="shared" si="264"/>
        <v>#N/A</v>
      </c>
      <c r="DX92" s="170" t="e">
        <f t="shared" si="265"/>
        <v>#N/A</v>
      </c>
      <c r="DY92" s="170" t="e">
        <f t="shared" si="266"/>
        <v>#N/A</v>
      </c>
      <c r="DZ92" s="170" t="e">
        <f t="shared" si="267"/>
        <v>#N/A</v>
      </c>
      <c r="EA92" s="170" t="e">
        <f t="shared" si="268"/>
        <v>#N/A</v>
      </c>
      <c r="EB92" s="170" t="e">
        <f t="shared" si="269"/>
        <v>#N/A</v>
      </c>
      <c r="EC92" s="170" t="e">
        <f t="shared" si="270"/>
        <v>#N/A</v>
      </c>
      <c r="ED92" s="170" t="e">
        <f t="shared" si="271"/>
        <v>#N/A</v>
      </c>
      <c r="EE92" s="170" t="e">
        <f t="shared" si="272"/>
        <v>#N/A</v>
      </c>
      <c r="EF92" s="170" t="e">
        <f t="shared" si="273"/>
        <v>#N/A</v>
      </c>
      <c r="EG92" s="170" t="e">
        <f t="shared" si="274"/>
        <v>#N/A</v>
      </c>
      <c r="EH92" s="170" t="e">
        <f t="shared" si="275"/>
        <v>#N/A</v>
      </c>
      <c r="EI92" s="170" t="e">
        <f t="shared" si="276"/>
        <v>#N/A</v>
      </c>
      <c r="EJ92" s="170" t="e">
        <f t="shared" si="277"/>
        <v>#N/A</v>
      </c>
      <c r="EK92" s="170" t="e">
        <f t="shared" si="278"/>
        <v>#N/A</v>
      </c>
      <c r="EL92" s="170" t="e">
        <f t="shared" si="279"/>
        <v>#N/A</v>
      </c>
      <c r="EM92" s="170" t="e">
        <f t="shared" si="280"/>
        <v>#N/A</v>
      </c>
      <c r="EN92" s="170" t="e">
        <f t="shared" si="281"/>
        <v>#N/A</v>
      </c>
      <c r="EO92" s="170" t="e">
        <f t="shared" si="282"/>
        <v>#N/A</v>
      </c>
      <c r="EP92" s="170" t="e">
        <f t="shared" si="283"/>
        <v>#N/A</v>
      </c>
      <c r="EQ92" s="170" t="e">
        <f t="shared" si="284"/>
        <v>#N/A</v>
      </c>
      <c r="ER92" s="170" t="e">
        <f t="shared" si="285"/>
        <v>#N/A</v>
      </c>
      <c r="ES92" s="170" t="e">
        <f t="shared" si="286"/>
        <v>#N/A</v>
      </c>
      <c r="ET92" s="170" t="e">
        <f t="shared" si="287"/>
        <v>#N/A</v>
      </c>
      <c r="EU92" s="170" t="e">
        <f t="shared" si="288"/>
        <v>#N/A</v>
      </c>
      <c r="EV92" s="170" t="e">
        <f t="shared" si="289"/>
        <v>#N/A</v>
      </c>
      <c r="EW92" s="170" t="e">
        <f t="shared" si="290"/>
        <v>#N/A</v>
      </c>
      <c r="EX92" s="170" t="e">
        <f t="shared" si="291"/>
        <v>#N/A</v>
      </c>
      <c r="EY92" s="170" t="e">
        <f t="shared" si="292"/>
        <v>#N/A</v>
      </c>
      <c r="EZ92" s="170" t="e">
        <f t="shared" si="293"/>
        <v>#N/A</v>
      </c>
      <c r="FA92" s="170" t="e">
        <f t="shared" si="294"/>
        <v>#N/A</v>
      </c>
      <c r="FB92" s="170" t="e">
        <f t="shared" si="295"/>
        <v>#N/A</v>
      </c>
      <c r="FC92" s="170" t="e">
        <f t="shared" si="296"/>
        <v>#N/A</v>
      </c>
      <c r="FD92" s="170" t="e">
        <f t="shared" si="297"/>
        <v>#N/A</v>
      </c>
      <c r="FE92" s="170" t="e">
        <f t="shared" si="298"/>
        <v>#N/A</v>
      </c>
      <c r="FF92" s="170" t="e">
        <f t="shared" si="299"/>
        <v>#N/A</v>
      </c>
      <c r="FG92" s="170" t="e">
        <f t="shared" si="300"/>
        <v>#N/A</v>
      </c>
      <c r="FH92" s="170" t="e">
        <f t="shared" si="301"/>
        <v>#N/A</v>
      </c>
      <c r="FI92" s="170" t="e">
        <f t="shared" si="302"/>
        <v>#N/A</v>
      </c>
      <c r="FJ92" s="170" t="e">
        <f t="shared" si="303"/>
        <v>#N/A</v>
      </c>
      <c r="FK92" s="170" t="e">
        <f t="shared" si="304"/>
        <v>#N/A</v>
      </c>
      <c r="FL92" s="170" t="e">
        <f t="shared" si="305"/>
        <v>#N/A</v>
      </c>
      <c r="FM92" s="170" t="e">
        <f t="shared" si="306"/>
        <v>#N/A</v>
      </c>
      <c r="FN92" s="170" t="e">
        <f t="shared" si="307"/>
        <v>#N/A</v>
      </c>
      <c r="FO92" s="170" t="e">
        <f t="shared" si="308"/>
        <v>#N/A</v>
      </c>
      <c r="FP92" s="170" t="e">
        <f t="shared" si="309"/>
        <v>#N/A</v>
      </c>
      <c r="FQ92" s="170" t="e">
        <f t="shared" si="310"/>
        <v>#N/A</v>
      </c>
      <c r="FR92" s="170" t="e">
        <f t="shared" si="311"/>
        <v>#N/A</v>
      </c>
      <c r="FS92" s="170" t="e">
        <f t="shared" si="312"/>
        <v>#N/A</v>
      </c>
      <c r="FT92" s="170" t="e">
        <f t="shared" si="313"/>
        <v>#N/A</v>
      </c>
      <c r="FU92" s="170" t="e">
        <f t="shared" si="314"/>
        <v>#N/A</v>
      </c>
      <c r="FV92" s="170" t="e">
        <f t="shared" si="315"/>
        <v>#N/A</v>
      </c>
      <c r="FW92" s="170" t="e">
        <f t="shared" si="316"/>
        <v>#N/A</v>
      </c>
      <c r="FX92" s="170" t="e">
        <f t="shared" si="317"/>
        <v>#N/A</v>
      </c>
      <c r="FY92" s="170" t="e">
        <f t="shared" si="318"/>
        <v>#N/A</v>
      </c>
      <c r="FZ92" s="170" t="e">
        <f t="shared" si="319"/>
        <v>#N/A</v>
      </c>
      <c r="GA92" s="170" t="e">
        <f t="shared" si="320"/>
        <v>#N/A</v>
      </c>
      <c r="GB92" s="170" t="e">
        <f t="shared" si="321"/>
        <v>#N/A</v>
      </c>
      <c r="GC92" s="170" t="e">
        <f t="shared" si="322"/>
        <v>#N/A</v>
      </c>
      <c r="GD92" s="170" t="e">
        <f t="shared" si="323"/>
        <v>#N/A</v>
      </c>
      <c r="GE92" s="170" t="e">
        <f t="shared" si="324"/>
        <v>#N/A</v>
      </c>
      <c r="GF92" s="170" t="e">
        <f t="shared" si="325"/>
        <v>#N/A</v>
      </c>
      <c r="GG92" s="170" t="e">
        <f t="shared" si="326"/>
        <v>#N/A</v>
      </c>
      <c r="GH92" s="170" t="e">
        <f t="shared" si="327"/>
        <v>#N/A</v>
      </c>
      <c r="GI92" s="170" t="e">
        <f t="shared" si="328"/>
        <v>#N/A</v>
      </c>
      <c r="GJ92" s="170" t="e">
        <f t="shared" si="329"/>
        <v>#N/A</v>
      </c>
      <c r="GK92" s="170" t="e">
        <f t="shared" si="330"/>
        <v>#N/A</v>
      </c>
      <c r="GL92" s="170" t="e">
        <f t="shared" si="331"/>
        <v>#N/A</v>
      </c>
      <c r="GM92" s="170" t="e">
        <f t="shared" si="332"/>
        <v>#N/A</v>
      </c>
      <c r="GN92" s="170" t="e">
        <f t="shared" si="333"/>
        <v>#N/A</v>
      </c>
      <c r="GO92" s="170" t="e">
        <f t="shared" si="334"/>
        <v>#N/A</v>
      </c>
      <c r="GP92" s="170" t="e">
        <f t="shared" si="335"/>
        <v>#N/A</v>
      </c>
      <c r="GQ92" s="170" t="e">
        <f t="shared" si="336"/>
        <v>#N/A</v>
      </c>
      <c r="GR92" s="170" t="e">
        <f t="shared" si="337"/>
        <v>#N/A</v>
      </c>
      <c r="GS92" s="170" t="e">
        <f t="shared" si="338"/>
        <v>#N/A</v>
      </c>
      <c r="GT92" s="170" t="e">
        <f t="shared" si="339"/>
        <v>#N/A</v>
      </c>
      <c r="GU92" s="170" t="e">
        <f t="shared" si="340"/>
        <v>#N/A</v>
      </c>
      <c r="GV92" s="170" t="e">
        <f t="shared" si="341"/>
        <v>#N/A</v>
      </c>
      <c r="GW92" s="170" t="e">
        <f t="shared" si="342"/>
        <v>#N/A</v>
      </c>
      <c r="GX92" s="170" t="e">
        <f t="shared" si="343"/>
        <v>#N/A</v>
      </c>
      <c r="GY92" s="170" t="e">
        <f t="shared" si="344"/>
        <v>#N/A</v>
      </c>
      <c r="GZ92" s="170" t="e">
        <f t="shared" si="345"/>
        <v>#N/A</v>
      </c>
      <c r="HA92" s="170" t="e">
        <f t="shared" si="346"/>
        <v>#N/A</v>
      </c>
      <c r="HB92" s="170" t="e">
        <f t="shared" si="347"/>
        <v>#N/A</v>
      </c>
      <c r="HC92" s="170" t="e">
        <f t="shared" si="348"/>
        <v>#N/A</v>
      </c>
      <c r="HD92" s="170" t="e">
        <f t="shared" si="349"/>
        <v>#N/A</v>
      </c>
      <c r="HE92" s="170" t="e">
        <f t="shared" si="350"/>
        <v>#N/A</v>
      </c>
      <c r="HF92" s="170" t="e">
        <f t="shared" si="351"/>
        <v>#N/A</v>
      </c>
      <c r="HG92" s="170" t="e">
        <f t="shared" si="352"/>
        <v>#N/A</v>
      </c>
      <c r="HH92" s="170" t="e">
        <f t="shared" si="353"/>
        <v>#N/A</v>
      </c>
      <c r="HI92" s="170" t="e">
        <f t="shared" si="354"/>
        <v>#N/A</v>
      </c>
      <c r="HJ92" s="170" t="e">
        <f t="shared" si="355"/>
        <v>#N/A</v>
      </c>
      <c r="HK92" s="170" t="e">
        <f t="shared" si="356"/>
        <v>#N/A</v>
      </c>
      <c r="HL92" s="170" t="e">
        <f t="shared" si="357"/>
        <v>#N/A</v>
      </c>
      <c r="HM92" s="170" t="e">
        <f t="shared" si="358"/>
        <v>#N/A</v>
      </c>
      <c r="HN92" s="170" t="e">
        <f t="shared" si="359"/>
        <v>#N/A</v>
      </c>
      <c r="HO92" s="170" t="e">
        <f t="shared" si="360"/>
        <v>#N/A</v>
      </c>
      <c r="HP92" s="170" t="e">
        <f t="shared" si="361"/>
        <v>#N/A</v>
      </c>
    </row>
    <row r="93" spans="1:224" hidden="1" x14ac:dyDescent="0.25">
      <c r="A93" s="4">
        <v>90</v>
      </c>
      <c r="B93" s="96"/>
      <c r="C93" s="96"/>
      <c r="D93" s="96"/>
      <c r="E93" s="36" t="str">
        <f t="shared" si="362"/>
        <v/>
      </c>
      <c r="F93" s="36" t="str">
        <f t="shared" si="363"/>
        <v/>
      </c>
      <c r="G93" s="74" t="str">
        <f t="shared" si="364"/>
        <v/>
      </c>
      <c r="H93" s="23"/>
      <c r="I93" s="58"/>
      <c r="J93" s="281"/>
      <c r="K93" s="75" t="str">
        <f>IF(AND(B93&gt;0,C93&gt;0,D93&gt;0),IF(ISBLANK(J93),IF(ISBLANK(H93),"",(D93-B93)*VLOOKUP(H93,VLookups!$A$4:$B$13,2,FALSE)),J93),"")</f>
        <v/>
      </c>
      <c r="L93" s="76" t="str">
        <f t="shared" si="257"/>
        <v/>
      </c>
      <c r="M93" s="96"/>
      <c r="N93" s="271"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258"/>
        <v/>
      </c>
      <c r="W93" s="50" t="str">
        <f t="shared" si="375"/>
        <v/>
      </c>
      <c r="X93" s="50" t="str">
        <f t="shared" si="375"/>
        <v/>
      </c>
      <c r="Y93" s="50" t="str">
        <f t="shared" si="375"/>
        <v/>
      </c>
      <c r="Z93" s="50" t="str">
        <f t="shared" si="375"/>
        <v/>
      </c>
      <c r="AA93" s="50" t="str">
        <f t="shared" si="375"/>
        <v/>
      </c>
      <c r="AB93" s="50" t="str">
        <f t="shared" si="375"/>
        <v/>
      </c>
      <c r="AC93" s="50" t="str">
        <f t="shared" si="375"/>
        <v/>
      </c>
      <c r="AD93" s="50" t="str">
        <f t="shared" si="375"/>
        <v/>
      </c>
      <c r="AE93" s="50" t="str">
        <f t="shared" si="375"/>
        <v/>
      </c>
      <c r="AF93" s="50" t="str">
        <f t="shared" si="375"/>
        <v/>
      </c>
      <c r="AG93" s="50" t="str">
        <f t="shared" si="375"/>
        <v/>
      </c>
      <c r="AH93" s="50" t="str">
        <f t="shared" si="375"/>
        <v/>
      </c>
      <c r="AI93" s="50" t="str">
        <f t="shared" si="375"/>
        <v/>
      </c>
      <c r="AJ93" s="50" t="str">
        <f t="shared" si="375"/>
        <v/>
      </c>
      <c r="AK93" s="50" t="str">
        <f t="shared" si="375"/>
        <v/>
      </c>
      <c r="AL93" s="50" t="str">
        <f t="shared" si="375"/>
        <v/>
      </c>
      <c r="AM93" s="50" t="str">
        <f t="shared" si="375"/>
        <v/>
      </c>
      <c r="AN93" s="50" t="str">
        <f t="shared" si="375"/>
        <v/>
      </c>
      <c r="AO93" s="50" t="str">
        <f t="shared" si="375"/>
        <v/>
      </c>
      <c r="AP93" s="50" t="str">
        <f t="shared" si="375"/>
        <v/>
      </c>
      <c r="AQ93" s="50" t="str">
        <f t="shared" si="259"/>
        <v/>
      </c>
      <c r="AR93" s="50" t="str">
        <f t="shared" ref="AR93:DC96" si="382">IF(ISNONTEXT($V93),AQ93+$V93,"")</f>
        <v/>
      </c>
      <c r="AS93" s="50" t="str">
        <f t="shared" si="382"/>
        <v/>
      </c>
      <c r="AT93" s="50" t="str">
        <f t="shared" si="382"/>
        <v/>
      </c>
      <c r="AU93" s="50" t="str">
        <f t="shared" si="382"/>
        <v/>
      </c>
      <c r="AV93" s="50" t="str">
        <f t="shared" si="382"/>
        <v/>
      </c>
      <c r="AW93" s="50" t="str">
        <f t="shared" si="382"/>
        <v/>
      </c>
      <c r="AX93" s="50" t="str">
        <f t="shared" si="382"/>
        <v/>
      </c>
      <c r="AY93" s="50" t="str">
        <f t="shared" si="382"/>
        <v/>
      </c>
      <c r="AZ93" s="50" t="str">
        <f t="shared" si="382"/>
        <v/>
      </c>
      <c r="BA93" s="50" t="str">
        <f t="shared" si="382"/>
        <v/>
      </c>
      <c r="BB93" s="50" t="str">
        <f t="shared" si="382"/>
        <v/>
      </c>
      <c r="BC93" s="50" t="str">
        <f t="shared" si="382"/>
        <v/>
      </c>
      <c r="BD93" s="50" t="str">
        <f t="shared" si="382"/>
        <v/>
      </c>
      <c r="BE93" s="50" t="str">
        <f t="shared" si="382"/>
        <v/>
      </c>
      <c r="BF93" s="50" t="str">
        <f t="shared" si="382"/>
        <v/>
      </c>
      <c r="BG93" s="50" t="str">
        <f t="shared" si="382"/>
        <v/>
      </c>
      <c r="BH93" s="50" t="str">
        <f t="shared" si="382"/>
        <v/>
      </c>
      <c r="BI93" s="50" t="str">
        <f t="shared" si="382"/>
        <v/>
      </c>
      <c r="BJ93" s="50" t="str">
        <f t="shared" si="382"/>
        <v/>
      </c>
      <c r="BK93" s="50" t="str">
        <f t="shared" si="382"/>
        <v/>
      </c>
      <c r="BL93" s="50" t="str">
        <f t="shared" si="382"/>
        <v/>
      </c>
      <c r="BM93" s="50" t="str">
        <f t="shared" si="382"/>
        <v/>
      </c>
      <c r="BN93" s="50" t="str">
        <f t="shared" si="382"/>
        <v/>
      </c>
      <c r="BO93" s="50" t="str">
        <f t="shared" si="382"/>
        <v/>
      </c>
      <c r="BP93" s="50" t="str">
        <f t="shared" si="382"/>
        <v/>
      </c>
      <c r="BQ93" s="50" t="str">
        <f t="shared" si="382"/>
        <v/>
      </c>
      <c r="BR93" s="50" t="str">
        <f t="shared" si="382"/>
        <v/>
      </c>
      <c r="BS93" s="50" t="str">
        <f t="shared" si="382"/>
        <v/>
      </c>
      <c r="BT93" s="50" t="str">
        <f t="shared" si="382"/>
        <v/>
      </c>
      <c r="BU93" s="50" t="str">
        <f t="shared" si="382"/>
        <v/>
      </c>
      <c r="BV93" s="50" t="str">
        <f t="shared" si="382"/>
        <v/>
      </c>
      <c r="BW93" s="50" t="str">
        <f t="shared" si="382"/>
        <v/>
      </c>
      <c r="BX93" s="50" t="str">
        <f t="shared" si="382"/>
        <v/>
      </c>
      <c r="BY93" s="50" t="str">
        <f t="shared" si="382"/>
        <v/>
      </c>
      <c r="BZ93" s="50" t="str">
        <f t="shared" si="382"/>
        <v/>
      </c>
      <c r="CA93" s="50" t="str">
        <f t="shared" si="382"/>
        <v/>
      </c>
      <c r="CB93" s="50" t="str">
        <f t="shared" si="382"/>
        <v/>
      </c>
      <c r="CC93" s="50" t="str">
        <f t="shared" si="382"/>
        <v/>
      </c>
      <c r="CD93" s="50" t="str">
        <f t="shared" si="382"/>
        <v/>
      </c>
      <c r="CE93" s="50" t="str">
        <f t="shared" si="382"/>
        <v/>
      </c>
      <c r="CF93" s="50" t="str">
        <f t="shared" si="382"/>
        <v/>
      </c>
      <c r="CG93" s="50" t="str">
        <f t="shared" si="382"/>
        <v/>
      </c>
      <c r="CH93" s="50" t="str">
        <f t="shared" si="382"/>
        <v/>
      </c>
      <c r="CI93" s="50" t="str">
        <f t="shared" si="382"/>
        <v/>
      </c>
      <c r="CJ93" s="50" t="str">
        <f t="shared" si="382"/>
        <v/>
      </c>
      <c r="CK93" s="50" t="str">
        <f t="shared" si="382"/>
        <v/>
      </c>
      <c r="CL93" s="50" t="str">
        <f t="shared" si="382"/>
        <v/>
      </c>
      <c r="CM93" s="50" t="str">
        <f t="shared" si="382"/>
        <v/>
      </c>
      <c r="CN93" s="50" t="str">
        <f t="shared" si="382"/>
        <v/>
      </c>
      <c r="CO93" s="50" t="str">
        <f t="shared" si="382"/>
        <v/>
      </c>
      <c r="CP93" s="50" t="str">
        <f t="shared" si="382"/>
        <v/>
      </c>
      <c r="CQ93" s="50" t="str">
        <f t="shared" si="382"/>
        <v/>
      </c>
      <c r="CR93" s="50" t="str">
        <f t="shared" si="382"/>
        <v/>
      </c>
      <c r="CS93" s="50" t="str">
        <f t="shared" si="382"/>
        <v/>
      </c>
      <c r="CT93" s="50" t="str">
        <f t="shared" si="382"/>
        <v/>
      </c>
      <c r="CU93" s="50" t="str">
        <f t="shared" si="382"/>
        <v/>
      </c>
      <c r="CV93" s="50" t="str">
        <f t="shared" si="382"/>
        <v/>
      </c>
      <c r="CW93" s="50" t="str">
        <f t="shared" si="382"/>
        <v/>
      </c>
      <c r="CX93" s="50" t="str">
        <f t="shared" si="382"/>
        <v/>
      </c>
      <c r="CY93" s="50" t="str">
        <f t="shared" si="382"/>
        <v/>
      </c>
      <c r="CZ93" s="50" t="str">
        <f t="shared" si="382"/>
        <v/>
      </c>
      <c r="DA93" s="50" t="str">
        <f t="shared" si="382"/>
        <v/>
      </c>
      <c r="DB93" s="50" t="str">
        <f t="shared" si="382"/>
        <v/>
      </c>
      <c r="DC93" s="50" t="str">
        <f t="shared" si="382"/>
        <v/>
      </c>
      <c r="DD93" s="50" t="str">
        <f t="shared" si="377"/>
        <v/>
      </c>
      <c r="DE93" s="50" t="str">
        <f t="shared" si="377"/>
        <v/>
      </c>
      <c r="DF93" s="50" t="str">
        <f t="shared" si="377"/>
        <v/>
      </c>
      <c r="DG93" s="50" t="str">
        <f t="shared" si="377"/>
        <v/>
      </c>
      <c r="DH93" s="50" t="str">
        <f t="shared" si="377"/>
        <v/>
      </c>
      <c r="DI93" s="50" t="str">
        <f t="shared" si="377"/>
        <v/>
      </c>
      <c r="DJ93" s="50" t="str">
        <f t="shared" si="377"/>
        <v/>
      </c>
      <c r="DK93" s="50" t="str">
        <f t="shared" si="377"/>
        <v/>
      </c>
      <c r="DL93" s="50" t="str">
        <f t="shared" si="377"/>
        <v/>
      </c>
      <c r="DM93" s="50" t="str">
        <f t="shared" si="377"/>
        <v/>
      </c>
      <c r="DN93" s="50" t="str">
        <f t="shared" si="377"/>
        <v/>
      </c>
      <c r="DO93" s="50" t="str">
        <f t="shared" si="377"/>
        <v/>
      </c>
      <c r="DP93" s="50" t="str">
        <f t="shared" si="377"/>
        <v/>
      </c>
      <c r="DQ93" s="50" t="str">
        <f t="shared" si="377"/>
        <v/>
      </c>
      <c r="DR93" s="50" t="str">
        <f t="shared" si="377"/>
        <v/>
      </c>
      <c r="DS93" s="50" t="str">
        <f t="shared" si="377"/>
        <v/>
      </c>
      <c r="DT93" s="170" t="e">
        <f t="shared" si="261"/>
        <v>#N/A</v>
      </c>
      <c r="DU93" s="170" t="e">
        <f t="shared" si="262"/>
        <v>#N/A</v>
      </c>
      <c r="DV93" s="170" t="e">
        <f t="shared" si="263"/>
        <v>#N/A</v>
      </c>
      <c r="DW93" s="170" t="e">
        <f t="shared" si="264"/>
        <v>#N/A</v>
      </c>
      <c r="DX93" s="170" t="e">
        <f t="shared" si="265"/>
        <v>#N/A</v>
      </c>
      <c r="DY93" s="170" t="e">
        <f t="shared" si="266"/>
        <v>#N/A</v>
      </c>
      <c r="DZ93" s="170" t="e">
        <f t="shared" si="267"/>
        <v>#N/A</v>
      </c>
      <c r="EA93" s="170" t="e">
        <f t="shared" si="268"/>
        <v>#N/A</v>
      </c>
      <c r="EB93" s="170" t="e">
        <f t="shared" si="269"/>
        <v>#N/A</v>
      </c>
      <c r="EC93" s="170" t="e">
        <f t="shared" si="270"/>
        <v>#N/A</v>
      </c>
      <c r="ED93" s="170" t="e">
        <f t="shared" si="271"/>
        <v>#N/A</v>
      </c>
      <c r="EE93" s="170" t="e">
        <f t="shared" si="272"/>
        <v>#N/A</v>
      </c>
      <c r="EF93" s="170" t="e">
        <f t="shared" si="273"/>
        <v>#N/A</v>
      </c>
      <c r="EG93" s="170" t="e">
        <f t="shared" si="274"/>
        <v>#N/A</v>
      </c>
      <c r="EH93" s="170" t="e">
        <f t="shared" si="275"/>
        <v>#N/A</v>
      </c>
      <c r="EI93" s="170" t="e">
        <f t="shared" si="276"/>
        <v>#N/A</v>
      </c>
      <c r="EJ93" s="170" t="e">
        <f t="shared" si="277"/>
        <v>#N/A</v>
      </c>
      <c r="EK93" s="170" t="e">
        <f t="shared" si="278"/>
        <v>#N/A</v>
      </c>
      <c r="EL93" s="170" t="e">
        <f t="shared" si="279"/>
        <v>#N/A</v>
      </c>
      <c r="EM93" s="170" t="e">
        <f t="shared" si="280"/>
        <v>#N/A</v>
      </c>
      <c r="EN93" s="170" t="e">
        <f t="shared" si="281"/>
        <v>#N/A</v>
      </c>
      <c r="EO93" s="170" t="e">
        <f t="shared" si="282"/>
        <v>#N/A</v>
      </c>
      <c r="EP93" s="170" t="e">
        <f t="shared" si="283"/>
        <v>#N/A</v>
      </c>
      <c r="EQ93" s="170" t="e">
        <f t="shared" si="284"/>
        <v>#N/A</v>
      </c>
      <c r="ER93" s="170" t="e">
        <f t="shared" si="285"/>
        <v>#N/A</v>
      </c>
      <c r="ES93" s="170" t="e">
        <f t="shared" si="286"/>
        <v>#N/A</v>
      </c>
      <c r="ET93" s="170" t="e">
        <f t="shared" si="287"/>
        <v>#N/A</v>
      </c>
      <c r="EU93" s="170" t="e">
        <f t="shared" si="288"/>
        <v>#N/A</v>
      </c>
      <c r="EV93" s="170" t="e">
        <f t="shared" si="289"/>
        <v>#N/A</v>
      </c>
      <c r="EW93" s="170" t="e">
        <f t="shared" si="290"/>
        <v>#N/A</v>
      </c>
      <c r="EX93" s="170" t="e">
        <f t="shared" si="291"/>
        <v>#N/A</v>
      </c>
      <c r="EY93" s="170" t="e">
        <f t="shared" si="292"/>
        <v>#N/A</v>
      </c>
      <c r="EZ93" s="170" t="e">
        <f t="shared" si="293"/>
        <v>#N/A</v>
      </c>
      <c r="FA93" s="170" t="e">
        <f t="shared" si="294"/>
        <v>#N/A</v>
      </c>
      <c r="FB93" s="170" t="e">
        <f t="shared" si="295"/>
        <v>#N/A</v>
      </c>
      <c r="FC93" s="170" t="e">
        <f t="shared" si="296"/>
        <v>#N/A</v>
      </c>
      <c r="FD93" s="170" t="e">
        <f t="shared" si="297"/>
        <v>#N/A</v>
      </c>
      <c r="FE93" s="170" t="e">
        <f t="shared" si="298"/>
        <v>#N/A</v>
      </c>
      <c r="FF93" s="170" t="e">
        <f t="shared" si="299"/>
        <v>#N/A</v>
      </c>
      <c r="FG93" s="170" t="e">
        <f t="shared" si="300"/>
        <v>#N/A</v>
      </c>
      <c r="FH93" s="170" t="e">
        <f t="shared" si="301"/>
        <v>#N/A</v>
      </c>
      <c r="FI93" s="170" t="e">
        <f t="shared" si="302"/>
        <v>#N/A</v>
      </c>
      <c r="FJ93" s="170" t="e">
        <f t="shared" si="303"/>
        <v>#N/A</v>
      </c>
      <c r="FK93" s="170" t="e">
        <f t="shared" si="304"/>
        <v>#N/A</v>
      </c>
      <c r="FL93" s="170" t="e">
        <f t="shared" si="305"/>
        <v>#N/A</v>
      </c>
      <c r="FM93" s="170" t="e">
        <f t="shared" si="306"/>
        <v>#N/A</v>
      </c>
      <c r="FN93" s="170" t="e">
        <f t="shared" si="307"/>
        <v>#N/A</v>
      </c>
      <c r="FO93" s="170" t="e">
        <f t="shared" si="308"/>
        <v>#N/A</v>
      </c>
      <c r="FP93" s="170" t="e">
        <f t="shared" si="309"/>
        <v>#N/A</v>
      </c>
      <c r="FQ93" s="170" t="e">
        <f t="shared" si="310"/>
        <v>#N/A</v>
      </c>
      <c r="FR93" s="170" t="e">
        <f t="shared" si="311"/>
        <v>#N/A</v>
      </c>
      <c r="FS93" s="170" t="e">
        <f t="shared" si="312"/>
        <v>#N/A</v>
      </c>
      <c r="FT93" s="170" t="e">
        <f t="shared" si="313"/>
        <v>#N/A</v>
      </c>
      <c r="FU93" s="170" t="e">
        <f t="shared" si="314"/>
        <v>#N/A</v>
      </c>
      <c r="FV93" s="170" t="e">
        <f t="shared" si="315"/>
        <v>#N/A</v>
      </c>
      <c r="FW93" s="170" t="e">
        <f t="shared" si="316"/>
        <v>#N/A</v>
      </c>
      <c r="FX93" s="170" t="e">
        <f t="shared" si="317"/>
        <v>#N/A</v>
      </c>
      <c r="FY93" s="170" t="e">
        <f t="shared" si="318"/>
        <v>#N/A</v>
      </c>
      <c r="FZ93" s="170" t="e">
        <f t="shared" si="319"/>
        <v>#N/A</v>
      </c>
      <c r="GA93" s="170" t="e">
        <f t="shared" si="320"/>
        <v>#N/A</v>
      </c>
      <c r="GB93" s="170" t="e">
        <f t="shared" si="321"/>
        <v>#N/A</v>
      </c>
      <c r="GC93" s="170" t="e">
        <f t="shared" si="322"/>
        <v>#N/A</v>
      </c>
      <c r="GD93" s="170" t="e">
        <f t="shared" si="323"/>
        <v>#N/A</v>
      </c>
      <c r="GE93" s="170" t="e">
        <f t="shared" si="324"/>
        <v>#N/A</v>
      </c>
      <c r="GF93" s="170" t="e">
        <f t="shared" si="325"/>
        <v>#N/A</v>
      </c>
      <c r="GG93" s="170" t="e">
        <f t="shared" si="326"/>
        <v>#N/A</v>
      </c>
      <c r="GH93" s="170" t="e">
        <f t="shared" si="327"/>
        <v>#N/A</v>
      </c>
      <c r="GI93" s="170" t="e">
        <f t="shared" si="328"/>
        <v>#N/A</v>
      </c>
      <c r="GJ93" s="170" t="e">
        <f t="shared" si="329"/>
        <v>#N/A</v>
      </c>
      <c r="GK93" s="170" t="e">
        <f t="shared" si="330"/>
        <v>#N/A</v>
      </c>
      <c r="GL93" s="170" t="e">
        <f t="shared" si="331"/>
        <v>#N/A</v>
      </c>
      <c r="GM93" s="170" t="e">
        <f t="shared" si="332"/>
        <v>#N/A</v>
      </c>
      <c r="GN93" s="170" t="e">
        <f t="shared" si="333"/>
        <v>#N/A</v>
      </c>
      <c r="GO93" s="170" t="e">
        <f t="shared" si="334"/>
        <v>#N/A</v>
      </c>
      <c r="GP93" s="170" t="e">
        <f t="shared" si="335"/>
        <v>#N/A</v>
      </c>
      <c r="GQ93" s="170" t="e">
        <f t="shared" si="336"/>
        <v>#N/A</v>
      </c>
      <c r="GR93" s="170" t="e">
        <f t="shared" si="337"/>
        <v>#N/A</v>
      </c>
      <c r="GS93" s="170" t="e">
        <f t="shared" si="338"/>
        <v>#N/A</v>
      </c>
      <c r="GT93" s="170" t="e">
        <f t="shared" si="339"/>
        <v>#N/A</v>
      </c>
      <c r="GU93" s="170" t="e">
        <f t="shared" si="340"/>
        <v>#N/A</v>
      </c>
      <c r="GV93" s="170" t="e">
        <f t="shared" si="341"/>
        <v>#N/A</v>
      </c>
      <c r="GW93" s="170" t="e">
        <f t="shared" si="342"/>
        <v>#N/A</v>
      </c>
      <c r="GX93" s="170" t="e">
        <f t="shared" si="343"/>
        <v>#N/A</v>
      </c>
      <c r="GY93" s="170" t="e">
        <f t="shared" si="344"/>
        <v>#N/A</v>
      </c>
      <c r="GZ93" s="170" t="e">
        <f t="shared" si="345"/>
        <v>#N/A</v>
      </c>
      <c r="HA93" s="170" t="e">
        <f t="shared" si="346"/>
        <v>#N/A</v>
      </c>
      <c r="HB93" s="170" t="e">
        <f t="shared" si="347"/>
        <v>#N/A</v>
      </c>
      <c r="HC93" s="170" t="e">
        <f t="shared" si="348"/>
        <v>#N/A</v>
      </c>
      <c r="HD93" s="170" t="e">
        <f t="shared" si="349"/>
        <v>#N/A</v>
      </c>
      <c r="HE93" s="170" t="e">
        <f t="shared" si="350"/>
        <v>#N/A</v>
      </c>
      <c r="HF93" s="170" t="e">
        <f t="shared" si="351"/>
        <v>#N/A</v>
      </c>
      <c r="HG93" s="170" t="e">
        <f t="shared" si="352"/>
        <v>#N/A</v>
      </c>
      <c r="HH93" s="170" t="e">
        <f t="shared" si="353"/>
        <v>#N/A</v>
      </c>
      <c r="HI93" s="170" t="e">
        <f t="shared" si="354"/>
        <v>#N/A</v>
      </c>
      <c r="HJ93" s="170" t="e">
        <f t="shared" si="355"/>
        <v>#N/A</v>
      </c>
      <c r="HK93" s="170" t="e">
        <f t="shared" si="356"/>
        <v>#N/A</v>
      </c>
      <c r="HL93" s="170" t="e">
        <f t="shared" si="357"/>
        <v>#N/A</v>
      </c>
      <c r="HM93" s="170" t="e">
        <f t="shared" si="358"/>
        <v>#N/A</v>
      </c>
      <c r="HN93" s="170" t="e">
        <f t="shared" si="359"/>
        <v>#N/A</v>
      </c>
      <c r="HO93" s="170" t="e">
        <f t="shared" si="360"/>
        <v>#N/A</v>
      </c>
      <c r="HP93" s="170" t="e">
        <f t="shared" si="361"/>
        <v>#N/A</v>
      </c>
    </row>
    <row r="94" spans="1:224" hidden="1" x14ac:dyDescent="0.25">
      <c r="A94" s="4">
        <v>91</v>
      </c>
      <c r="B94" s="96"/>
      <c r="C94" s="96"/>
      <c r="D94" s="96"/>
      <c r="E94" s="36" t="str">
        <f t="shared" si="362"/>
        <v/>
      </c>
      <c r="F94" s="36" t="str">
        <f t="shared" si="363"/>
        <v/>
      </c>
      <c r="G94" s="74" t="str">
        <f t="shared" si="364"/>
        <v/>
      </c>
      <c r="H94" s="23"/>
      <c r="I94" s="58"/>
      <c r="J94" s="281"/>
      <c r="K94" s="75" t="str">
        <f>IF(AND(B94&gt;0,C94&gt;0,D94&gt;0),IF(ISBLANK(J94),IF(ISBLANK(H94),"",(D94-B94)*VLOOKUP(H94,VLookups!$A$4:$B$13,2,FALSE)),J94),"")</f>
        <v/>
      </c>
      <c r="L94" s="76" t="str">
        <f t="shared" si="257"/>
        <v/>
      </c>
      <c r="M94" s="96"/>
      <c r="N94" s="271"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258"/>
        <v/>
      </c>
      <c r="W94" s="50" t="str">
        <f t="shared" si="375"/>
        <v/>
      </c>
      <c r="X94" s="50" t="str">
        <f t="shared" si="375"/>
        <v/>
      </c>
      <c r="Y94" s="50" t="str">
        <f t="shared" si="375"/>
        <v/>
      </c>
      <c r="Z94" s="50" t="str">
        <f t="shared" si="375"/>
        <v/>
      </c>
      <c r="AA94" s="50" t="str">
        <f t="shared" si="375"/>
        <v/>
      </c>
      <c r="AB94" s="50" t="str">
        <f t="shared" si="375"/>
        <v/>
      </c>
      <c r="AC94" s="50" t="str">
        <f t="shared" si="375"/>
        <v/>
      </c>
      <c r="AD94" s="50" t="str">
        <f t="shared" si="375"/>
        <v/>
      </c>
      <c r="AE94" s="50" t="str">
        <f t="shared" si="375"/>
        <v/>
      </c>
      <c r="AF94" s="50" t="str">
        <f t="shared" si="375"/>
        <v/>
      </c>
      <c r="AG94" s="50" t="str">
        <f t="shared" si="375"/>
        <v/>
      </c>
      <c r="AH94" s="50" t="str">
        <f t="shared" si="375"/>
        <v/>
      </c>
      <c r="AI94" s="50" t="str">
        <f t="shared" si="375"/>
        <v/>
      </c>
      <c r="AJ94" s="50" t="str">
        <f t="shared" si="375"/>
        <v/>
      </c>
      <c r="AK94" s="50" t="str">
        <f t="shared" si="375"/>
        <v/>
      </c>
      <c r="AL94" s="50" t="str">
        <f t="shared" si="375"/>
        <v/>
      </c>
      <c r="AM94" s="50" t="str">
        <f t="shared" si="375"/>
        <v/>
      </c>
      <c r="AN94" s="50" t="str">
        <f t="shared" si="375"/>
        <v/>
      </c>
      <c r="AO94" s="50" t="str">
        <f t="shared" si="375"/>
        <v/>
      </c>
      <c r="AP94" s="50" t="str">
        <f t="shared" si="375"/>
        <v/>
      </c>
      <c r="AQ94" s="50" t="str">
        <f t="shared" si="259"/>
        <v/>
      </c>
      <c r="AR94" s="50" t="str">
        <f t="shared" si="382"/>
        <v/>
      </c>
      <c r="AS94" s="50" t="str">
        <f t="shared" si="382"/>
        <v/>
      </c>
      <c r="AT94" s="50" t="str">
        <f t="shared" si="382"/>
        <v/>
      </c>
      <c r="AU94" s="50" t="str">
        <f t="shared" si="382"/>
        <v/>
      </c>
      <c r="AV94" s="50" t="str">
        <f t="shared" si="382"/>
        <v/>
      </c>
      <c r="AW94" s="50" t="str">
        <f t="shared" si="382"/>
        <v/>
      </c>
      <c r="AX94" s="50" t="str">
        <f t="shared" si="382"/>
        <v/>
      </c>
      <c r="AY94" s="50" t="str">
        <f t="shared" si="382"/>
        <v/>
      </c>
      <c r="AZ94" s="50" t="str">
        <f t="shared" si="382"/>
        <v/>
      </c>
      <c r="BA94" s="50" t="str">
        <f t="shared" si="382"/>
        <v/>
      </c>
      <c r="BB94" s="50" t="str">
        <f t="shared" si="382"/>
        <v/>
      </c>
      <c r="BC94" s="50" t="str">
        <f t="shared" si="382"/>
        <v/>
      </c>
      <c r="BD94" s="50" t="str">
        <f t="shared" si="382"/>
        <v/>
      </c>
      <c r="BE94" s="50" t="str">
        <f t="shared" si="382"/>
        <v/>
      </c>
      <c r="BF94" s="50" t="str">
        <f t="shared" si="382"/>
        <v/>
      </c>
      <c r="BG94" s="50" t="str">
        <f t="shared" si="382"/>
        <v/>
      </c>
      <c r="BH94" s="50" t="str">
        <f t="shared" si="382"/>
        <v/>
      </c>
      <c r="BI94" s="50" t="str">
        <f t="shared" si="382"/>
        <v/>
      </c>
      <c r="BJ94" s="50" t="str">
        <f t="shared" si="382"/>
        <v/>
      </c>
      <c r="BK94" s="50" t="str">
        <f t="shared" si="382"/>
        <v/>
      </c>
      <c r="BL94" s="50" t="str">
        <f t="shared" si="382"/>
        <v/>
      </c>
      <c r="BM94" s="50" t="str">
        <f t="shared" si="382"/>
        <v/>
      </c>
      <c r="BN94" s="50" t="str">
        <f t="shared" si="382"/>
        <v/>
      </c>
      <c r="BO94" s="50" t="str">
        <f t="shared" si="382"/>
        <v/>
      </c>
      <c r="BP94" s="50" t="str">
        <f t="shared" si="382"/>
        <v/>
      </c>
      <c r="BQ94" s="50" t="str">
        <f t="shared" si="382"/>
        <v/>
      </c>
      <c r="BR94" s="50" t="str">
        <f t="shared" si="382"/>
        <v/>
      </c>
      <c r="BS94" s="50" t="str">
        <f t="shared" si="382"/>
        <v/>
      </c>
      <c r="BT94" s="50" t="str">
        <f t="shared" si="382"/>
        <v/>
      </c>
      <c r="BU94" s="50" t="str">
        <f t="shared" si="382"/>
        <v/>
      </c>
      <c r="BV94" s="50" t="str">
        <f t="shared" si="382"/>
        <v/>
      </c>
      <c r="BW94" s="50" t="str">
        <f t="shared" si="382"/>
        <v/>
      </c>
      <c r="BX94" s="50" t="str">
        <f t="shared" si="382"/>
        <v/>
      </c>
      <c r="BY94" s="50" t="str">
        <f t="shared" si="382"/>
        <v/>
      </c>
      <c r="BZ94" s="50" t="str">
        <f t="shared" si="382"/>
        <v/>
      </c>
      <c r="CA94" s="50" t="str">
        <f t="shared" si="382"/>
        <v/>
      </c>
      <c r="CB94" s="50" t="str">
        <f t="shared" si="382"/>
        <v/>
      </c>
      <c r="CC94" s="50" t="str">
        <f t="shared" si="382"/>
        <v/>
      </c>
      <c r="CD94" s="50" t="str">
        <f t="shared" si="382"/>
        <v/>
      </c>
      <c r="CE94" s="50" t="str">
        <f t="shared" si="382"/>
        <v/>
      </c>
      <c r="CF94" s="50" t="str">
        <f t="shared" si="382"/>
        <v/>
      </c>
      <c r="CG94" s="50" t="str">
        <f t="shared" si="382"/>
        <v/>
      </c>
      <c r="CH94" s="50" t="str">
        <f t="shared" si="382"/>
        <v/>
      </c>
      <c r="CI94" s="50" t="str">
        <f t="shared" si="382"/>
        <v/>
      </c>
      <c r="CJ94" s="50" t="str">
        <f t="shared" si="382"/>
        <v/>
      </c>
      <c r="CK94" s="50" t="str">
        <f t="shared" si="382"/>
        <v/>
      </c>
      <c r="CL94" s="50" t="str">
        <f t="shared" si="382"/>
        <v/>
      </c>
      <c r="CM94" s="50" t="str">
        <f t="shared" si="382"/>
        <v/>
      </c>
      <c r="CN94" s="50" t="str">
        <f t="shared" si="382"/>
        <v/>
      </c>
      <c r="CO94" s="50" t="str">
        <f t="shared" si="382"/>
        <v/>
      </c>
      <c r="CP94" s="50" t="str">
        <f t="shared" si="382"/>
        <v/>
      </c>
      <c r="CQ94" s="50" t="str">
        <f t="shared" si="382"/>
        <v/>
      </c>
      <c r="CR94" s="50" t="str">
        <f t="shared" si="382"/>
        <v/>
      </c>
      <c r="CS94" s="50" t="str">
        <f t="shared" si="382"/>
        <v/>
      </c>
      <c r="CT94" s="50" t="str">
        <f t="shared" si="382"/>
        <v/>
      </c>
      <c r="CU94" s="50" t="str">
        <f t="shared" si="382"/>
        <v/>
      </c>
      <c r="CV94" s="50" t="str">
        <f t="shared" si="382"/>
        <v/>
      </c>
      <c r="CW94" s="50" t="str">
        <f t="shared" si="382"/>
        <v/>
      </c>
      <c r="CX94" s="50" t="str">
        <f t="shared" si="382"/>
        <v/>
      </c>
      <c r="CY94" s="50" t="str">
        <f t="shared" si="382"/>
        <v/>
      </c>
      <c r="CZ94" s="50" t="str">
        <f t="shared" si="382"/>
        <v/>
      </c>
      <c r="DA94" s="50" t="str">
        <f t="shared" si="382"/>
        <v/>
      </c>
      <c r="DB94" s="50" t="str">
        <f t="shared" si="382"/>
        <v/>
      </c>
      <c r="DC94" s="50" t="str">
        <f t="shared" si="382"/>
        <v/>
      </c>
      <c r="DD94" s="50" t="str">
        <f t="shared" si="377"/>
        <v/>
      </c>
      <c r="DE94" s="50" t="str">
        <f t="shared" si="377"/>
        <v/>
      </c>
      <c r="DF94" s="50" t="str">
        <f t="shared" si="377"/>
        <v/>
      </c>
      <c r="DG94" s="50" t="str">
        <f t="shared" si="377"/>
        <v/>
      </c>
      <c r="DH94" s="50" t="str">
        <f t="shared" si="377"/>
        <v/>
      </c>
      <c r="DI94" s="50" t="str">
        <f t="shared" si="377"/>
        <v/>
      </c>
      <c r="DJ94" s="50" t="str">
        <f t="shared" si="377"/>
        <v/>
      </c>
      <c r="DK94" s="50" t="str">
        <f t="shared" si="377"/>
        <v/>
      </c>
      <c r="DL94" s="50" t="str">
        <f t="shared" si="377"/>
        <v/>
      </c>
      <c r="DM94" s="50" t="str">
        <f t="shared" si="377"/>
        <v/>
      </c>
      <c r="DN94" s="50" t="str">
        <f t="shared" si="377"/>
        <v/>
      </c>
      <c r="DO94" s="50" t="str">
        <f t="shared" si="377"/>
        <v/>
      </c>
      <c r="DP94" s="50" t="str">
        <f t="shared" si="377"/>
        <v/>
      </c>
      <c r="DQ94" s="50" t="str">
        <f t="shared" si="377"/>
        <v/>
      </c>
      <c r="DR94" s="50" t="str">
        <f t="shared" si="377"/>
        <v/>
      </c>
      <c r="DS94" s="50" t="str">
        <f t="shared" si="377"/>
        <v/>
      </c>
      <c r="DT94" s="170" t="e">
        <f t="shared" si="261"/>
        <v>#N/A</v>
      </c>
      <c r="DU94" s="170" t="e">
        <f t="shared" si="262"/>
        <v>#N/A</v>
      </c>
      <c r="DV94" s="170" t="e">
        <f t="shared" si="263"/>
        <v>#N/A</v>
      </c>
      <c r="DW94" s="170" t="e">
        <f t="shared" si="264"/>
        <v>#N/A</v>
      </c>
      <c r="DX94" s="170" t="e">
        <f t="shared" si="265"/>
        <v>#N/A</v>
      </c>
      <c r="DY94" s="170" t="e">
        <f t="shared" si="266"/>
        <v>#N/A</v>
      </c>
      <c r="DZ94" s="170" t="e">
        <f t="shared" si="267"/>
        <v>#N/A</v>
      </c>
      <c r="EA94" s="170" t="e">
        <f t="shared" si="268"/>
        <v>#N/A</v>
      </c>
      <c r="EB94" s="170" t="e">
        <f t="shared" si="269"/>
        <v>#N/A</v>
      </c>
      <c r="EC94" s="170" t="e">
        <f t="shared" si="270"/>
        <v>#N/A</v>
      </c>
      <c r="ED94" s="170" t="e">
        <f t="shared" si="271"/>
        <v>#N/A</v>
      </c>
      <c r="EE94" s="170" t="e">
        <f t="shared" si="272"/>
        <v>#N/A</v>
      </c>
      <c r="EF94" s="170" t="e">
        <f t="shared" si="273"/>
        <v>#N/A</v>
      </c>
      <c r="EG94" s="170" t="e">
        <f t="shared" si="274"/>
        <v>#N/A</v>
      </c>
      <c r="EH94" s="170" t="e">
        <f t="shared" si="275"/>
        <v>#N/A</v>
      </c>
      <c r="EI94" s="170" t="e">
        <f t="shared" si="276"/>
        <v>#N/A</v>
      </c>
      <c r="EJ94" s="170" t="e">
        <f t="shared" si="277"/>
        <v>#N/A</v>
      </c>
      <c r="EK94" s="170" t="e">
        <f t="shared" si="278"/>
        <v>#N/A</v>
      </c>
      <c r="EL94" s="170" t="e">
        <f t="shared" si="279"/>
        <v>#N/A</v>
      </c>
      <c r="EM94" s="170" t="e">
        <f t="shared" si="280"/>
        <v>#N/A</v>
      </c>
      <c r="EN94" s="170" t="e">
        <f t="shared" si="281"/>
        <v>#N/A</v>
      </c>
      <c r="EO94" s="170" t="e">
        <f t="shared" si="282"/>
        <v>#N/A</v>
      </c>
      <c r="EP94" s="170" t="e">
        <f t="shared" si="283"/>
        <v>#N/A</v>
      </c>
      <c r="EQ94" s="170" t="e">
        <f t="shared" si="284"/>
        <v>#N/A</v>
      </c>
      <c r="ER94" s="170" t="e">
        <f t="shared" si="285"/>
        <v>#N/A</v>
      </c>
      <c r="ES94" s="170" t="e">
        <f t="shared" si="286"/>
        <v>#N/A</v>
      </c>
      <c r="ET94" s="170" t="e">
        <f t="shared" si="287"/>
        <v>#N/A</v>
      </c>
      <c r="EU94" s="170" t="e">
        <f t="shared" si="288"/>
        <v>#N/A</v>
      </c>
      <c r="EV94" s="170" t="e">
        <f t="shared" si="289"/>
        <v>#N/A</v>
      </c>
      <c r="EW94" s="170" t="e">
        <f t="shared" si="290"/>
        <v>#N/A</v>
      </c>
      <c r="EX94" s="170" t="e">
        <f t="shared" si="291"/>
        <v>#N/A</v>
      </c>
      <c r="EY94" s="170" t="e">
        <f t="shared" si="292"/>
        <v>#N/A</v>
      </c>
      <c r="EZ94" s="170" t="e">
        <f t="shared" si="293"/>
        <v>#N/A</v>
      </c>
      <c r="FA94" s="170" t="e">
        <f t="shared" si="294"/>
        <v>#N/A</v>
      </c>
      <c r="FB94" s="170" t="e">
        <f t="shared" si="295"/>
        <v>#N/A</v>
      </c>
      <c r="FC94" s="170" t="e">
        <f t="shared" si="296"/>
        <v>#N/A</v>
      </c>
      <c r="FD94" s="170" t="e">
        <f t="shared" si="297"/>
        <v>#N/A</v>
      </c>
      <c r="FE94" s="170" t="e">
        <f t="shared" si="298"/>
        <v>#N/A</v>
      </c>
      <c r="FF94" s="170" t="e">
        <f t="shared" si="299"/>
        <v>#N/A</v>
      </c>
      <c r="FG94" s="170" t="e">
        <f t="shared" si="300"/>
        <v>#N/A</v>
      </c>
      <c r="FH94" s="170" t="e">
        <f t="shared" si="301"/>
        <v>#N/A</v>
      </c>
      <c r="FI94" s="170" t="e">
        <f t="shared" si="302"/>
        <v>#N/A</v>
      </c>
      <c r="FJ94" s="170" t="e">
        <f t="shared" si="303"/>
        <v>#N/A</v>
      </c>
      <c r="FK94" s="170" t="e">
        <f t="shared" si="304"/>
        <v>#N/A</v>
      </c>
      <c r="FL94" s="170" t="e">
        <f t="shared" si="305"/>
        <v>#N/A</v>
      </c>
      <c r="FM94" s="170" t="e">
        <f t="shared" si="306"/>
        <v>#N/A</v>
      </c>
      <c r="FN94" s="170" t="e">
        <f t="shared" si="307"/>
        <v>#N/A</v>
      </c>
      <c r="FO94" s="170" t="e">
        <f t="shared" si="308"/>
        <v>#N/A</v>
      </c>
      <c r="FP94" s="170" t="e">
        <f t="shared" si="309"/>
        <v>#N/A</v>
      </c>
      <c r="FQ94" s="170" t="e">
        <f t="shared" si="310"/>
        <v>#N/A</v>
      </c>
      <c r="FR94" s="170" t="e">
        <f t="shared" si="311"/>
        <v>#N/A</v>
      </c>
      <c r="FS94" s="170" t="e">
        <f t="shared" si="312"/>
        <v>#N/A</v>
      </c>
      <c r="FT94" s="170" t="e">
        <f t="shared" si="313"/>
        <v>#N/A</v>
      </c>
      <c r="FU94" s="170" t="e">
        <f t="shared" si="314"/>
        <v>#N/A</v>
      </c>
      <c r="FV94" s="170" t="e">
        <f t="shared" si="315"/>
        <v>#N/A</v>
      </c>
      <c r="FW94" s="170" t="e">
        <f t="shared" si="316"/>
        <v>#N/A</v>
      </c>
      <c r="FX94" s="170" t="e">
        <f t="shared" si="317"/>
        <v>#N/A</v>
      </c>
      <c r="FY94" s="170" t="e">
        <f t="shared" si="318"/>
        <v>#N/A</v>
      </c>
      <c r="FZ94" s="170" t="e">
        <f t="shared" si="319"/>
        <v>#N/A</v>
      </c>
      <c r="GA94" s="170" t="e">
        <f t="shared" si="320"/>
        <v>#N/A</v>
      </c>
      <c r="GB94" s="170" t="e">
        <f t="shared" si="321"/>
        <v>#N/A</v>
      </c>
      <c r="GC94" s="170" t="e">
        <f t="shared" si="322"/>
        <v>#N/A</v>
      </c>
      <c r="GD94" s="170" t="e">
        <f t="shared" si="323"/>
        <v>#N/A</v>
      </c>
      <c r="GE94" s="170" t="e">
        <f t="shared" si="324"/>
        <v>#N/A</v>
      </c>
      <c r="GF94" s="170" t="e">
        <f t="shared" si="325"/>
        <v>#N/A</v>
      </c>
      <c r="GG94" s="170" t="e">
        <f t="shared" si="326"/>
        <v>#N/A</v>
      </c>
      <c r="GH94" s="170" t="e">
        <f t="shared" si="327"/>
        <v>#N/A</v>
      </c>
      <c r="GI94" s="170" t="e">
        <f t="shared" si="328"/>
        <v>#N/A</v>
      </c>
      <c r="GJ94" s="170" t="e">
        <f t="shared" si="329"/>
        <v>#N/A</v>
      </c>
      <c r="GK94" s="170" t="e">
        <f t="shared" si="330"/>
        <v>#N/A</v>
      </c>
      <c r="GL94" s="170" t="e">
        <f t="shared" si="331"/>
        <v>#N/A</v>
      </c>
      <c r="GM94" s="170" t="e">
        <f t="shared" si="332"/>
        <v>#N/A</v>
      </c>
      <c r="GN94" s="170" t="e">
        <f t="shared" si="333"/>
        <v>#N/A</v>
      </c>
      <c r="GO94" s="170" t="e">
        <f t="shared" si="334"/>
        <v>#N/A</v>
      </c>
      <c r="GP94" s="170" t="e">
        <f t="shared" si="335"/>
        <v>#N/A</v>
      </c>
      <c r="GQ94" s="170" t="e">
        <f t="shared" si="336"/>
        <v>#N/A</v>
      </c>
      <c r="GR94" s="170" t="e">
        <f t="shared" si="337"/>
        <v>#N/A</v>
      </c>
      <c r="GS94" s="170" t="e">
        <f t="shared" si="338"/>
        <v>#N/A</v>
      </c>
      <c r="GT94" s="170" t="e">
        <f t="shared" si="339"/>
        <v>#N/A</v>
      </c>
      <c r="GU94" s="170" t="e">
        <f t="shared" si="340"/>
        <v>#N/A</v>
      </c>
      <c r="GV94" s="170" t="e">
        <f t="shared" si="341"/>
        <v>#N/A</v>
      </c>
      <c r="GW94" s="170" t="e">
        <f t="shared" si="342"/>
        <v>#N/A</v>
      </c>
      <c r="GX94" s="170" t="e">
        <f t="shared" si="343"/>
        <v>#N/A</v>
      </c>
      <c r="GY94" s="170" t="e">
        <f t="shared" si="344"/>
        <v>#N/A</v>
      </c>
      <c r="GZ94" s="170" t="e">
        <f t="shared" si="345"/>
        <v>#N/A</v>
      </c>
      <c r="HA94" s="170" t="e">
        <f t="shared" si="346"/>
        <v>#N/A</v>
      </c>
      <c r="HB94" s="170" t="e">
        <f t="shared" si="347"/>
        <v>#N/A</v>
      </c>
      <c r="HC94" s="170" t="e">
        <f t="shared" si="348"/>
        <v>#N/A</v>
      </c>
      <c r="HD94" s="170" t="e">
        <f t="shared" si="349"/>
        <v>#N/A</v>
      </c>
      <c r="HE94" s="170" t="e">
        <f t="shared" si="350"/>
        <v>#N/A</v>
      </c>
      <c r="HF94" s="170" t="e">
        <f t="shared" si="351"/>
        <v>#N/A</v>
      </c>
      <c r="HG94" s="170" t="e">
        <f t="shared" si="352"/>
        <v>#N/A</v>
      </c>
      <c r="HH94" s="170" t="e">
        <f t="shared" si="353"/>
        <v>#N/A</v>
      </c>
      <c r="HI94" s="170" t="e">
        <f t="shared" si="354"/>
        <v>#N/A</v>
      </c>
      <c r="HJ94" s="170" t="e">
        <f t="shared" si="355"/>
        <v>#N/A</v>
      </c>
      <c r="HK94" s="170" t="e">
        <f t="shared" si="356"/>
        <v>#N/A</v>
      </c>
      <c r="HL94" s="170" t="e">
        <f t="shared" si="357"/>
        <v>#N/A</v>
      </c>
      <c r="HM94" s="170" t="e">
        <f t="shared" si="358"/>
        <v>#N/A</v>
      </c>
      <c r="HN94" s="170" t="e">
        <f t="shared" si="359"/>
        <v>#N/A</v>
      </c>
      <c r="HO94" s="170" t="e">
        <f t="shared" si="360"/>
        <v>#N/A</v>
      </c>
      <c r="HP94" s="170" t="e">
        <f t="shared" si="361"/>
        <v>#N/A</v>
      </c>
    </row>
    <row r="95" spans="1:224" hidden="1" x14ac:dyDescent="0.25">
      <c r="A95" s="4">
        <v>92</v>
      </c>
      <c r="B95" s="96"/>
      <c r="C95" s="96"/>
      <c r="D95" s="96"/>
      <c r="E95" s="36" t="str">
        <f t="shared" si="362"/>
        <v/>
      </c>
      <c r="F95" s="36" t="str">
        <f t="shared" si="363"/>
        <v/>
      </c>
      <c r="G95" s="74" t="str">
        <f t="shared" si="364"/>
        <v/>
      </c>
      <c r="H95" s="23"/>
      <c r="I95" s="58"/>
      <c r="J95" s="281"/>
      <c r="K95" s="75" t="str">
        <f>IF(AND(B95&gt;0,C95&gt;0,D95&gt;0),IF(ISBLANK(J95),IF(ISBLANK(H95),"",(D95-B95)*VLOOKUP(H95,VLookups!$A$4:$B$13,2,FALSE)),J95),"")</f>
        <v/>
      </c>
      <c r="L95" s="76" t="str">
        <f t="shared" si="257"/>
        <v/>
      </c>
      <c r="M95" s="96"/>
      <c r="N95" s="271"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258"/>
        <v/>
      </c>
      <c r="W95" s="50" t="str">
        <f t="shared" si="375"/>
        <v/>
      </c>
      <c r="X95" s="50" t="str">
        <f t="shared" si="375"/>
        <v/>
      </c>
      <c r="Y95" s="50" t="str">
        <f t="shared" si="375"/>
        <v/>
      </c>
      <c r="Z95" s="50" t="str">
        <f t="shared" si="375"/>
        <v/>
      </c>
      <c r="AA95" s="50" t="str">
        <f t="shared" si="375"/>
        <v/>
      </c>
      <c r="AB95" s="50" t="str">
        <f t="shared" si="375"/>
        <v/>
      </c>
      <c r="AC95" s="50" t="str">
        <f t="shared" si="375"/>
        <v/>
      </c>
      <c r="AD95" s="50" t="str">
        <f t="shared" si="375"/>
        <v/>
      </c>
      <c r="AE95" s="50" t="str">
        <f t="shared" si="375"/>
        <v/>
      </c>
      <c r="AF95" s="50" t="str">
        <f t="shared" si="375"/>
        <v/>
      </c>
      <c r="AG95" s="50" t="str">
        <f t="shared" si="375"/>
        <v/>
      </c>
      <c r="AH95" s="50" t="str">
        <f t="shared" si="375"/>
        <v/>
      </c>
      <c r="AI95" s="50" t="str">
        <f t="shared" si="375"/>
        <v/>
      </c>
      <c r="AJ95" s="50" t="str">
        <f t="shared" si="375"/>
        <v/>
      </c>
      <c r="AK95" s="50" t="str">
        <f t="shared" si="375"/>
        <v/>
      </c>
      <c r="AL95" s="50" t="str">
        <f t="shared" ref="AL95:AP95" si="383">IF(ISNONTEXT($V95),AM95-$V95,"")</f>
        <v/>
      </c>
      <c r="AM95" s="50" t="str">
        <f t="shared" si="383"/>
        <v/>
      </c>
      <c r="AN95" s="50" t="str">
        <f t="shared" si="383"/>
        <v/>
      </c>
      <c r="AO95" s="50" t="str">
        <f t="shared" si="383"/>
        <v/>
      </c>
      <c r="AP95" s="50" t="str">
        <f t="shared" si="383"/>
        <v/>
      </c>
      <c r="AQ95" s="50" t="str">
        <f t="shared" si="259"/>
        <v/>
      </c>
      <c r="AR95" s="50" t="str">
        <f t="shared" si="382"/>
        <v/>
      </c>
      <c r="AS95" s="50" t="str">
        <f t="shared" si="382"/>
        <v/>
      </c>
      <c r="AT95" s="50" t="str">
        <f t="shared" si="382"/>
        <v/>
      </c>
      <c r="AU95" s="50" t="str">
        <f t="shared" si="382"/>
        <v/>
      </c>
      <c r="AV95" s="50" t="str">
        <f t="shared" si="382"/>
        <v/>
      </c>
      <c r="AW95" s="50" t="str">
        <f t="shared" si="382"/>
        <v/>
      </c>
      <c r="AX95" s="50" t="str">
        <f t="shared" si="382"/>
        <v/>
      </c>
      <c r="AY95" s="50" t="str">
        <f t="shared" si="382"/>
        <v/>
      </c>
      <c r="AZ95" s="50" t="str">
        <f t="shared" si="382"/>
        <v/>
      </c>
      <c r="BA95" s="50" t="str">
        <f t="shared" si="382"/>
        <v/>
      </c>
      <c r="BB95" s="50" t="str">
        <f t="shared" si="382"/>
        <v/>
      </c>
      <c r="BC95" s="50" t="str">
        <f t="shared" si="382"/>
        <v/>
      </c>
      <c r="BD95" s="50" t="str">
        <f t="shared" si="382"/>
        <v/>
      </c>
      <c r="BE95" s="50" t="str">
        <f t="shared" si="382"/>
        <v/>
      </c>
      <c r="BF95" s="50" t="str">
        <f t="shared" si="382"/>
        <v/>
      </c>
      <c r="BG95" s="50" t="str">
        <f t="shared" si="382"/>
        <v/>
      </c>
      <c r="BH95" s="50" t="str">
        <f t="shared" si="382"/>
        <v/>
      </c>
      <c r="BI95" s="50" t="str">
        <f t="shared" si="382"/>
        <v/>
      </c>
      <c r="BJ95" s="50" t="str">
        <f t="shared" si="382"/>
        <v/>
      </c>
      <c r="BK95" s="50" t="str">
        <f t="shared" si="382"/>
        <v/>
      </c>
      <c r="BL95" s="50" t="str">
        <f t="shared" si="382"/>
        <v/>
      </c>
      <c r="BM95" s="50" t="str">
        <f t="shared" si="382"/>
        <v/>
      </c>
      <c r="BN95" s="50" t="str">
        <f t="shared" si="382"/>
        <v/>
      </c>
      <c r="BO95" s="50" t="str">
        <f t="shared" si="382"/>
        <v/>
      </c>
      <c r="BP95" s="50" t="str">
        <f t="shared" si="382"/>
        <v/>
      </c>
      <c r="BQ95" s="50" t="str">
        <f t="shared" si="382"/>
        <v/>
      </c>
      <c r="BR95" s="50" t="str">
        <f t="shared" si="382"/>
        <v/>
      </c>
      <c r="BS95" s="50" t="str">
        <f t="shared" si="382"/>
        <v/>
      </c>
      <c r="BT95" s="50" t="str">
        <f t="shared" si="382"/>
        <v/>
      </c>
      <c r="BU95" s="50" t="str">
        <f t="shared" si="382"/>
        <v/>
      </c>
      <c r="BV95" s="50" t="str">
        <f t="shared" si="382"/>
        <v/>
      </c>
      <c r="BW95" s="50" t="str">
        <f t="shared" si="382"/>
        <v/>
      </c>
      <c r="BX95" s="50" t="str">
        <f t="shared" si="382"/>
        <v/>
      </c>
      <c r="BY95" s="50" t="str">
        <f t="shared" si="382"/>
        <v/>
      </c>
      <c r="BZ95" s="50" t="str">
        <f t="shared" si="382"/>
        <v/>
      </c>
      <c r="CA95" s="50" t="str">
        <f t="shared" si="382"/>
        <v/>
      </c>
      <c r="CB95" s="50" t="str">
        <f t="shared" si="382"/>
        <v/>
      </c>
      <c r="CC95" s="50" t="str">
        <f t="shared" si="382"/>
        <v/>
      </c>
      <c r="CD95" s="50" t="str">
        <f t="shared" si="382"/>
        <v/>
      </c>
      <c r="CE95" s="50" t="str">
        <f t="shared" si="382"/>
        <v/>
      </c>
      <c r="CF95" s="50" t="str">
        <f t="shared" si="382"/>
        <v/>
      </c>
      <c r="CG95" s="50" t="str">
        <f t="shared" si="382"/>
        <v/>
      </c>
      <c r="CH95" s="50" t="str">
        <f t="shared" si="382"/>
        <v/>
      </c>
      <c r="CI95" s="50" t="str">
        <f t="shared" si="382"/>
        <v/>
      </c>
      <c r="CJ95" s="50" t="str">
        <f t="shared" si="382"/>
        <v/>
      </c>
      <c r="CK95" s="50" t="str">
        <f t="shared" si="382"/>
        <v/>
      </c>
      <c r="CL95" s="50" t="str">
        <f t="shared" si="382"/>
        <v/>
      </c>
      <c r="CM95" s="50" t="str">
        <f t="shared" si="382"/>
        <v/>
      </c>
      <c r="CN95" s="50" t="str">
        <f t="shared" si="382"/>
        <v/>
      </c>
      <c r="CO95" s="50" t="str">
        <f t="shared" si="382"/>
        <v/>
      </c>
      <c r="CP95" s="50" t="str">
        <f t="shared" si="382"/>
        <v/>
      </c>
      <c r="CQ95" s="50" t="str">
        <f t="shared" si="382"/>
        <v/>
      </c>
      <c r="CR95" s="50" t="str">
        <f t="shared" si="382"/>
        <v/>
      </c>
      <c r="CS95" s="50" t="str">
        <f t="shared" si="382"/>
        <v/>
      </c>
      <c r="CT95" s="50" t="str">
        <f t="shared" si="382"/>
        <v/>
      </c>
      <c r="CU95" s="50" t="str">
        <f t="shared" si="382"/>
        <v/>
      </c>
      <c r="CV95" s="50" t="str">
        <f t="shared" si="382"/>
        <v/>
      </c>
      <c r="CW95" s="50" t="str">
        <f t="shared" si="382"/>
        <v/>
      </c>
      <c r="CX95" s="50" t="str">
        <f t="shared" si="382"/>
        <v/>
      </c>
      <c r="CY95" s="50" t="str">
        <f t="shared" si="382"/>
        <v/>
      </c>
      <c r="CZ95" s="50" t="str">
        <f t="shared" si="382"/>
        <v/>
      </c>
      <c r="DA95" s="50" t="str">
        <f t="shared" si="382"/>
        <v/>
      </c>
      <c r="DB95" s="50" t="str">
        <f t="shared" si="382"/>
        <v/>
      </c>
      <c r="DC95" s="50" t="str">
        <f t="shared" si="382"/>
        <v/>
      </c>
      <c r="DD95" s="50" t="str">
        <f t="shared" si="377"/>
        <v/>
      </c>
      <c r="DE95" s="50" t="str">
        <f t="shared" si="377"/>
        <v/>
      </c>
      <c r="DF95" s="50" t="str">
        <f t="shared" si="377"/>
        <v/>
      </c>
      <c r="DG95" s="50" t="str">
        <f t="shared" si="377"/>
        <v/>
      </c>
      <c r="DH95" s="50" t="str">
        <f t="shared" si="377"/>
        <v/>
      </c>
      <c r="DI95" s="50" t="str">
        <f t="shared" si="377"/>
        <v/>
      </c>
      <c r="DJ95" s="50" t="str">
        <f t="shared" si="377"/>
        <v/>
      </c>
      <c r="DK95" s="50" t="str">
        <f t="shared" si="377"/>
        <v/>
      </c>
      <c r="DL95" s="50" t="str">
        <f t="shared" si="377"/>
        <v/>
      </c>
      <c r="DM95" s="50" t="str">
        <f t="shared" si="377"/>
        <v/>
      </c>
      <c r="DN95" s="50" t="str">
        <f t="shared" si="377"/>
        <v/>
      </c>
      <c r="DO95" s="50" t="str">
        <f t="shared" si="377"/>
        <v/>
      </c>
      <c r="DP95" s="50" t="str">
        <f t="shared" si="377"/>
        <v/>
      </c>
      <c r="DQ95" s="50" t="str">
        <f t="shared" si="377"/>
        <v/>
      </c>
      <c r="DR95" s="50" t="str">
        <f t="shared" si="377"/>
        <v/>
      </c>
      <c r="DS95" s="50" t="str">
        <f t="shared" si="377"/>
        <v/>
      </c>
      <c r="DT95" s="170" t="e">
        <f t="shared" si="261"/>
        <v>#N/A</v>
      </c>
      <c r="DU95" s="170" t="e">
        <f t="shared" si="262"/>
        <v>#N/A</v>
      </c>
      <c r="DV95" s="170" t="e">
        <f t="shared" si="263"/>
        <v>#N/A</v>
      </c>
      <c r="DW95" s="170" t="e">
        <f t="shared" si="264"/>
        <v>#N/A</v>
      </c>
      <c r="DX95" s="170" t="e">
        <f t="shared" si="265"/>
        <v>#N/A</v>
      </c>
      <c r="DY95" s="170" t="e">
        <f t="shared" si="266"/>
        <v>#N/A</v>
      </c>
      <c r="DZ95" s="170" t="e">
        <f t="shared" si="267"/>
        <v>#N/A</v>
      </c>
      <c r="EA95" s="170" t="e">
        <f t="shared" si="268"/>
        <v>#N/A</v>
      </c>
      <c r="EB95" s="170" t="e">
        <f t="shared" si="269"/>
        <v>#N/A</v>
      </c>
      <c r="EC95" s="170" t="e">
        <f t="shared" si="270"/>
        <v>#N/A</v>
      </c>
      <c r="ED95" s="170" t="e">
        <f t="shared" si="271"/>
        <v>#N/A</v>
      </c>
      <c r="EE95" s="170" t="e">
        <f t="shared" si="272"/>
        <v>#N/A</v>
      </c>
      <c r="EF95" s="170" t="e">
        <f t="shared" si="273"/>
        <v>#N/A</v>
      </c>
      <c r="EG95" s="170" t="e">
        <f t="shared" si="274"/>
        <v>#N/A</v>
      </c>
      <c r="EH95" s="170" t="e">
        <f t="shared" si="275"/>
        <v>#N/A</v>
      </c>
      <c r="EI95" s="170" t="e">
        <f t="shared" si="276"/>
        <v>#N/A</v>
      </c>
      <c r="EJ95" s="170" t="e">
        <f t="shared" si="277"/>
        <v>#N/A</v>
      </c>
      <c r="EK95" s="170" t="e">
        <f t="shared" si="278"/>
        <v>#N/A</v>
      </c>
      <c r="EL95" s="170" t="e">
        <f t="shared" si="279"/>
        <v>#N/A</v>
      </c>
      <c r="EM95" s="170" t="e">
        <f t="shared" si="280"/>
        <v>#N/A</v>
      </c>
      <c r="EN95" s="170" t="e">
        <f t="shared" si="281"/>
        <v>#N/A</v>
      </c>
      <c r="EO95" s="170" t="e">
        <f t="shared" si="282"/>
        <v>#N/A</v>
      </c>
      <c r="EP95" s="170" t="e">
        <f t="shared" si="283"/>
        <v>#N/A</v>
      </c>
      <c r="EQ95" s="170" t="e">
        <f t="shared" si="284"/>
        <v>#N/A</v>
      </c>
      <c r="ER95" s="170" t="e">
        <f t="shared" si="285"/>
        <v>#N/A</v>
      </c>
      <c r="ES95" s="170" t="e">
        <f t="shared" si="286"/>
        <v>#N/A</v>
      </c>
      <c r="ET95" s="170" t="e">
        <f t="shared" si="287"/>
        <v>#N/A</v>
      </c>
      <c r="EU95" s="170" t="e">
        <f t="shared" si="288"/>
        <v>#N/A</v>
      </c>
      <c r="EV95" s="170" t="e">
        <f t="shared" si="289"/>
        <v>#N/A</v>
      </c>
      <c r="EW95" s="170" t="e">
        <f t="shared" si="290"/>
        <v>#N/A</v>
      </c>
      <c r="EX95" s="170" t="e">
        <f t="shared" si="291"/>
        <v>#N/A</v>
      </c>
      <c r="EY95" s="170" t="e">
        <f t="shared" si="292"/>
        <v>#N/A</v>
      </c>
      <c r="EZ95" s="170" t="e">
        <f t="shared" si="293"/>
        <v>#N/A</v>
      </c>
      <c r="FA95" s="170" t="e">
        <f t="shared" si="294"/>
        <v>#N/A</v>
      </c>
      <c r="FB95" s="170" t="e">
        <f t="shared" si="295"/>
        <v>#N/A</v>
      </c>
      <c r="FC95" s="170" t="e">
        <f t="shared" si="296"/>
        <v>#N/A</v>
      </c>
      <c r="FD95" s="170" t="e">
        <f t="shared" si="297"/>
        <v>#N/A</v>
      </c>
      <c r="FE95" s="170" t="e">
        <f t="shared" si="298"/>
        <v>#N/A</v>
      </c>
      <c r="FF95" s="170" t="e">
        <f t="shared" si="299"/>
        <v>#N/A</v>
      </c>
      <c r="FG95" s="170" t="e">
        <f t="shared" si="300"/>
        <v>#N/A</v>
      </c>
      <c r="FH95" s="170" t="e">
        <f t="shared" si="301"/>
        <v>#N/A</v>
      </c>
      <c r="FI95" s="170" t="e">
        <f t="shared" si="302"/>
        <v>#N/A</v>
      </c>
      <c r="FJ95" s="170" t="e">
        <f t="shared" si="303"/>
        <v>#N/A</v>
      </c>
      <c r="FK95" s="170" t="e">
        <f t="shared" si="304"/>
        <v>#N/A</v>
      </c>
      <c r="FL95" s="170" t="e">
        <f t="shared" si="305"/>
        <v>#N/A</v>
      </c>
      <c r="FM95" s="170" t="e">
        <f t="shared" si="306"/>
        <v>#N/A</v>
      </c>
      <c r="FN95" s="170" t="e">
        <f t="shared" si="307"/>
        <v>#N/A</v>
      </c>
      <c r="FO95" s="170" t="e">
        <f t="shared" si="308"/>
        <v>#N/A</v>
      </c>
      <c r="FP95" s="170" t="e">
        <f t="shared" si="309"/>
        <v>#N/A</v>
      </c>
      <c r="FQ95" s="170" t="e">
        <f t="shared" si="310"/>
        <v>#N/A</v>
      </c>
      <c r="FR95" s="170" t="e">
        <f t="shared" si="311"/>
        <v>#N/A</v>
      </c>
      <c r="FS95" s="170" t="e">
        <f t="shared" si="312"/>
        <v>#N/A</v>
      </c>
      <c r="FT95" s="170" t="e">
        <f t="shared" si="313"/>
        <v>#N/A</v>
      </c>
      <c r="FU95" s="170" t="e">
        <f t="shared" si="314"/>
        <v>#N/A</v>
      </c>
      <c r="FV95" s="170" t="e">
        <f t="shared" si="315"/>
        <v>#N/A</v>
      </c>
      <c r="FW95" s="170" t="e">
        <f t="shared" si="316"/>
        <v>#N/A</v>
      </c>
      <c r="FX95" s="170" t="e">
        <f t="shared" si="317"/>
        <v>#N/A</v>
      </c>
      <c r="FY95" s="170" t="e">
        <f t="shared" si="318"/>
        <v>#N/A</v>
      </c>
      <c r="FZ95" s="170" t="e">
        <f t="shared" si="319"/>
        <v>#N/A</v>
      </c>
      <c r="GA95" s="170" t="e">
        <f t="shared" si="320"/>
        <v>#N/A</v>
      </c>
      <c r="GB95" s="170" t="e">
        <f t="shared" si="321"/>
        <v>#N/A</v>
      </c>
      <c r="GC95" s="170" t="e">
        <f t="shared" si="322"/>
        <v>#N/A</v>
      </c>
      <c r="GD95" s="170" t="e">
        <f t="shared" si="323"/>
        <v>#N/A</v>
      </c>
      <c r="GE95" s="170" t="e">
        <f t="shared" si="324"/>
        <v>#N/A</v>
      </c>
      <c r="GF95" s="170" t="e">
        <f t="shared" si="325"/>
        <v>#N/A</v>
      </c>
      <c r="GG95" s="170" t="e">
        <f t="shared" si="326"/>
        <v>#N/A</v>
      </c>
      <c r="GH95" s="170" t="e">
        <f t="shared" si="327"/>
        <v>#N/A</v>
      </c>
      <c r="GI95" s="170" t="e">
        <f t="shared" si="328"/>
        <v>#N/A</v>
      </c>
      <c r="GJ95" s="170" t="e">
        <f t="shared" si="329"/>
        <v>#N/A</v>
      </c>
      <c r="GK95" s="170" t="e">
        <f t="shared" si="330"/>
        <v>#N/A</v>
      </c>
      <c r="GL95" s="170" t="e">
        <f t="shared" si="331"/>
        <v>#N/A</v>
      </c>
      <c r="GM95" s="170" t="e">
        <f t="shared" si="332"/>
        <v>#N/A</v>
      </c>
      <c r="GN95" s="170" t="e">
        <f t="shared" si="333"/>
        <v>#N/A</v>
      </c>
      <c r="GO95" s="170" t="e">
        <f t="shared" si="334"/>
        <v>#N/A</v>
      </c>
      <c r="GP95" s="170" t="e">
        <f t="shared" si="335"/>
        <v>#N/A</v>
      </c>
      <c r="GQ95" s="170" t="e">
        <f t="shared" si="336"/>
        <v>#N/A</v>
      </c>
      <c r="GR95" s="170" t="e">
        <f t="shared" si="337"/>
        <v>#N/A</v>
      </c>
      <c r="GS95" s="170" t="e">
        <f t="shared" si="338"/>
        <v>#N/A</v>
      </c>
      <c r="GT95" s="170" t="e">
        <f t="shared" si="339"/>
        <v>#N/A</v>
      </c>
      <c r="GU95" s="170" t="e">
        <f t="shared" si="340"/>
        <v>#N/A</v>
      </c>
      <c r="GV95" s="170" t="e">
        <f t="shared" si="341"/>
        <v>#N/A</v>
      </c>
      <c r="GW95" s="170" t="e">
        <f t="shared" si="342"/>
        <v>#N/A</v>
      </c>
      <c r="GX95" s="170" t="e">
        <f t="shared" si="343"/>
        <v>#N/A</v>
      </c>
      <c r="GY95" s="170" t="e">
        <f t="shared" si="344"/>
        <v>#N/A</v>
      </c>
      <c r="GZ95" s="170" t="e">
        <f t="shared" si="345"/>
        <v>#N/A</v>
      </c>
      <c r="HA95" s="170" t="e">
        <f t="shared" si="346"/>
        <v>#N/A</v>
      </c>
      <c r="HB95" s="170" t="e">
        <f t="shared" si="347"/>
        <v>#N/A</v>
      </c>
      <c r="HC95" s="170" t="e">
        <f t="shared" si="348"/>
        <v>#N/A</v>
      </c>
      <c r="HD95" s="170" t="e">
        <f t="shared" si="349"/>
        <v>#N/A</v>
      </c>
      <c r="HE95" s="170" t="e">
        <f t="shared" si="350"/>
        <v>#N/A</v>
      </c>
      <c r="HF95" s="170" t="e">
        <f t="shared" si="351"/>
        <v>#N/A</v>
      </c>
      <c r="HG95" s="170" t="e">
        <f t="shared" si="352"/>
        <v>#N/A</v>
      </c>
      <c r="HH95" s="170" t="e">
        <f t="shared" si="353"/>
        <v>#N/A</v>
      </c>
      <c r="HI95" s="170" t="e">
        <f t="shared" si="354"/>
        <v>#N/A</v>
      </c>
      <c r="HJ95" s="170" t="e">
        <f t="shared" si="355"/>
        <v>#N/A</v>
      </c>
      <c r="HK95" s="170" t="e">
        <f t="shared" si="356"/>
        <v>#N/A</v>
      </c>
      <c r="HL95" s="170" t="e">
        <f t="shared" si="357"/>
        <v>#N/A</v>
      </c>
      <c r="HM95" s="170" t="e">
        <f t="shared" si="358"/>
        <v>#N/A</v>
      </c>
      <c r="HN95" s="170" t="e">
        <f t="shared" si="359"/>
        <v>#N/A</v>
      </c>
      <c r="HO95" s="170" t="e">
        <f t="shared" si="360"/>
        <v>#N/A</v>
      </c>
      <c r="HP95" s="170" t="e">
        <f t="shared" si="361"/>
        <v>#N/A</v>
      </c>
    </row>
    <row r="96" spans="1:224" hidden="1" x14ac:dyDescent="0.25">
      <c r="A96" s="4">
        <v>93</v>
      </c>
      <c r="B96" s="96"/>
      <c r="C96" s="96"/>
      <c r="D96" s="96"/>
      <c r="E96" s="36" t="str">
        <f t="shared" si="362"/>
        <v/>
      </c>
      <c r="F96" s="36" t="str">
        <f t="shared" si="363"/>
        <v/>
      </c>
      <c r="G96" s="74" t="str">
        <f t="shared" si="364"/>
        <v/>
      </c>
      <c r="H96" s="23"/>
      <c r="I96" s="58"/>
      <c r="J96" s="281"/>
      <c r="K96" s="75" t="str">
        <f>IF(AND(B96&gt;0,C96&gt;0,D96&gt;0),IF(ISBLANK(J96),IF(ISBLANK(H96),"",(D96-B96)*VLOOKUP(H96,VLookups!$A$4:$B$13,2,FALSE)),J96),"")</f>
        <v/>
      </c>
      <c r="L96" s="76" t="str">
        <f t="shared" si="257"/>
        <v/>
      </c>
      <c r="M96" s="96"/>
      <c r="N96" s="271"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258"/>
        <v/>
      </c>
      <c r="W96" s="50" t="str">
        <f t="shared" ref="W96:AP103" si="384">IF(ISNONTEXT($V96),X96-$V96,"")</f>
        <v/>
      </c>
      <c r="X96" s="50" t="str">
        <f t="shared" si="384"/>
        <v/>
      </c>
      <c r="Y96" s="50" t="str">
        <f t="shared" si="384"/>
        <v/>
      </c>
      <c r="Z96" s="50" t="str">
        <f t="shared" si="384"/>
        <v/>
      </c>
      <c r="AA96" s="50" t="str">
        <f t="shared" si="384"/>
        <v/>
      </c>
      <c r="AB96" s="50" t="str">
        <f t="shared" si="384"/>
        <v/>
      </c>
      <c r="AC96" s="50" t="str">
        <f t="shared" si="384"/>
        <v/>
      </c>
      <c r="AD96" s="50" t="str">
        <f t="shared" si="384"/>
        <v/>
      </c>
      <c r="AE96" s="50" t="str">
        <f t="shared" si="384"/>
        <v/>
      </c>
      <c r="AF96" s="50" t="str">
        <f t="shared" si="384"/>
        <v/>
      </c>
      <c r="AG96" s="50" t="str">
        <f t="shared" si="384"/>
        <v/>
      </c>
      <c r="AH96" s="50" t="str">
        <f t="shared" si="384"/>
        <v/>
      </c>
      <c r="AI96" s="50" t="str">
        <f t="shared" si="384"/>
        <v/>
      </c>
      <c r="AJ96" s="50" t="str">
        <f t="shared" si="384"/>
        <v/>
      </c>
      <c r="AK96" s="50" t="str">
        <f t="shared" si="384"/>
        <v/>
      </c>
      <c r="AL96" s="50" t="str">
        <f t="shared" si="384"/>
        <v/>
      </c>
      <c r="AM96" s="50" t="str">
        <f t="shared" si="384"/>
        <v/>
      </c>
      <c r="AN96" s="50" t="str">
        <f t="shared" si="384"/>
        <v/>
      </c>
      <c r="AO96" s="50" t="str">
        <f t="shared" si="384"/>
        <v/>
      </c>
      <c r="AP96" s="50" t="str">
        <f t="shared" si="384"/>
        <v/>
      </c>
      <c r="AQ96" s="50" t="str">
        <f t="shared" si="259"/>
        <v/>
      </c>
      <c r="AR96" s="50" t="str">
        <f t="shared" si="382"/>
        <v/>
      </c>
      <c r="AS96" s="50" t="str">
        <f t="shared" si="382"/>
        <v/>
      </c>
      <c r="AT96" s="50" t="str">
        <f t="shared" si="382"/>
        <v/>
      </c>
      <c r="AU96" s="50" t="str">
        <f t="shared" si="382"/>
        <v/>
      </c>
      <c r="AV96" s="50" t="str">
        <f t="shared" si="382"/>
        <v/>
      </c>
      <c r="AW96" s="50" t="str">
        <f t="shared" si="382"/>
        <v/>
      </c>
      <c r="AX96" s="50" t="str">
        <f t="shared" si="382"/>
        <v/>
      </c>
      <c r="AY96" s="50" t="str">
        <f t="shared" si="382"/>
        <v/>
      </c>
      <c r="AZ96" s="50" t="str">
        <f t="shared" si="382"/>
        <v/>
      </c>
      <c r="BA96" s="50" t="str">
        <f t="shared" si="382"/>
        <v/>
      </c>
      <c r="BB96" s="50" t="str">
        <f t="shared" si="382"/>
        <v/>
      </c>
      <c r="BC96" s="50" t="str">
        <f t="shared" si="382"/>
        <v/>
      </c>
      <c r="BD96" s="50" t="str">
        <f t="shared" si="382"/>
        <v/>
      </c>
      <c r="BE96" s="50" t="str">
        <f t="shared" si="382"/>
        <v/>
      </c>
      <c r="BF96" s="50" t="str">
        <f t="shared" si="382"/>
        <v/>
      </c>
      <c r="BG96" s="50" t="str">
        <f t="shared" si="382"/>
        <v/>
      </c>
      <c r="BH96" s="50" t="str">
        <f t="shared" si="382"/>
        <v/>
      </c>
      <c r="BI96" s="50" t="str">
        <f t="shared" si="382"/>
        <v/>
      </c>
      <c r="BJ96" s="50" t="str">
        <f t="shared" si="382"/>
        <v/>
      </c>
      <c r="BK96" s="50" t="str">
        <f t="shared" si="382"/>
        <v/>
      </c>
      <c r="BL96" s="50" t="str">
        <f t="shared" si="382"/>
        <v/>
      </c>
      <c r="BM96" s="50" t="str">
        <f t="shared" si="382"/>
        <v/>
      </c>
      <c r="BN96" s="50" t="str">
        <f t="shared" si="382"/>
        <v/>
      </c>
      <c r="BO96" s="50" t="str">
        <f t="shared" si="382"/>
        <v/>
      </c>
      <c r="BP96" s="50" t="str">
        <f t="shared" si="382"/>
        <v/>
      </c>
      <c r="BQ96" s="50" t="str">
        <f t="shared" si="382"/>
        <v/>
      </c>
      <c r="BR96" s="50" t="str">
        <f t="shared" si="382"/>
        <v/>
      </c>
      <c r="BS96" s="50" t="str">
        <f t="shared" si="382"/>
        <v/>
      </c>
      <c r="BT96" s="50" t="str">
        <f t="shared" si="382"/>
        <v/>
      </c>
      <c r="BU96" s="50" t="str">
        <f t="shared" si="382"/>
        <v/>
      </c>
      <c r="BV96" s="50" t="str">
        <f t="shared" si="382"/>
        <v/>
      </c>
      <c r="BW96" s="50" t="str">
        <f t="shared" si="382"/>
        <v/>
      </c>
      <c r="BX96" s="50" t="str">
        <f t="shared" si="382"/>
        <v/>
      </c>
      <c r="BY96" s="50" t="str">
        <f t="shared" si="382"/>
        <v/>
      </c>
      <c r="BZ96" s="50" t="str">
        <f t="shared" si="382"/>
        <v/>
      </c>
      <c r="CA96" s="50" t="str">
        <f t="shared" si="382"/>
        <v/>
      </c>
      <c r="CB96" s="50" t="str">
        <f t="shared" si="382"/>
        <v/>
      </c>
      <c r="CC96" s="50" t="str">
        <f t="shared" si="382"/>
        <v/>
      </c>
      <c r="CD96" s="50" t="str">
        <f t="shared" si="382"/>
        <v/>
      </c>
      <c r="CE96" s="50" t="str">
        <f t="shared" si="382"/>
        <v/>
      </c>
      <c r="CF96" s="50" t="str">
        <f t="shared" si="382"/>
        <v/>
      </c>
      <c r="CG96" s="50" t="str">
        <f t="shared" si="382"/>
        <v/>
      </c>
      <c r="CH96" s="50" t="str">
        <f t="shared" si="382"/>
        <v/>
      </c>
      <c r="CI96" s="50" t="str">
        <f t="shared" si="382"/>
        <v/>
      </c>
      <c r="CJ96" s="50" t="str">
        <f t="shared" si="382"/>
        <v/>
      </c>
      <c r="CK96" s="50" t="str">
        <f t="shared" si="382"/>
        <v/>
      </c>
      <c r="CL96" s="50" t="str">
        <f t="shared" si="382"/>
        <v/>
      </c>
      <c r="CM96" s="50" t="str">
        <f t="shared" si="382"/>
        <v/>
      </c>
      <c r="CN96" s="50" t="str">
        <f t="shared" si="382"/>
        <v/>
      </c>
      <c r="CO96" s="50" t="str">
        <f t="shared" si="382"/>
        <v/>
      </c>
      <c r="CP96" s="50" t="str">
        <f t="shared" si="382"/>
        <v/>
      </c>
      <c r="CQ96" s="50" t="str">
        <f t="shared" si="382"/>
        <v/>
      </c>
      <c r="CR96" s="50" t="str">
        <f t="shared" si="382"/>
        <v/>
      </c>
      <c r="CS96" s="50" t="str">
        <f t="shared" si="382"/>
        <v/>
      </c>
      <c r="CT96" s="50" t="str">
        <f t="shared" si="382"/>
        <v/>
      </c>
      <c r="CU96" s="50" t="str">
        <f t="shared" si="382"/>
        <v/>
      </c>
      <c r="CV96" s="50" t="str">
        <f t="shared" si="382"/>
        <v/>
      </c>
      <c r="CW96" s="50" t="str">
        <f t="shared" si="382"/>
        <v/>
      </c>
      <c r="CX96" s="50" t="str">
        <f t="shared" si="382"/>
        <v/>
      </c>
      <c r="CY96" s="50" t="str">
        <f t="shared" si="382"/>
        <v/>
      </c>
      <c r="CZ96" s="50" t="str">
        <f t="shared" si="382"/>
        <v/>
      </c>
      <c r="DA96" s="50" t="str">
        <f t="shared" si="382"/>
        <v/>
      </c>
      <c r="DB96" s="50" t="str">
        <f t="shared" si="382"/>
        <v/>
      </c>
      <c r="DC96" s="50" t="str">
        <f t="shared" ref="DC96" si="385">IF(ISNONTEXT($V96),DB96+$V96,"")</f>
        <v/>
      </c>
      <c r="DD96" s="50" t="str">
        <f t="shared" si="377"/>
        <v/>
      </c>
      <c r="DE96" s="50" t="str">
        <f t="shared" si="377"/>
        <v/>
      </c>
      <c r="DF96" s="50" t="str">
        <f t="shared" si="377"/>
        <v/>
      </c>
      <c r="DG96" s="50" t="str">
        <f t="shared" si="377"/>
        <v/>
      </c>
      <c r="DH96" s="50" t="str">
        <f t="shared" si="377"/>
        <v/>
      </c>
      <c r="DI96" s="50" t="str">
        <f t="shared" si="377"/>
        <v/>
      </c>
      <c r="DJ96" s="50" t="str">
        <f t="shared" si="377"/>
        <v/>
      </c>
      <c r="DK96" s="50" t="str">
        <f t="shared" si="377"/>
        <v/>
      </c>
      <c r="DL96" s="50" t="str">
        <f t="shared" si="377"/>
        <v/>
      </c>
      <c r="DM96" s="50" t="str">
        <f t="shared" si="377"/>
        <v/>
      </c>
      <c r="DN96" s="50" t="str">
        <f t="shared" si="377"/>
        <v/>
      </c>
      <c r="DO96" s="50" t="str">
        <f t="shared" si="377"/>
        <v/>
      </c>
      <c r="DP96" s="50" t="str">
        <f t="shared" si="377"/>
        <v/>
      </c>
      <c r="DQ96" s="50" t="str">
        <f t="shared" si="377"/>
        <v/>
      </c>
      <c r="DR96" s="50" t="str">
        <f t="shared" si="377"/>
        <v/>
      </c>
      <c r="DS96" s="50" t="str">
        <f t="shared" si="377"/>
        <v/>
      </c>
      <c r="DT96" s="170" t="e">
        <f t="shared" si="261"/>
        <v>#N/A</v>
      </c>
      <c r="DU96" s="170" t="e">
        <f t="shared" si="262"/>
        <v>#N/A</v>
      </c>
      <c r="DV96" s="170" t="e">
        <f t="shared" si="263"/>
        <v>#N/A</v>
      </c>
      <c r="DW96" s="170" t="e">
        <f t="shared" si="264"/>
        <v>#N/A</v>
      </c>
      <c r="DX96" s="170" t="e">
        <f t="shared" si="265"/>
        <v>#N/A</v>
      </c>
      <c r="DY96" s="170" t="e">
        <f t="shared" si="266"/>
        <v>#N/A</v>
      </c>
      <c r="DZ96" s="170" t="e">
        <f t="shared" si="267"/>
        <v>#N/A</v>
      </c>
      <c r="EA96" s="170" t="e">
        <f t="shared" si="268"/>
        <v>#N/A</v>
      </c>
      <c r="EB96" s="170" t="e">
        <f t="shared" si="269"/>
        <v>#N/A</v>
      </c>
      <c r="EC96" s="170" t="e">
        <f t="shared" si="270"/>
        <v>#N/A</v>
      </c>
      <c r="ED96" s="170" t="e">
        <f t="shared" si="271"/>
        <v>#N/A</v>
      </c>
      <c r="EE96" s="170" t="e">
        <f t="shared" si="272"/>
        <v>#N/A</v>
      </c>
      <c r="EF96" s="170" t="e">
        <f t="shared" si="273"/>
        <v>#N/A</v>
      </c>
      <c r="EG96" s="170" t="e">
        <f t="shared" si="274"/>
        <v>#N/A</v>
      </c>
      <c r="EH96" s="170" t="e">
        <f t="shared" si="275"/>
        <v>#N/A</v>
      </c>
      <c r="EI96" s="170" t="e">
        <f t="shared" si="276"/>
        <v>#N/A</v>
      </c>
      <c r="EJ96" s="170" t="e">
        <f t="shared" si="277"/>
        <v>#N/A</v>
      </c>
      <c r="EK96" s="170" t="e">
        <f t="shared" si="278"/>
        <v>#N/A</v>
      </c>
      <c r="EL96" s="170" t="e">
        <f t="shared" si="279"/>
        <v>#N/A</v>
      </c>
      <c r="EM96" s="170" t="e">
        <f t="shared" si="280"/>
        <v>#N/A</v>
      </c>
      <c r="EN96" s="170" t="e">
        <f t="shared" si="281"/>
        <v>#N/A</v>
      </c>
      <c r="EO96" s="170" t="e">
        <f t="shared" si="282"/>
        <v>#N/A</v>
      </c>
      <c r="EP96" s="170" t="e">
        <f t="shared" si="283"/>
        <v>#N/A</v>
      </c>
      <c r="EQ96" s="170" t="e">
        <f t="shared" si="284"/>
        <v>#N/A</v>
      </c>
      <c r="ER96" s="170" t="e">
        <f t="shared" si="285"/>
        <v>#N/A</v>
      </c>
      <c r="ES96" s="170" t="e">
        <f t="shared" si="286"/>
        <v>#N/A</v>
      </c>
      <c r="ET96" s="170" t="e">
        <f t="shared" si="287"/>
        <v>#N/A</v>
      </c>
      <c r="EU96" s="170" t="e">
        <f t="shared" si="288"/>
        <v>#N/A</v>
      </c>
      <c r="EV96" s="170" t="e">
        <f t="shared" si="289"/>
        <v>#N/A</v>
      </c>
      <c r="EW96" s="170" t="e">
        <f t="shared" si="290"/>
        <v>#N/A</v>
      </c>
      <c r="EX96" s="170" t="e">
        <f t="shared" si="291"/>
        <v>#N/A</v>
      </c>
      <c r="EY96" s="170" t="e">
        <f t="shared" si="292"/>
        <v>#N/A</v>
      </c>
      <c r="EZ96" s="170" t="e">
        <f t="shared" si="293"/>
        <v>#N/A</v>
      </c>
      <c r="FA96" s="170" t="e">
        <f t="shared" si="294"/>
        <v>#N/A</v>
      </c>
      <c r="FB96" s="170" t="e">
        <f t="shared" si="295"/>
        <v>#N/A</v>
      </c>
      <c r="FC96" s="170" t="e">
        <f t="shared" si="296"/>
        <v>#N/A</v>
      </c>
      <c r="FD96" s="170" t="e">
        <f t="shared" si="297"/>
        <v>#N/A</v>
      </c>
      <c r="FE96" s="170" t="e">
        <f t="shared" si="298"/>
        <v>#N/A</v>
      </c>
      <c r="FF96" s="170" t="e">
        <f t="shared" si="299"/>
        <v>#N/A</v>
      </c>
      <c r="FG96" s="170" t="e">
        <f t="shared" si="300"/>
        <v>#N/A</v>
      </c>
      <c r="FH96" s="170" t="e">
        <f t="shared" si="301"/>
        <v>#N/A</v>
      </c>
      <c r="FI96" s="170" t="e">
        <f t="shared" si="302"/>
        <v>#N/A</v>
      </c>
      <c r="FJ96" s="170" t="e">
        <f t="shared" si="303"/>
        <v>#N/A</v>
      </c>
      <c r="FK96" s="170" t="e">
        <f t="shared" si="304"/>
        <v>#N/A</v>
      </c>
      <c r="FL96" s="170" t="e">
        <f t="shared" si="305"/>
        <v>#N/A</v>
      </c>
      <c r="FM96" s="170" t="e">
        <f t="shared" si="306"/>
        <v>#N/A</v>
      </c>
      <c r="FN96" s="170" t="e">
        <f t="shared" si="307"/>
        <v>#N/A</v>
      </c>
      <c r="FO96" s="170" t="e">
        <f t="shared" si="308"/>
        <v>#N/A</v>
      </c>
      <c r="FP96" s="170" t="e">
        <f t="shared" si="309"/>
        <v>#N/A</v>
      </c>
      <c r="FQ96" s="170" t="e">
        <f t="shared" si="310"/>
        <v>#N/A</v>
      </c>
      <c r="FR96" s="170" t="e">
        <f t="shared" si="311"/>
        <v>#N/A</v>
      </c>
      <c r="FS96" s="170" t="e">
        <f t="shared" si="312"/>
        <v>#N/A</v>
      </c>
      <c r="FT96" s="170" t="e">
        <f t="shared" si="313"/>
        <v>#N/A</v>
      </c>
      <c r="FU96" s="170" t="e">
        <f t="shared" si="314"/>
        <v>#N/A</v>
      </c>
      <c r="FV96" s="170" t="e">
        <f t="shared" si="315"/>
        <v>#N/A</v>
      </c>
      <c r="FW96" s="170" t="e">
        <f t="shared" si="316"/>
        <v>#N/A</v>
      </c>
      <c r="FX96" s="170" t="e">
        <f t="shared" si="317"/>
        <v>#N/A</v>
      </c>
      <c r="FY96" s="170" t="e">
        <f t="shared" si="318"/>
        <v>#N/A</v>
      </c>
      <c r="FZ96" s="170" t="e">
        <f t="shared" si="319"/>
        <v>#N/A</v>
      </c>
      <c r="GA96" s="170" t="e">
        <f t="shared" si="320"/>
        <v>#N/A</v>
      </c>
      <c r="GB96" s="170" t="e">
        <f t="shared" si="321"/>
        <v>#N/A</v>
      </c>
      <c r="GC96" s="170" t="e">
        <f t="shared" si="322"/>
        <v>#N/A</v>
      </c>
      <c r="GD96" s="170" t="e">
        <f t="shared" si="323"/>
        <v>#N/A</v>
      </c>
      <c r="GE96" s="170" t="e">
        <f t="shared" si="324"/>
        <v>#N/A</v>
      </c>
      <c r="GF96" s="170" t="e">
        <f t="shared" si="325"/>
        <v>#N/A</v>
      </c>
      <c r="GG96" s="170" t="e">
        <f t="shared" si="326"/>
        <v>#N/A</v>
      </c>
      <c r="GH96" s="170" t="e">
        <f t="shared" si="327"/>
        <v>#N/A</v>
      </c>
      <c r="GI96" s="170" t="e">
        <f t="shared" si="328"/>
        <v>#N/A</v>
      </c>
      <c r="GJ96" s="170" t="e">
        <f t="shared" si="329"/>
        <v>#N/A</v>
      </c>
      <c r="GK96" s="170" t="e">
        <f t="shared" si="330"/>
        <v>#N/A</v>
      </c>
      <c r="GL96" s="170" t="e">
        <f t="shared" si="331"/>
        <v>#N/A</v>
      </c>
      <c r="GM96" s="170" t="e">
        <f t="shared" si="332"/>
        <v>#N/A</v>
      </c>
      <c r="GN96" s="170" t="e">
        <f t="shared" si="333"/>
        <v>#N/A</v>
      </c>
      <c r="GO96" s="170" t="e">
        <f t="shared" si="334"/>
        <v>#N/A</v>
      </c>
      <c r="GP96" s="170" t="e">
        <f t="shared" si="335"/>
        <v>#N/A</v>
      </c>
      <c r="GQ96" s="170" t="e">
        <f t="shared" si="336"/>
        <v>#N/A</v>
      </c>
      <c r="GR96" s="170" t="e">
        <f t="shared" si="337"/>
        <v>#N/A</v>
      </c>
      <c r="GS96" s="170" t="e">
        <f t="shared" si="338"/>
        <v>#N/A</v>
      </c>
      <c r="GT96" s="170" t="e">
        <f t="shared" si="339"/>
        <v>#N/A</v>
      </c>
      <c r="GU96" s="170" t="e">
        <f t="shared" si="340"/>
        <v>#N/A</v>
      </c>
      <c r="GV96" s="170" t="e">
        <f t="shared" si="341"/>
        <v>#N/A</v>
      </c>
      <c r="GW96" s="170" t="e">
        <f t="shared" si="342"/>
        <v>#N/A</v>
      </c>
      <c r="GX96" s="170" t="e">
        <f t="shared" si="343"/>
        <v>#N/A</v>
      </c>
      <c r="GY96" s="170" t="e">
        <f t="shared" si="344"/>
        <v>#N/A</v>
      </c>
      <c r="GZ96" s="170" t="e">
        <f t="shared" si="345"/>
        <v>#N/A</v>
      </c>
      <c r="HA96" s="170" t="e">
        <f t="shared" si="346"/>
        <v>#N/A</v>
      </c>
      <c r="HB96" s="170" t="e">
        <f t="shared" si="347"/>
        <v>#N/A</v>
      </c>
      <c r="HC96" s="170" t="e">
        <f t="shared" si="348"/>
        <v>#N/A</v>
      </c>
      <c r="HD96" s="170" t="e">
        <f t="shared" si="349"/>
        <v>#N/A</v>
      </c>
      <c r="HE96" s="170" t="e">
        <f t="shared" si="350"/>
        <v>#N/A</v>
      </c>
      <c r="HF96" s="170" t="e">
        <f t="shared" si="351"/>
        <v>#N/A</v>
      </c>
      <c r="HG96" s="170" t="e">
        <f t="shared" si="352"/>
        <v>#N/A</v>
      </c>
      <c r="HH96" s="170" t="e">
        <f t="shared" si="353"/>
        <v>#N/A</v>
      </c>
      <c r="HI96" s="170" t="e">
        <f t="shared" si="354"/>
        <v>#N/A</v>
      </c>
      <c r="HJ96" s="170" t="e">
        <f t="shared" si="355"/>
        <v>#N/A</v>
      </c>
      <c r="HK96" s="170" t="e">
        <f t="shared" si="356"/>
        <v>#N/A</v>
      </c>
      <c r="HL96" s="170" t="e">
        <f t="shared" si="357"/>
        <v>#N/A</v>
      </c>
      <c r="HM96" s="170" t="e">
        <f t="shared" si="358"/>
        <v>#N/A</v>
      </c>
      <c r="HN96" s="170" t="e">
        <f t="shared" si="359"/>
        <v>#N/A</v>
      </c>
      <c r="HO96" s="170" t="e">
        <f t="shared" si="360"/>
        <v>#N/A</v>
      </c>
      <c r="HP96" s="170" t="e">
        <f t="shared" si="361"/>
        <v>#N/A</v>
      </c>
    </row>
    <row r="97" spans="1:224" hidden="1" x14ac:dyDescent="0.25">
      <c r="A97" s="4">
        <v>94</v>
      </c>
      <c r="B97" s="96"/>
      <c r="C97" s="96"/>
      <c r="D97" s="96"/>
      <c r="E97" s="36" t="str">
        <f t="shared" si="362"/>
        <v/>
      </c>
      <c r="F97" s="36" t="str">
        <f t="shared" si="363"/>
        <v/>
      </c>
      <c r="G97" s="74" t="str">
        <f t="shared" si="364"/>
        <v/>
      </c>
      <c r="H97" s="23"/>
      <c r="I97" s="58"/>
      <c r="J97" s="281"/>
      <c r="K97" s="75" t="str">
        <f>IF(AND(B97&gt;0,C97&gt;0,D97&gt;0),IF(ISBLANK(J97),IF(ISBLANK(H97),"",(D97-B97)*VLOOKUP(H97,VLookups!$A$4:$B$13,2,FALSE)),J97),"")</f>
        <v/>
      </c>
      <c r="L97" s="76" t="str">
        <f t="shared" si="257"/>
        <v/>
      </c>
      <c r="M97" s="96"/>
      <c r="N97" s="271"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258"/>
        <v/>
      </c>
      <c r="W97" s="50" t="str">
        <f t="shared" si="384"/>
        <v/>
      </c>
      <c r="X97" s="50" t="str">
        <f t="shared" si="384"/>
        <v/>
      </c>
      <c r="Y97" s="50" t="str">
        <f t="shared" si="384"/>
        <v/>
      </c>
      <c r="Z97" s="50" t="str">
        <f t="shared" si="384"/>
        <v/>
      </c>
      <c r="AA97" s="50" t="str">
        <f t="shared" si="384"/>
        <v/>
      </c>
      <c r="AB97" s="50" t="str">
        <f t="shared" si="384"/>
        <v/>
      </c>
      <c r="AC97" s="50" t="str">
        <f t="shared" si="384"/>
        <v/>
      </c>
      <c r="AD97" s="50" t="str">
        <f t="shared" si="384"/>
        <v/>
      </c>
      <c r="AE97" s="50" t="str">
        <f t="shared" si="384"/>
        <v/>
      </c>
      <c r="AF97" s="50" t="str">
        <f t="shared" si="384"/>
        <v/>
      </c>
      <c r="AG97" s="50" t="str">
        <f t="shared" si="384"/>
        <v/>
      </c>
      <c r="AH97" s="50" t="str">
        <f t="shared" si="384"/>
        <v/>
      </c>
      <c r="AI97" s="50" t="str">
        <f t="shared" si="384"/>
        <v/>
      </c>
      <c r="AJ97" s="50" t="str">
        <f t="shared" si="384"/>
        <v/>
      </c>
      <c r="AK97" s="50" t="str">
        <f t="shared" si="384"/>
        <v/>
      </c>
      <c r="AL97" s="50" t="str">
        <f t="shared" si="384"/>
        <v/>
      </c>
      <c r="AM97" s="50" t="str">
        <f t="shared" si="384"/>
        <v/>
      </c>
      <c r="AN97" s="50" t="str">
        <f t="shared" si="384"/>
        <v/>
      </c>
      <c r="AO97" s="50" t="str">
        <f t="shared" si="384"/>
        <v/>
      </c>
      <c r="AP97" s="50" t="str">
        <f t="shared" si="384"/>
        <v/>
      </c>
      <c r="AQ97" s="50" t="str">
        <f t="shared" si="259"/>
        <v/>
      </c>
      <c r="AR97" s="50" t="str">
        <f t="shared" ref="AR97:DC100" si="386">IF(ISNONTEXT($V97),AQ97+$V97,"")</f>
        <v/>
      </c>
      <c r="AS97" s="50" t="str">
        <f t="shared" si="386"/>
        <v/>
      </c>
      <c r="AT97" s="50" t="str">
        <f t="shared" si="386"/>
        <v/>
      </c>
      <c r="AU97" s="50" t="str">
        <f t="shared" si="386"/>
        <v/>
      </c>
      <c r="AV97" s="50" t="str">
        <f t="shared" si="386"/>
        <v/>
      </c>
      <c r="AW97" s="50" t="str">
        <f t="shared" si="386"/>
        <v/>
      </c>
      <c r="AX97" s="50" t="str">
        <f t="shared" si="386"/>
        <v/>
      </c>
      <c r="AY97" s="50" t="str">
        <f t="shared" si="386"/>
        <v/>
      </c>
      <c r="AZ97" s="50" t="str">
        <f t="shared" si="386"/>
        <v/>
      </c>
      <c r="BA97" s="50" t="str">
        <f t="shared" si="386"/>
        <v/>
      </c>
      <c r="BB97" s="50" t="str">
        <f t="shared" si="386"/>
        <v/>
      </c>
      <c r="BC97" s="50" t="str">
        <f t="shared" si="386"/>
        <v/>
      </c>
      <c r="BD97" s="50" t="str">
        <f t="shared" si="386"/>
        <v/>
      </c>
      <c r="BE97" s="50" t="str">
        <f t="shared" si="386"/>
        <v/>
      </c>
      <c r="BF97" s="50" t="str">
        <f t="shared" si="386"/>
        <v/>
      </c>
      <c r="BG97" s="50" t="str">
        <f t="shared" si="386"/>
        <v/>
      </c>
      <c r="BH97" s="50" t="str">
        <f t="shared" si="386"/>
        <v/>
      </c>
      <c r="BI97" s="50" t="str">
        <f t="shared" si="386"/>
        <v/>
      </c>
      <c r="BJ97" s="50" t="str">
        <f t="shared" si="386"/>
        <v/>
      </c>
      <c r="BK97" s="50" t="str">
        <f t="shared" si="386"/>
        <v/>
      </c>
      <c r="BL97" s="50" t="str">
        <f t="shared" si="386"/>
        <v/>
      </c>
      <c r="BM97" s="50" t="str">
        <f t="shared" si="386"/>
        <v/>
      </c>
      <c r="BN97" s="50" t="str">
        <f t="shared" si="386"/>
        <v/>
      </c>
      <c r="BO97" s="50" t="str">
        <f t="shared" si="386"/>
        <v/>
      </c>
      <c r="BP97" s="50" t="str">
        <f t="shared" si="386"/>
        <v/>
      </c>
      <c r="BQ97" s="50" t="str">
        <f t="shared" si="386"/>
        <v/>
      </c>
      <c r="BR97" s="50" t="str">
        <f t="shared" si="386"/>
        <v/>
      </c>
      <c r="BS97" s="50" t="str">
        <f t="shared" si="386"/>
        <v/>
      </c>
      <c r="BT97" s="50" t="str">
        <f t="shared" si="386"/>
        <v/>
      </c>
      <c r="BU97" s="50" t="str">
        <f t="shared" si="386"/>
        <v/>
      </c>
      <c r="BV97" s="50" t="str">
        <f t="shared" si="386"/>
        <v/>
      </c>
      <c r="BW97" s="50" t="str">
        <f t="shared" si="386"/>
        <v/>
      </c>
      <c r="BX97" s="50" t="str">
        <f t="shared" si="386"/>
        <v/>
      </c>
      <c r="BY97" s="50" t="str">
        <f t="shared" si="386"/>
        <v/>
      </c>
      <c r="BZ97" s="50" t="str">
        <f t="shared" si="386"/>
        <v/>
      </c>
      <c r="CA97" s="50" t="str">
        <f t="shared" si="386"/>
        <v/>
      </c>
      <c r="CB97" s="50" t="str">
        <f t="shared" si="386"/>
        <v/>
      </c>
      <c r="CC97" s="50" t="str">
        <f t="shared" si="386"/>
        <v/>
      </c>
      <c r="CD97" s="50" t="str">
        <f t="shared" si="386"/>
        <v/>
      </c>
      <c r="CE97" s="50" t="str">
        <f t="shared" si="386"/>
        <v/>
      </c>
      <c r="CF97" s="50" t="str">
        <f t="shared" si="386"/>
        <v/>
      </c>
      <c r="CG97" s="50" t="str">
        <f t="shared" si="386"/>
        <v/>
      </c>
      <c r="CH97" s="50" t="str">
        <f t="shared" si="386"/>
        <v/>
      </c>
      <c r="CI97" s="50" t="str">
        <f t="shared" si="386"/>
        <v/>
      </c>
      <c r="CJ97" s="50" t="str">
        <f t="shared" si="386"/>
        <v/>
      </c>
      <c r="CK97" s="50" t="str">
        <f t="shared" si="386"/>
        <v/>
      </c>
      <c r="CL97" s="50" t="str">
        <f t="shared" si="386"/>
        <v/>
      </c>
      <c r="CM97" s="50" t="str">
        <f t="shared" si="386"/>
        <v/>
      </c>
      <c r="CN97" s="50" t="str">
        <f t="shared" si="386"/>
        <v/>
      </c>
      <c r="CO97" s="50" t="str">
        <f t="shared" si="386"/>
        <v/>
      </c>
      <c r="CP97" s="50" t="str">
        <f t="shared" si="386"/>
        <v/>
      </c>
      <c r="CQ97" s="50" t="str">
        <f t="shared" si="386"/>
        <v/>
      </c>
      <c r="CR97" s="50" t="str">
        <f t="shared" si="386"/>
        <v/>
      </c>
      <c r="CS97" s="50" t="str">
        <f t="shared" si="386"/>
        <v/>
      </c>
      <c r="CT97" s="50" t="str">
        <f t="shared" si="386"/>
        <v/>
      </c>
      <c r="CU97" s="50" t="str">
        <f t="shared" si="386"/>
        <v/>
      </c>
      <c r="CV97" s="50" t="str">
        <f t="shared" si="386"/>
        <v/>
      </c>
      <c r="CW97" s="50" t="str">
        <f t="shared" si="386"/>
        <v/>
      </c>
      <c r="CX97" s="50" t="str">
        <f t="shared" si="386"/>
        <v/>
      </c>
      <c r="CY97" s="50" t="str">
        <f t="shared" si="386"/>
        <v/>
      </c>
      <c r="CZ97" s="50" t="str">
        <f t="shared" si="386"/>
        <v/>
      </c>
      <c r="DA97" s="50" t="str">
        <f t="shared" si="386"/>
        <v/>
      </c>
      <c r="DB97" s="50" t="str">
        <f t="shared" si="386"/>
        <v/>
      </c>
      <c r="DC97" s="50" t="str">
        <f t="shared" si="386"/>
        <v/>
      </c>
      <c r="DD97" s="50" t="str">
        <f t="shared" si="377"/>
        <v/>
      </c>
      <c r="DE97" s="50" t="str">
        <f t="shared" si="377"/>
        <v/>
      </c>
      <c r="DF97" s="50" t="str">
        <f t="shared" si="377"/>
        <v/>
      </c>
      <c r="DG97" s="50" t="str">
        <f t="shared" si="377"/>
        <v/>
      </c>
      <c r="DH97" s="50" t="str">
        <f t="shared" si="377"/>
        <v/>
      </c>
      <c r="DI97" s="50" t="str">
        <f t="shared" si="377"/>
        <v/>
      </c>
      <c r="DJ97" s="50" t="str">
        <f t="shared" si="377"/>
        <v/>
      </c>
      <c r="DK97" s="50" t="str">
        <f t="shared" si="377"/>
        <v/>
      </c>
      <c r="DL97" s="50" t="str">
        <f t="shared" si="377"/>
        <v/>
      </c>
      <c r="DM97" s="50" t="str">
        <f t="shared" si="377"/>
        <v/>
      </c>
      <c r="DN97" s="50" t="str">
        <f t="shared" si="377"/>
        <v/>
      </c>
      <c r="DO97" s="50" t="str">
        <f t="shared" si="377"/>
        <v/>
      </c>
      <c r="DP97" s="50" t="str">
        <f t="shared" si="377"/>
        <v/>
      </c>
      <c r="DQ97" s="50" t="str">
        <f t="shared" si="377"/>
        <v/>
      </c>
      <c r="DR97" s="50" t="str">
        <f t="shared" si="377"/>
        <v/>
      </c>
      <c r="DS97" s="50" t="str">
        <f t="shared" si="377"/>
        <v/>
      </c>
      <c r="DT97" s="170" t="e">
        <f t="shared" si="261"/>
        <v>#N/A</v>
      </c>
      <c r="DU97" s="170" t="e">
        <f t="shared" si="262"/>
        <v>#N/A</v>
      </c>
      <c r="DV97" s="170" t="e">
        <f t="shared" si="263"/>
        <v>#N/A</v>
      </c>
      <c r="DW97" s="170" t="e">
        <f t="shared" si="264"/>
        <v>#N/A</v>
      </c>
      <c r="DX97" s="170" t="e">
        <f t="shared" si="265"/>
        <v>#N/A</v>
      </c>
      <c r="DY97" s="170" t="e">
        <f t="shared" si="266"/>
        <v>#N/A</v>
      </c>
      <c r="DZ97" s="170" t="e">
        <f t="shared" si="267"/>
        <v>#N/A</v>
      </c>
      <c r="EA97" s="170" t="e">
        <f t="shared" si="268"/>
        <v>#N/A</v>
      </c>
      <c r="EB97" s="170" t="e">
        <f t="shared" si="269"/>
        <v>#N/A</v>
      </c>
      <c r="EC97" s="170" t="e">
        <f t="shared" si="270"/>
        <v>#N/A</v>
      </c>
      <c r="ED97" s="170" t="e">
        <f t="shared" si="271"/>
        <v>#N/A</v>
      </c>
      <c r="EE97" s="170" t="e">
        <f t="shared" si="272"/>
        <v>#N/A</v>
      </c>
      <c r="EF97" s="170" t="e">
        <f t="shared" si="273"/>
        <v>#N/A</v>
      </c>
      <c r="EG97" s="170" t="e">
        <f t="shared" si="274"/>
        <v>#N/A</v>
      </c>
      <c r="EH97" s="170" t="e">
        <f t="shared" si="275"/>
        <v>#N/A</v>
      </c>
      <c r="EI97" s="170" t="e">
        <f t="shared" si="276"/>
        <v>#N/A</v>
      </c>
      <c r="EJ97" s="170" t="e">
        <f t="shared" si="277"/>
        <v>#N/A</v>
      </c>
      <c r="EK97" s="170" t="e">
        <f t="shared" si="278"/>
        <v>#N/A</v>
      </c>
      <c r="EL97" s="170" t="e">
        <f t="shared" si="279"/>
        <v>#N/A</v>
      </c>
      <c r="EM97" s="170" t="e">
        <f t="shared" si="280"/>
        <v>#N/A</v>
      </c>
      <c r="EN97" s="170" t="e">
        <f t="shared" si="281"/>
        <v>#N/A</v>
      </c>
      <c r="EO97" s="170" t="e">
        <f t="shared" si="282"/>
        <v>#N/A</v>
      </c>
      <c r="EP97" s="170" t="e">
        <f t="shared" si="283"/>
        <v>#N/A</v>
      </c>
      <c r="EQ97" s="170" t="e">
        <f t="shared" si="284"/>
        <v>#N/A</v>
      </c>
      <c r="ER97" s="170" t="e">
        <f t="shared" si="285"/>
        <v>#N/A</v>
      </c>
      <c r="ES97" s="170" t="e">
        <f t="shared" si="286"/>
        <v>#N/A</v>
      </c>
      <c r="ET97" s="170" t="e">
        <f t="shared" si="287"/>
        <v>#N/A</v>
      </c>
      <c r="EU97" s="170" t="e">
        <f t="shared" si="288"/>
        <v>#N/A</v>
      </c>
      <c r="EV97" s="170" t="e">
        <f t="shared" si="289"/>
        <v>#N/A</v>
      </c>
      <c r="EW97" s="170" t="e">
        <f t="shared" si="290"/>
        <v>#N/A</v>
      </c>
      <c r="EX97" s="170" t="e">
        <f t="shared" si="291"/>
        <v>#N/A</v>
      </c>
      <c r="EY97" s="170" t="e">
        <f t="shared" si="292"/>
        <v>#N/A</v>
      </c>
      <c r="EZ97" s="170" t="e">
        <f t="shared" si="293"/>
        <v>#N/A</v>
      </c>
      <c r="FA97" s="170" t="e">
        <f t="shared" si="294"/>
        <v>#N/A</v>
      </c>
      <c r="FB97" s="170" t="e">
        <f t="shared" si="295"/>
        <v>#N/A</v>
      </c>
      <c r="FC97" s="170" t="e">
        <f t="shared" si="296"/>
        <v>#N/A</v>
      </c>
      <c r="FD97" s="170" t="e">
        <f t="shared" si="297"/>
        <v>#N/A</v>
      </c>
      <c r="FE97" s="170" t="e">
        <f t="shared" si="298"/>
        <v>#N/A</v>
      </c>
      <c r="FF97" s="170" t="e">
        <f t="shared" si="299"/>
        <v>#N/A</v>
      </c>
      <c r="FG97" s="170" t="e">
        <f t="shared" si="300"/>
        <v>#N/A</v>
      </c>
      <c r="FH97" s="170" t="e">
        <f t="shared" si="301"/>
        <v>#N/A</v>
      </c>
      <c r="FI97" s="170" t="e">
        <f t="shared" si="302"/>
        <v>#N/A</v>
      </c>
      <c r="FJ97" s="170" t="e">
        <f t="shared" si="303"/>
        <v>#N/A</v>
      </c>
      <c r="FK97" s="170" t="e">
        <f t="shared" si="304"/>
        <v>#N/A</v>
      </c>
      <c r="FL97" s="170" t="e">
        <f t="shared" si="305"/>
        <v>#N/A</v>
      </c>
      <c r="FM97" s="170" t="e">
        <f t="shared" si="306"/>
        <v>#N/A</v>
      </c>
      <c r="FN97" s="170" t="e">
        <f t="shared" si="307"/>
        <v>#N/A</v>
      </c>
      <c r="FO97" s="170" t="e">
        <f t="shared" si="308"/>
        <v>#N/A</v>
      </c>
      <c r="FP97" s="170" t="e">
        <f t="shared" si="309"/>
        <v>#N/A</v>
      </c>
      <c r="FQ97" s="170" t="e">
        <f t="shared" si="310"/>
        <v>#N/A</v>
      </c>
      <c r="FR97" s="170" t="e">
        <f t="shared" si="311"/>
        <v>#N/A</v>
      </c>
      <c r="FS97" s="170" t="e">
        <f t="shared" si="312"/>
        <v>#N/A</v>
      </c>
      <c r="FT97" s="170" t="e">
        <f t="shared" si="313"/>
        <v>#N/A</v>
      </c>
      <c r="FU97" s="170" t="e">
        <f t="shared" si="314"/>
        <v>#N/A</v>
      </c>
      <c r="FV97" s="170" t="e">
        <f t="shared" si="315"/>
        <v>#N/A</v>
      </c>
      <c r="FW97" s="170" t="e">
        <f t="shared" si="316"/>
        <v>#N/A</v>
      </c>
      <c r="FX97" s="170" t="e">
        <f t="shared" si="317"/>
        <v>#N/A</v>
      </c>
      <c r="FY97" s="170" t="e">
        <f t="shared" si="318"/>
        <v>#N/A</v>
      </c>
      <c r="FZ97" s="170" t="e">
        <f t="shared" si="319"/>
        <v>#N/A</v>
      </c>
      <c r="GA97" s="170" t="e">
        <f t="shared" si="320"/>
        <v>#N/A</v>
      </c>
      <c r="GB97" s="170" t="e">
        <f t="shared" si="321"/>
        <v>#N/A</v>
      </c>
      <c r="GC97" s="170" t="e">
        <f t="shared" si="322"/>
        <v>#N/A</v>
      </c>
      <c r="GD97" s="170" t="e">
        <f t="shared" si="323"/>
        <v>#N/A</v>
      </c>
      <c r="GE97" s="170" t="e">
        <f t="shared" si="324"/>
        <v>#N/A</v>
      </c>
      <c r="GF97" s="170" t="e">
        <f t="shared" si="325"/>
        <v>#N/A</v>
      </c>
      <c r="GG97" s="170" t="e">
        <f t="shared" si="326"/>
        <v>#N/A</v>
      </c>
      <c r="GH97" s="170" t="e">
        <f t="shared" si="327"/>
        <v>#N/A</v>
      </c>
      <c r="GI97" s="170" t="e">
        <f t="shared" si="328"/>
        <v>#N/A</v>
      </c>
      <c r="GJ97" s="170" t="e">
        <f t="shared" si="329"/>
        <v>#N/A</v>
      </c>
      <c r="GK97" s="170" t="e">
        <f t="shared" si="330"/>
        <v>#N/A</v>
      </c>
      <c r="GL97" s="170" t="e">
        <f t="shared" si="331"/>
        <v>#N/A</v>
      </c>
      <c r="GM97" s="170" t="e">
        <f t="shared" si="332"/>
        <v>#N/A</v>
      </c>
      <c r="GN97" s="170" t="e">
        <f t="shared" si="333"/>
        <v>#N/A</v>
      </c>
      <c r="GO97" s="170" t="e">
        <f t="shared" si="334"/>
        <v>#N/A</v>
      </c>
      <c r="GP97" s="170" t="e">
        <f t="shared" si="335"/>
        <v>#N/A</v>
      </c>
      <c r="GQ97" s="170" t="e">
        <f t="shared" si="336"/>
        <v>#N/A</v>
      </c>
      <c r="GR97" s="170" t="e">
        <f t="shared" si="337"/>
        <v>#N/A</v>
      </c>
      <c r="GS97" s="170" t="e">
        <f t="shared" si="338"/>
        <v>#N/A</v>
      </c>
      <c r="GT97" s="170" t="e">
        <f t="shared" si="339"/>
        <v>#N/A</v>
      </c>
      <c r="GU97" s="170" t="e">
        <f t="shared" si="340"/>
        <v>#N/A</v>
      </c>
      <c r="GV97" s="170" t="e">
        <f t="shared" si="341"/>
        <v>#N/A</v>
      </c>
      <c r="GW97" s="170" t="e">
        <f t="shared" si="342"/>
        <v>#N/A</v>
      </c>
      <c r="GX97" s="170" t="e">
        <f t="shared" si="343"/>
        <v>#N/A</v>
      </c>
      <c r="GY97" s="170" t="e">
        <f t="shared" si="344"/>
        <v>#N/A</v>
      </c>
      <c r="GZ97" s="170" t="e">
        <f t="shared" si="345"/>
        <v>#N/A</v>
      </c>
      <c r="HA97" s="170" t="e">
        <f t="shared" si="346"/>
        <v>#N/A</v>
      </c>
      <c r="HB97" s="170" t="e">
        <f t="shared" si="347"/>
        <v>#N/A</v>
      </c>
      <c r="HC97" s="170" t="e">
        <f t="shared" si="348"/>
        <v>#N/A</v>
      </c>
      <c r="HD97" s="170" t="e">
        <f t="shared" si="349"/>
        <v>#N/A</v>
      </c>
      <c r="HE97" s="170" t="e">
        <f t="shared" si="350"/>
        <v>#N/A</v>
      </c>
      <c r="HF97" s="170" t="e">
        <f t="shared" si="351"/>
        <v>#N/A</v>
      </c>
      <c r="HG97" s="170" t="e">
        <f t="shared" si="352"/>
        <v>#N/A</v>
      </c>
      <c r="HH97" s="170" t="e">
        <f t="shared" si="353"/>
        <v>#N/A</v>
      </c>
      <c r="HI97" s="170" t="e">
        <f t="shared" si="354"/>
        <v>#N/A</v>
      </c>
      <c r="HJ97" s="170" t="e">
        <f t="shared" si="355"/>
        <v>#N/A</v>
      </c>
      <c r="HK97" s="170" t="e">
        <f t="shared" si="356"/>
        <v>#N/A</v>
      </c>
      <c r="HL97" s="170" t="e">
        <f t="shared" si="357"/>
        <v>#N/A</v>
      </c>
      <c r="HM97" s="170" t="e">
        <f t="shared" si="358"/>
        <v>#N/A</v>
      </c>
      <c r="HN97" s="170" t="e">
        <f t="shared" si="359"/>
        <v>#N/A</v>
      </c>
      <c r="HO97" s="170" t="e">
        <f t="shared" si="360"/>
        <v>#N/A</v>
      </c>
      <c r="HP97" s="170" t="e">
        <f t="shared" si="361"/>
        <v>#N/A</v>
      </c>
    </row>
    <row r="98" spans="1:224" hidden="1" x14ac:dyDescent="0.25">
      <c r="A98" s="4">
        <v>95</v>
      </c>
      <c r="B98" s="96"/>
      <c r="C98" s="96"/>
      <c r="D98" s="96"/>
      <c r="E98" s="36" t="str">
        <f t="shared" si="362"/>
        <v/>
      </c>
      <c r="F98" s="36" t="str">
        <f t="shared" si="363"/>
        <v/>
      </c>
      <c r="G98" s="74" t="str">
        <f t="shared" si="364"/>
        <v/>
      </c>
      <c r="H98" s="23"/>
      <c r="I98" s="58"/>
      <c r="J98" s="281"/>
      <c r="K98" s="75" t="str">
        <f>IF(AND(B98&gt;0,C98&gt;0,D98&gt;0),IF(ISBLANK(J98),IF(ISBLANK(H98),"",(D98-B98)*VLOOKUP(H98,VLookups!$A$4:$B$13,2,FALSE)),J98),"")</f>
        <v/>
      </c>
      <c r="L98" s="76" t="str">
        <f t="shared" si="257"/>
        <v/>
      </c>
      <c r="M98" s="96"/>
      <c r="N98" s="271"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258"/>
        <v/>
      </c>
      <c r="W98" s="50" t="str">
        <f t="shared" si="384"/>
        <v/>
      </c>
      <c r="X98" s="50" t="str">
        <f t="shared" si="384"/>
        <v/>
      </c>
      <c r="Y98" s="50" t="str">
        <f t="shared" si="384"/>
        <v/>
      </c>
      <c r="Z98" s="50" t="str">
        <f t="shared" si="384"/>
        <v/>
      </c>
      <c r="AA98" s="50" t="str">
        <f t="shared" si="384"/>
        <v/>
      </c>
      <c r="AB98" s="50" t="str">
        <f t="shared" si="384"/>
        <v/>
      </c>
      <c r="AC98" s="50" t="str">
        <f t="shared" si="384"/>
        <v/>
      </c>
      <c r="AD98" s="50" t="str">
        <f t="shared" si="384"/>
        <v/>
      </c>
      <c r="AE98" s="50" t="str">
        <f t="shared" si="384"/>
        <v/>
      </c>
      <c r="AF98" s="50" t="str">
        <f t="shared" si="384"/>
        <v/>
      </c>
      <c r="AG98" s="50" t="str">
        <f t="shared" si="384"/>
        <v/>
      </c>
      <c r="AH98" s="50" t="str">
        <f t="shared" si="384"/>
        <v/>
      </c>
      <c r="AI98" s="50" t="str">
        <f t="shared" si="384"/>
        <v/>
      </c>
      <c r="AJ98" s="50" t="str">
        <f t="shared" si="384"/>
        <v/>
      </c>
      <c r="AK98" s="50" t="str">
        <f t="shared" si="384"/>
        <v/>
      </c>
      <c r="AL98" s="50" t="str">
        <f t="shared" si="384"/>
        <v/>
      </c>
      <c r="AM98" s="50" t="str">
        <f t="shared" si="384"/>
        <v/>
      </c>
      <c r="AN98" s="50" t="str">
        <f t="shared" si="384"/>
        <v/>
      </c>
      <c r="AO98" s="50" t="str">
        <f t="shared" si="384"/>
        <v/>
      </c>
      <c r="AP98" s="50" t="str">
        <f t="shared" si="384"/>
        <v/>
      </c>
      <c r="AQ98" s="50" t="str">
        <f t="shared" si="259"/>
        <v/>
      </c>
      <c r="AR98" s="50" t="str">
        <f t="shared" si="386"/>
        <v/>
      </c>
      <c r="AS98" s="50" t="str">
        <f t="shared" si="386"/>
        <v/>
      </c>
      <c r="AT98" s="50" t="str">
        <f t="shared" si="386"/>
        <v/>
      </c>
      <c r="AU98" s="50" t="str">
        <f t="shared" si="386"/>
        <v/>
      </c>
      <c r="AV98" s="50" t="str">
        <f t="shared" si="386"/>
        <v/>
      </c>
      <c r="AW98" s="50" t="str">
        <f t="shared" si="386"/>
        <v/>
      </c>
      <c r="AX98" s="50" t="str">
        <f t="shared" si="386"/>
        <v/>
      </c>
      <c r="AY98" s="50" t="str">
        <f t="shared" si="386"/>
        <v/>
      </c>
      <c r="AZ98" s="50" t="str">
        <f t="shared" si="386"/>
        <v/>
      </c>
      <c r="BA98" s="50" t="str">
        <f t="shared" si="386"/>
        <v/>
      </c>
      <c r="BB98" s="50" t="str">
        <f t="shared" si="386"/>
        <v/>
      </c>
      <c r="BC98" s="50" t="str">
        <f t="shared" si="386"/>
        <v/>
      </c>
      <c r="BD98" s="50" t="str">
        <f t="shared" si="386"/>
        <v/>
      </c>
      <c r="BE98" s="50" t="str">
        <f t="shared" si="386"/>
        <v/>
      </c>
      <c r="BF98" s="50" t="str">
        <f t="shared" si="386"/>
        <v/>
      </c>
      <c r="BG98" s="50" t="str">
        <f t="shared" si="386"/>
        <v/>
      </c>
      <c r="BH98" s="50" t="str">
        <f t="shared" si="386"/>
        <v/>
      </c>
      <c r="BI98" s="50" t="str">
        <f t="shared" si="386"/>
        <v/>
      </c>
      <c r="BJ98" s="50" t="str">
        <f t="shared" si="386"/>
        <v/>
      </c>
      <c r="BK98" s="50" t="str">
        <f t="shared" si="386"/>
        <v/>
      </c>
      <c r="BL98" s="50" t="str">
        <f t="shared" si="386"/>
        <v/>
      </c>
      <c r="BM98" s="50" t="str">
        <f t="shared" si="386"/>
        <v/>
      </c>
      <c r="BN98" s="50" t="str">
        <f t="shared" si="386"/>
        <v/>
      </c>
      <c r="BO98" s="50" t="str">
        <f t="shared" si="386"/>
        <v/>
      </c>
      <c r="BP98" s="50" t="str">
        <f t="shared" si="386"/>
        <v/>
      </c>
      <c r="BQ98" s="50" t="str">
        <f t="shared" si="386"/>
        <v/>
      </c>
      <c r="BR98" s="50" t="str">
        <f t="shared" si="386"/>
        <v/>
      </c>
      <c r="BS98" s="50" t="str">
        <f t="shared" si="386"/>
        <v/>
      </c>
      <c r="BT98" s="50" t="str">
        <f t="shared" si="386"/>
        <v/>
      </c>
      <c r="BU98" s="50" t="str">
        <f t="shared" si="386"/>
        <v/>
      </c>
      <c r="BV98" s="50" t="str">
        <f t="shared" si="386"/>
        <v/>
      </c>
      <c r="BW98" s="50" t="str">
        <f t="shared" si="386"/>
        <v/>
      </c>
      <c r="BX98" s="50" t="str">
        <f t="shared" si="386"/>
        <v/>
      </c>
      <c r="BY98" s="50" t="str">
        <f t="shared" si="386"/>
        <v/>
      </c>
      <c r="BZ98" s="50" t="str">
        <f t="shared" si="386"/>
        <v/>
      </c>
      <c r="CA98" s="50" t="str">
        <f t="shared" si="386"/>
        <v/>
      </c>
      <c r="CB98" s="50" t="str">
        <f t="shared" si="386"/>
        <v/>
      </c>
      <c r="CC98" s="50" t="str">
        <f t="shared" si="386"/>
        <v/>
      </c>
      <c r="CD98" s="50" t="str">
        <f t="shared" si="386"/>
        <v/>
      </c>
      <c r="CE98" s="50" t="str">
        <f t="shared" si="386"/>
        <v/>
      </c>
      <c r="CF98" s="50" t="str">
        <f t="shared" si="386"/>
        <v/>
      </c>
      <c r="CG98" s="50" t="str">
        <f t="shared" si="386"/>
        <v/>
      </c>
      <c r="CH98" s="50" t="str">
        <f t="shared" si="386"/>
        <v/>
      </c>
      <c r="CI98" s="50" t="str">
        <f t="shared" si="386"/>
        <v/>
      </c>
      <c r="CJ98" s="50" t="str">
        <f t="shared" si="386"/>
        <v/>
      </c>
      <c r="CK98" s="50" t="str">
        <f t="shared" si="386"/>
        <v/>
      </c>
      <c r="CL98" s="50" t="str">
        <f t="shared" si="386"/>
        <v/>
      </c>
      <c r="CM98" s="50" t="str">
        <f t="shared" si="386"/>
        <v/>
      </c>
      <c r="CN98" s="50" t="str">
        <f t="shared" si="386"/>
        <v/>
      </c>
      <c r="CO98" s="50" t="str">
        <f t="shared" si="386"/>
        <v/>
      </c>
      <c r="CP98" s="50" t="str">
        <f t="shared" si="386"/>
        <v/>
      </c>
      <c r="CQ98" s="50" t="str">
        <f t="shared" si="386"/>
        <v/>
      </c>
      <c r="CR98" s="50" t="str">
        <f t="shared" si="386"/>
        <v/>
      </c>
      <c r="CS98" s="50" t="str">
        <f t="shared" si="386"/>
        <v/>
      </c>
      <c r="CT98" s="50" t="str">
        <f t="shared" si="386"/>
        <v/>
      </c>
      <c r="CU98" s="50" t="str">
        <f t="shared" si="386"/>
        <v/>
      </c>
      <c r="CV98" s="50" t="str">
        <f t="shared" si="386"/>
        <v/>
      </c>
      <c r="CW98" s="50" t="str">
        <f t="shared" si="386"/>
        <v/>
      </c>
      <c r="CX98" s="50" t="str">
        <f t="shared" si="386"/>
        <v/>
      </c>
      <c r="CY98" s="50" t="str">
        <f t="shared" si="386"/>
        <v/>
      </c>
      <c r="CZ98" s="50" t="str">
        <f t="shared" si="386"/>
        <v/>
      </c>
      <c r="DA98" s="50" t="str">
        <f t="shared" si="386"/>
        <v/>
      </c>
      <c r="DB98" s="50" t="str">
        <f t="shared" si="386"/>
        <v/>
      </c>
      <c r="DC98" s="50" t="str">
        <f t="shared" si="386"/>
        <v/>
      </c>
      <c r="DD98" s="50" t="str">
        <f t="shared" si="377"/>
        <v/>
      </c>
      <c r="DE98" s="50" t="str">
        <f t="shared" si="377"/>
        <v/>
      </c>
      <c r="DF98" s="50" t="str">
        <f t="shared" si="377"/>
        <v/>
      </c>
      <c r="DG98" s="50" t="str">
        <f t="shared" si="377"/>
        <v/>
      </c>
      <c r="DH98" s="50" t="str">
        <f t="shared" si="377"/>
        <v/>
      </c>
      <c r="DI98" s="50" t="str">
        <f t="shared" si="377"/>
        <v/>
      </c>
      <c r="DJ98" s="50" t="str">
        <f t="shared" si="377"/>
        <v/>
      </c>
      <c r="DK98" s="50" t="str">
        <f t="shared" si="377"/>
        <v/>
      </c>
      <c r="DL98" s="50" t="str">
        <f t="shared" si="377"/>
        <v/>
      </c>
      <c r="DM98" s="50" t="str">
        <f t="shared" si="377"/>
        <v/>
      </c>
      <c r="DN98" s="50" t="str">
        <f t="shared" si="377"/>
        <v/>
      </c>
      <c r="DO98" s="50" t="str">
        <f t="shared" si="377"/>
        <v/>
      </c>
      <c r="DP98" s="50" t="str">
        <f t="shared" si="377"/>
        <v/>
      </c>
      <c r="DQ98" s="50" t="str">
        <f t="shared" si="377"/>
        <v/>
      </c>
      <c r="DR98" s="50" t="str">
        <f t="shared" si="377"/>
        <v/>
      </c>
      <c r="DS98" s="50" t="str">
        <f t="shared" si="377"/>
        <v/>
      </c>
      <c r="DT98" s="170" t="e">
        <f t="shared" si="261"/>
        <v>#N/A</v>
      </c>
      <c r="DU98" s="170" t="e">
        <f t="shared" si="262"/>
        <v>#N/A</v>
      </c>
      <c r="DV98" s="170" t="e">
        <f t="shared" si="263"/>
        <v>#N/A</v>
      </c>
      <c r="DW98" s="170" t="e">
        <f t="shared" si="264"/>
        <v>#N/A</v>
      </c>
      <c r="DX98" s="170" t="e">
        <f t="shared" si="265"/>
        <v>#N/A</v>
      </c>
      <c r="DY98" s="170" t="e">
        <f t="shared" si="266"/>
        <v>#N/A</v>
      </c>
      <c r="DZ98" s="170" t="e">
        <f t="shared" si="267"/>
        <v>#N/A</v>
      </c>
      <c r="EA98" s="170" t="e">
        <f t="shared" si="268"/>
        <v>#N/A</v>
      </c>
      <c r="EB98" s="170" t="e">
        <f t="shared" si="269"/>
        <v>#N/A</v>
      </c>
      <c r="EC98" s="170" t="e">
        <f t="shared" si="270"/>
        <v>#N/A</v>
      </c>
      <c r="ED98" s="170" t="e">
        <f t="shared" si="271"/>
        <v>#N/A</v>
      </c>
      <c r="EE98" s="170" t="e">
        <f t="shared" si="272"/>
        <v>#N/A</v>
      </c>
      <c r="EF98" s="170" t="e">
        <f t="shared" si="273"/>
        <v>#N/A</v>
      </c>
      <c r="EG98" s="170" t="e">
        <f t="shared" si="274"/>
        <v>#N/A</v>
      </c>
      <c r="EH98" s="170" t="e">
        <f t="shared" si="275"/>
        <v>#N/A</v>
      </c>
      <c r="EI98" s="170" t="e">
        <f t="shared" si="276"/>
        <v>#N/A</v>
      </c>
      <c r="EJ98" s="170" t="e">
        <f t="shared" si="277"/>
        <v>#N/A</v>
      </c>
      <c r="EK98" s="170" t="e">
        <f t="shared" si="278"/>
        <v>#N/A</v>
      </c>
      <c r="EL98" s="170" t="e">
        <f t="shared" si="279"/>
        <v>#N/A</v>
      </c>
      <c r="EM98" s="170" t="e">
        <f t="shared" si="280"/>
        <v>#N/A</v>
      </c>
      <c r="EN98" s="170" t="e">
        <f t="shared" si="281"/>
        <v>#N/A</v>
      </c>
      <c r="EO98" s="170" t="e">
        <f t="shared" si="282"/>
        <v>#N/A</v>
      </c>
      <c r="EP98" s="170" t="e">
        <f t="shared" si="283"/>
        <v>#N/A</v>
      </c>
      <c r="EQ98" s="170" t="e">
        <f t="shared" si="284"/>
        <v>#N/A</v>
      </c>
      <c r="ER98" s="170" t="e">
        <f t="shared" si="285"/>
        <v>#N/A</v>
      </c>
      <c r="ES98" s="170" t="e">
        <f t="shared" si="286"/>
        <v>#N/A</v>
      </c>
      <c r="ET98" s="170" t="e">
        <f t="shared" si="287"/>
        <v>#N/A</v>
      </c>
      <c r="EU98" s="170" t="e">
        <f t="shared" si="288"/>
        <v>#N/A</v>
      </c>
      <c r="EV98" s="170" t="e">
        <f t="shared" si="289"/>
        <v>#N/A</v>
      </c>
      <c r="EW98" s="170" t="e">
        <f t="shared" si="290"/>
        <v>#N/A</v>
      </c>
      <c r="EX98" s="170" t="e">
        <f t="shared" si="291"/>
        <v>#N/A</v>
      </c>
      <c r="EY98" s="170" t="e">
        <f t="shared" si="292"/>
        <v>#N/A</v>
      </c>
      <c r="EZ98" s="170" t="e">
        <f t="shared" si="293"/>
        <v>#N/A</v>
      </c>
      <c r="FA98" s="170" t="e">
        <f t="shared" si="294"/>
        <v>#N/A</v>
      </c>
      <c r="FB98" s="170" t="e">
        <f t="shared" si="295"/>
        <v>#N/A</v>
      </c>
      <c r="FC98" s="170" t="e">
        <f t="shared" si="296"/>
        <v>#N/A</v>
      </c>
      <c r="FD98" s="170" t="e">
        <f t="shared" si="297"/>
        <v>#N/A</v>
      </c>
      <c r="FE98" s="170" t="e">
        <f t="shared" si="298"/>
        <v>#N/A</v>
      </c>
      <c r="FF98" s="170" t="e">
        <f t="shared" si="299"/>
        <v>#N/A</v>
      </c>
      <c r="FG98" s="170" t="e">
        <f t="shared" si="300"/>
        <v>#N/A</v>
      </c>
      <c r="FH98" s="170" t="e">
        <f t="shared" si="301"/>
        <v>#N/A</v>
      </c>
      <c r="FI98" s="170" t="e">
        <f t="shared" si="302"/>
        <v>#N/A</v>
      </c>
      <c r="FJ98" s="170" t="e">
        <f t="shared" si="303"/>
        <v>#N/A</v>
      </c>
      <c r="FK98" s="170" t="e">
        <f t="shared" si="304"/>
        <v>#N/A</v>
      </c>
      <c r="FL98" s="170" t="e">
        <f t="shared" si="305"/>
        <v>#N/A</v>
      </c>
      <c r="FM98" s="170" t="e">
        <f t="shared" si="306"/>
        <v>#N/A</v>
      </c>
      <c r="FN98" s="170" t="e">
        <f t="shared" si="307"/>
        <v>#N/A</v>
      </c>
      <c r="FO98" s="170" t="e">
        <f t="shared" si="308"/>
        <v>#N/A</v>
      </c>
      <c r="FP98" s="170" t="e">
        <f t="shared" si="309"/>
        <v>#N/A</v>
      </c>
      <c r="FQ98" s="170" t="e">
        <f t="shared" si="310"/>
        <v>#N/A</v>
      </c>
      <c r="FR98" s="170" t="e">
        <f t="shared" si="311"/>
        <v>#N/A</v>
      </c>
      <c r="FS98" s="170" t="e">
        <f t="shared" si="312"/>
        <v>#N/A</v>
      </c>
      <c r="FT98" s="170" t="e">
        <f t="shared" si="313"/>
        <v>#N/A</v>
      </c>
      <c r="FU98" s="170" t="e">
        <f t="shared" si="314"/>
        <v>#N/A</v>
      </c>
      <c r="FV98" s="170" t="e">
        <f t="shared" si="315"/>
        <v>#N/A</v>
      </c>
      <c r="FW98" s="170" t="e">
        <f t="shared" si="316"/>
        <v>#N/A</v>
      </c>
      <c r="FX98" s="170" t="e">
        <f t="shared" si="317"/>
        <v>#N/A</v>
      </c>
      <c r="FY98" s="170" t="e">
        <f t="shared" si="318"/>
        <v>#N/A</v>
      </c>
      <c r="FZ98" s="170" t="e">
        <f t="shared" si="319"/>
        <v>#N/A</v>
      </c>
      <c r="GA98" s="170" t="e">
        <f t="shared" si="320"/>
        <v>#N/A</v>
      </c>
      <c r="GB98" s="170" t="e">
        <f t="shared" si="321"/>
        <v>#N/A</v>
      </c>
      <c r="GC98" s="170" t="e">
        <f t="shared" si="322"/>
        <v>#N/A</v>
      </c>
      <c r="GD98" s="170" t="e">
        <f t="shared" si="323"/>
        <v>#N/A</v>
      </c>
      <c r="GE98" s="170" t="e">
        <f t="shared" si="324"/>
        <v>#N/A</v>
      </c>
      <c r="GF98" s="170" t="e">
        <f t="shared" si="325"/>
        <v>#N/A</v>
      </c>
      <c r="GG98" s="170" t="e">
        <f t="shared" si="326"/>
        <v>#N/A</v>
      </c>
      <c r="GH98" s="170" t="e">
        <f t="shared" si="327"/>
        <v>#N/A</v>
      </c>
      <c r="GI98" s="170" t="e">
        <f t="shared" si="328"/>
        <v>#N/A</v>
      </c>
      <c r="GJ98" s="170" t="e">
        <f t="shared" si="329"/>
        <v>#N/A</v>
      </c>
      <c r="GK98" s="170" t="e">
        <f t="shared" si="330"/>
        <v>#N/A</v>
      </c>
      <c r="GL98" s="170" t="e">
        <f t="shared" si="331"/>
        <v>#N/A</v>
      </c>
      <c r="GM98" s="170" t="e">
        <f t="shared" si="332"/>
        <v>#N/A</v>
      </c>
      <c r="GN98" s="170" t="e">
        <f t="shared" si="333"/>
        <v>#N/A</v>
      </c>
      <c r="GO98" s="170" t="e">
        <f t="shared" si="334"/>
        <v>#N/A</v>
      </c>
      <c r="GP98" s="170" t="e">
        <f t="shared" si="335"/>
        <v>#N/A</v>
      </c>
      <c r="GQ98" s="170" t="e">
        <f t="shared" si="336"/>
        <v>#N/A</v>
      </c>
      <c r="GR98" s="170" t="e">
        <f t="shared" si="337"/>
        <v>#N/A</v>
      </c>
      <c r="GS98" s="170" t="e">
        <f t="shared" si="338"/>
        <v>#N/A</v>
      </c>
      <c r="GT98" s="170" t="e">
        <f t="shared" si="339"/>
        <v>#N/A</v>
      </c>
      <c r="GU98" s="170" t="e">
        <f t="shared" si="340"/>
        <v>#N/A</v>
      </c>
      <c r="GV98" s="170" t="e">
        <f t="shared" si="341"/>
        <v>#N/A</v>
      </c>
      <c r="GW98" s="170" t="e">
        <f t="shared" si="342"/>
        <v>#N/A</v>
      </c>
      <c r="GX98" s="170" t="e">
        <f t="shared" si="343"/>
        <v>#N/A</v>
      </c>
      <c r="GY98" s="170" t="e">
        <f t="shared" si="344"/>
        <v>#N/A</v>
      </c>
      <c r="GZ98" s="170" t="e">
        <f t="shared" si="345"/>
        <v>#N/A</v>
      </c>
      <c r="HA98" s="170" t="e">
        <f t="shared" si="346"/>
        <v>#N/A</v>
      </c>
      <c r="HB98" s="170" t="e">
        <f t="shared" si="347"/>
        <v>#N/A</v>
      </c>
      <c r="HC98" s="170" t="e">
        <f t="shared" si="348"/>
        <v>#N/A</v>
      </c>
      <c r="HD98" s="170" t="e">
        <f t="shared" si="349"/>
        <v>#N/A</v>
      </c>
      <c r="HE98" s="170" t="e">
        <f t="shared" si="350"/>
        <v>#N/A</v>
      </c>
      <c r="HF98" s="170" t="e">
        <f t="shared" si="351"/>
        <v>#N/A</v>
      </c>
      <c r="HG98" s="170" t="e">
        <f t="shared" si="352"/>
        <v>#N/A</v>
      </c>
      <c r="HH98" s="170" t="e">
        <f t="shared" si="353"/>
        <v>#N/A</v>
      </c>
      <c r="HI98" s="170" t="e">
        <f t="shared" si="354"/>
        <v>#N/A</v>
      </c>
      <c r="HJ98" s="170" t="e">
        <f t="shared" si="355"/>
        <v>#N/A</v>
      </c>
      <c r="HK98" s="170" t="e">
        <f t="shared" si="356"/>
        <v>#N/A</v>
      </c>
      <c r="HL98" s="170" t="e">
        <f t="shared" si="357"/>
        <v>#N/A</v>
      </c>
      <c r="HM98" s="170" t="e">
        <f t="shared" si="358"/>
        <v>#N/A</v>
      </c>
      <c r="HN98" s="170" t="e">
        <f t="shared" si="359"/>
        <v>#N/A</v>
      </c>
      <c r="HO98" s="170" t="e">
        <f t="shared" si="360"/>
        <v>#N/A</v>
      </c>
      <c r="HP98" s="170" t="e">
        <f t="shared" si="361"/>
        <v>#N/A</v>
      </c>
    </row>
    <row r="99" spans="1:224" hidden="1" x14ac:dyDescent="0.25">
      <c r="A99" s="4">
        <v>96</v>
      </c>
      <c r="B99" s="96"/>
      <c r="C99" s="96"/>
      <c r="D99" s="96"/>
      <c r="E99" s="36" t="str">
        <f t="shared" si="362"/>
        <v/>
      </c>
      <c r="F99" s="36" t="str">
        <f t="shared" si="363"/>
        <v/>
      </c>
      <c r="G99" s="74" t="str">
        <f t="shared" si="364"/>
        <v/>
      </c>
      <c r="H99" s="23"/>
      <c r="I99" s="58"/>
      <c r="J99" s="281"/>
      <c r="K99" s="75" t="str">
        <f>IF(AND(B99&gt;0,C99&gt;0,D99&gt;0),IF(ISBLANK(J99),IF(ISBLANK(H99),"",(D99-B99)*VLOOKUP(H99,VLookups!$A$4:$B$13,2,FALSE)),J99),"")</f>
        <v/>
      </c>
      <c r="L99" s="76" t="str">
        <f t="shared" si="257"/>
        <v/>
      </c>
      <c r="M99" s="96"/>
      <c r="N99" s="271"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258"/>
        <v/>
      </c>
      <c r="W99" s="50" t="str">
        <f t="shared" si="384"/>
        <v/>
      </c>
      <c r="X99" s="50" t="str">
        <f t="shared" si="384"/>
        <v/>
      </c>
      <c r="Y99" s="50" t="str">
        <f t="shared" si="384"/>
        <v/>
      </c>
      <c r="Z99" s="50" t="str">
        <f t="shared" si="384"/>
        <v/>
      </c>
      <c r="AA99" s="50" t="str">
        <f t="shared" si="384"/>
        <v/>
      </c>
      <c r="AB99" s="50" t="str">
        <f t="shared" si="384"/>
        <v/>
      </c>
      <c r="AC99" s="50" t="str">
        <f t="shared" si="384"/>
        <v/>
      </c>
      <c r="AD99" s="50" t="str">
        <f t="shared" si="384"/>
        <v/>
      </c>
      <c r="AE99" s="50" t="str">
        <f t="shared" si="384"/>
        <v/>
      </c>
      <c r="AF99" s="50" t="str">
        <f t="shared" si="384"/>
        <v/>
      </c>
      <c r="AG99" s="50" t="str">
        <f t="shared" si="384"/>
        <v/>
      </c>
      <c r="AH99" s="50" t="str">
        <f t="shared" si="384"/>
        <v/>
      </c>
      <c r="AI99" s="50" t="str">
        <f t="shared" si="384"/>
        <v/>
      </c>
      <c r="AJ99" s="50" t="str">
        <f t="shared" si="384"/>
        <v/>
      </c>
      <c r="AK99" s="50" t="str">
        <f t="shared" si="384"/>
        <v/>
      </c>
      <c r="AL99" s="50" t="str">
        <f t="shared" si="384"/>
        <v/>
      </c>
      <c r="AM99" s="50" t="str">
        <f t="shared" si="384"/>
        <v/>
      </c>
      <c r="AN99" s="50" t="str">
        <f t="shared" si="384"/>
        <v/>
      </c>
      <c r="AO99" s="50" t="str">
        <f t="shared" si="384"/>
        <v/>
      </c>
      <c r="AP99" s="50" t="str">
        <f t="shared" si="384"/>
        <v/>
      </c>
      <c r="AQ99" s="50" t="str">
        <f t="shared" si="259"/>
        <v/>
      </c>
      <c r="AR99" s="50" t="str">
        <f t="shared" si="386"/>
        <v/>
      </c>
      <c r="AS99" s="50" t="str">
        <f t="shared" si="386"/>
        <v/>
      </c>
      <c r="AT99" s="50" t="str">
        <f t="shared" si="386"/>
        <v/>
      </c>
      <c r="AU99" s="50" t="str">
        <f t="shared" si="386"/>
        <v/>
      </c>
      <c r="AV99" s="50" t="str">
        <f t="shared" si="386"/>
        <v/>
      </c>
      <c r="AW99" s="50" t="str">
        <f t="shared" si="386"/>
        <v/>
      </c>
      <c r="AX99" s="50" t="str">
        <f t="shared" si="386"/>
        <v/>
      </c>
      <c r="AY99" s="50" t="str">
        <f t="shared" si="386"/>
        <v/>
      </c>
      <c r="AZ99" s="50" t="str">
        <f t="shared" si="386"/>
        <v/>
      </c>
      <c r="BA99" s="50" t="str">
        <f t="shared" si="386"/>
        <v/>
      </c>
      <c r="BB99" s="50" t="str">
        <f t="shared" si="386"/>
        <v/>
      </c>
      <c r="BC99" s="50" t="str">
        <f t="shared" si="386"/>
        <v/>
      </c>
      <c r="BD99" s="50" t="str">
        <f t="shared" si="386"/>
        <v/>
      </c>
      <c r="BE99" s="50" t="str">
        <f t="shared" si="386"/>
        <v/>
      </c>
      <c r="BF99" s="50" t="str">
        <f t="shared" si="386"/>
        <v/>
      </c>
      <c r="BG99" s="50" t="str">
        <f t="shared" si="386"/>
        <v/>
      </c>
      <c r="BH99" s="50" t="str">
        <f t="shared" si="386"/>
        <v/>
      </c>
      <c r="BI99" s="50" t="str">
        <f t="shared" si="386"/>
        <v/>
      </c>
      <c r="BJ99" s="50" t="str">
        <f t="shared" si="386"/>
        <v/>
      </c>
      <c r="BK99" s="50" t="str">
        <f t="shared" si="386"/>
        <v/>
      </c>
      <c r="BL99" s="50" t="str">
        <f t="shared" si="386"/>
        <v/>
      </c>
      <c r="BM99" s="50" t="str">
        <f t="shared" si="386"/>
        <v/>
      </c>
      <c r="BN99" s="50" t="str">
        <f t="shared" si="386"/>
        <v/>
      </c>
      <c r="BO99" s="50" t="str">
        <f t="shared" si="386"/>
        <v/>
      </c>
      <c r="BP99" s="50" t="str">
        <f t="shared" si="386"/>
        <v/>
      </c>
      <c r="BQ99" s="50" t="str">
        <f t="shared" si="386"/>
        <v/>
      </c>
      <c r="BR99" s="50" t="str">
        <f t="shared" si="386"/>
        <v/>
      </c>
      <c r="BS99" s="50" t="str">
        <f t="shared" si="386"/>
        <v/>
      </c>
      <c r="BT99" s="50" t="str">
        <f t="shared" si="386"/>
        <v/>
      </c>
      <c r="BU99" s="50" t="str">
        <f t="shared" si="386"/>
        <v/>
      </c>
      <c r="BV99" s="50" t="str">
        <f t="shared" si="386"/>
        <v/>
      </c>
      <c r="BW99" s="50" t="str">
        <f t="shared" si="386"/>
        <v/>
      </c>
      <c r="BX99" s="50" t="str">
        <f t="shared" si="386"/>
        <v/>
      </c>
      <c r="BY99" s="50" t="str">
        <f t="shared" si="386"/>
        <v/>
      </c>
      <c r="BZ99" s="50" t="str">
        <f t="shared" si="386"/>
        <v/>
      </c>
      <c r="CA99" s="50" t="str">
        <f t="shared" si="386"/>
        <v/>
      </c>
      <c r="CB99" s="50" t="str">
        <f t="shared" si="386"/>
        <v/>
      </c>
      <c r="CC99" s="50" t="str">
        <f t="shared" si="386"/>
        <v/>
      </c>
      <c r="CD99" s="50" t="str">
        <f t="shared" si="386"/>
        <v/>
      </c>
      <c r="CE99" s="50" t="str">
        <f t="shared" si="386"/>
        <v/>
      </c>
      <c r="CF99" s="50" t="str">
        <f t="shared" si="386"/>
        <v/>
      </c>
      <c r="CG99" s="50" t="str">
        <f t="shared" si="386"/>
        <v/>
      </c>
      <c r="CH99" s="50" t="str">
        <f t="shared" si="386"/>
        <v/>
      </c>
      <c r="CI99" s="50" t="str">
        <f t="shared" si="386"/>
        <v/>
      </c>
      <c r="CJ99" s="50" t="str">
        <f t="shared" si="386"/>
        <v/>
      </c>
      <c r="CK99" s="50" t="str">
        <f t="shared" si="386"/>
        <v/>
      </c>
      <c r="CL99" s="50" t="str">
        <f t="shared" si="386"/>
        <v/>
      </c>
      <c r="CM99" s="50" t="str">
        <f t="shared" si="386"/>
        <v/>
      </c>
      <c r="CN99" s="50" t="str">
        <f t="shared" si="386"/>
        <v/>
      </c>
      <c r="CO99" s="50" t="str">
        <f t="shared" si="386"/>
        <v/>
      </c>
      <c r="CP99" s="50" t="str">
        <f t="shared" si="386"/>
        <v/>
      </c>
      <c r="CQ99" s="50" t="str">
        <f t="shared" si="386"/>
        <v/>
      </c>
      <c r="CR99" s="50" t="str">
        <f t="shared" si="386"/>
        <v/>
      </c>
      <c r="CS99" s="50" t="str">
        <f t="shared" si="386"/>
        <v/>
      </c>
      <c r="CT99" s="50" t="str">
        <f t="shared" si="386"/>
        <v/>
      </c>
      <c r="CU99" s="50" t="str">
        <f t="shared" si="386"/>
        <v/>
      </c>
      <c r="CV99" s="50" t="str">
        <f t="shared" si="386"/>
        <v/>
      </c>
      <c r="CW99" s="50" t="str">
        <f t="shared" si="386"/>
        <v/>
      </c>
      <c r="CX99" s="50" t="str">
        <f t="shared" si="386"/>
        <v/>
      </c>
      <c r="CY99" s="50" t="str">
        <f t="shared" si="386"/>
        <v/>
      </c>
      <c r="CZ99" s="50" t="str">
        <f t="shared" si="386"/>
        <v/>
      </c>
      <c r="DA99" s="50" t="str">
        <f t="shared" si="386"/>
        <v/>
      </c>
      <c r="DB99" s="50" t="str">
        <f t="shared" si="386"/>
        <v/>
      </c>
      <c r="DC99" s="50" t="str">
        <f t="shared" si="386"/>
        <v/>
      </c>
      <c r="DD99" s="50" t="str">
        <f t="shared" si="377"/>
        <v/>
      </c>
      <c r="DE99" s="50" t="str">
        <f t="shared" si="377"/>
        <v/>
      </c>
      <c r="DF99" s="50" t="str">
        <f t="shared" si="377"/>
        <v/>
      </c>
      <c r="DG99" s="50" t="str">
        <f t="shared" si="377"/>
        <v/>
      </c>
      <c r="DH99" s="50" t="str">
        <f t="shared" si="377"/>
        <v/>
      </c>
      <c r="DI99" s="50" t="str">
        <f t="shared" si="377"/>
        <v/>
      </c>
      <c r="DJ99" s="50" t="str">
        <f t="shared" si="377"/>
        <v/>
      </c>
      <c r="DK99" s="50" t="str">
        <f t="shared" si="377"/>
        <v/>
      </c>
      <c r="DL99" s="50" t="str">
        <f t="shared" si="377"/>
        <v/>
      </c>
      <c r="DM99" s="50" t="str">
        <f t="shared" si="377"/>
        <v/>
      </c>
      <c r="DN99" s="50" t="str">
        <f t="shared" si="377"/>
        <v/>
      </c>
      <c r="DO99" s="50" t="str">
        <f t="shared" si="377"/>
        <v/>
      </c>
      <c r="DP99" s="50" t="str">
        <f t="shared" si="377"/>
        <v/>
      </c>
      <c r="DQ99" s="50" t="str">
        <f t="shared" si="377"/>
        <v/>
      </c>
      <c r="DR99" s="50" t="str">
        <f t="shared" ref="DR99:DS99" si="387">IF(ISNONTEXT($V99),DQ99+$V99,"")</f>
        <v/>
      </c>
      <c r="DS99" s="50" t="str">
        <f t="shared" si="387"/>
        <v/>
      </c>
      <c r="DT99" s="170" t="e">
        <f t="shared" si="261"/>
        <v>#N/A</v>
      </c>
      <c r="DU99" s="170" t="e">
        <f t="shared" si="262"/>
        <v>#N/A</v>
      </c>
      <c r="DV99" s="170" t="e">
        <f t="shared" si="263"/>
        <v>#N/A</v>
      </c>
      <c r="DW99" s="170" t="e">
        <f t="shared" si="264"/>
        <v>#N/A</v>
      </c>
      <c r="DX99" s="170" t="e">
        <f t="shared" si="265"/>
        <v>#N/A</v>
      </c>
      <c r="DY99" s="170" t="e">
        <f t="shared" si="266"/>
        <v>#N/A</v>
      </c>
      <c r="DZ99" s="170" t="e">
        <f t="shared" si="267"/>
        <v>#N/A</v>
      </c>
      <c r="EA99" s="170" t="e">
        <f t="shared" si="268"/>
        <v>#N/A</v>
      </c>
      <c r="EB99" s="170" t="e">
        <f t="shared" si="269"/>
        <v>#N/A</v>
      </c>
      <c r="EC99" s="170" t="e">
        <f t="shared" si="270"/>
        <v>#N/A</v>
      </c>
      <c r="ED99" s="170" t="e">
        <f t="shared" si="271"/>
        <v>#N/A</v>
      </c>
      <c r="EE99" s="170" t="e">
        <f t="shared" si="272"/>
        <v>#N/A</v>
      </c>
      <c r="EF99" s="170" t="e">
        <f t="shared" si="273"/>
        <v>#N/A</v>
      </c>
      <c r="EG99" s="170" t="e">
        <f t="shared" si="274"/>
        <v>#N/A</v>
      </c>
      <c r="EH99" s="170" t="e">
        <f t="shared" si="275"/>
        <v>#N/A</v>
      </c>
      <c r="EI99" s="170" t="e">
        <f t="shared" si="276"/>
        <v>#N/A</v>
      </c>
      <c r="EJ99" s="170" t="e">
        <f t="shared" si="277"/>
        <v>#N/A</v>
      </c>
      <c r="EK99" s="170" t="e">
        <f t="shared" si="278"/>
        <v>#N/A</v>
      </c>
      <c r="EL99" s="170" t="e">
        <f t="shared" si="279"/>
        <v>#N/A</v>
      </c>
      <c r="EM99" s="170" t="e">
        <f t="shared" si="280"/>
        <v>#N/A</v>
      </c>
      <c r="EN99" s="170" t="e">
        <f t="shared" si="281"/>
        <v>#N/A</v>
      </c>
      <c r="EO99" s="170" t="e">
        <f t="shared" si="282"/>
        <v>#N/A</v>
      </c>
      <c r="EP99" s="170" t="e">
        <f t="shared" si="283"/>
        <v>#N/A</v>
      </c>
      <c r="EQ99" s="170" t="e">
        <f t="shared" si="284"/>
        <v>#N/A</v>
      </c>
      <c r="ER99" s="170" t="e">
        <f t="shared" si="285"/>
        <v>#N/A</v>
      </c>
      <c r="ES99" s="170" t="e">
        <f t="shared" si="286"/>
        <v>#N/A</v>
      </c>
      <c r="ET99" s="170" t="e">
        <f t="shared" si="287"/>
        <v>#N/A</v>
      </c>
      <c r="EU99" s="170" t="e">
        <f t="shared" si="288"/>
        <v>#N/A</v>
      </c>
      <c r="EV99" s="170" t="e">
        <f t="shared" si="289"/>
        <v>#N/A</v>
      </c>
      <c r="EW99" s="170" t="e">
        <f t="shared" si="290"/>
        <v>#N/A</v>
      </c>
      <c r="EX99" s="170" t="e">
        <f t="shared" si="291"/>
        <v>#N/A</v>
      </c>
      <c r="EY99" s="170" t="e">
        <f t="shared" si="292"/>
        <v>#N/A</v>
      </c>
      <c r="EZ99" s="170" t="e">
        <f t="shared" si="293"/>
        <v>#N/A</v>
      </c>
      <c r="FA99" s="170" t="e">
        <f t="shared" si="294"/>
        <v>#N/A</v>
      </c>
      <c r="FB99" s="170" t="e">
        <f t="shared" si="295"/>
        <v>#N/A</v>
      </c>
      <c r="FC99" s="170" t="e">
        <f t="shared" si="296"/>
        <v>#N/A</v>
      </c>
      <c r="FD99" s="170" t="e">
        <f t="shared" si="297"/>
        <v>#N/A</v>
      </c>
      <c r="FE99" s="170" t="e">
        <f t="shared" si="298"/>
        <v>#N/A</v>
      </c>
      <c r="FF99" s="170" t="e">
        <f t="shared" si="299"/>
        <v>#N/A</v>
      </c>
      <c r="FG99" s="170" t="e">
        <f t="shared" si="300"/>
        <v>#N/A</v>
      </c>
      <c r="FH99" s="170" t="e">
        <f t="shared" si="301"/>
        <v>#N/A</v>
      </c>
      <c r="FI99" s="170" t="e">
        <f t="shared" si="302"/>
        <v>#N/A</v>
      </c>
      <c r="FJ99" s="170" t="e">
        <f t="shared" si="303"/>
        <v>#N/A</v>
      </c>
      <c r="FK99" s="170" t="e">
        <f t="shared" si="304"/>
        <v>#N/A</v>
      </c>
      <c r="FL99" s="170" t="e">
        <f t="shared" si="305"/>
        <v>#N/A</v>
      </c>
      <c r="FM99" s="170" t="e">
        <f t="shared" si="306"/>
        <v>#N/A</v>
      </c>
      <c r="FN99" s="170" t="e">
        <f t="shared" si="307"/>
        <v>#N/A</v>
      </c>
      <c r="FO99" s="170" t="e">
        <f t="shared" si="308"/>
        <v>#N/A</v>
      </c>
      <c r="FP99" s="170" t="e">
        <f t="shared" si="309"/>
        <v>#N/A</v>
      </c>
      <c r="FQ99" s="170" t="e">
        <f t="shared" si="310"/>
        <v>#N/A</v>
      </c>
      <c r="FR99" s="170" t="e">
        <f t="shared" si="311"/>
        <v>#N/A</v>
      </c>
      <c r="FS99" s="170" t="e">
        <f t="shared" si="312"/>
        <v>#N/A</v>
      </c>
      <c r="FT99" s="170" t="e">
        <f t="shared" si="313"/>
        <v>#N/A</v>
      </c>
      <c r="FU99" s="170" t="e">
        <f t="shared" si="314"/>
        <v>#N/A</v>
      </c>
      <c r="FV99" s="170" t="e">
        <f t="shared" si="315"/>
        <v>#N/A</v>
      </c>
      <c r="FW99" s="170" t="e">
        <f t="shared" si="316"/>
        <v>#N/A</v>
      </c>
      <c r="FX99" s="170" t="e">
        <f t="shared" si="317"/>
        <v>#N/A</v>
      </c>
      <c r="FY99" s="170" t="e">
        <f t="shared" si="318"/>
        <v>#N/A</v>
      </c>
      <c r="FZ99" s="170" t="e">
        <f t="shared" si="319"/>
        <v>#N/A</v>
      </c>
      <c r="GA99" s="170" t="e">
        <f t="shared" si="320"/>
        <v>#N/A</v>
      </c>
      <c r="GB99" s="170" t="e">
        <f t="shared" si="321"/>
        <v>#N/A</v>
      </c>
      <c r="GC99" s="170" t="e">
        <f t="shared" si="322"/>
        <v>#N/A</v>
      </c>
      <c r="GD99" s="170" t="e">
        <f t="shared" si="323"/>
        <v>#N/A</v>
      </c>
      <c r="GE99" s="170" t="e">
        <f t="shared" si="324"/>
        <v>#N/A</v>
      </c>
      <c r="GF99" s="170" t="e">
        <f t="shared" si="325"/>
        <v>#N/A</v>
      </c>
      <c r="GG99" s="170" t="e">
        <f t="shared" si="326"/>
        <v>#N/A</v>
      </c>
      <c r="GH99" s="170" t="e">
        <f t="shared" si="327"/>
        <v>#N/A</v>
      </c>
      <c r="GI99" s="170" t="e">
        <f t="shared" si="328"/>
        <v>#N/A</v>
      </c>
      <c r="GJ99" s="170" t="e">
        <f t="shared" si="329"/>
        <v>#N/A</v>
      </c>
      <c r="GK99" s="170" t="e">
        <f t="shared" si="330"/>
        <v>#N/A</v>
      </c>
      <c r="GL99" s="170" t="e">
        <f t="shared" si="331"/>
        <v>#N/A</v>
      </c>
      <c r="GM99" s="170" t="e">
        <f t="shared" si="332"/>
        <v>#N/A</v>
      </c>
      <c r="GN99" s="170" t="e">
        <f t="shared" si="333"/>
        <v>#N/A</v>
      </c>
      <c r="GO99" s="170" t="e">
        <f t="shared" si="334"/>
        <v>#N/A</v>
      </c>
      <c r="GP99" s="170" t="e">
        <f t="shared" si="335"/>
        <v>#N/A</v>
      </c>
      <c r="GQ99" s="170" t="e">
        <f t="shared" si="336"/>
        <v>#N/A</v>
      </c>
      <c r="GR99" s="170" t="e">
        <f t="shared" si="337"/>
        <v>#N/A</v>
      </c>
      <c r="GS99" s="170" t="e">
        <f t="shared" si="338"/>
        <v>#N/A</v>
      </c>
      <c r="GT99" s="170" t="e">
        <f t="shared" si="339"/>
        <v>#N/A</v>
      </c>
      <c r="GU99" s="170" t="e">
        <f t="shared" si="340"/>
        <v>#N/A</v>
      </c>
      <c r="GV99" s="170" t="e">
        <f t="shared" si="341"/>
        <v>#N/A</v>
      </c>
      <c r="GW99" s="170" t="e">
        <f t="shared" si="342"/>
        <v>#N/A</v>
      </c>
      <c r="GX99" s="170" t="e">
        <f t="shared" si="343"/>
        <v>#N/A</v>
      </c>
      <c r="GY99" s="170" t="e">
        <f t="shared" si="344"/>
        <v>#N/A</v>
      </c>
      <c r="GZ99" s="170" t="e">
        <f t="shared" si="345"/>
        <v>#N/A</v>
      </c>
      <c r="HA99" s="170" t="e">
        <f t="shared" si="346"/>
        <v>#N/A</v>
      </c>
      <c r="HB99" s="170" t="e">
        <f t="shared" si="347"/>
        <v>#N/A</v>
      </c>
      <c r="HC99" s="170" t="e">
        <f t="shared" si="348"/>
        <v>#N/A</v>
      </c>
      <c r="HD99" s="170" t="e">
        <f t="shared" si="349"/>
        <v>#N/A</v>
      </c>
      <c r="HE99" s="170" t="e">
        <f t="shared" si="350"/>
        <v>#N/A</v>
      </c>
      <c r="HF99" s="170" t="e">
        <f t="shared" si="351"/>
        <v>#N/A</v>
      </c>
      <c r="HG99" s="170" t="e">
        <f t="shared" si="352"/>
        <v>#N/A</v>
      </c>
      <c r="HH99" s="170" t="e">
        <f t="shared" si="353"/>
        <v>#N/A</v>
      </c>
      <c r="HI99" s="170" t="e">
        <f t="shared" si="354"/>
        <v>#N/A</v>
      </c>
      <c r="HJ99" s="170" t="e">
        <f t="shared" si="355"/>
        <v>#N/A</v>
      </c>
      <c r="HK99" s="170" t="e">
        <f t="shared" si="356"/>
        <v>#N/A</v>
      </c>
      <c r="HL99" s="170" t="e">
        <f t="shared" si="357"/>
        <v>#N/A</v>
      </c>
      <c r="HM99" s="170" t="e">
        <f t="shared" si="358"/>
        <v>#N/A</v>
      </c>
      <c r="HN99" s="170" t="e">
        <f t="shared" si="359"/>
        <v>#N/A</v>
      </c>
      <c r="HO99" s="170" t="e">
        <f t="shared" si="360"/>
        <v>#N/A</v>
      </c>
      <c r="HP99" s="170" t="e">
        <f t="shared" si="361"/>
        <v>#N/A</v>
      </c>
    </row>
    <row r="100" spans="1:224" hidden="1" x14ac:dyDescent="0.25">
      <c r="A100" s="4">
        <v>97</v>
      </c>
      <c r="B100" s="96"/>
      <c r="C100" s="96"/>
      <c r="D100" s="96"/>
      <c r="E100" s="36" t="str">
        <f t="shared" si="362"/>
        <v/>
      </c>
      <c r="F100" s="36" t="str">
        <f t="shared" si="363"/>
        <v/>
      </c>
      <c r="G100" s="74" t="str">
        <f t="shared" si="364"/>
        <v/>
      </c>
      <c r="H100" s="23"/>
      <c r="I100" s="58"/>
      <c r="J100" s="281"/>
      <c r="K100" s="75" t="str">
        <f>IF(AND(B100&gt;0,C100&gt;0,D100&gt;0),IF(ISBLANK(J100),IF(ISBLANK(H100),"",(D100-B100)*VLOOKUP(H100,VLookups!$A$4:$B$13,2,FALSE)),J100),"")</f>
        <v/>
      </c>
      <c r="L100" s="76" t="str">
        <f t="shared" ref="L100:L103" si="388">IF(K100="","",K100^2)</f>
        <v/>
      </c>
      <c r="M100" s="96"/>
      <c r="N100" s="271"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258"/>
        <v/>
      </c>
      <c r="W100" s="50" t="str">
        <f t="shared" si="384"/>
        <v/>
      </c>
      <c r="X100" s="50" t="str">
        <f t="shared" si="384"/>
        <v/>
      </c>
      <c r="Y100" s="50" t="str">
        <f t="shared" si="384"/>
        <v/>
      </c>
      <c r="Z100" s="50" t="str">
        <f t="shared" si="384"/>
        <v/>
      </c>
      <c r="AA100" s="50" t="str">
        <f t="shared" si="384"/>
        <v/>
      </c>
      <c r="AB100" s="50" t="str">
        <f t="shared" si="384"/>
        <v/>
      </c>
      <c r="AC100" s="50" t="str">
        <f t="shared" si="384"/>
        <v/>
      </c>
      <c r="AD100" s="50" t="str">
        <f t="shared" si="384"/>
        <v/>
      </c>
      <c r="AE100" s="50" t="str">
        <f t="shared" si="384"/>
        <v/>
      </c>
      <c r="AF100" s="50" t="str">
        <f t="shared" si="384"/>
        <v/>
      </c>
      <c r="AG100" s="50" t="str">
        <f t="shared" si="384"/>
        <v/>
      </c>
      <c r="AH100" s="50" t="str">
        <f t="shared" si="384"/>
        <v/>
      </c>
      <c r="AI100" s="50" t="str">
        <f t="shared" si="384"/>
        <v/>
      </c>
      <c r="AJ100" s="50" t="str">
        <f t="shared" si="384"/>
        <v/>
      </c>
      <c r="AK100" s="50" t="str">
        <f t="shared" si="384"/>
        <v/>
      </c>
      <c r="AL100" s="50" t="str">
        <f t="shared" si="384"/>
        <v/>
      </c>
      <c r="AM100" s="50" t="str">
        <f t="shared" si="384"/>
        <v/>
      </c>
      <c r="AN100" s="50" t="str">
        <f t="shared" si="384"/>
        <v/>
      </c>
      <c r="AO100" s="50" t="str">
        <f t="shared" si="384"/>
        <v/>
      </c>
      <c r="AP100" s="50" t="str">
        <f t="shared" si="384"/>
        <v/>
      </c>
      <c r="AQ100" s="50" t="str">
        <f t="shared" si="259"/>
        <v/>
      </c>
      <c r="AR100" s="50" t="str">
        <f t="shared" si="386"/>
        <v/>
      </c>
      <c r="AS100" s="50" t="str">
        <f t="shared" si="386"/>
        <v/>
      </c>
      <c r="AT100" s="50" t="str">
        <f t="shared" si="386"/>
        <v/>
      </c>
      <c r="AU100" s="50" t="str">
        <f t="shared" si="386"/>
        <v/>
      </c>
      <c r="AV100" s="50" t="str">
        <f t="shared" si="386"/>
        <v/>
      </c>
      <c r="AW100" s="50" t="str">
        <f t="shared" si="386"/>
        <v/>
      </c>
      <c r="AX100" s="50" t="str">
        <f t="shared" si="386"/>
        <v/>
      </c>
      <c r="AY100" s="50" t="str">
        <f t="shared" si="386"/>
        <v/>
      </c>
      <c r="AZ100" s="50" t="str">
        <f t="shared" si="386"/>
        <v/>
      </c>
      <c r="BA100" s="50" t="str">
        <f t="shared" si="386"/>
        <v/>
      </c>
      <c r="BB100" s="50" t="str">
        <f t="shared" si="386"/>
        <v/>
      </c>
      <c r="BC100" s="50" t="str">
        <f t="shared" si="386"/>
        <v/>
      </c>
      <c r="BD100" s="50" t="str">
        <f t="shared" si="386"/>
        <v/>
      </c>
      <c r="BE100" s="50" t="str">
        <f t="shared" si="386"/>
        <v/>
      </c>
      <c r="BF100" s="50" t="str">
        <f t="shared" si="386"/>
        <v/>
      </c>
      <c r="BG100" s="50" t="str">
        <f t="shared" si="386"/>
        <v/>
      </c>
      <c r="BH100" s="50" t="str">
        <f t="shared" si="386"/>
        <v/>
      </c>
      <c r="BI100" s="50" t="str">
        <f t="shared" si="386"/>
        <v/>
      </c>
      <c r="BJ100" s="50" t="str">
        <f t="shared" si="386"/>
        <v/>
      </c>
      <c r="BK100" s="50" t="str">
        <f t="shared" si="386"/>
        <v/>
      </c>
      <c r="BL100" s="50" t="str">
        <f t="shared" si="386"/>
        <v/>
      </c>
      <c r="BM100" s="50" t="str">
        <f t="shared" si="386"/>
        <v/>
      </c>
      <c r="BN100" s="50" t="str">
        <f t="shared" si="386"/>
        <v/>
      </c>
      <c r="BO100" s="50" t="str">
        <f t="shared" si="386"/>
        <v/>
      </c>
      <c r="BP100" s="50" t="str">
        <f t="shared" si="386"/>
        <v/>
      </c>
      <c r="BQ100" s="50" t="str">
        <f t="shared" si="386"/>
        <v/>
      </c>
      <c r="BR100" s="50" t="str">
        <f t="shared" si="386"/>
        <v/>
      </c>
      <c r="BS100" s="50" t="str">
        <f t="shared" si="386"/>
        <v/>
      </c>
      <c r="BT100" s="50" t="str">
        <f t="shared" si="386"/>
        <v/>
      </c>
      <c r="BU100" s="50" t="str">
        <f t="shared" si="386"/>
        <v/>
      </c>
      <c r="BV100" s="50" t="str">
        <f t="shared" si="386"/>
        <v/>
      </c>
      <c r="BW100" s="50" t="str">
        <f t="shared" si="386"/>
        <v/>
      </c>
      <c r="BX100" s="50" t="str">
        <f t="shared" si="386"/>
        <v/>
      </c>
      <c r="BY100" s="50" t="str">
        <f t="shared" si="386"/>
        <v/>
      </c>
      <c r="BZ100" s="50" t="str">
        <f t="shared" si="386"/>
        <v/>
      </c>
      <c r="CA100" s="50" t="str">
        <f t="shared" si="386"/>
        <v/>
      </c>
      <c r="CB100" s="50" t="str">
        <f t="shared" si="386"/>
        <v/>
      </c>
      <c r="CC100" s="50" t="str">
        <f t="shared" si="386"/>
        <v/>
      </c>
      <c r="CD100" s="50" t="str">
        <f t="shared" si="386"/>
        <v/>
      </c>
      <c r="CE100" s="50" t="str">
        <f t="shared" si="386"/>
        <v/>
      </c>
      <c r="CF100" s="50" t="str">
        <f t="shared" si="386"/>
        <v/>
      </c>
      <c r="CG100" s="50" t="str">
        <f t="shared" si="386"/>
        <v/>
      </c>
      <c r="CH100" s="50" t="str">
        <f t="shared" si="386"/>
        <v/>
      </c>
      <c r="CI100" s="50" t="str">
        <f t="shared" si="386"/>
        <v/>
      </c>
      <c r="CJ100" s="50" t="str">
        <f t="shared" si="386"/>
        <v/>
      </c>
      <c r="CK100" s="50" t="str">
        <f t="shared" si="386"/>
        <v/>
      </c>
      <c r="CL100" s="50" t="str">
        <f t="shared" si="386"/>
        <v/>
      </c>
      <c r="CM100" s="50" t="str">
        <f t="shared" si="386"/>
        <v/>
      </c>
      <c r="CN100" s="50" t="str">
        <f t="shared" si="386"/>
        <v/>
      </c>
      <c r="CO100" s="50" t="str">
        <f t="shared" si="386"/>
        <v/>
      </c>
      <c r="CP100" s="50" t="str">
        <f t="shared" si="386"/>
        <v/>
      </c>
      <c r="CQ100" s="50" t="str">
        <f t="shared" si="386"/>
        <v/>
      </c>
      <c r="CR100" s="50" t="str">
        <f t="shared" si="386"/>
        <v/>
      </c>
      <c r="CS100" s="50" t="str">
        <f t="shared" si="386"/>
        <v/>
      </c>
      <c r="CT100" s="50" t="str">
        <f t="shared" si="386"/>
        <v/>
      </c>
      <c r="CU100" s="50" t="str">
        <f t="shared" si="386"/>
        <v/>
      </c>
      <c r="CV100" s="50" t="str">
        <f t="shared" si="386"/>
        <v/>
      </c>
      <c r="CW100" s="50" t="str">
        <f t="shared" si="386"/>
        <v/>
      </c>
      <c r="CX100" s="50" t="str">
        <f t="shared" si="386"/>
        <v/>
      </c>
      <c r="CY100" s="50" t="str">
        <f t="shared" si="386"/>
        <v/>
      </c>
      <c r="CZ100" s="50" t="str">
        <f t="shared" si="386"/>
        <v/>
      </c>
      <c r="DA100" s="50" t="str">
        <f t="shared" si="386"/>
        <v/>
      </c>
      <c r="DB100" s="50" t="str">
        <f t="shared" si="386"/>
        <v/>
      </c>
      <c r="DC100" s="50" t="str">
        <f t="shared" ref="DC100:DS103" si="389">IF(ISNONTEXT($V100),DB100+$V100,"")</f>
        <v/>
      </c>
      <c r="DD100" s="50" t="str">
        <f t="shared" si="389"/>
        <v/>
      </c>
      <c r="DE100" s="50" t="str">
        <f t="shared" si="389"/>
        <v/>
      </c>
      <c r="DF100" s="50" t="str">
        <f t="shared" si="389"/>
        <v/>
      </c>
      <c r="DG100" s="50" t="str">
        <f t="shared" si="389"/>
        <v/>
      </c>
      <c r="DH100" s="50" t="str">
        <f t="shared" si="389"/>
        <v/>
      </c>
      <c r="DI100" s="50" t="str">
        <f t="shared" si="389"/>
        <v/>
      </c>
      <c r="DJ100" s="50" t="str">
        <f t="shared" si="389"/>
        <v/>
      </c>
      <c r="DK100" s="50" t="str">
        <f t="shared" si="389"/>
        <v/>
      </c>
      <c r="DL100" s="50" t="str">
        <f t="shared" si="389"/>
        <v/>
      </c>
      <c r="DM100" s="50" t="str">
        <f t="shared" si="389"/>
        <v/>
      </c>
      <c r="DN100" s="50" t="str">
        <f t="shared" si="389"/>
        <v/>
      </c>
      <c r="DO100" s="50" t="str">
        <f t="shared" si="389"/>
        <v/>
      </c>
      <c r="DP100" s="50" t="str">
        <f t="shared" si="389"/>
        <v/>
      </c>
      <c r="DQ100" s="50" t="str">
        <f t="shared" si="389"/>
        <v/>
      </c>
      <c r="DR100" s="50" t="str">
        <f t="shared" si="389"/>
        <v/>
      </c>
      <c r="DS100" s="50" t="str">
        <f t="shared" si="389"/>
        <v/>
      </c>
      <c r="DT100" s="170" t="e">
        <f t="shared" si="261"/>
        <v>#N/A</v>
      </c>
      <c r="DU100" s="170" t="e">
        <f t="shared" si="262"/>
        <v>#N/A</v>
      </c>
      <c r="DV100" s="170" t="e">
        <f t="shared" si="263"/>
        <v>#N/A</v>
      </c>
      <c r="DW100" s="170" t="e">
        <f t="shared" si="264"/>
        <v>#N/A</v>
      </c>
      <c r="DX100" s="170" t="e">
        <f t="shared" si="265"/>
        <v>#N/A</v>
      </c>
      <c r="DY100" s="170" t="e">
        <f t="shared" si="266"/>
        <v>#N/A</v>
      </c>
      <c r="DZ100" s="170" t="e">
        <f t="shared" si="267"/>
        <v>#N/A</v>
      </c>
      <c r="EA100" s="170" t="e">
        <f t="shared" si="268"/>
        <v>#N/A</v>
      </c>
      <c r="EB100" s="170" t="e">
        <f t="shared" si="269"/>
        <v>#N/A</v>
      </c>
      <c r="EC100" s="170" t="e">
        <f t="shared" si="270"/>
        <v>#N/A</v>
      </c>
      <c r="ED100" s="170" t="e">
        <f t="shared" si="271"/>
        <v>#N/A</v>
      </c>
      <c r="EE100" s="170" t="e">
        <f t="shared" si="272"/>
        <v>#N/A</v>
      </c>
      <c r="EF100" s="170" t="e">
        <f t="shared" si="273"/>
        <v>#N/A</v>
      </c>
      <c r="EG100" s="170" t="e">
        <f t="shared" si="274"/>
        <v>#N/A</v>
      </c>
      <c r="EH100" s="170" t="e">
        <f t="shared" si="275"/>
        <v>#N/A</v>
      </c>
      <c r="EI100" s="170" t="e">
        <f t="shared" si="276"/>
        <v>#N/A</v>
      </c>
      <c r="EJ100" s="170" t="e">
        <f t="shared" si="277"/>
        <v>#N/A</v>
      </c>
      <c r="EK100" s="170" t="e">
        <f t="shared" si="278"/>
        <v>#N/A</v>
      </c>
      <c r="EL100" s="170" t="e">
        <f t="shared" si="279"/>
        <v>#N/A</v>
      </c>
      <c r="EM100" s="170" t="e">
        <f t="shared" si="280"/>
        <v>#N/A</v>
      </c>
      <c r="EN100" s="170" t="e">
        <f t="shared" si="281"/>
        <v>#N/A</v>
      </c>
      <c r="EO100" s="170" t="e">
        <f t="shared" si="282"/>
        <v>#N/A</v>
      </c>
      <c r="EP100" s="170" t="e">
        <f t="shared" si="283"/>
        <v>#N/A</v>
      </c>
      <c r="EQ100" s="170" t="e">
        <f t="shared" si="284"/>
        <v>#N/A</v>
      </c>
      <c r="ER100" s="170" t="e">
        <f t="shared" si="285"/>
        <v>#N/A</v>
      </c>
      <c r="ES100" s="170" t="e">
        <f t="shared" si="286"/>
        <v>#N/A</v>
      </c>
      <c r="ET100" s="170" t="e">
        <f t="shared" si="287"/>
        <v>#N/A</v>
      </c>
      <c r="EU100" s="170" t="e">
        <f t="shared" si="288"/>
        <v>#N/A</v>
      </c>
      <c r="EV100" s="170" t="e">
        <f t="shared" si="289"/>
        <v>#N/A</v>
      </c>
      <c r="EW100" s="170" t="e">
        <f t="shared" si="290"/>
        <v>#N/A</v>
      </c>
      <c r="EX100" s="170" t="e">
        <f t="shared" si="291"/>
        <v>#N/A</v>
      </c>
      <c r="EY100" s="170" t="e">
        <f t="shared" si="292"/>
        <v>#N/A</v>
      </c>
      <c r="EZ100" s="170" t="e">
        <f t="shared" si="293"/>
        <v>#N/A</v>
      </c>
      <c r="FA100" s="170" t="e">
        <f t="shared" si="294"/>
        <v>#N/A</v>
      </c>
      <c r="FB100" s="170" t="e">
        <f t="shared" si="295"/>
        <v>#N/A</v>
      </c>
      <c r="FC100" s="170" t="e">
        <f t="shared" si="296"/>
        <v>#N/A</v>
      </c>
      <c r="FD100" s="170" t="e">
        <f t="shared" si="297"/>
        <v>#N/A</v>
      </c>
      <c r="FE100" s="170" t="e">
        <f t="shared" si="298"/>
        <v>#N/A</v>
      </c>
      <c r="FF100" s="170" t="e">
        <f t="shared" si="299"/>
        <v>#N/A</v>
      </c>
      <c r="FG100" s="170" t="e">
        <f t="shared" si="300"/>
        <v>#N/A</v>
      </c>
      <c r="FH100" s="170" t="e">
        <f t="shared" si="301"/>
        <v>#N/A</v>
      </c>
      <c r="FI100" s="170" t="e">
        <f t="shared" si="302"/>
        <v>#N/A</v>
      </c>
      <c r="FJ100" s="170" t="e">
        <f t="shared" si="303"/>
        <v>#N/A</v>
      </c>
      <c r="FK100" s="170" t="e">
        <f t="shared" si="304"/>
        <v>#N/A</v>
      </c>
      <c r="FL100" s="170" t="e">
        <f t="shared" si="305"/>
        <v>#N/A</v>
      </c>
      <c r="FM100" s="170" t="e">
        <f t="shared" si="306"/>
        <v>#N/A</v>
      </c>
      <c r="FN100" s="170" t="e">
        <f t="shared" si="307"/>
        <v>#N/A</v>
      </c>
      <c r="FO100" s="170" t="e">
        <f t="shared" si="308"/>
        <v>#N/A</v>
      </c>
      <c r="FP100" s="170" t="e">
        <f t="shared" si="309"/>
        <v>#N/A</v>
      </c>
      <c r="FQ100" s="170" t="e">
        <f t="shared" si="310"/>
        <v>#N/A</v>
      </c>
      <c r="FR100" s="170" t="e">
        <f t="shared" si="311"/>
        <v>#N/A</v>
      </c>
      <c r="FS100" s="170" t="e">
        <f t="shared" si="312"/>
        <v>#N/A</v>
      </c>
      <c r="FT100" s="170" t="e">
        <f t="shared" si="313"/>
        <v>#N/A</v>
      </c>
      <c r="FU100" s="170" t="e">
        <f t="shared" si="314"/>
        <v>#N/A</v>
      </c>
      <c r="FV100" s="170" t="e">
        <f t="shared" si="315"/>
        <v>#N/A</v>
      </c>
      <c r="FW100" s="170" t="e">
        <f t="shared" si="316"/>
        <v>#N/A</v>
      </c>
      <c r="FX100" s="170" t="e">
        <f t="shared" si="317"/>
        <v>#N/A</v>
      </c>
      <c r="FY100" s="170" t="e">
        <f t="shared" si="318"/>
        <v>#N/A</v>
      </c>
      <c r="FZ100" s="170" t="e">
        <f t="shared" si="319"/>
        <v>#N/A</v>
      </c>
      <c r="GA100" s="170" t="e">
        <f t="shared" si="320"/>
        <v>#N/A</v>
      </c>
      <c r="GB100" s="170" t="e">
        <f t="shared" si="321"/>
        <v>#N/A</v>
      </c>
      <c r="GC100" s="170" t="e">
        <f t="shared" si="322"/>
        <v>#N/A</v>
      </c>
      <c r="GD100" s="170" t="e">
        <f t="shared" si="323"/>
        <v>#N/A</v>
      </c>
      <c r="GE100" s="170" t="e">
        <f t="shared" si="324"/>
        <v>#N/A</v>
      </c>
      <c r="GF100" s="170" t="e">
        <f t="shared" si="325"/>
        <v>#N/A</v>
      </c>
      <c r="GG100" s="170" t="e">
        <f t="shared" si="326"/>
        <v>#N/A</v>
      </c>
      <c r="GH100" s="170" t="e">
        <f t="shared" si="327"/>
        <v>#N/A</v>
      </c>
      <c r="GI100" s="170" t="e">
        <f t="shared" si="328"/>
        <v>#N/A</v>
      </c>
      <c r="GJ100" s="170" t="e">
        <f t="shared" si="329"/>
        <v>#N/A</v>
      </c>
      <c r="GK100" s="170" t="e">
        <f t="shared" si="330"/>
        <v>#N/A</v>
      </c>
      <c r="GL100" s="170" t="e">
        <f t="shared" si="331"/>
        <v>#N/A</v>
      </c>
      <c r="GM100" s="170" t="e">
        <f t="shared" si="332"/>
        <v>#N/A</v>
      </c>
      <c r="GN100" s="170" t="e">
        <f t="shared" si="333"/>
        <v>#N/A</v>
      </c>
      <c r="GO100" s="170" t="e">
        <f t="shared" si="334"/>
        <v>#N/A</v>
      </c>
      <c r="GP100" s="170" t="e">
        <f t="shared" si="335"/>
        <v>#N/A</v>
      </c>
      <c r="GQ100" s="170" t="e">
        <f t="shared" si="336"/>
        <v>#N/A</v>
      </c>
      <c r="GR100" s="170" t="e">
        <f t="shared" si="337"/>
        <v>#N/A</v>
      </c>
      <c r="GS100" s="170" t="e">
        <f t="shared" si="338"/>
        <v>#N/A</v>
      </c>
      <c r="GT100" s="170" t="e">
        <f t="shared" si="339"/>
        <v>#N/A</v>
      </c>
      <c r="GU100" s="170" t="e">
        <f t="shared" si="340"/>
        <v>#N/A</v>
      </c>
      <c r="GV100" s="170" t="e">
        <f t="shared" si="341"/>
        <v>#N/A</v>
      </c>
      <c r="GW100" s="170" t="e">
        <f t="shared" si="342"/>
        <v>#N/A</v>
      </c>
      <c r="GX100" s="170" t="e">
        <f t="shared" si="343"/>
        <v>#N/A</v>
      </c>
      <c r="GY100" s="170" t="e">
        <f t="shared" si="344"/>
        <v>#N/A</v>
      </c>
      <c r="GZ100" s="170" t="e">
        <f t="shared" si="345"/>
        <v>#N/A</v>
      </c>
      <c r="HA100" s="170" t="e">
        <f t="shared" si="346"/>
        <v>#N/A</v>
      </c>
      <c r="HB100" s="170" t="e">
        <f t="shared" si="347"/>
        <v>#N/A</v>
      </c>
      <c r="HC100" s="170" t="e">
        <f t="shared" si="348"/>
        <v>#N/A</v>
      </c>
      <c r="HD100" s="170" t="e">
        <f t="shared" si="349"/>
        <v>#N/A</v>
      </c>
      <c r="HE100" s="170" t="e">
        <f t="shared" si="350"/>
        <v>#N/A</v>
      </c>
      <c r="HF100" s="170" t="e">
        <f t="shared" si="351"/>
        <v>#N/A</v>
      </c>
      <c r="HG100" s="170" t="e">
        <f t="shared" si="352"/>
        <v>#N/A</v>
      </c>
      <c r="HH100" s="170" t="e">
        <f t="shared" si="353"/>
        <v>#N/A</v>
      </c>
      <c r="HI100" s="170" t="e">
        <f t="shared" si="354"/>
        <v>#N/A</v>
      </c>
      <c r="HJ100" s="170" t="e">
        <f t="shared" si="355"/>
        <v>#N/A</v>
      </c>
      <c r="HK100" s="170" t="e">
        <f t="shared" si="356"/>
        <v>#N/A</v>
      </c>
      <c r="HL100" s="170" t="e">
        <f t="shared" si="357"/>
        <v>#N/A</v>
      </c>
      <c r="HM100" s="170" t="e">
        <f t="shared" si="358"/>
        <v>#N/A</v>
      </c>
      <c r="HN100" s="170" t="e">
        <f t="shared" si="359"/>
        <v>#N/A</v>
      </c>
      <c r="HO100" s="170" t="e">
        <f t="shared" si="360"/>
        <v>#N/A</v>
      </c>
      <c r="HP100" s="170" t="e">
        <f t="shared" si="361"/>
        <v>#N/A</v>
      </c>
    </row>
    <row r="101" spans="1:224" hidden="1" x14ac:dyDescent="0.25">
      <c r="A101" s="4">
        <v>98</v>
      </c>
      <c r="B101" s="96"/>
      <c r="C101" s="96"/>
      <c r="D101" s="96"/>
      <c r="E101" s="36" t="str">
        <f t="shared" si="362"/>
        <v/>
      </c>
      <c r="F101" s="36" t="str">
        <f t="shared" si="363"/>
        <v/>
      </c>
      <c r="G101" s="74" t="str">
        <f t="shared" si="364"/>
        <v/>
      </c>
      <c r="H101" s="23"/>
      <c r="I101" s="58"/>
      <c r="J101" s="281"/>
      <c r="K101" s="75" t="str">
        <f>IF(AND(B101&gt;0,C101&gt;0,D101&gt;0),IF(ISBLANK(J101),IF(ISBLANK(H101),"",(D101-B101)*VLOOKUP(H101,VLookups!$A$4:$B$13,2,FALSE)),J101),"")</f>
        <v/>
      </c>
      <c r="L101" s="76" t="str">
        <f t="shared" si="388"/>
        <v/>
      </c>
      <c r="M101" s="96"/>
      <c r="N101" s="271"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258"/>
        <v/>
      </c>
      <c r="W101" s="50" t="str">
        <f t="shared" si="384"/>
        <v/>
      </c>
      <c r="X101" s="50" t="str">
        <f t="shared" si="384"/>
        <v/>
      </c>
      <c r="Y101" s="50" t="str">
        <f t="shared" si="384"/>
        <v/>
      </c>
      <c r="Z101" s="50" t="str">
        <f t="shared" si="384"/>
        <v/>
      </c>
      <c r="AA101" s="50" t="str">
        <f t="shared" si="384"/>
        <v/>
      </c>
      <c r="AB101" s="50" t="str">
        <f t="shared" si="384"/>
        <v/>
      </c>
      <c r="AC101" s="50" t="str">
        <f t="shared" si="384"/>
        <v/>
      </c>
      <c r="AD101" s="50" t="str">
        <f t="shared" si="384"/>
        <v/>
      </c>
      <c r="AE101" s="50" t="str">
        <f t="shared" si="384"/>
        <v/>
      </c>
      <c r="AF101" s="50" t="str">
        <f t="shared" si="384"/>
        <v/>
      </c>
      <c r="AG101" s="50" t="str">
        <f t="shared" si="384"/>
        <v/>
      </c>
      <c r="AH101" s="50" t="str">
        <f t="shared" si="384"/>
        <v/>
      </c>
      <c r="AI101" s="50" t="str">
        <f t="shared" si="384"/>
        <v/>
      </c>
      <c r="AJ101" s="50" t="str">
        <f t="shared" si="384"/>
        <v/>
      </c>
      <c r="AK101" s="50" t="str">
        <f t="shared" si="384"/>
        <v/>
      </c>
      <c r="AL101" s="50" t="str">
        <f t="shared" si="384"/>
        <v/>
      </c>
      <c r="AM101" s="50" t="str">
        <f t="shared" si="384"/>
        <v/>
      </c>
      <c r="AN101" s="50" t="str">
        <f t="shared" si="384"/>
        <v/>
      </c>
      <c r="AO101" s="50" t="str">
        <f t="shared" si="384"/>
        <v/>
      </c>
      <c r="AP101" s="50" t="str">
        <f t="shared" si="384"/>
        <v/>
      </c>
      <c r="AQ101" s="50" t="str">
        <f t="shared" si="259"/>
        <v/>
      </c>
      <c r="AR101" s="50" t="str">
        <f t="shared" ref="AR101:DC103" si="390">IF(ISNONTEXT($V101),AQ101+$V101,"")</f>
        <v/>
      </c>
      <c r="AS101" s="50" t="str">
        <f t="shared" si="390"/>
        <v/>
      </c>
      <c r="AT101" s="50" t="str">
        <f t="shared" si="390"/>
        <v/>
      </c>
      <c r="AU101" s="50" t="str">
        <f t="shared" si="390"/>
        <v/>
      </c>
      <c r="AV101" s="50" t="str">
        <f t="shared" si="390"/>
        <v/>
      </c>
      <c r="AW101" s="50" t="str">
        <f t="shared" si="390"/>
        <v/>
      </c>
      <c r="AX101" s="50" t="str">
        <f t="shared" si="390"/>
        <v/>
      </c>
      <c r="AY101" s="50" t="str">
        <f t="shared" si="390"/>
        <v/>
      </c>
      <c r="AZ101" s="50" t="str">
        <f t="shared" si="390"/>
        <v/>
      </c>
      <c r="BA101" s="50" t="str">
        <f t="shared" si="390"/>
        <v/>
      </c>
      <c r="BB101" s="50" t="str">
        <f t="shared" si="390"/>
        <v/>
      </c>
      <c r="BC101" s="50" t="str">
        <f t="shared" si="390"/>
        <v/>
      </c>
      <c r="BD101" s="50" t="str">
        <f t="shared" si="390"/>
        <v/>
      </c>
      <c r="BE101" s="50" t="str">
        <f t="shared" si="390"/>
        <v/>
      </c>
      <c r="BF101" s="50" t="str">
        <f t="shared" si="390"/>
        <v/>
      </c>
      <c r="BG101" s="50" t="str">
        <f t="shared" si="390"/>
        <v/>
      </c>
      <c r="BH101" s="50" t="str">
        <f t="shared" si="390"/>
        <v/>
      </c>
      <c r="BI101" s="50" t="str">
        <f t="shared" si="390"/>
        <v/>
      </c>
      <c r="BJ101" s="50" t="str">
        <f t="shared" si="390"/>
        <v/>
      </c>
      <c r="BK101" s="50" t="str">
        <f t="shared" si="390"/>
        <v/>
      </c>
      <c r="BL101" s="50" t="str">
        <f t="shared" si="390"/>
        <v/>
      </c>
      <c r="BM101" s="50" t="str">
        <f t="shared" si="390"/>
        <v/>
      </c>
      <c r="BN101" s="50" t="str">
        <f t="shared" si="390"/>
        <v/>
      </c>
      <c r="BO101" s="50" t="str">
        <f t="shared" si="390"/>
        <v/>
      </c>
      <c r="BP101" s="50" t="str">
        <f t="shared" si="390"/>
        <v/>
      </c>
      <c r="BQ101" s="50" t="str">
        <f t="shared" si="390"/>
        <v/>
      </c>
      <c r="BR101" s="50" t="str">
        <f t="shared" si="390"/>
        <v/>
      </c>
      <c r="BS101" s="50" t="str">
        <f t="shared" si="390"/>
        <v/>
      </c>
      <c r="BT101" s="50" t="str">
        <f t="shared" si="390"/>
        <v/>
      </c>
      <c r="BU101" s="50" t="str">
        <f t="shared" si="390"/>
        <v/>
      </c>
      <c r="BV101" s="50" t="str">
        <f t="shared" si="390"/>
        <v/>
      </c>
      <c r="BW101" s="50" t="str">
        <f t="shared" si="390"/>
        <v/>
      </c>
      <c r="BX101" s="50" t="str">
        <f t="shared" si="390"/>
        <v/>
      </c>
      <c r="BY101" s="50" t="str">
        <f t="shared" si="390"/>
        <v/>
      </c>
      <c r="BZ101" s="50" t="str">
        <f t="shared" si="390"/>
        <v/>
      </c>
      <c r="CA101" s="50" t="str">
        <f t="shared" si="390"/>
        <v/>
      </c>
      <c r="CB101" s="50" t="str">
        <f t="shared" si="390"/>
        <v/>
      </c>
      <c r="CC101" s="50" t="str">
        <f t="shared" si="390"/>
        <v/>
      </c>
      <c r="CD101" s="50" t="str">
        <f t="shared" si="390"/>
        <v/>
      </c>
      <c r="CE101" s="50" t="str">
        <f t="shared" si="390"/>
        <v/>
      </c>
      <c r="CF101" s="50" t="str">
        <f t="shared" si="390"/>
        <v/>
      </c>
      <c r="CG101" s="50" t="str">
        <f t="shared" si="390"/>
        <v/>
      </c>
      <c r="CH101" s="50" t="str">
        <f t="shared" si="390"/>
        <v/>
      </c>
      <c r="CI101" s="50" t="str">
        <f t="shared" si="390"/>
        <v/>
      </c>
      <c r="CJ101" s="50" t="str">
        <f t="shared" si="390"/>
        <v/>
      </c>
      <c r="CK101" s="50" t="str">
        <f t="shared" si="390"/>
        <v/>
      </c>
      <c r="CL101" s="50" t="str">
        <f t="shared" si="390"/>
        <v/>
      </c>
      <c r="CM101" s="50" t="str">
        <f t="shared" si="390"/>
        <v/>
      </c>
      <c r="CN101" s="50" t="str">
        <f t="shared" si="390"/>
        <v/>
      </c>
      <c r="CO101" s="50" t="str">
        <f t="shared" si="390"/>
        <v/>
      </c>
      <c r="CP101" s="50" t="str">
        <f t="shared" si="390"/>
        <v/>
      </c>
      <c r="CQ101" s="50" t="str">
        <f t="shared" si="390"/>
        <v/>
      </c>
      <c r="CR101" s="50" t="str">
        <f t="shared" si="390"/>
        <v/>
      </c>
      <c r="CS101" s="50" t="str">
        <f t="shared" si="390"/>
        <v/>
      </c>
      <c r="CT101" s="50" t="str">
        <f t="shared" si="390"/>
        <v/>
      </c>
      <c r="CU101" s="50" t="str">
        <f t="shared" si="390"/>
        <v/>
      </c>
      <c r="CV101" s="50" t="str">
        <f t="shared" si="390"/>
        <v/>
      </c>
      <c r="CW101" s="50" t="str">
        <f t="shared" si="390"/>
        <v/>
      </c>
      <c r="CX101" s="50" t="str">
        <f t="shared" si="390"/>
        <v/>
      </c>
      <c r="CY101" s="50" t="str">
        <f t="shared" si="390"/>
        <v/>
      </c>
      <c r="CZ101" s="50" t="str">
        <f t="shared" si="390"/>
        <v/>
      </c>
      <c r="DA101" s="50" t="str">
        <f t="shared" si="390"/>
        <v/>
      </c>
      <c r="DB101" s="50" t="str">
        <f t="shared" si="390"/>
        <v/>
      </c>
      <c r="DC101" s="50" t="str">
        <f t="shared" si="390"/>
        <v/>
      </c>
      <c r="DD101" s="50" t="str">
        <f t="shared" si="389"/>
        <v/>
      </c>
      <c r="DE101" s="50" t="str">
        <f t="shared" si="389"/>
        <v/>
      </c>
      <c r="DF101" s="50" t="str">
        <f t="shared" si="389"/>
        <v/>
      </c>
      <c r="DG101" s="50" t="str">
        <f t="shared" si="389"/>
        <v/>
      </c>
      <c r="DH101" s="50" t="str">
        <f t="shared" si="389"/>
        <v/>
      </c>
      <c r="DI101" s="50" t="str">
        <f t="shared" si="389"/>
        <v/>
      </c>
      <c r="DJ101" s="50" t="str">
        <f t="shared" si="389"/>
        <v/>
      </c>
      <c r="DK101" s="50" t="str">
        <f t="shared" si="389"/>
        <v/>
      </c>
      <c r="DL101" s="50" t="str">
        <f t="shared" si="389"/>
        <v/>
      </c>
      <c r="DM101" s="50" t="str">
        <f t="shared" si="389"/>
        <v/>
      </c>
      <c r="DN101" s="50" t="str">
        <f t="shared" si="389"/>
        <v/>
      </c>
      <c r="DO101" s="50" t="str">
        <f t="shared" si="389"/>
        <v/>
      </c>
      <c r="DP101" s="50" t="str">
        <f t="shared" si="389"/>
        <v/>
      </c>
      <c r="DQ101" s="50" t="str">
        <f t="shared" si="389"/>
        <v/>
      </c>
      <c r="DR101" s="50" t="str">
        <f t="shared" si="389"/>
        <v/>
      </c>
      <c r="DS101" s="50" t="str">
        <f t="shared" si="389"/>
        <v/>
      </c>
      <c r="DT101" s="170" t="e">
        <f t="shared" si="261"/>
        <v>#N/A</v>
      </c>
      <c r="DU101" s="170" t="e">
        <f t="shared" si="262"/>
        <v>#N/A</v>
      </c>
      <c r="DV101" s="170" t="e">
        <f t="shared" si="263"/>
        <v>#N/A</v>
      </c>
      <c r="DW101" s="170" t="e">
        <f t="shared" si="264"/>
        <v>#N/A</v>
      </c>
      <c r="DX101" s="170" t="e">
        <f t="shared" si="265"/>
        <v>#N/A</v>
      </c>
      <c r="DY101" s="170" t="e">
        <f t="shared" si="266"/>
        <v>#N/A</v>
      </c>
      <c r="DZ101" s="170" t="e">
        <f t="shared" si="267"/>
        <v>#N/A</v>
      </c>
      <c r="EA101" s="170" t="e">
        <f t="shared" si="268"/>
        <v>#N/A</v>
      </c>
      <c r="EB101" s="170" t="e">
        <f t="shared" si="269"/>
        <v>#N/A</v>
      </c>
      <c r="EC101" s="170" t="e">
        <f t="shared" si="270"/>
        <v>#N/A</v>
      </c>
      <c r="ED101" s="170" t="e">
        <f t="shared" si="271"/>
        <v>#N/A</v>
      </c>
      <c r="EE101" s="170" t="e">
        <f t="shared" si="272"/>
        <v>#N/A</v>
      </c>
      <c r="EF101" s="170" t="e">
        <f t="shared" si="273"/>
        <v>#N/A</v>
      </c>
      <c r="EG101" s="170" t="e">
        <f t="shared" si="274"/>
        <v>#N/A</v>
      </c>
      <c r="EH101" s="170" t="e">
        <f t="shared" si="275"/>
        <v>#N/A</v>
      </c>
      <c r="EI101" s="170" t="e">
        <f t="shared" si="276"/>
        <v>#N/A</v>
      </c>
      <c r="EJ101" s="170" t="e">
        <f t="shared" si="277"/>
        <v>#N/A</v>
      </c>
      <c r="EK101" s="170" t="e">
        <f t="shared" si="278"/>
        <v>#N/A</v>
      </c>
      <c r="EL101" s="170" t="e">
        <f t="shared" si="279"/>
        <v>#N/A</v>
      </c>
      <c r="EM101" s="170" t="e">
        <f t="shared" si="280"/>
        <v>#N/A</v>
      </c>
      <c r="EN101" s="170" t="e">
        <f t="shared" si="281"/>
        <v>#N/A</v>
      </c>
      <c r="EO101" s="170" t="e">
        <f t="shared" si="282"/>
        <v>#N/A</v>
      </c>
      <c r="EP101" s="170" t="e">
        <f t="shared" si="283"/>
        <v>#N/A</v>
      </c>
      <c r="EQ101" s="170" t="e">
        <f t="shared" si="284"/>
        <v>#N/A</v>
      </c>
      <c r="ER101" s="170" t="e">
        <f t="shared" si="285"/>
        <v>#N/A</v>
      </c>
      <c r="ES101" s="170" t="e">
        <f t="shared" si="286"/>
        <v>#N/A</v>
      </c>
      <c r="ET101" s="170" t="e">
        <f t="shared" si="287"/>
        <v>#N/A</v>
      </c>
      <c r="EU101" s="170" t="e">
        <f t="shared" si="288"/>
        <v>#N/A</v>
      </c>
      <c r="EV101" s="170" t="e">
        <f t="shared" si="289"/>
        <v>#N/A</v>
      </c>
      <c r="EW101" s="170" t="e">
        <f t="shared" si="290"/>
        <v>#N/A</v>
      </c>
      <c r="EX101" s="170" t="e">
        <f t="shared" si="291"/>
        <v>#N/A</v>
      </c>
      <c r="EY101" s="170" t="e">
        <f t="shared" si="292"/>
        <v>#N/A</v>
      </c>
      <c r="EZ101" s="170" t="e">
        <f t="shared" si="293"/>
        <v>#N/A</v>
      </c>
      <c r="FA101" s="170" t="e">
        <f t="shared" si="294"/>
        <v>#N/A</v>
      </c>
      <c r="FB101" s="170" t="e">
        <f t="shared" si="295"/>
        <v>#N/A</v>
      </c>
      <c r="FC101" s="170" t="e">
        <f t="shared" si="296"/>
        <v>#N/A</v>
      </c>
      <c r="FD101" s="170" t="e">
        <f t="shared" si="297"/>
        <v>#N/A</v>
      </c>
      <c r="FE101" s="170" t="e">
        <f t="shared" si="298"/>
        <v>#N/A</v>
      </c>
      <c r="FF101" s="170" t="e">
        <f t="shared" si="299"/>
        <v>#N/A</v>
      </c>
      <c r="FG101" s="170" t="e">
        <f t="shared" si="300"/>
        <v>#N/A</v>
      </c>
      <c r="FH101" s="170" t="e">
        <f t="shared" si="301"/>
        <v>#N/A</v>
      </c>
      <c r="FI101" s="170" t="e">
        <f t="shared" si="302"/>
        <v>#N/A</v>
      </c>
      <c r="FJ101" s="170" t="e">
        <f t="shared" si="303"/>
        <v>#N/A</v>
      </c>
      <c r="FK101" s="170" t="e">
        <f t="shared" si="304"/>
        <v>#N/A</v>
      </c>
      <c r="FL101" s="170" t="e">
        <f t="shared" si="305"/>
        <v>#N/A</v>
      </c>
      <c r="FM101" s="170" t="e">
        <f t="shared" si="306"/>
        <v>#N/A</v>
      </c>
      <c r="FN101" s="170" t="e">
        <f t="shared" si="307"/>
        <v>#N/A</v>
      </c>
      <c r="FO101" s="170" t="e">
        <f t="shared" si="308"/>
        <v>#N/A</v>
      </c>
      <c r="FP101" s="170" t="e">
        <f t="shared" si="309"/>
        <v>#N/A</v>
      </c>
      <c r="FQ101" s="170" t="e">
        <f t="shared" si="310"/>
        <v>#N/A</v>
      </c>
      <c r="FR101" s="170" t="e">
        <f t="shared" si="311"/>
        <v>#N/A</v>
      </c>
      <c r="FS101" s="170" t="e">
        <f t="shared" si="312"/>
        <v>#N/A</v>
      </c>
      <c r="FT101" s="170" t="e">
        <f t="shared" si="313"/>
        <v>#N/A</v>
      </c>
      <c r="FU101" s="170" t="e">
        <f t="shared" si="314"/>
        <v>#N/A</v>
      </c>
      <c r="FV101" s="170" t="e">
        <f t="shared" si="315"/>
        <v>#N/A</v>
      </c>
      <c r="FW101" s="170" t="e">
        <f t="shared" si="316"/>
        <v>#N/A</v>
      </c>
      <c r="FX101" s="170" t="e">
        <f t="shared" si="317"/>
        <v>#N/A</v>
      </c>
      <c r="FY101" s="170" t="e">
        <f t="shared" si="318"/>
        <v>#N/A</v>
      </c>
      <c r="FZ101" s="170" t="e">
        <f t="shared" si="319"/>
        <v>#N/A</v>
      </c>
      <c r="GA101" s="170" t="e">
        <f t="shared" si="320"/>
        <v>#N/A</v>
      </c>
      <c r="GB101" s="170" t="e">
        <f t="shared" si="321"/>
        <v>#N/A</v>
      </c>
      <c r="GC101" s="170" t="e">
        <f t="shared" si="322"/>
        <v>#N/A</v>
      </c>
      <c r="GD101" s="170" t="e">
        <f t="shared" si="323"/>
        <v>#N/A</v>
      </c>
      <c r="GE101" s="170" t="e">
        <f t="shared" si="324"/>
        <v>#N/A</v>
      </c>
      <c r="GF101" s="170" t="e">
        <f t="shared" si="325"/>
        <v>#N/A</v>
      </c>
      <c r="GG101" s="170" t="e">
        <f t="shared" si="326"/>
        <v>#N/A</v>
      </c>
      <c r="GH101" s="170" t="e">
        <f t="shared" si="327"/>
        <v>#N/A</v>
      </c>
      <c r="GI101" s="170" t="e">
        <f t="shared" si="328"/>
        <v>#N/A</v>
      </c>
      <c r="GJ101" s="170" t="e">
        <f t="shared" si="329"/>
        <v>#N/A</v>
      </c>
      <c r="GK101" s="170" t="e">
        <f t="shared" si="330"/>
        <v>#N/A</v>
      </c>
      <c r="GL101" s="170" t="e">
        <f t="shared" si="331"/>
        <v>#N/A</v>
      </c>
      <c r="GM101" s="170" t="e">
        <f t="shared" si="332"/>
        <v>#N/A</v>
      </c>
      <c r="GN101" s="170" t="e">
        <f t="shared" si="333"/>
        <v>#N/A</v>
      </c>
      <c r="GO101" s="170" t="e">
        <f t="shared" si="334"/>
        <v>#N/A</v>
      </c>
      <c r="GP101" s="170" t="e">
        <f t="shared" si="335"/>
        <v>#N/A</v>
      </c>
      <c r="GQ101" s="170" t="e">
        <f t="shared" si="336"/>
        <v>#N/A</v>
      </c>
      <c r="GR101" s="170" t="e">
        <f t="shared" si="337"/>
        <v>#N/A</v>
      </c>
      <c r="GS101" s="170" t="e">
        <f t="shared" si="338"/>
        <v>#N/A</v>
      </c>
      <c r="GT101" s="170" t="e">
        <f t="shared" si="339"/>
        <v>#N/A</v>
      </c>
      <c r="GU101" s="170" t="e">
        <f t="shared" si="340"/>
        <v>#N/A</v>
      </c>
      <c r="GV101" s="170" t="e">
        <f t="shared" si="341"/>
        <v>#N/A</v>
      </c>
      <c r="GW101" s="170" t="e">
        <f t="shared" si="342"/>
        <v>#N/A</v>
      </c>
      <c r="GX101" s="170" t="e">
        <f t="shared" si="343"/>
        <v>#N/A</v>
      </c>
      <c r="GY101" s="170" t="e">
        <f t="shared" si="344"/>
        <v>#N/A</v>
      </c>
      <c r="GZ101" s="170" t="e">
        <f t="shared" si="345"/>
        <v>#N/A</v>
      </c>
      <c r="HA101" s="170" t="e">
        <f t="shared" si="346"/>
        <v>#N/A</v>
      </c>
      <c r="HB101" s="170" t="e">
        <f t="shared" si="347"/>
        <v>#N/A</v>
      </c>
      <c r="HC101" s="170" t="e">
        <f t="shared" si="348"/>
        <v>#N/A</v>
      </c>
      <c r="HD101" s="170" t="e">
        <f t="shared" si="349"/>
        <v>#N/A</v>
      </c>
      <c r="HE101" s="170" t="e">
        <f t="shared" si="350"/>
        <v>#N/A</v>
      </c>
      <c r="HF101" s="170" t="e">
        <f t="shared" si="351"/>
        <v>#N/A</v>
      </c>
      <c r="HG101" s="170" t="e">
        <f t="shared" si="352"/>
        <v>#N/A</v>
      </c>
      <c r="HH101" s="170" t="e">
        <f t="shared" si="353"/>
        <v>#N/A</v>
      </c>
      <c r="HI101" s="170" t="e">
        <f t="shared" si="354"/>
        <v>#N/A</v>
      </c>
      <c r="HJ101" s="170" t="e">
        <f t="shared" si="355"/>
        <v>#N/A</v>
      </c>
      <c r="HK101" s="170" t="e">
        <f t="shared" si="356"/>
        <v>#N/A</v>
      </c>
      <c r="HL101" s="170" t="e">
        <f t="shared" si="357"/>
        <v>#N/A</v>
      </c>
      <c r="HM101" s="170" t="e">
        <f t="shared" si="358"/>
        <v>#N/A</v>
      </c>
      <c r="HN101" s="170" t="e">
        <f t="shared" si="359"/>
        <v>#N/A</v>
      </c>
      <c r="HO101" s="170" t="e">
        <f t="shared" si="360"/>
        <v>#N/A</v>
      </c>
      <c r="HP101" s="170" t="e">
        <f t="shared" si="361"/>
        <v>#N/A</v>
      </c>
    </row>
    <row r="102" spans="1:224" hidden="1" x14ac:dyDescent="0.25">
      <c r="A102" s="4">
        <v>99</v>
      </c>
      <c r="B102" s="96"/>
      <c r="C102" s="96"/>
      <c r="D102" s="96"/>
      <c r="E102" s="36" t="str">
        <f t="shared" si="362"/>
        <v/>
      </c>
      <c r="F102" s="36" t="str">
        <f t="shared" si="363"/>
        <v/>
      </c>
      <c r="G102" s="74" t="str">
        <f t="shared" si="364"/>
        <v/>
      </c>
      <c r="H102" s="23"/>
      <c r="I102" s="58"/>
      <c r="J102" s="281"/>
      <c r="K102" s="75" t="str">
        <f>IF(AND(B102&gt;0,C102&gt;0,D102&gt;0),IF(ISBLANK(J102),IF(ISBLANK(H102),"",(D102-B102)*VLOOKUP(H102,VLookups!$A$4:$B$13,2,FALSE)),J102),"")</f>
        <v/>
      </c>
      <c r="L102" s="76" t="str">
        <f t="shared" si="388"/>
        <v/>
      </c>
      <c r="M102" s="96"/>
      <c r="N102" s="271"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258"/>
        <v/>
      </c>
      <c r="W102" s="50" t="str">
        <f t="shared" si="384"/>
        <v/>
      </c>
      <c r="X102" s="50" t="str">
        <f t="shared" si="384"/>
        <v/>
      </c>
      <c r="Y102" s="50" t="str">
        <f t="shared" si="384"/>
        <v/>
      </c>
      <c r="Z102" s="50" t="str">
        <f t="shared" si="384"/>
        <v/>
      </c>
      <c r="AA102" s="50" t="str">
        <f t="shared" si="384"/>
        <v/>
      </c>
      <c r="AB102" s="50" t="str">
        <f t="shared" si="384"/>
        <v/>
      </c>
      <c r="AC102" s="50" t="str">
        <f t="shared" si="384"/>
        <v/>
      </c>
      <c r="AD102" s="50" t="str">
        <f t="shared" si="384"/>
        <v/>
      </c>
      <c r="AE102" s="50" t="str">
        <f t="shared" si="384"/>
        <v/>
      </c>
      <c r="AF102" s="50" t="str">
        <f t="shared" si="384"/>
        <v/>
      </c>
      <c r="AG102" s="50" t="str">
        <f t="shared" si="384"/>
        <v/>
      </c>
      <c r="AH102" s="50" t="str">
        <f t="shared" si="384"/>
        <v/>
      </c>
      <c r="AI102" s="50" t="str">
        <f t="shared" si="384"/>
        <v/>
      </c>
      <c r="AJ102" s="50" t="str">
        <f t="shared" si="384"/>
        <v/>
      </c>
      <c r="AK102" s="50" t="str">
        <f t="shared" si="384"/>
        <v/>
      </c>
      <c r="AL102" s="50" t="str">
        <f t="shared" si="384"/>
        <v/>
      </c>
      <c r="AM102" s="50" t="str">
        <f t="shared" si="384"/>
        <v/>
      </c>
      <c r="AN102" s="50" t="str">
        <f t="shared" si="384"/>
        <v/>
      </c>
      <c r="AO102" s="50" t="str">
        <f t="shared" si="384"/>
        <v/>
      </c>
      <c r="AP102" s="50" t="str">
        <f t="shared" si="384"/>
        <v/>
      </c>
      <c r="AQ102" s="50" t="str">
        <f t="shared" si="259"/>
        <v/>
      </c>
      <c r="AR102" s="50" t="str">
        <f t="shared" si="390"/>
        <v/>
      </c>
      <c r="AS102" s="50" t="str">
        <f t="shared" si="390"/>
        <v/>
      </c>
      <c r="AT102" s="50" t="str">
        <f t="shared" si="390"/>
        <v/>
      </c>
      <c r="AU102" s="50" t="str">
        <f t="shared" si="390"/>
        <v/>
      </c>
      <c r="AV102" s="50" t="str">
        <f t="shared" si="390"/>
        <v/>
      </c>
      <c r="AW102" s="50" t="str">
        <f t="shared" si="390"/>
        <v/>
      </c>
      <c r="AX102" s="50" t="str">
        <f t="shared" si="390"/>
        <v/>
      </c>
      <c r="AY102" s="50" t="str">
        <f t="shared" si="390"/>
        <v/>
      </c>
      <c r="AZ102" s="50" t="str">
        <f t="shared" si="390"/>
        <v/>
      </c>
      <c r="BA102" s="50" t="str">
        <f t="shared" si="390"/>
        <v/>
      </c>
      <c r="BB102" s="50" t="str">
        <f t="shared" si="390"/>
        <v/>
      </c>
      <c r="BC102" s="50" t="str">
        <f t="shared" si="390"/>
        <v/>
      </c>
      <c r="BD102" s="50" t="str">
        <f t="shared" si="390"/>
        <v/>
      </c>
      <c r="BE102" s="50" t="str">
        <f t="shared" si="390"/>
        <v/>
      </c>
      <c r="BF102" s="50" t="str">
        <f t="shared" si="390"/>
        <v/>
      </c>
      <c r="BG102" s="50" t="str">
        <f t="shared" si="390"/>
        <v/>
      </c>
      <c r="BH102" s="50" t="str">
        <f t="shared" si="390"/>
        <v/>
      </c>
      <c r="BI102" s="50" t="str">
        <f t="shared" si="390"/>
        <v/>
      </c>
      <c r="BJ102" s="50" t="str">
        <f t="shared" si="390"/>
        <v/>
      </c>
      <c r="BK102" s="50" t="str">
        <f t="shared" si="390"/>
        <v/>
      </c>
      <c r="BL102" s="50" t="str">
        <f t="shared" si="390"/>
        <v/>
      </c>
      <c r="BM102" s="50" t="str">
        <f t="shared" si="390"/>
        <v/>
      </c>
      <c r="BN102" s="50" t="str">
        <f t="shared" si="390"/>
        <v/>
      </c>
      <c r="BO102" s="50" t="str">
        <f t="shared" si="390"/>
        <v/>
      </c>
      <c r="BP102" s="50" t="str">
        <f t="shared" si="390"/>
        <v/>
      </c>
      <c r="BQ102" s="50" t="str">
        <f t="shared" si="390"/>
        <v/>
      </c>
      <c r="BR102" s="50" t="str">
        <f t="shared" si="390"/>
        <v/>
      </c>
      <c r="BS102" s="50" t="str">
        <f t="shared" si="390"/>
        <v/>
      </c>
      <c r="BT102" s="50" t="str">
        <f t="shared" si="390"/>
        <v/>
      </c>
      <c r="BU102" s="50" t="str">
        <f t="shared" si="390"/>
        <v/>
      </c>
      <c r="BV102" s="50" t="str">
        <f t="shared" si="390"/>
        <v/>
      </c>
      <c r="BW102" s="50" t="str">
        <f t="shared" si="390"/>
        <v/>
      </c>
      <c r="BX102" s="50" t="str">
        <f t="shared" si="390"/>
        <v/>
      </c>
      <c r="BY102" s="50" t="str">
        <f t="shared" si="390"/>
        <v/>
      </c>
      <c r="BZ102" s="50" t="str">
        <f t="shared" si="390"/>
        <v/>
      </c>
      <c r="CA102" s="50" t="str">
        <f t="shared" si="390"/>
        <v/>
      </c>
      <c r="CB102" s="50" t="str">
        <f t="shared" si="390"/>
        <v/>
      </c>
      <c r="CC102" s="50" t="str">
        <f t="shared" si="390"/>
        <v/>
      </c>
      <c r="CD102" s="50" t="str">
        <f t="shared" si="390"/>
        <v/>
      </c>
      <c r="CE102" s="50" t="str">
        <f t="shared" si="390"/>
        <v/>
      </c>
      <c r="CF102" s="50" t="str">
        <f t="shared" si="390"/>
        <v/>
      </c>
      <c r="CG102" s="50" t="str">
        <f t="shared" si="390"/>
        <v/>
      </c>
      <c r="CH102" s="50" t="str">
        <f t="shared" si="390"/>
        <v/>
      </c>
      <c r="CI102" s="50" t="str">
        <f t="shared" si="390"/>
        <v/>
      </c>
      <c r="CJ102" s="50" t="str">
        <f t="shared" si="390"/>
        <v/>
      </c>
      <c r="CK102" s="50" t="str">
        <f t="shared" si="390"/>
        <v/>
      </c>
      <c r="CL102" s="50" t="str">
        <f t="shared" si="390"/>
        <v/>
      </c>
      <c r="CM102" s="50" t="str">
        <f t="shared" si="390"/>
        <v/>
      </c>
      <c r="CN102" s="50" t="str">
        <f t="shared" si="390"/>
        <v/>
      </c>
      <c r="CO102" s="50" t="str">
        <f t="shared" si="390"/>
        <v/>
      </c>
      <c r="CP102" s="50" t="str">
        <f t="shared" si="390"/>
        <v/>
      </c>
      <c r="CQ102" s="50" t="str">
        <f t="shared" si="390"/>
        <v/>
      </c>
      <c r="CR102" s="50" t="str">
        <f t="shared" si="390"/>
        <v/>
      </c>
      <c r="CS102" s="50" t="str">
        <f t="shared" si="390"/>
        <v/>
      </c>
      <c r="CT102" s="50" t="str">
        <f t="shared" si="390"/>
        <v/>
      </c>
      <c r="CU102" s="50" t="str">
        <f t="shared" si="390"/>
        <v/>
      </c>
      <c r="CV102" s="50" t="str">
        <f t="shared" si="390"/>
        <v/>
      </c>
      <c r="CW102" s="50" t="str">
        <f t="shared" si="390"/>
        <v/>
      </c>
      <c r="CX102" s="50" t="str">
        <f t="shared" si="390"/>
        <v/>
      </c>
      <c r="CY102" s="50" t="str">
        <f t="shared" si="390"/>
        <v/>
      </c>
      <c r="CZ102" s="50" t="str">
        <f t="shared" si="390"/>
        <v/>
      </c>
      <c r="DA102" s="50" t="str">
        <f t="shared" si="390"/>
        <v/>
      </c>
      <c r="DB102" s="50" t="str">
        <f t="shared" si="390"/>
        <v/>
      </c>
      <c r="DC102" s="50" t="str">
        <f t="shared" si="390"/>
        <v/>
      </c>
      <c r="DD102" s="50" t="str">
        <f t="shared" si="389"/>
        <v/>
      </c>
      <c r="DE102" s="50" t="str">
        <f t="shared" si="389"/>
        <v/>
      </c>
      <c r="DF102" s="50" t="str">
        <f t="shared" si="389"/>
        <v/>
      </c>
      <c r="DG102" s="50" t="str">
        <f t="shared" si="389"/>
        <v/>
      </c>
      <c r="DH102" s="50" t="str">
        <f t="shared" si="389"/>
        <v/>
      </c>
      <c r="DI102" s="50" t="str">
        <f t="shared" si="389"/>
        <v/>
      </c>
      <c r="DJ102" s="50" t="str">
        <f t="shared" si="389"/>
        <v/>
      </c>
      <c r="DK102" s="50" t="str">
        <f t="shared" si="389"/>
        <v/>
      </c>
      <c r="DL102" s="50" t="str">
        <f t="shared" si="389"/>
        <v/>
      </c>
      <c r="DM102" s="50" t="str">
        <f t="shared" si="389"/>
        <v/>
      </c>
      <c r="DN102" s="50" t="str">
        <f t="shared" si="389"/>
        <v/>
      </c>
      <c r="DO102" s="50" t="str">
        <f t="shared" si="389"/>
        <v/>
      </c>
      <c r="DP102" s="50" t="str">
        <f t="shared" si="389"/>
        <v/>
      </c>
      <c r="DQ102" s="50" t="str">
        <f t="shared" si="389"/>
        <v/>
      </c>
      <c r="DR102" s="50" t="str">
        <f t="shared" si="389"/>
        <v/>
      </c>
      <c r="DS102" s="50" t="str">
        <f t="shared" si="389"/>
        <v/>
      </c>
      <c r="DT102" s="170" t="e">
        <f t="shared" si="261"/>
        <v>#N/A</v>
      </c>
      <c r="DU102" s="170" t="e">
        <f t="shared" si="262"/>
        <v>#N/A</v>
      </c>
      <c r="DV102" s="170" t="e">
        <f t="shared" si="263"/>
        <v>#N/A</v>
      </c>
      <c r="DW102" s="170" t="e">
        <f t="shared" si="264"/>
        <v>#N/A</v>
      </c>
      <c r="DX102" s="170" t="e">
        <f t="shared" si="265"/>
        <v>#N/A</v>
      </c>
      <c r="DY102" s="170" t="e">
        <f t="shared" si="266"/>
        <v>#N/A</v>
      </c>
      <c r="DZ102" s="170" t="e">
        <f t="shared" si="267"/>
        <v>#N/A</v>
      </c>
      <c r="EA102" s="170" t="e">
        <f t="shared" si="268"/>
        <v>#N/A</v>
      </c>
      <c r="EB102" s="170" t="e">
        <f t="shared" si="269"/>
        <v>#N/A</v>
      </c>
      <c r="EC102" s="170" t="e">
        <f t="shared" si="270"/>
        <v>#N/A</v>
      </c>
      <c r="ED102" s="170" t="e">
        <f t="shared" si="271"/>
        <v>#N/A</v>
      </c>
      <c r="EE102" s="170" t="e">
        <f t="shared" si="272"/>
        <v>#N/A</v>
      </c>
      <c r="EF102" s="170" t="e">
        <f t="shared" si="273"/>
        <v>#N/A</v>
      </c>
      <c r="EG102" s="170" t="e">
        <f t="shared" si="274"/>
        <v>#N/A</v>
      </c>
      <c r="EH102" s="170" t="e">
        <f t="shared" si="275"/>
        <v>#N/A</v>
      </c>
      <c r="EI102" s="170" t="e">
        <f t="shared" si="276"/>
        <v>#N/A</v>
      </c>
      <c r="EJ102" s="170" t="e">
        <f t="shared" si="277"/>
        <v>#N/A</v>
      </c>
      <c r="EK102" s="170" t="e">
        <f t="shared" si="278"/>
        <v>#N/A</v>
      </c>
      <c r="EL102" s="170" t="e">
        <f t="shared" si="279"/>
        <v>#N/A</v>
      </c>
      <c r="EM102" s="170" t="e">
        <f t="shared" si="280"/>
        <v>#N/A</v>
      </c>
      <c r="EN102" s="170" t="e">
        <f t="shared" si="281"/>
        <v>#N/A</v>
      </c>
      <c r="EO102" s="170" t="e">
        <f t="shared" si="282"/>
        <v>#N/A</v>
      </c>
      <c r="EP102" s="170" t="e">
        <f t="shared" si="283"/>
        <v>#N/A</v>
      </c>
      <c r="EQ102" s="170" t="e">
        <f t="shared" si="284"/>
        <v>#N/A</v>
      </c>
      <c r="ER102" s="170" t="e">
        <f t="shared" si="285"/>
        <v>#N/A</v>
      </c>
      <c r="ES102" s="170" t="e">
        <f t="shared" si="286"/>
        <v>#N/A</v>
      </c>
      <c r="ET102" s="170" t="e">
        <f t="shared" si="287"/>
        <v>#N/A</v>
      </c>
      <c r="EU102" s="170" t="e">
        <f t="shared" si="288"/>
        <v>#N/A</v>
      </c>
      <c r="EV102" s="170" t="e">
        <f t="shared" si="289"/>
        <v>#N/A</v>
      </c>
      <c r="EW102" s="170" t="e">
        <f t="shared" si="290"/>
        <v>#N/A</v>
      </c>
      <c r="EX102" s="170" t="e">
        <f t="shared" si="291"/>
        <v>#N/A</v>
      </c>
      <c r="EY102" s="170" t="e">
        <f t="shared" si="292"/>
        <v>#N/A</v>
      </c>
      <c r="EZ102" s="170" t="e">
        <f t="shared" si="293"/>
        <v>#N/A</v>
      </c>
      <c r="FA102" s="170" t="e">
        <f t="shared" si="294"/>
        <v>#N/A</v>
      </c>
      <c r="FB102" s="170" t="e">
        <f t="shared" si="295"/>
        <v>#N/A</v>
      </c>
      <c r="FC102" s="170" t="e">
        <f t="shared" si="296"/>
        <v>#N/A</v>
      </c>
      <c r="FD102" s="170" t="e">
        <f t="shared" si="297"/>
        <v>#N/A</v>
      </c>
      <c r="FE102" s="170" t="e">
        <f t="shared" si="298"/>
        <v>#N/A</v>
      </c>
      <c r="FF102" s="170" t="e">
        <f t="shared" si="299"/>
        <v>#N/A</v>
      </c>
      <c r="FG102" s="170" t="e">
        <f t="shared" si="300"/>
        <v>#N/A</v>
      </c>
      <c r="FH102" s="170" t="e">
        <f t="shared" si="301"/>
        <v>#N/A</v>
      </c>
      <c r="FI102" s="170" t="e">
        <f t="shared" si="302"/>
        <v>#N/A</v>
      </c>
      <c r="FJ102" s="170" t="e">
        <f t="shared" si="303"/>
        <v>#N/A</v>
      </c>
      <c r="FK102" s="170" t="e">
        <f t="shared" si="304"/>
        <v>#N/A</v>
      </c>
      <c r="FL102" s="170" t="e">
        <f t="shared" si="305"/>
        <v>#N/A</v>
      </c>
      <c r="FM102" s="170" t="e">
        <f t="shared" si="306"/>
        <v>#N/A</v>
      </c>
      <c r="FN102" s="170" t="e">
        <f t="shared" si="307"/>
        <v>#N/A</v>
      </c>
      <c r="FO102" s="170" t="e">
        <f t="shared" si="308"/>
        <v>#N/A</v>
      </c>
      <c r="FP102" s="170" t="e">
        <f t="shared" si="309"/>
        <v>#N/A</v>
      </c>
      <c r="FQ102" s="170" t="e">
        <f t="shared" si="310"/>
        <v>#N/A</v>
      </c>
      <c r="FR102" s="170" t="e">
        <f t="shared" si="311"/>
        <v>#N/A</v>
      </c>
      <c r="FS102" s="170" t="e">
        <f t="shared" si="312"/>
        <v>#N/A</v>
      </c>
      <c r="FT102" s="170" t="e">
        <f t="shared" si="313"/>
        <v>#N/A</v>
      </c>
      <c r="FU102" s="170" t="e">
        <f t="shared" si="314"/>
        <v>#N/A</v>
      </c>
      <c r="FV102" s="170" t="e">
        <f t="shared" si="315"/>
        <v>#N/A</v>
      </c>
      <c r="FW102" s="170" t="e">
        <f t="shared" si="316"/>
        <v>#N/A</v>
      </c>
      <c r="FX102" s="170" t="e">
        <f t="shared" si="317"/>
        <v>#N/A</v>
      </c>
      <c r="FY102" s="170" t="e">
        <f t="shared" si="318"/>
        <v>#N/A</v>
      </c>
      <c r="FZ102" s="170" t="e">
        <f t="shared" si="319"/>
        <v>#N/A</v>
      </c>
      <c r="GA102" s="170" t="e">
        <f t="shared" si="320"/>
        <v>#N/A</v>
      </c>
      <c r="GB102" s="170" t="e">
        <f t="shared" si="321"/>
        <v>#N/A</v>
      </c>
      <c r="GC102" s="170" t="e">
        <f t="shared" si="322"/>
        <v>#N/A</v>
      </c>
      <c r="GD102" s="170" t="e">
        <f t="shared" si="323"/>
        <v>#N/A</v>
      </c>
      <c r="GE102" s="170" t="e">
        <f t="shared" si="324"/>
        <v>#N/A</v>
      </c>
      <c r="GF102" s="170" t="e">
        <f t="shared" si="325"/>
        <v>#N/A</v>
      </c>
      <c r="GG102" s="170" t="e">
        <f t="shared" si="326"/>
        <v>#N/A</v>
      </c>
      <c r="GH102" s="170" t="e">
        <f t="shared" si="327"/>
        <v>#N/A</v>
      </c>
      <c r="GI102" s="170" t="e">
        <f t="shared" si="328"/>
        <v>#N/A</v>
      </c>
      <c r="GJ102" s="170" t="e">
        <f t="shared" si="329"/>
        <v>#N/A</v>
      </c>
      <c r="GK102" s="170" t="e">
        <f t="shared" si="330"/>
        <v>#N/A</v>
      </c>
      <c r="GL102" s="170" t="e">
        <f t="shared" si="331"/>
        <v>#N/A</v>
      </c>
      <c r="GM102" s="170" t="e">
        <f t="shared" si="332"/>
        <v>#N/A</v>
      </c>
      <c r="GN102" s="170" t="e">
        <f t="shared" si="333"/>
        <v>#N/A</v>
      </c>
      <c r="GO102" s="170" t="e">
        <f t="shared" si="334"/>
        <v>#N/A</v>
      </c>
      <c r="GP102" s="170" t="e">
        <f t="shared" si="335"/>
        <v>#N/A</v>
      </c>
      <c r="GQ102" s="170" t="e">
        <f t="shared" si="336"/>
        <v>#N/A</v>
      </c>
      <c r="GR102" s="170" t="e">
        <f t="shared" si="337"/>
        <v>#N/A</v>
      </c>
      <c r="GS102" s="170" t="e">
        <f t="shared" si="338"/>
        <v>#N/A</v>
      </c>
      <c r="GT102" s="170" t="e">
        <f t="shared" si="339"/>
        <v>#N/A</v>
      </c>
      <c r="GU102" s="170" t="e">
        <f t="shared" si="340"/>
        <v>#N/A</v>
      </c>
      <c r="GV102" s="170" t="e">
        <f t="shared" si="341"/>
        <v>#N/A</v>
      </c>
      <c r="GW102" s="170" t="e">
        <f t="shared" si="342"/>
        <v>#N/A</v>
      </c>
      <c r="GX102" s="170" t="e">
        <f t="shared" si="343"/>
        <v>#N/A</v>
      </c>
      <c r="GY102" s="170" t="e">
        <f t="shared" si="344"/>
        <v>#N/A</v>
      </c>
      <c r="GZ102" s="170" t="e">
        <f t="shared" si="345"/>
        <v>#N/A</v>
      </c>
      <c r="HA102" s="170" t="e">
        <f t="shared" si="346"/>
        <v>#N/A</v>
      </c>
      <c r="HB102" s="170" t="e">
        <f t="shared" si="347"/>
        <v>#N/A</v>
      </c>
      <c r="HC102" s="170" t="e">
        <f t="shared" si="348"/>
        <v>#N/A</v>
      </c>
      <c r="HD102" s="170" t="e">
        <f t="shared" si="349"/>
        <v>#N/A</v>
      </c>
      <c r="HE102" s="170" t="e">
        <f t="shared" si="350"/>
        <v>#N/A</v>
      </c>
      <c r="HF102" s="170" t="e">
        <f t="shared" si="351"/>
        <v>#N/A</v>
      </c>
      <c r="HG102" s="170" t="e">
        <f t="shared" si="352"/>
        <v>#N/A</v>
      </c>
      <c r="HH102" s="170" t="e">
        <f t="shared" si="353"/>
        <v>#N/A</v>
      </c>
      <c r="HI102" s="170" t="e">
        <f t="shared" si="354"/>
        <v>#N/A</v>
      </c>
      <c r="HJ102" s="170" t="e">
        <f t="shared" si="355"/>
        <v>#N/A</v>
      </c>
      <c r="HK102" s="170" t="e">
        <f t="shared" si="356"/>
        <v>#N/A</v>
      </c>
      <c r="HL102" s="170" t="e">
        <f t="shared" si="357"/>
        <v>#N/A</v>
      </c>
      <c r="HM102" s="170" t="e">
        <f t="shared" si="358"/>
        <v>#N/A</v>
      </c>
      <c r="HN102" s="170" t="e">
        <f t="shared" si="359"/>
        <v>#N/A</v>
      </c>
      <c r="HO102" s="170" t="e">
        <f t="shared" si="360"/>
        <v>#N/A</v>
      </c>
      <c r="HP102" s="170" t="e">
        <f t="shared" si="361"/>
        <v>#N/A</v>
      </c>
    </row>
    <row r="103" spans="1:224" hidden="1" x14ac:dyDescent="0.25">
      <c r="A103" s="4">
        <v>100</v>
      </c>
      <c r="B103" s="96"/>
      <c r="C103" s="96"/>
      <c r="D103" s="96"/>
      <c r="E103" s="36" t="str">
        <f t="shared" si="362"/>
        <v/>
      </c>
      <c r="F103" s="36" t="str">
        <f t="shared" si="363"/>
        <v/>
      </c>
      <c r="G103" s="74" t="str">
        <f t="shared" si="364"/>
        <v/>
      </c>
      <c r="H103" s="23"/>
      <c r="I103" s="58"/>
      <c r="J103" s="281"/>
      <c r="K103" s="75" t="str">
        <f>IF(AND(B103&gt;0,C103&gt;0,D103&gt;0),IF(ISBLANK(J103),IF(ISBLANK(H103),"",(D103-B103)*VLOOKUP(H103,VLookups!$A$4:$B$13,2,FALSE)),J103),"")</f>
        <v/>
      </c>
      <c r="L103" s="76" t="str">
        <f t="shared" si="388"/>
        <v/>
      </c>
      <c r="M103" s="96"/>
      <c r="N103" s="271"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258"/>
        <v/>
      </c>
      <c r="W103" s="50" t="str">
        <f t="shared" si="384"/>
        <v/>
      </c>
      <c r="X103" s="50" t="str">
        <f t="shared" si="384"/>
        <v/>
      </c>
      <c r="Y103" s="50" t="str">
        <f t="shared" si="384"/>
        <v/>
      </c>
      <c r="Z103" s="50" t="str">
        <f t="shared" si="384"/>
        <v/>
      </c>
      <c r="AA103" s="50" t="str">
        <f t="shared" si="384"/>
        <v/>
      </c>
      <c r="AB103" s="50" t="str">
        <f t="shared" si="384"/>
        <v/>
      </c>
      <c r="AC103" s="50" t="str">
        <f t="shared" si="384"/>
        <v/>
      </c>
      <c r="AD103" s="50" t="str">
        <f t="shared" si="384"/>
        <v/>
      </c>
      <c r="AE103" s="50" t="str">
        <f t="shared" si="384"/>
        <v/>
      </c>
      <c r="AF103" s="50" t="str">
        <f t="shared" si="384"/>
        <v/>
      </c>
      <c r="AG103" s="50" t="str">
        <f t="shared" si="384"/>
        <v/>
      </c>
      <c r="AH103" s="50" t="str">
        <f t="shared" si="384"/>
        <v/>
      </c>
      <c r="AI103" s="50" t="str">
        <f t="shared" si="384"/>
        <v/>
      </c>
      <c r="AJ103" s="50" t="str">
        <f t="shared" si="384"/>
        <v/>
      </c>
      <c r="AK103" s="50" t="str">
        <f t="shared" si="384"/>
        <v/>
      </c>
      <c r="AL103" s="50" t="str">
        <f t="shared" si="384"/>
        <v/>
      </c>
      <c r="AM103" s="50" t="str">
        <f t="shared" si="384"/>
        <v/>
      </c>
      <c r="AN103" s="50" t="str">
        <f t="shared" si="384"/>
        <v/>
      </c>
      <c r="AO103" s="50" t="str">
        <f t="shared" si="384"/>
        <v/>
      </c>
      <c r="AP103" s="50" t="str">
        <f t="shared" si="384"/>
        <v/>
      </c>
      <c r="AQ103" s="50" t="str">
        <f t="shared" si="259"/>
        <v/>
      </c>
      <c r="AR103" s="50" t="str">
        <f t="shared" si="390"/>
        <v/>
      </c>
      <c r="AS103" s="50" t="str">
        <f t="shared" si="390"/>
        <v/>
      </c>
      <c r="AT103" s="50" t="str">
        <f t="shared" si="390"/>
        <v/>
      </c>
      <c r="AU103" s="50" t="str">
        <f t="shared" si="390"/>
        <v/>
      </c>
      <c r="AV103" s="50" t="str">
        <f t="shared" si="390"/>
        <v/>
      </c>
      <c r="AW103" s="50" t="str">
        <f t="shared" si="390"/>
        <v/>
      </c>
      <c r="AX103" s="50" t="str">
        <f t="shared" si="390"/>
        <v/>
      </c>
      <c r="AY103" s="50" t="str">
        <f t="shared" si="390"/>
        <v/>
      </c>
      <c r="AZ103" s="50" t="str">
        <f t="shared" si="390"/>
        <v/>
      </c>
      <c r="BA103" s="50" t="str">
        <f t="shared" si="390"/>
        <v/>
      </c>
      <c r="BB103" s="50" t="str">
        <f t="shared" si="390"/>
        <v/>
      </c>
      <c r="BC103" s="50" t="str">
        <f t="shared" si="390"/>
        <v/>
      </c>
      <c r="BD103" s="50" t="str">
        <f t="shared" si="390"/>
        <v/>
      </c>
      <c r="BE103" s="50" t="str">
        <f t="shared" si="390"/>
        <v/>
      </c>
      <c r="BF103" s="50" t="str">
        <f t="shared" si="390"/>
        <v/>
      </c>
      <c r="BG103" s="50" t="str">
        <f t="shared" si="390"/>
        <v/>
      </c>
      <c r="BH103" s="50" t="str">
        <f t="shared" si="390"/>
        <v/>
      </c>
      <c r="BI103" s="50" t="str">
        <f t="shared" si="390"/>
        <v/>
      </c>
      <c r="BJ103" s="50" t="str">
        <f t="shared" si="390"/>
        <v/>
      </c>
      <c r="BK103" s="50" t="str">
        <f t="shared" si="390"/>
        <v/>
      </c>
      <c r="BL103" s="50" t="str">
        <f t="shared" si="390"/>
        <v/>
      </c>
      <c r="BM103" s="50" t="str">
        <f t="shared" si="390"/>
        <v/>
      </c>
      <c r="BN103" s="50" t="str">
        <f t="shared" si="390"/>
        <v/>
      </c>
      <c r="BO103" s="50" t="str">
        <f t="shared" si="390"/>
        <v/>
      </c>
      <c r="BP103" s="50" t="str">
        <f t="shared" si="390"/>
        <v/>
      </c>
      <c r="BQ103" s="50" t="str">
        <f t="shared" si="390"/>
        <v/>
      </c>
      <c r="BR103" s="50" t="str">
        <f t="shared" si="390"/>
        <v/>
      </c>
      <c r="BS103" s="50" t="str">
        <f t="shared" si="390"/>
        <v/>
      </c>
      <c r="BT103" s="50" t="str">
        <f t="shared" si="390"/>
        <v/>
      </c>
      <c r="BU103" s="50" t="str">
        <f t="shared" si="390"/>
        <v/>
      </c>
      <c r="BV103" s="50" t="str">
        <f t="shared" si="390"/>
        <v/>
      </c>
      <c r="BW103" s="50" t="str">
        <f t="shared" si="390"/>
        <v/>
      </c>
      <c r="BX103" s="50" t="str">
        <f t="shared" si="390"/>
        <v/>
      </c>
      <c r="BY103" s="50" t="str">
        <f t="shared" si="390"/>
        <v/>
      </c>
      <c r="BZ103" s="50" t="str">
        <f t="shared" si="390"/>
        <v/>
      </c>
      <c r="CA103" s="50" t="str">
        <f t="shared" si="390"/>
        <v/>
      </c>
      <c r="CB103" s="50" t="str">
        <f t="shared" si="390"/>
        <v/>
      </c>
      <c r="CC103" s="50" t="str">
        <f t="shared" si="390"/>
        <v/>
      </c>
      <c r="CD103" s="50" t="str">
        <f t="shared" si="390"/>
        <v/>
      </c>
      <c r="CE103" s="50" t="str">
        <f t="shared" si="390"/>
        <v/>
      </c>
      <c r="CF103" s="50" t="str">
        <f t="shared" si="390"/>
        <v/>
      </c>
      <c r="CG103" s="50" t="str">
        <f t="shared" si="390"/>
        <v/>
      </c>
      <c r="CH103" s="50" t="str">
        <f t="shared" si="390"/>
        <v/>
      </c>
      <c r="CI103" s="50" t="str">
        <f t="shared" si="390"/>
        <v/>
      </c>
      <c r="CJ103" s="50" t="str">
        <f t="shared" si="390"/>
        <v/>
      </c>
      <c r="CK103" s="50" t="str">
        <f t="shared" si="390"/>
        <v/>
      </c>
      <c r="CL103" s="50" t="str">
        <f t="shared" si="390"/>
        <v/>
      </c>
      <c r="CM103" s="50" t="str">
        <f t="shared" si="390"/>
        <v/>
      </c>
      <c r="CN103" s="50" t="str">
        <f t="shared" si="390"/>
        <v/>
      </c>
      <c r="CO103" s="50" t="str">
        <f t="shared" si="390"/>
        <v/>
      </c>
      <c r="CP103" s="50" t="str">
        <f t="shared" si="390"/>
        <v/>
      </c>
      <c r="CQ103" s="50" t="str">
        <f t="shared" si="390"/>
        <v/>
      </c>
      <c r="CR103" s="50" t="str">
        <f t="shared" si="390"/>
        <v/>
      </c>
      <c r="CS103" s="50" t="str">
        <f t="shared" si="390"/>
        <v/>
      </c>
      <c r="CT103" s="50" t="str">
        <f t="shared" si="390"/>
        <v/>
      </c>
      <c r="CU103" s="50" t="str">
        <f t="shared" si="390"/>
        <v/>
      </c>
      <c r="CV103" s="50" t="str">
        <f t="shared" si="390"/>
        <v/>
      </c>
      <c r="CW103" s="50" t="str">
        <f t="shared" si="390"/>
        <v/>
      </c>
      <c r="CX103" s="50" t="str">
        <f t="shared" si="390"/>
        <v/>
      </c>
      <c r="CY103" s="50" t="str">
        <f t="shared" si="390"/>
        <v/>
      </c>
      <c r="CZ103" s="50" t="str">
        <f t="shared" si="390"/>
        <v/>
      </c>
      <c r="DA103" s="50" t="str">
        <f t="shared" si="390"/>
        <v/>
      </c>
      <c r="DB103" s="50" t="str">
        <f t="shared" si="390"/>
        <v/>
      </c>
      <c r="DC103" s="50" t="str">
        <f t="shared" si="390"/>
        <v/>
      </c>
      <c r="DD103" s="50" t="str">
        <f t="shared" si="389"/>
        <v/>
      </c>
      <c r="DE103" s="50" t="str">
        <f t="shared" si="389"/>
        <v/>
      </c>
      <c r="DF103" s="50" t="str">
        <f t="shared" si="389"/>
        <v/>
      </c>
      <c r="DG103" s="50" t="str">
        <f t="shared" si="389"/>
        <v/>
      </c>
      <c r="DH103" s="50" t="str">
        <f t="shared" si="389"/>
        <v/>
      </c>
      <c r="DI103" s="50" t="str">
        <f t="shared" si="389"/>
        <v/>
      </c>
      <c r="DJ103" s="50" t="str">
        <f t="shared" si="389"/>
        <v/>
      </c>
      <c r="DK103" s="50" t="str">
        <f t="shared" si="389"/>
        <v/>
      </c>
      <c r="DL103" s="50" t="str">
        <f t="shared" si="389"/>
        <v/>
      </c>
      <c r="DM103" s="50" t="str">
        <f t="shared" si="389"/>
        <v/>
      </c>
      <c r="DN103" s="50" t="str">
        <f t="shared" si="389"/>
        <v/>
      </c>
      <c r="DO103" s="50" t="str">
        <f t="shared" si="389"/>
        <v/>
      </c>
      <c r="DP103" s="50" t="str">
        <f t="shared" si="389"/>
        <v/>
      </c>
      <c r="DQ103" s="50" t="str">
        <f t="shared" si="389"/>
        <v/>
      </c>
      <c r="DR103" s="50" t="str">
        <f t="shared" si="389"/>
        <v/>
      </c>
      <c r="DS103" s="50" t="str">
        <f t="shared" si="389"/>
        <v/>
      </c>
      <c r="DT103" s="170" t="e">
        <f t="shared" si="261"/>
        <v>#N/A</v>
      </c>
      <c r="DU103" s="170" t="e">
        <f t="shared" si="262"/>
        <v>#N/A</v>
      </c>
      <c r="DV103" s="170" t="e">
        <f t="shared" si="263"/>
        <v>#N/A</v>
      </c>
      <c r="DW103" s="170" t="e">
        <f t="shared" si="264"/>
        <v>#N/A</v>
      </c>
      <c r="DX103" s="170" t="e">
        <f t="shared" si="265"/>
        <v>#N/A</v>
      </c>
      <c r="DY103" s="170" t="e">
        <f t="shared" si="266"/>
        <v>#N/A</v>
      </c>
      <c r="DZ103" s="170" t="e">
        <f t="shared" si="267"/>
        <v>#N/A</v>
      </c>
      <c r="EA103" s="170" t="e">
        <f t="shared" si="268"/>
        <v>#N/A</v>
      </c>
      <c r="EB103" s="170" t="e">
        <f t="shared" si="269"/>
        <v>#N/A</v>
      </c>
      <c r="EC103" s="170" t="e">
        <f t="shared" si="270"/>
        <v>#N/A</v>
      </c>
      <c r="ED103" s="170" t="e">
        <f t="shared" si="271"/>
        <v>#N/A</v>
      </c>
      <c r="EE103" s="170" t="e">
        <f t="shared" si="272"/>
        <v>#N/A</v>
      </c>
      <c r="EF103" s="170" t="e">
        <f t="shared" si="273"/>
        <v>#N/A</v>
      </c>
      <c r="EG103" s="170" t="e">
        <f t="shared" si="274"/>
        <v>#N/A</v>
      </c>
      <c r="EH103" s="170" t="e">
        <f t="shared" si="275"/>
        <v>#N/A</v>
      </c>
      <c r="EI103" s="170" t="e">
        <f t="shared" si="276"/>
        <v>#N/A</v>
      </c>
      <c r="EJ103" s="170" t="e">
        <f t="shared" si="277"/>
        <v>#N/A</v>
      </c>
      <c r="EK103" s="170" t="e">
        <f t="shared" si="278"/>
        <v>#N/A</v>
      </c>
      <c r="EL103" s="170" t="e">
        <f t="shared" si="279"/>
        <v>#N/A</v>
      </c>
      <c r="EM103" s="170" t="e">
        <f t="shared" si="280"/>
        <v>#N/A</v>
      </c>
      <c r="EN103" s="170" t="e">
        <f t="shared" si="281"/>
        <v>#N/A</v>
      </c>
      <c r="EO103" s="170" t="e">
        <f t="shared" si="282"/>
        <v>#N/A</v>
      </c>
      <c r="EP103" s="170" t="e">
        <f t="shared" si="283"/>
        <v>#N/A</v>
      </c>
      <c r="EQ103" s="170" t="e">
        <f t="shared" si="284"/>
        <v>#N/A</v>
      </c>
      <c r="ER103" s="170" t="e">
        <f t="shared" si="285"/>
        <v>#N/A</v>
      </c>
      <c r="ES103" s="170" t="e">
        <f t="shared" si="286"/>
        <v>#N/A</v>
      </c>
      <c r="ET103" s="170" t="e">
        <f t="shared" si="287"/>
        <v>#N/A</v>
      </c>
      <c r="EU103" s="170" t="e">
        <f t="shared" si="288"/>
        <v>#N/A</v>
      </c>
      <c r="EV103" s="170" t="e">
        <f t="shared" si="289"/>
        <v>#N/A</v>
      </c>
      <c r="EW103" s="170" t="e">
        <f t="shared" si="290"/>
        <v>#N/A</v>
      </c>
      <c r="EX103" s="170" t="e">
        <f t="shared" si="291"/>
        <v>#N/A</v>
      </c>
      <c r="EY103" s="170" t="e">
        <f t="shared" si="292"/>
        <v>#N/A</v>
      </c>
      <c r="EZ103" s="170" t="e">
        <f t="shared" si="293"/>
        <v>#N/A</v>
      </c>
      <c r="FA103" s="170" t="e">
        <f t="shared" si="294"/>
        <v>#N/A</v>
      </c>
      <c r="FB103" s="170" t="e">
        <f t="shared" si="295"/>
        <v>#N/A</v>
      </c>
      <c r="FC103" s="170" t="e">
        <f t="shared" si="296"/>
        <v>#N/A</v>
      </c>
      <c r="FD103" s="170" t="e">
        <f t="shared" si="297"/>
        <v>#N/A</v>
      </c>
      <c r="FE103" s="170" t="e">
        <f t="shared" si="298"/>
        <v>#N/A</v>
      </c>
      <c r="FF103" s="170" t="e">
        <f t="shared" si="299"/>
        <v>#N/A</v>
      </c>
      <c r="FG103" s="170" t="e">
        <f t="shared" si="300"/>
        <v>#N/A</v>
      </c>
      <c r="FH103" s="170" t="e">
        <f t="shared" si="301"/>
        <v>#N/A</v>
      </c>
      <c r="FI103" s="170" t="e">
        <f t="shared" si="302"/>
        <v>#N/A</v>
      </c>
      <c r="FJ103" s="170" t="e">
        <f t="shared" si="303"/>
        <v>#N/A</v>
      </c>
      <c r="FK103" s="170" t="e">
        <f t="shared" si="304"/>
        <v>#N/A</v>
      </c>
      <c r="FL103" s="170" t="e">
        <f t="shared" si="305"/>
        <v>#N/A</v>
      </c>
      <c r="FM103" s="170" t="e">
        <f t="shared" si="306"/>
        <v>#N/A</v>
      </c>
      <c r="FN103" s="170" t="e">
        <f t="shared" si="307"/>
        <v>#N/A</v>
      </c>
      <c r="FO103" s="170" t="e">
        <f t="shared" si="308"/>
        <v>#N/A</v>
      </c>
      <c r="FP103" s="170" t="e">
        <f t="shared" si="309"/>
        <v>#N/A</v>
      </c>
      <c r="FQ103" s="170" t="e">
        <f t="shared" si="310"/>
        <v>#N/A</v>
      </c>
      <c r="FR103" s="170" t="e">
        <f t="shared" si="311"/>
        <v>#N/A</v>
      </c>
      <c r="FS103" s="170" t="e">
        <f t="shared" si="312"/>
        <v>#N/A</v>
      </c>
      <c r="FT103" s="170" t="e">
        <f t="shared" si="313"/>
        <v>#N/A</v>
      </c>
      <c r="FU103" s="170" t="e">
        <f t="shared" si="314"/>
        <v>#N/A</v>
      </c>
      <c r="FV103" s="170" t="e">
        <f t="shared" si="315"/>
        <v>#N/A</v>
      </c>
      <c r="FW103" s="170" t="e">
        <f t="shared" si="316"/>
        <v>#N/A</v>
      </c>
      <c r="FX103" s="170" t="e">
        <f t="shared" si="317"/>
        <v>#N/A</v>
      </c>
      <c r="FY103" s="170" t="e">
        <f t="shared" si="318"/>
        <v>#N/A</v>
      </c>
      <c r="FZ103" s="170" t="e">
        <f t="shared" si="319"/>
        <v>#N/A</v>
      </c>
      <c r="GA103" s="170" t="e">
        <f t="shared" si="320"/>
        <v>#N/A</v>
      </c>
      <c r="GB103" s="170" t="e">
        <f t="shared" si="321"/>
        <v>#N/A</v>
      </c>
      <c r="GC103" s="170" t="e">
        <f t="shared" si="322"/>
        <v>#N/A</v>
      </c>
      <c r="GD103" s="170" t="e">
        <f t="shared" si="323"/>
        <v>#N/A</v>
      </c>
      <c r="GE103" s="170" t="e">
        <f t="shared" si="324"/>
        <v>#N/A</v>
      </c>
      <c r="GF103" s="170" t="e">
        <f t="shared" si="325"/>
        <v>#N/A</v>
      </c>
      <c r="GG103" s="170" t="e">
        <f t="shared" si="326"/>
        <v>#N/A</v>
      </c>
      <c r="GH103" s="170" t="e">
        <f t="shared" si="327"/>
        <v>#N/A</v>
      </c>
      <c r="GI103" s="170" t="e">
        <f t="shared" si="328"/>
        <v>#N/A</v>
      </c>
      <c r="GJ103" s="170" t="e">
        <f t="shared" si="329"/>
        <v>#N/A</v>
      </c>
      <c r="GK103" s="170" t="e">
        <f t="shared" si="330"/>
        <v>#N/A</v>
      </c>
      <c r="GL103" s="170" t="e">
        <f t="shared" si="331"/>
        <v>#N/A</v>
      </c>
      <c r="GM103" s="170" t="e">
        <f t="shared" si="332"/>
        <v>#N/A</v>
      </c>
      <c r="GN103" s="170" t="e">
        <f t="shared" si="333"/>
        <v>#N/A</v>
      </c>
      <c r="GO103" s="170" t="e">
        <f t="shared" si="334"/>
        <v>#N/A</v>
      </c>
      <c r="GP103" s="170" t="e">
        <f t="shared" si="335"/>
        <v>#N/A</v>
      </c>
      <c r="GQ103" s="170" t="e">
        <f t="shared" si="336"/>
        <v>#N/A</v>
      </c>
      <c r="GR103" s="170" t="e">
        <f t="shared" si="337"/>
        <v>#N/A</v>
      </c>
      <c r="GS103" s="170" t="e">
        <f t="shared" si="338"/>
        <v>#N/A</v>
      </c>
      <c r="GT103" s="170" t="e">
        <f t="shared" si="339"/>
        <v>#N/A</v>
      </c>
      <c r="GU103" s="170" t="e">
        <f t="shared" si="340"/>
        <v>#N/A</v>
      </c>
      <c r="GV103" s="170" t="e">
        <f t="shared" si="341"/>
        <v>#N/A</v>
      </c>
      <c r="GW103" s="170" t="e">
        <f t="shared" si="342"/>
        <v>#N/A</v>
      </c>
      <c r="GX103" s="170" t="e">
        <f t="shared" si="343"/>
        <v>#N/A</v>
      </c>
      <c r="GY103" s="170" t="e">
        <f t="shared" si="344"/>
        <v>#N/A</v>
      </c>
      <c r="GZ103" s="170" t="e">
        <f t="shared" si="345"/>
        <v>#N/A</v>
      </c>
      <c r="HA103" s="170" t="e">
        <f t="shared" si="346"/>
        <v>#N/A</v>
      </c>
      <c r="HB103" s="170" t="e">
        <f t="shared" si="347"/>
        <v>#N/A</v>
      </c>
      <c r="HC103" s="170" t="e">
        <f t="shared" si="348"/>
        <v>#N/A</v>
      </c>
      <c r="HD103" s="170" t="e">
        <f t="shared" si="349"/>
        <v>#N/A</v>
      </c>
      <c r="HE103" s="170" t="e">
        <f t="shared" si="350"/>
        <v>#N/A</v>
      </c>
      <c r="HF103" s="170" t="e">
        <f t="shared" si="351"/>
        <v>#N/A</v>
      </c>
      <c r="HG103" s="170" t="e">
        <f t="shared" si="352"/>
        <v>#N/A</v>
      </c>
      <c r="HH103" s="170" t="e">
        <f t="shared" si="353"/>
        <v>#N/A</v>
      </c>
      <c r="HI103" s="170" t="e">
        <f t="shared" si="354"/>
        <v>#N/A</v>
      </c>
      <c r="HJ103" s="170" t="e">
        <f t="shared" si="355"/>
        <v>#N/A</v>
      </c>
      <c r="HK103" s="170" t="e">
        <f t="shared" si="356"/>
        <v>#N/A</v>
      </c>
      <c r="HL103" s="170" t="e">
        <f t="shared" si="357"/>
        <v>#N/A</v>
      </c>
      <c r="HM103" s="170" t="e">
        <f t="shared" si="358"/>
        <v>#N/A</v>
      </c>
      <c r="HN103" s="170" t="e">
        <f t="shared" si="359"/>
        <v>#N/A</v>
      </c>
      <c r="HO103" s="170" t="e">
        <f t="shared" si="360"/>
        <v>#N/A</v>
      </c>
      <c r="HP103" s="170" t="e">
        <f t="shared" si="361"/>
        <v>#N/A</v>
      </c>
    </row>
    <row r="104" spans="1:224" x14ac:dyDescent="0.25">
      <c r="A104" s="2"/>
      <c r="B104" s="91">
        <f>SUM(B4:B103)</f>
        <v>600</v>
      </c>
      <c r="C104" s="91">
        <f>SUM(C4:C103)</f>
        <v>1200</v>
      </c>
      <c r="D104" s="91">
        <f>SUM(D4:D103)</f>
        <v>2400</v>
      </c>
      <c r="E104" s="37"/>
      <c r="F104" s="37"/>
      <c r="G104" s="91">
        <f>SUM(G4:G103)</f>
        <v>1300</v>
      </c>
      <c r="H104" s="368" t="s">
        <v>867</v>
      </c>
      <c r="I104" s="5"/>
      <c r="K104" s="92">
        <f>IF(K4="","",SQRT(L104))</f>
        <v>142.30249470757707</v>
      </c>
      <c r="L104" s="73">
        <f>IF(L4="","",SUM(L4:L103))</f>
        <v>20250</v>
      </c>
      <c r="M104" s="91">
        <f>IF(SUM(M4:M103)=0,"",SUM(M4:M103))</f>
        <v>1500</v>
      </c>
      <c r="N104" s="272">
        <f>IF(OR(K104="",M104=""),"",ABS(VLOOKUP($M$1,VLookups!$A$43:$B$44,2,FALSE)-_xlfn.NORM.DIST(M104,G104,K104,TRUE)))</f>
        <v>0.9200572473977392</v>
      </c>
      <c r="O104" s="93">
        <f t="shared" ref="O104:T104" si="391">SUM(O4:O103)</f>
        <v>776.42671306806403</v>
      </c>
      <c r="P104" s="93">
        <f t="shared" si="391"/>
        <v>1823.5732869319359</v>
      </c>
      <c r="Q104" s="93">
        <f t="shared" si="391"/>
        <v>1723.4311369224306</v>
      </c>
      <c r="R104" s="93">
        <f t="shared" si="391"/>
        <v>1643.8413306656337</v>
      </c>
      <c r="S104" s="93">
        <f t="shared" si="391"/>
        <v>1575.5603637080278</v>
      </c>
      <c r="T104" s="93">
        <f t="shared" si="391"/>
        <v>1514.2419450680982</v>
      </c>
      <c r="U104" s="5"/>
      <c r="V104" s="185">
        <f>IF(AND(B104&gt;0,C104&gt;0,D104&gt;0),G104-(3*K104),"")</f>
        <v>873.09251587726885</v>
      </c>
      <c r="W104" s="251">
        <f>IF(ISNONTEXT($V104),V104+(($DS$104-$V$104)/101),"")</f>
        <v>881.54612942425365</v>
      </c>
      <c r="X104" s="251">
        <f t="shared" ref="X104:CI104" si="392">IF(ISNONTEXT($V104),W104+(($DS$104-$V$104)/101),"")</f>
        <v>889.99974297123845</v>
      </c>
      <c r="Y104" s="251">
        <f t="shared" si="392"/>
        <v>898.45335651822325</v>
      </c>
      <c r="Z104" s="251">
        <f t="shared" si="392"/>
        <v>906.90697006520804</v>
      </c>
      <c r="AA104" s="251">
        <f t="shared" si="392"/>
        <v>915.36058361219284</v>
      </c>
      <c r="AB104" s="251">
        <f t="shared" si="392"/>
        <v>923.81419715917764</v>
      </c>
      <c r="AC104" s="251">
        <f t="shared" si="392"/>
        <v>932.26781070616244</v>
      </c>
      <c r="AD104" s="251">
        <f t="shared" si="392"/>
        <v>940.72142425314723</v>
      </c>
      <c r="AE104" s="251">
        <f t="shared" si="392"/>
        <v>949.17503780013203</v>
      </c>
      <c r="AF104" s="251">
        <f t="shared" si="392"/>
        <v>957.62865134711683</v>
      </c>
      <c r="AG104" s="251">
        <f t="shared" si="392"/>
        <v>966.08226489410163</v>
      </c>
      <c r="AH104" s="251">
        <f t="shared" si="392"/>
        <v>974.53587844108642</v>
      </c>
      <c r="AI104" s="251">
        <f t="shared" si="392"/>
        <v>982.98949198807122</v>
      </c>
      <c r="AJ104" s="251">
        <f t="shared" si="392"/>
        <v>991.44310553505602</v>
      </c>
      <c r="AK104" s="251">
        <f t="shared" si="392"/>
        <v>999.89671908204082</v>
      </c>
      <c r="AL104" s="251">
        <f t="shared" si="392"/>
        <v>1008.3503326290256</v>
      </c>
      <c r="AM104" s="251">
        <f t="shared" si="392"/>
        <v>1016.8039461760104</v>
      </c>
      <c r="AN104" s="251">
        <f t="shared" si="392"/>
        <v>1025.2575597229952</v>
      </c>
      <c r="AO104" s="251">
        <f t="shared" si="392"/>
        <v>1033.71117326998</v>
      </c>
      <c r="AP104" s="251">
        <f t="shared" si="392"/>
        <v>1042.1647868169648</v>
      </c>
      <c r="AQ104" s="251">
        <f t="shared" si="392"/>
        <v>1050.6184003639496</v>
      </c>
      <c r="AR104" s="251">
        <f t="shared" si="392"/>
        <v>1059.0720139109344</v>
      </c>
      <c r="AS104" s="251">
        <f t="shared" si="392"/>
        <v>1067.5256274579192</v>
      </c>
      <c r="AT104" s="251">
        <f t="shared" si="392"/>
        <v>1075.979241004904</v>
      </c>
      <c r="AU104" s="251">
        <f t="shared" si="392"/>
        <v>1084.4328545518888</v>
      </c>
      <c r="AV104" s="251">
        <f t="shared" si="392"/>
        <v>1092.8864680988736</v>
      </c>
      <c r="AW104" s="251">
        <f t="shared" si="392"/>
        <v>1101.3400816458584</v>
      </c>
      <c r="AX104" s="251">
        <f t="shared" si="392"/>
        <v>1109.7936951928432</v>
      </c>
      <c r="AY104" s="251">
        <f t="shared" si="392"/>
        <v>1118.247308739828</v>
      </c>
      <c r="AZ104" s="251">
        <f t="shared" si="392"/>
        <v>1126.7009222868128</v>
      </c>
      <c r="BA104" s="251">
        <f t="shared" si="392"/>
        <v>1135.1545358337976</v>
      </c>
      <c r="BB104" s="251">
        <f t="shared" si="392"/>
        <v>1143.6081493807824</v>
      </c>
      <c r="BC104" s="251">
        <f t="shared" si="392"/>
        <v>1152.0617629277672</v>
      </c>
      <c r="BD104" s="251">
        <f t="shared" si="392"/>
        <v>1160.515376474752</v>
      </c>
      <c r="BE104" s="251">
        <f t="shared" si="392"/>
        <v>1168.9689900217368</v>
      </c>
      <c r="BF104" s="251">
        <f t="shared" si="392"/>
        <v>1177.4226035687216</v>
      </c>
      <c r="BG104" s="251">
        <f t="shared" si="392"/>
        <v>1185.8762171157064</v>
      </c>
      <c r="BH104" s="251">
        <f t="shared" si="392"/>
        <v>1194.3298306626912</v>
      </c>
      <c r="BI104" s="251">
        <f t="shared" si="392"/>
        <v>1202.783444209676</v>
      </c>
      <c r="BJ104" s="251">
        <f t="shared" si="392"/>
        <v>1211.2370577566608</v>
      </c>
      <c r="BK104" s="251">
        <f t="shared" si="392"/>
        <v>1219.6906713036456</v>
      </c>
      <c r="BL104" s="251">
        <f t="shared" si="392"/>
        <v>1228.1442848506304</v>
      </c>
      <c r="BM104" s="251">
        <f t="shared" si="392"/>
        <v>1236.5978983976152</v>
      </c>
      <c r="BN104" s="251">
        <f t="shared" si="392"/>
        <v>1245.0515119446</v>
      </c>
      <c r="BO104" s="251">
        <f t="shared" si="392"/>
        <v>1253.5051254915847</v>
      </c>
      <c r="BP104" s="251">
        <f t="shared" si="392"/>
        <v>1261.9587390385695</v>
      </c>
      <c r="BQ104" s="251">
        <f t="shared" si="392"/>
        <v>1270.4123525855543</v>
      </c>
      <c r="BR104" s="251">
        <f t="shared" si="392"/>
        <v>1278.8659661325391</v>
      </c>
      <c r="BS104" s="251">
        <f t="shared" si="392"/>
        <v>1287.3195796795239</v>
      </c>
      <c r="BT104" s="251">
        <f t="shared" si="392"/>
        <v>1295.7731932265087</v>
      </c>
      <c r="BU104" s="251">
        <f t="shared" si="392"/>
        <v>1304.2268067734935</v>
      </c>
      <c r="BV104" s="251">
        <f t="shared" si="392"/>
        <v>1312.6804203204783</v>
      </c>
      <c r="BW104" s="251">
        <f t="shared" si="392"/>
        <v>1321.1340338674631</v>
      </c>
      <c r="BX104" s="251">
        <f t="shared" si="392"/>
        <v>1329.5876474144479</v>
      </c>
      <c r="BY104" s="251">
        <f t="shared" si="392"/>
        <v>1338.0412609614327</v>
      </c>
      <c r="BZ104" s="251">
        <f t="shared" si="392"/>
        <v>1346.4948745084175</v>
      </c>
      <c r="CA104" s="251">
        <f t="shared" si="392"/>
        <v>1354.9484880554023</v>
      </c>
      <c r="CB104" s="251">
        <f t="shared" si="392"/>
        <v>1363.4021016023871</v>
      </c>
      <c r="CC104" s="251">
        <f t="shared" si="392"/>
        <v>1371.8557151493719</v>
      </c>
      <c r="CD104" s="251">
        <f t="shared" si="392"/>
        <v>1380.3093286963567</v>
      </c>
      <c r="CE104" s="251">
        <f t="shared" si="392"/>
        <v>1388.7629422433415</v>
      </c>
      <c r="CF104" s="251">
        <f t="shared" si="392"/>
        <v>1397.2165557903263</v>
      </c>
      <c r="CG104" s="251">
        <f t="shared" si="392"/>
        <v>1405.6701693373111</v>
      </c>
      <c r="CH104" s="251">
        <f t="shared" si="392"/>
        <v>1414.1237828842959</v>
      </c>
      <c r="CI104" s="251">
        <f t="shared" si="392"/>
        <v>1422.5773964312807</v>
      </c>
      <c r="CJ104" s="251">
        <f t="shared" ref="CJ104:DR104" si="393">IF(ISNONTEXT($V104),CI104+(($DS$104-$V$104)/101),"")</f>
        <v>1431.0310099782655</v>
      </c>
      <c r="CK104" s="251">
        <f t="shared" si="393"/>
        <v>1439.4846235252503</v>
      </c>
      <c r="CL104" s="251">
        <f t="shared" si="393"/>
        <v>1447.9382370722351</v>
      </c>
      <c r="CM104" s="251">
        <f t="shared" si="393"/>
        <v>1456.3918506192199</v>
      </c>
      <c r="CN104" s="251">
        <f t="shared" si="393"/>
        <v>1464.8454641662047</v>
      </c>
      <c r="CO104" s="251">
        <f t="shared" si="393"/>
        <v>1473.2990777131895</v>
      </c>
      <c r="CP104" s="251">
        <f t="shared" si="393"/>
        <v>1481.7526912601743</v>
      </c>
      <c r="CQ104" s="251">
        <f t="shared" si="393"/>
        <v>1490.2063048071591</v>
      </c>
      <c r="CR104" s="251">
        <f t="shared" si="393"/>
        <v>1498.6599183541439</v>
      </c>
      <c r="CS104" s="251">
        <f t="shared" si="393"/>
        <v>1507.1135319011287</v>
      </c>
      <c r="CT104" s="251">
        <f t="shared" si="393"/>
        <v>1515.5671454481135</v>
      </c>
      <c r="CU104" s="251">
        <f t="shared" si="393"/>
        <v>1524.0207589950983</v>
      </c>
      <c r="CV104" s="251">
        <f t="shared" si="393"/>
        <v>1532.4743725420831</v>
      </c>
      <c r="CW104" s="251">
        <f t="shared" si="393"/>
        <v>1540.9279860890679</v>
      </c>
      <c r="CX104" s="251">
        <f t="shared" si="393"/>
        <v>1549.3815996360527</v>
      </c>
      <c r="CY104" s="251">
        <f t="shared" si="393"/>
        <v>1557.8352131830375</v>
      </c>
      <c r="CZ104" s="251">
        <f t="shared" si="393"/>
        <v>1566.2888267300223</v>
      </c>
      <c r="DA104" s="251">
        <f t="shared" si="393"/>
        <v>1574.7424402770071</v>
      </c>
      <c r="DB104" s="251">
        <f t="shared" si="393"/>
        <v>1583.1960538239919</v>
      </c>
      <c r="DC104" s="251">
        <f t="shared" si="393"/>
        <v>1591.6496673709767</v>
      </c>
      <c r="DD104" s="251">
        <f t="shared" si="393"/>
        <v>1600.1032809179615</v>
      </c>
      <c r="DE104" s="251">
        <f t="shared" si="393"/>
        <v>1608.5568944649463</v>
      </c>
      <c r="DF104" s="251">
        <f t="shared" si="393"/>
        <v>1617.0105080119311</v>
      </c>
      <c r="DG104" s="251">
        <f t="shared" si="393"/>
        <v>1625.4641215589158</v>
      </c>
      <c r="DH104" s="251">
        <f t="shared" si="393"/>
        <v>1633.9177351059006</v>
      </c>
      <c r="DI104" s="251">
        <f t="shared" si="393"/>
        <v>1642.3713486528854</v>
      </c>
      <c r="DJ104" s="251">
        <f t="shared" si="393"/>
        <v>1650.8249621998702</v>
      </c>
      <c r="DK104" s="251">
        <f t="shared" si="393"/>
        <v>1659.278575746855</v>
      </c>
      <c r="DL104" s="251">
        <f t="shared" si="393"/>
        <v>1667.7321892938398</v>
      </c>
      <c r="DM104" s="251">
        <f t="shared" si="393"/>
        <v>1676.1858028408246</v>
      </c>
      <c r="DN104" s="251">
        <f t="shared" si="393"/>
        <v>1684.6394163878094</v>
      </c>
      <c r="DO104" s="251">
        <f t="shared" si="393"/>
        <v>1693.0930299347942</v>
      </c>
      <c r="DP104" s="251">
        <f t="shared" si="393"/>
        <v>1701.546643481779</v>
      </c>
      <c r="DQ104" s="251">
        <f t="shared" si="393"/>
        <v>1710.0002570287638</v>
      </c>
      <c r="DR104" s="251">
        <f t="shared" si="393"/>
        <v>1718.4538705757486</v>
      </c>
      <c r="DS104" s="185">
        <f>IF(ISNONTEXT($V104),G104+(3*K104),"")</f>
        <v>1726.9074841227311</v>
      </c>
      <c r="DT104" s="170">
        <f t="shared" si="261"/>
        <v>3.7153956916851966E-5</v>
      </c>
      <c r="DU104" s="170">
        <f t="shared" si="262"/>
        <v>4.4167733028176379E-5</v>
      </c>
      <c r="DV104" s="170">
        <f t="shared" si="263"/>
        <v>5.2320572943209654E-5</v>
      </c>
      <c r="DW104" s="170">
        <f t="shared" si="264"/>
        <v>6.1759990345772352E-5</v>
      </c>
      <c r="DX104" s="170">
        <f t="shared" si="265"/>
        <v>7.2645596465592988E-5</v>
      </c>
      <c r="DY104" s="170">
        <f t="shared" si="266"/>
        <v>8.5148835843549964E-5</v>
      </c>
      <c r="DZ104" s="170">
        <f t="shared" si="267"/>
        <v>9.9452448897874218E-5</v>
      </c>
      <c r="EA104" s="170">
        <f t="shared" si="268"/>
        <v>1.1574962553681635E-4</v>
      </c>
      <c r="EB104" s="170">
        <f t="shared" si="269"/>
        <v>1.342428160906771E-4</v>
      </c>
      <c r="EC104" s="170">
        <f t="shared" si="270"/>
        <v>1.5514216923819709E-4</v>
      </c>
      <c r="ED104" s="170">
        <f t="shared" si="271"/>
        <v>1.786635714958534E-4</v>
      </c>
      <c r="EE104" s="170">
        <f t="shared" si="272"/>
        <v>2.0502626930338197E-4</v>
      </c>
      <c r="EF104" s="170">
        <f t="shared" si="273"/>
        <v>2.3445006280808507E-4</v>
      </c>
      <c r="EG104" s="170">
        <f t="shared" si="274"/>
        <v>2.6715207010213573E-4</v>
      </c>
      <c r="EH104" s="170">
        <f t="shared" si="275"/>
        <v>3.0334307181593549E-4</v>
      </c>
      <c r="EI104" s="170">
        <f t="shared" si="276"/>
        <v>3.4322345846217071E-4</v>
      </c>
      <c r="EJ104" s="170">
        <f t="shared" si="277"/>
        <v>3.8697881653184621E-4</v>
      </c>
      <c r="EK104" s="170">
        <f t="shared" si="278"/>
        <v>4.3477520376319949E-4</v>
      </c>
      <c r="EL104" s="170">
        <f t="shared" si="279"/>
        <v>4.8675417886244384E-4</v>
      </c>
      <c r="EM104" s="170">
        <f t="shared" si="280"/>
        <v>5.430276658102603E-4</v>
      </c>
      <c r="EN104" s="170">
        <f t="shared" si="281"/>
        <v>6.0367274724055728E-4</v>
      </c>
      <c r="EO104" s="170">
        <f t="shared" si="282"/>
        <v>6.6872649468429756E-4</v>
      </c>
      <c r="EP104" s="170">
        <f t="shared" si="283"/>
        <v>7.3818095515900415E-4</v>
      </c>
      <c r="EQ104" s="170">
        <f t="shared" si="284"/>
        <v>8.119784230738304E-4</v>
      </c>
      <c r="ER104" s="170">
        <f t="shared" si="285"/>
        <v>8.9000713314518179E-4</v>
      </c>
      <c r="ES104" s="170">
        <f t="shared" si="286"/>
        <v>9.7209751345258362E-4</v>
      </c>
      <c r="ET104" s="170">
        <f t="shared" si="287"/>
        <v>1.0580191374474932E-3</v>
      </c>
      <c r="EU104" s="170">
        <f t="shared" si="288"/>
        <v>1.1474785092882402E-3</v>
      </c>
      <c r="EV104" s="170">
        <f t="shared" si="289"/>
        <v>1.2401178080562619E-3</v>
      </c>
      <c r="EW104" s="170">
        <f t="shared" si="290"/>
        <v>1.3355147030924125E-3</v>
      </c>
      <c r="EX104" s="170">
        <f t="shared" si="291"/>
        <v>1.4331833349116396E-3</v>
      </c>
      <c r="EY104" s="170">
        <f t="shared" si="292"/>
        <v>1.5325765341101213E-3</v>
      </c>
      <c r="EZ104" s="170">
        <f t="shared" si="293"/>
        <v>1.6330893247443533E-3</v>
      </c>
      <c r="FA104" s="170">
        <f t="shared" si="294"/>
        <v>1.7340637293817021E-3</v>
      </c>
      <c r="FB104" s="170">
        <f t="shared" si="295"/>
        <v>1.8347948611052722E-3</v>
      </c>
      <c r="FC104" s="170">
        <f t="shared" si="296"/>
        <v>1.9345382540588054E-3</v>
      </c>
      <c r="FD104" s="170">
        <f t="shared" si="297"/>
        <v>2.0325183496195725E-3</v>
      </c>
      <c r="FE104" s="170">
        <f t="shared" si="298"/>
        <v>2.1279380210619471E-3</v>
      </c>
      <c r="FF104" s="170">
        <f t="shared" si="299"/>
        <v>2.2199889867507757E-3</v>
      </c>
      <c r="FG104" s="170">
        <f t="shared" si="300"/>
        <v>2.3078629316259504E-3</v>
      </c>
      <c r="FH104" s="170">
        <f t="shared" si="301"/>
        <v>2.3907631301222131E-3</v>
      </c>
      <c r="FI104" s="170">
        <f t="shared" si="302"/>
        <v>2.4679163417502242E-3</v>
      </c>
      <c r="FJ104" s="170">
        <f t="shared" si="303"/>
        <v>2.5385847342655151E-3</v>
      </c>
      <c r="FK104" s="170">
        <f t="shared" si="304"/>
        <v>2.6020775794285073E-3</v>
      </c>
      <c r="FL104" s="170">
        <f t="shared" si="305"/>
        <v>2.6577624633706814E-3</v>
      </c>
      <c r="FM104" s="170">
        <f t="shared" si="306"/>
        <v>2.7050757578610451E-3</v>
      </c>
      <c r="FN104" s="170">
        <f t="shared" si="307"/>
        <v>2.7435321103967077E-3</v>
      </c>
      <c r="FO104" s="170">
        <f t="shared" si="308"/>
        <v>2.7727327298461557E-3</v>
      </c>
      <c r="FP104" s="170">
        <f t="shared" si="309"/>
        <v>2.792372269918842E-3</v>
      </c>
      <c r="FQ104" s="170">
        <f t="shared" si="310"/>
        <v>2.8022441443371474E-3</v>
      </c>
      <c r="FR104" s="170">
        <f t="shared" si="311"/>
        <v>2.8022441443371461E-3</v>
      </c>
      <c r="FS104" s="170">
        <f t="shared" si="312"/>
        <v>2.7923722699188377E-3</v>
      </c>
      <c r="FT104" s="170">
        <f t="shared" si="313"/>
        <v>2.7727327298461492E-3</v>
      </c>
      <c r="FU104" s="170">
        <f t="shared" si="314"/>
        <v>2.7435321103966986E-3</v>
      </c>
      <c r="FV104" s="170">
        <f t="shared" si="315"/>
        <v>2.7050757578610338E-3</v>
      </c>
      <c r="FW104" s="170">
        <f t="shared" si="316"/>
        <v>2.6577624633706679E-3</v>
      </c>
      <c r="FX104" s="170">
        <f t="shared" si="317"/>
        <v>2.6020775794284912E-3</v>
      </c>
      <c r="FY104" s="170">
        <f t="shared" si="318"/>
        <v>2.5385847342654973E-3</v>
      </c>
      <c r="FZ104" s="170">
        <f t="shared" si="319"/>
        <v>2.4679163417502042E-3</v>
      </c>
      <c r="GA104" s="170">
        <f t="shared" si="320"/>
        <v>2.3907631301221914E-3</v>
      </c>
      <c r="GB104" s="170">
        <f t="shared" si="321"/>
        <v>2.3078629316259274E-3</v>
      </c>
      <c r="GC104" s="170">
        <f t="shared" si="322"/>
        <v>2.219988986750751E-3</v>
      </c>
      <c r="GD104" s="170">
        <f t="shared" si="323"/>
        <v>2.127938021061922E-3</v>
      </c>
      <c r="GE104" s="170">
        <f t="shared" si="324"/>
        <v>2.0325183496195461E-3</v>
      </c>
      <c r="GF104" s="170">
        <f t="shared" si="325"/>
        <v>1.9345382540587788E-3</v>
      </c>
      <c r="GG104" s="170">
        <f t="shared" si="326"/>
        <v>1.8347948611052451E-3</v>
      </c>
      <c r="GH104" s="170">
        <f t="shared" si="327"/>
        <v>1.7340637293816749E-3</v>
      </c>
      <c r="GI104" s="170">
        <f t="shared" si="328"/>
        <v>1.6330893247443259E-3</v>
      </c>
      <c r="GJ104" s="170">
        <f t="shared" si="329"/>
        <v>1.5325765341100944E-3</v>
      </c>
      <c r="GK104" s="170">
        <f t="shared" si="330"/>
        <v>1.4331833349116132E-3</v>
      </c>
      <c r="GL104" s="170">
        <f t="shared" si="331"/>
        <v>1.3355147030923865E-3</v>
      </c>
      <c r="GM104" s="170">
        <f t="shared" si="332"/>
        <v>1.2401178080562367E-3</v>
      </c>
      <c r="GN104" s="170">
        <f t="shared" si="333"/>
        <v>1.1474785092882157E-3</v>
      </c>
      <c r="GO104" s="170">
        <f t="shared" si="334"/>
        <v>1.0580191374474693E-3</v>
      </c>
      <c r="GP104" s="170">
        <f t="shared" si="335"/>
        <v>9.7209751345256096E-4</v>
      </c>
      <c r="GQ104" s="170">
        <f t="shared" si="336"/>
        <v>8.9000713314516032E-4</v>
      </c>
      <c r="GR104" s="170">
        <f t="shared" si="337"/>
        <v>8.1197842307381002E-4</v>
      </c>
      <c r="GS104" s="170">
        <f t="shared" si="338"/>
        <v>7.3818095515898485E-4</v>
      </c>
      <c r="GT104" s="170">
        <f t="shared" si="339"/>
        <v>6.6872649468427956E-4</v>
      </c>
      <c r="GU104" s="170">
        <f t="shared" si="340"/>
        <v>6.0367274724054036E-4</v>
      </c>
      <c r="GV104" s="170">
        <f t="shared" si="341"/>
        <v>5.4302766581024447E-4</v>
      </c>
      <c r="GW104" s="170">
        <f t="shared" si="342"/>
        <v>4.8675417886242931E-4</v>
      </c>
      <c r="GX104" s="170">
        <f t="shared" si="343"/>
        <v>4.34775203763186E-4</v>
      </c>
      <c r="GY104" s="170">
        <f t="shared" si="344"/>
        <v>3.8697881653183385E-4</v>
      </c>
      <c r="GZ104" s="170">
        <f t="shared" si="345"/>
        <v>3.4322345846215938E-4</v>
      </c>
      <c r="HA104" s="170">
        <f t="shared" si="346"/>
        <v>3.0334307181592525E-4</v>
      </c>
      <c r="HB104" s="170">
        <f t="shared" si="347"/>
        <v>2.6715207010212646E-4</v>
      </c>
      <c r="HC104" s="170">
        <f t="shared" si="348"/>
        <v>2.3445006280807673E-4</v>
      </c>
      <c r="HD104" s="170">
        <f t="shared" si="349"/>
        <v>2.0502626930337441E-4</v>
      </c>
      <c r="HE104" s="170">
        <f t="shared" si="350"/>
        <v>1.7866357149584665E-4</v>
      </c>
      <c r="HF104" s="170">
        <f t="shared" si="351"/>
        <v>1.5514216923819118E-4</v>
      </c>
      <c r="HG104" s="170">
        <f t="shared" si="352"/>
        <v>1.3424281609067179E-4</v>
      </c>
      <c r="HH104" s="170">
        <f t="shared" si="353"/>
        <v>1.1574962553681166E-4</v>
      </c>
      <c r="HI104" s="170">
        <f t="shared" si="354"/>
        <v>9.9452448897870111E-5</v>
      </c>
      <c r="HJ104" s="170">
        <f t="shared" si="355"/>
        <v>8.5148835843546373E-5</v>
      </c>
      <c r="HK104" s="170">
        <f t="shared" si="356"/>
        <v>7.2645596465589857E-5</v>
      </c>
      <c r="HL104" s="170">
        <f t="shared" si="357"/>
        <v>6.1759990345769601E-5</v>
      </c>
      <c r="HM104" s="170">
        <f t="shared" si="358"/>
        <v>5.2320572943207303E-5</v>
      </c>
      <c r="HN104" s="170">
        <f t="shared" si="359"/>
        <v>4.4167733028174333E-5</v>
      </c>
      <c r="HO104" s="170">
        <f t="shared" si="360"/>
        <v>3.7153956916850217E-5</v>
      </c>
      <c r="HP104" s="170">
        <f t="shared" si="361"/>
        <v>3.1143856058498431E-5</v>
      </c>
    </row>
    <row r="105" spans="1:224" x14ac:dyDescent="0.25">
      <c r="A105" s="2"/>
      <c r="B105" s="5"/>
      <c r="C105" s="5"/>
      <c r="D105" s="5"/>
      <c r="E105" s="2"/>
      <c r="F105" s="2"/>
      <c r="G105" s="5"/>
      <c r="H105" s="2"/>
      <c r="I105" s="2"/>
      <c r="J105" s="2"/>
      <c r="K105" s="2"/>
      <c r="L105" s="2"/>
      <c r="M105" s="24"/>
      <c r="N105" s="273"/>
      <c r="O105" s="35"/>
      <c r="P105" s="35"/>
      <c r="Q105" s="35"/>
      <c r="R105" s="35"/>
      <c r="S105" s="35"/>
      <c r="T105" s="35"/>
      <c r="U105" s="5"/>
    </row>
    <row r="106" spans="1:224" ht="15.75" x14ac:dyDescent="0.25">
      <c r="A106" s="5"/>
      <c r="B106" s="387" t="s">
        <v>79</v>
      </c>
      <c r="C106" s="388"/>
      <c r="D106" s="389"/>
      <c r="E106" s="5"/>
      <c r="F106" s="5"/>
      <c r="G106" s="5"/>
      <c r="H106" s="5"/>
      <c r="I106" s="5"/>
      <c r="K106" s="33" t="s">
        <v>88</v>
      </c>
      <c r="L106" s="33"/>
      <c r="M106" s="98">
        <v>1000</v>
      </c>
      <c r="N106" s="274">
        <f>IF(OR(K104="",M106=""),"",ABS(VLOOKUP($M$1,VLookups!$A$43:$B$44,2,FALSE)-_xlfn.NORM.DIST(M106,G104,K104,TRUE)))</f>
        <v>1.750749050983124E-2</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1374.6235011842866</v>
      </c>
      <c r="U106" s="5"/>
      <c r="DT106" s="209">
        <f>IF(AND($D$112&gt;0,$D$113&gt;0),IF(OR(W104&lt;$D$112,W104=$D$112),DT104,0),"")</f>
        <v>3.7153956916851966E-5</v>
      </c>
      <c r="DU106" s="209">
        <f t="shared" ref="DU106:GF106" si="394">IF(AND($D$112&gt;0,$D$113&gt;0),IF(OR(X104&lt;$D$112,X104=$D$112),DU104,0),"")</f>
        <v>4.4167733028176379E-5</v>
      </c>
      <c r="DV106" s="209">
        <f t="shared" si="394"/>
        <v>5.2320572943209654E-5</v>
      </c>
      <c r="DW106" s="209">
        <f t="shared" si="394"/>
        <v>6.1759990345772352E-5</v>
      </c>
      <c r="DX106" s="209">
        <f t="shared" si="394"/>
        <v>7.2645596465592988E-5</v>
      </c>
      <c r="DY106" s="209">
        <f t="shared" si="394"/>
        <v>8.5148835843549964E-5</v>
      </c>
      <c r="DZ106" s="209">
        <f t="shared" si="394"/>
        <v>9.9452448897874218E-5</v>
      </c>
      <c r="EA106" s="209">
        <f t="shared" si="394"/>
        <v>1.1574962553681635E-4</v>
      </c>
      <c r="EB106" s="209">
        <f t="shared" si="394"/>
        <v>1.342428160906771E-4</v>
      </c>
      <c r="EC106" s="209">
        <f t="shared" si="394"/>
        <v>1.5514216923819709E-4</v>
      </c>
      <c r="ED106" s="209">
        <f t="shared" si="394"/>
        <v>1.786635714958534E-4</v>
      </c>
      <c r="EE106" s="209">
        <f t="shared" si="394"/>
        <v>2.0502626930338197E-4</v>
      </c>
      <c r="EF106" s="209">
        <f t="shared" si="394"/>
        <v>2.3445006280808507E-4</v>
      </c>
      <c r="EG106" s="209">
        <f t="shared" si="394"/>
        <v>2.6715207010213573E-4</v>
      </c>
      <c r="EH106" s="209">
        <f t="shared" si="394"/>
        <v>3.0334307181593549E-4</v>
      </c>
      <c r="EI106" s="209">
        <f t="shared" si="394"/>
        <v>3.4322345846217071E-4</v>
      </c>
      <c r="EJ106" s="209">
        <f t="shared" si="394"/>
        <v>3.8697881653184621E-4</v>
      </c>
      <c r="EK106" s="209">
        <f t="shared" si="394"/>
        <v>4.3477520376319949E-4</v>
      </c>
      <c r="EL106" s="209">
        <f t="shared" si="394"/>
        <v>4.8675417886244384E-4</v>
      </c>
      <c r="EM106" s="209">
        <f t="shared" si="394"/>
        <v>5.430276658102603E-4</v>
      </c>
      <c r="EN106" s="209">
        <f t="shared" si="394"/>
        <v>6.0367274724055728E-4</v>
      </c>
      <c r="EO106" s="209">
        <f t="shared" si="394"/>
        <v>6.6872649468429756E-4</v>
      </c>
      <c r="EP106" s="209">
        <f t="shared" si="394"/>
        <v>7.3818095515900415E-4</v>
      </c>
      <c r="EQ106" s="209">
        <f t="shared" si="394"/>
        <v>8.119784230738304E-4</v>
      </c>
      <c r="ER106" s="209">
        <f t="shared" si="394"/>
        <v>8.9000713314518179E-4</v>
      </c>
      <c r="ES106" s="209">
        <f t="shared" si="394"/>
        <v>9.7209751345258362E-4</v>
      </c>
      <c r="ET106" s="209">
        <f t="shared" si="394"/>
        <v>1.0580191374474932E-3</v>
      </c>
      <c r="EU106" s="209">
        <f t="shared" si="394"/>
        <v>1.1474785092882402E-3</v>
      </c>
      <c r="EV106" s="209">
        <f t="shared" si="394"/>
        <v>0</v>
      </c>
      <c r="EW106" s="209">
        <f t="shared" si="394"/>
        <v>0</v>
      </c>
      <c r="EX106" s="209">
        <f t="shared" si="394"/>
        <v>0</v>
      </c>
      <c r="EY106" s="209">
        <f t="shared" si="394"/>
        <v>0</v>
      </c>
      <c r="EZ106" s="209">
        <f t="shared" si="394"/>
        <v>0</v>
      </c>
      <c r="FA106" s="209">
        <f t="shared" si="394"/>
        <v>0</v>
      </c>
      <c r="FB106" s="209">
        <f t="shared" si="394"/>
        <v>0</v>
      </c>
      <c r="FC106" s="209">
        <f t="shared" si="394"/>
        <v>0</v>
      </c>
      <c r="FD106" s="209">
        <f t="shared" si="394"/>
        <v>0</v>
      </c>
      <c r="FE106" s="209">
        <f t="shared" si="394"/>
        <v>0</v>
      </c>
      <c r="FF106" s="209">
        <f t="shared" si="394"/>
        <v>0</v>
      </c>
      <c r="FG106" s="209">
        <f t="shared" si="394"/>
        <v>0</v>
      </c>
      <c r="FH106" s="209">
        <f t="shared" si="394"/>
        <v>0</v>
      </c>
      <c r="FI106" s="209">
        <f t="shared" si="394"/>
        <v>0</v>
      </c>
      <c r="FJ106" s="209">
        <f t="shared" si="394"/>
        <v>0</v>
      </c>
      <c r="FK106" s="209">
        <f t="shared" si="394"/>
        <v>0</v>
      </c>
      <c r="FL106" s="209">
        <f t="shared" si="394"/>
        <v>0</v>
      </c>
      <c r="FM106" s="209">
        <f t="shared" si="394"/>
        <v>0</v>
      </c>
      <c r="FN106" s="209">
        <f t="shared" si="394"/>
        <v>0</v>
      </c>
      <c r="FO106" s="209">
        <f t="shared" si="394"/>
        <v>0</v>
      </c>
      <c r="FP106" s="209">
        <f t="shared" si="394"/>
        <v>0</v>
      </c>
      <c r="FQ106" s="209">
        <f t="shared" si="394"/>
        <v>0</v>
      </c>
      <c r="FR106" s="209">
        <f t="shared" si="394"/>
        <v>0</v>
      </c>
      <c r="FS106" s="209">
        <f t="shared" si="394"/>
        <v>0</v>
      </c>
      <c r="FT106" s="209">
        <f t="shared" si="394"/>
        <v>0</v>
      </c>
      <c r="FU106" s="209">
        <f t="shared" si="394"/>
        <v>0</v>
      </c>
      <c r="FV106" s="209">
        <f t="shared" si="394"/>
        <v>0</v>
      </c>
      <c r="FW106" s="209">
        <f t="shared" si="394"/>
        <v>0</v>
      </c>
      <c r="FX106" s="209">
        <f t="shared" si="394"/>
        <v>0</v>
      </c>
      <c r="FY106" s="209">
        <f t="shared" si="394"/>
        <v>0</v>
      </c>
      <c r="FZ106" s="209">
        <f t="shared" si="394"/>
        <v>0</v>
      </c>
      <c r="GA106" s="209">
        <f t="shared" si="394"/>
        <v>0</v>
      </c>
      <c r="GB106" s="209">
        <f t="shared" si="394"/>
        <v>0</v>
      </c>
      <c r="GC106" s="209">
        <f t="shared" si="394"/>
        <v>0</v>
      </c>
      <c r="GD106" s="209">
        <f t="shared" si="394"/>
        <v>0</v>
      </c>
      <c r="GE106" s="209">
        <f t="shared" si="394"/>
        <v>0</v>
      </c>
      <c r="GF106" s="209">
        <f t="shared" si="394"/>
        <v>0</v>
      </c>
      <c r="GG106" s="209">
        <f t="shared" ref="GG106:HP106" si="395">IF(AND($D$112&gt;0,$D$113&gt;0),IF(OR(CJ104&lt;$D$112,CJ104=$D$112),GG104,0),"")</f>
        <v>0</v>
      </c>
      <c r="GH106" s="209">
        <f t="shared" si="395"/>
        <v>0</v>
      </c>
      <c r="GI106" s="209">
        <f t="shared" si="395"/>
        <v>0</v>
      </c>
      <c r="GJ106" s="209">
        <f t="shared" si="395"/>
        <v>0</v>
      </c>
      <c r="GK106" s="209">
        <f t="shared" si="395"/>
        <v>0</v>
      </c>
      <c r="GL106" s="209">
        <f t="shared" si="395"/>
        <v>0</v>
      </c>
      <c r="GM106" s="209">
        <f t="shared" si="395"/>
        <v>0</v>
      </c>
      <c r="GN106" s="209">
        <f t="shared" si="395"/>
        <v>0</v>
      </c>
      <c r="GO106" s="209">
        <f t="shared" si="395"/>
        <v>0</v>
      </c>
      <c r="GP106" s="209">
        <f t="shared" si="395"/>
        <v>0</v>
      </c>
      <c r="GQ106" s="209">
        <f t="shared" si="395"/>
        <v>0</v>
      </c>
      <c r="GR106" s="209">
        <f t="shared" si="395"/>
        <v>0</v>
      </c>
      <c r="GS106" s="209">
        <f t="shared" si="395"/>
        <v>0</v>
      </c>
      <c r="GT106" s="209">
        <f t="shared" si="395"/>
        <v>0</v>
      </c>
      <c r="GU106" s="209">
        <f t="shared" si="395"/>
        <v>0</v>
      </c>
      <c r="GV106" s="209">
        <f t="shared" si="395"/>
        <v>0</v>
      </c>
      <c r="GW106" s="209">
        <f t="shared" si="395"/>
        <v>0</v>
      </c>
      <c r="GX106" s="209">
        <f t="shared" si="395"/>
        <v>0</v>
      </c>
      <c r="GY106" s="209">
        <f t="shared" si="395"/>
        <v>0</v>
      </c>
      <c r="GZ106" s="209">
        <f t="shared" si="395"/>
        <v>0</v>
      </c>
      <c r="HA106" s="209">
        <f t="shared" si="395"/>
        <v>0</v>
      </c>
      <c r="HB106" s="209">
        <f t="shared" si="395"/>
        <v>0</v>
      </c>
      <c r="HC106" s="209">
        <f t="shared" si="395"/>
        <v>0</v>
      </c>
      <c r="HD106" s="209">
        <f t="shared" si="395"/>
        <v>0</v>
      </c>
      <c r="HE106" s="209">
        <f t="shared" si="395"/>
        <v>0</v>
      </c>
      <c r="HF106" s="209">
        <f t="shared" si="395"/>
        <v>0</v>
      </c>
      <c r="HG106" s="209">
        <f t="shared" si="395"/>
        <v>0</v>
      </c>
      <c r="HH106" s="209">
        <f t="shared" si="395"/>
        <v>0</v>
      </c>
      <c r="HI106" s="209">
        <f t="shared" si="395"/>
        <v>0</v>
      </c>
      <c r="HJ106" s="209">
        <f t="shared" si="395"/>
        <v>0</v>
      </c>
      <c r="HK106" s="209">
        <f t="shared" si="395"/>
        <v>0</v>
      </c>
      <c r="HL106" s="209">
        <f t="shared" si="395"/>
        <v>0</v>
      </c>
      <c r="HM106" s="209">
        <f t="shared" si="395"/>
        <v>0</v>
      </c>
      <c r="HN106" s="209">
        <f t="shared" si="395"/>
        <v>0</v>
      </c>
      <c r="HO106" s="209">
        <f t="shared" si="395"/>
        <v>0</v>
      </c>
      <c r="HP106" s="209">
        <f t="shared" si="395"/>
        <v>0</v>
      </c>
    </row>
    <row r="107" spans="1:224" x14ac:dyDescent="0.25">
      <c r="A107" s="5"/>
      <c r="B107" s="5"/>
      <c r="C107" s="5"/>
      <c r="D107" s="5"/>
      <c r="E107" s="2"/>
      <c r="F107" s="2"/>
      <c r="G107" s="5"/>
      <c r="H107" s="5"/>
      <c r="I107" s="5"/>
      <c r="J107" s="5"/>
      <c r="K107" s="5"/>
      <c r="L107" s="5"/>
      <c r="M107" s="5"/>
      <c r="N107" s="5"/>
      <c r="O107" s="5"/>
      <c r="P107" s="5"/>
      <c r="Q107" s="5"/>
      <c r="R107" s="5"/>
      <c r="S107" s="5"/>
      <c r="T107" s="5"/>
      <c r="U107" s="5"/>
      <c r="DT107" s="209">
        <f>IF(AND($D$112&gt;0,$D$113&gt;0),IF(AND(W104&gt;$D$112,OR(W104&lt;$D$113,W104=$D$113)),DT104,0),"")</f>
        <v>0</v>
      </c>
      <c r="DU107" s="209">
        <f t="shared" ref="DU107:GF107" si="396">IF(AND($D$112&gt;0,$D$113&gt;0),IF(AND(X104&gt;$D$112,OR(X104&lt;$D$113,X104=$D$113)),DU104,0),"")</f>
        <v>0</v>
      </c>
      <c r="DV107" s="209">
        <f t="shared" si="396"/>
        <v>0</v>
      </c>
      <c r="DW107" s="209">
        <f t="shared" si="396"/>
        <v>0</v>
      </c>
      <c r="DX107" s="209">
        <f t="shared" si="396"/>
        <v>0</v>
      </c>
      <c r="DY107" s="209">
        <f t="shared" si="396"/>
        <v>0</v>
      </c>
      <c r="DZ107" s="209">
        <f t="shared" si="396"/>
        <v>0</v>
      </c>
      <c r="EA107" s="209">
        <f t="shared" si="396"/>
        <v>0</v>
      </c>
      <c r="EB107" s="209">
        <f t="shared" si="396"/>
        <v>0</v>
      </c>
      <c r="EC107" s="209">
        <f t="shared" si="396"/>
        <v>0</v>
      </c>
      <c r="ED107" s="209">
        <f t="shared" si="396"/>
        <v>0</v>
      </c>
      <c r="EE107" s="209">
        <f t="shared" si="396"/>
        <v>0</v>
      </c>
      <c r="EF107" s="209">
        <f t="shared" si="396"/>
        <v>0</v>
      </c>
      <c r="EG107" s="209">
        <f t="shared" si="396"/>
        <v>0</v>
      </c>
      <c r="EH107" s="209">
        <f t="shared" si="396"/>
        <v>0</v>
      </c>
      <c r="EI107" s="209">
        <f t="shared" si="396"/>
        <v>0</v>
      </c>
      <c r="EJ107" s="209">
        <f t="shared" si="396"/>
        <v>0</v>
      </c>
      <c r="EK107" s="209">
        <f t="shared" si="396"/>
        <v>0</v>
      </c>
      <c r="EL107" s="209">
        <f t="shared" si="396"/>
        <v>0</v>
      </c>
      <c r="EM107" s="209">
        <f t="shared" si="396"/>
        <v>0</v>
      </c>
      <c r="EN107" s="209">
        <f t="shared" si="396"/>
        <v>0</v>
      </c>
      <c r="EO107" s="209">
        <f t="shared" si="396"/>
        <v>0</v>
      </c>
      <c r="EP107" s="209">
        <f t="shared" si="396"/>
        <v>0</v>
      </c>
      <c r="EQ107" s="209">
        <f t="shared" si="396"/>
        <v>0</v>
      </c>
      <c r="ER107" s="209">
        <f t="shared" si="396"/>
        <v>0</v>
      </c>
      <c r="ES107" s="209">
        <f t="shared" si="396"/>
        <v>0</v>
      </c>
      <c r="ET107" s="209">
        <f t="shared" si="396"/>
        <v>0</v>
      </c>
      <c r="EU107" s="209">
        <f t="shared" si="396"/>
        <v>0</v>
      </c>
      <c r="EV107" s="209">
        <f t="shared" si="396"/>
        <v>1.2401178080562619E-3</v>
      </c>
      <c r="EW107" s="209">
        <f t="shared" si="396"/>
        <v>1.3355147030924125E-3</v>
      </c>
      <c r="EX107" s="209">
        <f t="shared" si="396"/>
        <v>1.4331833349116396E-3</v>
      </c>
      <c r="EY107" s="209">
        <f t="shared" si="396"/>
        <v>1.5325765341101213E-3</v>
      </c>
      <c r="EZ107" s="209">
        <f t="shared" si="396"/>
        <v>1.6330893247443533E-3</v>
      </c>
      <c r="FA107" s="209">
        <f t="shared" si="396"/>
        <v>1.7340637293817021E-3</v>
      </c>
      <c r="FB107" s="209">
        <f t="shared" si="396"/>
        <v>1.8347948611052722E-3</v>
      </c>
      <c r="FC107" s="209">
        <f t="shared" si="396"/>
        <v>1.9345382540588054E-3</v>
      </c>
      <c r="FD107" s="209">
        <f t="shared" si="396"/>
        <v>2.0325183496195725E-3</v>
      </c>
      <c r="FE107" s="209">
        <f t="shared" si="396"/>
        <v>2.1279380210619471E-3</v>
      </c>
      <c r="FF107" s="209">
        <f t="shared" si="396"/>
        <v>2.2199889867507757E-3</v>
      </c>
      <c r="FG107" s="209">
        <f t="shared" si="396"/>
        <v>2.3078629316259504E-3</v>
      </c>
      <c r="FH107" s="209">
        <f t="shared" si="396"/>
        <v>2.3907631301222131E-3</v>
      </c>
      <c r="FI107" s="209">
        <f t="shared" si="396"/>
        <v>2.4679163417502242E-3</v>
      </c>
      <c r="FJ107" s="209">
        <f t="shared" si="396"/>
        <v>2.5385847342655151E-3</v>
      </c>
      <c r="FK107" s="209">
        <f t="shared" si="396"/>
        <v>2.6020775794285073E-3</v>
      </c>
      <c r="FL107" s="209">
        <f t="shared" si="396"/>
        <v>2.6577624633706814E-3</v>
      </c>
      <c r="FM107" s="209">
        <f t="shared" si="396"/>
        <v>2.7050757578610451E-3</v>
      </c>
      <c r="FN107" s="209">
        <f t="shared" si="396"/>
        <v>2.7435321103967077E-3</v>
      </c>
      <c r="FO107" s="209">
        <f t="shared" si="396"/>
        <v>2.7727327298461557E-3</v>
      </c>
      <c r="FP107" s="209">
        <f t="shared" si="396"/>
        <v>2.792372269918842E-3</v>
      </c>
      <c r="FQ107" s="209">
        <f t="shared" si="396"/>
        <v>2.8022441443371474E-3</v>
      </c>
      <c r="FR107" s="209">
        <f t="shared" si="396"/>
        <v>2.8022441443371461E-3</v>
      </c>
      <c r="FS107" s="209">
        <f t="shared" si="396"/>
        <v>2.7923722699188377E-3</v>
      </c>
      <c r="FT107" s="209">
        <f t="shared" si="396"/>
        <v>2.7727327298461492E-3</v>
      </c>
      <c r="FU107" s="209">
        <f t="shared" si="396"/>
        <v>2.7435321103966986E-3</v>
      </c>
      <c r="FV107" s="209">
        <f t="shared" si="396"/>
        <v>2.7050757578610338E-3</v>
      </c>
      <c r="FW107" s="209">
        <f t="shared" si="396"/>
        <v>2.6577624633706679E-3</v>
      </c>
      <c r="FX107" s="209">
        <f t="shared" si="396"/>
        <v>2.6020775794284912E-3</v>
      </c>
      <c r="FY107" s="209">
        <f t="shared" si="396"/>
        <v>2.5385847342654973E-3</v>
      </c>
      <c r="FZ107" s="209">
        <f t="shared" si="396"/>
        <v>2.4679163417502042E-3</v>
      </c>
      <c r="GA107" s="209">
        <f t="shared" si="396"/>
        <v>2.3907631301221914E-3</v>
      </c>
      <c r="GB107" s="209">
        <f t="shared" si="396"/>
        <v>2.3078629316259274E-3</v>
      </c>
      <c r="GC107" s="209">
        <f t="shared" si="396"/>
        <v>2.219988986750751E-3</v>
      </c>
      <c r="GD107" s="209">
        <f t="shared" si="396"/>
        <v>2.127938021061922E-3</v>
      </c>
      <c r="GE107" s="209">
        <f t="shared" si="396"/>
        <v>2.0325183496195461E-3</v>
      </c>
      <c r="GF107" s="209">
        <f t="shared" si="396"/>
        <v>1.9345382540587788E-3</v>
      </c>
      <c r="GG107" s="209">
        <f t="shared" ref="GG107:HP107" si="397">IF(AND($D$112&gt;0,$D$113&gt;0),IF(AND(CJ104&gt;$D$112,OR(CJ104&lt;$D$113,CJ104=$D$113)),GG104,0),"")</f>
        <v>1.8347948611052451E-3</v>
      </c>
      <c r="GH107" s="209">
        <f t="shared" si="397"/>
        <v>1.7340637293816749E-3</v>
      </c>
      <c r="GI107" s="209">
        <f t="shared" si="397"/>
        <v>1.6330893247443259E-3</v>
      </c>
      <c r="GJ107" s="209">
        <f t="shared" si="397"/>
        <v>1.5325765341100944E-3</v>
      </c>
      <c r="GK107" s="209">
        <f t="shared" si="397"/>
        <v>1.4331833349116132E-3</v>
      </c>
      <c r="GL107" s="209">
        <f t="shared" si="397"/>
        <v>1.3355147030923865E-3</v>
      </c>
      <c r="GM107" s="209">
        <f t="shared" si="397"/>
        <v>1.2401178080562367E-3</v>
      </c>
      <c r="GN107" s="209">
        <f t="shared" si="397"/>
        <v>0</v>
      </c>
      <c r="GO107" s="209">
        <f t="shared" si="397"/>
        <v>0</v>
      </c>
      <c r="GP107" s="209">
        <f t="shared" si="397"/>
        <v>0</v>
      </c>
      <c r="GQ107" s="209">
        <f t="shared" si="397"/>
        <v>0</v>
      </c>
      <c r="GR107" s="209">
        <f t="shared" si="397"/>
        <v>0</v>
      </c>
      <c r="GS107" s="209">
        <f t="shared" si="397"/>
        <v>0</v>
      </c>
      <c r="GT107" s="209">
        <f t="shared" si="397"/>
        <v>0</v>
      </c>
      <c r="GU107" s="209">
        <f t="shared" si="397"/>
        <v>0</v>
      </c>
      <c r="GV107" s="209">
        <f t="shared" si="397"/>
        <v>0</v>
      </c>
      <c r="GW107" s="209">
        <f t="shared" si="397"/>
        <v>0</v>
      </c>
      <c r="GX107" s="209">
        <f t="shared" si="397"/>
        <v>0</v>
      </c>
      <c r="GY107" s="209">
        <f t="shared" si="397"/>
        <v>0</v>
      </c>
      <c r="GZ107" s="209">
        <f t="shared" si="397"/>
        <v>0</v>
      </c>
      <c r="HA107" s="209">
        <f t="shared" si="397"/>
        <v>0</v>
      </c>
      <c r="HB107" s="209">
        <f t="shared" si="397"/>
        <v>0</v>
      </c>
      <c r="HC107" s="209">
        <f t="shared" si="397"/>
        <v>0</v>
      </c>
      <c r="HD107" s="209">
        <f t="shared" si="397"/>
        <v>0</v>
      </c>
      <c r="HE107" s="209">
        <f t="shared" si="397"/>
        <v>0</v>
      </c>
      <c r="HF107" s="209">
        <f t="shared" si="397"/>
        <v>0</v>
      </c>
      <c r="HG107" s="209">
        <f t="shared" si="397"/>
        <v>0</v>
      </c>
      <c r="HH107" s="209">
        <f t="shared" si="397"/>
        <v>0</v>
      </c>
      <c r="HI107" s="209">
        <f t="shared" si="397"/>
        <v>0</v>
      </c>
      <c r="HJ107" s="209">
        <f t="shared" si="397"/>
        <v>0</v>
      </c>
      <c r="HK107" s="209">
        <f t="shared" si="397"/>
        <v>0</v>
      </c>
      <c r="HL107" s="209">
        <f t="shared" si="397"/>
        <v>0</v>
      </c>
      <c r="HM107" s="209">
        <f t="shared" si="397"/>
        <v>0</v>
      </c>
      <c r="HN107" s="209">
        <f t="shared" si="397"/>
        <v>0</v>
      </c>
      <c r="HO107" s="209">
        <f t="shared" si="397"/>
        <v>0</v>
      </c>
      <c r="HP107" s="209">
        <f t="shared" si="397"/>
        <v>0</v>
      </c>
    </row>
    <row r="108" spans="1:224" ht="15.75" x14ac:dyDescent="0.25">
      <c r="A108" s="5"/>
      <c r="B108" s="5"/>
      <c r="C108" s="33" t="s">
        <v>30</v>
      </c>
      <c r="D108" s="99">
        <v>0.8</v>
      </c>
      <c r="E108" s="322" t="s">
        <v>34</v>
      </c>
      <c r="F108" s="40"/>
      <c r="G108" s="5"/>
      <c r="H108" s="5"/>
      <c r="I108" s="5"/>
      <c r="J108" s="5"/>
      <c r="K108" s="5"/>
      <c r="L108" s="5"/>
      <c r="M108" s="5"/>
      <c r="N108" s="5"/>
      <c r="O108" s="5"/>
      <c r="P108" s="5"/>
      <c r="Q108" s="5"/>
      <c r="R108" s="5"/>
      <c r="S108" s="5"/>
      <c r="T108" s="5"/>
      <c r="U108" s="5"/>
      <c r="DT108" s="209">
        <f>IF(AND($D$112&gt;0,$D$113&gt;0),IF(AND(W104&gt;$D$113),DT104,0),"")</f>
        <v>0</v>
      </c>
      <c r="DU108" s="209">
        <f t="shared" ref="DU108:GF108" si="398">IF(AND($D$112&gt;0,$D$113&gt;0),IF(AND(X104&gt;$D$113),DU104,0),"")</f>
        <v>0</v>
      </c>
      <c r="DV108" s="209">
        <f t="shared" si="398"/>
        <v>0</v>
      </c>
      <c r="DW108" s="209">
        <f t="shared" si="398"/>
        <v>0</v>
      </c>
      <c r="DX108" s="209">
        <f t="shared" si="398"/>
        <v>0</v>
      </c>
      <c r="DY108" s="209">
        <f t="shared" si="398"/>
        <v>0</v>
      </c>
      <c r="DZ108" s="209">
        <f t="shared" si="398"/>
        <v>0</v>
      </c>
      <c r="EA108" s="209">
        <f t="shared" si="398"/>
        <v>0</v>
      </c>
      <c r="EB108" s="209">
        <f t="shared" si="398"/>
        <v>0</v>
      </c>
      <c r="EC108" s="209">
        <f t="shared" si="398"/>
        <v>0</v>
      </c>
      <c r="ED108" s="209">
        <f t="shared" si="398"/>
        <v>0</v>
      </c>
      <c r="EE108" s="209">
        <f t="shared" si="398"/>
        <v>0</v>
      </c>
      <c r="EF108" s="209">
        <f t="shared" si="398"/>
        <v>0</v>
      </c>
      <c r="EG108" s="209">
        <f t="shared" si="398"/>
        <v>0</v>
      </c>
      <c r="EH108" s="209">
        <f t="shared" si="398"/>
        <v>0</v>
      </c>
      <c r="EI108" s="209">
        <f t="shared" si="398"/>
        <v>0</v>
      </c>
      <c r="EJ108" s="209">
        <f t="shared" si="398"/>
        <v>0</v>
      </c>
      <c r="EK108" s="209">
        <f t="shared" si="398"/>
        <v>0</v>
      </c>
      <c r="EL108" s="209">
        <f t="shared" si="398"/>
        <v>0</v>
      </c>
      <c r="EM108" s="209">
        <f t="shared" si="398"/>
        <v>0</v>
      </c>
      <c r="EN108" s="209">
        <f t="shared" si="398"/>
        <v>0</v>
      </c>
      <c r="EO108" s="209">
        <f t="shared" si="398"/>
        <v>0</v>
      </c>
      <c r="EP108" s="209">
        <f t="shared" si="398"/>
        <v>0</v>
      </c>
      <c r="EQ108" s="209">
        <f t="shared" si="398"/>
        <v>0</v>
      </c>
      <c r="ER108" s="209">
        <f t="shared" si="398"/>
        <v>0</v>
      </c>
      <c r="ES108" s="209">
        <f t="shared" si="398"/>
        <v>0</v>
      </c>
      <c r="ET108" s="209">
        <f t="shared" si="398"/>
        <v>0</v>
      </c>
      <c r="EU108" s="209">
        <f t="shared" si="398"/>
        <v>0</v>
      </c>
      <c r="EV108" s="209">
        <f t="shared" si="398"/>
        <v>0</v>
      </c>
      <c r="EW108" s="209">
        <f t="shared" si="398"/>
        <v>0</v>
      </c>
      <c r="EX108" s="209">
        <f t="shared" si="398"/>
        <v>0</v>
      </c>
      <c r="EY108" s="209">
        <f t="shared" si="398"/>
        <v>0</v>
      </c>
      <c r="EZ108" s="209">
        <f t="shared" si="398"/>
        <v>0</v>
      </c>
      <c r="FA108" s="209">
        <f t="shared" si="398"/>
        <v>0</v>
      </c>
      <c r="FB108" s="209">
        <f t="shared" si="398"/>
        <v>0</v>
      </c>
      <c r="FC108" s="209">
        <f t="shared" si="398"/>
        <v>0</v>
      </c>
      <c r="FD108" s="209">
        <f t="shared" si="398"/>
        <v>0</v>
      </c>
      <c r="FE108" s="209">
        <f t="shared" si="398"/>
        <v>0</v>
      </c>
      <c r="FF108" s="209">
        <f t="shared" si="398"/>
        <v>0</v>
      </c>
      <c r="FG108" s="209">
        <f t="shared" si="398"/>
        <v>0</v>
      </c>
      <c r="FH108" s="209">
        <f t="shared" si="398"/>
        <v>0</v>
      </c>
      <c r="FI108" s="209">
        <f t="shared" si="398"/>
        <v>0</v>
      </c>
      <c r="FJ108" s="209">
        <f t="shared" si="398"/>
        <v>0</v>
      </c>
      <c r="FK108" s="209">
        <f t="shared" si="398"/>
        <v>0</v>
      </c>
      <c r="FL108" s="209">
        <f t="shared" si="398"/>
        <v>0</v>
      </c>
      <c r="FM108" s="209">
        <f t="shared" si="398"/>
        <v>0</v>
      </c>
      <c r="FN108" s="209">
        <f t="shared" si="398"/>
        <v>0</v>
      </c>
      <c r="FO108" s="209">
        <f t="shared" si="398"/>
        <v>0</v>
      </c>
      <c r="FP108" s="209">
        <f t="shared" si="398"/>
        <v>0</v>
      </c>
      <c r="FQ108" s="209">
        <f t="shared" si="398"/>
        <v>0</v>
      </c>
      <c r="FR108" s="209">
        <f t="shared" si="398"/>
        <v>0</v>
      </c>
      <c r="FS108" s="209">
        <f t="shared" si="398"/>
        <v>0</v>
      </c>
      <c r="FT108" s="209">
        <f t="shared" si="398"/>
        <v>0</v>
      </c>
      <c r="FU108" s="209">
        <f t="shared" si="398"/>
        <v>0</v>
      </c>
      <c r="FV108" s="209">
        <f t="shared" si="398"/>
        <v>0</v>
      </c>
      <c r="FW108" s="209">
        <f t="shared" si="398"/>
        <v>0</v>
      </c>
      <c r="FX108" s="209">
        <f t="shared" si="398"/>
        <v>0</v>
      </c>
      <c r="FY108" s="209">
        <f t="shared" si="398"/>
        <v>0</v>
      </c>
      <c r="FZ108" s="209">
        <f t="shared" si="398"/>
        <v>0</v>
      </c>
      <c r="GA108" s="209">
        <f t="shared" si="398"/>
        <v>0</v>
      </c>
      <c r="GB108" s="209">
        <f t="shared" si="398"/>
        <v>0</v>
      </c>
      <c r="GC108" s="209">
        <f t="shared" si="398"/>
        <v>0</v>
      </c>
      <c r="GD108" s="209">
        <f t="shared" si="398"/>
        <v>0</v>
      </c>
      <c r="GE108" s="209">
        <f t="shared" si="398"/>
        <v>0</v>
      </c>
      <c r="GF108" s="209">
        <f t="shared" si="398"/>
        <v>0</v>
      </c>
      <c r="GG108" s="209">
        <f t="shared" ref="GG108:HP108" si="399">IF(AND($D$112&gt;0,$D$113&gt;0),IF(AND(CJ104&gt;$D$113),GG104,0),"")</f>
        <v>0</v>
      </c>
      <c r="GH108" s="209">
        <f t="shared" si="399"/>
        <v>0</v>
      </c>
      <c r="GI108" s="209">
        <f t="shared" si="399"/>
        <v>0</v>
      </c>
      <c r="GJ108" s="209">
        <f t="shared" si="399"/>
        <v>0</v>
      </c>
      <c r="GK108" s="209">
        <f t="shared" si="399"/>
        <v>0</v>
      </c>
      <c r="GL108" s="209">
        <f t="shared" si="399"/>
        <v>0</v>
      </c>
      <c r="GM108" s="209">
        <f t="shared" si="399"/>
        <v>0</v>
      </c>
      <c r="GN108" s="209">
        <f t="shared" si="399"/>
        <v>1.1474785092882157E-3</v>
      </c>
      <c r="GO108" s="209">
        <f t="shared" si="399"/>
        <v>1.0580191374474693E-3</v>
      </c>
      <c r="GP108" s="209">
        <f t="shared" si="399"/>
        <v>9.7209751345256096E-4</v>
      </c>
      <c r="GQ108" s="209">
        <f t="shared" si="399"/>
        <v>8.9000713314516032E-4</v>
      </c>
      <c r="GR108" s="209">
        <f t="shared" si="399"/>
        <v>8.1197842307381002E-4</v>
      </c>
      <c r="GS108" s="209">
        <f t="shared" si="399"/>
        <v>7.3818095515898485E-4</v>
      </c>
      <c r="GT108" s="209">
        <f t="shared" si="399"/>
        <v>6.6872649468427956E-4</v>
      </c>
      <c r="GU108" s="209">
        <f t="shared" si="399"/>
        <v>6.0367274724054036E-4</v>
      </c>
      <c r="GV108" s="209">
        <f t="shared" si="399"/>
        <v>5.4302766581024447E-4</v>
      </c>
      <c r="GW108" s="209">
        <f t="shared" si="399"/>
        <v>4.8675417886242931E-4</v>
      </c>
      <c r="GX108" s="209">
        <f t="shared" si="399"/>
        <v>4.34775203763186E-4</v>
      </c>
      <c r="GY108" s="209">
        <f t="shared" si="399"/>
        <v>3.8697881653183385E-4</v>
      </c>
      <c r="GZ108" s="209">
        <f t="shared" si="399"/>
        <v>3.4322345846215938E-4</v>
      </c>
      <c r="HA108" s="209">
        <f t="shared" si="399"/>
        <v>3.0334307181592525E-4</v>
      </c>
      <c r="HB108" s="209">
        <f t="shared" si="399"/>
        <v>2.6715207010212646E-4</v>
      </c>
      <c r="HC108" s="209">
        <f t="shared" si="399"/>
        <v>2.3445006280807673E-4</v>
      </c>
      <c r="HD108" s="209">
        <f t="shared" si="399"/>
        <v>2.0502626930337441E-4</v>
      </c>
      <c r="HE108" s="209">
        <f t="shared" si="399"/>
        <v>1.7866357149584665E-4</v>
      </c>
      <c r="HF108" s="209">
        <f t="shared" si="399"/>
        <v>1.5514216923819118E-4</v>
      </c>
      <c r="HG108" s="209">
        <f t="shared" si="399"/>
        <v>1.3424281609067179E-4</v>
      </c>
      <c r="HH108" s="209">
        <f t="shared" si="399"/>
        <v>1.1574962553681166E-4</v>
      </c>
      <c r="HI108" s="209">
        <f t="shared" si="399"/>
        <v>9.9452448897870111E-5</v>
      </c>
      <c r="HJ108" s="209">
        <f t="shared" si="399"/>
        <v>8.5148835843546373E-5</v>
      </c>
      <c r="HK108" s="209">
        <f t="shared" si="399"/>
        <v>7.2645596465589857E-5</v>
      </c>
      <c r="HL108" s="209">
        <f t="shared" si="399"/>
        <v>6.1759990345769601E-5</v>
      </c>
      <c r="HM108" s="209">
        <f t="shared" si="399"/>
        <v>5.2320572943207303E-5</v>
      </c>
      <c r="HN108" s="209">
        <f t="shared" si="399"/>
        <v>4.4167733028174333E-5</v>
      </c>
      <c r="HO108" s="209">
        <f t="shared" si="399"/>
        <v>3.7153956916850217E-5</v>
      </c>
      <c r="HP108" s="209">
        <f t="shared" si="399"/>
        <v>3.1143856058498431E-5</v>
      </c>
    </row>
    <row r="109" spans="1:224" ht="15.75" x14ac:dyDescent="0.25">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DT109" s="260">
        <f>MAX(DT106:DT108)</f>
        <v>3.7153956916851966E-5</v>
      </c>
      <c r="DU109" s="260">
        <f t="shared" ref="DU109:GF109" si="400">MAX(DU106:DU108)</f>
        <v>4.4167733028176379E-5</v>
      </c>
      <c r="DV109" s="260">
        <f t="shared" si="400"/>
        <v>5.2320572943209654E-5</v>
      </c>
      <c r="DW109" s="260">
        <f t="shared" si="400"/>
        <v>6.1759990345772352E-5</v>
      </c>
      <c r="DX109" s="260">
        <f t="shared" si="400"/>
        <v>7.2645596465592988E-5</v>
      </c>
      <c r="DY109" s="260">
        <f t="shared" si="400"/>
        <v>8.5148835843549964E-5</v>
      </c>
      <c r="DZ109" s="260">
        <f t="shared" si="400"/>
        <v>9.9452448897874218E-5</v>
      </c>
      <c r="EA109" s="260">
        <f t="shared" si="400"/>
        <v>1.1574962553681635E-4</v>
      </c>
      <c r="EB109" s="260">
        <f t="shared" si="400"/>
        <v>1.342428160906771E-4</v>
      </c>
      <c r="EC109" s="260">
        <f t="shared" si="400"/>
        <v>1.5514216923819709E-4</v>
      </c>
      <c r="ED109" s="260">
        <f t="shared" si="400"/>
        <v>1.786635714958534E-4</v>
      </c>
      <c r="EE109" s="260">
        <f t="shared" si="400"/>
        <v>2.0502626930338197E-4</v>
      </c>
      <c r="EF109" s="260">
        <f t="shared" si="400"/>
        <v>2.3445006280808507E-4</v>
      </c>
      <c r="EG109" s="260">
        <f t="shared" si="400"/>
        <v>2.6715207010213573E-4</v>
      </c>
      <c r="EH109" s="260">
        <f t="shared" si="400"/>
        <v>3.0334307181593549E-4</v>
      </c>
      <c r="EI109" s="260">
        <f t="shared" si="400"/>
        <v>3.4322345846217071E-4</v>
      </c>
      <c r="EJ109" s="260">
        <f t="shared" si="400"/>
        <v>3.8697881653184621E-4</v>
      </c>
      <c r="EK109" s="260">
        <f t="shared" si="400"/>
        <v>4.3477520376319949E-4</v>
      </c>
      <c r="EL109" s="260">
        <f t="shared" si="400"/>
        <v>4.8675417886244384E-4</v>
      </c>
      <c r="EM109" s="260">
        <f t="shared" si="400"/>
        <v>5.430276658102603E-4</v>
      </c>
      <c r="EN109" s="260">
        <f t="shared" si="400"/>
        <v>6.0367274724055728E-4</v>
      </c>
      <c r="EO109" s="260">
        <f t="shared" si="400"/>
        <v>6.6872649468429756E-4</v>
      </c>
      <c r="EP109" s="260">
        <f t="shared" si="400"/>
        <v>7.3818095515900415E-4</v>
      </c>
      <c r="EQ109" s="260">
        <f t="shared" si="400"/>
        <v>8.119784230738304E-4</v>
      </c>
      <c r="ER109" s="260">
        <f t="shared" si="400"/>
        <v>8.9000713314518179E-4</v>
      </c>
      <c r="ES109" s="260">
        <f t="shared" si="400"/>
        <v>9.7209751345258362E-4</v>
      </c>
      <c r="ET109" s="260">
        <f t="shared" si="400"/>
        <v>1.0580191374474932E-3</v>
      </c>
      <c r="EU109" s="260">
        <f t="shared" si="400"/>
        <v>1.1474785092882402E-3</v>
      </c>
      <c r="EV109" s="260">
        <f t="shared" si="400"/>
        <v>1.2401178080562619E-3</v>
      </c>
      <c r="EW109" s="260">
        <f t="shared" si="400"/>
        <v>1.3355147030924125E-3</v>
      </c>
      <c r="EX109" s="260">
        <f t="shared" si="400"/>
        <v>1.4331833349116396E-3</v>
      </c>
      <c r="EY109" s="260">
        <f t="shared" si="400"/>
        <v>1.5325765341101213E-3</v>
      </c>
      <c r="EZ109" s="260">
        <f t="shared" si="400"/>
        <v>1.6330893247443533E-3</v>
      </c>
      <c r="FA109" s="260">
        <f t="shared" si="400"/>
        <v>1.7340637293817021E-3</v>
      </c>
      <c r="FB109" s="260">
        <f t="shared" si="400"/>
        <v>1.8347948611052722E-3</v>
      </c>
      <c r="FC109" s="260">
        <f t="shared" si="400"/>
        <v>1.9345382540588054E-3</v>
      </c>
      <c r="FD109" s="260">
        <f t="shared" si="400"/>
        <v>2.0325183496195725E-3</v>
      </c>
      <c r="FE109" s="260">
        <f t="shared" si="400"/>
        <v>2.1279380210619471E-3</v>
      </c>
      <c r="FF109" s="260">
        <f t="shared" si="400"/>
        <v>2.2199889867507757E-3</v>
      </c>
      <c r="FG109" s="260">
        <f t="shared" si="400"/>
        <v>2.3078629316259504E-3</v>
      </c>
      <c r="FH109" s="260">
        <f t="shared" si="400"/>
        <v>2.3907631301222131E-3</v>
      </c>
      <c r="FI109" s="260">
        <f t="shared" si="400"/>
        <v>2.4679163417502242E-3</v>
      </c>
      <c r="FJ109" s="260">
        <f t="shared" si="400"/>
        <v>2.5385847342655151E-3</v>
      </c>
      <c r="FK109" s="260">
        <f t="shared" si="400"/>
        <v>2.6020775794285073E-3</v>
      </c>
      <c r="FL109" s="260">
        <f t="shared" si="400"/>
        <v>2.6577624633706814E-3</v>
      </c>
      <c r="FM109" s="260">
        <f t="shared" si="400"/>
        <v>2.7050757578610451E-3</v>
      </c>
      <c r="FN109" s="260">
        <f t="shared" si="400"/>
        <v>2.7435321103967077E-3</v>
      </c>
      <c r="FO109" s="260">
        <f t="shared" si="400"/>
        <v>2.7727327298461557E-3</v>
      </c>
      <c r="FP109" s="260">
        <f t="shared" si="400"/>
        <v>2.792372269918842E-3</v>
      </c>
      <c r="FQ109" s="260">
        <f t="shared" si="400"/>
        <v>2.8022441443371474E-3</v>
      </c>
      <c r="FR109" s="260">
        <f t="shared" si="400"/>
        <v>2.8022441443371461E-3</v>
      </c>
      <c r="FS109" s="260">
        <f t="shared" si="400"/>
        <v>2.7923722699188377E-3</v>
      </c>
      <c r="FT109" s="260">
        <f t="shared" si="400"/>
        <v>2.7727327298461492E-3</v>
      </c>
      <c r="FU109" s="260">
        <f t="shared" si="400"/>
        <v>2.7435321103966986E-3</v>
      </c>
      <c r="FV109" s="260">
        <f t="shared" si="400"/>
        <v>2.7050757578610338E-3</v>
      </c>
      <c r="FW109" s="260">
        <f t="shared" si="400"/>
        <v>2.6577624633706679E-3</v>
      </c>
      <c r="FX109" s="260">
        <f t="shared" si="400"/>
        <v>2.6020775794284912E-3</v>
      </c>
      <c r="FY109" s="260">
        <f t="shared" si="400"/>
        <v>2.5385847342654973E-3</v>
      </c>
      <c r="FZ109" s="260">
        <f t="shared" si="400"/>
        <v>2.4679163417502042E-3</v>
      </c>
      <c r="GA109" s="260">
        <f t="shared" si="400"/>
        <v>2.3907631301221914E-3</v>
      </c>
      <c r="GB109" s="260">
        <f t="shared" si="400"/>
        <v>2.3078629316259274E-3</v>
      </c>
      <c r="GC109" s="260">
        <f t="shared" si="400"/>
        <v>2.219988986750751E-3</v>
      </c>
      <c r="GD109" s="260">
        <f t="shared" si="400"/>
        <v>2.127938021061922E-3</v>
      </c>
      <c r="GE109" s="260">
        <f t="shared" si="400"/>
        <v>2.0325183496195461E-3</v>
      </c>
      <c r="GF109" s="260">
        <f t="shared" si="400"/>
        <v>1.9345382540587788E-3</v>
      </c>
      <c r="GG109" s="260">
        <f t="shared" ref="GG109:HP109" si="401">MAX(GG106:GG108)</f>
        <v>1.8347948611052451E-3</v>
      </c>
      <c r="GH109" s="260">
        <f t="shared" si="401"/>
        <v>1.7340637293816749E-3</v>
      </c>
      <c r="GI109" s="260">
        <f t="shared" si="401"/>
        <v>1.6330893247443259E-3</v>
      </c>
      <c r="GJ109" s="260">
        <f t="shared" si="401"/>
        <v>1.5325765341100944E-3</v>
      </c>
      <c r="GK109" s="260">
        <f t="shared" si="401"/>
        <v>1.4331833349116132E-3</v>
      </c>
      <c r="GL109" s="260">
        <f t="shared" si="401"/>
        <v>1.3355147030923865E-3</v>
      </c>
      <c r="GM109" s="260">
        <f t="shared" si="401"/>
        <v>1.2401178080562367E-3</v>
      </c>
      <c r="GN109" s="260">
        <f t="shared" si="401"/>
        <v>1.1474785092882157E-3</v>
      </c>
      <c r="GO109" s="260">
        <f t="shared" si="401"/>
        <v>1.0580191374474693E-3</v>
      </c>
      <c r="GP109" s="260">
        <f t="shared" si="401"/>
        <v>9.7209751345256096E-4</v>
      </c>
      <c r="GQ109" s="260">
        <f t="shared" si="401"/>
        <v>8.9000713314516032E-4</v>
      </c>
      <c r="GR109" s="260">
        <f t="shared" si="401"/>
        <v>8.1197842307381002E-4</v>
      </c>
      <c r="GS109" s="260">
        <f t="shared" si="401"/>
        <v>7.3818095515898485E-4</v>
      </c>
      <c r="GT109" s="260">
        <f t="shared" si="401"/>
        <v>6.6872649468427956E-4</v>
      </c>
      <c r="GU109" s="260">
        <f t="shared" si="401"/>
        <v>6.0367274724054036E-4</v>
      </c>
      <c r="GV109" s="260">
        <f t="shared" si="401"/>
        <v>5.4302766581024447E-4</v>
      </c>
      <c r="GW109" s="260">
        <f t="shared" si="401"/>
        <v>4.8675417886242931E-4</v>
      </c>
      <c r="GX109" s="260">
        <f t="shared" si="401"/>
        <v>4.34775203763186E-4</v>
      </c>
      <c r="GY109" s="260">
        <f t="shared" si="401"/>
        <v>3.8697881653183385E-4</v>
      </c>
      <c r="GZ109" s="260">
        <f t="shared" si="401"/>
        <v>3.4322345846215938E-4</v>
      </c>
      <c r="HA109" s="260">
        <f t="shared" si="401"/>
        <v>3.0334307181592525E-4</v>
      </c>
      <c r="HB109" s="260">
        <f t="shared" si="401"/>
        <v>2.6715207010212646E-4</v>
      </c>
      <c r="HC109" s="260">
        <f t="shared" si="401"/>
        <v>2.3445006280807673E-4</v>
      </c>
      <c r="HD109" s="260">
        <f t="shared" si="401"/>
        <v>2.0502626930337441E-4</v>
      </c>
      <c r="HE109" s="260">
        <f t="shared" si="401"/>
        <v>1.7866357149584665E-4</v>
      </c>
      <c r="HF109" s="260">
        <f t="shared" si="401"/>
        <v>1.5514216923819118E-4</v>
      </c>
      <c r="HG109" s="260">
        <f t="shared" si="401"/>
        <v>1.3424281609067179E-4</v>
      </c>
      <c r="HH109" s="260">
        <f t="shared" si="401"/>
        <v>1.1574962553681166E-4</v>
      </c>
      <c r="HI109" s="260">
        <f t="shared" si="401"/>
        <v>9.9452448897870111E-5</v>
      </c>
      <c r="HJ109" s="260">
        <f t="shared" si="401"/>
        <v>8.5148835843546373E-5</v>
      </c>
      <c r="HK109" s="260">
        <f t="shared" si="401"/>
        <v>7.2645596465589857E-5</v>
      </c>
      <c r="HL109" s="260">
        <f t="shared" si="401"/>
        <v>6.1759990345769601E-5</v>
      </c>
      <c r="HM109" s="260">
        <f t="shared" si="401"/>
        <v>5.2320572943207303E-5</v>
      </c>
      <c r="HN109" s="260">
        <f t="shared" si="401"/>
        <v>4.4167733028174333E-5</v>
      </c>
      <c r="HO109" s="260">
        <f t="shared" si="401"/>
        <v>3.7153956916850217E-5</v>
      </c>
      <c r="HP109" s="260">
        <f t="shared" si="401"/>
        <v>3.1143856058498431E-5</v>
      </c>
    </row>
    <row r="110" spans="1:224" ht="15.75" x14ac:dyDescent="0.25">
      <c r="A110" s="5"/>
      <c r="B110" s="5"/>
      <c r="C110" s="33" t="s">
        <v>82</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224" ht="17.25" x14ac:dyDescent="0.3">
      <c r="A111" s="5"/>
      <c r="B111" s="5"/>
      <c r="C111" s="33"/>
      <c r="D111" s="42"/>
      <c r="E111" s="39"/>
      <c r="F111" s="2"/>
      <c r="G111" s="5"/>
      <c r="H111" s="5"/>
      <c r="I111" s="5"/>
      <c r="J111" s="5"/>
      <c r="K111" s="5"/>
      <c r="L111" s="5"/>
      <c r="M111" s="5"/>
      <c r="N111" s="5"/>
      <c r="O111" s="5"/>
      <c r="P111" s="5"/>
      <c r="Q111" s="5"/>
      <c r="R111" s="5"/>
      <c r="S111" s="5"/>
      <c r="T111" s="5"/>
      <c r="U111" s="5"/>
    </row>
    <row r="112" spans="1:224" ht="15.75" x14ac:dyDescent="0.25">
      <c r="A112" s="5"/>
      <c r="B112" s="5"/>
      <c r="C112" s="78" t="s">
        <v>32</v>
      </c>
      <c r="D112" s="100">
        <v>1118</v>
      </c>
      <c r="E112" s="39"/>
      <c r="F112" s="46" t="s">
        <v>36</v>
      </c>
      <c r="G112" s="5"/>
      <c r="H112" s="5"/>
      <c r="I112" s="5"/>
      <c r="J112" s="5"/>
      <c r="K112" s="5"/>
      <c r="L112" s="5"/>
      <c r="M112" s="5"/>
      <c r="N112" s="5"/>
      <c r="O112" s="5"/>
      <c r="P112" s="5"/>
      <c r="Q112" s="5"/>
      <c r="R112" s="5"/>
      <c r="S112" s="5"/>
      <c r="T112" s="5"/>
      <c r="U112" s="5"/>
    </row>
    <row r="113" spans="1:21" ht="15.75" x14ac:dyDescent="0.25">
      <c r="A113" s="5"/>
      <c r="B113" s="5"/>
      <c r="C113" s="78" t="s">
        <v>33</v>
      </c>
      <c r="D113" s="100">
        <v>1482</v>
      </c>
      <c r="E113" s="39"/>
      <c r="F113" s="46" t="s">
        <v>37</v>
      </c>
      <c r="G113" s="5"/>
      <c r="H113" s="5"/>
      <c r="I113" s="5"/>
      <c r="J113" s="5"/>
      <c r="K113" s="5"/>
      <c r="L113" s="5"/>
      <c r="M113" s="5"/>
      <c r="N113" s="5"/>
      <c r="O113" s="5"/>
      <c r="P113" s="5"/>
      <c r="Q113" s="5"/>
      <c r="R113" s="5"/>
      <c r="S113" s="5"/>
      <c r="T113" s="5"/>
      <c r="U113" s="5"/>
    </row>
    <row r="114" spans="1:21" ht="17.25" x14ac:dyDescent="0.3">
      <c r="A114" s="5"/>
      <c r="B114" s="5"/>
      <c r="C114" s="78" t="s">
        <v>83</v>
      </c>
      <c r="D114" s="43">
        <f>IF(AND($D$112&gt;0,$D$113&gt;0,$D$112&lt;$D$113,NOT(K104="")),_xlfn.NORM.DIST($D$113,$G$104,$K$104,TRUE)-_xlfn.NORM.DIST($D$112,$G$104,$K$104,TRUE),"")</f>
        <v>0.79909084112303397</v>
      </c>
      <c r="E114" s="39"/>
      <c r="F114" s="46" t="s">
        <v>64</v>
      </c>
      <c r="G114" s="5"/>
      <c r="H114" s="5"/>
      <c r="I114" s="5"/>
      <c r="J114" s="5"/>
      <c r="K114" s="5"/>
      <c r="L114" s="5"/>
      <c r="M114" s="5"/>
      <c r="N114" s="5"/>
      <c r="O114" s="5"/>
      <c r="P114" s="5"/>
      <c r="Q114" s="5"/>
      <c r="R114" s="5"/>
      <c r="S114" s="5"/>
      <c r="T114" s="5"/>
      <c r="U114" s="5"/>
    </row>
    <row r="115" spans="1:21" ht="17.25" x14ac:dyDescent="0.3">
      <c r="A115" s="5"/>
      <c r="B115" s="5"/>
      <c r="C115" s="78" t="s">
        <v>241</v>
      </c>
      <c r="D115" s="45">
        <f>IF(AND($D$112&gt;0,$D$113&gt;0,$D$112&lt;$D$113,NOT($K$104="")),_xlfn.NORM.DIST(D112,$G$104,$K$104,TRUE),"")</f>
        <v>0.10045457943848307</v>
      </c>
      <c r="E115" s="39"/>
      <c r="F115" s="46" t="s">
        <v>65</v>
      </c>
      <c r="G115" s="5"/>
      <c r="H115" s="5"/>
      <c r="I115" s="5"/>
      <c r="J115" s="5"/>
      <c r="K115" s="5"/>
      <c r="L115" s="5"/>
      <c r="M115" s="5"/>
      <c r="N115" s="5"/>
      <c r="O115" s="5"/>
      <c r="P115" s="5"/>
      <c r="Q115" s="5"/>
      <c r="R115" s="5"/>
      <c r="S115" s="5"/>
      <c r="T115" s="5"/>
      <c r="U115" s="5"/>
    </row>
    <row r="116" spans="1:21" ht="17.25" x14ac:dyDescent="0.3">
      <c r="A116" s="5"/>
      <c r="B116" s="5"/>
      <c r="C116" s="78" t="s">
        <v>242</v>
      </c>
      <c r="D116" s="44">
        <f>IF(AND($D$112&gt;0,$D$113&gt;0,$D$112&lt;$D$113,NOT($K$104="")),1-_xlfn.NORM.DIST(D113,$G$104,$K$104,TRUE),"")</f>
        <v>0.10045457943848302</v>
      </c>
      <c r="E116" s="39"/>
      <c r="F116" s="46" t="s">
        <v>63</v>
      </c>
      <c r="G116" s="5"/>
      <c r="H116" s="5"/>
      <c r="I116" s="5"/>
      <c r="J116" s="5"/>
      <c r="K116" s="5"/>
      <c r="L116" s="5"/>
      <c r="M116" s="5"/>
      <c r="N116" s="5"/>
      <c r="O116" s="5"/>
      <c r="P116" s="5"/>
      <c r="Q116" s="5"/>
      <c r="R116" s="5"/>
      <c r="S116" s="5"/>
      <c r="T116" s="5"/>
      <c r="U116" s="5"/>
    </row>
    <row r="117" spans="1:21" x14ac:dyDescent="0.25">
      <c r="A117" s="5"/>
      <c r="B117" s="5"/>
      <c r="C117" s="33"/>
      <c r="D117" s="33"/>
      <c r="E117" s="2"/>
      <c r="F117" s="2"/>
      <c r="G117" s="5"/>
      <c r="H117" s="5"/>
      <c r="I117" s="5"/>
      <c r="J117" s="5"/>
      <c r="K117" s="5"/>
      <c r="L117" s="5"/>
      <c r="M117" s="5"/>
      <c r="N117" s="5"/>
      <c r="O117" s="5"/>
      <c r="P117" s="5"/>
      <c r="Q117" s="5"/>
      <c r="R117" s="5"/>
      <c r="S117" s="5"/>
      <c r="T117" s="5"/>
      <c r="U117" s="5"/>
    </row>
    <row r="118" spans="1:21" x14ac:dyDescent="0.25">
      <c r="A118" s="5"/>
      <c r="B118" s="5"/>
      <c r="C118" s="33"/>
      <c r="D118" s="33"/>
      <c r="E118" s="2"/>
      <c r="F118" s="2"/>
      <c r="G118" s="5"/>
      <c r="H118" s="5"/>
      <c r="I118" s="5"/>
      <c r="J118" s="5"/>
      <c r="K118" s="5"/>
      <c r="L118" s="5"/>
      <c r="M118" s="5"/>
      <c r="N118" s="5"/>
      <c r="O118" s="5"/>
      <c r="P118" s="5"/>
      <c r="Q118" s="5"/>
      <c r="R118" s="5"/>
      <c r="S118" s="5"/>
      <c r="T118" s="5"/>
      <c r="U118" s="5"/>
    </row>
    <row r="119" spans="1:21" x14ac:dyDescent="0.25">
      <c r="A119" s="5"/>
      <c r="B119" s="5"/>
      <c r="C119" s="33"/>
      <c r="D119" s="33"/>
      <c r="E119" s="2"/>
      <c r="F119" s="2"/>
      <c r="G119" s="5"/>
      <c r="H119" s="5"/>
      <c r="I119" s="5"/>
      <c r="J119" s="5"/>
      <c r="K119" s="5"/>
      <c r="L119" s="5"/>
      <c r="M119" s="5"/>
      <c r="N119" s="5"/>
      <c r="O119" s="5"/>
      <c r="P119" s="5"/>
      <c r="Q119" s="5"/>
      <c r="R119" s="5"/>
      <c r="S119" s="5"/>
      <c r="T119" s="5"/>
      <c r="U119" s="5"/>
    </row>
    <row r="120" spans="1:21" x14ac:dyDescent="0.25">
      <c r="A120" s="5"/>
      <c r="B120" s="5"/>
      <c r="C120" s="33"/>
      <c r="D120" s="33"/>
      <c r="E120" s="2"/>
      <c r="F120" s="2"/>
      <c r="G120" s="5"/>
      <c r="H120" s="5"/>
      <c r="I120" s="5"/>
      <c r="J120" s="5"/>
      <c r="K120" s="5"/>
      <c r="L120" s="5"/>
      <c r="M120" s="5"/>
      <c r="N120" s="5"/>
      <c r="O120" s="5"/>
      <c r="P120" s="5"/>
      <c r="Q120" s="5"/>
      <c r="R120" s="5"/>
      <c r="S120" s="5"/>
      <c r="T120" s="5"/>
      <c r="U120" s="5"/>
    </row>
    <row r="121" spans="1:21" x14ac:dyDescent="0.25">
      <c r="A121" s="5"/>
      <c r="B121" s="5"/>
      <c r="C121" s="33"/>
      <c r="D121" s="33"/>
      <c r="E121" s="2"/>
      <c r="F121" s="2"/>
      <c r="G121" s="5"/>
      <c r="H121" s="5"/>
      <c r="I121" s="5"/>
      <c r="J121" s="5"/>
      <c r="K121" s="5"/>
      <c r="L121" s="5"/>
      <c r="M121" s="5"/>
      <c r="N121" s="5"/>
      <c r="O121" s="5"/>
      <c r="P121" s="5"/>
      <c r="Q121" s="5"/>
      <c r="R121" s="5"/>
      <c r="S121" s="5"/>
      <c r="T121" s="5"/>
      <c r="U121" s="5"/>
    </row>
    <row r="122" spans="1:21" x14ac:dyDescent="0.25">
      <c r="A122" s="5"/>
      <c r="B122" s="5"/>
      <c r="C122" s="33"/>
      <c r="D122" s="33"/>
      <c r="E122" s="2"/>
      <c r="F122" s="2"/>
      <c r="G122" s="5"/>
      <c r="H122" s="5"/>
      <c r="I122" s="5"/>
      <c r="J122" s="5"/>
      <c r="K122" s="5"/>
      <c r="L122" s="5"/>
      <c r="M122" s="5"/>
      <c r="N122" s="5"/>
      <c r="O122" s="5"/>
      <c r="P122" s="5"/>
      <c r="Q122" s="5"/>
      <c r="R122" s="5"/>
      <c r="S122" s="5"/>
      <c r="T122" s="5"/>
      <c r="U122" s="5"/>
    </row>
    <row r="123" spans="1:21" x14ac:dyDescent="0.25">
      <c r="A123" s="5"/>
      <c r="B123" s="5"/>
      <c r="C123" s="33"/>
      <c r="D123" s="33"/>
      <c r="E123" s="2"/>
      <c r="F123" s="2"/>
      <c r="G123" s="5"/>
      <c r="H123" s="5"/>
      <c r="I123" s="5"/>
      <c r="J123" s="5"/>
      <c r="K123" s="5"/>
      <c r="L123" s="5"/>
      <c r="M123" s="5"/>
      <c r="N123" s="5"/>
      <c r="O123" s="5"/>
      <c r="P123" s="5"/>
      <c r="Q123" s="5"/>
      <c r="R123" s="5"/>
      <c r="S123" s="5"/>
      <c r="T123" s="5"/>
      <c r="U123" s="5"/>
    </row>
    <row r="124" spans="1:21" x14ac:dyDescent="0.25">
      <c r="A124" s="5"/>
      <c r="B124" s="5"/>
      <c r="C124" s="33"/>
      <c r="D124" s="33"/>
      <c r="E124" s="2"/>
      <c r="F124" s="2"/>
      <c r="G124" s="5"/>
      <c r="H124" s="5"/>
      <c r="I124" s="5"/>
      <c r="J124" s="5"/>
      <c r="K124" s="5"/>
      <c r="L124" s="5"/>
      <c r="M124" s="5"/>
      <c r="N124" s="5"/>
      <c r="O124" s="5"/>
      <c r="P124" s="5"/>
      <c r="Q124" s="5"/>
      <c r="R124" s="5"/>
      <c r="S124" s="5"/>
      <c r="T124" s="5"/>
      <c r="U124" s="5"/>
    </row>
    <row r="125" spans="1:21" x14ac:dyDescent="0.25">
      <c r="A125" s="5"/>
      <c r="B125" s="5"/>
      <c r="C125" s="33"/>
      <c r="D125" s="33"/>
      <c r="E125" s="2"/>
      <c r="F125" s="2"/>
      <c r="G125" s="5"/>
      <c r="H125" s="5"/>
      <c r="I125" s="5"/>
      <c r="J125" s="5"/>
      <c r="K125" s="5"/>
      <c r="L125" s="5"/>
      <c r="M125" s="5"/>
      <c r="N125" s="5"/>
      <c r="O125" s="5"/>
      <c r="P125" s="5"/>
      <c r="Q125" s="5"/>
      <c r="R125" s="5"/>
      <c r="S125" s="5"/>
      <c r="T125" s="5"/>
      <c r="U125" s="5"/>
    </row>
    <row r="126" spans="1:21" x14ac:dyDescent="0.25">
      <c r="A126" s="5"/>
      <c r="B126" s="5"/>
      <c r="C126" s="33"/>
      <c r="D126" s="33"/>
      <c r="E126" s="2"/>
      <c r="F126" s="2"/>
      <c r="G126" s="5"/>
      <c r="H126" s="5"/>
      <c r="I126" s="5"/>
      <c r="J126" s="5"/>
      <c r="K126" s="5"/>
      <c r="L126" s="5"/>
      <c r="M126" s="5"/>
      <c r="N126" s="5"/>
      <c r="O126" s="5"/>
      <c r="P126" s="5"/>
      <c r="Q126" s="5"/>
      <c r="R126" s="5"/>
      <c r="S126" s="5"/>
      <c r="T126" s="5"/>
      <c r="U126" s="5"/>
    </row>
    <row r="127" spans="1:21" x14ac:dyDescent="0.25">
      <c r="A127" s="5"/>
      <c r="B127" s="5"/>
      <c r="C127" s="33"/>
      <c r="D127" s="33"/>
      <c r="E127" s="2"/>
      <c r="F127" s="2"/>
      <c r="G127" s="5"/>
      <c r="H127" s="5"/>
      <c r="I127" s="5"/>
      <c r="J127" s="5"/>
      <c r="K127" s="5"/>
      <c r="L127" s="5"/>
      <c r="M127" s="5"/>
      <c r="N127" s="5"/>
      <c r="O127" s="5"/>
      <c r="P127" s="5"/>
      <c r="Q127" s="5"/>
      <c r="R127" s="5"/>
      <c r="S127" s="5"/>
      <c r="T127" s="5"/>
      <c r="U127" s="5"/>
    </row>
    <row r="128" spans="1:21" x14ac:dyDescent="0.25">
      <c r="A128" s="5"/>
      <c r="B128" s="5"/>
      <c r="C128" s="33"/>
      <c r="D128" s="33"/>
      <c r="E128" s="2"/>
      <c r="F128" s="2"/>
      <c r="G128" s="5"/>
      <c r="H128" s="5"/>
      <c r="I128" s="5"/>
      <c r="J128" s="5"/>
      <c r="K128" s="5"/>
      <c r="L128" s="5"/>
      <c r="M128" s="5"/>
      <c r="N128" s="5"/>
      <c r="O128" s="5"/>
      <c r="P128" s="5"/>
      <c r="Q128" s="5"/>
      <c r="R128" s="5"/>
      <c r="S128" s="5"/>
      <c r="T128" s="5"/>
      <c r="U128" s="5"/>
    </row>
    <row r="129" spans="1:21" x14ac:dyDescent="0.25">
      <c r="A129" s="5"/>
      <c r="B129" s="5"/>
      <c r="C129" s="33"/>
      <c r="D129" s="33"/>
      <c r="E129" s="2"/>
      <c r="F129" s="2"/>
      <c r="G129" s="5"/>
      <c r="H129" s="5"/>
      <c r="I129" s="5"/>
      <c r="J129" s="5"/>
      <c r="K129" s="5"/>
      <c r="L129" s="5"/>
      <c r="M129" s="5"/>
      <c r="N129" s="5"/>
      <c r="O129" s="5"/>
      <c r="P129" s="5"/>
      <c r="Q129" s="5"/>
      <c r="R129" s="5"/>
      <c r="S129" s="5"/>
      <c r="T129" s="5"/>
      <c r="U129" s="5"/>
    </row>
    <row r="130" spans="1:21" x14ac:dyDescent="0.25">
      <c r="A130" s="5"/>
      <c r="B130" s="5"/>
      <c r="C130" s="33"/>
      <c r="D130" s="33"/>
      <c r="E130" s="2"/>
      <c r="F130" s="2"/>
      <c r="G130" s="5"/>
      <c r="H130" s="5"/>
      <c r="I130" s="5"/>
      <c r="J130" s="5"/>
      <c r="K130" s="5"/>
      <c r="L130" s="5"/>
      <c r="M130" s="5"/>
      <c r="N130" s="5"/>
      <c r="O130" s="5"/>
      <c r="P130" s="5"/>
      <c r="Q130" s="5"/>
      <c r="R130" s="5"/>
      <c r="S130" s="5"/>
      <c r="T130" s="5"/>
      <c r="U130" s="5"/>
    </row>
    <row r="131" spans="1:21" x14ac:dyDescent="0.25">
      <c r="A131" s="5"/>
      <c r="B131" s="5"/>
      <c r="C131" s="33"/>
      <c r="D131" s="33"/>
      <c r="E131" s="2"/>
      <c r="F131" s="2"/>
      <c r="G131" s="5"/>
      <c r="H131" s="5"/>
      <c r="I131" s="5"/>
      <c r="J131" s="5"/>
      <c r="K131" s="5"/>
      <c r="L131" s="5"/>
      <c r="M131" s="5"/>
      <c r="N131" s="5"/>
      <c r="O131" s="5"/>
      <c r="P131" s="5"/>
      <c r="Q131" s="5"/>
      <c r="R131" s="5"/>
      <c r="S131" s="5"/>
      <c r="T131" s="5"/>
      <c r="U131" s="5"/>
    </row>
    <row r="132" spans="1:21" x14ac:dyDescent="0.25">
      <c r="A132" s="5"/>
      <c r="B132" s="5"/>
      <c r="C132" s="33"/>
      <c r="D132" s="33"/>
      <c r="E132" s="2"/>
      <c r="F132" s="2"/>
      <c r="G132" s="5"/>
      <c r="H132" s="5"/>
      <c r="I132" s="5"/>
      <c r="J132" s="5"/>
      <c r="K132" s="5"/>
      <c r="L132" s="5"/>
      <c r="M132" s="5"/>
      <c r="N132" s="5"/>
      <c r="O132" s="5"/>
      <c r="P132" s="5"/>
      <c r="Q132" s="5"/>
      <c r="R132" s="5"/>
      <c r="S132" s="5"/>
      <c r="T132" s="5"/>
      <c r="U132" s="5"/>
    </row>
    <row r="133" spans="1:21" x14ac:dyDescent="0.25">
      <c r="A133" s="5"/>
      <c r="B133" s="5"/>
      <c r="C133" s="33"/>
      <c r="D133" s="33"/>
      <c r="E133" s="2"/>
      <c r="F133" s="2"/>
      <c r="G133" s="5"/>
      <c r="H133" s="5"/>
      <c r="I133" s="5"/>
      <c r="J133" s="5"/>
      <c r="K133" s="5"/>
      <c r="L133" s="5"/>
      <c r="M133" s="5"/>
      <c r="N133" s="5"/>
      <c r="O133" s="5"/>
      <c r="P133" s="5"/>
      <c r="Q133" s="5"/>
      <c r="R133" s="5"/>
      <c r="S133" s="5"/>
      <c r="T133" s="5"/>
      <c r="U133" s="5"/>
    </row>
    <row r="134" spans="1:21" x14ac:dyDescent="0.25">
      <c r="A134" s="5"/>
      <c r="B134" s="5"/>
      <c r="C134" s="33"/>
      <c r="D134" s="33"/>
      <c r="E134" s="2"/>
      <c r="F134" s="2"/>
      <c r="G134" s="5"/>
      <c r="H134" s="5"/>
      <c r="I134" s="5"/>
      <c r="J134" s="5"/>
      <c r="K134" s="5"/>
      <c r="L134" s="5"/>
      <c r="M134" s="5"/>
      <c r="N134" s="5"/>
      <c r="O134" s="5"/>
      <c r="P134" s="5"/>
      <c r="Q134" s="5"/>
      <c r="R134" s="5"/>
      <c r="S134" s="5"/>
      <c r="T134" s="5"/>
      <c r="U134" s="5"/>
    </row>
    <row r="135" spans="1:21" x14ac:dyDescent="0.25">
      <c r="A135" s="5"/>
      <c r="B135" s="5"/>
      <c r="C135" s="33"/>
      <c r="D135" s="33"/>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4"/>
      <c r="U137" s="5"/>
    </row>
    <row r="138" spans="1:21" x14ac:dyDescent="0.25">
      <c r="A138" s="2"/>
      <c r="B138" s="10" t="s">
        <v>80</v>
      </c>
      <c r="C138" s="11"/>
      <c r="D138" s="11"/>
      <c r="E138" s="12"/>
      <c r="F138" s="12"/>
      <c r="G138" s="11"/>
      <c r="H138" s="12"/>
      <c r="I138" s="12"/>
      <c r="J138" s="11"/>
      <c r="K138" s="11"/>
      <c r="L138" s="11"/>
      <c r="M138" s="11"/>
      <c r="N138" s="13"/>
      <c r="U138" s="5"/>
    </row>
    <row r="139" spans="1:21" x14ac:dyDescent="0.25">
      <c r="A139" s="2"/>
      <c r="B139" s="10" t="s">
        <v>90</v>
      </c>
      <c r="C139" s="11"/>
      <c r="D139" s="11"/>
      <c r="E139" s="12"/>
      <c r="F139" s="12"/>
      <c r="G139" s="11"/>
      <c r="H139" s="12"/>
      <c r="I139" s="12"/>
      <c r="J139" s="11"/>
      <c r="K139" s="11"/>
      <c r="L139" s="11"/>
      <c r="M139" s="11"/>
      <c r="N139" s="13"/>
      <c r="U139" s="5"/>
    </row>
    <row r="140" spans="1:21" x14ac:dyDescent="0.25">
      <c r="A140" s="2"/>
      <c r="B140" s="10" t="s">
        <v>55</v>
      </c>
      <c r="C140" s="11"/>
      <c r="D140" s="11"/>
      <c r="E140" s="12"/>
      <c r="F140" s="12"/>
      <c r="G140" s="11"/>
      <c r="H140" s="12"/>
      <c r="I140" s="12"/>
      <c r="J140" s="11"/>
      <c r="K140" s="11"/>
      <c r="L140" s="11"/>
      <c r="M140" s="11"/>
      <c r="N140" s="13"/>
      <c r="U140" s="5"/>
    </row>
    <row r="141" spans="1:21" x14ac:dyDescent="0.25">
      <c r="A141" s="2"/>
      <c r="B141" s="10" t="s">
        <v>56</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81</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4.3 – © 2015-2020, William W. Davis, MSPM, PMP</v>
      </c>
      <c r="C147" s="5"/>
      <c r="D147" s="5"/>
      <c r="E147" s="5"/>
      <c r="F147" s="2"/>
      <c r="G147" s="2"/>
      <c r="H147" s="5"/>
      <c r="I147" s="5"/>
      <c r="J147" s="2"/>
      <c r="K147" s="2"/>
      <c r="L147" s="5"/>
      <c r="M147" s="5"/>
      <c r="N147" s="5"/>
      <c r="O147" s="5"/>
      <c r="P147" s="5"/>
      <c r="Q147" s="5"/>
      <c r="R147" s="5"/>
      <c r="S147" s="5"/>
      <c r="T147" s="5"/>
      <c r="U147" s="5"/>
    </row>
    <row r="148" spans="1:21" x14ac:dyDescent="0.25">
      <c r="A148" s="2"/>
      <c r="B148" s="375" t="s">
        <v>140</v>
      </c>
      <c r="C148" s="375"/>
      <c r="D148" s="375"/>
      <c r="E148" s="375"/>
      <c r="F148" s="375"/>
      <c r="G148" s="375"/>
      <c r="H148" s="375"/>
      <c r="I148" s="104"/>
      <c r="J148" s="2"/>
      <c r="K148" s="2"/>
      <c r="L148" s="5"/>
      <c r="M148" s="5"/>
      <c r="N148" s="5"/>
      <c r="O148" s="5"/>
      <c r="P148" s="5"/>
      <c r="Q148" s="5"/>
      <c r="R148" s="5"/>
      <c r="S148" s="5"/>
      <c r="T148" s="5"/>
      <c r="U148" s="5"/>
    </row>
    <row r="149" spans="1:21" x14ac:dyDescent="0.25">
      <c r="A149" s="2"/>
      <c r="B149" s="375" t="s">
        <v>141</v>
      </c>
      <c r="C149" s="375"/>
      <c r="D149" s="375"/>
      <c r="E149" s="375"/>
      <c r="F149" s="375"/>
      <c r="G149" s="375"/>
      <c r="H149" s="375"/>
      <c r="I149" s="104"/>
      <c r="J149" s="2"/>
      <c r="K149" s="2"/>
      <c r="L149" s="5"/>
      <c r="M149" s="5"/>
      <c r="N149" s="5"/>
      <c r="O149" s="5"/>
      <c r="P149" s="5"/>
      <c r="Q149" s="5"/>
      <c r="R149" s="5"/>
      <c r="S149" s="5"/>
      <c r="T149" s="5"/>
      <c r="U149" s="5"/>
    </row>
    <row r="150" spans="1:21" x14ac:dyDescent="0.25">
      <c r="A150" s="2"/>
      <c r="B150" s="375" t="s">
        <v>94</v>
      </c>
      <c r="C150" s="375"/>
      <c r="D150" s="375"/>
      <c r="E150" s="375"/>
      <c r="F150" s="375"/>
      <c r="G150" s="375"/>
      <c r="H150" s="375"/>
      <c r="I150" s="104"/>
      <c r="J150" s="2"/>
      <c r="K150" s="2"/>
      <c r="L150" s="5"/>
      <c r="M150" s="5"/>
      <c r="N150" s="5"/>
      <c r="O150" s="5"/>
      <c r="P150" s="5"/>
      <c r="Q150" s="5"/>
      <c r="R150" s="5"/>
      <c r="S150" s="5"/>
      <c r="T150" s="5"/>
      <c r="U150" s="5"/>
    </row>
    <row r="151" spans="1:21" x14ac:dyDescent="0.25">
      <c r="A151" s="2"/>
      <c r="B151" s="375" t="s">
        <v>220</v>
      </c>
      <c r="C151" s="375"/>
      <c r="D151" s="375"/>
      <c r="E151" s="375"/>
      <c r="F151" s="375"/>
      <c r="G151" s="375"/>
      <c r="H151" s="375"/>
      <c r="I151" s="104"/>
      <c r="J151" s="2"/>
      <c r="K151" s="2"/>
      <c r="L151" s="5"/>
      <c r="M151" s="5"/>
      <c r="N151" s="5"/>
      <c r="O151" s="5"/>
      <c r="P151" s="5"/>
      <c r="Q151" s="5"/>
      <c r="R151" s="5"/>
      <c r="S151" s="5"/>
      <c r="T151" s="5"/>
      <c r="U151" s="5"/>
    </row>
    <row r="152" spans="1:21" x14ac:dyDescent="0.25">
      <c r="A152" s="2"/>
      <c r="B152" s="375" t="s">
        <v>851</v>
      </c>
      <c r="C152" s="375"/>
      <c r="D152" s="375"/>
      <c r="E152" s="375"/>
      <c r="F152" s="375"/>
      <c r="G152" s="375"/>
      <c r="H152" s="375"/>
      <c r="I152" s="104"/>
      <c r="J152" s="2"/>
      <c r="K152" s="2"/>
      <c r="L152" s="5"/>
      <c r="M152" s="5"/>
      <c r="N152" s="5"/>
      <c r="O152" s="5"/>
      <c r="P152" s="5"/>
      <c r="Q152" s="5"/>
      <c r="R152" s="5"/>
      <c r="S152" s="5"/>
      <c r="T152" s="5"/>
      <c r="U152" s="5"/>
    </row>
    <row r="153" spans="1:21" x14ac:dyDescent="0.25">
      <c r="A153" s="2"/>
      <c r="B153" s="155" t="s">
        <v>215</v>
      </c>
      <c r="C153" s="5"/>
      <c r="D153" s="5"/>
      <c r="E153" s="5"/>
      <c r="F153" s="2"/>
      <c r="G153" s="2"/>
      <c r="H153" s="5"/>
      <c r="I153" s="5"/>
      <c r="J153" s="2"/>
      <c r="K153" s="2"/>
      <c r="L153" s="5"/>
      <c r="M153" s="5"/>
      <c r="N153" s="5"/>
      <c r="O153" s="5"/>
      <c r="P153" s="5"/>
      <c r="Q153" s="5"/>
      <c r="R153" s="5"/>
      <c r="S153" s="5"/>
      <c r="T153" s="5"/>
      <c r="U153" s="5"/>
    </row>
    <row r="154" spans="1:21" x14ac:dyDescent="0.25">
      <c r="A154" s="2"/>
      <c r="B154" s="155" t="s">
        <v>92</v>
      </c>
      <c r="C154" s="5"/>
      <c r="D154" s="5"/>
      <c r="E154" s="5"/>
      <c r="F154" s="2"/>
      <c r="G154" s="2"/>
      <c r="H154" s="5"/>
      <c r="I154" s="5"/>
      <c r="J154" s="2"/>
      <c r="K154" s="2"/>
      <c r="L154" s="5"/>
      <c r="M154" s="5"/>
      <c r="N154" s="5"/>
      <c r="O154" s="5"/>
      <c r="P154" s="5"/>
      <c r="Q154" s="5"/>
      <c r="R154" s="5"/>
      <c r="S154" s="5"/>
      <c r="T154" s="5"/>
      <c r="U154" s="5"/>
    </row>
    <row r="155" spans="1:21" x14ac:dyDescent="0.25">
      <c r="A155" s="19"/>
      <c r="B155" s="155" t="s">
        <v>214</v>
      </c>
      <c r="C155" s="5"/>
      <c r="D155" s="5"/>
      <c r="E155" s="2"/>
      <c r="F155" s="2"/>
      <c r="G155" s="5"/>
      <c r="H155" s="2"/>
      <c r="I155" s="2"/>
      <c r="J155" s="5"/>
      <c r="K155" s="5"/>
      <c r="L155" s="5"/>
      <c r="M155" s="5"/>
      <c r="N155" s="5"/>
      <c r="O155" s="5"/>
      <c r="P155" s="5"/>
      <c r="Q155" s="5"/>
      <c r="R155" s="5"/>
      <c r="S155" s="5"/>
      <c r="T155" s="5"/>
      <c r="U155" s="5"/>
    </row>
    <row r="156" spans="1:21" x14ac:dyDescent="0.25">
      <c r="A156" s="19"/>
      <c r="B156" s="155" t="s">
        <v>216</v>
      </c>
      <c r="C156" s="5"/>
      <c r="D156" s="5"/>
      <c r="E156" s="2"/>
      <c r="F156" s="2"/>
      <c r="G156" s="5"/>
      <c r="H156" s="2"/>
      <c r="I156" s="2"/>
      <c r="J156" s="5"/>
      <c r="K156" s="5"/>
      <c r="L156" s="5"/>
      <c r="M156" s="5"/>
      <c r="N156" s="5"/>
      <c r="O156" s="5"/>
      <c r="P156" s="5"/>
      <c r="Q156" s="5"/>
      <c r="R156" s="5"/>
      <c r="S156" s="5"/>
      <c r="T156" s="5"/>
      <c r="U156" s="5"/>
    </row>
    <row r="157" spans="1:21" x14ac:dyDescent="0.25">
      <c r="A157" s="19"/>
      <c r="B157" s="155" t="s">
        <v>761</v>
      </c>
      <c r="C157" s="5"/>
      <c r="D157" s="5"/>
      <c r="E157" s="2"/>
      <c r="F157" s="2"/>
      <c r="G157" s="5"/>
      <c r="H157" s="2"/>
      <c r="I157" s="2"/>
      <c r="J157" s="5"/>
      <c r="K157" s="5"/>
      <c r="L157" s="5"/>
      <c r="M157" s="5"/>
      <c r="N157" s="5"/>
      <c r="O157" s="5"/>
      <c r="P157" s="5"/>
      <c r="Q157" s="5"/>
      <c r="R157" s="5"/>
      <c r="S157" s="5"/>
      <c r="T157" s="5"/>
      <c r="U157" s="5"/>
    </row>
    <row r="158" spans="1:21" x14ac:dyDescent="0.25">
      <c r="A158" s="19"/>
      <c r="B158" s="155" t="s">
        <v>762</v>
      </c>
      <c r="C158" s="5"/>
      <c r="D158" s="5"/>
      <c r="E158" s="2"/>
      <c r="F158" s="2"/>
      <c r="G158" s="5"/>
      <c r="H158" s="2"/>
      <c r="I158" s="2"/>
      <c r="J158" s="5"/>
      <c r="K158" s="5"/>
      <c r="L158" s="5"/>
      <c r="M158" s="5"/>
      <c r="N158" s="5"/>
      <c r="O158" s="5"/>
      <c r="P158" s="5"/>
      <c r="Q158" s="5"/>
      <c r="R158" s="5"/>
      <c r="S158" s="5"/>
      <c r="T158" s="5"/>
      <c r="U158" s="5"/>
    </row>
    <row r="159" spans="1:21" x14ac:dyDescent="0.25">
      <c r="B159" s="155"/>
    </row>
    <row r="160" spans="1:21" x14ac:dyDescent="0.25">
      <c r="B160" s="155" t="s">
        <v>763</v>
      </c>
    </row>
    <row r="161" spans="1:9" x14ac:dyDescent="0.25">
      <c r="B161" s="155" t="s">
        <v>91</v>
      </c>
    </row>
    <row r="162" spans="1:9" x14ac:dyDescent="0.25">
      <c r="B162" s="376" t="s">
        <v>768</v>
      </c>
      <c r="C162" s="376"/>
      <c r="D162" s="376"/>
      <c r="E162" s="376"/>
      <c r="F162" s="376"/>
      <c r="G162" s="376"/>
      <c r="H162" s="376"/>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O106:T106">
    <cfRule type="colorScale" priority="2">
      <colorScale>
        <cfvo type="min"/>
        <cfvo type="max"/>
        <color theme="9" tint="0.79998168889431442"/>
        <color theme="9"/>
      </colorScale>
    </cfRule>
  </conditionalFormatting>
  <dataValidations count="1">
    <dataValidation type="decimal" allowBlank="1" showInputMessage="1" showErrorMessage="1" sqref="O3:T3" xr:uid="{14607F70-52F0-4800-954F-962F0498A5D3}">
      <formula1>0.0001</formula1>
      <formula2>0.9999</formula2>
    </dataValidation>
  </dataValidations>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display="Follow Statistical PERT on Twitter to learn when new updates are released"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 ref="B152:H152" r:id="rId9" location="newsletter" display="Subscribe to the SPERT® newsletter for monthly tips, free webinars, and new release notifications" xr:uid="{9B0F9715-61A4-430A-8327-A2C178185926}"/>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IF($B$106=VLookups!$A$48,TRUE,FALSE)</xm:f>
            <x14:dxf>
              <numFmt numFmtId="9" formatCode="&quot;$&quot;#,##0_);\(&quot;$&quot;#,##0\)"/>
            </x14:dxf>
          </x14:cfRule>
          <xm:sqref>J4:K104 B4:D103</xm:sqref>
        </x14:conditionalFormatting>
        <x14:conditionalFormatting xmlns:xm="http://schemas.microsoft.com/office/excel/2006/main">
          <x14:cfRule type="expression" priority="23" id="{A26070DD-015B-49AC-BFBA-B5992A87AC3B}">
            <xm:f>IF($B$106=VLookups!$A$48,TRUE,FALSE)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IF($B$106=VLookups!$A$48,TRUE,FALSE)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IF($B$106=VLookups!$A$48,TRUE,FALSE)</xm:f>
            <x14:dxf>
              <numFmt numFmtId="9" formatCode="&quot;$&quot;#,##0_);\(&quot;$&quot;#,##0\)"/>
            </x14:dxf>
          </x14:cfRule>
          <xm:sqref>L4:L103</xm:sqref>
        </x14:conditionalFormatting>
        <x14:conditionalFormatting xmlns:xm="http://schemas.microsoft.com/office/excel/2006/main">
          <x14:cfRule type="expression" priority="19" id="{87F8467C-CB2A-4BF5-BAC0-14BC84069D18}">
            <xm:f>IF($B$106=VLookups!$A$48,TRUE,FALSE)</xm:f>
            <x14:dxf>
              <numFmt numFmtId="9" formatCode="&quot;$&quot;#,##0_);\(&quot;$&quot;#,##0\)"/>
            </x14:dxf>
          </x14:cfRule>
          <xm:sqref>L104</xm:sqref>
        </x14:conditionalFormatting>
        <x14:conditionalFormatting xmlns:xm="http://schemas.microsoft.com/office/excel/2006/main">
          <x14:cfRule type="expression" priority="18" id="{1EE10559-8942-4E3E-905C-0082CDFD35EE}">
            <xm:f>IF($B$106=VLookups!$A$48,TRUE,FALSE)</xm:f>
            <x14:dxf>
              <numFmt numFmtId="9" formatCode="&quot;$&quot;#,##0_);\(&quot;$&quot;#,##0\)"/>
            </x14:dxf>
          </x14:cfRule>
          <xm:sqref>M4:M103</xm:sqref>
        </x14:conditionalFormatting>
        <x14:conditionalFormatting xmlns:xm="http://schemas.microsoft.com/office/excel/2006/main">
          <x14:cfRule type="expression" priority="16" id="{7DBC83BF-CE1D-4DFB-B46A-F8F0C19B7A2B}">
            <xm:f>IF($B$106=VLookups!$A$48,TRUE,FALSE)</xm:f>
            <x14:dxf>
              <numFmt numFmtId="9" formatCode="&quot;$&quot;#,##0_);\(&quot;$&quot;#,##0\)"/>
            </x14:dxf>
          </x14:cfRule>
          <xm:sqref>M104</xm:sqref>
        </x14:conditionalFormatting>
        <x14:conditionalFormatting xmlns:xm="http://schemas.microsoft.com/office/excel/2006/main">
          <x14:cfRule type="expression" priority="15" id="{E688BD00-C981-4A64-AA2C-5872D812239E}">
            <xm:f>IF($B$106=VLookups!$A$48,TRUE,FALSE)</xm:f>
            <x14:dxf>
              <numFmt numFmtId="9" formatCode="&quot;$&quot;#,##0_);\(&quot;$&quot;#,##0\)"/>
            </x14:dxf>
          </x14:cfRule>
          <xm:sqref>M106</xm:sqref>
        </x14:conditionalFormatting>
        <x14:conditionalFormatting xmlns:xm="http://schemas.microsoft.com/office/excel/2006/main">
          <x14:cfRule type="expression" priority="13" id="{372673F1-C7CB-4998-9D27-59D697502ED3}">
            <xm:f>IF($B$106=VLookups!$A$48,TRUE,FALSE)</xm:f>
            <x14:dxf>
              <numFmt numFmtId="9" formatCode="&quot;$&quot;#,##0_);\(&quot;$&quot;#,##0\)"/>
            </x14:dxf>
          </x14:cfRule>
          <xm:sqref>O104</xm:sqref>
        </x14:conditionalFormatting>
        <x14:conditionalFormatting xmlns:xm="http://schemas.microsoft.com/office/excel/2006/main">
          <x14:cfRule type="expression" priority="12" id="{20A80621-F8A1-4834-B605-753A189BDAA3}">
            <xm:f>IF($B$106=VLookups!$A$48,TRUE,FALSE)</xm:f>
            <x14:dxf>
              <numFmt numFmtId="9" formatCode="&quot;$&quot;#,##0_);\(&quot;$&quot;#,##0\)"/>
            </x14:dxf>
          </x14:cfRule>
          <xm:sqref>O106</xm:sqref>
        </x14:conditionalFormatting>
        <x14:conditionalFormatting xmlns:xm="http://schemas.microsoft.com/office/excel/2006/main">
          <x14:cfRule type="expression" priority="10" id="{339DFAB0-71F3-470C-B58F-24CC736CC328}">
            <xm:f>IF($B$106=VLookups!$A$48,TRUE,FALSE)</xm:f>
            <x14:dxf>
              <numFmt numFmtId="9" formatCode="&quot;$&quot;#,##0_);\(&quot;$&quot;#,##0\)"/>
            </x14:dxf>
          </x14:cfRule>
          <xm:sqref>P104</xm:sqref>
        </x14:conditionalFormatting>
        <x14:conditionalFormatting xmlns:xm="http://schemas.microsoft.com/office/excel/2006/main">
          <x14:cfRule type="expression" priority="9" id="{D5C3B4C6-CE5E-47C5-B5F1-2417501F8AB4}">
            <xm:f>IF($B$106=VLookups!$A$48,TRUE,FALSE)</xm:f>
            <x14:dxf>
              <numFmt numFmtId="9" formatCode="&quot;$&quot;#,##0_);\(&quot;$&quot;#,##0\)"/>
            </x14:dxf>
          </x14:cfRule>
          <xm:sqref>P106</xm:sqref>
        </x14:conditionalFormatting>
        <x14:conditionalFormatting xmlns:xm="http://schemas.microsoft.com/office/excel/2006/main">
          <x14:cfRule type="expression" priority="7" id="{46C8390B-6BB7-4E51-8EC9-BE0A45274A9B}">
            <xm:f>IF($B$106=VLookups!$A$48,TRUE,FALSE)</xm:f>
            <x14:dxf>
              <numFmt numFmtId="9" formatCode="&quot;$&quot;#,##0_);\(&quot;$&quot;#,##0\)"/>
            </x14:dxf>
          </x14:cfRule>
          <xm:sqref>Q104:T104</xm:sqref>
        </x14:conditionalFormatting>
        <x14:conditionalFormatting xmlns:xm="http://schemas.microsoft.com/office/excel/2006/main">
          <x14:cfRule type="expression" priority="6" id="{4714CA22-C829-4742-9648-D708D3E2749A}">
            <xm:f>IF($B$106=VLookups!$A$48,TRUE,FALSE)</xm:f>
            <x14:dxf>
              <numFmt numFmtId="9" formatCode="&quot;$&quot;#,##0_);\(&quot;$&quot;#,##0\)"/>
            </x14:dxf>
          </x14:cfRule>
          <xm:sqref>Q106:T106</xm:sqref>
        </x14:conditionalFormatting>
        <x14:conditionalFormatting xmlns:xm="http://schemas.microsoft.com/office/excel/2006/main">
          <x14:cfRule type="expression" priority="5" id="{8C840B46-2209-4578-A6D6-E703F9ED3D76}">
            <xm:f>IF($B$106=VLookups!$A$48,TRUE,FALSE)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IF($B$106=VLookups!$A$48,TRUE,FALSE)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IF($B$106=VLookups!$A$48,TRUE,FALSE)</xm:f>
            <x14:dxf>
              <numFmt numFmtId="9" formatCode="&quot;$&quot;#,##0_);\(&quot;$&quot;#,##0\)"/>
            </x14:dxf>
          </x14:cfRule>
          <xm:sqref>O4:T103</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VLookups!$A$4:$A$13</xm:f>
          </x14:formula1>
          <xm:sqref>I104 H4:H103</xm:sqref>
        </x14:dataValidation>
        <x14:dataValidation type="list" allowBlank="1" showInputMessage="1" showErrorMessage="1" xr:uid="{00000000-0002-0000-0300-000001000000}">
          <x14:formula1>
            <xm:f>VLookups!$A$43:$A$44</xm:f>
          </x14:formula1>
          <xm:sqref>M1:N1</xm:sqref>
        </x14:dataValidation>
        <x14:dataValidation type="list" allowBlank="1" showInputMessage="1" showErrorMessage="1" xr:uid="{00000000-0002-0000-0300-000002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Normal (3-Point entry)'!DT4:HP4</xm:f>
              <xm:sqref>I4</xm:sqref>
            </x14:sparkline>
            <x14:sparkline>
              <xm:f>'SPERT® Normal (3-Point entry)'!DT5:HP5</xm:f>
              <xm:sqref>I5</xm:sqref>
            </x14:sparkline>
            <x14:sparkline>
              <xm:f>'SPERT® Normal (3-Point entry)'!DT6:HP6</xm:f>
              <xm:sqref>I6</xm:sqref>
            </x14:sparkline>
            <x14:sparkline>
              <xm:f>'SPERT® Normal (3-Point entry)'!DT7:HP7</xm:f>
              <xm:sqref>I7</xm:sqref>
            </x14:sparkline>
            <x14:sparkline>
              <xm:f>'SPERT® Normal (3-Point entry)'!DT8:HP8</xm:f>
              <xm:sqref>I8</xm:sqref>
            </x14:sparkline>
            <x14:sparkline>
              <xm:f>'SPERT® Normal (3-Point entry)'!DT9:HP9</xm:f>
              <xm:sqref>I9</xm:sqref>
            </x14:sparkline>
            <x14:sparkline>
              <xm:f>'SPERT® Normal (3-Point entry)'!DT10:HP10</xm:f>
              <xm:sqref>I10</xm:sqref>
            </x14:sparkline>
            <x14:sparkline>
              <xm:f>'SPERT® Normal (3-Point entry)'!DT11:HP11</xm:f>
              <xm:sqref>I11</xm:sqref>
            </x14:sparkline>
            <x14:sparkline>
              <xm:f>'SPERT® Normal (3-Point entry)'!DT12:HP12</xm:f>
              <xm:sqref>I12</xm:sqref>
            </x14:sparkline>
            <x14:sparkline>
              <xm:f>'SPERT® Normal (3-Point entry)'!DT13:HP13</xm:f>
              <xm:sqref>I13</xm:sqref>
            </x14:sparkline>
            <x14:sparkline>
              <xm:f>'SPERT® Normal (3-Point entry)'!DT14:HP14</xm:f>
              <xm:sqref>I14</xm:sqref>
            </x14:sparkline>
            <x14:sparkline>
              <xm:f>'SPERT® Normal (3-Point entry)'!DT15:HP15</xm:f>
              <xm:sqref>I15</xm:sqref>
            </x14:sparkline>
            <x14:sparkline>
              <xm:f>'SPERT® Normal (3-Point entry)'!DT16:HP16</xm:f>
              <xm:sqref>I16</xm:sqref>
            </x14:sparkline>
            <x14:sparkline>
              <xm:f>'SPERT® Normal (3-Point entry)'!DT17:HP17</xm:f>
              <xm:sqref>I17</xm:sqref>
            </x14:sparkline>
            <x14:sparkline>
              <xm:f>'SPERT® Normal (3-Point entry)'!DT18:HP18</xm:f>
              <xm:sqref>I18</xm:sqref>
            </x14:sparkline>
            <x14:sparkline>
              <xm:f>'SPERT® Normal (3-Point entry)'!DT19:HP19</xm:f>
              <xm:sqref>I19</xm:sqref>
            </x14:sparkline>
            <x14:sparkline>
              <xm:f>'SPERT® Normal (3-Point entry)'!DT20:HP20</xm:f>
              <xm:sqref>I20</xm:sqref>
            </x14:sparkline>
            <x14:sparkline>
              <xm:f>'SPERT® Normal (3-Point entry)'!DT21:HP21</xm:f>
              <xm:sqref>I21</xm:sqref>
            </x14:sparkline>
            <x14:sparkline>
              <xm:f>'SPERT® Normal (3-Point entry)'!DT22:HP22</xm:f>
              <xm:sqref>I22</xm:sqref>
            </x14:sparkline>
            <x14:sparkline>
              <xm:f>'SPERT® Normal (3-Point entry)'!DT23:HP23</xm:f>
              <xm:sqref>I23</xm:sqref>
            </x14:sparkline>
            <x14:sparkline>
              <xm:f>'SPERT® Normal (3-Point entry)'!DT24:HP24</xm:f>
              <xm:sqref>I24</xm:sqref>
            </x14:sparkline>
            <x14:sparkline>
              <xm:f>'SPERT® Normal (3-Point entry)'!DT25:HP25</xm:f>
              <xm:sqref>I25</xm:sqref>
            </x14:sparkline>
            <x14:sparkline>
              <xm:f>'SPERT® Normal (3-Point entry)'!DT26:HP26</xm:f>
              <xm:sqref>I26</xm:sqref>
            </x14:sparkline>
            <x14:sparkline>
              <xm:f>'SPERT® Normal (3-Point entry)'!DT27:HP27</xm:f>
              <xm:sqref>I27</xm:sqref>
            </x14:sparkline>
            <x14:sparkline>
              <xm:f>'SPERT® Normal (3-Point entry)'!DT28:HP28</xm:f>
              <xm:sqref>I28</xm:sqref>
            </x14:sparkline>
            <x14:sparkline>
              <xm:f>'SPERT® Normal (3-Point entry)'!DT29:HP29</xm:f>
              <xm:sqref>I29</xm:sqref>
            </x14:sparkline>
            <x14:sparkline>
              <xm:f>'SPERT® Normal (3-Point entry)'!DT30:HP30</xm:f>
              <xm:sqref>I30</xm:sqref>
            </x14:sparkline>
            <x14:sparkline>
              <xm:f>'SPERT® Normal (3-Point entry)'!DT31:HP31</xm:f>
              <xm:sqref>I31</xm:sqref>
            </x14:sparkline>
            <x14:sparkline>
              <xm:f>'SPERT® Normal (3-Point entry)'!DT32:HP32</xm:f>
              <xm:sqref>I32</xm:sqref>
            </x14:sparkline>
            <x14:sparkline>
              <xm:f>'SPERT® Normal (3-Point entry)'!DT33:HP33</xm:f>
              <xm:sqref>I33</xm:sqref>
            </x14:sparkline>
            <x14:sparkline>
              <xm:f>'SPERT® Normal (3-Point entry)'!DT34:HP34</xm:f>
              <xm:sqref>I34</xm:sqref>
            </x14:sparkline>
            <x14:sparkline>
              <xm:f>'SPERT® Normal (3-Point entry)'!DT35:HP35</xm:f>
              <xm:sqref>I35</xm:sqref>
            </x14:sparkline>
            <x14:sparkline>
              <xm:f>'SPERT® Normal (3-Point entry)'!DT36:HP36</xm:f>
              <xm:sqref>I36</xm:sqref>
            </x14:sparkline>
            <x14:sparkline>
              <xm:f>'SPERT® Normal (3-Point entry)'!DT37:HP37</xm:f>
              <xm:sqref>I37</xm:sqref>
            </x14:sparkline>
            <x14:sparkline>
              <xm:f>'SPERT® Normal (3-Point entry)'!DT38:HP38</xm:f>
              <xm:sqref>I38</xm:sqref>
            </x14:sparkline>
            <x14:sparkline>
              <xm:f>'SPERT® Normal (3-Point entry)'!DT39:HP39</xm:f>
              <xm:sqref>I39</xm:sqref>
            </x14:sparkline>
            <x14:sparkline>
              <xm:f>'SPERT® Normal (3-Point entry)'!DT40:HP40</xm:f>
              <xm:sqref>I40</xm:sqref>
            </x14:sparkline>
            <x14:sparkline>
              <xm:f>'SPERT® Normal (3-Point entry)'!DT41:HP41</xm:f>
              <xm:sqref>I41</xm:sqref>
            </x14:sparkline>
            <x14:sparkline>
              <xm:f>'SPERT® Normal (3-Point entry)'!DT42:HP42</xm:f>
              <xm:sqref>I42</xm:sqref>
            </x14:sparkline>
            <x14:sparkline>
              <xm:f>'SPERT® Normal (3-Point entry)'!DT43:HP43</xm:f>
              <xm:sqref>I43</xm:sqref>
            </x14:sparkline>
            <x14:sparkline>
              <xm:f>'SPERT® Normal (3-Point entry)'!DT44:HP44</xm:f>
              <xm:sqref>I44</xm:sqref>
            </x14:sparkline>
            <x14:sparkline>
              <xm:f>'SPERT® Normal (3-Point entry)'!DT45:HP45</xm:f>
              <xm:sqref>I45</xm:sqref>
            </x14:sparkline>
            <x14:sparkline>
              <xm:f>'SPERT® Normal (3-Point entry)'!DT46:HP46</xm:f>
              <xm:sqref>I46</xm:sqref>
            </x14:sparkline>
            <x14:sparkline>
              <xm:f>'SPERT® Normal (3-Point entry)'!DT47:HP47</xm:f>
              <xm:sqref>I47</xm:sqref>
            </x14:sparkline>
            <x14:sparkline>
              <xm:f>'SPERT® Normal (3-Point entry)'!DT48:HP48</xm:f>
              <xm:sqref>I48</xm:sqref>
            </x14:sparkline>
            <x14:sparkline>
              <xm:f>'SPERT® Normal (3-Point entry)'!DT49:HP49</xm:f>
              <xm:sqref>I49</xm:sqref>
            </x14:sparkline>
            <x14:sparkline>
              <xm:f>'SPERT® Normal (3-Point entry)'!DT50:HP50</xm:f>
              <xm:sqref>I50</xm:sqref>
            </x14:sparkline>
            <x14:sparkline>
              <xm:f>'SPERT® Normal (3-Point entry)'!DT51:HP51</xm:f>
              <xm:sqref>I51</xm:sqref>
            </x14:sparkline>
            <x14:sparkline>
              <xm:f>'SPERT® Normal (3-Point entry)'!DT52:HP52</xm:f>
              <xm:sqref>I52</xm:sqref>
            </x14:sparkline>
            <x14:sparkline>
              <xm:f>'SPERT® Normal (3-Point entry)'!DT53:HP53</xm:f>
              <xm:sqref>I53</xm:sqref>
            </x14:sparkline>
            <x14:sparkline>
              <xm:f>'SPERT® Normal (3-Point entry)'!DT54:HP54</xm:f>
              <xm:sqref>I54</xm:sqref>
            </x14:sparkline>
            <x14:sparkline>
              <xm:f>'SPERT® Normal (3-Point entry)'!DT55:HP55</xm:f>
              <xm:sqref>I55</xm:sqref>
            </x14:sparkline>
            <x14:sparkline>
              <xm:f>'SPERT® Normal (3-Point entry)'!DT56:HP56</xm:f>
              <xm:sqref>I56</xm:sqref>
            </x14:sparkline>
            <x14:sparkline>
              <xm:f>'SPERT® Normal (3-Point entry)'!DT57:HP57</xm:f>
              <xm:sqref>I57</xm:sqref>
            </x14:sparkline>
            <x14:sparkline>
              <xm:f>'SPERT® Normal (3-Point entry)'!DT58:HP58</xm:f>
              <xm:sqref>I58</xm:sqref>
            </x14:sparkline>
            <x14:sparkline>
              <xm:f>'SPERT® Normal (3-Point entry)'!DT59:HP59</xm:f>
              <xm:sqref>I59</xm:sqref>
            </x14:sparkline>
            <x14:sparkline>
              <xm:f>'SPERT® Normal (3-Point entry)'!DT60:HP60</xm:f>
              <xm:sqref>I60</xm:sqref>
            </x14:sparkline>
            <x14:sparkline>
              <xm:f>'SPERT® Normal (3-Point entry)'!DT61:HP61</xm:f>
              <xm:sqref>I61</xm:sqref>
            </x14:sparkline>
            <x14:sparkline>
              <xm:f>'SPERT® Normal (3-Point entry)'!DT62:HP62</xm:f>
              <xm:sqref>I62</xm:sqref>
            </x14:sparkline>
            <x14:sparkline>
              <xm:f>'SPERT® Normal (3-Point entry)'!DT63:HP63</xm:f>
              <xm:sqref>I63</xm:sqref>
            </x14:sparkline>
            <x14:sparkline>
              <xm:f>'SPERT® Normal (3-Point entry)'!DT64:HP64</xm:f>
              <xm:sqref>I64</xm:sqref>
            </x14:sparkline>
            <x14:sparkline>
              <xm:f>'SPERT® Normal (3-Point entry)'!DT65:HP65</xm:f>
              <xm:sqref>I65</xm:sqref>
            </x14:sparkline>
            <x14:sparkline>
              <xm:f>'SPERT® Normal (3-Point entry)'!DT66:HP66</xm:f>
              <xm:sqref>I66</xm:sqref>
            </x14:sparkline>
            <x14:sparkline>
              <xm:f>'SPERT® Normal (3-Point entry)'!DT67:HP67</xm:f>
              <xm:sqref>I67</xm:sqref>
            </x14:sparkline>
            <x14:sparkline>
              <xm:f>'SPERT® Normal (3-Point entry)'!DT68:HP68</xm:f>
              <xm:sqref>I68</xm:sqref>
            </x14:sparkline>
            <x14:sparkline>
              <xm:f>'SPERT® Normal (3-Point entry)'!DT69:HP69</xm:f>
              <xm:sqref>I69</xm:sqref>
            </x14:sparkline>
            <x14:sparkline>
              <xm:f>'SPERT® Normal (3-Point entry)'!DT70:HP70</xm:f>
              <xm:sqref>I70</xm:sqref>
            </x14:sparkline>
            <x14:sparkline>
              <xm:f>'SPERT® Normal (3-Point entry)'!DT71:HP71</xm:f>
              <xm:sqref>I71</xm:sqref>
            </x14:sparkline>
            <x14:sparkline>
              <xm:f>'SPERT® Normal (3-Point entry)'!DT72:HP72</xm:f>
              <xm:sqref>I72</xm:sqref>
            </x14:sparkline>
            <x14:sparkline>
              <xm:f>'SPERT® Normal (3-Point entry)'!DT73:HP73</xm:f>
              <xm:sqref>I73</xm:sqref>
            </x14:sparkline>
            <x14:sparkline>
              <xm:f>'SPERT® Normal (3-Point entry)'!DT74:HP74</xm:f>
              <xm:sqref>I74</xm:sqref>
            </x14:sparkline>
            <x14:sparkline>
              <xm:f>'SPERT® Normal (3-Point entry)'!DT75:HP75</xm:f>
              <xm:sqref>I75</xm:sqref>
            </x14:sparkline>
            <x14:sparkline>
              <xm:f>'SPERT® Normal (3-Point entry)'!DT76:HP76</xm:f>
              <xm:sqref>I76</xm:sqref>
            </x14:sparkline>
            <x14:sparkline>
              <xm:f>'SPERT® Normal (3-Point entry)'!DT77:HP77</xm:f>
              <xm:sqref>I77</xm:sqref>
            </x14:sparkline>
            <x14:sparkline>
              <xm:f>'SPERT® Normal (3-Point entry)'!DT78:HP78</xm:f>
              <xm:sqref>I78</xm:sqref>
            </x14:sparkline>
            <x14:sparkline>
              <xm:f>'SPERT® Normal (3-Point entry)'!DT79:HP79</xm:f>
              <xm:sqref>I79</xm:sqref>
            </x14:sparkline>
            <x14:sparkline>
              <xm:f>'SPERT® Normal (3-Point entry)'!DT80:HP80</xm:f>
              <xm:sqref>I80</xm:sqref>
            </x14:sparkline>
            <x14:sparkline>
              <xm:f>'SPERT® Normal (3-Point entry)'!DT81:HP81</xm:f>
              <xm:sqref>I81</xm:sqref>
            </x14:sparkline>
            <x14:sparkline>
              <xm:f>'SPERT® Normal (3-Point entry)'!DT82:HP82</xm:f>
              <xm:sqref>I82</xm:sqref>
            </x14:sparkline>
            <x14:sparkline>
              <xm:f>'SPERT® Normal (3-Point entry)'!DT83:HP83</xm:f>
              <xm:sqref>I83</xm:sqref>
            </x14:sparkline>
            <x14:sparkline>
              <xm:f>'SPERT® Normal (3-Point entry)'!DT84:HP84</xm:f>
              <xm:sqref>I84</xm:sqref>
            </x14:sparkline>
            <x14:sparkline>
              <xm:f>'SPERT® Normal (3-Point entry)'!DT85:HP85</xm:f>
              <xm:sqref>I85</xm:sqref>
            </x14:sparkline>
            <x14:sparkline>
              <xm:f>'SPERT® Normal (3-Point entry)'!DT86:HP86</xm:f>
              <xm:sqref>I86</xm:sqref>
            </x14:sparkline>
            <x14:sparkline>
              <xm:f>'SPERT® Normal (3-Point entry)'!DT87:HP87</xm:f>
              <xm:sqref>I87</xm:sqref>
            </x14:sparkline>
            <x14:sparkline>
              <xm:f>'SPERT® Normal (3-Point entry)'!DT88:HP88</xm:f>
              <xm:sqref>I88</xm:sqref>
            </x14:sparkline>
            <x14:sparkline>
              <xm:f>'SPERT® Normal (3-Point entry)'!DT89:HP89</xm:f>
              <xm:sqref>I89</xm:sqref>
            </x14:sparkline>
            <x14:sparkline>
              <xm:f>'SPERT® Normal (3-Point entry)'!DT90:HP90</xm:f>
              <xm:sqref>I90</xm:sqref>
            </x14:sparkline>
            <x14:sparkline>
              <xm:f>'SPERT® Normal (3-Point entry)'!DT91:HP91</xm:f>
              <xm:sqref>I91</xm:sqref>
            </x14:sparkline>
            <x14:sparkline>
              <xm:f>'SPERT® Normal (3-Point entry)'!DT92:HP92</xm:f>
              <xm:sqref>I92</xm:sqref>
            </x14:sparkline>
            <x14:sparkline>
              <xm:f>'SPERT® Normal (3-Point entry)'!DT93:HP93</xm:f>
              <xm:sqref>I93</xm:sqref>
            </x14:sparkline>
            <x14:sparkline>
              <xm:f>'SPERT® Normal (3-Point entry)'!DT94:HP94</xm:f>
              <xm:sqref>I94</xm:sqref>
            </x14:sparkline>
            <x14:sparkline>
              <xm:f>'SPERT® Normal (3-Point entry)'!DT95:HP95</xm:f>
              <xm:sqref>I95</xm:sqref>
            </x14:sparkline>
            <x14:sparkline>
              <xm:f>'SPERT® Normal (3-Point entry)'!DT96:HP96</xm:f>
              <xm:sqref>I96</xm:sqref>
            </x14:sparkline>
            <x14:sparkline>
              <xm:f>'SPERT® Normal (3-Point entry)'!DT97:HP97</xm:f>
              <xm:sqref>I97</xm:sqref>
            </x14:sparkline>
            <x14:sparkline>
              <xm:f>'SPERT® Normal (3-Point entry)'!DT98:HP98</xm:f>
              <xm:sqref>I98</xm:sqref>
            </x14:sparkline>
            <x14:sparkline>
              <xm:f>'SPERT® Normal (3-Point entry)'!DT99:HP99</xm:f>
              <xm:sqref>I99</xm:sqref>
            </x14:sparkline>
            <x14:sparkline>
              <xm:f>'SPERT® Normal (3-Point entry)'!DT100:HP100</xm:f>
              <xm:sqref>I100</xm:sqref>
            </x14:sparkline>
            <x14:sparkline>
              <xm:f>'SPERT® Normal (3-Point entry)'!DT101:HP101</xm:f>
              <xm:sqref>I101</xm:sqref>
            </x14:sparkline>
            <x14:sparkline>
              <xm:f>'SPERT® Normal (3-Point entry)'!DT102:HP102</xm:f>
              <xm:sqref>I102</xm:sqref>
            </x14:sparkline>
            <x14:sparkline>
              <xm:f>'SPERT® Normal (3-Point entry)'!DT103:HP103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U343"/>
  <sheetViews>
    <sheetView showGridLines="0" workbookViewId="0">
      <selection activeCell="E4" sqref="E4"/>
    </sheetView>
  </sheetViews>
  <sheetFormatPr defaultRowHeight="15" x14ac:dyDescent="0.25"/>
  <cols>
    <col min="1" max="1" width="5.7109375" style="1" customWidth="1"/>
    <col min="2" max="2" width="7.7109375" style="1" customWidth="1"/>
    <col min="3" max="3" width="10.7109375" style="1" customWidth="1"/>
    <col min="4" max="7" width="10.7109375" customWidth="1"/>
    <col min="8" max="8" width="7.7109375" customWidth="1"/>
    <col min="9" max="10" width="4.7109375" style="1" customWidth="1"/>
    <col min="11" max="11" width="10.7109375" customWidth="1"/>
    <col min="12" max="12" width="25.7109375" style="1" customWidth="1"/>
    <col min="13" max="13" width="7.7109375" style="1" customWidth="1"/>
    <col min="14" max="15" width="8.7109375" customWidth="1"/>
    <col min="16" max="16" width="13.5703125" hidden="1" customWidth="1"/>
    <col min="17" max="24" width="10.7109375" customWidth="1"/>
    <col min="26" max="127" width="9.140625" hidden="1" customWidth="1"/>
    <col min="128" max="128" width="12" hidden="1" customWidth="1"/>
    <col min="129" max="228" width="9.140625" hidden="1" customWidth="1"/>
  </cols>
  <sheetData>
    <row r="1" spans="1:229" ht="24" customHeight="1" x14ac:dyDescent="0.25">
      <c r="A1" s="55"/>
      <c r="B1" s="55" t="s">
        <v>785</v>
      </c>
      <c r="C1" s="55"/>
      <c r="E1" s="5"/>
      <c r="F1" s="5"/>
      <c r="G1" s="5"/>
      <c r="H1" s="5"/>
      <c r="I1" s="2"/>
      <c r="J1" s="2"/>
      <c r="K1" s="5"/>
      <c r="L1" s="2"/>
      <c r="M1" s="2"/>
      <c r="N1" s="5"/>
      <c r="O1" s="5"/>
      <c r="P1" s="5"/>
      <c r="Q1" s="379" t="s">
        <v>76</v>
      </c>
      <c r="R1" s="380"/>
      <c r="S1" s="401" t="str">
        <f>VLOOKUP(Q1,VLookups!A43:C44,3,FALSE)</f>
        <v>Show the likelihood that the SPERT estimates will be EQUAL TO or GREATER THAN an uncertainty</v>
      </c>
      <c r="T1" s="401"/>
      <c r="U1" s="401"/>
      <c r="V1" s="401"/>
      <c r="W1" s="401"/>
      <c r="X1" s="401"/>
      <c r="Y1" s="5"/>
    </row>
    <row r="2" spans="1:229" ht="15" customHeight="1" x14ac:dyDescent="0.25">
      <c r="A2" s="2"/>
      <c r="C2" s="2"/>
      <c r="D2" s="53">
        <v>-0.5</v>
      </c>
      <c r="E2" s="122" t="s">
        <v>102</v>
      </c>
      <c r="F2" s="102">
        <v>1</v>
      </c>
      <c r="G2" s="2"/>
      <c r="I2" s="26"/>
      <c r="J2" s="26"/>
      <c r="K2" s="25"/>
      <c r="L2" s="26"/>
      <c r="M2" s="26"/>
      <c r="N2" s="5"/>
      <c r="O2" s="5"/>
      <c r="P2" s="5"/>
      <c r="Q2" s="399" t="s">
        <v>73</v>
      </c>
      <c r="R2" s="399" t="s">
        <v>74</v>
      </c>
      <c r="S2" s="396" t="s">
        <v>54</v>
      </c>
      <c r="T2" s="397"/>
      <c r="U2" s="397"/>
      <c r="V2" s="397"/>
      <c r="W2" s="397"/>
      <c r="X2" s="398"/>
      <c r="Y2" s="5"/>
      <c r="Z2" s="168" t="s">
        <v>181</v>
      </c>
    </row>
    <row r="3" spans="1:229" x14ac:dyDescent="0.25">
      <c r="A3" s="106" t="s">
        <v>5</v>
      </c>
      <c r="B3" s="124" t="s">
        <v>104</v>
      </c>
      <c r="C3" s="124" t="s">
        <v>106</v>
      </c>
      <c r="D3" s="119" t="s">
        <v>41</v>
      </c>
      <c r="E3" s="120" t="s">
        <v>6</v>
      </c>
      <c r="F3" s="121" t="s">
        <v>42</v>
      </c>
      <c r="G3" s="124" t="s">
        <v>107</v>
      </c>
      <c r="H3" s="124" t="s">
        <v>105</v>
      </c>
      <c r="I3" s="105"/>
      <c r="J3" s="58"/>
      <c r="K3" s="58" t="s">
        <v>69</v>
      </c>
      <c r="L3" s="58" t="s">
        <v>9</v>
      </c>
      <c r="M3" s="58" t="s">
        <v>175</v>
      </c>
      <c r="N3" s="58" t="s">
        <v>776</v>
      </c>
      <c r="O3" s="58" t="s">
        <v>67</v>
      </c>
      <c r="P3" s="58" t="s">
        <v>85</v>
      </c>
      <c r="Q3" s="400"/>
      <c r="R3" s="400"/>
      <c r="S3" s="101">
        <v>0.1</v>
      </c>
      <c r="T3" s="54">
        <v>0.9</v>
      </c>
      <c r="U3" s="54">
        <v>0.85</v>
      </c>
      <c r="V3" s="54">
        <v>0.8</v>
      </c>
      <c r="W3" s="54">
        <v>0.75</v>
      </c>
      <c r="X3" s="54">
        <v>0.7</v>
      </c>
      <c r="Y3" s="5"/>
      <c r="Z3" s="168" t="s">
        <v>182</v>
      </c>
      <c r="DX3" s="168" t="s">
        <v>176</v>
      </c>
      <c r="HU3" s="171" t="s">
        <v>223</v>
      </c>
    </row>
    <row r="4" spans="1:229" x14ac:dyDescent="0.25">
      <c r="A4" s="4">
        <v>1</v>
      </c>
      <c r="B4" s="116"/>
      <c r="C4" s="117"/>
      <c r="D4" s="123">
        <f>IF(ISBLANK(E4),"",IF(NOT(ISBLANK(C4)),C4,IF(NOT(ISBLANK(B4)),E4*(1+B4),E4*(1+$D$2))))</f>
        <v>60</v>
      </c>
      <c r="E4" s="96">
        <v>120</v>
      </c>
      <c r="F4" s="123">
        <f>IF(ISBLANK(E4),"",IF(NOT(ISBLANK(G4)),G4,IF(NOT(ISBLANK(H4)),E4*(1+H4),E4*(1+$F$2))))</f>
        <v>240</v>
      </c>
      <c r="G4" s="117"/>
      <c r="H4" s="115"/>
      <c r="I4" s="36">
        <f t="shared" ref="I4:I67" si="0">IF(OR(ISBLANK(E4),ISBLANK(F4),ISBLANK(D4)),"",IF(AND(D4&gt;0,E4&gt;0,F4&gt;0),IF(E4&gt;D4,IF(F4&gt;E4,1,-1),-1)))</f>
        <v>1</v>
      </c>
      <c r="J4" s="36">
        <f t="shared" ref="J4:J67" si="1">IF(OR(ISBLANK(D4),ISBLANK(E4),ISBLANK(F4)),"",IFERROR(MIN(E4-D4,F4-E4)/MAX(E4-D4,F4-E4),""))</f>
        <v>0.5</v>
      </c>
      <c r="K4" s="74">
        <f>IF(AND(D4&gt;0,E4&gt;0,F4&gt;0),(D4+(4*E4)+F4)/6,"")</f>
        <v>130</v>
      </c>
      <c r="L4" s="23" t="s">
        <v>13</v>
      </c>
      <c r="M4" s="58"/>
      <c r="N4" s="281"/>
      <c r="O4" s="75">
        <f>IF(AND(D4&gt;0,E4&gt;0,F4&gt;0),IF(ISBLANK(N4),IF(ISBLANK(L4),"",(F4-D4)*VLOOKUP(L4,VLookups!$A$4:$B$13,2,FALSE)),N4),"")</f>
        <v>12.727922061357855</v>
      </c>
      <c r="P4" s="76">
        <f t="shared" ref="P4:P35" si="2">IF(O4="","",O4^2)</f>
        <v>162</v>
      </c>
      <c r="Q4" s="96">
        <v>150</v>
      </c>
      <c r="R4" s="271">
        <f>IF(AND(Q4&gt;0,E4&gt;0,NOT(O4="")),ABS(VLOOKUP($Q$1,VLookups!$A$43:$B$44,2,FALSE)-_xlfn.NORM.DIST(Q4,K4,O4,TRUE)),"")</f>
        <v>0.94194912800972574</v>
      </c>
      <c r="S4" s="95">
        <f>IF(AND($D4&gt;0,$E4&gt;0,$F4&gt;0,NOT(ISBLANK($L4))),_xlfn.NORM.INV(ABS(VLOOKUP($Q$1,VLookups!$A$43:$B$44,2,FALSE)-S$3),$K4,$O4),"")</f>
        <v>113.68851155613717</v>
      </c>
      <c r="T4" s="94">
        <f>IF(AND($D4&gt;0,$E4&gt;0,$F4&gt;0,NOT(ISBLANK($L4))),_xlfn.NORM.INV(ABS(VLOOKUP($Q$1,VLookups!$A$43:$B$44,2,FALSE)-T$3),$K4,$O4),"")</f>
        <v>146.31148844386283</v>
      </c>
      <c r="U4" s="95">
        <f>IF(AND($D4&gt;0,$E4&gt;0,$F4&gt;0,NOT(ISBLANK($L4))),_xlfn.NORM.INV(ABS(VLOOKUP($Q$1,VLookups!$A$43:$B$44,2,FALSE)-U$3),$K4,$O4),"")</f>
        <v>143.19164340326591</v>
      </c>
      <c r="V4" s="94">
        <f>IF(AND($D4&gt;0,$E4&gt;0,$F4&gt;0,NOT(ISBLANK($L4))),_xlfn.NORM.INV(ABS(VLOOKUP($Q$1,VLookups!$A$43:$B$44,2,FALSE)-V$3),$K4,$O4),"")</f>
        <v>140.71208946609991</v>
      </c>
      <c r="W4" s="95">
        <f>IF(AND($D4&gt;0,$E4&gt;0,$F4&gt;0,NOT(ISBLANK($L4))),_xlfn.NORM.INV(ABS(VLOOKUP($Q$1,VLookups!$A$43:$B$44,2,FALSE)-W$3),$K4,$O4),"")</f>
        <v>138.58485297168045</v>
      </c>
      <c r="X4" s="94">
        <f>IF(AND($D4&gt;0,$E4&gt;0,$F4&gt;0,NOT(ISBLANK($L4))),_xlfn.NORM.INV(ABS(VLOOKUP($Q$1,VLookups!$A$43:$B$44,2,FALSE)-X$3),$K4,$O4),"")</f>
        <v>136.67452885468404</v>
      </c>
      <c r="Y4" s="5"/>
      <c r="Z4" s="169">
        <f>IF(AND(D4&gt;0,E4&gt;0,F4&gt;0),ABS(F4-D4)/60,"")</f>
        <v>3</v>
      </c>
      <c r="AA4" s="50">
        <f>IF(ISNONTEXT($Z4),AB4-$Z4,"")</f>
        <v>0</v>
      </c>
      <c r="AB4" s="50">
        <f t="shared" ref="AB4:AT4" si="3">IF(ISNONTEXT($Z4),AC4-$Z4,"")</f>
        <v>3</v>
      </c>
      <c r="AC4" s="50">
        <f t="shared" si="3"/>
        <v>6</v>
      </c>
      <c r="AD4" s="50">
        <f t="shared" si="3"/>
        <v>9</v>
      </c>
      <c r="AE4" s="50">
        <f t="shared" si="3"/>
        <v>12</v>
      </c>
      <c r="AF4" s="50">
        <f t="shared" si="3"/>
        <v>15</v>
      </c>
      <c r="AG4" s="50">
        <f t="shared" si="3"/>
        <v>18</v>
      </c>
      <c r="AH4" s="50">
        <f t="shared" si="3"/>
        <v>21</v>
      </c>
      <c r="AI4" s="50">
        <f t="shared" si="3"/>
        <v>24</v>
      </c>
      <c r="AJ4" s="50">
        <f t="shared" si="3"/>
        <v>27</v>
      </c>
      <c r="AK4" s="50">
        <f t="shared" si="3"/>
        <v>30</v>
      </c>
      <c r="AL4" s="50">
        <f t="shared" si="3"/>
        <v>33</v>
      </c>
      <c r="AM4" s="50">
        <f t="shared" si="3"/>
        <v>36</v>
      </c>
      <c r="AN4" s="50">
        <f t="shared" si="3"/>
        <v>39</v>
      </c>
      <c r="AO4" s="50">
        <f t="shared" si="3"/>
        <v>42</v>
      </c>
      <c r="AP4" s="50">
        <f t="shared" si="3"/>
        <v>45</v>
      </c>
      <c r="AQ4" s="50">
        <f t="shared" si="3"/>
        <v>48</v>
      </c>
      <c r="AR4" s="50">
        <f t="shared" si="3"/>
        <v>51</v>
      </c>
      <c r="AS4" s="50">
        <f t="shared" si="3"/>
        <v>54</v>
      </c>
      <c r="AT4" s="50">
        <f t="shared" si="3"/>
        <v>57</v>
      </c>
      <c r="AU4" s="50">
        <f>IF(ISNONTEXT($Z4),$D4,"")</f>
        <v>60</v>
      </c>
      <c r="AV4" s="50">
        <f>IF(ISNONTEXT($Z4),AU4+$Z4,"")</f>
        <v>63</v>
      </c>
      <c r="AW4" s="50">
        <f t="shared" ref="AW4:DH4" si="4">IF(ISNONTEXT($Z4),AV4+$Z4,"")</f>
        <v>66</v>
      </c>
      <c r="AX4" s="50">
        <f t="shared" si="4"/>
        <v>69</v>
      </c>
      <c r="AY4" s="50">
        <f t="shared" si="4"/>
        <v>72</v>
      </c>
      <c r="AZ4" s="50">
        <f t="shared" si="4"/>
        <v>75</v>
      </c>
      <c r="BA4" s="50">
        <f t="shared" si="4"/>
        <v>78</v>
      </c>
      <c r="BB4" s="50">
        <f t="shared" si="4"/>
        <v>81</v>
      </c>
      <c r="BC4" s="50">
        <f t="shared" si="4"/>
        <v>84</v>
      </c>
      <c r="BD4" s="50">
        <f t="shared" si="4"/>
        <v>87</v>
      </c>
      <c r="BE4" s="50">
        <f t="shared" si="4"/>
        <v>90</v>
      </c>
      <c r="BF4" s="50">
        <f t="shared" si="4"/>
        <v>93</v>
      </c>
      <c r="BG4" s="50">
        <f t="shared" si="4"/>
        <v>96</v>
      </c>
      <c r="BH4" s="50">
        <f t="shared" si="4"/>
        <v>99</v>
      </c>
      <c r="BI4" s="50">
        <f t="shared" si="4"/>
        <v>102</v>
      </c>
      <c r="BJ4" s="50">
        <f t="shared" si="4"/>
        <v>105</v>
      </c>
      <c r="BK4" s="50">
        <f t="shared" si="4"/>
        <v>108</v>
      </c>
      <c r="BL4" s="50">
        <f t="shared" si="4"/>
        <v>111</v>
      </c>
      <c r="BM4" s="50">
        <f t="shared" si="4"/>
        <v>114</v>
      </c>
      <c r="BN4" s="50">
        <f t="shared" si="4"/>
        <v>117</v>
      </c>
      <c r="BO4" s="50">
        <f t="shared" si="4"/>
        <v>120</v>
      </c>
      <c r="BP4" s="50">
        <f t="shared" si="4"/>
        <v>123</v>
      </c>
      <c r="BQ4" s="50">
        <f t="shared" si="4"/>
        <v>126</v>
      </c>
      <c r="BR4" s="50">
        <f t="shared" si="4"/>
        <v>129</v>
      </c>
      <c r="BS4" s="50">
        <f t="shared" si="4"/>
        <v>132</v>
      </c>
      <c r="BT4" s="50">
        <f t="shared" si="4"/>
        <v>135</v>
      </c>
      <c r="BU4" s="50">
        <f t="shared" si="4"/>
        <v>138</v>
      </c>
      <c r="BV4" s="50">
        <f t="shared" si="4"/>
        <v>141</v>
      </c>
      <c r="BW4" s="50">
        <f t="shared" si="4"/>
        <v>144</v>
      </c>
      <c r="BX4" s="50">
        <f t="shared" si="4"/>
        <v>147</v>
      </c>
      <c r="BY4" s="50">
        <f t="shared" si="4"/>
        <v>150</v>
      </c>
      <c r="BZ4" s="50">
        <f t="shared" si="4"/>
        <v>153</v>
      </c>
      <c r="CA4" s="50">
        <f t="shared" si="4"/>
        <v>156</v>
      </c>
      <c r="CB4" s="50">
        <f t="shared" si="4"/>
        <v>159</v>
      </c>
      <c r="CC4" s="50">
        <f t="shared" si="4"/>
        <v>162</v>
      </c>
      <c r="CD4" s="50">
        <f t="shared" si="4"/>
        <v>165</v>
      </c>
      <c r="CE4" s="50">
        <f t="shared" si="4"/>
        <v>168</v>
      </c>
      <c r="CF4" s="50">
        <f t="shared" si="4"/>
        <v>171</v>
      </c>
      <c r="CG4" s="50">
        <f t="shared" si="4"/>
        <v>174</v>
      </c>
      <c r="CH4" s="50">
        <f t="shared" si="4"/>
        <v>177</v>
      </c>
      <c r="CI4" s="50">
        <f t="shared" si="4"/>
        <v>180</v>
      </c>
      <c r="CJ4" s="50">
        <f t="shared" si="4"/>
        <v>183</v>
      </c>
      <c r="CK4" s="50">
        <f t="shared" si="4"/>
        <v>186</v>
      </c>
      <c r="CL4" s="50">
        <f t="shared" si="4"/>
        <v>189</v>
      </c>
      <c r="CM4" s="50">
        <f t="shared" si="4"/>
        <v>192</v>
      </c>
      <c r="CN4" s="50">
        <f t="shared" si="4"/>
        <v>195</v>
      </c>
      <c r="CO4" s="50">
        <f t="shared" si="4"/>
        <v>198</v>
      </c>
      <c r="CP4" s="50">
        <f t="shared" si="4"/>
        <v>201</v>
      </c>
      <c r="CQ4" s="50">
        <f t="shared" si="4"/>
        <v>204</v>
      </c>
      <c r="CR4" s="50">
        <f t="shared" si="4"/>
        <v>207</v>
      </c>
      <c r="CS4" s="50">
        <f t="shared" si="4"/>
        <v>210</v>
      </c>
      <c r="CT4" s="50">
        <f t="shared" si="4"/>
        <v>213</v>
      </c>
      <c r="CU4" s="50">
        <f t="shared" si="4"/>
        <v>216</v>
      </c>
      <c r="CV4" s="50">
        <f t="shared" si="4"/>
        <v>219</v>
      </c>
      <c r="CW4" s="50">
        <f t="shared" si="4"/>
        <v>222</v>
      </c>
      <c r="CX4" s="50">
        <f t="shared" si="4"/>
        <v>225</v>
      </c>
      <c r="CY4" s="50">
        <f t="shared" si="4"/>
        <v>228</v>
      </c>
      <c r="CZ4" s="50">
        <f t="shared" si="4"/>
        <v>231</v>
      </c>
      <c r="DA4" s="50">
        <f t="shared" si="4"/>
        <v>234</v>
      </c>
      <c r="DB4" s="50">
        <f t="shared" si="4"/>
        <v>237</v>
      </c>
      <c r="DC4" s="50">
        <f t="shared" si="4"/>
        <v>240</v>
      </c>
      <c r="DD4" s="50">
        <f t="shared" si="4"/>
        <v>243</v>
      </c>
      <c r="DE4" s="50">
        <f t="shared" si="4"/>
        <v>246</v>
      </c>
      <c r="DF4" s="50">
        <f t="shared" si="4"/>
        <v>249</v>
      </c>
      <c r="DG4" s="50">
        <f t="shared" si="4"/>
        <v>252</v>
      </c>
      <c r="DH4" s="50">
        <f t="shared" si="4"/>
        <v>255</v>
      </c>
      <c r="DI4" s="50">
        <f t="shared" ref="DI4:DW4" si="5">IF(ISNONTEXT($Z4),DH4+$Z4,"")</f>
        <v>258</v>
      </c>
      <c r="DJ4" s="50">
        <f t="shared" si="5"/>
        <v>261</v>
      </c>
      <c r="DK4" s="50">
        <f t="shared" si="5"/>
        <v>264</v>
      </c>
      <c r="DL4" s="50">
        <f t="shared" si="5"/>
        <v>267</v>
      </c>
      <c r="DM4" s="50">
        <f t="shared" si="5"/>
        <v>270</v>
      </c>
      <c r="DN4" s="50">
        <f t="shared" si="5"/>
        <v>273</v>
      </c>
      <c r="DO4" s="50">
        <f t="shared" si="5"/>
        <v>276</v>
      </c>
      <c r="DP4" s="50">
        <f t="shared" si="5"/>
        <v>279</v>
      </c>
      <c r="DQ4" s="50">
        <f t="shared" si="5"/>
        <v>282</v>
      </c>
      <c r="DR4" s="50">
        <f t="shared" si="5"/>
        <v>285</v>
      </c>
      <c r="DS4" s="50">
        <f t="shared" si="5"/>
        <v>288</v>
      </c>
      <c r="DT4" s="50">
        <f t="shared" si="5"/>
        <v>291</v>
      </c>
      <c r="DU4" s="50">
        <f t="shared" si="5"/>
        <v>294</v>
      </c>
      <c r="DV4" s="50">
        <f t="shared" si="5"/>
        <v>297</v>
      </c>
      <c r="DW4" s="50">
        <f t="shared" si="5"/>
        <v>300</v>
      </c>
      <c r="DX4" s="170">
        <f t="shared" ref="DX4:DX35" si="6">IF(ISNONTEXT($O4),_xlfn.NORM.DIST(AA4,$K4,$O4,FALSE),NA())</f>
        <v>6.9684777237783428E-25</v>
      </c>
      <c r="DY4" s="170">
        <f t="shared" ref="DY4:DY35" si="7">IF(ISNONTEXT($O4),_xlfn.NORM.DIST(AB4,$K4,$O4,FALSE),NA())</f>
        <v>7.5265843513652467E-24</v>
      </c>
      <c r="DZ4" s="170">
        <f t="shared" ref="DZ4:DZ35" si="8">IF(ISNONTEXT($O4),_xlfn.NORM.DIST(AC4,$K4,$O4,FALSE),NA())</f>
        <v>7.6900732942609377E-23</v>
      </c>
      <c r="EA4" s="170">
        <f t="shared" ref="EA4:EA35" si="9">IF(ISNONTEXT($O4),_xlfn.NORM.DIST(AD4,$K4,$O4,FALSE),NA())</f>
        <v>7.4325108828212766E-22</v>
      </c>
      <c r="EB4" s="170">
        <f t="shared" ref="EB4:EB35" si="10">IF(ISNONTEXT($O4),_xlfn.NORM.DIST(AE4,$K4,$O4,FALSE),NA())</f>
        <v>6.7953707621369362E-21</v>
      </c>
      <c r="EC4" s="170">
        <f t="shared" ref="EC4:EC35" si="11">IF(ISNONTEXT($O4),_xlfn.NORM.DIST(AF4,$K4,$O4,FALSE),NA())</f>
        <v>5.8771028299553976E-20</v>
      </c>
      <c r="ED4" s="170">
        <f t="shared" ref="ED4:ED35" si="12">IF(ISNONTEXT($O4),_xlfn.NORM.DIST(AG4,$K4,$O4,FALSE),NA())</f>
        <v>4.8082379351379858E-19</v>
      </c>
      <c r="EE4" s="170">
        <f t="shared" ref="EE4:EE35" si="13">IF(ISNONTEXT($O4),_xlfn.NORM.DIST(AH4,$K4,$O4,FALSE),NA())</f>
        <v>3.7211839606947974E-18</v>
      </c>
      <c r="EF4" s="170">
        <f t="shared" ref="EF4:EF35" si="14">IF(ISNONTEXT($O4),_xlfn.NORM.DIST(AI4,$K4,$O4,FALSE),NA())</f>
        <v>2.7242619145989223E-17</v>
      </c>
      <c r="EG4" s="170">
        <f t="shared" ref="EG4:EG35" si="15">IF(ISNONTEXT($O4),_xlfn.NORM.DIST(AJ4,$K4,$O4,FALSE),NA())</f>
        <v>1.8866402969921681E-16</v>
      </c>
      <c r="EH4" s="170">
        <f t="shared" ref="EH4:EH35" si="16">IF(ISNONTEXT($O4),_xlfn.NORM.DIST(AK4,$K4,$O4,FALSE),NA())</f>
        <v>1.2359527908805918E-15</v>
      </c>
      <c r="EI4" s="170">
        <f t="shared" ref="EI4:EI35" si="17">IF(ISNONTEXT($O4),_xlfn.NORM.DIST(AL4,$K4,$O4,FALSE),NA())</f>
        <v>7.6592666172814608E-15</v>
      </c>
      <c r="EJ4" s="170">
        <f t="shared" ref="EJ4:EJ35" si="18">IF(ISNONTEXT($O4),_xlfn.NORM.DIST(AM4,$K4,$O4,FALSE),NA())</f>
        <v>4.4899863552250668E-14</v>
      </c>
      <c r="EK4" s="170">
        <f t="shared" ref="EK4:EK35" si="19">IF(ISNONTEXT($O4),_xlfn.NORM.DIST(AN4,$K4,$O4,FALSE),NA())</f>
        <v>2.4898626113584396E-13</v>
      </c>
      <c r="EL4" s="170">
        <f t="shared" ref="EL4:EL35" si="20">IF(ISNONTEXT($O4),_xlfn.NORM.DIST(AO4,$K4,$O4,FALSE),NA())</f>
        <v>1.3061055504210289E-12</v>
      </c>
      <c r="EM4" s="170">
        <f t="shared" ref="EM4:EM35" si="21">IF(ISNONTEXT($O4),_xlfn.NORM.DIST(AP4,$K4,$O4,FALSE),NA())</f>
        <v>6.481174209111375E-12</v>
      </c>
      <c r="EN4" s="170">
        <f t="shared" ref="EN4:EN35" si="22">IF(ISNONTEXT($O4),_xlfn.NORM.DIST(AQ4,$K4,$O4,FALSE),NA())</f>
        <v>3.0422972438497199E-11</v>
      </c>
      <c r="EO4" s="170">
        <f t="shared" ref="EO4:EO35" si="23">IF(ISNONTEXT($O4),_xlfn.NORM.DIST(AR4,$K4,$O4,FALSE),NA())</f>
        <v>1.3508966404695406E-10</v>
      </c>
      <c r="EP4" s="170">
        <f t="shared" ref="EP4:EP35" si="24">IF(ISNONTEXT($O4),_xlfn.NORM.DIST(AS4,$K4,$O4,FALSE),NA())</f>
        <v>5.6743370394011511E-10</v>
      </c>
      <c r="EQ4" s="170">
        <f t="shared" ref="EQ4:EQ35" si="25">IF(ISNONTEXT($O4),_xlfn.NORM.DIST(AT4,$K4,$O4,FALSE),NA())</f>
        <v>2.2546579401310292E-9</v>
      </c>
      <c r="ER4" s="170">
        <f t="shared" ref="ER4:ER35" si="26">IF(ISNONTEXT($O4),_xlfn.NORM.DIST(AU4,$K4,$O4,FALSE),NA())</f>
        <v>8.4745906058224366E-9</v>
      </c>
      <c r="ES4" s="170">
        <f t="shared" ref="ES4:ES35" si="27">IF(ISNONTEXT($O4),_xlfn.NORM.DIST(AV4,$K4,$O4,FALSE),NA())</f>
        <v>3.0132094450624319E-8</v>
      </c>
      <c r="ET4" s="170">
        <f t="shared" ref="ET4:ET35" si="28">IF(ISNONTEXT($O4),_xlfn.NORM.DIST(AW4,$K4,$O4,FALSE),NA())</f>
        <v>1.0134736033162274E-7</v>
      </c>
      <c r="EU4" s="170">
        <f t="shared" ref="EU4:EU35" si="29">IF(ISNONTEXT($O4),_xlfn.NORM.DIST(AX4,$K4,$O4,FALSE),NA())</f>
        <v>3.2245424006306187E-7</v>
      </c>
      <c r="EV4" s="170">
        <f t="shared" ref="EV4:EV35" si="30">IF(ISNONTEXT($O4),_xlfn.NORM.DIST(AY4,$K4,$O4,FALSE),NA())</f>
        <v>9.7050163445319488E-7</v>
      </c>
      <c r="EW4" s="170">
        <f t="shared" ref="EW4:EW35" si="31">IF(ISNONTEXT($O4),_xlfn.NORM.DIST(AZ4,$K4,$O4,FALSE),NA())</f>
        <v>2.7631023934709469E-6</v>
      </c>
      <c r="EX4" s="170">
        <f t="shared" ref="EX4:EX35" si="32">IF(ISNONTEXT($O4),_xlfn.NORM.DIST(BA4,$K4,$O4,FALSE),NA())</f>
        <v>7.4416667165502108E-6</v>
      </c>
      <c r="EY4" s="170">
        <f t="shared" ref="EY4:EY35" si="33">IF(ISNONTEXT($O4),_xlfn.NORM.DIST(BB4,$K4,$O4,FALSE),NA())</f>
        <v>1.8959024213749054E-5</v>
      </c>
      <c r="EZ4" s="170">
        <f t="shared" ref="EZ4:EZ35" si="34">IF(ISNONTEXT($O4),_xlfn.NORM.DIST(BC4,$K4,$O4,FALSE),NA())</f>
        <v>4.5691380043308523E-5</v>
      </c>
      <c r="FA4" s="170">
        <f t="shared" ref="FA4:FA35" si="35">IF(ISNONTEXT($O4),_xlfn.NORM.DIST(BD4,$K4,$O4,FALSE),NA())</f>
        <v>1.0416578679311947E-4</v>
      </c>
      <c r="FB4" s="170">
        <f t="shared" ref="FB4:FB35" si="36">IF(ISNONTEXT($O4),_xlfn.NORM.DIST(BE4,$K4,$O4,FALSE),NA())</f>
        <v>2.2464070343153941E-4</v>
      </c>
      <c r="FC4" s="170">
        <f t="shared" ref="FC4:FC35" si="37">IF(ISNONTEXT($O4),_xlfn.NORM.DIST(BF4,$K4,$O4,FALSE),NA())</f>
        <v>4.5827306359179983E-4</v>
      </c>
      <c r="FD4" s="170">
        <f t="shared" ref="FD4:FD35" si="38">IF(ISNONTEXT($O4),_xlfn.NORM.DIST(BG4,$K4,$O4,FALSE),NA())</f>
        <v>8.8436743132465421E-4</v>
      </c>
      <c r="FE4" s="170">
        <f t="shared" ref="FE4:FE35" si="39">IF(ISNONTEXT($O4),_xlfn.NORM.DIST(BH4,$K4,$O4,FALSE),NA())</f>
        <v>1.6144094036297347E-3</v>
      </c>
      <c r="FF4" s="170">
        <f t="shared" ref="FF4:FF35" si="40">IF(ISNONTEXT($O4),_xlfn.NORM.DIST(BI4,$K4,$O4,FALSE),NA())</f>
        <v>2.7878355096275682E-3</v>
      </c>
      <c r="FG4" s="170">
        <f t="shared" ref="FG4:FG35" si="41">IF(ISNONTEXT($O4),_xlfn.NORM.DIST(BJ4,$K4,$O4,FALSE),NA())</f>
        <v>4.5540012060847623E-3</v>
      </c>
      <c r="FH4" s="170">
        <f t="shared" ref="FH4:FH35" si="42">IF(ISNONTEXT($O4),_xlfn.NORM.DIST(BK4,$K4,$O4,FALSE),NA())</f>
        <v>7.0370666736603608E-3</v>
      </c>
      <c r="FI4" s="170">
        <f t="shared" ref="FI4:FI35" si="43">IF(ISNONTEXT($O4),_xlfn.NORM.DIST(BL4,$K4,$O4,FALSE),NA())</f>
        <v>1.0286383674383061E-2</v>
      </c>
      <c r="FJ4" s="170">
        <f t="shared" ref="FJ4:FJ35" si="44">IF(ISNONTEXT($O4),_xlfn.NORM.DIST(BM4,$K4,$O4,FALSE),NA())</f>
        <v>1.4223494240528515E-2</v>
      </c>
      <c r="FK4" s="170">
        <f t="shared" ref="FK4:FK35" si="45">IF(ISNONTEXT($O4),_xlfn.NORM.DIST(BN4,$K4,$O4,FALSE),NA())</f>
        <v>1.8604688891485744E-2</v>
      </c>
      <c r="FL4" s="170">
        <f t="shared" ref="FL4:FL35" si="46">IF(ISNONTEXT($O4),_xlfn.NORM.DIST(BO4,$K4,$O4,FALSE),NA())</f>
        <v>2.3020303855851111E-2</v>
      </c>
      <c r="FM4" s="170">
        <f t="shared" ref="FM4:FM35" si="47">IF(ISNONTEXT($O4),_xlfn.NORM.DIST(BP4,$K4,$O4,FALSE),NA())</f>
        <v>2.6944629747919346E-2</v>
      </c>
      <c r="FN4" s="170">
        <f t="shared" ref="FN4:FN35" si="48">IF(ISNONTEXT($O4),_xlfn.NORM.DIST(BQ4,$K4,$O4,FALSE),NA())</f>
        <v>2.9833617512079295E-2</v>
      </c>
      <c r="FO4" s="170">
        <f t="shared" ref="FO4:FO35" si="49">IF(ISNONTEXT($O4),_xlfn.NORM.DIST(BR4,$K4,$O4,FALSE),NA())</f>
        <v>3.124727456341047E-2</v>
      </c>
      <c r="FP4" s="170">
        <f t="shared" ref="FP4:FP35" si="50">IF(ISNONTEXT($O4),_xlfn.NORM.DIST(BS4,$K4,$O4,FALSE),NA())</f>
        <v>3.0959283297528024E-2</v>
      </c>
      <c r="FQ4" s="170">
        <f t="shared" ref="FQ4:FQ35" si="51">IF(ISNONTEXT($O4),_xlfn.NORM.DIST(BT4,$K4,$O4,FALSE),NA())</f>
        <v>2.9016309960825017E-2</v>
      </c>
      <c r="FR4" s="170">
        <f t="shared" ref="FR4:FR35" si="52">IF(ISNONTEXT($O4),_xlfn.NORM.DIST(BU4,$K4,$O4,FALSE),NA())</f>
        <v>2.572562852714547E-2</v>
      </c>
      <c r="FS4" s="170">
        <f t="shared" ref="FS4:FS35" si="53">IF(ISNONTEXT($O4),_xlfn.NORM.DIST(BV4,$K4,$O4,FALSE),NA())</f>
        <v>2.1575572846903906E-2</v>
      </c>
      <c r="FT4" s="170">
        <f t="shared" ref="FT4:FT35" si="54">IF(ISNONTEXT($O4),_xlfn.NORM.DIST(BW4,$K4,$O4,FALSE),NA())</f>
        <v>1.7117140100527676E-2</v>
      </c>
      <c r="FU4" s="170">
        <f t="shared" ref="FU4:FU35" si="55">IF(ISNONTEXT($O4),_xlfn.NORM.DIST(BX4,$K4,$O4,FALSE),NA())</f>
        <v>1.2846138617870652E-2</v>
      </c>
      <c r="FV4" s="170">
        <f t="shared" ref="FV4:FV35" si="56">IF(ISNONTEXT($O4),_xlfn.NORM.DIST(BY4,$K4,$O4,FALSE),NA())</f>
        <v>9.1198255619732906E-3</v>
      </c>
      <c r="FW4" s="170">
        <f t="shared" ref="FW4:FW35" si="57">IF(ISNONTEXT($O4),_xlfn.NORM.DIST(BZ4,$K4,$O4,FALSE),NA())</f>
        <v>6.1245331234247424E-3</v>
      </c>
      <c r="FX4" s="170">
        <f t="shared" ref="FX4:FX35" si="58">IF(ISNONTEXT($O4),_xlfn.NORM.DIST(CA4,$K4,$O4,FALSE),NA())</f>
        <v>3.890737876332442E-3</v>
      </c>
      <c r="FY4" s="170">
        <f t="shared" ref="FY4:FY35" si="59">IF(ISNONTEXT($O4),_xlfn.NORM.DIST(CB4,$K4,$O4,FALSE),NA())</f>
        <v>2.3381021792989879E-3</v>
      </c>
      <c r="FZ4" s="170">
        <f t="shared" ref="FZ4:FZ35" si="60">IF(ISNONTEXT($O4),_xlfn.NORM.DIST(CC4,$K4,$O4,FALSE),NA())</f>
        <v>1.3291302101957176E-3</v>
      </c>
      <c r="GA4" s="170">
        <f t="shared" ref="GA4:GA35" si="61">IF(ISNONTEXT($O4),_xlfn.NORM.DIST(CD4,$K4,$O4,FALSE),NA())</f>
        <v>7.147334382980174E-4</v>
      </c>
      <c r="GB4" s="170">
        <f t="shared" ref="GB4:GB35" si="62">IF(ISNONTEXT($O4),_xlfn.NORM.DIST(CE4,$K4,$O4,FALSE),NA())</f>
        <v>3.6357432034183658E-4</v>
      </c>
      <c r="GC4" s="170">
        <f t="shared" ref="GC4:GC35" si="63">IF(ISNONTEXT($O4),_xlfn.NORM.DIST(CF4,$K4,$O4,FALSE),NA())</f>
        <v>1.7495035574219414E-4</v>
      </c>
      <c r="GD4" s="170">
        <f t="shared" ref="GD4:GD35" si="64">IF(ISNONTEXT($O4),_xlfn.NORM.DIST(CG4,$K4,$O4,FALSE),NA())</f>
        <v>7.9635917437463665E-5</v>
      </c>
      <c r="GE4" s="170">
        <f t="shared" ref="GE4:GE35" si="65">IF(ISNONTEXT($O4),_xlfn.NORM.DIST(CH4,$K4,$O4,FALSE),NA())</f>
        <v>3.4290646581788279E-5</v>
      </c>
      <c r="GF4" s="170">
        <f t="shared" ref="GF4:GF35" si="66">IF(ISNONTEXT($O4),_xlfn.NORM.DIST(CI4,$K4,$O4,FALSE),NA())</f>
        <v>1.3967378093256219E-5</v>
      </c>
      <c r="GG4" s="170">
        <f t="shared" ref="GG4:GG35" si="67">IF(ISNONTEXT($O4),_xlfn.NORM.DIST(CJ4,$K4,$O4,FALSE),NA())</f>
        <v>5.3817885906830205E-6</v>
      </c>
      <c r="GH4" s="170">
        <f t="shared" ref="GH4:GH35" si="68">IF(ISNONTEXT($O4),_xlfn.NORM.DIST(CK4,$K4,$O4,FALSE),NA())</f>
        <v>1.961602049293699E-6</v>
      </c>
      <c r="GI4" s="170">
        <f t="shared" ref="GI4:GI35" si="69">IF(ISNONTEXT($O4),_xlfn.NORM.DIST(CL4,$K4,$O4,FALSE),NA())</f>
        <v>6.7634410367167922E-7</v>
      </c>
      <c r="GJ4" s="170">
        <f t="shared" ref="GJ4:GJ35" si="70">IF(ISNONTEXT($O4),_xlfn.NORM.DIST(CM4,$K4,$O4,FALSE),NA())</f>
        <v>2.2059569799824102E-7</v>
      </c>
      <c r="GK4" s="170">
        <f t="shared" ref="GK4:GK35" si="71">IF(ISNONTEXT($O4),_xlfn.NORM.DIST(CN4,$K4,$O4,FALSE),NA())</f>
        <v>6.8061089667199655E-8</v>
      </c>
      <c r="GL4" s="170">
        <f t="shared" ref="GL4:GL35" si="72">IF(ISNONTEXT($O4),_xlfn.NORM.DIST(CO4,$K4,$O4,FALSE),NA())</f>
        <v>1.9864300934888917E-8</v>
      </c>
      <c r="GM4" s="170">
        <f t="shared" ref="GM4:GM35" si="73">IF(ISNONTEXT($O4),_xlfn.NORM.DIST(CP4,$K4,$O4,FALSE),NA())</f>
        <v>5.4842873642854905E-9</v>
      </c>
      <c r="GN4" s="170">
        <f t="shared" ref="GN4:GN35" si="74">IF(ISNONTEXT($O4),_xlfn.NORM.DIST(CQ4,$K4,$O4,FALSE),NA())</f>
        <v>1.4323186549991534E-9</v>
      </c>
      <c r="GO4" s="170">
        <f t="shared" ref="GO4:GO35" si="75">IF(ISNONTEXT($O4),_xlfn.NORM.DIST(CR4,$K4,$O4,FALSE),NA())</f>
        <v>3.5386012186000657E-10</v>
      </c>
      <c r="GP4" s="170">
        <f t="shared" ref="GP4:GP35" si="76">IF(ISNONTEXT($O4),_xlfn.NORM.DIST(CS4,$K4,$O4,FALSE),NA())</f>
        <v>8.2698213147277316E-11</v>
      </c>
      <c r="GQ4" s="170">
        <f t="shared" ref="GQ4:GQ35" si="77">IF(ISNONTEXT($O4),_xlfn.NORM.DIST(CT4,$K4,$O4,FALSE),NA())</f>
        <v>1.828239794613338E-11</v>
      </c>
      <c r="GR4" s="170">
        <f t="shared" ref="GR4:GR35" si="78">IF(ISNONTEXT($O4),_xlfn.NORM.DIST(CU4,$K4,$O4,FALSE),NA())</f>
        <v>3.8233382226432372E-12</v>
      </c>
      <c r="GS4" s="170">
        <f t="shared" ref="GS4:GS35" si="79">IF(ISNONTEXT($O4),_xlfn.NORM.DIST(CV4,$K4,$O4,FALSE),NA())</f>
        <v>7.5635347761762182E-13</v>
      </c>
      <c r="GT4" s="170">
        <f t="shared" ref="GT4:GT35" si="80">IF(ISNONTEXT($O4),_xlfn.NORM.DIST(CW4,$K4,$O4,FALSE),NA())</f>
        <v>1.4154007661827278E-13</v>
      </c>
      <c r="GU4" s="170">
        <f t="shared" ref="GU4:GU35" si="81">IF(ISNONTEXT($O4),_xlfn.NORM.DIST(CX4,$K4,$O4,FALSE),NA())</f>
        <v>2.5055701902435365E-14</v>
      </c>
      <c r="GV4" s="170">
        <f t="shared" ref="GV4:GV35" si="82">IF(ISNONTEXT($O4),_xlfn.NORM.DIST(CY4,$K4,$O4,FALSE),NA())</f>
        <v>4.1957175973619583E-15</v>
      </c>
      <c r="GW4" s="170">
        <f t="shared" ref="GW4:GW35" si="83">IF(ISNONTEXT($O4),_xlfn.NORM.DIST(CZ4,$K4,$O4,FALSE),NA())</f>
        <v>6.6462772497665231E-16</v>
      </c>
      <c r="GX4" s="170">
        <f t="shared" ref="GX4:GX35" si="84">IF(ISNONTEXT($O4),_xlfn.NORM.DIST(DA4,$K4,$O4,FALSE),NA())</f>
        <v>9.9591709551285817E-17</v>
      </c>
      <c r="GY4" s="170">
        <f t="shared" ref="GY4:GY35" si="85">IF(ISNONTEXT($O4),_xlfn.NORM.DIST(DB4,$K4,$O4,FALSE),NA())</f>
        <v>1.4116936121897973E-17</v>
      </c>
      <c r="GZ4" s="170">
        <f t="shared" ref="GZ4:GZ35" si="86">IF(ISNONTEXT($O4),_xlfn.NORM.DIST(DC4,$K4,$O4,FALSE),NA())</f>
        <v>1.8929111986116925E-18</v>
      </c>
      <c r="HA4" s="170">
        <f t="shared" ref="HA4:HA35" si="87">IF(ISNONTEXT($O4),_xlfn.NORM.DIST(DD4,$K4,$O4,FALSE),NA())</f>
        <v>2.4010022129220135E-19</v>
      </c>
      <c r="HB4" s="170">
        <f t="shared" ref="HB4:HB35" si="88">IF(ISNONTEXT($O4),_xlfn.NORM.DIST(DE4,$K4,$O4,FALSE),NA())</f>
        <v>2.8808948610530947E-20</v>
      </c>
      <c r="HC4" s="170">
        <f t="shared" ref="HC4:HC35" si="89">IF(ISNONTEXT($O4),_xlfn.NORM.DIST(DF4,$K4,$O4,FALSE),NA())</f>
        <v>3.2699023713176224E-21</v>
      </c>
      <c r="HD4" s="170">
        <f t="shared" ref="HD4:HD35" si="90">IF(ISNONTEXT($O4),_xlfn.NORM.DIST(DG4,$K4,$O4,FALSE),NA())</f>
        <v>3.5108695439283877E-22</v>
      </c>
      <c r="HE4" s="170">
        <f t="shared" ref="HE4:HE35" si="91">IF(ISNONTEXT($O4),_xlfn.NORM.DIST(DH4,$K4,$O4,FALSE),NA())</f>
        <v>3.5658833103573057E-23</v>
      </c>
      <c r="HF4" s="170">
        <f t="shared" ref="HF4:HF35" si="92">IF(ISNONTEXT($O4),_xlfn.NORM.DIST(DI4,$K4,$O4,FALSE),NA())</f>
        <v>3.4260373318399224E-24</v>
      </c>
      <c r="HG4" s="170">
        <f t="shared" ref="HG4:HG35" si="93">IF(ISNONTEXT($O4),_xlfn.NORM.DIST(DJ4,$K4,$O4,FALSE),NA())</f>
        <v>3.1137918918023668E-25</v>
      </c>
      <c r="HH4" s="170">
        <f t="shared" ref="HH4:HH35" si="94">IF(ISNONTEXT($O4),_xlfn.NORM.DIST(DK4,$K4,$O4,FALSE),NA())</f>
        <v>2.6770692443551475E-26</v>
      </c>
      <c r="HI4" s="170">
        <f t="shared" ref="HI4:HI35" si="95">IF(ISNONTEXT($O4),_xlfn.NORM.DIST(DL4,$K4,$O4,FALSE),NA())</f>
        <v>2.1772191959376634E-27</v>
      </c>
      <c r="HJ4" s="170">
        <f t="shared" ref="HJ4:HJ35" si="96">IF(ISNONTEXT($O4),_xlfn.NORM.DIST(DM4,$K4,$O4,FALSE),NA())</f>
        <v>1.6750093419056564E-28</v>
      </c>
      <c r="HK4" s="170">
        <f t="shared" ref="HK4:HK35" si="97">IF(ISNONTEXT($O4),_xlfn.NORM.DIST(DN4,$K4,$O4,FALSE),NA())</f>
        <v>1.2190031872541505E-29</v>
      </c>
      <c r="HL4" s="170">
        <f t="shared" ref="HL4:HL35" si="98">IF(ISNONTEXT($O4),_xlfn.NORM.DIST(DO4,$K4,$O4,FALSE),NA())</f>
        <v>8.3919903837002256E-31</v>
      </c>
      <c r="HM4" s="170">
        <f t="shared" ref="HM4:HM35" si="99">IF(ISNONTEXT($O4),_xlfn.NORM.DIST(DP4,$K4,$O4,FALSE),NA())</f>
        <v>5.4650940812683893E-32</v>
      </c>
      <c r="HN4" s="170">
        <f t="shared" ref="HN4:HN35" si="100">IF(ISNONTEXT($O4),_xlfn.NORM.DIST(DQ4,$K4,$O4,FALSE),NA())</f>
        <v>3.3666877336320994E-33</v>
      </c>
      <c r="HO4" s="170">
        <f t="shared" ref="HO4:HO35" si="101">IF(ISNONTEXT($O4),_xlfn.NORM.DIST(DR4,$K4,$O4,FALSE),NA())</f>
        <v>1.9619166794203699E-34</v>
      </c>
      <c r="HP4" s="170">
        <f t="shared" ref="HP4:HP35" si="102">IF(ISNONTEXT($O4),_xlfn.NORM.DIST(DS4,$K4,$O4,FALSE),NA())</f>
        <v>1.0815106760911687E-35</v>
      </c>
      <c r="HQ4" s="170">
        <f t="shared" ref="HQ4:HQ35" si="103">IF(ISNONTEXT($O4),_xlfn.NORM.DIST(DT4,$K4,$O4,FALSE),NA())</f>
        <v>5.6396686862157977E-37</v>
      </c>
      <c r="HR4" s="170">
        <f t="shared" ref="HR4:HR35" si="104">IF(ISNONTEXT($O4),_xlfn.NORM.DIST(DU4,$K4,$O4,FALSE),NA())</f>
        <v>2.7819473106409925E-38</v>
      </c>
      <c r="HS4" s="170">
        <f t="shared" ref="HS4:HS35" si="105">IF(ISNONTEXT($O4),_xlfn.NORM.DIST(DV4,$K4,$O4,FALSE),NA())</f>
        <v>1.2981256704447733E-39</v>
      </c>
      <c r="HT4" s="170">
        <f t="shared" ref="HT4:HT35" si="106">IF(ISNONTEXT($O4),_xlfn.NORM.DIST(DW4,$K4,$O4,FALSE),NA())</f>
        <v>5.7300327585656865E-41</v>
      </c>
    </row>
    <row r="5" spans="1:229" x14ac:dyDescent="0.25">
      <c r="A5" s="4">
        <v>2</v>
      </c>
      <c r="B5" s="116"/>
      <c r="C5" s="118"/>
      <c r="D5" s="123">
        <f t="shared" ref="D5:D35" si="107">IF(ISBLANK(E5),"",IF(NOT(ISBLANK(C5)),C5,IF(NOT(ISBLANK(B5)),E5*(1+B5),E5*(1+$D$2))))</f>
        <v>60</v>
      </c>
      <c r="E5" s="96">
        <v>120</v>
      </c>
      <c r="F5" s="123">
        <f t="shared" ref="F5:F35" si="108">IF(ISBLANK(E5),"",IF(NOT(ISBLANK(G5)),G5,IF(NOT(ISBLANK(H5)),E5*(1+H5),E5*(1+$F$2))))</f>
        <v>240</v>
      </c>
      <c r="G5" s="118"/>
      <c r="H5" s="115"/>
      <c r="I5" s="36">
        <f t="shared" si="0"/>
        <v>1</v>
      </c>
      <c r="J5" s="36">
        <f t="shared" si="1"/>
        <v>0.5</v>
      </c>
      <c r="K5" s="74">
        <f t="shared" ref="K5:K68" si="109">IF(AND(D5&gt;0,E5&gt;0,F5&gt;0),(D5+(4*E5)+F5)/6,"")</f>
        <v>130</v>
      </c>
      <c r="L5" s="23" t="s">
        <v>797</v>
      </c>
      <c r="M5" s="58"/>
      <c r="N5" s="281"/>
      <c r="O5" s="75">
        <f>IF(AND(D5&gt;0,E5&gt;0,F5&gt;0),IF(ISBLANK(N5),IF(ISBLANK(L5),"",(F5-D5)*VLOOKUP(L5,VLookups!$A$4:$B$13,2,FALSE)),N5),"")</f>
        <v>18</v>
      </c>
      <c r="P5" s="76">
        <f t="shared" si="2"/>
        <v>324</v>
      </c>
      <c r="Q5" s="96">
        <v>150</v>
      </c>
      <c r="R5" s="271">
        <f>IF(AND(Q5&gt;0,E5&gt;0,NOT(O5="")),ABS(VLOOKUP($Q$1,VLookups!$A$43:$B$44,2,FALSE)-_xlfn.NORM.DIST(Q5,K5,O5,TRUE)),"")</f>
        <v>0.86673973709749452</v>
      </c>
      <c r="S5" s="95">
        <f>IF(AND($D5&gt;0,$E5&gt;0,$F5&gt;0,NOT(ISBLANK($L5))),_xlfn.NORM.INV(ABS(VLOOKUP($Q$1,VLookups!$A$43:$B$44,2,FALSE)-S$3),$K5,$O5),"")</f>
        <v>106.93207182019719</v>
      </c>
      <c r="T5" s="94">
        <f>IF(AND($D5&gt;0,$E5&gt;0,$F5&gt;0,NOT(ISBLANK($L5))),_xlfn.NORM.INV(ABS(VLOOKUP($Q$1,VLookups!$A$43:$B$44,2,FALSE)-T$3),$K5,$O5),"")</f>
        <v>153.06792817980281</v>
      </c>
      <c r="U5" s="95">
        <f>IF(AND($D5&gt;0,$E5&gt;0,$F5&gt;0,NOT(ISBLANK($L5))),_xlfn.NORM.INV(ABS(VLOOKUP($Q$1,VLookups!$A$43:$B$44,2,FALSE)-U$3),$K5,$O5),"")</f>
        <v>148.65580101088821</v>
      </c>
      <c r="V5" s="94">
        <f>IF(AND($D5&gt;0,$E5&gt;0,$F5&gt;0,NOT(ISBLANK($L5))),_xlfn.NORM.INV(ABS(VLOOKUP($Q$1,VLookups!$A$43:$B$44,2,FALSE)-V$3),$K5,$O5),"")</f>
        <v>145.14918220431247</v>
      </c>
      <c r="W5" s="95">
        <f>IF(AND($D5&gt;0,$E5&gt;0,$F5&gt;0,NOT(ISBLANK($L5))),_xlfn.NORM.INV(ABS(VLOOKUP($Q$1,VLookups!$A$43:$B$44,2,FALSE)-W$3),$K5,$O5),"")</f>
        <v>142.14081550352947</v>
      </c>
      <c r="X5" s="94">
        <f>IF(AND($D5&gt;0,$E5&gt;0,$F5&gt;0,NOT(ISBLANK($L5))),_xlfn.NORM.INV(ABS(VLOOKUP($Q$1,VLookups!$A$43:$B$44,2,FALSE)-X$3),$K5,$O5),"")</f>
        <v>139.43920922874474</v>
      </c>
      <c r="Y5" s="5"/>
      <c r="Z5" s="169">
        <f t="shared" ref="Z5:Z68" si="110">IF(AND(D5&gt;0,E5&gt;0,F5&gt;0),ABS(F5-D5)/60,"")</f>
        <v>3</v>
      </c>
      <c r="AA5" s="50">
        <f t="shared" ref="AA5:AT5" si="111">IF(ISNONTEXT($Z5),AB5-$Z5,"")</f>
        <v>0</v>
      </c>
      <c r="AB5" s="50">
        <f t="shared" si="111"/>
        <v>3</v>
      </c>
      <c r="AC5" s="50">
        <f t="shared" si="111"/>
        <v>6</v>
      </c>
      <c r="AD5" s="50">
        <f t="shared" si="111"/>
        <v>9</v>
      </c>
      <c r="AE5" s="50">
        <f t="shared" si="111"/>
        <v>12</v>
      </c>
      <c r="AF5" s="50">
        <f t="shared" si="111"/>
        <v>15</v>
      </c>
      <c r="AG5" s="50">
        <f t="shared" si="111"/>
        <v>18</v>
      </c>
      <c r="AH5" s="50">
        <f t="shared" si="111"/>
        <v>21</v>
      </c>
      <c r="AI5" s="50">
        <f t="shared" si="111"/>
        <v>24</v>
      </c>
      <c r="AJ5" s="50">
        <f t="shared" si="111"/>
        <v>27</v>
      </c>
      <c r="AK5" s="50">
        <f t="shared" si="111"/>
        <v>30</v>
      </c>
      <c r="AL5" s="50">
        <f t="shared" si="111"/>
        <v>33</v>
      </c>
      <c r="AM5" s="50">
        <f t="shared" si="111"/>
        <v>36</v>
      </c>
      <c r="AN5" s="50">
        <f t="shared" si="111"/>
        <v>39</v>
      </c>
      <c r="AO5" s="50">
        <f t="shared" si="111"/>
        <v>42</v>
      </c>
      <c r="AP5" s="50">
        <f t="shared" si="111"/>
        <v>45</v>
      </c>
      <c r="AQ5" s="50">
        <f t="shared" si="111"/>
        <v>48</v>
      </c>
      <c r="AR5" s="50">
        <f t="shared" si="111"/>
        <v>51</v>
      </c>
      <c r="AS5" s="50">
        <f t="shared" si="111"/>
        <v>54</v>
      </c>
      <c r="AT5" s="50">
        <f t="shared" si="111"/>
        <v>57</v>
      </c>
      <c r="AU5" s="50">
        <f t="shared" ref="AU5:AU68" si="112">IF(ISNONTEXT($Z5),$D5,"")</f>
        <v>60</v>
      </c>
      <c r="AV5" s="50">
        <f t="shared" ref="AV5:DG5" si="113">IF(ISNONTEXT($Z5),AU5+$Z5,"")</f>
        <v>63</v>
      </c>
      <c r="AW5" s="50">
        <f t="shared" si="113"/>
        <v>66</v>
      </c>
      <c r="AX5" s="50">
        <f t="shared" si="113"/>
        <v>69</v>
      </c>
      <c r="AY5" s="50">
        <f t="shared" si="113"/>
        <v>72</v>
      </c>
      <c r="AZ5" s="50">
        <f t="shared" si="113"/>
        <v>75</v>
      </c>
      <c r="BA5" s="50">
        <f t="shared" si="113"/>
        <v>78</v>
      </c>
      <c r="BB5" s="50">
        <f t="shared" si="113"/>
        <v>81</v>
      </c>
      <c r="BC5" s="50">
        <f t="shared" si="113"/>
        <v>84</v>
      </c>
      <c r="BD5" s="50">
        <f t="shared" si="113"/>
        <v>87</v>
      </c>
      <c r="BE5" s="50">
        <f t="shared" si="113"/>
        <v>90</v>
      </c>
      <c r="BF5" s="50">
        <f t="shared" si="113"/>
        <v>93</v>
      </c>
      <c r="BG5" s="50">
        <f t="shared" si="113"/>
        <v>96</v>
      </c>
      <c r="BH5" s="50">
        <f t="shared" si="113"/>
        <v>99</v>
      </c>
      <c r="BI5" s="50">
        <f t="shared" si="113"/>
        <v>102</v>
      </c>
      <c r="BJ5" s="50">
        <f t="shared" si="113"/>
        <v>105</v>
      </c>
      <c r="BK5" s="50">
        <f t="shared" si="113"/>
        <v>108</v>
      </c>
      <c r="BL5" s="50">
        <f t="shared" si="113"/>
        <v>111</v>
      </c>
      <c r="BM5" s="50">
        <f t="shared" si="113"/>
        <v>114</v>
      </c>
      <c r="BN5" s="50">
        <f t="shared" si="113"/>
        <v>117</v>
      </c>
      <c r="BO5" s="50">
        <f t="shared" si="113"/>
        <v>120</v>
      </c>
      <c r="BP5" s="50">
        <f t="shared" si="113"/>
        <v>123</v>
      </c>
      <c r="BQ5" s="50">
        <f t="shared" si="113"/>
        <v>126</v>
      </c>
      <c r="BR5" s="50">
        <f t="shared" si="113"/>
        <v>129</v>
      </c>
      <c r="BS5" s="50">
        <f t="shared" si="113"/>
        <v>132</v>
      </c>
      <c r="BT5" s="50">
        <f t="shared" si="113"/>
        <v>135</v>
      </c>
      <c r="BU5" s="50">
        <f t="shared" si="113"/>
        <v>138</v>
      </c>
      <c r="BV5" s="50">
        <f t="shared" si="113"/>
        <v>141</v>
      </c>
      <c r="BW5" s="50">
        <f t="shared" si="113"/>
        <v>144</v>
      </c>
      <c r="BX5" s="50">
        <f t="shared" si="113"/>
        <v>147</v>
      </c>
      <c r="BY5" s="50">
        <f t="shared" si="113"/>
        <v>150</v>
      </c>
      <c r="BZ5" s="50">
        <f t="shared" si="113"/>
        <v>153</v>
      </c>
      <c r="CA5" s="50">
        <f t="shared" si="113"/>
        <v>156</v>
      </c>
      <c r="CB5" s="50">
        <f t="shared" si="113"/>
        <v>159</v>
      </c>
      <c r="CC5" s="50">
        <f t="shared" si="113"/>
        <v>162</v>
      </c>
      <c r="CD5" s="50">
        <f t="shared" si="113"/>
        <v>165</v>
      </c>
      <c r="CE5" s="50">
        <f t="shared" si="113"/>
        <v>168</v>
      </c>
      <c r="CF5" s="50">
        <f t="shared" si="113"/>
        <v>171</v>
      </c>
      <c r="CG5" s="50">
        <f t="shared" si="113"/>
        <v>174</v>
      </c>
      <c r="CH5" s="50">
        <f t="shared" si="113"/>
        <v>177</v>
      </c>
      <c r="CI5" s="50">
        <f t="shared" si="113"/>
        <v>180</v>
      </c>
      <c r="CJ5" s="50">
        <f t="shared" si="113"/>
        <v>183</v>
      </c>
      <c r="CK5" s="50">
        <f t="shared" si="113"/>
        <v>186</v>
      </c>
      <c r="CL5" s="50">
        <f t="shared" si="113"/>
        <v>189</v>
      </c>
      <c r="CM5" s="50">
        <f t="shared" si="113"/>
        <v>192</v>
      </c>
      <c r="CN5" s="50">
        <f t="shared" si="113"/>
        <v>195</v>
      </c>
      <c r="CO5" s="50">
        <f t="shared" si="113"/>
        <v>198</v>
      </c>
      <c r="CP5" s="50">
        <f t="shared" si="113"/>
        <v>201</v>
      </c>
      <c r="CQ5" s="50">
        <f t="shared" si="113"/>
        <v>204</v>
      </c>
      <c r="CR5" s="50">
        <f t="shared" si="113"/>
        <v>207</v>
      </c>
      <c r="CS5" s="50">
        <f t="shared" si="113"/>
        <v>210</v>
      </c>
      <c r="CT5" s="50">
        <f t="shared" si="113"/>
        <v>213</v>
      </c>
      <c r="CU5" s="50">
        <f t="shared" si="113"/>
        <v>216</v>
      </c>
      <c r="CV5" s="50">
        <f t="shared" si="113"/>
        <v>219</v>
      </c>
      <c r="CW5" s="50">
        <f t="shared" si="113"/>
        <v>222</v>
      </c>
      <c r="CX5" s="50">
        <f t="shared" si="113"/>
        <v>225</v>
      </c>
      <c r="CY5" s="50">
        <f t="shared" si="113"/>
        <v>228</v>
      </c>
      <c r="CZ5" s="50">
        <f t="shared" si="113"/>
        <v>231</v>
      </c>
      <c r="DA5" s="50">
        <f t="shared" si="113"/>
        <v>234</v>
      </c>
      <c r="DB5" s="50">
        <f t="shared" si="113"/>
        <v>237</v>
      </c>
      <c r="DC5" s="50">
        <f t="shared" si="113"/>
        <v>240</v>
      </c>
      <c r="DD5" s="50">
        <f t="shared" si="113"/>
        <v>243</v>
      </c>
      <c r="DE5" s="50">
        <f t="shared" si="113"/>
        <v>246</v>
      </c>
      <c r="DF5" s="50">
        <f t="shared" si="113"/>
        <v>249</v>
      </c>
      <c r="DG5" s="50">
        <f t="shared" si="113"/>
        <v>252</v>
      </c>
      <c r="DH5" s="50">
        <f t="shared" ref="DH5:DW5" si="114">IF(ISNONTEXT($Z5),DG5+$Z5,"")</f>
        <v>255</v>
      </c>
      <c r="DI5" s="50">
        <f t="shared" si="114"/>
        <v>258</v>
      </c>
      <c r="DJ5" s="50">
        <f t="shared" si="114"/>
        <v>261</v>
      </c>
      <c r="DK5" s="50">
        <f t="shared" si="114"/>
        <v>264</v>
      </c>
      <c r="DL5" s="50">
        <f t="shared" si="114"/>
        <v>267</v>
      </c>
      <c r="DM5" s="50">
        <f t="shared" si="114"/>
        <v>270</v>
      </c>
      <c r="DN5" s="50">
        <f t="shared" si="114"/>
        <v>273</v>
      </c>
      <c r="DO5" s="50">
        <f t="shared" si="114"/>
        <v>276</v>
      </c>
      <c r="DP5" s="50">
        <f t="shared" si="114"/>
        <v>279</v>
      </c>
      <c r="DQ5" s="50">
        <f t="shared" si="114"/>
        <v>282</v>
      </c>
      <c r="DR5" s="50">
        <f t="shared" si="114"/>
        <v>285</v>
      </c>
      <c r="DS5" s="50">
        <f t="shared" si="114"/>
        <v>288</v>
      </c>
      <c r="DT5" s="50">
        <f t="shared" si="114"/>
        <v>291</v>
      </c>
      <c r="DU5" s="50">
        <f t="shared" si="114"/>
        <v>294</v>
      </c>
      <c r="DV5" s="50">
        <f t="shared" si="114"/>
        <v>297</v>
      </c>
      <c r="DW5" s="50">
        <f t="shared" si="114"/>
        <v>300</v>
      </c>
      <c r="DX5" s="170">
        <f t="shared" si="6"/>
        <v>1.0450335647108752E-13</v>
      </c>
      <c r="DY5" s="170">
        <f t="shared" si="7"/>
        <v>3.4344741190261726E-13</v>
      </c>
      <c r="DZ5" s="170">
        <f t="shared" si="8"/>
        <v>1.0978083279046891E-12</v>
      </c>
      <c r="EA5" s="170">
        <f t="shared" si="9"/>
        <v>3.4129431823301979E-12</v>
      </c>
      <c r="EB5" s="170">
        <f t="shared" si="10"/>
        <v>1.0319718719711485E-11</v>
      </c>
      <c r="EC5" s="170">
        <f t="shared" si="11"/>
        <v>3.0348898012667587E-11</v>
      </c>
      <c r="ED5" s="170">
        <f t="shared" si="12"/>
        <v>8.6806901898921053E-11</v>
      </c>
      <c r="EE5" s="170">
        <f t="shared" si="13"/>
        <v>2.4149150140837733E-10</v>
      </c>
      <c r="EF5" s="170">
        <f t="shared" si="14"/>
        <v>6.5340990092840569E-10</v>
      </c>
      <c r="EG5" s="170">
        <f t="shared" si="15"/>
        <v>1.7195144691521E-9</v>
      </c>
      <c r="EH5" s="170">
        <f t="shared" si="16"/>
        <v>4.4011099937389867E-9</v>
      </c>
      <c r="EI5" s="170">
        <f t="shared" si="17"/>
        <v>1.0956071937876452E-8</v>
      </c>
      <c r="EJ5" s="170">
        <f t="shared" si="18"/>
        <v>2.6526734585076505E-8</v>
      </c>
      <c r="EK5" s="170">
        <f t="shared" si="19"/>
        <v>6.2466758933439779E-8</v>
      </c>
      <c r="EL5" s="170">
        <f t="shared" si="20"/>
        <v>1.4307060674924061E-7</v>
      </c>
      <c r="EM5" s="170">
        <f t="shared" si="21"/>
        <v>3.1870445112199542E-7</v>
      </c>
      <c r="EN5" s="170">
        <f t="shared" si="22"/>
        <v>6.9049748873870854E-7</v>
      </c>
      <c r="EO5" s="170">
        <f t="shared" si="23"/>
        <v>1.4550313217348147E-6</v>
      </c>
      <c r="EP5" s="170">
        <f t="shared" si="24"/>
        <v>2.9820769473497515E-6</v>
      </c>
      <c r="EQ5" s="170">
        <f t="shared" si="25"/>
        <v>5.944312230763987E-6</v>
      </c>
      <c r="ER5" s="170">
        <f t="shared" si="26"/>
        <v>1.1524461598217815E-5</v>
      </c>
      <c r="ES5" s="170">
        <f t="shared" si="27"/>
        <v>2.1730811343650224E-5</v>
      </c>
      <c r="ET5" s="170">
        <f t="shared" si="28"/>
        <v>3.9853594923294818E-5</v>
      </c>
      <c r="EU5" s="170">
        <f t="shared" si="29"/>
        <v>7.1087841477675983E-5</v>
      </c>
      <c r="EV5" s="170">
        <f t="shared" si="30"/>
        <v>1.2332735491980557E-4</v>
      </c>
      <c r="EW5" s="170">
        <f t="shared" si="31"/>
        <v>2.0809410188877054E-4</v>
      </c>
      <c r="EX5" s="170">
        <f t="shared" si="32"/>
        <v>3.4150446742285613E-4</v>
      </c>
      <c r="EY5" s="170">
        <f t="shared" si="33"/>
        <v>5.4509132709897783E-4</v>
      </c>
      <c r="EZ5" s="170">
        <f t="shared" si="34"/>
        <v>8.4621051817231595E-4</v>
      </c>
      <c r="FA5" s="170">
        <f t="shared" si="35"/>
        <v>1.2776851015142636E-3</v>
      </c>
      <c r="FB5" s="170">
        <f t="shared" si="36"/>
        <v>1.8763139464039241E-3</v>
      </c>
      <c r="FC5" s="170">
        <f t="shared" si="37"/>
        <v>2.6799299788687072E-3</v>
      </c>
      <c r="FD5" s="170">
        <f t="shared" si="38"/>
        <v>3.7228681176922347E-3</v>
      </c>
      <c r="FE5" s="170">
        <f t="shared" si="39"/>
        <v>5.0300015714307283E-3</v>
      </c>
      <c r="FF5" s="170">
        <f t="shared" si="40"/>
        <v>6.6098994680042515E-3</v>
      </c>
      <c r="FG5" s="170">
        <f t="shared" si="41"/>
        <v>8.4480767764308715E-3</v>
      </c>
      <c r="FH5" s="170">
        <f t="shared" si="42"/>
        <v>1.0501639707961792E-2</v>
      </c>
      <c r="FI5" s="170">
        <f t="shared" si="43"/>
        <v>1.2696752123479165E-2</v>
      </c>
      <c r="FJ5" s="170">
        <f t="shared" si="44"/>
        <v>1.4930158974517998E-2</v>
      </c>
      <c r="FK5" s="170">
        <f t="shared" si="45"/>
        <v>1.707546296567982E-2</v>
      </c>
      <c r="FL5" s="170">
        <f t="shared" si="46"/>
        <v>1.8994016342562734E-2</v>
      </c>
      <c r="FM5" s="170">
        <f t="shared" si="47"/>
        <v>2.054931699076307E-2</v>
      </c>
      <c r="FN5" s="170">
        <f t="shared" si="48"/>
        <v>2.1622914953985908E-2</v>
      </c>
      <c r="FO5" s="170">
        <f t="shared" si="49"/>
        <v>2.2129283529430305E-2</v>
      </c>
      <c r="FP5" s="170">
        <f t="shared" si="50"/>
        <v>2.2027069930838222E-2</v>
      </c>
      <c r="FQ5" s="170">
        <f t="shared" si="51"/>
        <v>2.1324672612369349E-2</v>
      </c>
      <c r="FR5" s="170">
        <f t="shared" si="52"/>
        <v>2.0079101660152417E-2</v>
      </c>
      <c r="FS5" s="170">
        <f t="shared" si="53"/>
        <v>1.8388336777016349E-2</v>
      </c>
      <c r="FT5" s="170">
        <f t="shared" si="54"/>
        <v>1.6378604051937619E-2</v>
      </c>
      <c r="FU5" s="170">
        <f t="shared" si="55"/>
        <v>1.418886260907672E-2</v>
      </c>
      <c r="FV5" s="170">
        <f t="shared" si="56"/>
        <v>1.1955136722390614E-2</v>
      </c>
      <c r="FW5" s="170">
        <f t="shared" si="57"/>
        <v>9.7971052872341466E-3</v>
      </c>
      <c r="FX5" s="170">
        <f t="shared" si="58"/>
        <v>7.8086735645219165E-3</v>
      </c>
      <c r="FY5" s="170">
        <f t="shared" si="59"/>
        <v>6.0533115244440052E-3</v>
      </c>
      <c r="FZ5" s="170">
        <f t="shared" si="60"/>
        <v>4.5639938034669914E-3</v>
      </c>
      <c r="GA5" s="170">
        <f t="shared" si="61"/>
        <v>3.3468275231138852E-3</v>
      </c>
      <c r="GB5" s="170">
        <f t="shared" si="62"/>
        <v>2.3870300257754005E-3</v>
      </c>
      <c r="GC5" s="170">
        <f t="shared" si="63"/>
        <v>1.6558412459777424E-3</v>
      </c>
      <c r="GD5" s="170">
        <f t="shared" si="64"/>
        <v>1.1171610235881904E-3</v>
      </c>
      <c r="GE5" s="170">
        <f t="shared" si="65"/>
        <v>7.3307619761906265E-4</v>
      </c>
      <c r="GF5" s="170">
        <f t="shared" si="66"/>
        <v>4.678630268954641E-4</v>
      </c>
      <c r="GG5" s="170">
        <f t="shared" si="67"/>
        <v>2.9041871418309853E-4</v>
      </c>
      <c r="GH5" s="170">
        <f t="shared" si="68"/>
        <v>1.7533423980100246E-4</v>
      </c>
      <c r="GI5" s="170">
        <f t="shared" si="69"/>
        <v>1.0295445300734617E-4</v>
      </c>
      <c r="GJ5" s="170">
        <f t="shared" si="70"/>
        <v>5.8797627263647633E-5</v>
      </c>
      <c r="GK5" s="170">
        <f t="shared" si="71"/>
        <v>3.2659590149816609E-5</v>
      </c>
      <c r="GL5" s="170">
        <f t="shared" si="72"/>
        <v>1.764403556125214E-5</v>
      </c>
      <c r="GM5" s="170">
        <f t="shared" si="73"/>
        <v>9.2708890322108719E-6</v>
      </c>
      <c r="GN5" s="170">
        <f t="shared" si="74"/>
        <v>4.7378478045054542E-6</v>
      </c>
      <c r="GO5" s="170">
        <f t="shared" si="75"/>
        <v>2.3549250683193255E-6</v>
      </c>
      <c r="GP5" s="170">
        <f t="shared" si="76"/>
        <v>1.138437897048529E-6</v>
      </c>
      <c r="GQ5" s="170">
        <f t="shared" si="77"/>
        <v>5.3527610952675066E-7</v>
      </c>
      <c r="GR5" s="170">
        <f t="shared" si="78"/>
        <v>2.4478378211956511E-7</v>
      </c>
      <c r="GS5" s="170">
        <f t="shared" si="79"/>
        <v>1.0887387626055893E-7</v>
      </c>
      <c r="GT5" s="170">
        <f t="shared" si="80"/>
        <v>4.7097840503272611E-8</v>
      </c>
      <c r="GU5" s="170">
        <f t="shared" si="81"/>
        <v>1.9815934961142161E-8</v>
      </c>
      <c r="GV5" s="170">
        <f t="shared" si="82"/>
        <v>8.1089459582536712E-9</v>
      </c>
      <c r="GW5" s="170">
        <f t="shared" si="83"/>
        <v>3.2273830100531555E-9</v>
      </c>
      <c r="GX5" s="170">
        <f t="shared" si="84"/>
        <v>1.2493176486091811E-9</v>
      </c>
      <c r="GY5" s="170">
        <f t="shared" si="85"/>
        <v>4.703612179184986E-10</v>
      </c>
      <c r="GZ5" s="170">
        <f t="shared" si="86"/>
        <v>1.7223697990120915E-10</v>
      </c>
      <c r="HA5" s="170">
        <f t="shared" si="87"/>
        <v>6.1341947733036316E-11</v>
      </c>
      <c r="HB5" s="170">
        <f t="shared" si="88"/>
        <v>2.1248338967123582E-11</v>
      </c>
      <c r="HC5" s="170">
        <f t="shared" si="89"/>
        <v>7.1586095350585765E-12</v>
      </c>
      <c r="HD5" s="170">
        <f t="shared" si="90"/>
        <v>2.3456792583382869E-12</v>
      </c>
      <c r="HE5" s="170">
        <f t="shared" si="91"/>
        <v>7.4755791671771398E-13</v>
      </c>
      <c r="HF5" s="170">
        <f t="shared" si="92"/>
        <v>2.3171669576528976E-13</v>
      </c>
      <c r="HG5" s="170">
        <f t="shared" si="93"/>
        <v>6.9856379464710734E-14</v>
      </c>
      <c r="HH5" s="170">
        <f t="shared" si="94"/>
        <v>2.0482882976478784E-14</v>
      </c>
      <c r="HI5" s="170">
        <f t="shared" si="95"/>
        <v>5.841338296639286E-15</v>
      </c>
      <c r="HJ5" s="170">
        <f t="shared" si="96"/>
        <v>1.6202047393328279E-15</v>
      </c>
      <c r="HK5" s="170">
        <f t="shared" si="97"/>
        <v>4.3708278536994464E-16</v>
      </c>
      <c r="HL5" s="170">
        <f t="shared" si="98"/>
        <v>1.1468160706588036E-16</v>
      </c>
      <c r="HM5" s="170">
        <f t="shared" si="99"/>
        <v>2.9265779949361781E-17</v>
      </c>
      <c r="HN5" s="170">
        <f t="shared" si="100"/>
        <v>7.2637802952067271E-18</v>
      </c>
      <c r="HO5" s="170">
        <f t="shared" si="101"/>
        <v>1.7534830055869369E-18</v>
      </c>
      <c r="HP5" s="170">
        <f t="shared" si="102"/>
        <v>4.1169603739568728E-19</v>
      </c>
      <c r="HQ5" s="170">
        <f t="shared" si="103"/>
        <v>9.4013035848809173E-20</v>
      </c>
      <c r="HR5" s="170">
        <f t="shared" si="104"/>
        <v>2.0880251798731608E-20</v>
      </c>
      <c r="HS5" s="170">
        <f t="shared" si="105"/>
        <v>4.5104476908890465E-21</v>
      </c>
      <c r="HT5" s="170">
        <f t="shared" si="106"/>
        <v>9.476322534158163E-22</v>
      </c>
    </row>
    <row r="6" spans="1:229" x14ac:dyDescent="0.25">
      <c r="A6" s="4">
        <v>3</v>
      </c>
      <c r="B6" s="116"/>
      <c r="C6" s="118"/>
      <c r="D6" s="123">
        <f t="shared" si="107"/>
        <v>60</v>
      </c>
      <c r="E6" s="96">
        <v>120</v>
      </c>
      <c r="F6" s="123">
        <f t="shared" si="108"/>
        <v>240</v>
      </c>
      <c r="G6" s="118"/>
      <c r="H6" s="115"/>
      <c r="I6" s="36">
        <f t="shared" si="0"/>
        <v>1</v>
      </c>
      <c r="J6" s="36">
        <f t="shared" si="1"/>
        <v>0.5</v>
      </c>
      <c r="K6" s="74">
        <f t="shared" si="109"/>
        <v>130</v>
      </c>
      <c r="L6" s="23" t="s">
        <v>0</v>
      </c>
      <c r="M6" s="58"/>
      <c r="N6" s="281"/>
      <c r="O6" s="75">
        <f>IF(AND(D6&gt;0,E6&gt;0,F6&gt;0),IF(ISBLANK(N6),IF(ISBLANK(L6),"",(F6-D6)*VLOOKUP(L6,VLookups!$A$4:$B$13,2,FALSE)),N6),"")</f>
        <v>25.45584412271571</v>
      </c>
      <c r="P6" s="76">
        <f t="shared" si="2"/>
        <v>648</v>
      </c>
      <c r="Q6" s="96">
        <v>150</v>
      </c>
      <c r="R6" s="271">
        <f>IF(AND(Q6&gt;0,E6&gt;0,NOT(O6="")),ABS(VLOOKUP($Q$1,VLookups!$A$43:$B$44,2,FALSE)-_xlfn.NORM.DIST(Q6,K6,O6,TRUE)),"")</f>
        <v>0.78397080942905362</v>
      </c>
      <c r="S6" s="95">
        <f>IF(AND($D6&gt;0,$E6&gt;0,$F6&gt;0,NOT(ISBLANK($L6))),_xlfn.NORM.INV(ABS(VLOOKUP($Q$1,VLookups!$A$43:$B$44,2,FALSE)-S$3),$K6,$O6),"")</f>
        <v>97.377023112274358</v>
      </c>
      <c r="T6" s="94">
        <f>IF(AND($D6&gt;0,$E6&gt;0,$F6&gt;0,NOT(ISBLANK($L6))),_xlfn.NORM.INV(ABS(VLOOKUP($Q$1,VLookups!$A$43:$B$44,2,FALSE)-T$3),$K6,$O6),"")</f>
        <v>162.62297688772566</v>
      </c>
      <c r="U6" s="95">
        <f>IF(AND($D6&gt;0,$E6&gt;0,$F6&gt;0,NOT(ISBLANK($L6))),_xlfn.NORM.INV(ABS(VLOOKUP($Q$1,VLookups!$A$43:$B$44,2,FALSE)-U$3),$K6,$O6),"")</f>
        <v>156.38328680653183</v>
      </c>
      <c r="V6" s="94">
        <f>IF(AND($D6&gt;0,$E6&gt;0,$F6&gt;0,NOT(ISBLANK($L6))),_xlfn.NORM.INV(ABS(VLOOKUP($Q$1,VLookups!$A$43:$B$44,2,FALSE)-V$3),$K6,$O6),"")</f>
        <v>151.42417893219982</v>
      </c>
      <c r="W6" s="95">
        <f>IF(AND($D6&gt;0,$E6&gt;0,$F6&gt;0,NOT(ISBLANK($L6))),_xlfn.NORM.INV(ABS(VLOOKUP($Q$1,VLookups!$A$43:$B$44,2,FALSE)-W$3),$K6,$O6),"")</f>
        <v>147.16970594336092</v>
      </c>
      <c r="X6" s="94">
        <f>IF(AND($D6&gt;0,$E6&gt;0,$F6&gt;0,NOT(ISBLANK($L6))),_xlfn.NORM.INV(ABS(VLOOKUP($Q$1,VLookups!$A$43:$B$44,2,FALSE)-X$3),$K6,$O6),"")</f>
        <v>143.34905770936808</v>
      </c>
      <c r="Y6" s="5"/>
      <c r="Z6" s="169">
        <f t="shared" si="110"/>
        <v>3</v>
      </c>
      <c r="AA6" s="50">
        <f t="shared" ref="AA6:AT6" si="115">IF(ISNONTEXT($Z6),AB6-$Z6,"")</f>
        <v>0</v>
      </c>
      <c r="AB6" s="50">
        <f t="shared" si="115"/>
        <v>3</v>
      </c>
      <c r="AC6" s="50">
        <f t="shared" si="115"/>
        <v>6</v>
      </c>
      <c r="AD6" s="50">
        <f t="shared" si="115"/>
        <v>9</v>
      </c>
      <c r="AE6" s="50">
        <f t="shared" si="115"/>
        <v>12</v>
      </c>
      <c r="AF6" s="50">
        <f t="shared" si="115"/>
        <v>15</v>
      </c>
      <c r="AG6" s="50">
        <f t="shared" si="115"/>
        <v>18</v>
      </c>
      <c r="AH6" s="50">
        <f t="shared" si="115"/>
        <v>21</v>
      </c>
      <c r="AI6" s="50">
        <f t="shared" si="115"/>
        <v>24</v>
      </c>
      <c r="AJ6" s="50">
        <f t="shared" si="115"/>
        <v>27</v>
      </c>
      <c r="AK6" s="50">
        <f t="shared" si="115"/>
        <v>30</v>
      </c>
      <c r="AL6" s="50">
        <f t="shared" si="115"/>
        <v>33</v>
      </c>
      <c r="AM6" s="50">
        <f t="shared" si="115"/>
        <v>36</v>
      </c>
      <c r="AN6" s="50">
        <f t="shared" si="115"/>
        <v>39</v>
      </c>
      <c r="AO6" s="50">
        <f t="shared" si="115"/>
        <v>42</v>
      </c>
      <c r="AP6" s="50">
        <f t="shared" si="115"/>
        <v>45</v>
      </c>
      <c r="AQ6" s="50">
        <f t="shared" si="115"/>
        <v>48</v>
      </c>
      <c r="AR6" s="50">
        <f t="shared" si="115"/>
        <v>51</v>
      </c>
      <c r="AS6" s="50">
        <f t="shared" si="115"/>
        <v>54</v>
      </c>
      <c r="AT6" s="50">
        <f t="shared" si="115"/>
        <v>57</v>
      </c>
      <c r="AU6" s="50">
        <f t="shared" si="112"/>
        <v>60</v>
      </c>
      <c r="AV6" s="50">
        <f t="shared" ref="AV6:DG6" si="116">IF(ISNONTEXT($Z6),AU6+$Z6,"")</f>
        <v>63</v>
      </c>
      <c r="AW6" s="50">
        <f t="shared" si="116"/>
        <v>66</v>
      </c>
      <c r="AX6" s="50">
        <f t="shared" si="116"/>
        <v>69</v>
      </c>
      <c r="AY6" s="50">
        <f t="shared" si="116"/>
        <v>72</v>
      </c>
      <c r="AZ6" s="50">
        <f t="shared" si="116"/>
        <v>75</v>
      </c>
      <c r="BA6" s="50">
        <f t="shared" si="116"/>
        <v>78</v>
      </c>
      <c r="BB6" s="50">
        <f t="shared" si="116"/>
        <v>81</v>
      </c>
      <c r="BC6" s="50">
        <f t="shared" si="116"/>
        <v>84</v>
      </c>
      <c r="BD6" s="50">
        <f t="shared" si="116"/>
        <v>87</v>
      </c>
      <c r="BE6" s="50">
        <f t="shared" si="116"/>
        <v>90</v>
      </c>
      <c r="BF6" s="50">
        <f t="shared" si="116"/>
        <v>93</v>
      </c>
      <c r="BG6" s="50">
        <f t="shared" si="116"/>
        <v>96</v>
      </c>
      <c r="BH6" s="50">
        <f t="shared" si="116"/>
        <v>99</v>
      </c>
      <c r="BI6" s="50">
        <f t="shared" si="116"/>
        <v>102</v>
      </c>
      <c r="BJ6" s="50">
        <f t="shared" si="116"/>
        <v>105</v>
      </c>
      <c r="BK6" s="50">
        <f t="shared" si="116"/>
        <v>108</v>
      </c>
      <c r="BL6" s="50">
        <f t="shared" si="116"/>
        <v>111</v>
      </c>
      <c r="BM6" s="50">
        <f t="shared" si="116"/>
        <v>114</v>
      </c>
      <c r="BN6" s="50">
        <f t="shared" si="116"/>
        <v>117</v>
      </c>
      <c r="BO6" s="50">
        <f t="shared" si="116"/>
        <v>120</v>
      </c>
      <c r="BP6" s="50">
        <f t="shared" si="116"/>
        <v>123</v>
      </c>
      <c r="BQ6" s="50">
        <f t="shared" si="116"/>
        <v>126</v>
      </c>
      <c r="BR6" s="50">
        <f t="shared" si="116"/>
        <v>129</v>
      </c>
      <c r="BS6" s="50">
        <f t="shared" si="116"/>
        <v>132</v>
      </c>
      <c r="BT6" s="50">
        <f t="shared" si="116"/>
        <v>135</v>
      </c>
      <c r="BU6" s="50">
        <f t="shared" si="116"/>
        <v>138</v>
      </c>
      <c r="BV6" s="50">
        <f t="shared" si="116"/>
        <v>141</v>
      </c>
      <c r="BW6" s="50">
        <f t="shared" si="116"/>
        <v>144</v>
      </c>
      <c r="BX6" s="50">
        <f t="shared" si="116"/>
        <v>147</v>
      </c>
      <c r="BY6" s="50">
        <f t="shared" si="116"/>
        <v>150</v>
      </c>
      <c r="BZ6" s="50">
        <f t="shared" si="116"/>
        <v>153</v>
      </c>
      <c r="CA6" s="50">
        <f t="shared" si="116"/>
        <v>156</v>
      </c>
      <c r="CB6" s="50">
        <f t="shared" si="116"/>
        <v>159</v>
      </c>
      <c r="CC6" s="50">
        <f t="shared" si="116"/>
        <v>162</v>
      </c>
      <c r="CD6" s="50">
        <f t="shared" si="116"/>
        <v>165</v>
      </c>
      <c r="CE6" s="50">
        <f t="shared" si="116"/>
        <v>168</v>
      </c>
      <c r="CF6" s="50">
        <f t="shared" si="116"/>
        <v>171</v>
      </c>
      <c r="CG6" s="50">
        <f t="shared" si="116"/>
        <v>174</v>
      </c>
      <c r="CH6" s="50">
        <f t="shared" si="116"/>
        <v>177</v>
      </c>
      <c r="CI6" s="50">
        <f t="shared" si="116"/>
        <v>180</v>
      </c>
      <c r="CJ6" s="50">
        <f t="shared" si="116"/>
        <v>183</v>
      </c>
      <c r="CK6" s="50">
        <f t="shared" si="116"/>
        <v>186</v>
      </c>
      <c r="CL6" s="50">
        <f t="shared" si="116"/>
        <v>189</v>
      </c>
      <c r="CM6" s="50">
        <f t="shared" si="116"/>
        <v>192</v>
      </c>
      <c r="CN6" s="50">
        <f t="shared" si="116"/>
        <v>195</v>
      </c>
      <c r="CO6" s="50">
        <f t="shared" si="116"/>
        <v>198</v>
      </c>
      <c r="CP6" s="50">
        <f t="shared" si="116"/>
        <v>201</v>
      </c>
      <c r="CQ6" s="50">
        <f t="shared" si="116"/>
        <v>204</v>
      </c>
      <c r="CR6" s="50">
        <f t="shared" si="116"/>
        <v>207</v>
      </c>
      <c r="CS6" s="50">
        <f t="shared" si="116"/>
        <v>210</v>
      </c>
      <c r="CT6" s="50">
        <f t="shared" si="116"/>
        <v>213</v>
      </c>
      <c r="CU6" s="50">
        <f t="shared" si="116"/>
        <v>216</v>
      </c>
      <c r="CV6" s="50">
        <f t="shared" si="116"/>
        <v>219</v>
      </c>
      <c r="CW6" s="50">
        <f t="shared" si="116"/>
        <v>222</v>
      </c>
      <c r="CX6" s="50">
        <f t="shared" si="116"/>
        <v>225</v>
      </c>
      <c r="CY6" s="50">
        <f t="shared" si="116"/>
        <v>228</v>
      </c>
      <c r="CZ6" s="50">
        <f t="shared" si="116"/>
        <v>231</v>
      </c>
      <c r="DA6" s="50">
        <f t="shared" si="116"/>
        <v>234</v>
      </c>
      <c r="DB6" s="50">
        <f t="shared" si="116"/>
        <v>237</v>
      </c>
      <c r="DC6" s="50">
        <f t="shared" si="116"/>
        <v>240</v>
      </c>
      <c r="DD6" s="50">
        <f t="shared" si="116"/>
        <v>243</v>
      </c>
      <c r="DE6" s="50">
        <f t="shared" si="116"/>
        <v>246</v>
      </c>
      <c r="DF6" s="50">
        <f t="shared" si="116"/>
        <v>249</v>
      </c>
      <c r="DG6" s="50">
        <f t="shared" si="116"/>
        <v>252</v>
      </c>
      <c r="DH6" s="50">
        <f t="shared" ref="DH6:DW6" si="117">IF(ISNONTEXT($Z6),DG6+$Z6,"")</f>
        <v>255</v>
      </c>
      <c r="DI6" s="50">
        <f t="shared" si="117"/>
        <v>258</v>
      </c>
      <c r="DJ6" s="50">
        <f t="shared" si="117"/>
        <v>261</v>
      </c>
      <c r="DK6" s="50">
        <f t="shared" si="117"/>
        <v>264</v>
      </c>
      <c r="DL6" s="50">
        <f t="shared" si="117"/>
        <v>267</v>
      </c>
      <c r="DM6" s="50">
        <f t="shared" si="117"/>
        <v>270</v>
      </c>
      <c r="DN6" s="50">
        <f t="shared" si="117"/>
        <v>273</v>
      </c>
      <c r="DO6" s="50">
        <f t="shared" si="117"/>
        <v>276</v>
      </c>
      <c r="DP6" s="50">
        <f t="shared" si="117"/>
        <v>279</v>
      </c>
      <c r="DQ6" s="50">
        <f t="shared" si="117"/>
        <v>282</v>
      </c>
      <c r="DR6" s="50">
        <f t="shared" si="117"/>
        <v>285</v>
      </c>
      <c r="DS6" s="50">
        <f t="shared" si="117"/>
        <v>288</v>
      </c>
      <c r="DT6" s="50">
        <f t="shared" si="117"/>
        <v>291</v>
      </c>
      <c r="DU6" s="50">
        <f t="shared" si="117"/>
        <v>294</v>
      </c>
      <c r="DV6" s="50">
        <f t="shared" si="117"/>
        <v>297</v>
      </c>
      <c r="DW6" s="50">
        <f t="shared" si="117"/>
        <v>300</v>
      </c>
      <c r="DX6" s="170">
        <f t="shared" si="6"/>
        <v>3.4030544833599828E-8</v>
      </c>
      <c r="DY6" s="170">
        <f t="shared" si="7"/>
        <v>6.1692718303972813E-8</v>
      </c>
      <c r="DZ6" s="170">
        <f t="shared" si="8"/>
        <v>1.1029784899912051E-7</v>
      </c>
      <c r="EA6" s="170">
        <f t="shared" si="9"/>
        <v>1.9447702920905964E-7</v>
      </c>
      <c r="EB6" s="170">
        <f t="shared" si="10"/>
        <v>3.3817205183583961E-7</v>
      </c>
      <c r="EC6" s="170">
        <f t="shared" si="11"/>
        <v>5.7992955944005524E-7</v>
      </c>
      <c r="ED6" s="170">
        <f t="shared" si="12"/>
        <v>9.8080102464684952E-7</v>
      </c>
      <c r="EE6" s="170">
        <f t="shared" si="13"/>
        <v>1.6358923004266197E-6</v>
      </c>
      <c r="EF6" s="170">
        <f t="shared" si="14"/>
        <v>2.6908942953415102E-6</v>
      </c>
      <c r="EG6" s="170">
        <f t="shared" si="15"/>
        <v>4.3652256639732821E-6</v>
      </c>
      <c r="EH6" s="170">
        <f t="shared" si="16"/>
        <v>6.9836890466281097E-6</v>
      </c>
      <c r="EI6" s="170">
        <f t="shared" si="17"/>
        <v>1.1018721849574648E-5</v>
      </c>
      <c r="EJ6" s="170">
        <f t="shared" si="18"/>
        <v>1.7145323290894139E-5</v>
      </c>
      <c r="EK6" s="170">
        <f t="shared" si="19"/>
        <v>2.6310449581336071E-5</v>
      </c>
      <c r="EL6" s="170">
        <f t="shared" si="20"/>
        <v>3.9817958718731832E-5</v>
      </c>
      <c r="EM6" s="170">
        <f t="shared" si="21"/>
        <v>5.9428921247873872E-5</v>
      </c>
      <c r="EN6" s="170">
        <f t="shared" si="22"/>
        <v>8.7475177871097068E-5</v>
      </c>
      <c r="EO6" s="170">
        <f t="shared" si="23"/>
        <v>1.2698135400614257E-4</v>
      </c>
      <c r="EP6" s="170">
        <f t="shared" si="24"/>
        <v>1.8178716017091829E-4</v>
      </c>
      <c r="EQ6" s="170">
        <f t="shared" si="25"/>
        <v>2.5665787196832397E-4</v>
      </c>
      <c r="ER6" s="170">
        <f t="shared" si="26"/>
        <v>3.573667191490087E-4</v>
      </c>
      <c r="ES6" s="170">
        <f t="shared" si="27"/>
        <v>4.9072903341211343E-4</v>
      </c>
      <c r="ET6" s="170">
        <f t="shared" si="28"/>
        <v>6.6456510509785879E-4</v>
      </c>
      <c r="EU6" s="170">
        <f t="shared" si="29"/>
        <v>8.875676122589765E-4</v>
      </c>
      <c r="EV6" s="170">
        <f t="shared" si="30"/>
        <v>1.1690510896494939E-3</v>
      </c>
      <c r="EW6" s="170">
        <f t="shared" si="31"/>
        <v>1.5185659860685284E-3</v>
      </c>
      <c r="EX6" s="170">
        <f t="shared" si="32"/>
        <v>1.945368938166221E-3</v>
      </c>
      <c r="EY6" s="170">
        <f t="shared" si="33"/>
        <v>2.4577540394292558E-3</v>
      </c>
      <c r="EZ6" s="170">
        <f t="shared" si="34"/>
        <v>3.0622665617123712E-3</v>
      </c>
      <c r="FA6" s="170">
        <f t="shared" si="35"/>
        <v>3.7628395307601151E-3</v>
      </c>
      <c r="FB6" s="170">
        <f t="shared" si="36"/>
        <v>4.5599127809866453E-3</v>
      </c>
      <c r="FC6" s="170">
        <f t="shared" si="37"/>
        <v>5.4496110388368418E-3</v>
      </c>
      <c r="FD6" s="170">
        <f t="shared" si="38"/>
        <v>6.4230693089353261E-3</v>
      </c>
      <c r="FE6" s="170">
        <f t="shared" si="39"/>
        <v>7.4659975468962039E-3</v>
      </c>
      <c r="FF6" s="170">
        <f t="shared" si="40"/>
        <v>8.5585700502638379E-3</v>
      </c>
      <c r="FG6" s="170">
        <f t="shared" si="41"/>
        <v>9.6757070000016536E-3</v>
      </c>
      <c r="FH6" s="170">
        <f t="shared" si="42"/>
        <v>1.0787786423451953E-2</v>
      </c>
      <c r="FI6" s="170">
        <f t="shared" si="43"/>
        <v>1.1861786503343547E-2</v>
      </c>
      <c r="FJ6" s="170">
        <f t="shared" si="44"/>
        <v>1.2862814263572735E-2</v>
      </c>
      <c r="FK6" s="170">
        <f t="shared" si="45"/>
        <v>1.375593218946175E-2</v>
      </c>
      <c r="FL6" s="170">
        <f t="shared" si="46"/>
        <v>1.4508154980412509E-2</v>
      </c>
      <c r="FM6" s="170">
        <f t="shared" si="47"/>
        <v>1.5090459993160991E-2</v>
      </c>
      <c r="FN6" s="170">
        <f t="shared" si="48"/>
        <v>1.5479641648764012E-2</v>
      </c>
      <c r="FO6" s="170">
        <f t="shared" si="49"/>
        <v>1.5659844999659327E-2</v>
      </c>
      <c r="FP6" s="170">
        <f t="shared" si="50"/>
        <v>1.5623637281705235E-2</v>
      </c>
      <c r="FQ6" s="170">
        <f t="shared" si="51"/>
        <v>1.5372516530043522E-2</v>
      </c>
      <c r="FR6" s="170">
        <f t="shared" si="52"/>
        <v>1.4916808756039648E-2</v>
      </c>
      <c r="FS6" s="170">
        <f t="shared" si="53"/>
        <v>1.4274963520689361E-2</v>
      </c>
      <c r="FT6" s="170">
        <f t="shared" si="54"/>
        <v>1.3472314873959673E-2</v>
      </c>
      <c r="FU6" s="170">
        <f t="shared" si="55"/>
        <v>1.2539423615106971E-2</v>
      </c>
      <c r="FV6" s="170">
        <f t="shared" si="56"/>
        <v>1.1510151927925556E-2</v>
      </c>
      <c r="FW6" s="170">
        <f t="shared" si="57"/>
        <v>1.0419638942110608E-2</v>
      </c>
      <c r="FX6" s="170">
        <f t="shared" si="58"/>
        <v>9.302344445742872E-3</v>
      </c>
      <c r="FY6" s="170">
        <f t="shared" si="59"/>
        <v>8.1903091508975876E-3</v>
      </c>
      <c r="FZ6" s="170">
        <f t="shared" si="60"/>
        <v>7.1117471202642576E-3</v>
      </c>
      <c r="GA6" s="170">
        <f t="shared" si="61"/>
        <v>6.0900442531263274E-3</v>
      </c>
      <c r="GB6" s="170">
        <f t="shared" si="62"/>
        <v>5.1431918371915306E-3</v>
      </c>
      <c r="GC6" s="170">
        <f t="shared" si="63"/>
        <v>4.283641631748979E-3</v>
      </c>
      <c r="GD6" s="170">
        <f t="shared" si="64"/>
        <v>3.5185333368301804E-3</v>
      </c>
      <c r="GE6" s="170">
        <f t="shared" si="65"/>
        <v>2.8502197283043918E-3</v>
      </c>
      <c r="GF6" s="170">
        <f t="shared" si="66"/>
        <v>2.2770006030423812E-3</v>
      </c>
      <c r="GG6" s="170">
        <f t="shared" si="67"/>
        <v>1.7939737402656438E-3</v>
      </c>
      <c r="GH6" s="170">
        <f t="shared" si="68"/>
        <v>1.3939177548137841E-3</v>
      </c>
      <c r="GI6" s="170">
        <f t="shared" si="69"/>
        <v>1.0681355024869887E-3</v>
      </c>
      <c r="GJ6" s="170">
        <f t="shared" si="70"/>
        <v>8.0720470181486735E-4</v>
      </c>
      <c r="GK6" s="170">
        <f t="shared" si="71"/>
        <v>6.0160182871656152E-4</v>
      </c>
      <c r="GL6" s="170">
        <f t="shared" si="72"/>
        <v>4.4218371566232711E-4</v>
      </c>
      <c r="GM6" s="170">
        <f t="shared" si="73"/>
        <v>3.2052689312802007E-4</v>
      </c>
      <c r="GN6" s="170">
        <f t="shared" si="74"/>
        <v>2.2913653179589992E-4</v>
      </c>
      <c r="GO6" s="170">
        <f t="shared" si="75"/>
        <v>1.6154455671301906E-4</v>
      </c>
      <c r="GP6" s="170">
        <f t="shared" si="76"/>
        <v>1.123203517157697E-4</v>
      </c>
      <c r="GQ6" s="170">
        <f t="shared" si="77"/>
        <v>7.7018084416549096E-5</v>
      </c>
      <c r="GR6" s="170">
        <f t="shared" si="78"/>
        <v>5.2082893396559735E-5</v>
      </c>
      <c r="GS6" s="170">
        <f t="shared" si="79"/>
        <v>3.4734865797739434E-5</v>
      </c>
      <c r="GT6" s="170">
        <f t="shared" si="80"/>
        <v>2.2845690021654262E-5</v>
      </c>
      <c r="GU6" s="170">
        <f t="shared" si="81"/>
        <v>1.4818732778409333E-5</v>
      </c>
      <c r="GV6" s="170">
        <f t="shared" si="82"/>
        <v>9.4795121068745269E-6</v>
      </c>
      <c r="GW6" s="170">
        <f t="shared" si="83"/>
        <v>5.9803835295058246E-6</v>
      </c>
      <c r="GX6" s="170">
        <f t="shared" si="84"/>
        <v>3.7208333582751054E-6</v>
      </c>
      <c r="GY6" s="170">
        <f t="shared" si="85"/>
        <v>2.2830716205780616E-6</v>
      </c>
      <c r="GZ6" s="170">
        <f t="shared" si="86"/>
        <v>1.3815511967354734E-6</v>
      </c>
      <c r="HA6" s="170">
        <f t="shared" si="87"/>
        <v>8.2448462880495027E-7</v>
      </c>
      <c r="HB6" s="170">
        <f t="shared" si="88"/>
        <v>4.8525081722659744E-7</v>
      </c>
      <c r="HC6" s="170">
        <f t="shared" si="89"/>
        <v>2.8165542445117069E-7</v>
      </c>
      <c r="HD6" s="170">
        <f t="shared" si="90"/>
        <v>1.6122712003153094E-7</v>
      </c>
      <c r="HE6" s="170">
        <f t="shared" si="91"/>
        <v>9.1017772993872695E-8</v>
      </c>
      <c r="HF6" s="170">
        <f t="shared" si="92"/>
        <v>5.067368016581137E-8</v>
      </c>
      <c r="HG6" s="170">
        <f t="shared" si="93"/>
        <v>2.782318344087231E-8</v>
      </c>
      <c r="HH6" s="170">
        <f t="shared" si="94"/>
        <v>1.5066047225312159E-8</v>
      </c>
      <c r="HI6" s="170">
        <f t="shared" si="95"/>
        <v>8.0456282481328146E-9</v>
      </c>
      <c r="HJ6" s="170">
        <f t="shared" si="96"/>
        <v>4.2372953029112183E-9</v>
      </c>
      <c r="HK6" s="170">
        <f t="shared" si="97"/>
        <v>2.2008256223498444E-9</v>
      </c>
      <c r="HL6" s="170">
        <f t="shared" si="98"/>
        <v>1.1273289700655146E-9</v>
      </c>
      <c r="HM6" s="170">
        <f t="shared" si="99"/>
        <v>5.6948702528203679E-10</v>
      </c>
      <c r="HN6" s="170">
        <f t="shared" si="100"/>
        <v>2.8371685197005756E-10</v>
      </c>
      <c r="HO6" s="170">
        <f t="shared" si="101"/>
        <v>1.3939736456280555E-10</v>
      </c>
      <c r="HP6" s="170">
        <f t="shared" si="102"/>
        <v>6.7544832023477031E-11</v>
      </c>
      <c r="HQ6" s="170">
        <f t="shared" si="103"/>
        <v>3.2277346247874141E-11</v>
      </c>
      <c r="HR6" s="170">
        <f t="shared" si="104"/>
        <v>1.52114862192486E-11</v>
      </c>
      <c r="HS6" s="170">
        <f t="shared" si="105"/>
        <v>7.0699054830918474E-12</v>
      </c>
      <c r="HT6" s="170">
        <f t="shared" si="106"/>
        <v>3.2405871045556875E-12</v>
      </c>
    </row>
    <row r="7" spans="1:229" x14ac:dyDescent="0.25">
      <c r="A7" s="4">
        <v>4</v>
      </c>
      <c r="B7" s="116">
        <v>-0.1</v>
      </c>
      <c r="C7" s="118"/>
      <c r="D7" s="123">
        <f t="shared" si="107"/>
        <v>108</v>
      </c>
      <c r="E7" s="96">
        <v>120</v>
      </c>
      <c r="F7" s="123">
        <f t="shared" si="108"/>
        <v>144</v>
      </c>
      <c r="G7" s="118"/>
      <c r="H7" s="115">
        <v>0.2</v>
      </c>
      <c r="I7" s="36">
        <f t="shared" si="0"/>
        <v>1</v>
      </c>
      <c r="J7" s="36">
        <f t="shared" si="1"/>
        <v>0.5</v>
      </c>
      <c r="K7" s="74">
        <f t="shared" si="109"/>
        <v>122</v>
      </c>
      <c r="L7" s="23" t="s">
        <v>3</v>
      </c>
      <c r="M7" s="58"/>
      <c r="N7" s="281">
        <v>10</v>
      </c>
      <c r="O7" s="75">
        <f>IF(AND(D7&gt;0,E7&gt;0,F7&gt;0),IF(ISBLANK(N7),IF(ISBLANK(L7),"",(F7-D7)*VLOOKUP(L7,VLookups!$A$4:$B$13,2,FALSE)),N7),"")</f>
        <v>10</v>
      </c>
      <c r="P7" s="76">
        <f t="shared" si="2"/>
        <v>100</v>
      </c>
      <c r="Q7" s="96">
        <v>150</v>
      </c>
      <c r="R7" s="271">
        <f>IF(AND(Q7&gt;0,E7&gt;0,NOT(O7="")),ABS(VLOOKUP($Q$1,VLookups!$A$43:$B$44,2,FALSE)-_xlfn.NORM.DIST(Q7,K7,O7,TRUE)),"")</f>
        <v>0.99744486966957202</v>
      </c>
      <c r="S7" s="95">
        <f>IF(AND($D7&gt;0,$E7&gt;0,$F7&gt;0,NOT(ISBLANK($L7))),_xlfn.NORM.INV(ABS(VLOOKUP($Q$1,VLookups!$A$43:$B$44,2,FALSE)-S$3),$K7,$O7),"")</f>
        <v>109.18448434455399</v>
      </c>
      <c r="T7" s="94">
        <f>IF(AND($D7&gt;0,$E7&gt;0,$F7&gt;0,NOT(ISBLANK($L7))),_xlfn.NORM.INV(ABS(VLOOKUP($Q$1,VLookups!$A$43:$B$44,2,FALSE)-T$3),$K7,$O7),"")</f>
        <v>134.81551565544601</v>
      </c>
      <c r="U7" s="95">
        <f>IF(AND($D7&gt;0,$E7&gt;0,$F7&gt;0,NOT(ISBLANK($L7))),_xlfn.NORM.INV(ABS(VLOOKUP($Q$1,VLookups!$A$43:$B$44,2,FALSE)-U$3),$K7,$O7),"")</f>
        <v>132.36433389493789</v>
      </c>
      <c r="V7" s="94">
        <f>IF(AND($D7&gt;0,$E7&gt;0,$F7&gt;0,NOT(ISBLANK($L7))),_xlfn.NORM.INV(ABS(VLOOKUP($Q$1,VLookups!$A$43:$B$44,2,FALSE)-V$3),$K7,$O7),"")</f>
        <v>130.41621233572914</v>
      </c>
      <c r="W7" s="95">
        <f>IF(AND($D7&gt;0,$E7&gt;0,$F7&gt;0,NOT(ISBLANK($L7))),_xlfn.NORM.INV(ABS(VLOOKUP($Q$1,VLookups!$A$43:$B$44,2,FALSE)-W$3),$K7,$O7),"")</f>
        <v>128.74489750196082</v>
      </c>
      <c r="X7" s="94">
        <f>IF(AND($D7&gt;0,$E7&gt;0,$F7&gt;0,NOT(ISBLANK($L7))),_xlfn.NORM.INV(ABS(VLOOKUP($Q$1,VLookups!$A$43:$B$44,2,FALSE)-X$3),$K7,$O7),"")</f>
        <v>127.24400512708041</v>
      </c>
      <c r="Y7" s="5"/>
      <c r="Z7" s="169">
        <f t="shared" si="110"/>
        <v>0.6</v>
      </c>
      <c r="AA7" s="50">
        <f t="shared" ref="AA7:AT7" si="118">IF(ISNONTEXT($Z7),AB7-$Z7,"")</f>
        <v>96.000000000000114</v>
      </c>
      <c r="AB7" s="50">
        <f t="shared" si="118"/>
        <v>96.600000000000108</v>
      </c>
      <c r="AC7" s="50">
        <f t="shared" si="118"/>
        <v>97.200000000000102</v>
      </c>
      <c r="AD7" s="50">
        <f t="shared" si="118"/>
        <v>97.800000000000097</v>
      </c>
      <c r="AE7" s="50">
        <f t="shared" si="118"/>
        <v>98.400000000000091</v>
      </c>
      <c r="AF7" s="50">
        <f t="shared" si="118"/>
        <v>99.000000000000085</v>
      </c>
      <c r="AG7" s="50">
        <f t="shared" si="118"/>
        <v>99.60000000000008</v>
      </c>
      <c r="AH7" s="50">
        <f t="shared" si="118"/>
        <v>100.20000000000007</v>
      </c>
      <c r="AI7" s="50">
        <f t="shared" si="118"/>
        <v>100.80000000000007</v>
      </c>
      <c r="AJ7" s="50">
        <f t="shared" si="118"/>
        <v>101.40000000000006</v>
      </c>
      <c r="AK7" s="50">
        <f t="shared" si="118"/>
        <v>102.00000000000006</v>
      </c>
      <c r="AL7" s="50">
        <f t="shared" si="118"/>
        <v>102.60000000000005</v>
      </c>
      <c r="AM7" s="50">
        <f t="shared" si="118"/>
        <v>103.20000000000005</v>
      </c>
      <c r="AN7" s="50">
        <f t="shared" si="118"/>
        <v>103.80000000000004</v>
      </c>
      <c r="AO7" s="50">
        <f t="shared" si="118"/>
        <v>104.40000000000003</v>
      </c>
      <c r="AP7" s="50">
        <f t="shared" si="118"/>
        <v>105.00000000000003</v>
      </c>
      <c r="AQ7" s="50">
        <f t="shared" si="118"/>
        <v>105.60000000000002</v>
      </c>
      <c r="AR7" s="50">
        <f t="shared" si="118"/>
        <v>106.20000000000002</v>
      </c>
      <c r="AS7" s="50">
        <f t="shared" si="118"/>
        <v>106.80000000000001</v>
      </c>
      <c r="AT7" s="50">
        <f t="shared" si="118"/>
        <v>107.4</v>
      </c>
      <c r="AU7" s="50">
        <f t="shared" si="112"/>
        <v>108</v>
      </c>
      <c r="AV7" s="50">
        <f t="shared" ref="AV7:DG7" si="119">IF(ISNONTEXT($Z7),AU7+$Z7,"")</f>
        <v>108.6</v>
      </c>
      <c r="AW7" s="50">
        <f t="shared" si="119"/>
        <v>109.19999999999999</v>
      </c>
      <c r="AX7" s="50">
        <f t="shared" si="119"/>
        <v>109.79999999999998</v>
      </c>
      <c r="AY7" s="50">
        <f t="shared" si="119"/>
        <v>110.39999999999998</v>
      </c>
      <c r="AZ7" s="50">
        <f t="shared" si="119"/>
        <v>110.99999999999997</v>
      </c>
      <c r="BA7" s="50">
        <f t="shared" si="119"/>
        <v>111.59999999999997</v>
      </c>
      <c r="BB7" s="50">
        <f t="shared" si="119"/>
        <v>112.19999999999996</v>
      </c>
      <c r="BC7" s="50">
        <f t="shared" si="119"/>
        <v>112.79999999999995</v>
      </c>
      <c r="BD7" s="50">
        <f t="shared" si="119"/>
        <v>113.39999999999995</v>
      </c>
      <c r="BE7" s="50">
        <f t="shared" si="119"/>
        <v>113.99999999999994</v>
      </c>
      <c r="BF7" s="50">
        <f t="shared" si="119"/>
        <v>114.59999999999994</v>
      </c>
      <c r="BG7" s="50">
        <f t="shared" si="119"/>
        <v>115.19999999999993</v>
      </c>
      <c r="BH7" s="50">
        <f t="shared" si="119"/>
        <v>115.79999999999993</v>
      </c>
      <c r="BI7" s="50">
        <f t="shared" si="119"/>
        <v>116.39999999999992</v>
      </c>
      <c r="BJ7" s="50">
        <f t="shared" si="119"/>
        <v>116.99999999999991</v>
      </c>
      <c r="BK7" s="50">
        <f t="shared" si="119"/>
        <v>117.59999999999991</v>
      </c>
      <c r="BL7" s="50">
        <f t="shared" si="119"/>
        <v>118.1999999999999</v>
      </c>
      <c r="BM7" s="50">
        <f t="shared" si="119"/>
        <v>118.7999999999999</v>
      </c>
      <c r="BN7" s="50">
        <f t="shared" si="119"/>
        <v>119.39999999999989</v>
      </c>
      <c r="BO7" s="50">
        <f t="shared" si="119"/>
        <v>119.99999999999989</v>
      </c>
      <c r="BP7" s="50">
        <f t="shared" si="119"/>
        <v>120.59999999999988</v>
      </c>
      <c r="BQ7" s="50">
        <f t="shared" si="119"/>
        <v>121.19999999999987</v>
      </c>
      <c r="BR7" s="50">
        <f t="shared" si="119"/>
        <v>121.79999999999987</v>
      </c>
      <c r="BS7" s="50">
        <f t="shared" si="119"/>
        <v>122.39999999999986</v>
      </c>
      <c r="BT7" s="50">
        <f t="shared" si="119"/>
        <v>122.99999999999986</v>
      </c>
      <c r="BU7" s="50">
        <f t="shared" si="119"/>
        <v>123.59999999999985</v>
      </c>
      <c r="BV7" s="50">
        <f t="shared" si="119"/>
        <v>124.19999999999985</v>
      </c>
      <c r="BW7" s="50">
        <f t="shared" si="119"/>
        <v>124.79999999999984</v>
      </c>
      <c r="BX7" s="50">
        <f t="shared" si="119"/>
        <v>125.39999999999984</v>
      </c>
      <c r="BY7" s="50">
        <f t="shared" si="119"/>
        <v>125.99999999999983</v>
      </c>
      <c r="BZ7" s="50">
        <f t="shared" si="119"/>
        <v>126.59999999999982</v>
      </c>
      <c r="CA7" s="50">
        <f t="shared" si="119"/>
        <v>127.19999999999982</v>
      </c>
      <c r="CB7" s="50">
        <f t="shared" si="119"/>
        <v>127.79999999999981</v>
      </c>
      <c r="CC7" s="50">
        <f t="shared" si="119"/>
        <v>128.39999999999981</v>
      </c>
      <c r="CD7" s="50">
        <f t="shared" si="119"/>
        <v>128.9999999999998</v>
      </c>
      <c r="CE7" s="50">
        <f t="shared" si="119"/>
        <v>129.5999999999998</v>
      </c>
      <c r="CF7" s="50">
        <f t="shared" si="119"/>
        <v>130.19999999999979</v>
      </c>
      <c r="CG7" s="50">
        <f t="shared" si="119"/>
        <v>130.79999999999978</v>
      </c>
      <c r="CH7" s="50">
        <f t="shared" si="119"/>
        <v>131.39999999999978</v>
      </c>
      <c r="CI7" s="50">
        <f t="shared" si="119"/>
        <v>131.99999999999977</v>
      </c>
      <c r="CJ7" s="50">
        <f t="shared" si="119"/>
        <v>132.59999999999977</v>
      </c>
      <c r="CK7" s="50">
        <f t="shared" si="119"/>
        <v>133.19999999999976</v>
      </c>
      <c r="CL7" s="50">
        <f t="shared" si="119"/>
        <v>133.79999999999976</v>
      </c>
      <c r="CM7" s="50">
        <f t="shared" si="119"/>
        <v>134.39999999999975</v>
      </c>
      <c r="CN7" s="50">
        <f t="shared" si="119"/>
        <v>134.99999999999974</v>
      </c>
      <c r="CO7" s="50">
        <f t="shared" si="119"/>
        <v>135.59999999999974</v>
      </c>
      <c r="CP7" s="50">
        <f t="shared" si="119"/>
        <v>136.19999999999973</v>
      </c>
      <c r="CQ7" s="50">
        <f t="shared" si="119"/>
        <v>136.79999999999973</v>
      </c>
      <c r="CR7" s="50">
        <f t="shared" si="119"/>
        <v>137.39999999999972</v>
      </c>
      <c r="CS7" s="50">
        <f t="shared" si="119"/>
        <v>137.99999999999972</v>
      </c>
      <c r="CT7" s="50">
        <f t="shared" si="119"/>
        <v>138.59999999999971</v>
      </c>
      <c r="CU7" s="50">
        <f t="shared" si="119"/>
        <v>139.1999999999997</v>
      </c>
      <c r="CV7" s="50">
        <f t="shared" si="119"/>
        <v>139.7999999999997</v>
      </c>
      <c r="CW7" s="50">
        <f t="shared" si="119"/>
        <v>140.39999999999969</v>
      </c>
      <c r="CX7" s="50">
        <f t="shared" si="119"/>
        <v>140.99999999999969</v>
      </c>
      <c r="CY7" s="50">
        <f t="shared" si="119"/>
        <v>141.59999999999968</v>
      </c>
      <c r="CZ7" s="50">
        <f t="shared" si="119"/>
        <v>142.19999999999968</v>
      </c>
      <c r="DA7" s="50">
        <f t="shared" si="119"/>
        <v>142.79999999999967</v>
      </c>
      <c r="DB7" s="50">
        <f t="shared" si="119"/>
        <v>143.39999999999966</v>
      </c>
      <c r="DC7" s="50">
        <f t="shared" si="119"/>
        <v>143.99999999999966</v>
      </c>
      <c r="DD7" s="50">
        <f t="shared" si="119"/>
        <v>144.59999999999965</v>
      </c>
      <c r="DE7" s="50">
        <f t="shared" si="119"/>
        <v>145.19999999999965</v>
      </c>
      <c r="DF7" s="50">
        <f t="shared" si="119"/>
        <v>145.79999999999964</v>
      </c>
      <c r="DG7" s="50">
        <f t="shared" si="119"/>
        <v>146.39999999999964</v>
      </c>
      <c r="DH7" s="50">
        <f t="shared" ref="DH7:DW7" si="120">IF(ISNONTEXT($Z7),DG7+$Z7,"")</f>
        <v>146.99999999999963</v>
      </c>
      <c r="DI7" s="50">
        <f t="shared" si="120"/>
        <v>147.59999999999962</v>
      </c>
      <c r="DJ7" s="50">
        <f t="shared" si="120"/>
        <v>148.19999999999962</v>
      </c>
      <c r="DK7" s="50">
        <f t="shared" si="120"/>
        <v>148.79999999999961</v>
      </c>
      <c r="DL7" s="50">
        <f t="shared" si="120"/>
        <v>149.39999999999961</v>
      </c>
      <c r="DM7" s="50">
        <f t="shared" si="120"/>
        <v>149.9999999999996</v>
      </c>
      <c r="DN7" s="50">
        <f t="shared" si="120"/>
        <v>150.5999999999996</v>
      </c>
      <c r="DO7" s="50">
        <f t="shared" si="120"/>
        <v>151.19999999999959</v>
      </c>
      <c r="DP7" s="50">
        <f t="shared" si="120"/>
        <v>151.79999999999959</v>
      </c>
      <c r="DQ7" s="50">
        <f t="shared" si="120"/>
        <v>152.39999999999958</v>
      </c>
      <c r="DR7" s="50">
        <f t="shared" si="120"/>
        <v>152.99999999999957</v>
      </c>
      <c r="DS7" s="50">
        <f t="shared" si="120"/>
        <v>153.59999999999957</v>
      </c>
      <c r="DT7" s="50">
        <f t="shared" si="120"/>
        <v>154.19999999999956</v>
      </c>
      <c r="DU7" s="50">
        <f t="shared" si="120"/>
        <v>154.79999999999956</v>
      </c>
      <c r="DV7" s="50">
        <f t="shared" si="120"/>
        <v>155.39999999999955</v>
      </c>
      <c r="DW7" s="50">
        <f t="shared" si="120"/>
        <v>155.99999999999955</v>
      </c>
      <c r="DX7" s="170">
        <f t="shared" si="6"/>
        <v>1.3582969233686024E-3</v>
      </c>
      <c r="DY7" s="170">
        <f t="shared" si="7"/>
        <v>1.5847579025361248E-3</v>
      </c>
      <c r="DZ7" s="170">
        <f t="shared" si="8"/>
        <v>1.8423310646862512E-3</v>
      </c>
      <c r="EA7" s="170">
        <f t="shared" si="9"/>
        <v>2.1340714899923288E-3</v>
      </c>
      <c r="EB7" s="170">
        <f t="shared" si="10"/>
        <v>2.463126930638302E-3</v>
      </c>
      <c r="EC7" s="170">
        <f t="shared" si="11"/>
        <v>2.8327037741601741E-3</v>
      </c>
      <c r="ED7" s="170">
        <f t="shared" si="12"/>
        <v>3.2460265643698017E-3</v>
      </c>
      <c r="EE7" s="170">
        <f t="shared" si="13"/>
        <v>3.7062910247807083E-3</v>
      </c>
      <c r="EF7" s="170">
        <f t="shared" si="14"/>
        <v>4.2166106961770951E-3</v>
      </c>
      <c r="EG7" s="170">
        <f t="shared" si="15"/>
        <v>4.7799574882077629E-3</v>
      </c>
      <c r="EH7" s="170">
        <f t="shared" si="16"/>
        <v>5.3990966513188677E-3</v>
      </c>
      <c r="EI7" s="170">
        <f t="shared" si="17"/>
        <v>6.0765168954565393E-3</v>
      </c>
      <c r="EJ7" s="170">
        <f t="shared" si="18"/>
        <v>6.8143566101045161E-3</v>
      </c>
      <c r="EK7" s="170">
        <f t="shared" si="19"/>
        <v>7.614327369620786E-3</v>
      </c>
      <c r="EL7" s="170">
        <f t="shared" si="20"/>
        <v>8.477636130802272E-3</v>
      </c>
      <c r="EM7" s="170">
        <f t="shared" si="21"/>
        <v>9.4049077376887405E-3</v>
      </c>
      <c r="EN7" s="170">
        <f t="shared" si="22"/>
        <v>1.0396109532876459E-2</v>
      </c>
      <c r="EO7" s="170">
        <f t="shared" si="23"/>
        <v>1.1450480025929268E-2</v>
      </c>
      <c r="EP7" s="170">
        <f t="shared" si="24"/>
        <v>1.2566463678908834E-2</v>
      </c>
      <c r="EQ7" s="170">
        <f t="shared" si="25"/>
        <v>1.3741653928228188E-2</v>
      </c>
      <c r="ER7" s="170">
        <f t="shared" si="26"/>
        <v>1.4972746563574486E-2</v>
      </c>
      <c r="ES7" s="170">
        <f t="shared" si="27"/>
        <v>1.6255505522553403E-2</v>
      </c>
      <c r="ET7" s="170">
        <f t="shared" si="28"/>
        <v>1.758474302976621E-2</v>
      </c>
      <c r="EU7" s="170">
        <f t="shared" si="29"/>
        <v>1.8954315809163985E-2</v>
      </c>
      <c r="EV7" s="170">
        <f t="shared" si="30"/>
        <v>2.0357138829075888E-2</v>
      </c>
      <c r="EW7" s="170">
        <f t="shared" si="31"/>
        <v>2.1785217703254988E-2</v>
      </c>
      <c r="EX7" s="170">
        <f t="shared" si="32"/>
        <v>2.3229700474336538E-2</v>
      </c>
      <c r="EY7" s="170">
        <f t="shared" si="33"/>
        <v>2.4680949056704173E-2</v>
      </c>
      <c r="EZ7" s="170">
        <f t="shared" si="34"/>
        <v>2.6128630124955206E-2</v>
      </c>
      <c r="FA7" s="170">
        <f t="shared" si="35"/>
        <v>2.7561824715345545E-2</v>
      </c>
      <c r="FB7" s="170">
        <f t="shared" si="36"/>
        <v>2.8969155276148142E-2</v>
      </c>
      <c r="FC7" s="170">
        <f t="shared" si="37"/>
        <v>3.0338928375629872E-2</v>
      </c>
      <c r="FD7" s="170">
        <f t="shared" si="38"/>
        <v>3.1659290771089137E-2</v>
      </c>
      <c r="FE7" s="170">
        <f t="shared" si="39"/>
        <v>3.2918396077076327E-2</v>
      </c>
      <c r="FF7" s="170">
        <f t="shared" si="40"/>
        <v>3.4104578863035105E-2</v>
      </c>
      <c r="FG7" s="170">
        <f t="shared" si="41"/>
        <v>3.52065326764298E-2</v>
      </c>
      <c r="FH7" s="170">
        <f t="shared" si="42"/>
        <v>3.6213488241309072E-2</v>
      </c>
      <c r="FI7" s="170">
        <f t="shared" si="43"/>
        <v>3.7115387935946466E-2</v>
      </c>
      <c r="FJ7" s="170">
        <f t="shared" si="44"/>
        <v>3.7903052615270043E-2</v>
      </c>
      <c r="FK7" s="170">
        <f t="shared" si="45"/>
        <v>3.8568336919181503E-2</v>
      </c>
      <c r="FL7" s="170">
        <f t="shared" si="46"/>
        <v>3.9104269397545501E-2</v>
      </c>
      <c r="FM7" s="170">
        <f t="shared" si="47"/>
        <v>3.9505174083461055E-2</v>
      </c>
      <c r="FN7" s="170">
        <f t="shared" si="48"/>
        <v>3.9766770551160846E-2</v>
      </c>
      <c r="FO7" s="170">
        <f t="shared" si="49"/>
        <v>3.9886249992366604E-2</v>
      </c>
      <c r="FP7" s="170">
        <f t="shared" si="50"/>
        <v>3.9862325420460525E-2</v>
      </c>
      <c r="FQ7" s="170">
        <f t="shared" si="51"/>
        <v>3.9695254747701234E-2</v>
      </c>
      <c r="FR7" s="170">
        <f t="shared" si="52"/>
        <v>3.9386836156854177E-2</v>
      </c>
      <c r="FS7" s="170">
        <f t="shared" si="53"/>
        <v>3.8940375883379175E-2</v>
      </c>
      <c r="FT7" s="170">
        <f t="shared" si="54"/>
        <v>3.8360629215348024E-2</v>
      </c>
      <c r="FU7" s="170">
        <f t="shared" si="55"/>
        <v>3.7653716183325608E-2</v>
      </c>
      <c r="FV7" s="170">
        <f t="shared" si="56"/>
        <v>3.6827014030332582E-2</v>
      </c>
      <c r="FW7" s="170">
        <f t="shared" si="57"/>
        <v>3.5889029103354751E-2</v>
      </c>
      <c r="FX7" s="170">
        <f t="shared" si="58"/>
        <v>3.4849251275897782E-2</v>
      </c>
      <c r="FY7" s="170">
        <f t="shared" si="59"/>
        <v>3.3717994382238423E-2</v>
      </c>
      <c r="FZ7" s="170">
        <f t="shared" si="60"/>
        <v>3.2506226408408619E-2</v>
      </c>
      <c r="GA7" s="170">
        <f t="shared" si="61"/>
        <v>3.1225393336676562E-2</v>
      </c>
      <c r="GB7" s="170">
        <f t="shared" si="62"/>
        <v>2.9887240577595738E-2</v>
      </c>
      <c r="GC7" s="170">
        <f t="shared" si="63"/>
        <v>2.8503635848901213E-2</v>
      </c>
      <c r="GD7" s="170">
        <f t="shared" si="64"/>
        <v>2.7086397179834319E-2</v>
      </c>
      <c r="GE7" s="170">
        <f t="shared" si="65"/>
        <v>2.5647129442562568E-2</v>
      </c>
      <c r="GF7" s="170">
        <f t="shared" si="66"/>
        <v>2.4197072451914887E-2</v>
      </c>
      <c r="GG7" s="170">
        <f t="shared" si="67"/>
        <v>2.2746963245739153E-2</v>
      </c>
      <c r="GH7" s="170">
        <f t="shared" si="68"/>
        <v>2.1306914677572359E-2</v>
      </c>
      <c r="GI7" s="170">
        <f t="shared" si="69"/>
        <v>1.9886311938728168E-2</v>
      </c>
      <c r="GJ7" s="170">
        <f t="shared" si="70"/>
        <v>1.8493728096331104E-2</v>
      </c>
      <c r="GK7" s="170">
        <f t="shared" si="71"/>
        <v>1.7136859204781304E-2</v>
      </c>
      <c r="GL7" s="170">
        <f t="shared" si="72"/>
        <v>1.5822479037038865E-2</v>
      </c>
      <c r="GM7" s="170">
        <f t="shared" si="73"/>
        <v>1.4556413003735313E-2</v>
      </c>
      <c r="GN7" s="170">
        <f t="shared" si="74"/>
        <v>1.3343530395100771E-2</v>
      </c>
      <c r="GO7" s="170">
        <f t="shared" si="75"/>
        <v>1.2187753703240703E-2</v>
      </c>
      <c r="GP7" s="170">
        <f t="shared" si="76"/>
        <v>1.1092083467946059E-2</v>
      </c>
      <c r="GQ7" s="170">
        <f t="shared" si="77"/>
        <v>1.0058636842769539E-2</v>
      </c>
      <c r="GR7" s="170">
        <f t="shared" si="78"/>
        <v>9.0886979016287471E-3</v>
      </c>
      <c r="GS7" s="170">
        <f t="shared" si="79"/>
        <v>8.18277759921472E-3</v>
      </c>
      <c r="GT7" s="170">
        <f t="shared" si="80"/>
        <v>7.3406812581661048E-3</v>
      </c>
      <c r="GU7" s="170">
        <f t="shared" si="81"/>
        <v>6.5615814774680481E-3</v>
      </c>
      <c r="GV7" s="170">
        <f t="shared" si="82"/>
        <v>5.8440944333455098E-3</v>
      </c>
      <c r="GW7" s="170">
        <f t="shared" si="83"/>
        <v>5.1863576682823938E-3</v>
      </c>
      <c r="GX7" s="170">
        <f t="shared" si="84"/>
        <v>4.586107627105802E-3</v>
      </c>
      <c r="GY7" s="170">
        <f t="shared" si="85"/>
        <v>4.0407553922863215E-3</v>
      </c>
      <c r="GZ7" s="170">
        <f t="shared" si="86"/>
        <v>3.5474592846234084E-3</v>
      </c>
      <c r="HA7" s="170">
        <f t="shared" si="87"/>
        <v>3.1031932215010694E-3</v>
      </c>
      <c r="HB7" s="170">
        <f t="shared" si="88"/>
        <v>2.7048099546883998E-3</v>
      </c>
      <c r="HC7" s="170">
        <f t="shared" si="89"/>
        <v>2.3490985358203356E-3</v>
      </c>
      <c r="HD7" s="170">
        <f t="shared" si="90"/>
        <v>2.0328355738227642E-3</v>
      </c>
      <c r="HE7" s="170">
        <f t="shared" si="91"/>
        <v>1.7528300493570156E-3</v>
      </c>
      <c r="HF7" s="170">
        <f t="shared" si="92"/>
        <v>1.5059616327378908E-3</v>
      </c>
      <c r="HG7" s="170">
        <f t="shared" si="93"/>
        <v>1.28921261078966E-3</v>
      </c>
      <c r="HH7" s="170">
        <f t="shared" si="94"/>
        <v>1.0996936629406714E-3</v>
      </c>
      <c r="HI7" s="170">
        <f t="shared" si="95"/>
        <v>9.3466383676132968E-4</v>
      </c>
      <c r="HJ7" s="170">
        <f t="shared" si="96"/>
        <v>7.9154515829808422E-4</v>
      </c>
      <c r="HK7" s="170">
        <f t="shared" si="97"/>
        <v>6.6793237392033923E-4</v>
      </c>
      <c r="HL7" s="170">
        <f t="shared" si="98"/>
        <v>5.6159835959916366E-4</v>
      </c>
      <c r="HM7" s="170">
        <f t="shared" si="99"/>
        <v>4.7049575269345609E-4</v>
      </c>
      <c r="HN7" s="170">
        <f t="shared" si="100"/>
        <v>3.9275536289252815E-4</v>
      </c>
      <c r="HO7" s="170">
        <f t="shared" si="101"/>
        <v>3.2668190562003512E-4</v>
      </c>
      <c r="HP7" s="170">
        <f t="shared" si="102"/>
        <v>2.7074757568410727E-4</v>
      </c>
      <c r="HQ7" s="170">
        <f t="shared" si="103"/>
        <v>2.2358394396888542E-4</v>
      </c>
      <c r="HR7" s="170">
        <f t="shared" si="104"/>
        <v>1.8397261808245457E-4</v>
      </c>
      <c r="HS7" s="170">
        <f t="shared" si="105"/>
        <v>1.5083506148505339E-4</v>
      </c>
      <c r="HT7" s="170">
        <f t="shared" si="106"/>
        <v>1.2322191684732093E-4</v>
      </c>
    </row>
    <row r="8" spans="1:229" x14ac:dyDescent="0.25">
      <c r="A8" s="4">
        <v>5</v>
      </c>
      <c r="B8" s="116">
        <v>-0.25</v>
      </c>
      <c r="C8" s="118"/>
      <c r="D8" s="123">
        <f t="shared" si="107"/>
        <v>90</v>
      </c>
      <c r="E8" s="96">
        <v>120</v>
      </c>
      <c r="F8" s="123">
        <f t="shared" si="108"/>
        <v>160</v>
      </c>
      <c r="G8" s="118">
        <v>160</v>
      </c>
      <c r="H8" s="115"/>
      <c r="I8" s="36">
        <f t="shared" si="0"/>
        <v>1</v>
      </c>
      <c r="J8" s="36">
        <f t="shared" si="1"/>
        <v>0.75</v>
      </c>
      <c r="K8" s="74">
        <f t="shared" si="109"/>
        <v>121.66666666666667</v>
      </c>
      <c r="L8" s="23" t="s">
        <v>1</v>
      </c>
      <c r="M8" s="58"/>
      <c r="N8" s="281"/>
      <c r="O8" s="75">
        <f>IF(AND(D8&gt;0,E8&gt;0,F8&gt;0),IF(ISBLANK(N8),IF(ISBLANK(L8),"",(F8-D8)*VLOOKUP(L8,VLookups!$A$4:$B$13,2,FALSE)),N8),"")</f>
        <v>14</v>
      </c>
      <c r="P8" s="76">
        <f t="shared" si="2"/>
        <v>196</v>
      </c>
      <c r="Q8" s="96">
        <v>150</v>
      </c>
      <c r="R8" s="271">
        <f>IF(AND(Q8&gt;0,E8&gt;0,NOT(O8="")),ABS(VLOOKUP($Q$1,VLookups!$A$43:$B$44,2,FALSE)-_xlfn.NORM.DIST(Q8,K8,O8,TRUE)),"")</f>
        <v>0.97850512303828163</v>
      </c>
      <c r="S8" s="95">
        <f>IF(AND($D8&gt;0,$E8&gt;0,$F8&gt;0,NOT(ISBLANK($L8))),_xlfn.NORM.INV(ABS(VLOOKUP($Q$1,VLookups!$A$43:$B$44,2,FALSE)-S$3),$K8,$O8),"")</f>
        <v>103.72494474904227</v>
      </c>
      <c r="T8" s="94">
        <f>IF(AND($D8&gt;0,$E8&gt;0,$F8&gt;0,NOT(ISBLANK($L8))),_xlfn.NORM.INV(ABS(VLOOKUP($Q$1,VLookups!$A$43:$B$44,2,FALSE)-T$3),$K8,$O8),"")</f>
        <v>139.60838858429108</v>
      </c>
      <c r="U8" s="95">
        <f>IF(AND($D8&gt;0,$E8&gt;0,$F8&gt;0,NOT(ISBLANK($L8))),_xlfn.NORM.INV(ABS(VLOOKUP($Q$1,VLookups!$A$43:$B$44,2,FALSE)-U$3),$K8,$O8),"")</f>
        <v>136.17673411957972</v>
      </c>
      <c r="V8" s="94">
        <f>IF(AND($D8&gt;0,$E8&gt;0,$F8&gt;0,NOT(ISBLANK($L8))),_xlfn.NORM.INV(ABS(VLOOKUP($Q$1,VLookups!$A$43:$B$44,2,FALSE)-V$3),$K8,$O8),"")</f>
        <v>133.44936393668749</v>
      </c>
      <c r="W8" s="95">
        <f>IF(AND($D8&gt;0,$E8&gt;0,$F8&gt;0,NOT(ISBLANK($L8))),_xlfn.NORM.INV(ABS(VLOOKUP($Q$1,VLookups!$A$43:$B$44,2,FALSE)-W$3),$K8,$O8),"")</f>
        <v>131.10952316941183</v>
      </c>
      <c r="X8" s="94">
        <f>IF(AND($D8&gt;0,$E8&gt;0,$F8&gt;0,NOT(ISBLANK($L8))),_xlfn.NORM.INV(ABS(VLOOKUP($Q$1,VLookups!$A$43:$B$44,2,FALSE)-X$3),$K8,$O8),"")</f>
        <v>129.00827384457924</v>
      </c>
      <c r="Y8" s="5"/>
      <c r="Z8" s="169">
        <f t="shared" si="110"/>
        <v>1.1666666666666667</v>
      </c>
      <c r="AA8" s="50">
        <f t="shared" ref="AA8:AT8" si="121">IF(ISNONTEXT($Z8),AB8-$Z8,"")</f>
        <v>66.666666666666572</v>
      </c>
      <c r="AB8" s="50">
        <f t="shared" si="121"/>
        <v>67.833333333333243</v>
      </c>
      <c r="AC8" s="50">
        <f t="shared" si="121"/>
        <v>68.999999999999915</v>
      </c>
      <c r="AD8" s="50">
        <f t="shared" si="121"/>
        <v>70.166666666666586</v>
      </c>
      <c r="AE8" s="50">
        <f t="shared" si="121"/>
        <v>71.333333333333258</v>
      </c>
      <c r="AF8" s="50">
        <f t="shared" si="121"/>
        <v>72.499999999999929</v>
      </c>
      <c r="AG8" s="50">
        <f t="shared" si="121"/>
        <v>73.6666666666666</v>
      </c>
      <c r="AH8" s="50">
        <f t="shared" si="121"/>
        <v>74.833333333333272</v>
      </c>
      <c r="AI8" s="50">
        <f t="shared" si="121"/>
        <v>75.999999999999943</v>
      </c>
      <c r="AJ8" s="50">
        <f t="shared" si="121"/>
        <v>77.166666666666615</v>
      </c>
      <c r="AK8" s="50">
        <f t="shared" si="121"/>
        <v>78.333333333333286</v>
      </c>
      <c r="AL8" s="50">
        <f t="shared" si="121"/>
        <v>79.499999999999957</v>
      </c>
      <c r="AM8" s="50">
        <f t="shared" si="121"/>
        <v>80.666666666666629</v>
      </c>
      <c r="AN8" s="50">
        <f t="shared" si="121"/>
        <v>81.8333333333333</v>
      </c>
      <c r="AO8" s="50">
        <f t="shared" si="121"/>
        <v>82.999999999999972</v>
      </c>
      <c r="AP8" s="50">
        <f t="shared" si="121"/>
        <v>84.166666666666643</v>
      </c>
      <c r="AQ8" s="50">
        <f t="shared" si="121"/>
        <v>85.333333333333314</v>
      </c>
      <c r="AR8" s="50">
        <f t="shared" si="121"/>
        <v>86.499999999999986</v>
      </c>
      <c r="AS8" s="50">
        <f t="shared" si="121"/>
        <v>87.666666666666657</v>
      </c>
      <c r="AT8" s="50">
        <f t="shared" si="121"/>
        <v>88.833333333333329</v>
      </c>
      <c r="AU8" s="50">
        <f t="shared" si="112"/>
        <v>90</v>
      </c>
      <c r="AV8" s="50">
        <f t="shared" ref="AV8:DG8" si="122">IF(ISNONTEXT($Z8),AU8+$Z8,"")</f>
        <v>91.166666666666671</v>
      </c>
      <c r="AW8" s="50">
        <f t="shared" si="122"/>
        <v>92.333333333333343</v>
      </c>
      <c r="AX8" s="50">
        <f t="shared" si="122"/>
        <v>93.500000000000014</v>
      </c>
      <c r="AY8" s="50">
        <f t="shared" si="122"/>
        <v>94.666666666666686</v>
      </c>
      <c r="AZ8" s="50">
        <f t="shared" si="122"/>
        <v>95.833333333333357</v>
      </c>
      <c r="BA8" s="50">
        <f t="shared" si="122"/>
        <v>97.000000000000028</v>
      </c>
      <c r="BB8" s="50">
        <f t="shared" si="122"/>
        <v>98.1666666666667</v>
      </c>
      <c r="BC8" s="50">
        <f t="shared" si="122"/>
        <v>99.333333333333371</v>
      </c>
      <c r="BD8" s="50">
        <f t="shared" si="122"/>
        <v>100.50000000000004</v>
      </c>
      <c r="BE8" s="50">
        <f t="shared" si="122"/>
        <v>101.66666666666671</v>
      </c>
      <c r="BF8" s="50">
        <f t="shared" si="122"/>
        <v>102.83333333333339</v>
      </c>
      <c r="BG8" s="50">
        <f t="shared" si="122"/>
        <v>104.00000000000006</v>
      </c>
      <c r="BH8" s="50">
        <f t="shared" si="122"/>
        <v>105.16666666666673</v>
      </c>
      <c r="BI8" s="50">
        <f t="shared" si="122"/>
        <v>106.3333333333334</v>
      </c>
      <c r="BJ8" s="50">
        <f t="shared" si="122"/>
        <v>107.50000000000007</v>
      </c>
      <c r="BK8" s="50">
        <f t="shared" si="122"/>
        <v>108.66666666666674</v>
      </c>
      <c r="BL8" s="50">
        <f t="shared" si="122"/>
        <v>109.83333333333341</v>
      </c>
      <c r="BM8" s="50">
        <f t="shared" si="122"/>
        <v>111.00000000000009</v>
      </c>
      <c r="BN8" s="50">
        <f t="shared" si="122"/>
        <v>112.16666666666676</v>
      </c>
      <c r="BO8" s="50">
        <f t="shared" si="122"/>
        <v>113.33333333333343</v>
      </c>
      <c r="BP8" s="50">
        <f t="shared" si="122"/>
        <v>114.5000000000001</v>
      </c>
      <c r="BQ8" s="50">
        <f t="shared" si="122"/>
        <v>115.66666666666677</v>
      </c>
      <c r="BR8" s="50">
        <f t="shared" si="122"/>
        <v>116.83333333333344</v>
      </c>
      <c r="BS8" s="50">
        <f t="shared" si="122"/>
        <v>118.00000000000011</v>
      </c>
      <c r="BT8" s="50">
        <f t="shared" si="122"/>
        <v>119.16666666666679</v>
      </c>
      <c r="BU8" s="50">
        <f t="shared" si="122"/>
        <v>120.33333333333346</v>
      </c>
      <c r="BV8" s="50">
        <f t="shared" si="122"/>
        <v>121.50000000000013</v>
      </c>
      <c r="BW8" s="50">
        <f t="shared" si="122"/>
        <v>122.6666666666668</v>
      </c>
      <c r="BX8" s="50">
        <f t="shared" si="122"/>
        <v>123.83333333333347</v>
      </c>
      <c r="BY8" s="50">
        <f t="shared" si="122"/>
        <v>125.00000000000014</v>
      </c>
      <c r="BZ8" s="50">
        <f t="shared" si="122"/>
        <v>126.16666666666681</v>
      </c>
      <c r="CA8" s="50">
        <f t="shared" si="122"/>
        <v>127.33333333333348</v>
      </c>
      <c r="CB8" s="50">
        <f t="shared" si="122"/>
        <v>128.50000000000014</v>
      </c>
      <c r="CC8" s="50">
        <f t="shared" si="122"/>
        <v>129.6666666666668</v>
      </c>
      <c r="CD8" s="50">
        <f t="shared" si="122"/>
        <v>130.83333333333346</v>
      </c>
      <c r="CE8" s="50">
        <f t="shared" si="122"/>
        <v>132.00000000000011</v>
      </c>
      <c r="CF8" s="50">
        <f t="shared" si="122"/>
        <v>133.16666666666677</v>
      </c>
      <c r="CG8" s="50">
        <f t="shared" si="122"/>
        <v>134.33333333333343</v>
      </c>
      <c r="CH8" s="50">
        <f t="shared" si="122"/>
        <v>135.50000000000009</v>
      </c>
      <c r="CI8" s="50">
        <f t="shared" si="122"/>
        <v>136.66666666666674</v>
      </c>
      <c r="CJ8" s="50">
        <f t="shared" si="122"/>
        <v>137.8333333333334</v>
      </c>
      <c r="CK8" s="50">
        <f t="shared" si="122"/>
        <v>139.00000000000006</v>
      </c>
      <c r="CL8" s="50">
        <f t="shared" si="122"/>
        <v>140.16666666666671</v>
      </c>
      <c r="CM8" s="50">
        <f t="shared" si="122"/>
        <v>141.33333333333337</v>
      </c>
      <c r="CN8" s="50">
        <f t="shared" si="122"/>
        <v>142.50000000000003</v>
      </c>
      <c r="CO8" s="50">
        <f t="shared" si="122"/>
        <v>143.66666666666669</v>
      </c>
      <c r="CP8" s="50">
        <f t="shared" si="122"/>
        <v>144.83333333333334</v>
      </c>
      <c r="CQ8" s="50">
        <f t="shared" si="122"/>
        <v>146</v>
      </c>
      <c r="CR8" s="50">
        <f t="shared" si="122"/>
        <v>147.16666666666666</v>
      </c>
      <c r="CS8" s="50">
        <f t="shared" si="122"/>
        <v>148.33333333333331</v>
      </c>
      <c r="CT8" s="50">
        <f t="shared" si="122"/>
        <v>149.49999999999997</v>
      </c>
      <c r="CU8" s="50">
        <f t="shared" si="122"/>
        <v>150.66666666666663</v>
      </c>
      <c r="CV8" s="50">
        <f t="shared" si="122"/>
        <v>151.83333333333329</v>
      </c>
      <c r="CW8" s="50">
        <f t="shared" si="122"/>
        <v>152.99999999999994</v>
      </c>
      <c r="CX8" s="50">
        <f t="shared" si="122"/>
        <v>154.1666666666666</v>
      </c>
      <c r="CY8" s="50">
        <f t="shared" si="122"/>
        <v>155.33333333333326</v>
      </c>
      <c r="CZ8" s="50">
        <f t="shared" si="122"/>
        <v>156.49999999999991</v>
      </c>
      <c r="DA8" s="50">
        <f t="shared" si="122"/>
        <v>157.66666666666657</v>
      </c>
      <c r="DB8" s="50">
        <f t="shared" si="122"/>
        <v>158.83333333333323</v>
      </c>
      <c r="DC8" s="50">
        <f t="shared" si="122"/>
        <v>159.99999999999989</v>
      </c>
      <c r="DD8" s="50">
        <f t="shared" si="122"/>
        <v>161.16666666666654</v>
      </c>
      <c r="DE8" s="50">
        <f t="shared" si="122"/>
        <v>162.3333333333332</v>
      </c>
      <c r="DF8" s="50">
        <f t="shared" si="122"/>
        <v>163.49999999999986</v>
      </c>
      <c r="DG8" s="50">
        <f t="shared" si="122"/>
        <v>164.66666666666652</v>
      </c>
      <c r="DH8" s="50">
        <f t="shared" ref="DH8:DW8" si="123">IF(ISNONTEXT($Z8),DG8+$Z8,"")</f>
        <v>165.83333333333317</v>
      </c>
      <c r="DI8" s="50">
        <f t="shared" si="123"/>
        <v>166.99999999999983</v>
      </c>
      <c r="DJ8" s="50">
        <f t="shared" si="123"/>
        <v>168.16666666666649</v>
      </c>
      <c r="DK8" s="50">
        <f t="shared" si="123"/>
        <v>169.33333333333314</v>
      </c>
      <c r="DL8" s="50">
        <f t="shared" si="123"/>
        <v>170.4999999999998</v>
      </c>
      <c r="DM8" s="50">
        <f t="shared" si="123"/>
        <v>171.66666666666646</v>
      </c>
      <c r="DN8" s="50">
        <f t="shared" si="123"/>
        <v>172.83333333333312</v>
      </c>
      <c r="DO8" s="50">
        <f t="shared" si="123"/>
        <v>173.99999999999977</v>
      </c>
      <c r="DP8" s="50">
        <f t="shared" si="123"/>
        <v>175.16666666666643</v>
      </c>
      <c r="DQ8" s="50">
        <f t="shared" si="123"/>
        <v>176.33333333333309</v>
      </c>
      <c r="DR8" s="50">
        <f t="shared" si="123"/>
        <v>177.49999999999974</v>
      </c>
      <c r="DS8" s="50">
        <f t="shared" si="123"/>
        <v>178.6666666666664</v>
      </c>
      <c r="DT8" s="50">
        <f t="shared" si="123"/>
        <v>179.83333333333306</v>
      </c>
      <c r="DU8" s="50">
        <f t="shared" si="123"/>
        <v>180.99999999999972</v>
      </c>
      <c r="DV8" s="50">
        <f t="shared" si="123"/>
        <v>182.16666666666637</v>
      </c>
      <c r="DW8" s="50">
        <f t="shared" si="123"/>
        <v>183.33333333333303</v>
      </c>
      <c r="DX8" s="170">
        <f t="shared" si="6"/>
        <v>1.2688270200916249E-5</v>
      </c>
      <c r="DY8" s="170">
        <f t="shared" si="7"/>
        <v>1.7541801514795924E-5</v>
      </c>
      <c r="DZ8" s="170">
        <f t="shared" si="8"/>
        <v>2.4084078435002432E-5</v>
      </c>
      <c r="EA8" s="170">
        <f t="shared" si="9"/>
        <v>3.2837488920026539E-5</v>
      </c>
      <c r="EB8" s="170">
        <f t="shared" si="10"/>
        <v>4.4462503430020784E-5</v>
      </c>
      <c r="EC8" s="170">
        <f t="shared" si="11"/>
        <v>5.9786337610362924E-5</v>
      </c>
      <c r="ED8" s="170">
        <f t="shared" si="12"/>
        <v>7.9835133320130296E-5</v>
      </c>
      <c r="EE8" s="170">
        <f t="shared" si="13"/>
        <v>1.0586934486501508E-4</v>
      </c>
      <c r="EF8" s="170">
        <f t="shared" si="14"/>
        <v>1.3942172843079095E-4</v>
      </c>
      <c r="EG8" s="170">
        <f t="shared" si="15"/>
        <v>1.8233698334135242E-4</v>
      </c>
      <c r="EH8" s="170">
        <f t="shared" si="16"/>
        <v>2.368116885062722E-4</v>
      </c>
      <c r="EI8" s="170">
        <f t="shared" si="17"/>
        <v>3.0543272688047016E-4</v>
      </c>
      <c r="EJ8" s="170">
        <f t="shared" si="18"/>
        <v>3.9121191255828342E-4</v>
      </c>
      <c r="EK8" s="170">
        <f t="shared" si="19"/>
        <v>4.9761405462302448E-4</v>
      </c>
      <c r="EL8" s="170">
        <f t="shared" si="20"/>
        <v>6.2857524236295146E-4</v>
      </c>
      <c r="EM8" s="170">
        <f t="shared" si="21"/>
        <v>7.885077586902348E-4</v>
      </c>
      <c r="EN8" s="170">
        <f t="shared" si="22"/>
        <v>9.8228776943525237E-4</v>
      </c>
      <c r="EO8" s="170">
        <f t="shared" si="23"/>
        <v>1.2152218463606381E-3</v>
      </c>
      <c r="EP8" s="170">
        <f t="shared" si="24"/>
        <v>1.4929885125564372E-3</v>
      </c>
      <c r="EQ8" s="170">
        <f t="shared" si="25"/>
        <v>1.8215513980229204E-3</v>
      </c>
      <c r="ER8" s="170">
        <f t="shared" si="26"/>
        <v>2.2070412998094367E-3</v>
      </c>
      <c r="ES8" s="170">
        <f t="shared" si="27"/>
        <v>2.6556054801163179E-3</v>
      </c>
      <c r="ET8" s="170">
        <f t="shared" si="28"/>
        <v>3.1732239128430227E-3</v>
      </c>
      <c r="EU8" s="170">
        <f t="shared" si="29"/>
        <v>3.7654938852675376E-3</v>
      </c>
      <c r="EV8" s="170">
        <f t="shared" si="30"/>
        <v>4.4373863296112434E-3</v>
      </c>
      <c r="EW8" s="170">
        <f t="shared" si="31"/>
        <v>5.1929794214336487E-3</v>
      </c>
      <c r="EX8" s="170">
        <f t="shared" si="32"/>
        <v>6.0351772300416117E-3</v>
      </c>
      <c r="EY8" s="170">
        <f t="shared" si="33"/>
        <v>6.9654234049266071E-3</v>
      </c>
      <c r="EZ8" s="170">
        <f t="shared" si="34"/>
        <v>7.9834218747706215E-3</v>
      </c>
      <c r="FA8" s="170">
        <f t="shared" si="35"/>
        <v>9.0868781524511121E-3</v>
      </c>
      <c r="FB8" s="170">
        <f t="shared" si="36"/>
        <v>1.0271275910633492E-2</v>
      </c>
      <c r="FC8" s="170">
        <f t="shared" si="37"/>
        <v>1.1529703860841694E-2</v>
      </c>
      <c r="FD8" s="170">
        <f t="shared" si="38"/>
        <v>1.2852747504977146E-2</v>
      </c>
      <c r="FE8" s="170">
        <f t="shared" si="39"/>
        <v>1.4228458945108964E-2</v>
      </c>
      <c r="FF8" s="170">
        <f t="shared" si="40"/>
        <v>1.5642415603331458E-2</v>
      </c>
      <c r="FG8" s="170">
        <f t="shared" si="41"/>
        <v>1.7077875452205994E-2</v>
      </c>
      <c r="FH8" s="170">
        <f t="shared" si="42"/>
        <v>1.8516032292183876E-2</v>
      </c>
      <c r="FI8" s="170">
        <f t="shared" si="43"/>
        <v>1.9936369910654783E-2</v>
      </c>
      <c r="FJ8" s="170">
        <f t="shared" si="44"/>
        <v>2.1317108857767709E-2</v>
      </c>
      <c r="FK8" s="170">
        <f t="shared" si="45"/>
        <v>2.2635734369121682E-2</v>
      </c>
      <c r="FL8" s="170">
        <f t="shared" si="46"/>
        <v>2.386958898123789E-2</v>
      </c>
      <c r="FM8" s="170">
        <f t="shared" si="47"/>
        <v>2.4996508960360424E-2</v>
      </c>
      <c r="FN8" s="170">
        <f t="shared" si="48"/>
        <v>2.5995480122534623E-2</v>
      </c>
      <c r="FO8" s="170">
        <f t="shared" si="49"/>
        <v>2.6847286246698198E-2</v>
      </c>
      <c r="FP8" s="170">
        <f t="shared" si="50"/>
        <v>2.753512229128996E-2</v>
      </c>
      <c r="FQ8" s="170">
        <f t="shared" si="51"/>
        <v>2.8045145151504736E-2</v>
      </c>
      <c r="FR8" s="170">
        <f t="shared" si="52"/>
        <v>2.8366936771344334E-2</v>
      </c>
      <c r="FS8" s="170">
        <f t="shared" si="53"/>
        <v>2.8493857977400911E-2</v>
      </c>
      <c r="FT8" s="170">
        <f t="shared" si="54"/>
        <v>2.8423276249906267E-2</v>
      </c>
      <c r="FU8" s="170">
        <f t="shared" si="55"/>
        <v>2.8156656516419423E-2</v>
      </c>
      <c r="FV8" s="170">
        <f t="shared" si="56"/>
        <v>2.7699510594272055E-2</v>
      </c>
      <c r="FW8" s="170">
        <f t="shared" si="57"/>
        <v>2.7061207718924264E-2</v>
      </c>
      <c r="FX8" s="170">
        <f t="shared" si="58"/>
        <v>2.6254655255712196E-2</v>
      </c>
      <c r="FY8" s="170">
        <f t="shared" si="59"/>
        <v>2.5295864792468835E-2</v>
      </c>
      <c r="FZ8" s="170">
        <f t="shared" si="60"/>
        <v>2.4203423982627557E-2</v>
      </c>
      <c r="GA8" s="170">
        <f t="shared" si="61"/>
        <v>2.2997898454211234E-2</v>
      </c>
      <c r="GB8" s="170">
        <f t="shared" si="62"/>
        <v>2.1701190611111219E-2</v>
      </c>
      <c r="GC8" s="170">
        <f t="shared" si="63"/>
        <v>2.0335883123965188E-2</v>
      </c>
      <c r="GD8" s="170">
        <f t="shared" si="64"/>
        <v>1.8924594341001747E-2</v>
      </c>
      <c r="GE8" s="170">
        <f t="shared" si="65"/>
        <v>1.7489370849815403E-2</v>
      </c>
      <c r="GF8" s="170">
        <f t="shared" si="66"/>
        <v>1.6051139185154738E-2</v>
      </c>
      <c r="GG8" s="170">
        <f t="shared" si="67"/>
        <v>1.4629234472880937E-2</v>
      </c>
      <c r="GH8" s="170">
        <f t="shared" si="68"/>
        <v>1.3241018941363739E-2</v>
      </c>
      <c r="GI8" s="170">
        <f t="shared" si="69"/>
        <v>1.1901598055367115E-2</v>
      </c>
      <c r="GJ8" s="170">
        <f t="shared" si="70"/>
        <v>1.0623636866125184E-2</v>
      </c>
      <c r="GK8" s="170">
        <f t="shared" si="71"/>
        <v>9.4172743288656255E-3</v>
      </c>
      <c r="GL8" s="170">
        <f t="shared" si="72"/>
        <v>8.2901290718611822E-3</v>
      </c>
      <c r="GM8" s="170">
        <f t="shared" si="73"/>
        <v>7.2473866037691499E-3</v>
      </c>
      <c r="GN8" s="170">
        <f t="shared" si="74"/>
        <v>6.2919553434529736E-3</v>
      </c>
      <c r="GO8" s="170">
        <f t="shared" si="75"/>
        <v>5.4246772021807246E-3</v>
      </c>
      <c r="GP8" s="170">
        <f t="shared" si="76"/>
        <v>4.6445777282188199E-3</v>
      </c>
      <c r="GQ8" s="170">
        <f t="shared" si="77"/>
        <v>3.9491409659773652E-3</v>
      </c>
      <c r="GR8" s="170">
        <f t="shared" si="78"/>
        <v>3.3345950673055492E-3</v>
      </c>
      <c r="GS8" s="170">
        <f t="shared" si="79"/>
        <v>2.7961961705621242E-3</v>
      </c>
      <c r="GT8" s="170">
        <f t="shared" si="80"/>
        <v>2.328499965840045E-3</v>
      </c>
      <c r="GU8" s="170">
        <f t="shared" si="81"/>
        <v>1.9256125213568509E-3</v>
      </c>
      <c r="GV8" s="170">
        <f t="shared" si="82"/>
        <v>1.5814141950429587E-3</v>
      </c>
      <c r="GW8" s="170">
        <f t="shared" si="83"/>
        <v>1.2897526544417206E-3</v>
      </c>
      <c r="GX8" s="170">
        <f t="shared" si="84"/>
        <v>1.0446030608523053E-3</v>
      </c>
      <c r="GY8" s="170">
        <f t="shared" si="85"/>
        <v>8.4019525365769529E-4</v>
      </c>
      <c r="GZ8" s="170">
        <f t="shared" si="86"/>
        <v>6.7110924214430941E-4</v>
      </c>
      <c r="HA8" s="170">
        <f t="shared" si="87"/>
        <v>5.3234144815714592E-4</v>
      </c>
      <c r="HB8" s="170">
        <f t="shared" si="88"/>
        <v>4.1934494268456961E-4</v>
      </c>
      <c r="HC8" s="170">
        <f t="shared" si="89"/>
        <v>3.2804740296629373E-4</v>
      </c>
      <c r="HD8" s="170">
        <f t="shared" si="90"/>
        <v>2.5485071961190098E-4</v>
      </c>
      <c r="HE8" s="170">
        <f t="shared" si="91"/>
        <v>1.9661615126745349E-4</v>
      </c>
      <c r="HF8" s="170">
        <f t="shared" si="92"/>
        <v>1.5063870831392867E-4</v>
      </c>
      <c r="HG8" s="170">
        <f t="shared" si="93"/>
        <v>1.1461409819275342E-4</v>
      </c>
      <c r="HH8" s="170">
        <f t="shared" si="94"/>
        <v>8.6601131481167635E-5</v>
      </c>
      <c r="HI8" s="170">
        <f t="shared" si="95"/>
        <v>6.4982012454751364E-5</v>
      </c>
      <c r="HJ8" s="170">
        <f t="shared" si="96"/>
        <v>4.8422456080908159E-5</v>
      </c>
      <c r="HK8" s="170">
        <f t="shared" si="97"/>
        <v>3.5833112815512283E-5</v>
      </c>
      <c r="HL8" s="170">
        <f t="shared" si="98"/>
        <v>2.6333363006022455E-5</v>
      </c>
      <c r="HM8" s="170">
        <f t="shared" si="99"/>
        <v>1.9218176653129622E-5</v>
      </c>
      <c r="HN8" s="170">
        <f t="shared" si="100"/>
        <v>1.392842796162623E-5</v>
      </c>
      <c r="HO8" s="170">
        <f t="shared" si="101"/>
        <v>1.0024808603452682E-5</v>
      </c>
      <c r="HP8" s="170">
        <f t="shared" si="102"/>
        <v>7.1652961193891776E-6</v>
      </c>
      <c r="HQ8" s="170">
        <f t="shared" si="103"/>
        <v>5.0859989091248927E-6</v>
      </c>
      <c r="HR8" s="170">
        <f t="shared" si="104"/>
        <v>3.585109693751802E-6</v>
      </c>
      <c r="HS8" s="170">
        <f t="shared" si="105"/>
        <v>2.5096473522584042E-6</v>
      </c>
      <c r="HT8" s="170">
        <f t="shared" si="106"/>
        <v>1.7446447902256407E-6</v>
      </c>
    </row>
    <row r="9" spans="1:229" x14ac:dyDescent="0.25">
      <c r="A9" s="4">
        <v>6</v>
      </c>
      <c r="B9" s="116"/>
      <c r="C9" s="118">
        <v>40</v>
      </c>
      <c r="D9" s="123">
        <f t="shared" si="107"/>
        <v>40</v>
      </c>
      <c r="E9" s="96">
        <v>120</v>
      </c>
      <c r="F9" s="123">
        <f t="shared" si="108"/>
        <v>200</v>
      </c>
      <c r="G9" s="118">
        <v>200</v>
      </c>
      <c r="H9" s="115"/>
      <c r="I9" s="36">
        <f t="shared" si="0"/>
        <v>1</v>
      </c>
      <c r="J9" s="36">
        <f t="shared" si="1"/>
        <v>1</v>
      </c>
      <c r="K9" s="74">
        <f t="shared" si="109"/>
        <v>120</v>
      </c>
      <c r="L9" s="23" t="s">
        <v>4</v>
      </c>
      <c r="M9" s="58"/>
      <c r="N9" s="281"/>
      <c r="O9" s="75">
        <f>IF(AND(D9&gt;0,E9&gt;0,F9&gt;0),IF(ISBLANK(N9),IF(ISBLANK(L9),"",(F9-D9)*VLOOKUP(L9,VLookups!$A$4:$B$13,2,FALSE)),N9),"")</f>
        <v>37.523326078587431</v>
      </c>
      <c r="P9" s="76">
        <f t="shared" si="2"/>
        <v>1407.9999999999995</v>
      </c>
      <c r="Q9" s="96">
        <v>150</v>
      </c>
      <c r="R9" s="271">
        <f>IF(AND(Q9&gt;0,E9&gt;0,NOT(O9="")),ABS(VLOOKUP($Q$1,VLookups!$A$43:$B$44,2,FALSE)-_xlfn.NORM.DIST(Q9,K9,O9,TRUE)),"")</f>
        <v>0.78800050519178777</v>
      </c>
      <c r="S9" s="95">
        <f>IF(AND($D9&gt;0,$E9&gt;0,$F9&gt;0,NOT(ISBLANK($L9))),_xlfn.NORM.INV(ABS(VLOOKUP($Q$1,VLookups!$A$43:$B$44,2,FALSE)-S$3),$K9,$O9),"")</f>
        <v>71.911922719545743</v>
      </c>
      <c r="T9" s="94">
        <f>IF(AND($D9&gt;0,$E9&gt;0,$F9&gt;0,NOT(ISBLANK($L9))),_xlfn.NORM.INV(ABS(VLOOKUP($Q$1,VLookups!$A$43:$B$44,2,FALSE)-T$3),$K9,$O9),"")</f>
        <v>168.08807728045426</v>
      </c>
      <c r="U9" s="95">
        <f>IF(AND($D9&gt;0,$E9&gt;0,$F9&gt;0,NOT(ISBLANK($L9))),_xlfn.NORM.INV(ABS(VLOOKUP($Q$1,VLookups!$A$43:$B$44,2,FALSE)-U$3),$K9,$O9),"")</f>
        <v>158.8904280327111</v>
      </c>
      <c r="V9" s="94">
        <f>IF(AND($D9&gt;0,$E9&gt;0,$F9&gt;0,NOT(ISBLANK($L9))),_xlfn.NORM.INV(ABS(VLOOKUP($Q$1,VLookups!$A$43:$B$44,2,FALSE)-V$3),$K9,$O9),"")</f>
        <v>151.58042798201947</v>
      </c>
      <c r="W9" s="95">
        <f>IF(AND($D9&gt;0,$E9&gt;0,$F9&gt;0,NOT(ISBLANK($L9))),_xlfn.NORM.INV(ABS(VLOOKUP($Q$1,VLookups!$A$43:$B$44,2,FALSE)-W$3),$K9,$O9),"")</f>
        <v>145.30909883327257</v>
      </c>
      <c r="X9" s="94">
        <f>IF(AND($D9&gt;0,$E9&gt;0,$F9&gt;0,NOT(ISBLANK($L9))),_xlfn.NORM.INV(ABS(VLOOKUP($Q$1,VLookups!$A$43:$B$44,2,FALSE)-X$3),$K9,$O9),"")</f>
        <v>139.67725143412224</v>
      </c>
      <c r="Y9" s="5"/>
      <c r="Z9" s="169">
        <f t="shared" si="110"/>
        <v>2.6666666666666665</v>
      </c>
      <c r="AA9" s="50">
        <f t="shared" ref="AA9:AT9" si="124">IF(ISNONTEXT($Z9),AB9-$Z9,"")</f>
        <v>-13.333333333333329</v>
      </c>
      <c r="AB9" s="50">
        <f t="shared" si="124"/>
        <v>-10.666666666666663</v>
      </c>
      <c r="AC9" s="50">
        <f t="shared" si="124"/>
        <v>-7.9999999999999964</v>
      </c>
      <c r="AD9" s="50">
        <f t="shared" si="124"/>
        <v>-5.3333333333333304</v>
      </c>
      <c r="AE9" s="50">
        <f t="shared" si="124"/>
        <v>-2.6666666666666639</v>
      </c>
      <c r="AF9" s="50">
        <f t="shared" si="124"/>
        <v>2.6645352591003757E-15</v>
      </c>
      <c r="AG9" s="50">
        <f t="shared" si="124"/>
        <v>2.6666666666666692</v>
      </c>
      <c r="AH9" s="50">
        <f t="shared" si="124"/>
        <v>5.3333333333333357</v>
      </c>
      <c r="AI9" s="50">
        <f t="shared" si="124"/>
        <v>8.0000000000000018</v>
      </c>
      <c r="AJ9" s="50">
        <f t="shared" si="124"/>
        <v>10.666666666666668</v>
      </c>
      <c r="AK9" s="50">
        <f t="shared" si="124"/>
        <v>13.333333333333334</v>
      </c>
      <c r="AL9" s="50">
        <f t="shared" si="124"/>
        <v>16</v>
      </c>
      <c r="AM9" s="50">
        <f t="shared" si="124"/>
        <v>18.666666666666668</v>
      </c>
      <c r="AN9" s="50">
        <f t="shared" si="124"/>
        <v>21.333333333333336</v>
      </c>
      <c r="AO9" s="50">
        <f t="shared" si="124"/>
        <v>24.000000000000004</v>
      </c>
      <c r="AP9" s="50">
        <f t="shared" si="124"/>
        <v>26.666666666666671</v>
      </c>
      <c r="AQ9" s="50">
        <f t="shared" si="124"/>
        <v>29.333333333333339</v>
      </c>
      <c r="AR9" s="50">
        <f t="shared" si="124"/>
        <v>32.000000000000007</v>
      </c>
      <c r="AS9" s="50">
        <f t="shared" si="124"/>
        <v>34.666666666666671</v>
      </c>
      <c r="AT9" s="50">
        <f t="shared" si="124"/>
        <v>37.333333333333336</v>
      </c>
      <c r="AU9" s="50">
        <f t="shared" si="112"/>
        <v>40</v>
      </c>
      <c r="AV9" s="50">
        <f t="shared" ref="AV9:DG9" si="125">IF(ISNONTEXT($Z9),AU9+$Z9,"")</f>
        <v>42.666666666666664</v>
      </c>
      <c r="AW9" s="50">
        <f t="shared" si="125"/>
        <v>45.333333333333329</v>
      </c>
      <c r="AX9" s="50">
        <f t="shared" si="125"/>
        <v>47.999999999999993</v>
      </c>
      <c r="AY9" s="50">
        <f t="shared" si="125"/>
        <v>50.666666666666657</v>
      </c>
      <c r="AZ9" s="50">
        <f t="shared" si="125"/>
        <v>53.333333333333321</v>
      </c>
      <c r="BA9" s="50">
        <f t="shared" si="125"/>
        <v>55.999999999999986</v>
      </c>
      <c r="BB9" s="50">
        <f t="shared" si="125"/>
        <v>58.66666666666665</v>
      </c>
      <c r="BC9" s="50">
        <f t="shared" si="125"/>
        <v>61.333333333333314</v>
      </c>
      <c r="BD9" s="50">
        <f t="shared" si="125"/>
        <v>63.999999999999979</v>
      </c>
      <c r="BE9" s="50">
        <f t="shared" si="125"/>
        <v>66.666666666666643</v>
      </c>
      <c r="BF9" s="50">
        <f t="shared" si="125"/>
        <v>69.333333333333314</v>
      </c>
      <c r="BG9" s="50">
        <f t="shared" si="125"/>
        <v>71.999999999999986</v>
      </c>
      <c r="BH9" s="50">
        <f t="shared" si="125"/>
        <v>74.666666666666657</v>
      </c>
      <c r="BI9" s="50">
        <f t="shared" si="125"/>
        <v>77.333333333333329</v>
      </c>
      <c r="BJ9" s="50">
        <f t="shared" si="125"/>
        <v>80</v>
      </c>
      <c r="BK9" s="50">
        <f t="shared" si="125"/>
        <v>82.666666666666671</v>
      </c>
      <c r="BL9" s="50">
        <f t="shared" si="125"/>
        <v>85.333333333333343</v>
      </c>
      <c r="BM9" s="50">
        <f t="shared" si="125"/>
        <v>88.000000000000014</v>
      </c>
      <c r="BN9" s="50">
        <f t="shared" si="125"/>
        <v>90.666666666666686</v>
      </c>
      <c r="BO9" s="50">
        <f t="shared" si="125"/>
        <v>93.333333333333357</v>
      </c>
      <c r="BP9" s="50">
        <f t="shared" si="125"/>
        <v>96.000000000000028</v>
      </c>
      <c r="BQ9" s="50">
        <f t="shared" si="125"/>
        <v>98.6666666666667</v>
      </c>
      <c r="BR9" s="50">
        <f t="shared" si="125"/>
        <v>101.33333333333337</v>
      </c>
      <c r="BS9" s="50">
        <f t="shared" si="125"/>
        <v>104.00000000000004</v>
      </c>
      <c r="BT9" s="50">
        <f t="shared" si="125"/>
        <v>106.66666666666671</v>
      </c>
      <c r="BU9" s="50">
        <f t="shared" si="125"/>
        <v>109.33333333333339</v>
      </c>
      <c r="BV9" s="50">
        <f t="shared" si="125"/>
        <v>112.00000000000006</v>
      </c>
      <c r="BW9" s="50">
        <f t="shared" si="125"/>
        <v>114.66666666666673</v>
      </c>
      <c r="BX9" s="50">
        <f t="shared" si="125"/>
        <v>117.3333333333334</v>
      </c>
      <c r="BY9" s="50">
        <f t="shared" si="125"/>
        <v>120.00000000000007</v>
      </c>
      <c r="BZ9" s="50">
        <f t="shared" si="125"/>
        <v>122.66666666666674</v>
      </c>
      <c r="CA9" s="50">
        <f t="shared" si="125"/>
        <v>125.33333333333341</v>
      </c>
      <c r="CB9" s="50">
        <f t="shared" si="125"/>
        <v>128.00000000000009</v>
      </c>
      <c r="CC9" s="50">
        <f t="shared" si="125"/>
        <v>130.66666666666674</v>
      </c>
      <c r="CD9" s="50">
        <f t="shared" si="125"/>
        <v>133.3333333333334</v>
      </c>
      <c r="CE9" s="50">
        <f t="shared" si="125"/>
        <v>136.00000000000006</v>
      </c>
      <c r="CF9" s="50">
        <f t="shared" si="125"/>
        <v>138.66666666666671</v>
      </c>
      <c r="CG9" s="50">
        <f t="shared" si="125"/>
        <v>141.33333333333337</v>
      </c>
      <c r="CH9" s="50">
        <f t="shared" si="125"/>
        <v>144.00000000000003</v>
      </c>
      <c r="CI9" s="50">
        <f t="shared" si="125"/>
        <v>146.66666666666669</v>
      </c>
      <c r="CJ9" s="50">
        <f t="shared" si="125"/>
        <v>149.33333333333334</v>
      </c>
      <c r="CK9" s="50">
        <f t="shared" si="125"/>
        <v>152</v>
      </c>
      <c r="CL9" s="50">
        <f t="shared" si="125"/>
        <v>154.66666666666666</v>
      </c>
      <c r="CM9" s="50">
        <f t="shared" si="125"/>
        <v>157.33333333333331</v>
      </c>
      <c r="CN9" s="50">
        <f t="shared" si="125"/>
        <v>159.99999999999997</v>
      </c>
      <c r="CO9" s="50">
        <f t="shared" si="125"/>
        <v>162.66666666666663</v>
      </c>
      <c r="CP9" s="50">
        <f t="shared" si="125"/>
        <v>165.33333333333329</v>
      </c>
      <c r="CQ9" s="50">
        <f t="shared" si="125"/>
        <v>167.99999999999994</v>
      </c>
      <c r="CR9" s="50">
        <f t="shared" si="125"/>
        <v>170.6666666666666</v>
      </c>
      <c r="CS9" s="50">
        <f t="shared" si="125"/>
        <v>173.33333333333326</v>
      </c>
      <c r="CT9" s="50">
        <f t="shared" si="125"/>
        <v>175.99999999999991</v>
      </c>
      <c r="CU9" s="50">
        <f t="shared" si="125"/>
        <v>178.66666666666657</v>
      </c>
      <c r="CV9" s="50">
        <f t="shared" si="125"/>
        <v>181.33333333333323</v>
      </c>
      <c r="CW9" s="50">
        <f t="shared" si="125"/>
        <v>183.99999999999989</v>
      </c>
      <c r="CX9" s="50">
        <f t="shared" si="125"/>
        <v>186.66666666666654</v>
      </c>
      <c r="CY9" s="50">
        <f t="shared" si="125"/>
        <v>189.3333333333332</v>
      </c>
      <c r="CZ9" s="50">
        <f t="shared" si="125"/>
        <v>191.99999999999986</v>
      </c>
      <c r="DA9" s="50">
        <f t="shared" si="125"/>
        <v>194.66666666666652</v>
      </c>
      <c r="DB9" s="50">
        <f t="shared" si="125"/>
        <v>197.33333333333317</v>
      </c>
      <c r="DC9" s="50">
        <f t="shared" si="125"/>
        <v>199.99999999999983</v>
      </c>
      <c r="DD9" s="50">
        <f t="shared" si="125"/>
        <v>202.66666666666649</v>
      </c>
      <c r="DE9" s="50">
        <f t="shared" si="125"/>
        <v>205.33333333333314</v>
      </c>
      <c r="DF9" s="50">
        <f t="shared" si="125"/>
        <v>207.9999999999998</v>
      </c>
      <c r="DG9" s="50">
        <f t="shared" si="125"/>
        <v>210.66666666666646</v>
      </c>
      <c r="DH9" s="50">
        <f t="shared" ref="DH9:DW9" si="126">IF(ISNONTEXT($Z9),DG9+$Z9,"")</f>
        <v>213.33333333333312</v>
      </c>
      <c r="DI9" s="50">
        <f t="shared" si="126"/>
        <v>215.99999999999977</v>
      </c>
      <c r="DJ9" s="50">
        <f t="shared" si="126"/>
        <v>218.66666666666643</v>
      </c>
      <c r="DK9" s="50">
        <f t="shared" si="126"/>
        <v>221.33333333333309</v>
      </c>
      <c r="DL9" s="50">
        <f t="shared" si="126"/>
        <v>223.99999999999974</v>
      </c>
      <c r="DM9" s="50">
        <f t="shared" si="126"/>
        <v>226.6666666666664</v>
      </c>
      <c r="DN9" s="50">
        <f t="shared" si="126"/>
        <v>229.33333333333306</v>
      </c>
      <c r="DO9" s="50">
        <f t="shared" si="126"/>
        <v>231.99999999999972</v>
      </c>
      <c r="DP9" s="50">
        <f t="shared" si="126"/>
        <v>234.66666666666637</v>
      </c>
      <c r="DQ9" s="50">
        <f t="shared" si="126"/>
        <v>237.33333333333303</v>
      </c>
      <c r="DR9" s="50">
        <f t="shared" si="126"/>
        <v>239.99999999999969</v>
      </c>
      <c r="DS9" s="50">
        <f t="shared" si="126"/>
        <v>242.66666666666634</v>
      </c>
      <c r="DT9" s="50">
        <f t="shared" si="126"/>
        <v>245.333333333333</v>
      </c>
      <c r="DU9" s="50">
        <f t="shared" si="126"/>
        <v>247.99999999999966</v>
      </c>
      <c r="DV9" s="50">
        <f t="shared" si="126"/>
        <v>250.66666666666632</v>
      </c>
      <c r="DW9" s="50">
        <f t="shared" si="126"/>
        <v>253.33333333333297</v>
      </c>
      <c r="DX9" s="170">
        <f t="shared" si="6"/>
        <v>1.9268621489754323E-5</v>
      </c>
      <c r="DY9" s="170">
        <f t="shared" si="7"/>
        <v>2.4741399737380098E-5</v>
      </c>
      <c r="DZ9" s="170">
        <f t="shared" si="8"/>
        <v>3.1608543191614721E-5</v>
      </c>
      <c r="EA9" s="170">
        <f t="shared" si="9"/>
        <v>4.0178275058638396E-5</v>
      </c>
      <c r="EB9" s="170">
        <f t="shared" si="10"/>
        <v>5.0814152736887006E-5</v>
      </c>
      <c r="EC9" s="170">
        <f t="shared" si="11"/>
        <v>6.3941774304152659E-5</v>
      </c>
      <c r="ED9" s="170">
        <f t="shared" si="12"/>
        <v>8.0055517882089323E-5</v>
      </c>
      <c r="EE9" s="170">
        <f t="shared" si="13"/>
        <v>9.9725093683425964E-5</v>
      </c>
      <c r="EF9" s="170">
        <f t="shared" si="14"/>
        <v>1.2360163855524198E-4</v>
      </c>
      <c r="EG9" s="170">
        <f t="shared" si="15"/>
        <v>1.5242303215370643E-4</v>
      </c>
      <c r="EH9" s="170">
        <f t="shared" si="16"/>
        <v>1.8701806491206363E-4</v>
      </c>
      <c r="EI9" s="170">
        <f t="shared" si="17"/>
        <v>2.2830904358861714E-4</v>
      </c>
      <c r="EJ9" s="170">
        <f t="shared" si="18"/>
        <v>2.7731238374974595E-4</v>
      </c>
      <c r="EK9" s="170">
        <f t="shared" si="19"/>
        <v>3.3513671375302509E-4</v>
      </c>
      <c r="EL9" s="170">
        <f t="shared" si="20"/>
        <v>4.0297800555605493E-4</v>
      </c>
      <c r="EM9" s="170">
        <f t="shared" si="21"/>
        <v>4.8211125791595906E-4</v>
      </c>
      <c r="EN9" s="170">
        <f t="shared" si="22"/>
        <v>5.7387829097556601E-4</v>
      </c>
      <c r="EO9" s="170">
        <f t="shared" si="23"/>
        <v>6.7967127108019558E-4</v>
      </c>
      <c r="EP9" s="170">
        <f t="shared" si="24"/>
        <v>8.0091167337266954E-4</v>
      </c>
      <c r="EQ9" s="170">
        <f t="shared" si="25"/>
        <v>9.3902450861860492E-4</v>
      </c>
      <c r="ER9" s="170">
        <f t="shared" si="26"/>
        <v>1.095407789771693E-3</v>
      </c>
      <c r="ES9" s="170">
        <f t="shared" si="27"/>
        <v>1.2713973912944754E-3</v>
      </c>
      <c r="ET9" s="170">
        <f t="shared" si="28"/>
        <v>1.4682276566351563E-3</v>
      </c>
      <c r="EU9" s="170">
        <f t="shared" si="29"/>
        <v>1.686988330969497E-3</v>
      </c>
      <c r="EV9" s="170">
        <f t="shared" si="30"/>
        <v>1.9285786297909226E-3</v>
      </c>
      <c r="EW9" s="170">
        <f t="shared" si="31"/>
        <v>2.1936594897244764E-3</v>
      </c>
      <c r="EX9" s="170">
        <f t="shared" si="32"/>
        <v>2.4826052749678099E-3</v>
      </c>
      <c r="EY9" s="170">
        <f t="shared" si="33"/>
        <v>2.7954564187052744E-3</v>
      </c>
      <c r="EZ9" s="170">
        <f t="shared" si="34"/>
        <v>3.1318746506844475E-3</v>
      </c>
      <c r="FA9" s="170">
        <f t="shared" si="35"/>
        <v>3.4911025868435753E-3</v>
      </c>
      <c r="FB9" s="170">
        <f t="shared" si="36"/>
        <v>3.8719295221223398E-3</v>
      </c>
      <c r="FC9" s="170">
        <f t="shared" si="37"/>
        <v>4.2726652626189935E-3</v>
      </c>
      <c r="FD9" s="170">
        <f t="shared" si="38"/>
        <v>4.6911237496977867E-3</v>
      </c>
      <c r="FE9" s="170">
        <f t="shared" si="39"/>
        <v>5.1246180612872219E-3</v>
      </c>
      <c r="FF9" s="170">
        <f t="shared" si="40"/>
        <v>5.5699681230627109E-3</v>
      </c>
      <c r="FG9" s="170">
        <f t="shared" si="41"/>
        <v>6.0235221274394625E-3</v>
      </c>
      <c r="FH9" s="170">
        <f t="shared" si="42"/>
        <v>6.481192248905962E-3</v>
      </c>
      <c r="FI9" s="170">
        <f t="shared" si="43"/>
        <v>6.9385047724536564E-3</v>
      </c>
      <c r="FJ9" s="170">
        <f t="shared" si="44"/>
        <v>7.3906642343444101E-3</v>
      </c>
      <c r="FK9" s="170">
        <f t="shared" si="45"/>
        <v>7.8326306316708477E-3</v>
      </c>
      <c r="FL9" s="170">
        <f t="shared" si="46"/>
        <v>8.2592082125483666E-3</v>
      </c>
      <c r="FM9" s="170">
        <f t="shared" si="47"/>
        <v>8.6651438376415292E-3</v>
      </c>
      <c r="FN9" s="170">
        <f t="shared" si="48"/>
        <v>9.0452324319448205E-3</v>
      </c>
      <c r="FO9" s="170">
        <f t="shared" si="49"/>
        <v>9.3944266483089785E-3</v>
      </c>
      <c r="FP9" s="170">
        <f t="shared" si="50"/>
        <v>9.7079475637875199E-3</v>
      </c>
      <c r="FQ9" s="170">
        <f t="shared" si="51"/>
        <v>9.9813930453727488E-3</v>
      </c>
      <c r="FR9" s="170">
        <f t="shared" si="52"/>
        <v>1.0210840366977175E-2</v>
      </c>
      <c r="FS9" s="170">
        <f t="shared" si="53"/>
        <v>1.0392939742443191E-2</v>
      </c>
      <c r="FT9" s="170">
        <f t="shared" si="54"/>
        <v>1.0524995661059286E-2</v>
      </c>
      <c r="FU9" s="170">
        <f t="shared" si="55"/>
        <v>1.0605033266628228E-2</v>
      </c>
      <c r="FV9" s="170">
        <f t="shared" si="56"/>
        <v>1.0631847495765784E-2</v>
      </c>
      <c r="FW9" s="170">
        <f t="shared" si="57"/>
        <v>1.0605033266628225E-2</v>
      </c>
      <c r="FX9" s="170">
        <f t="shared" si="58"/>
        <v>1.0524995661059279E-2</v>
      </c>
      <c r="FY9" s="170">
        <f t="shared" si="59"/>
        <v>1.0392939742443184E-2</v>
      </c>
      <c r="FZ9" s="170">
        <f t="shared" si="60"/>
        <v>1.0210840366977163E-2</v>
      </c>
      <c r="GA9" s="170">
        <f t="shared" si="61"/>
        <v>9.9813930453727384E-3</v>
      </c>
      <c r="GB9" s="170">
        <f t="shared" si="62"/>
        <v>9.7079475637875078E-3</v>
      </c>
      <c r="GC9" s="170">
        <f t="shared" si="63"/>
        <v>9.3944266483089681E-3</v>
      </c>
      <c r="GD9" s="170">
        <f t="shared" si="64"/>
        <v>9.0452324319448101E-3</v>
      </c>
      <c r="GE9" s="170">
        <f t="shared" si="65"/>
        <v>8.6651438376415205E-3</v>
      </c>
      <c r="GF9" s="170">
        <f t="shared" si="66"/>
        <v>8.2592082125483579E-3</v>
      </c>
      <c r="GG9" s="170">
        <f t="shared" si="67"/>
        <v>7.8326306316708425E-3</v>
      </c>
      <c r="GH9" s="170">
        <f t="shared" si="68"/>
        <v>7.3906642343444075E-3</v>
      </c>
      <c r="GI9" s="170">
        <f t="shared" si="69"/>
        <v>6.9385047724536564E-3</v>
      </c>
      <c r="GJ9" s="170">
        <f t="shared" si="70"/>
        <v>6.4811922489059638E-3</v>
      </c>
      <c r="GK9" s="170">
        <f t="shared" si="71"/>
        <v>6.0235221274394686E-3</v>
      </c>
      <c r="GL9" s="170">
        <f t="shared" si="72"/>
        <v>5.5699681230627178E-3</v>
      </c>
      <c r="GM9" s="170">
        <f t="shared" si="73"/>
        <v>5.1246180612872314E-3</v>
      </c>
      <c r="GN9" s="170">
        <f t="shared" si="74"/>
        <v>4.6911237496977971E-3</v>
      </c>
      <c r="GO9" s="170">
        <f t="shared" si="75"/>
        <v>4.2726652626190074E-3</v>
      </c>
      <c r="GP9" s="170">
        <f t="shared" si="76"/>
        <v>3.8719295221223537E-3</v>
      </c>
      <c r="GQ9" s="170">
        <f t="shared" si="77"/>
        <v>3.4911025868435892E-3</v>
      </c>
      <c r="GR9" s="170">
        <f t="shared" si="78"/>
        <v>3.1318746506844618E-3</v>
      </c>
      <c r="GS9" s="170">
        <f t="shared" si="79"/>
        <v>2.7954564187052887E-3</v>
      </c>
      <c r="GT9" s="170">
        <f t="shared" si="80"/>
        <v>2.4826052749678247E-3</v>
      </c>
      <c r="GU9" s="170">
        <f t="shared" si="81"/>
        <v>2.1936594897244907E-3</v>
      </c>
      <c r="GV9" s="170">
        <f t="shared" si="82"/>
        <v>1.9285786297909362E-3</v>
      </c>
      <c r="GW9" s="170">
        <f t="shared" si="83"/>
        <v>1.6869883309695096E-3</v>
      </c>
      <c r="GX9" s="170">
        <f t="shared" si="84"/>
        <v>1.4682276566351689E-3</v>
      </c>
      <c r="GY9" s="170">
        <f t="shared" si="85"/>
        <v>1.2713973912944869E-3</v>
      </c>
      <c r="GZ9" s="170">
        <f t="shared" si="86"/>
        <v>1.095407789771704E-3</v>
      </c>
      <c r="HA9" s="170">
        <f t="shared" si="87"/>
        <v>9.3902450861861402E-4</v>
      </c>
      <c r="HB9" s="170">
        <f t="shared" si="88"/>
        <v>8.0091167337267854E-4</v>
      </c>
      <c r="HC9" s="170">
        <f t="shared" si="89"/>
        <v>6.7967127108020393E-4</v>
      </c>
      <c r="HD9" s="170">
        <f t="shared" si="90"/>
        <v>5.7387829097557339E-4</v>
      </c>
      <c r="HE9" s="170">
        <f t="shared" si="91"/>
        <v>4.82111257915966E-4</v>
      </c>
      <c r="HF9" s="170">
        <f t="shared" si="92"/>
        <v>4.0297800555606143E-4</v>
      </c>
      <c r="HG9" s="170">
        <f t="shared" si="93"/>
        <v>3.3513671375303019E-4</v>
      </c>
      <c r="HH9" s="170">
        <f t="shared" si="94"/>
        <v>2.7731238374975061E-4</v>
      </c>
      <c r="HI9" s="170">
        <f t="shared" si="95"/>
        <v>2.283090435886217E-4</v>
      </c>
      <c r="HJ9" s="170">
        <f t="shared" si="96"/>
        <v>1.8701806491206748E-4</v>
      </c>
      <c r="HK9" s="170">
        <f t="shared" si="97"/>
        <v>1.5242303215370955E-4</v>
      </c>
      <c r="HL9" s="170">
        <f t="shared" si="98"/>
        <v>1.2360163855524474E-4</v>
      </c>
      <c r="HM9" s="170">
        <f t="shared" si="99"/>
        <v>9.9725093683428445E-5</v>
      </c>
      <c r="HN9" s="170">
        <f t="shared" si="100"/>
        <v>8.0055517882091315E-5</v>
      </c>
      <c r="HO9" s="170">
        <f t="shared" si="101"/>
        <v>6.3941774304154353E-5</v>
      </c>
      <c r="HP9" s="170">
        <f t="shared" si="102"/>
        <v>5.081415273688845E-5</v>
      </c>
      <c r="HQ9" s="170">
        <f t="shared" si="103"/>
        <v>4.0178275058639535E-5</v>
      </c>
      <c r="HR9" s="170">
        <f t="shared" si="104"/>
        <v>3.1608543191615731E-5</v>
      </c>
      <c r="HS9" s="170">
        <f t="shared" si="105"/>
        <v>2.4741399737380914E-5</v>
      </c>
      <c r="HT9" s="170">
        <f t="shared" si="106"/>
        <v>1.9268621489754919E-5</v>
      </c>
    </row>
    <row r="10" spans="1:229" x14ac:dyDescent="0.25">
      <c r="A10" s="4">
        <v>7</v>
      </c>
      <c r="B10" s="116"/>
      <c r="C10" s="118">
        <v>80</v>
      </c>
      <c r="D10" s="123">
        <f t="shared" si="107"/>
        <v>80</v>
      </c>
      <c r="E10" s="96">
        <v>120</v>
      </c>
      <c r="F10" s="123">
        <f t="shared" si="108"/>
        <v>210</v>
      </c>
      <c r="G10" s="118"/>
      <c r="H10" s="115">
        <v>0.75</v>
      </c>
      <c r="I10" s="36">
        <f t="shared" si="0"/>
        <v>1</v>
      </c>
      <c r="J10" s="36">
        <f t="shared" si="1"/>
        <v>0.44444444444444442</v>
      </c>
      <c r="K10" s="74">
        <f t="shared" si="109"/>
        <v>128.33333333333334</v>
      </c>
      <c r="L10" s="23" t="s">
        <v>2</v>
      </c>
      <c r="M10" s="58"/>
      <c r="N10" s="281"/>
      <c r="O10" s="75">
        <f>IF(AND(D10&gt;0,E10&gt;0,F10&gt;0),IF(ISBLANK(N10),IF(ISBLANK(L10),"",(F10-D10)*VLOOKUP(L10,VLookups!$A$4:$B$13,2,FALSE)),N10),"")</f>
        <v>35.601966237835796</v>
      </c>
      <c r="P10" s="76">
        <f t="shared" si="2"/>
        <v>1267.5</v>
      </c>
      <c r="Q10" s="96">
        <v>150</v>
      </c>
      <c r="R10" s="271">
        <f>IF(AND(Q10&gt;0,E10&gt;0,NOT(O10="")),ABS(VLOOKUP($Q$1,VLookups!$A$43:$B$44,2,FALSE)-_xlfn.NORM.DIST(Q10,K10,O10,TRUE)),"")</f>
        <v>0.72859877312131327</v>
      </c>
      <c r="S10" s="95">
        <f>IF(AND($D10&gt;0,$E10&gt;0,$F10&gt;0,NOT(ISBLANK($L10))),_xlfn.NORM.INV(ABS(VLOOKUP($Q$1,VLookups!$A$43:$B$44,2,FALSE)-S$3),$K10,$O10),"")</f>
        <v>82.707577764768871</v>
      </c>
      <c r="T10" s="94">
        <f>IF(AND($D10&gt;0,$E10&gt;0,$F10&gt;0,NOT(ISBLANK($L10))),_xlfn.NORM.INV(ABS(VLOOKUP($Q$1,VLookups!$A$43:$B$44,2,FALSE)-T$3),$K10,$O10),"")</f>
        <v>173.95908890189781</v>
      </c>
      <c r="U10" s="95">
        <f>IF(AND($D10&gt;0,$E10&gt;0,$F10&gt;0,NOT(ISBLANK($L10))),_xlfn.NORM.INV(ABS(VLOOKUP($Q$1,VLookups!$A$43:$B$44,2,FALSE)-U$3),$K10,$O10),"")</f>
        <v>165.23239987385696</v>
      </c>
      <c r="V10" s="94">
        <f>IF(AND($D10&gt;0,$E10&gt;0,$F10&gt;0,NOT(ISBLANK($L10))),_xlfn.NORM.INV(ABS(VLOOKUP($Q$1,VLookups!$A$43:$B$44,2,FALSE)-V$3),$K10,$O10),"")</f>
        <v>158.29670407604198</v>
      </c>
      <c r="W10" s="95">
        <f>IF(AND($D10&gt;0,$E10&gt;0,$F10&gt;0,NOT(ISBLANK($L10))),_xlfn.NORM.INV(ABS(VLOOKUP($Q$1,VLookups!$A$43:$B$44,2,FALSE)-W$3),$K10,$O10),"")</f>
        <v>152.34649464758056</v>
      </c>
      <c r="X10" s="94">
        <f>IF(AND($D10&gt;0,$E10&gt;0,$F10&gt;0,NOT(ISBLANK($L10))),_xlfn.NORM.INV(ABS(VLOOKUP($Q$1,VLookups!$A$43:$B$44,2,FALSE)-X$3),$K10,$O10),"")</f>
        <v>147.0030226818688</v>
      </c>
      <c r="Y10" s="5"/>
      <c r="Z10" s="169">
        <f t="shared" si="110"/>
        <v>2.1666666666666665</v>
      </c>
      <c r="AA10" s="50">
        <f t="shared" ref="AA10:AT10" si="127">IF(ISNONTEXT($Z10),AB10-$Z10,"")</f>
        <v>36.666666666666664</v>
      </c>
      <c r="AB10" s="50">
        <f t="shared" si="127"/>
        <v>38.833333333333329</v>
      </c>
      <c r="AC10" s="50">
        <f t="shared" si="127"/>
        <v>40.999999999999993</v>
      </c>
      <c r="AD10" s="50">
        <f t="shared" si="127"/>
        <v>43.166666666666657</v>
      </c>
      <c r="AE10" s="50">
        <f t="shared" si="127"/>
        <v>45.333333333333321</v>
      </c>
      <c r="AF10" s="50">
        <f t="shared" si="127"/>
        <v>47.499999999999986</v>
      </c>
      <c r="AG10" s="50">
        <f t="shared" si="127"/>
        <v>49.66666666666665</v>
      </c>
      <c r="AH10" s="50">
        <f t="shared" si="127"/>
        <v>51.833333333333314</v>
      </c>
      <c r="AI10" s="50">
        <f t="shared" si="127"/>
        <v>53.999999999999979</v>
      </c>
      <c r="AJ10" s="50">
        <f t="shared" si="127"/>
        <v>56.166666666666643</v>
      </c>
      <c r="AK10" s="50">
        <f t="shared" si="127"/>
        <v>58.333333333333307</v>
      </c>
      <c r="AL10" s="50">
        <f t="shared" si="127"/>
        <v>60.499999999999972</v>
      </c>
      <c r="AM10" s="50">
        <f t="shared" si="127"/>
        <v>62.666666666666636</v>
      </c>
      <c r="AN10" s="50">
        <f t="shared" si="127"/>
        <v>64.8333333333333</v>
      </c>
      <c r="AO10" s="50">
        <f t="shared" si="127"/>
        <v>66.999999999999972</v>
      </c>
      <c r="AP10" s="50">
        <f t="shared" si="127"/>
        <v>69.166666666666643</v>
      </c>
      <c r="AQ10" s="50">
        <f t="shared" si="127"/>
        <v>71.333333333333314</v>
      </c>
      <c r="AR10" s="50">
        <f t="shared" si="127"/>
        <v>73.499999999999986</v>
      </c>
      <c r="AS10" s="50">
        <f t="shared" si="127"/>
        <v>75.666666666666657</v>
      </c>
      <c r="AT10" s="50">
        <f t="shared" si="127"/>
        <v>77.833333333333329</v>
      </c>
      <c r="AU10" s="50">
        <f t="shared" si="112"/>
        <v>80</v>
      </c>
      <c r="AV10" s="50">
        <f t="shared" ref="AV10:DG10" si="128">IF(ISNONTEXT($Z10),AU10+$Z10,"")</f>
        <v>82.166666666666671</v>
      </c>
      <c r="AW10" s="50">
        <f t="shared" si="128"/>
        <v>84.333333333333343</v>
      </c>
      <c r="AX10" s="50">
        <f t="shared" si="128"/>
        <v>86.500000000000014</v>
      </c>
      <c r="AY10" s="50">
        <f t="shared" si="128"/>
        <v>88.666666666666686</v>
      </c>
      <c r="AZ10" s="50">
        <f t="shared" si="128"/>
        <v>90.833333333333357</v>
      </c>
      <c r="BA10" s="50">
        <f t="shared" si="128"/>
        <v>93.000000000000028</v>
      </c>
      <c r="BB10" s="50">
        <f t="shared" si="128"/>
        <v>95.1666666666667</v>
      </c>
      <c r="BC10" s="50">
        <f t="shared" si="128"/>
        <v>97.333333333333371</v>
      </c>
      <c r="BD10" s="50">
        <f t="shared" si="128"/>
        <v>99.500000000000043</v>
      </c>
      <c r="BE10" s="50">
        <f t="shared" si="128"/>
        <v>101.66666666666671</v>
      </c>
      <c r="BF10" s="50">
        <f t="shared" si="128"/>
        <v>103.83333333333339</v>
      </c>
      <c r="BG10" s="50">
        <f t="shared" si="128"/>
        <v>106.00000000000006</v>
      </c>
      <c r="BH10" s="50">
        <f t="shared" si="128"/>
        <v>108.16666666666673</v>
      </c>
      <c r="BI10" s="50">
        <f t="shared" si="128"/>
        <v>110.3333333333334</v>
      </c>
      <c r="BJ10" s="50">
        <f t="shared" si="128"/>
        <v>112.50000000000007</v>
      </c>
      <c r="BK10" s="50">
        <f t="shared" si="128"/>
        <v>114.66666666666674</v>
      </c>
      <c r="BL10" s="50">
        <f t="shared" si="128"/>
        <v>116.83333333333341</v>
      </c>
      <c r="BM10" s="50">
        <f t="shared" si="128"/>
        <v>119.00000000000009</v>
      </c>
      <c r="BN10" s="50">
        <f t="shared" si="128"/>
        <v>121.16666666666676</v>
      </c>
      <c r="BO10" s="50">
        <f t="shared" si="128"/>
        <v>123.33333333333343</v>
      </c>
      <c r="BP10" s="50">
        <f t="shared" si="128"/>
        <v>125.5000000000001</v>
      </c>
      <c r="BQ10" s="50">
        <f t="shared" si="128"/>
        <v>127.66666666666677</v>
      </c>
      <c r="BR10" s="50">
        <f t="shared" si="128"/>
        <v>129.83333333333343</v>
      </c>
      <c r="BS10" s="50">
        <f t="shared" si="128"/>
        <v>132.00000000000009</v>
      </c>
      <c r="BT10" s="50">
        <f t="shared" si="128"/>
        <v>134.16666666666674</v>
      </c>
      <c r="BU10" s="50">
        <f t="shared" si="128"/>
        <v>136.3333333333334</v>
      </c>
      <c r="BV10" s="50">
        <f t="shared" si="128"/>
        <v>138.50000000000006</v>
      </c>
      <c r="BW10" s="50">
        <f t="shared" si="128"/>
        <v>140.66666666666671</v>
      </c>
      <c r="BX10" s="50">
        <f t="shared" si="128"/>
        <v>142.83333333333337</v>
      </c>
      <c r="BY10" s="50">
        <f t="shared" si="128"/>
        <v>145.00000000000003</v>
      </c>
      <c r="BZ10" s="50">
        <f t="shared" si="128"/>
        <v>147.16666666666669</v>
      </c>
      <c r="CA10" s="50">
        <f t="shared" si="128"/>
        <v>149.33333333333334</v>
      </c>
      <c r="CB10" s="50">
        <f t="shared" si="128"/>
        <v>151.5</v>
      </c>
      <c r="CC10" s="50">
        <f t="shared" si="128"/>
        <v>153.66666666666666</v>
      </c>
      <c r="CD10" s="50">
        <f t="shared" si="128"/>
        <v>155.83333333333331</v>
      </c>
      <c r="CE10" s="50">
        <f t="shared" si="128"/>
        <v>157.99999999999997</v>
      </c>
      <c r="CF10" s="50">
        <f t="shared" si="128"/>
        <v>160.16666666666663</v>
      </c>
      <c r="CG10" s="50">
        <f t="shared" si="128"/>
        <v>162.33333333333329</v>
      </c>
      <c r="CH10" s="50">
        <f t="shared" si="128"/>
        <v>164.49999999999994</v>
      </c>
      <c r="CI10" s="50">
        <f t="shared" si="128"/>
        <v>166.6666666666666</v>
      </c>
      <c r="CJ10" s="50">
        <f t="shared" si="128"/>
        <v>168.83333333333326</v>
      </c>
      <c r="CK10" s="50">
        <f t="shared" si="128"/>
        <v>170.99999999999991</v>
      </c>
      <c r="CL10" s="50">
        <f t="shared" si="128"/>
        <v>173.16666666666657</v>
      </c>
      <c r="CM10" s="50">
        <f t="shared" si="128"/>
        <v>175.33333333333323</v>
      </c>
      <c r="CN10" s="50">
        <f t="shared" si="128"/>
        <v>177.49999999999989</v>
      </c>
      <c r="CO10" s="50">
        <f t="shared" si="128"/>
        <v>179.66666666666654</v>
      </c>
      <c r="CP10" s="50">
        <f t="shared" si="128"/>
        <v>181.8333333333332</v>
      </c>
      <c r="CQ10" s="50">
        <f t="shared" si="128"/>
        <v>183.99999999999986</v>
      </c>
      <c r="CR10" s="50">
        <f t="shared" si="128"/>
        <v>186.16666666666652</v>
      </c>
      <c r="CS10" s="50">
        <f t="shared" si="128"/>
        <v>188.33333333333317</v>
      </c>
      <c r="CT10" s="50">
        <f t="shared" si="128"/>
        <v>190.49999999999983</v>
      </c>
      <c r="CU10" s="50">
        <f t="shared" si="128"/>
        <v>192.66666666666649</v>
      </c>
      <c r="CV10" s="50">
        <f t="shared" si="128"/>
        <v>194.83333333333314</v>
      </c>
      <c r="CW10" s="50">
        <f t="shared" si="128"/>
        <v>196.9999999999998</v>
      </c>
      <c r="CX10" s="50">
        <f t="shared" si="128"/>
        <v>199.16666666666646</v>
      </c>
      <c r="CY10" s="50">
        <f t="shared" si="128"/>
        <v>201.33333333333312</v>
      </c>
      <c r="CZ10" s="50">
        <f t="shared" si="128"/>
        <v>203.49999999999977</v>
      </c>
      <c r="DA10" s="50">
        <f t="shared" si="128"/>
        <v>205.66666666666643</v>
      </c>
      <c r="DB10" s="50">
        <f t="shared" si="128"/>
        <v>207.83333333333309</v>
      </c>
      <c r="DC10" s="50">
        <f t="shared" si="128"/>
        <v>209.99999999999974</v>
      </c>
      <c r="DD10" s="50">
        <f t="shared" si="128"/>
        <v>212.1666666666664</v>
      </c>
      <c r="DE10" s="50">
        <f t="shared" si="128"/>
        <v>214.33333333333306</v>
      </c>
      <c r="DF10" s="50">
        <f t="shared" si="128"/>
        <v>216.49999999999972</v>
      </c>
      <c r="DG10" s="50">
        <f t="shared" si="128"/>
        <v>218.66666666666637</v>
      </c>
      <c r="DH10" s="50">
        <f t="shared" ref="DH10:DW10" si="129">IF(ISNONTEXT($Z10),DG10+$Z10,"")</f>
        <v>220.83333333333303</v>
      </c>
      <c r="DI10" s="50">
        <f t="shared" si="129"/>
        <v>222.99999999999969</v>
      </c>
      <c r="DJ10" s="50">
        <f t="shared" si="129"/>
        <v>225.16666666666634</v>
      </c>
      <c r="DK10" s="50">
        <f t="shared" si="129"/>
        <v>227.333333333333</v>
      </c>
      <c r="DL10" s="50">
        <f t="shared" si="129"/>
        <v>229.49999999999966</v>
      </c>
      <c r="DM10" s="50">
        <f t="shared" si="129"/>
        <v>231.66666666666632</v>
      </c>
      <c r="DN10" s="50">
        <f t="shared" si="129"/>
        <v>233.83333333333297</v>
      </c>
      <c r="DO10" s="50">
        <f t="shared" si="129"/>
        <v>235.99999999999963</v>
      </c>
      <c r="DP10" s="50">
        <f t="shared" si="129"/>
        <v>238.16666666666629</v>
      </c>
      <c r="DQ10" s="50">
        <f t="shared" si="129"/>
        <v>240.33333333333294</v>
      </c>
      <c r="DR10" s="50">
        <f t="shared" si="129"/>
        <v>242.4999999999996</v>
      </c>
      <c r="DS10" s="50">
        <f t="shared" si="129"/>
        <v>244.66666666666626</v>
      </c>
      <c r="DT10" s="50">
        <f t="shared" si="129"/>
        <v>246.83333333333292</v>
      </c>
      <c r="DU10" s="50">
        <f t="shared" si="129"/>
        <v>248.99999999999957</v>
      </c>
      <c r="DV10" s="50">
        <f t="shared" si="129"/>
        <v>251.16666666666623</v>
      </c>
      <c r="DW10" s="50">
        <f t="shared" si="129"/>
        <v>253.33333333333289</v>
      </c>
      <c r="DX10" s="170">
        <f t="shared" si="6"/>
        <v>4.0726574937985149E-4</v>
      </c>
      <c r="DY10" s="170">
        <f t="shared" si="7"/>
        <v>4.7547258446016956E-4</v>
      </c>
      <c r="DZ10" s="170">
        <f t="shared" si="8"/>
        <v>5.5305022778995641E-4</v>
      </c>
      <c r="EA10" s="170">
        <f t="shared" si="9"/>
        <v>6.409072320547126E-4</v>
      </c>
      <c r="EB10" s="170">
        <f t="shared" si="10"/>
        <v>7.3997538075572928E-4</v>
      </c>
      <c r="EC10" s="170">
        <f t="shared" si="11"/>
        <v>8.5119854260799744E-4</v>
      </c>
      <c r="ED10" s="170">
        <f t="shared" si="12"/>
        <v>9.7551954208081361E-4</v>
      </c>
      <c r="EE10" s="170">
        <f t="shared" si="13"/>
        <v>1.1138650525138261E-3</v>
      </c>
      <c r="EF10" s="170">
        <f t="shared" si="14"/>
        <v>1.267128574038733E-3</v>
      </c>
      <c r="EG10" s="170">
        <f t="shared" si="15"/>
        <v>1.4361516207302713E-3</v>
      </c>
      <c r="EH10" s="170">
        <f t="shared" si="16"/>
        <v>1.6217033087348939E-3</v>
      </c>
      <c r="EI10" s="170">
        <f t="shared" si="17"/>
        <v>1.8244586079302363E-3</v>
      </c>
      <c r="EJ10" s="170">
        <f t="shared" si="18"/>
        <v>2.0449755919317615E-3</v>
      </c>
      <c r="EK10" s="170">
        <f t="shared" si="19"/>
        <v>2.2836720926286977E-3</v>
      </c>
      <c r="EL10" s="170">
        <f t="shared" si="20"/>
        <v>2.540802233265557E-3</v>
      </c>
      <c r="EM10" s="170">
        <f t="shared" si="21"/>
        <v>2.8164333755529986E-3</v>
      </c>
      <c r="EN10" s="170">
        <f t="shared" si="22"/>
        <v>3.1104240684525601E-3</v>
      </c>
      <c r="EO10" s="170">
        <f t="shared" si="23"/>
        <v>3.4224036262027885E-3</v>
      </c>
      <c r="EP10" s="170">
        <f t="shared" si="24"/>
        <v>3.7517539880429327E-3</v>
      </c>
      <c r="EQ10" s="170">
        <f t="shared" si="25"/>
        <v>4.0975945194184626E-3</v>
      </c>
      <c r="ER10" s="170">
        <f t="shared" si="26"/>
        <v>4.4587704021009306E-3</v>
      </c>
      <c r="ES10" s="170">
        <f t="shared" si="27"/>
        <v>4.8338452270450631E-3</v>
      </c>
      <c r="ET10" s="170">
        <f t="shared" si="28"/>
        <v>5.2210983480228627E-3</v>
      </c>
      <c r="EU10" s="170">
        <f t="shared" si="29"/>
        <v>5.6185274759693316E-3</v>
      </c>
      <c r="EV10" s="170">
        <f t="shared" si="30"/>
        <v>6.0238568942434217E-3</v>
      </c>
      <c r="EW10" s="170">
        <f t="shared" si="31"/>
        <v>6.4345515552386842E-3</v>
      </c>
      <c r="EX10" s="170">
        <f t="shared" si="32"/>
        <v>6.8478371814594333E-3</v>
      </c>
      <c r="EY10" s="170">
        <f t="shared" si="33"/>
        <v>7.2607263426687219E-3</v>
      </c>
      <c r="EZ10" s="170">
        <f t="shared" si="34"/>
        <v>7.6700503191694247E-3</v>
      </c>
      <c r="FA10" s="170">
        <f t="shared" si="35"/>
        <v>8.0724963945355589E-3</v>
      </c>
      <c r="FB10" s="170">
        <f t="shared" si="36"/>
        <v>8.4646500545306775E-3</v>
      </c>
      <c r="FC10" s="170">
        <f t="shared" si="37"/>
        <v>8.8430414082338194E-3</v>
      </c>
      <c r="FD10" s="170">
        <f t="shared" si="38"/>
        <v>9.2041949983615173E-3</v>
      </c>
      <c r="FE10" s="170">
        <f t="shared" si="39"/>
        <v>9.544682036132339E-3</v>
      </c>
      <c r="FF10" s="170">
        <f t="shared" si="40"/>
        <v>9.8611739871160165E-3</v>
      </c>
      <c r="FG10" s="170">
        <f t="shared" si="41"/>
        <v>1.0150496353091946E-2</v>
      </c>
      <c r="FH10" s="170">
        <f t="shared" si="42"/>
        <v>1.0409681444939291E-2</v>
      </c>
      <c r="FI10" s="170">
        <f t="shared" si="43"/>
        <v>1.0636018925901094E-2</v>
      </c>
      <c r="FJ10" s="170">
        <f t="shared" si="44"/>
        <v>1.0827102924936806E-2</v>
      </c>
      <c r="FK10" s="170">
        <f t="shared" si="45"/>
        <v>1.0980874576739083E-2</v>
      </c>
      <c r="FL10" s="170">
        <f t="shared" si="46"/>
        <v>1.109565893743027E-2</v>
      </c>
      <c r="FM10" s="170">
        <f t="shared" si="47"/>
        <v>1.1170195350710465E-2</v>
      </c>
      <c r="FN10" s="170">
        <f t="shared" si="48"/>
        <v>1.1203660494754044E-2</v>
      </c>
      <c r="FO10" s="170">
        <f t="shared" si="49"/>
        <v>1.1195683520726784E-2</v>
      </c>
      <c r="FP10" s="170">
        <f t="shared" si="50"/>
        <v>1.114635289370884E-2</v>
      </c>
      <c r="FQ10" s="170">
        <f t="shared" si="51"/>
        <v>1.1056214759571964E-2</v>
      </c>
      <c r="FR10" s="170">
        <f t="shared" si="52"/>
        <v>1.0926262879966836E-2</v>
      </c>
      <c r="FS10" s="170">
        <f t="shared" si="53"/>
        <v>1.0757920394786749E-2</v>
      </c>
      <c r="FT10" s="170">
        <f t="shared" si="54"/>
        <v>1.0553013880101301E-2</v>
      </c>
      <c r="FU10" s="170">
        <f t="shared" si="55"/>
        <v>1.0313740362760181E-2</v>
      </c>
      <c r="FV10" s="170">
        <f t="shared" si="56"/>
        <v>1.0042628124433635E-2</v>
      </c>
      <c r="FW10" s="170">
        <f t="shared" si="57"/>
        <v>9.7424922724296883E-3</v>
      </c>
      <c r="FX10" s="170">
        <f t="shared" si="58"/>
        <v>9.4163861679220032E-3</v>
      </c>
      <c r="FY10" s="170">
        <f t="shared" si="59"/>
        <v>9.0675498811725475E-3</v>
      </c>
      <c r="FZ10" s="170">
        <f t="shared" si="60"/>
        <v>8.6993568861938771E-3</v>
      </c>
      <c r="GA10" s="170">
        <f t="shared" si="61"/>
        <v>8.3152602136774712E-3</v>
      </c>
      <c r="GB10" s="170">
        <f t="shared" si="62"/>
        <v>7.9187392518617131E-3</v>
      </c>
      <c r="GC10" s="170">
        <f t="shared" si="63"/>
        <v>7.5132483225241386E-3</v>
      </c>
      <c r="GD10" s="170">
        <f t="shared" si="64"/>
        <v>7.1021680667789659E-3</v>
      </c>
      <c r="GE10" s="170">
        <f t="shared" si="65"/>
        <v>6.6887605571113295E-3</v>
      </c>
      <c r="GF10" s="170">
        <f t="shared" si="66"/>
        <v>6.2761289130914199E-3</v>
      </c>
      <c r="GG10" s="170">
        <f t="shared" si="67"/>
        <v>5.8671820439989029E-3</v>
      </c>
      <c r="GH10" s="170">
        <f t="shared" si="68"/>
        <v>5.4646049779290056E-3</v>
      </c>
      <c r="GI10" s="170">
        <f t="shared" si="69"/>
        <v>5.0708350696476836E-3</v>
      </c>
      <c r="GJ10" s="170">
        <f t="shared" si="70"/>
        <v>4.6880442141090045E-3</v>
      </c>
      <c r="GK10" s="170">
        <f t="shared" si="71"/>
        <v>4.3181270343245594E-3</v>
      </c>
      <c r="GL10" s="170">
        <f t="shared" si="72"/>
        <v>3.9626948657727765E-3</v>
      </c>
      <c r="GM10" s="170">
        <f t="shared" si="73"/>
        <v>3.623075228616201E-3</v>
      </c>
      <c r="GN10" s="170">
        <f t="shared" si="74"/>
        <v>3.3003163666869267E-3</v>
      </c>
      <c r="GO10" s="170">
        <f t="shared" si="75"/>
        <v>2.9951963406485379E-3</v>
      </c>
      <c r="GP10" s="170">
        <f t="shared" si="76"/>
        <v>2.7082360931881973E-3</v>
      </c>
      <c r="GQ10" s="170">
        <f t="shared" si="77"/>
        <v>2.4397158568992879E-3</v>
      </c>
      <c r="GR10" s="170">
        <f t="shared" si="78"/>
        <v>2.1896942502284012E-3</v>
      </c>
      <c r="GS10" s="170">
        <f t="shared" si="79"/>
        <v>1.958029402297196E-3</v>
      </c>
      <c r="GT10" s="170">
        <f t="shared" si="80"/>
        <v>1.7444014617677363E-3</v>
      </c>
      <c r="GU10" s="170">
        <f t="shared" si="81"/>
        <v>1.5483358759078409E-3</v>
      </c>
      <c r="GV10" s="170">
        <f t="shared" si="82"/>
        <v>1.3692268709839552E-3</v>
      </c>
      <c r="GW10" s="170">
        <f t="shared" si="83"/>
        <v>1.2063606211994296E-3</v>
      </c>
      <c r="GX10" s="170">
        <f t="shared" si="84"/>
        <v>1.0589376576567631E-3</v>
      </c>
      <c r="GY10" s="170">
        <f t="shared" si="85"/>
        <v>9.2609413834133202E-4</v>
      </c>
      <c r="GZ10" s="170">
        <f t="shared" si="86"/>
        <v>8.0692167213308632E-4</v>
      </c>
      <c r="HA10" s="170">
        <f t="shared" si="87"/>
        <v>7.0048546181654685E-4</v>
      </c>
      <c r="HB10" s="170">
        <f t="shared" si="88"/>
        <v>6.0584060074531727E-4</v>
      </c>
      <c r="HC10" s="170">
        <f t="shared" si="89"/>
        <v>5.2204642334291115E-4</v>
      </c>
      <c r="HD10" s="170">
        <f t="shared" si="90"/>
        <v>4.4817886948363746E-4</v>
      </c>
      <c r="HE10" s="170">
        <f t="shared" si="91"/>
        <v>3.8334087587968413E-4</v>
      </c>
      <c r="HF10" s="170">
        <f t="shared" si="92"/>
        <v>3.2667085316707924E-4</v>
      </c>
      <c r="HG10" s="170">
        <f t="shared" si="93"/>
        <v>2.7734934505414637E-4</v>
      </c>
      <c r="HH10" s="170">
        <f t="shared" si="94"/>
        <v>2.3460399561418279E-4</v>
      </c>
      <c r="HI10" s="170">
        <f t="shared" si="95"/>
        <v>1.9771297279157763E-4</v>
      </c>
      <c r="HJ10" s="170">
        <f t="shared" si="96"/>
        <v>1.6600701090113806E-4</v>
      </c>
      <c r="HK10" s="170">
        <f t="shared" si="97"/>
        <v>1.3887024296821811E-4</v>
      </c>
      <c r="HL10" s="170">
        <f t="shared" si="98"/>
        <v>1.1573999594672189E-4</v>
      </c>
      <c r="HM10" s="170">
        <f t="shared" si="99"/>
        <v>9.6105719009230981E-5</v>
      </c>
      <c r="HN10" s="170">
        <f t="shared" si="100"/>
        <v>7.9507208112072913E-5</v>
      </c>
      <c r="HO10" s="170">
        <f t="shared" si="101"/>
        <v>6.5532279780540094E-5</v>
      </c>
      <c r="HP10" s="170">
        <f t="shared" si="102"/>
        <v>5.3814034384426706E-5</v>
      </c>
      <c r="HQ10" s="170">
        <f t="shared" si="103"/>
        <v>4.4027834870644782E-5</v>
      </c>
      <c r="HR10" s="170">
        <f t="shared" si="104"/>
        <v>3.5888111698240981E-5</v>
      </c>
      <c r="HS10" s="170">
        <f t="shared" si="105"/>
        <v>2.9145089200385417E-5</v>
      </c>
      <c r="HT10" s="170">
        <f t="shared" si="106"/>
        <v>2.3581513298187588E-5</v>
      </c>
    </row>
    <row r="11" spans="1:229" x14ac:dyDescent="0.25">
      <c r="A11" s="4">
        <v>8</v>
      </c>
      <c r="B11" s="116"/>
      <c r="C11" s="118"/>
      <c r="D11" s="123">
        <f t="shared" si="107"/>
        <v>60</v>
      </c>
      <c r="E11" s="96">
        <v>120</v>
      </c>
      <c r="F11" s="123">
        <f t="shared" si="108"/>
        <v>240</v>
      </c>
      <c r="G11" s="118"/>
      <c r="H11" s="115"/>
      <c r="I11" s="36">
        <f t="shared" si="0"/>
        <v>1</v>
      </c>
      <c r="J11" s="36">
        <f t="shared" si="1"/>
        <v>0.5</v>
      </c>
      <c r="K11" s="74">
        <f t="shared" si="109"/>
        <v>130</v>
      </c>
      <c r="L11" s="23" t="s">
        <v>798</v>
      </c>
      <c r="M11" s="58"/>
      <c r="N11" s="281"/>
      <c r="O11" s="75">
        <f>IF(AND(D11&gt;0,E11&gt;0,F11&gt;0),IF(ISBLANK(N11),IF(ISBLANK(L11),"",(F11-D11)*VLOOKUP(L11,VLookups!$A$4:$B$13,2,FALSE)),N11),"")</f>
        <v>56.920997883030829</v>
      </c>
      <c r="P11" s="76">
        <f t="shared" si="2"/>
        <v>3240</v>
      </c>
      <c r="Q11" s="96">
        <v>150</v>
      </c>
      <c r="R11" s="271">
        <f>IF(AND(Q11&gt;0,E11&gt;0,NOT(O11="")),ABS(VLOOKUP($Q$1,VLookups!$A$43:$B$44,2,FALSE)-_xlfn.NORM.DIST(Q11,K11,O11,TRUE)),"")</f>
        <v>0.6373424258812117</v>
      </c>
      <c r="S11" s="95">
        <f>IF(AND($D11&gt;0,$E11&gt;0,$F11&gt;0,NOT(ISBLANK($L11))),_xlfn.NORM.INV(ABS(VLOOKUP($Q$1,VLookups!$A$43:$B$44,2,FALSE)-S$3),$K11,$O11),"")</f>
        <v>57.052806050640939</v>
      </c>
      <c r="T11" s="94">
        <f>IF(AND($D11&gt;0,$E11&gt;0,$F11&gt;0,NOT(ISBLANK($L11))),_xlfn.NORM.INV(ABS(VLOOKUP($Q$1,VLookups!$A$43:$B$44,2,FALSE)-T$3),$K11,$O11),"")</f>
        <v>202.94719394935908</v>
      </c>
      <c r="U11" s="95">
        <f>IF(AND($D11&gt;0,$E11&gt;0,$F11&gt;0,NOT(ISBLANK($L11))),_xlfn.NORM.INV(ABS(VLOOKUP($Q$1,VLookups!$A$43:$B$44,2,FALSE)-U$3),$K11,$O11),"")</f>
        <v>188.99482276927847</v>
      </c>
      <c r="V11" s="94">
        <f>IF(AND($D11&gt;0,$E11&gt;0,$F11&gt;0,NOT(ISBLANK($L11))),_xlfn.NORM.INV(ABS(VLOOKUP($Q$1,VLookups!$A$43:$B$44,2,FALSE)-V$3),$K11,$O11),"")</f>
        <v>177.90592045451768</v>
      </c>
      <c r="W11" s="95">
        <f>IF(AND($D11&gt;0,$E11&gt;0,$F11&gt;0,NOT(ISBLANK($L11))),_xlfn.NORM.INV(ABS(VLOOKUP($Q$1,VLookups!$A$43:$B$44,2,FALSE)-W$3),$K11,$O11),"")</f>
        <v>168.39262964303717</v>
      </c>
      <c r="X11" s="94">
        <f>IF(AND($D11&gt;0,$E11&gt;0,$F11&gt;0,NOT(ISBLANK($L11))),_xlfn.NORM.INV(ABS(VLOOKUP($Q$1,VLookups!$A$43:$B$44,2,FALSE)-X$3),$K11,$O11),"")</f>
        <v>159.84940047371467</v>
      </c>
      <c r="Y11" s="5"/>
      <c r="Z11" s="169">
        <f t="shared" si="110"/>
        <v>3</v>
      </c>
      <c r="AA11" s="50">
        <f t="shared" ref="AA11:AT11" si="130">IF(ISNONTEXT($Z11),AB11-$Z11,"")</f>
        <v>0</v>
      </c>
      <c r="AB11" s="50">
        <f t="shared" si="130"/>
        <v>3</v>
      </c>
      <c r="AC11" s="50">
        <f t="shared" si="130"/>
        <v>6</v>
      </c>
      <c r="AD11" s="50">
        <f t="shared" si="130"/>
        <v>9</v>
      </c>
      <c r="AE11" s="50">
        <f t="shared" si="130"/>
        <v>12</v>
      </c>
      <c r="AF11" s="50">
        <f t="shared" si="130"/>
        <v>15</v>
      </c>
      <c r="AG11" s="50">
        <f t="shared" si="130"/>
        <v>18</v>
      </c>
      <c r="AH11" s="50">
        <f t="shared" si="130"/>
        <v>21</v>
      </c>
      <c r="AI11" s="50">
        <f t="shared" si="130"/>
        <v>24</v>
      </c>
      <c r="AJ11" s="50">
        <f t="shared" si="130"/>
        <v>27</v>
      </c>
      <c r="AK11" s="50">
        <f t="shared" si="130"/>
        <v>30</v>
      </c>
      <c r="AL11" s="50">
        <f t="shared" si="130"/>
        <v>33</v>
      </c>
      <c r="AM11" s="50">
        <f t="shared" si="130"/>
        <v>36</v>
      </c>
      <c r="AN11" s="50">
        <f t="shared" si="130"/>
        <v>39</v>
      </c>
      <c r="AO11" s="50">
        <f t="shared" si="130"/>
        <v>42</v>
      </c>
      <c r="AP11" s="50">
        <f t="shared" si="130"/>
        <v>45</v>
      </c>
      <c r="AQ11" s="50">
        <f t="shared" si="130"/>
        <v>48</v>
      </c>
      <c r="AR11" s="50">
        <f t="shared" si="130"/>
        <v>51</v>
      </c>
      <c r="AS11" s="50">
        <f t="shared" si="130"/>
        <v>54</v>
      </c>
      <c r="AT11" s="50">
        <f t="shared" si="130"/>
        <v>57</v>
      </c>
      <c r="AU11" s="50">
        <f t="shared" si="112"/>
        <v>60</v>
      </c>
      <c r="AV11" s="50">
        <f t="shared" ref="AV11:DG11" si="131">IF(ISNONTEXT($Z11),AU11+$Z11,"")</f>
        <v>63</v>
      </c>
      <c r="AW11" s="50">
        <f t="shared" si="131"/>
        <v>66</v>
      </c>
      <c r="AX11" s="50">
        <f t="shared" si="131"/>
        <v>69</v>
      </c>
      <c r="AY11" s="50">
        <f t="shared" si="131"/>
        <v>72</v>
      </c>
      <c r="AZ11" s="50">
        <f t="shared" si="131"/>
        <v>75</v>
      </c>
      <c r="BA11" s="50">
        <f t="shared" si="131"/>
        <v>78</v>
      </c>
      <c r="BB11" s="50">
        <f t="shared" si="131"/>
        <v>81</v>
      </c>
      <c r="BC11" s="50">
        <f t="shared" si="131"/>
        <v>84</v>
      </c>
      <c r="BD11" s="50">
        <f t="shared" si="131"/>
        <v>87</v>
      </c>
      <c r="BE11" s="50">
        <f t="shared" si="131"/>
        <v>90</v>
      </c>
      <c r="BF11" s="50">
        <f t="shared" si="131"/>
        <v>93</v>
      </c>
      <c r="BG11" s="50">
        <f t="shared" si="131"/>
        <v>96</v>
      </c>
      <c r="BH11" s="50">
        <f t="shared" si="131"/>
        <v>99</v>
      </c>
      <c r="BI11" s="50">
        <f t="shared" si="131"/>
        <v>102</v>
      </c>
      <c r="BJ11" s="50">
        <f t="shared" si="131"/>
        <v>105</v>
      </c>
      <c r="BK11" s="50">
        <f t="shared" si="131"/>
        <v>108</v>
      </c>
      <c r="BL11" s="50">
        <f t="shared" si="131"/>
        <v>111</v>
      </c>
      <c r="BM11" s="50">
        <f t="shared" si="131"/>
        <v>114</v>
      </c>
      <c r="BN11" s="50">
        <f t="shared" si="131"/>
        <v>117</v>
      </c>
      <c r="BO11" s="50">
        <f t="shared" si="131"/>
        <v>120</v>
      </c>
      <c r="BP11" s="50">
        <f t="shared" si="131"/>
        <v>123</v>
      </c>
      <c r="BQ11" s="50">
        <f t="shared" si="131"/>
        <v>126</v>
      </c>
      <c r="BR11" s="50">
        <f t="shared" si="131"/>
        <v>129</v>
      </c>
      <c r="BS11" s="50">
        <f t="shared" si="131"/>
        <v>132</v>
      </c>
      <c r="BT11" s="50">
        <f t="shared" si="131"/>
        <v>135</v>
      </c>
      <c r="BU11" s="50">
        <f t="shared" si="131"/>
        <v>138</v>
      </c>
      <c r="BV11" s="50">
        <f t="shared" si="131"/>
        <v>141</v>
      </c>
      <c r="BW11" s="50">
        <f t="shared" si="131"/>
        <v>144</v>
      </c>
      <c r="BX11" s="50">
        <f t="shared" si="131"/>
        <v>147</v>
      </c>
      <c r="BY11" s="50">
        <f t="shared" si="131"/>
        <v>150</v>
      </c>
      <c r="BZ11" s="50">
        <f t="shared" si="131"/>
        <v>153</v>
      </c>
      <c r="CA11" s="50">
        <f t="shared" si="131"/>
        <v>156</v>
      </c>
      <c r="CB11" s="50">
        <f t="shared" si="131"/>
        <v>159</v>
      </c>
      <c r="CC11" s="50">
        <f t="shared" si="131"/>
        <v>162</v>
      </c>
      <c r="CD11" s="50">
        <f t="shared" si="131"/>
        <v>165</v>
      </c>
      <c r="CE11" s="50">
        <f t="shared" si="131"/>
        <v>168</v>
      </c>
      <c r="CF11" s="50">
        <f t="shared" si="131"/>
        <v>171</v>
      </c>
      <c r="CG11" s="50">
        <f t="shared" si="131"/>
        <v>174</v>
      </c>
      <c r="CH11" s="50">
        <f t="shared" si="131"/>
        <v>177</v>
      </c>
      <c r="CI11" s="50">
        <f t="shared" si="131"/>
        <v>180</v>
      </c>
      <c r="CJ11" s="50">
        <f t="shared" si="131"/>
        <v>183</v>
      </c>
      <c r="CK11" s="50">
        <f t="shared" si="131"/>
        <v>186</v>
      </c>
      <c r="CL11" s="50">
        <f t="shared" si="131"/>
        <v>189</v>
      </c>
      <c r="CM11" s="50">
        <f t="shared" si="131"/>
        <v>192</v>
      </c>
      <c r="CN11" s="50">
        <f t="shared" si="131"/>
        <v>195</v>
      </c>
      <c r="CO11" s="50">
        <f t="shared" si="131"/>
        <v>198</v>
      </c>
      <c r="CP11" s="50">
        <f t="shared" si="131"/>
        <v>201</v>
      </c>
      <c r="CQ11" s="50">
        <f t="shared" si="131"/>
        <v>204</v>
      </c>
      <c r="CR11" s="50">
        <f t="shared" si="131"/>
        <v>207</v>
      </c>
      <c r="CS11" s="50">
        <f t="shared" si="131"/>
        <v>210</v>
      </c>
      <c r="CT11" s="50">
        <f t="shared" si="131"/>
        <v>213</v>
      </c>
      <c r="CU11" s="50">
        <f t="shared" si="131"/>
        <v>216</v>
      </c>
      <c r="CV11" s="50">
        <f t="shared" si="131"/>
        <v>219</v>
      </c>
      <c r="CW11" s="50">
        <f t="shared" si="131"/>
        <v>222</v>
      </c>
      <c r="CX11" s="50">
        <f t="shared" si="131"/>
        <v>225</v>
      </c>
      <c r="CY11" s="50">
        <f t="shared" si="131"/>
        <v>228</v>
      </c>
      <c r="CZ11" s="50">
        <f t="shared" si="131"/>
        <v>231</v>
      </c>
      <c r="DA11" s="50">
        <f t="shared" si="131"/>
        <v>234</v>
      </c>
      <c r="DB11" s="50">
        <f t="shared" si="131"/>
        <v>237</v>
      </c>
      <c r="DC11" s="50">
        <f t="shared" si="131"/>
        <v>240</v>
      </c>
      <c r="DD11" s="50">
        <f t="shared" si="131"/>
        <v>243</v>
      </c>
      <c r="DE11" s="50">
        <f t="shared" si="131"/>
        <v>246</v>
      </c>
      <c r="DF11" s="50">
        <f t="shared" si="131"/>
        <v>249</v>
      </c>
      <c r="DG11" s="50">
        <f t="shared" si="131"/>
        <v>252</v>
      </c>
      <c r="DH11" s="50">
        <f t="shared" ref="DH11:DW11" si="132">IF(ISNONTEXT($Z11),DG11+$Z11,"")</f>
        <v>255</v>
      </c>
      <c r="DI11" s="50">
        <f t="shared" si="132"/>
        <v>258</v>
      </c>
      <c r="DJ11" s="50">
        <f t="shared" si="132"/>
        <v>261</v>
      </c>
      <c r="DK11" s="50">
        <f t="shared" si="132"/>
        <v>264</v>
      </c>
      <c r="DL11" s="50">
        <f t="shared" si="132"/>
        <v>267</v>
      </c>
      <c r="DM11" s="50">
        <f t="shared" si="132"/>
        <v>270</v>
      </c>
      <c r="DN11" s="50">
        <f t="shared" si="132"/>
        <v>273</v>
      </c>
      <c r="DO11" s="50">
        <f t="shared" si="132"/>
        <v>276</v>
      </c>
      <c r="DP11" s="50">
        <f t="shared" si="132"/>
        <v>279</v>
      </c>
      <c r="DQ11" s="50">
        <f t="shared" si="132"/>
        <v>282</v>
      </c>
      <c r="DR11" s="50">
        <f t="shared" si="132"/>
        <v>285</v>
      </c>
      <c r="DS11" s="50">
        <f t="shared" si="132"/>
        <v>288</v>
      </c>
      <c r="DT11" s="50">
        <f t="shared" si="132"/>
        <v>291</v>
      </c>
      <c r="DU11" s="50">
        <f t="shared" si="132"/>
        <v>294</v>
      </c>
      <c r="DV11" s="50">
        <f t="shared" si="132"/>
        <v>297</v>
      </c>
      <c r="DW11" s="50">
        <f t="shared" si="132"/>
        <v>300</v>
      </c>
      <c r="DX11" s="170">
        <f t="shared" si="6"/>
        <v>5.1640070748702467E-4</v>
      </c>
      <c r="DY11" s="170">
        <f t="shared" si="7"/>
        <v>5.8164745134737367E-4</v>
      </c>
      <c r="DZ11" s="170">
        <f t="shared" si="8"/>
        <v>6.5332075720396109E-4</v>
      </c>
      <c r="EA11" s="170">
        <f t="shared" si="9"/>
        <v>7.3179040436058057E-4</v>
      </c>
      <c r="EB11" s="170">
        <f t="shared" si="10"/>
        <v>8.1741121246507026E-4</v>
      </c>
      <c r="EC11" s="170">
        <f t="shared" si="11"/>
        <v>9.105170806579712E-4</v>
      </c>
      <c r="ED11" s="170">
        <f t="shared" si="12"/>
        <v>1.0114146275639708E-3</v>
      </c>
      <c r="EE11" s="170">
        <f t="shared" si="13"/>
        <v>1.1203764972341867E-3</v>
      </c>
      <c r="EF11" s="170">
        <f t="shared" si="14"/>
        <v>1.237634410490465E-3</v>
      </c>
      <c r="EG11" s="170">
        <f t="shared" si="15"/>
        <v>1.3633720552397228E-3</v>
      </c>
      <c r="EH11" s="170">
        <f t="shared" si="16"/>
        <v>1.4977179228208234E-3</v>
      </c>
      <c r="EI11" s="170">
        <f t="shared" si="17"/>
        <v>1.6407382098968346E-3</v>
      </c>
      <c r="EJ11" s="170">
        <f t="shared" si="18"/>
        <v>1.792429916375071E-3</v>
      </c>
      <c r="EK11" s="170">
        <f t="shared" si="19"/>
        <v>1.9527142788868981E-3</v>
      </c>
      <c r="EL11" s="170">
        <f t="shared" si="20"/>
        <v>2.1214306860607574E-3</v>
      </c>
      <c r="EM11" s="170">
        <f t="shared" si="21"/>
        <v>2.2983312257733256E-3</v>
      </c>
      <c r="EN11" s="170">
        <f t="shared" si="22"/>
        <v>2.4830760154042398E-3</v>
      </c>
      <c r="EO11" s="170">
        <f t="shared" si="23"/>
        <v>2.6752294635454363E-3</v>
      </c>
      <c r="EP11" s="170">
        <f t="shared" si="24"/>
        <v>2.8742576053939991E-3</v>
      </c>
      <c r="EQ11" s="170">
        <f t="shared" si="25"/>
        <v>3.0795266440399208E-3</v>
      </c>
      <c r="ER11" s="170">
        <f t="shared" si="26"/>
        <v>3.2903028159966489E-3</v>
      </c>
      <c r="ES11" s="170">
        <f t="shared" si="27"/>
        <v>3.5057536816683887E-3</v>
      </c>
      <c r="ET11" s="170">
        <f t="shared" si="28"/>
        <v>3.7249509201727764E-3</v>
      </c>
      <c r="EU11" s="170">
        <f t="shared" si="29"/>
        <v>3.9468746833257722E-3</v>
      </c>
      <c r="EV11" s="170">
        <f t="shared" si="30"/>
        <v>4.1704195360484381E-3</v>
      </c>
      <c r="EW11" s="170">
        <f t="shared" si="31"/>
        <v>4.3944019804848201E-3</v>
      </c>
      <c r="EX11" s="170">
        <f t="shared" si="32"/>
        <v>4.6175695293411796E-3</v>
      </c>
      <c r="EY11" s="170">
        <f t="shared" si="33"/>
        <v>4.838611261074148E-3</v>
      </c>
      <c r="EZ11" s="170">
        <f t="shared" si="34"/>
        <v>5.0561697563467648E-3</v>
      </c>
      <c r="FA11" s="170">
        <f t="shared" si="35"/>
        <v>5.2688542824682093E-3</v>
      </c>
      <c r="FB11" s="170">
        <f t="shared" si="36"/>
        <v>5.4752550611965453E-3</v>
      </c>
      <c r="FC11" s="170">
        <f t="shared" si="37"/>
        <v>5.6739584261803928E-3</v>
      </c>
      <c r="FD11" s="170">
        <f t="shared" si="38"/>
        <v>5.8635626502895107E-3</v>
      </c>
      <c r="FE11" s="170">
        <f t="shared" si="39"/>
        <v>6.0426942009312529E-3</v>
      </c>
      <c r="FF11" s="170">
        <f t="shared" si="40"/>
        <v>6.2100241638891824E-3</v>
      </c>
      <c r="FG11" s="170">
        <f t="shared" si="41"/>
        <v>6.3642845638700301E-3</v>
      </c>
      <c r="FH11" s="170">
        <f t="shared" si="42"/>
        <v>6.5042843032995122E-3</v>
      </c>
      <c r="FI11" s="170">
        <f t="shared" si="43"/>
        <v>6.6289244403164652E-3</v>
      </c>
      <c r="FJ11" s="170">
        <f t="shared" si="44"/>
        <v>6.7372125325691297E-3</v>
      </c>
      <c r="FK11" s="170">
        <f t="shared" si="45"/>
        <v>6.8282757853382788E-3</v>
      </c>
      <c r="FL11" s="170">
        <f t="shared" si="46"/>
        <v>6.9013727605456519E-3</v>
      </c>
      <c r="FM11" s="170">
        <f t="shared" si="47"/>
        <v>6.9559034270247604E-3</v>
      </c>
      <c r="FN11" s="170">
        <f t="shared" si="48"/>
        <v>6.9914173615389609E-3</v>
      </c>
      <c r="FO11" s="170">
        <f t="shared" si="49"/>
        <v>7.0076199437777596E-3</v>
      </c>
      <c r="FP11" s="170">
        <f t="shared" si="50"/>
        <v>7.0043764261574657E-3</v>
      </c>
      <c r="FQ11" s="170">
        <f t="shared" si="51"/>
        <v>6.9817137997923379E-3</v>
      </c>
      <c r="FR11" s="170">
        <f t="shared" si="52"/>
        <v>6.939820420493909E-3</v>
      </c>
      <c r="FS11" s="170">
        <f t="shared" si="53"/>
        <v>6.8790434020470654E-3</v>
      </c>
      <c r="FT11" s="170">
        <f t="shared" si="54"/>
        <v>6.7998838272217612E-3</v>
      </c>
      <c r="FU11" s="170">
        <f t="shared" si="55"/>
        <v>6.7029898689349799E-3</v>
      </c>
      <c r="FV11" s="170">
        <f t="shared" si="56"/>
        <v>6.5891479536425114E-3</v>
      </c>
      <c r="FW11" s="170">
        <f t="shared" si="57"/>
        <v>6.4592721354475241E-3</v>
      </c>
      <c r="FX11" s="170">
        <f t="shared" si="58"/>
        <v>6.3143918816941673E-3</v>
      </c>
      <c r="FY11" s="170">
        <f t="shared" si="59"/>
        <v>6.1556384982241943E-3</v>
      </c>
      <c r="FZ11" s="170">
        <f t="shared" si="60"/>
        <v>5.9842304444118945E-3</v>
      </c>
      <c r="GA11" s="170">
        <f t="shared" si="61"/>
        <v>5.8014578041166746E-3</v>
      </c>
      <c r="GB11" s="170">
        <f t="shared" si="62"/>
        <v>5.6086661885330425E-3</v>
      </c>
      <c r="GC11" s="170">
        <f t="shared" si="63"/>
        <v>5.4072403504794768E-3</v>
      </c>
      <c r="GD11" s="170">
        <f t="shared" si="64"/>
        <v>5.198587787028989E-3</v>
      </c>
      <c r="GE11" s="170">
        <f t="shared" si="65"/>
        <v>4.9841225987907641E-3</v>
      </c>
      <c r="GF11" s="170">
        <f t="shared" si="66"/>
        <v>4.7652498600037679E-3</v>
      </c>
      <c r="GG11" s="170">
        <f t="shared" si="67"/>
        <v>4.5433507344376277E-3</v>
      </c>
      <c r="GH11" s="170">
        <f t="shared" si="68"/>
        <v>4.3197685485678334E-3</v>
      </c>
      <c r="GI11" s="170">
        <f t="shared" si="69"/>
        <v>4.0957960063491934E-3</v>
      </c>
      <c r="GJ11" s="170">
        <f t="shared" si="70"/>
        <v>3.8726636999682688E-3</v>
      </c>
      <c r="GK11" s="170">
        <f t="shared" si="71"/>
        <v>3.6515300390668718E-3</v>
      </c>
      <c r="GL11" s="170">
        <f t="shared" si="72"/>
        <v>3.4334726879624122E-3</v>
      </c>
      <c r="GM11" s="170">
        <f t="shared" si="73"/>
        <v>3.2194815672006902E-3</v>
      </c>
      <c r="GN11" s="170">
        <f t="shared" si="74"/>
        <v>3.0104534431787508E-3</v>
      </c>
      <c r="GO11" s="170">
        <f t="shared" si="75"/>
        <v>2.8071880983251835E-3</v>
      </c>
      <c r="GP11" s="170">
        <f t="shared" si="76"/>
        <v>2.6103860450990236E-3</v>
      </c>
      <c r="GQ11" s="170">
        <f t="shared" si="77"/>
        <v>2.4206477204481783E-3</v>
      </c>
      <c r="GR11" s="170">
        <f t="shared" si="78"/>
        <v>2.2384740738297876E-3</v>
      </c>
      <c r="GS11" s="170">
        <f t="shared" si="79"/>
        <v>2.0642684418008175E-3</v>
      </c>
      <c r="GT11" s="170">
        <f t="shared" si="80"/>
        <v>1.8983395857836477E-3</v>
      </c>
      <c r="GU11" s="170">
        <f t="shared" si="81"/>
        <v>1.7409057570291495E-3</v>
      </c>
      <c r="GV11" s="170">
        <f t="shared" si="82"/>
        <v>1.5920996440579936E-3</v>
      </c>
      <c r="GW11" s="170">
        <f t="shared" si="83"/>
        <v>1.4519740528755982E-3</v>
      </c>
      <c r="GX11" s="170">
        <f t="shared" si="84"/>
        <v>1.3205081688496675E-3</v>
      </c>
      <c r="GY11" s="170">
        <f t="shared" si="85"/>
        <v>1.197614251053744E-3</v>
      </c>
      <c r="GZ11" s="170">
        <f t="shared" si="86"/>
        <v>1.0831446147907021E-3</v>
      </c>
      <c r="HA11" s="170">
        <f t="shared" si="87"/>
        <v>9.7689876554059914E-4</v>
      </c>
      <c r="HB11" s="170">
        <f t="shared" si="88"/>
        <v>8.7863055731525388E-4</v>
      </c>
      <c r="HC11" s="170">
        <f t="shared" si="89"/>
        <v>7.8805525991403763E-4</v>
      </c>
      <c r="HD11" s="170">
        <f t="shared" si="90"/>
        <v>7.0485643242177473E-4</v>
      </c>
      <c r="HE11" s="170">
        <f t="shared" si="91"/>
        <v>6.286925140373649E-4</v>
      </c>
      <c r="HF11" s="170">
        <f t="shared" si="92"/>
        <v>5.5920305755649817E-4</v>
      </c>
      <c r="HG11" s="170">
        <f t="shared" si="93"/>
        <v>4.9601454516808334E-4</v>
      </c>
      <c r="HH11" s="170">
        <f t="shared" si="94"/>
        <v>4.3874574031335076E-4</v>
      </c>
      <c r="HI11" s="170">
        <f t="shared" si="95"/>
        <v>3.8701254289364443E-4</v>
      </c>
      <c r="HJ11" s="170">
        <f t="shared" si="96"/>
        <v>3.4043232783970102E-4</v>
      </c>
      <c r="HK11" s="170">
        <f t="shared" si="97"/>
        <v>2.9862775876341835E-4</v>
      </c>
      <c r="HL11" s="170">
        <f t="shared" si="98"/>
        <v>2.612300789443176E-4</v>
      </c>
      <c r="HM11" s="170">
        <f t="shared" si="99"/>
        <v>2.2788189114765196E-4</v>
      </c>
      <c r="HN11" s="170">
        <f t="shared" si="100"/>
        <v>1.9823944566625746E-4</v>
      </c>
      <c r="HO11" s="170">
        <f t="shared" si="101"/>
        <v>1.7197446250317126E-4</v>
      </c>
      <c r="HP11" s="170">
        <f t="shared" si="102"/>
        <v>1.487755187842434E-4</v>
      </c>
      <c r="HQ11" s="170">
        <f t="shared" si="103"/>
        <v>1.2834903635972514E-4</v>
      </c>
      <c r="HR11" s="170">
        <f t="shared" si="104"/>
        <v>1.1041990719864305E-4</v>
      </c>
      <c r="HS11" s="170">
        <f t="shared" si="105"/>
        <v>9.4731795698779921E-5</v>
      </c>
      <c r="HT11" s="170">
        <f t="shared" si="106"/>
        <v>8.1047157543256E-5</v>
      </c>
    </row>
    <row r="12" spans="1:229" x14ac:dyDescent="0.25">
      <c r="A12" s="4">
        <v>9</v>
      </c>
      <c r="B12" s="116"/>
      <c r="C12" s="118"/>
      <c r="D12" s="123">
        <f t="shared" si="107"/>
        <v>60</v>
      </c>
      <c r="E12" s="96">
        <v>120</v>
      </c>
      <c r="F12" s="123">
        <f t="shared" si="108"/>
        <v>240</v>
      </c>
      <c r="G12" s="118"/>
      <c r="H12" s="115"/>
      <c r="I12" s="36">
        <f t="shared" si="0"/>
        <v>1</v>
      </c>
      <c r="J12" s="36">
        <f t="shared" si="1"/>
        <v>0.5</v>
      </c>
      <c r="K12" s="74">
        <f t="shared" si="109"/>
        <v>130</v>
      </c>
      <c r="L12" s="23" t="s">
        <v>799</v>
      </c>
      <c r="M12" s="58"/>
      <c r="N12" s="281"/>
      <c r="O12" s="75">
        <f>IF(AND(D12&gt;0,E12&gt;0,F12&gt;0),IF(ISBLANK(N12),IF(ISBLANK(L12),"",(F12-D12)*VLOOKUP(L12,VLookups!$A$4:$B$13,2,FALSE)),N12),"")</f>
        <v>63.63961030678928</v>
      </c>
      <c r="P12" s="76">
        <f t="shared" si="2"/>
        <v>4050.0000000000005</v>
      </c>
      <c r="Q12" s="96">
        <v>150</v>
      </c>
      <c r="R12" s="271">
        <f>IF(AND(Q12&gt;0,E12&gt;0,NOT(O12="")),ABS(VLOOKUP($Q$1,VLookups!$A$43:$B$44,2,FALSE)-_xlfn.NORM.DIST(Q12,K12,O12,TRUE)),"")</f>
        <v>0.62334188803432444</v>
      </c>
      <c r="S12" s="95">
        <f>IF(AND($D12&gt;0,$E12&gt;0,$F12&gt;0,NOT(ISBLANK($L12))),_xlfn.NORM.INV(ABS(VLOOKUP($Q$1,VLookups!$A$43:$B$44,2,FALSE)-S$3),$K12,$O12),"")</f>
        <v>48.442557780685902</v>
      </c>
      <c r="T12" s="94">
        <f>IF(AND($D12&gt;0,$E12&gt;0,$F12&gt;0,NOT(ISBLANK($L12))),_xlfn.NORM.INV(ABS(VLOOKUP($Q$1,VLookups!$A$43:$B$44,2,FALSE)-T$3),$K12,$O12),"")</f>
        <v>211.55744221931411</v>
      </c>
      <c r="U12" s="95">
        <f>IF(AND($D12&gt;0,$E12&gt;0,$F12&gt;0,NOT(ISBLANK($L12))),_xlfn.NORM.INV(ABS(VLOOKUP($Q$1,VLookups!$A$43:$B$44,2,FALSE)-U$3),$K12,$O12),"")</f>
        <v>195.95821701632954</v>
      </c>
      <c r="V12" s="94">
        <f>IF(AND($D12&gt;0,$E12&gt;0,$F12&gt;0,NOT(ISBLANK($L12))),_xlfn.NORM.INV(ABS(VLOOKUP($Q$1,VLookups!$A$43:$B$44,2,FALSE)-V$3),$K12,$O12),"")</f>
        <v>183.56044733049958</v>
      </c>
      <c r="W12" s="95">
        <f>IF(AND($D12&gt;0,$E12&gt;0,$F12&gt;0,NOT(ISBLANK($L12))),_xlfn.NORM.INV(ABS(VLOOKUP($Q$1,VLookups!$A$43:$B$44,2,FALSE)-W$3),$K12,$O12),"")</f>
        <v>172.9242648584023</v>
      </c>
      <c r="X12" s="94">
        <f>IF(AND($D12&gt;0,$E12&gt;0,$F12&gt;0,NOT(ISBLANK($L12))),_xlfn.NORM.INV(ABS(VLOOKUP($Q$1,VLookups!$A$43:$B$44,2,FALSE)-X$3),$K12,$O12),"")</f>
        <v>163.37264427342021</v>
      </c>
      <c r="Y12" s="5"/>
      <c r="Z12" s="169">
        <f t="shared" si="110"/>
        <v>3</v>
      </c>
      <c r="AA12" s="50">
        <f t="shared" ref="AA12:AT12" si="133">IF(ISNONTEXT($Z12),AB12-$Z12,"")</f>
        <v>0</v>
      </c>
      <c r="AB12" s="50">
        <f t="shared" si="133"/>
        <v>3</v>
      </c>
      <c r="AC12" s="50">
        <f t="shared" si="133"/>
        <v>6</v>
      </c>
      <c r="AD12" s="50">
        <f t="shared" si="133"/>
        <v>9</v>
      </c>
      <c r="AE12" s="50">
        <f t="shared" si="133"/>
        <v>12</v>
      </c>
      <c r="AF12" s="50">
        <f t="shared" si="133"/>
        <v>15</v>
      </c>
      <c r="AG12" s="50">
        <f t="shared" si="133"/>
        <v>18</v>
      </c>
      <c r="AH12" s="50">
        <f t="shared" si="133"/>
        <v>21</v>
      </c>
      <c r="AI12" s="50">
        <f t="shared" si="133"/>
        <v>24</v>
      </c>
      <c r="AJ12" s="50">
        <f t="shared" si="133"/>
        <v>27</v>
      </c>
      <c r="AK12" s="50">
        <f t="shared" si="133"/>
        <v>30</v>
      </c>
      <c r="AL12" s="50">
        <f t="shared" si="133"/>
        <v>33</v>
      </c>
      <c r="AM12" s="50">
        <f t="shared" si="133"/>
        <v>36</v>
      </c>
      <c r="AN12" s="50">
        <f t="shared" si="133"/>
        <v>39</v>
      </c>
      <c r="AO12" s="50">
        <f t="shared" si="133"/>
        <v>42</v>
      </c>
      <c r="AP12" s="50">
        <f t="shared" si="133"/>
        <v>45</v>
      </c>
      <c r="AQ12" s="50">
        <f t="shared" si="133"/>
        <v>48</v>
      </c>
      <c r="AR12" s="50">
        <f t="shared" si="133"/>
        <v>51</v>
      </c>
      <c r="AS12" s="50">
        <f t="shared" si="133"/>
        <v>54</v>
      </c>
      <c r="AT12" s="50">
        <f t="shared" si="133"/>
        <v>57</v>
      </c>
      <c r="AU12" s="50">
        <f t="shared" si="112"/>
        <v>60</v>
      </c>
      <c r="AV12" s="50">
        <f t="shared" ref="AV12:DG12" si="134">IF(ISNONTEXT($Z12),AU12+$Z12,"")</f>
        <v>63</v>
      </c>
      <c r="AW12" s="50">
        <f t="shared" si="134"/>
        <v>66</v>
      </c>
      <c r="AX12" s="50">
        <f t="shared" si="134"/>
        <v>69</v>
      </c>
      <c r="AY12" s="50">
        <f t="shared" si="134"/>
        <v>72</v>
      </c>
      <c r="AZ12" s="50">
        <f t="shared" si="134"/>
        <v>75</v>
      </c>
      <c r="BA12" s="50">
        <f t="shared" si="134"/>
        <v>78</v>
      </c>
      <c r="BB12" s="50">
        <f t="shared" si="134"/>
        <v>81</v>
      </c>
      <c r="BC12" s="50">
        <f t="shared" si="134"/>
        <v>84</v>
      </c>
      <c r="BD12" s="50">
        <f t="shared" si="134"/>
        <v>87</v>
      </c>
      <c r="BE12" s="50">
        <f t="shared" si="134"/>
        <v>90</v>
      </c>
      <c r="BF12" s="50">
        <f t="shared" si="134"/>
        <v>93</v>
      </c>
      <c r="BG12" s="50">
        <f t="shared" si="134"/>
        <v>96</v>
      </c>
      <c r="BH12" s="50">
        <f t="shared" si="134"/>
        <v>99</v>
      </c>
      <c r="BI12" s="50">
        <f t="shared" si="134"/>
        <v>102</v>
      </c>
      <c r="BJ12" s="50">
        <f t="shared" si="134"/>
        <v>105</v>
      </c>
      <c r="BK12" s="50">
        <f t="shared" si="134"/>
        <v>108</v>
      </c>
      <c r="BL12" s="50">
        <f t="shared" si="134"/>
        <v>111</v>
      </c>
      <c r="BM12" s="50">
        <f t="shared" si="134"/>
        <v>114</v>
      </c>
      <c r="BN12" s="50">
        <f t="shared" si="134"/>
        <v>117</v>
      </c>
      <c r="BO12" s="50">
        <f t="shared" si="134"/>
        <v>120</v>
      </c>
      <c r="BP12" s="50">
        <f t="shared" si="134"/>
        <v>123</v>
      </c>
      <c r="BQ12" s="50">
        <f t="shared" si="134"/>
        <v>126</v>
      </c>
      <c r="BR12" s="50">
        <f t="shared" si="134"/>
        <v>129</v>
      </c>
      <c r="BS12" s="50">
        <f t="shared" si="134"/>
        <v>132</v>
      </c>
      <c r="BT12" s="50">
        <f t="shared" si="134"/>
        <v>135</v>
      </c>
      <c r="BU12" s="50">
        <f t="shared" si="134"/>
        <v>138</v>
      </c>
      <c r="BV12" s="50">
        <f t="shared" si="134"/>
        <v>141</v>
      </c>
      <c r="BW12" s="50">
        <f t="shared" si="134"/>
        <v>144</v>
      </c>
      <c r="BX12" s="50">
        <f t="shared" si="134"/>
        <v>147</v>
      </c>
      <c r="BY12" s="50">
        <f t="shared" si="134"/>
        <v>150</v>
      </c>
      <c r="BZ12" s="50">
        <f t="shared" si="134"/>
        <v>153</v>
      </c>
      <c r="CA12" s="50">
        <f t="shared" si="134"/>
        <v>156</v>
      </c>
      <c r="CB12" s="50">
        <f t="shared" si="134"/>
        <v>159</v>
      </c>
      <c r="CC12" s="50">
        <f t="shared" si="134"/>
        <v>162</v>
      </c>
      <c r="CD12" s="50">
        <f t="shared" si="134"/>
        <v>165</v>
      </c>
      <c r="CE12" s="50">
        <f t="shared" si="134"/>
        <v>168</v>
      </c>
      <c r="CF12" s="50">
        <f t="shared" si="134"/>
        <v>171</v>
      </c>
      <c r="CG12" s="50">
        <f t="shared" si="134"/>
        <v>174</v>
      </c>
      <c r="CH12" s="50">
        <f t="shared" si="134"/>
        <v>177</v>
      </c>
      <c r="CI12" s="50">
        <f t="shared" si="134"/>
        <v>180</v>
      </c>
      <c r="CJ12" s="50">
        <f t="shared" si="134"/>
        <v>183</v>
      </c>
      <c r="CK12" s="50">
        <f t="shared" si="134"/>
        <v>186</v>
      </c>
      <c r="CL12" s="50">
        <f t="shared" si="134"/>
        <v>189</v>
      </c>
      <c r="CM12" s="50">
        <f t="shared" si="134"/>
        <v>192</v>
      </c>
      <c r="CN12" s="50">
        <f t="shared" si="134"/>
        <v>195</v>
      </c>
      <c r="CO12" s="50">
        <f t="shared" si="134"/>
        <v>198</v>
      </c>
      <c r="CP12" s="50">
        <f t="shared" si="134"/>
        <v>201</v>
      </c>
      <c r="CQ12" s="50">
        <f t="shared" si="134"/>
        <v>204</v>
      </c>
      <c r="CR12" s="50">
        <f t="shared" si="134"/>
        <v>207</v>
      </c>
      <c r="CS12" s="50">
        <f t="shared" si="134"/>
        <v>210</v>
      </c>
      <c r="CT12" s="50">
        <f t="shared" si="134"/>
        <v>213</v>
      </c>
      <c r="CU12" s="50">
        <f t="shared" si="134"/>
        <v>216</v>
      </c>
      <c r="CV12" s="50">
        <f t="shared" si="134"/>
        <v>219</v>
      </c>
      <c r="CW12" s="50">
        <f t="shared" si="134"/>
        <v>222</v>
      </c>
      <c r="CX12" s="50">
        <f t="shared" si="134"/>
        <v>225</v>
      </c>
      <c r="CY12" s="50">
        <f t="shared" si="134"/>
        <v>228</v>
      </c>
      <c r="CZ12" s="50">
        <f t="shared" si="134"/>
        <v>231</v>
      </c>
      <c r="DA12" s="50">
        <f t="shared" si="134"/>
        <v>234</v>
      </c>
      <c r="DB12" s="50">
        <f t="shared" si="134"/>
        <v>237</v>
      </c>
      <c r="DC12" s="50">
        <f t="shared" si="134"/>
        <v>240</v>
      </c>
      <c r="DD12" s="50">
        <f t="shared" si="134"/>
        <v>243</v>
      </c>
      <c r="DE12" s="50">
        <f t="shared" si="134"/>
        <v>246</v>
      </c>
      <c r="DF12" s="50">
        <f t="shared" si="134"/>
        <v>249</v>
      </c>
      <c r="DG12" s="50">
        <f t="shared" si="134"/>
        <v>252</v>
      </c>
      <c r="DH12" s="50">
        <f t="shared" ref="DH12:DW12" si="135">IF(ISNONTEXT($Z12),DG12+$Z12,"")</f>
        <v>255</v>
      </c>
      <c r="DI12" s="50">
        <f t="shared" si="135"/>
        <v>258</v>
      </c>
      <c r="DJ12" s="50">
        <f t="shared" si="135"/>
        <v>261</v>
      </c>
      <c r="DK12" s="50">
        <f t="shared" si="135"/>
        <v>264</v>
      </c>
      <c r="DL12" s="50">
        <f t="shared" si="135"/>
        <v>267</v>
      </c>
      <c r="DM12" s="50">
        <f t="shared" si="135"/>
        <v>270</v>
      </c>
      <c r="DN12" s="50">
        <f t="shared" si="135"/>
        <v>273</v>
      </c>
      <c r="DO12" s="50">
        <f t="shared" si="135"/>
        <v>276</v>
      </c>
      <c r="DP12" s="50">
        <f t="shared" si="135"/>
        <v>279</v>
      </c>
      <c r="DQ12" s="50">
        <f t="shared" si="135"/>
        <v>282</v>
      </c>
      <c r="DR12" s="50">
        <f t="shared" si="135"/>
        <v>285</v>
      </c>
      <c r="DS12" s="50">
        <f t="shared" si="135"/>
        <v>288</v>
      </c>
      <c r="DT12" s="50">
        <f t="shared" si="135"/>
        <v>291</v>
      </c>
      <c r="DU12" s="50">
        <f t="shared" si="135"/>
        <v>294</v>
      </c>
      <c r="DV12" s="50">
        <f t="shared" si="135"/>
        <v>297</v>
      </c>
      <c r="DW12" s="50">
        <f t="shared" si="135"/>
        <v>300</v>
      </c>
      <c r="DX12" s="170">
        <f t="shared" si="6"/>
        <v>7.7814757526648904E-4</v>
      </c>
      <c r="DY12" s="170">
        <f t="shared" si="7"/>
        <v>8.5585534879370365E-4</v>
      </c>
      <c r="DZ12" s="170">
        <f t="shared" si="8"/>
        <v>9.3923370914773428E-4</v>
      </c>
      <c r="EA12" s="170">
        <f t="shared" si="9"/>
        <v>1.028446901374916E-3</v>
      </c>
      <c r="EB12" s="170">
        <f t="shared" si="10"/>
        <v>1.1236342745926638E-3</v>
      </c>
      <c r="EC12" s="170">
        <f t="shared" si="11"/>
        <v>1.2249066246849489E-3</v>
      </c>
      <c r="ED12" s="170">
        <f t="shared" si="12"/>
        <v>1.3323425256089574E-3</v>
      </c>
      <c r="EE12" s="170">
        <f t="shared" si="13"/>
        <v>1.4459846992808398E-3</v>
      </c>
      <c r="EF12" s="170">
        <f t="shared" si="14"/>
        <v>1.5658364779410714E-3</v>
      </c>
      <c r="EG12" s="170">
        <f t="shared" si="15"/>
        <v>1.6918584161888539E-3</v>
      </c>
      <c r="EH12" s="170">
        <f t="shared" si="16"/>
        <v>1.8239651123946592E-3</v>
      </c>
      <c r="EI12" s="170">
        <f t="shared" si="17"/>
        <v>1.9620223008316594E-3</v>
      </c>
      <c r="EJ12" s="170">
        <f t="shared" si="18"/>
        <v>2.1058442765020057E-3</v>
      </c>
      <c r="EK12" s="170">
        <f t="shared" si="19"/>
        <v>2.2551917141782727E-3</v>
      </c>
      <c r="EL12" s="170">
        <f t="shared" si="20"/>
        <v>2.4097699415570081E-3</v>
      </c>
      <c r="EM12" s="170">
        <f t="shared" si="21"/>
        <v>2.5692277235741302E-3</v>
      </c>
      <c r="EN12" s="170">
        <f t="shared" si="22"/>
        <v>2.7331566108287375E-3</v>
      </c>
      <c r="EO12" s="170">
        <f t="shared" si="23"/>
        <v>2.901090899697012E-3</v>
      </c>
      <c r="EP12" s="170">
        <f t="shared" si="24"/>
        <v>3.072508245114073E-3</v>
      </c>
      <c r="EQ12" s="170">
        <f t="shared" si="25"/>
        <v>3.2468309592115453E-3</v>
      </c>
      <c r="ER12" s="170">
        <f t="shared" si="26"/>
        <v>3.4234280201055354E-3</v>
      </c>
      <c r="ES12" s="170">
        <f t="shared" si="27"/>
        <v>3.6016178052474374E-3</v>
      </c>
      <c r="ET12" s="170">
        <f t="shared" si="28"/>
        <v>3.7806715530218195E-3</v>
      </c>
      <c r="EU12" s="170">
        <f t="shared" si="29"/>
        <v>3.9598175448725403E-3</v>
      </c>
      <c r="EV12" s="170">
        <f t="shared" si="30"/>
        <v>4.1382459883564293E-3</v>
      </c>
      <c r="EW12" s="170">
        <f t="shared" si="31"/>
        <v>4.3151145693807813E-3</v>
      </c>
      <c r="EX12" s="170">
        <f t="shared" si="32"/>
        <v>4.4895546297114832E-3</v>
      </c>
      <c r="EY12" s="170">
        <f t="shared" si="33"/>
        <v>4.6606779138899093E-3</v>
      </c>
      <c r="EZ12" s="170">
        <f t="shared" si="34"/>
        <v>4.8275838182224879E-3</v>
      </c>
      <c r="FA12" s="170">
        <f t="shared" si="35"/>
        <v>4.9893670637616155E-3</v>
      </c>
      <c r="FB12" s="170">
        <f t="shared" si="36"/>
        <v>5.145125705429094E-3</v>
      </c>
      <c r="FC12" s="170">
        <f t="shared" si="37"/>
        <v>5.2939693808803125E-3</v>
      </c>
      <c r="FD12" s="170">
        <f t="shared" si="38"/>
        <v>5.4350276955874889E-3</v>
      </c>
      <c r="FE12" s="170">
        <f t="shared" si="39"/>
        <v>5.5674586351271262E-3</v>
      </c>
      <c r="FF12" s="170">
        <f t="shared" si="40"/>
        <v>5.6904568919545154E-3</v>
      </c>
      <c r="FG12" s="170">
        <f t="shared" si="41"/>
        <v>5.8032619921650035E-3</v>
      </c>
      <c r="FH12" s="170">
        <f t="shared" si="42"/>
        <v>5.9051661079673103E-3</v>
      </c>
      <c r="FI12" s="170">
        <f t="shared" si="43"/>
        <v>5.9955214438749196E-3</v>
      </c>
      <c r="FJ12" s="170">
        <f t="shared" si="44"/>
        <v>6.0737470889591682E-3</v>
      </c>
      <c r="FK12" s="170">
        <f t="shared" si="45"/>
        <v>6.1393352338578377E-3</v>
      </c>
      <c r="FL12" s="170">
        <f t="shared" si="46"/>
        <v>6.1918566595056046E-3</v>
      </c>
      <c r="FM12" s="170">
        <f t="shared" si="47"/>
        <v>6.2309654146129375E-3</v>
      </c>
      <c r="FN12" s="170">
        <f t="shared" si="48"/>
        <v>6.2564026105913504E-3</v>
      </c>
      <c r="FO12" s="170">
        <f t="shared" si="49"/>
        <v>6.2679992756904841E-3</v>
      </c>
      <c r="FP12" s="170">
        <f t="shared" si="50"/>
        <v>6.2656782243281231E-3</v>
      </c>
      <c r="FQ12" s="170">
        <f t="shared" si="51"/>
        <v>6.2494549126820929E-3</v>
      </c>
      <c r="FR12" s="170">
        <f t="shared" si="52"/>
        <v>6.219437267276068E-3</v>
      </c>
      <c r="FS12" s="170">
        <f t="shared" si="53"/>
        <v>6.1758244892188069E-3</v>
      </c>
      <c r="FT12" s="170">
        <f t="shared" si="54"/>
        <v>6.1189048526307062E-3</v>
      </c>
      <c r="FU12" s="170">
        <f t="shared" si="55"/>
        <v>6.0490525312969709E-3</v>
      </c>
      <c r="FV12" s="170">
        <f t="shared" si="56"/>
        <v>5.9667235024158591E-3</v>
      </c>
      <c r="FW12" s="170">
        <f t="shared" si="57"/>
        <v>5.8724505901728381E-3</v>
      </c>
      <c r="FX12" s="170">
        <f t="shared" si="58"/>
        <v>5.7668377244996733E-3</v>
      </c>
      <c r="FY12" s="170">
        <f t="shared" si="59"/>
        <v>5.6505535015338067E-3</v>
      </c>
      <c r="FZ12" s="170">
        <f t="shared" si="60"/>
        <v>5.5243241417753906E-3</v>
      </c>
      <c r="GA12" s="170">
        <f t="shared" si="61"/>
        <v>5.3889259495838683E-3</v>
      </c>
      <c r="GB12" s="170">
        <f t="shared" si="62"/>
        <v>5.245177383343097E-3</v>
      </c>
      <c r="GC12" s="170">
        <f t="shared" si="63"/>
        <v>5.0939308492786448E-3</v>
      </c>
      <c r="GD12" s="170">
        <f t="shared" si="64"/>
        <v>4.9360643335041223E-3</v>
      </c>
      <c r="GE12" s="170">
        <f t="shared" si="65"/>
        <v>4.772472986422081E-3</v>
      </c>
      <c r="GF12" s="170">
        <f t="shared" si="66"/>
        <v>4.6040607711702224E-3</v>
      </c>
      <c r="GG12" s="170">
        <f t="shared" si="67"/>
        <v>4.4317322834882492E-3</v>
      </c>
      <c r="GH12" s="170">
        <f t="shared" si="68"/>
        <v>4.2563848443255272E-3</v>
      </c>
      <c r="GI12" s="170">
        <f t="shared" si="69"/>
        <v>4.0789009588891928E-3</v>
      </c>
      <c r="GJ12" s="170">
        <f t="shared" si="70"/>
        <v>3.9001412268493056E-3</v>
      </c>
      <c r="GK12" s="170">
        <f t="shared" si="71"/>
        <v>3.7209377782971491E-3</v>
      </c>
      <c r="GL12" s="170">
        <f t="shared" si="72"/>
        <v>3.54208829903652E-3</v>
      </c>
      <c r="GM12" s="170">
        <f t="shared" si="73"/>
        <v>3.3643506971270994E-3</v>
      </c>
      <c r="GN12" s="170">
        <f t="shared" si="74"/>
        <v>3.1884384505487203E-3</v>
      </c>
      <c r="GO12" s="170">
        <f t="shared" si="75"/>
        <v>3.0150166636677841E-3</v>
      </c>
      <c r="GP12" s="170">
        <f t="shared" si="76"/>
        <v>2.844698848105703E-3</v>
      </c>
      <c r="GQ12" s="170">
        <f t="shared" si="77"/>
        <v>2.6780444318638234E-3</v>
      </c>
      <c r="GR12" s="170">
        <f t="shared" si="78"/>
        <v>2.5155569893605535E-3</v>
      </c>
      <c r="GS12" s="170">
        <f t="shared" si="79"/>
        <v>2.3576831745725129E-3</v>
      </c>
      <c r="GT12" s="170">
        <f t="shared" si="80"/>
        <v>2.204812329904513E-3</v>
      </c>
      <c r="GU12" s="170">
        <f t="shared" si="81"/>
        <v>2.0572767348766121E-3</v>
      </c>
      <c r="GV12" s="170">
        <f t="shared" si="82"/>
        <v>1.9153524513140568E-3</v>
      </c>
      <c r="GW12" s="170">
        <f t="shared" si="83"/>
        <v>1.7792607155307787E-3</v>
      </c>
      <c r="GX12" s="170">
        <f t="shared" si="84"/>
        <v>1.6491698230516421E-3</v>
      </c>
      <c r="GY12" s="170">
        <f t="shared" si="85"/>
        <v>1.5251974477361824E-3</v>
      </c>
      <c r="GZ12" s="170">
        <f t="shared" si="86"/>
        <v>1.4074133347320723E-3</v>
      </c>
      <c r="HA12" s="170">
        <f t="shared" si="87"/>
        <v>1.2958423054597753E-3</v>
      </c>
      <c r="HB12" s="170">
        <f t="shared" si="88"/>
        <v>1.1904675127472938E-3</v>
      </c>
      <c r="HC12" s="170">
        <f t="shared" si="89"/>
        <v>1.0912338852125342E-3</v>
      </c>
      <c r="HD12" s="170">
        <f t="shared" si="90"/>
        <v>9.9805170193109053E-4</v>
      </c>
      <c r="HE12" s="170">
        <f t="shared" si="91"/>
        <v>9.1080024121695279E-4</v>
      </c>
      <c r="HF12" s="170">
        <f t="shared" si="92"/>
        <v>8.2933145086128764E-4</v>
      </c>
      <c r="HG12" s="170">
        <f t="shared" si="93"/>
        <v>7.5347359129305505E-4</v>
      </c>
      <c r="HH12" s="170">
        <f t="shared" si="94"/>
        <v>6.8303480771554333E-4</v>
      </c>
      <c r="HI12" s="170">
        <f t="shared" si="95"/>
        <v>6.1780659220684946E-4</v>
      </c>
      <c r="HJ12" s="170">
        <f t="shared" si="96"/>
        <v>5.5756710192551363E-4</v>
      </c>
      <c r="HK12" s="170">
        <f t="shared" si="97"/>
        <v>5.0208430481726591E-4</v>
      </c>
      <c r="HL12" s="170">
        <f t="shared" si="98"/>
        <v>4.5111892946589138E-4</v>
      </c>
      <c r="HM12" s="170">
        <f t="shared" si="99"/>
        <v>4.0442720087174823E-4</v>
      </c>
      <c r="HN12" s="170">
        <f t="shared" si="100"/>
        <v>3.6176334888834418E-4</v>
      </c>
      <c r="HO12" s="170">
        <f t="shared" si="101"/>
        <v>3.2288188072594732E-4</v>
      </c>
      <c r="HP12" s="170">
        <f t="shared" si="102"/>
        <v>2.8753961327991813E-4</v>
      </c>
      <c r="HQ12" s="170">
        <f t="shared" si="103"/>
        <v>2.5549746501194728E-4</v>
      </c>
      <c r="HR12" s="170">
        <f t="shared" si="104"/>
        <v>2.2652201066912709E-4</v>
      </c>
      <c r="HS12" s="170">
        <f t="shared" si="105"/>
        <v>2.0038680524580495E-4</v>
      </c>
      <c r="HT12" s="170">
        <f t="shared" si="106"/>
        <v>1.7687348626493083E-4</v>
      </c>
    </row>
    <row r="13" spans="1:229" x14ac:dyDescent="0.25">
      <c r="A13" s="4">
        <v>10</v>
      </c>
      <c r="B13" s="116"/>
      <c r="C13" s="118"/>
      <c r="D13" s="123">
        <f t="shared" si="107"/>
        <v>60</v>
      </c>
      <c r="E13" s="96">
        <v>120</v>
      </c>
      <c r="F13" s="123">
        <f t="shared" si="108"/>
        <v>240</v>
      </c>
      <c r="G13" s="118"/>
      <c r="H13" s="115"/>
      <c r="I13" s="36">
        <f t="shared" si="0"/>
        <v>1</v>
      </c>
      <c r="J13" s="36">
        <f t="shared" si="1"/>
        <v>0.5</v>
      </c>
      <c r="K13" s="74">
        <f t="shared" si="109"/>
        <v>130</v>
      </c>
      <c r="L13" s="23" t="s">
        <v>14</v>
      </c>
      <c r="M13" s="58"/>
      <c r="N13" s="281"/>
      <c r="O13" s="75">
        <f>IF(AND(D13&gt;0,E13&gt;0,F13&gt;0),IF(ISBLANK(N13),IF(ISBLANK(L13),"",(F13-D13)*VLOOKUP(L13,VLookups!$A$4:$B$13,2,FALSE)),N13),"")</f>
        <v>73.11634564172364</v>
      </c>
      <c r="P13" s="76">
        <f t="shared" si="2"/>
        <v>5346</v>
      </c>
      <c r="Q13" s="96">
        <v>150</v>
      </c>
      <c r="R13" s="271">
        <f>IF(AND(Q13&gt;0,E13&gt;0,NOT(O13="")),ABS(VLOOKUP($Q$1,VLookups!$A$43:$B$44,2,FALSE)-_xlfn.NORM.DIST(Q13,K13,O13,TRUE)),"")</f>
        <v>0.60777963694510129</v>
      </c>
      <c r="S13" s="95">
        <f>IF(AND($D13&gt;0,$E13&gt;0,$F13&gt;0,NOT(ISBLANK($L13))),_xlfn.NORM.INV(ABS(VLOOKUP($Q$1,VLookups!$A$43:$B$44,2,FALSE)-S$3),$K13,$O13),"")</f>
        <v>36.297632775948941</v>
      </c>
      <c r="T13" s="94">
        <f>IF(AND($D13&gt;0,$E13&gt;0,$F13&gt;0,NOT(ISBLANK($L13))),_xlfn.NORM.INV(ABS(VLOOKUP($Q$1,VLookups!$A$43:$B$44,2,FALSE)-T$3),$K13,$O13),"")</f>
        <v>223.70236722405105</v>
      </c>
      <c r="U13" s="95">
        <f>IF(AND($D13&gt;0,$E13&gt;0,$F13&gt;0,NOT(ISBLANK($L13))),_xlfn.NORM.INV(ABS(VLOOKUP($Q$1,VLookups!$A$43:$B$44,2,FALSE)-U$3),$K13,$O13),"")</f>
        <v>205.78022194085111</v>
      </c>
      <c r="V13" s="94">
        <f>IF(AND($D13&gt;0,$E13&gt;0,$F13&gt;0,NOT(ISBLANK($L13))),_xlfn.NORM.INV(ABS(VLOOKUP($Q$1,VLookups!$A$43:$B$44,2,FALSE)-V$3),$K13,$O13),"")</f>
        <v>191.53626901333107</v>
      </c>
      <c r="W13" s="95">
        <f>IF(AND($D13&gt;0,$E13&gt;0,$F13&gt;0,NOT(ISBLANK($L13))),_xlfn.NORM.INV(ABS(VLOOKUP($Q$1,VLookups!$A$43:$B$44,2,FALSE)-W$3),$K13,$O13),"")</f>
        <v>179.31622570713657</v>
      </c>
      <c r="X13" s="94">
        <f>IF(AND($D13&gt;0,$E13&gt;0,$F13&gt;0,NOT(ISBLANK($L13))),_xlfn.NORM.INV(ABS(VLOOKUP($Q$1,VLookups!$A$43:$B$44,2,FALSE)-X$3),$K13,$O13),"")</f>
        <v>168.34224914185819</v>
      </c>
      <c r="Y13" s="5"/>
      <c r="Z13" s="169">
        <f t="shared" si="110"/>
        <v>3</v>
      </c>
      <c r="AA13" s="50">
        <f t="shared" ref="AA13:AT13" si="136">IF(ISNONTEXT($Z13),AB13-$Z13,"")</f>
        <v>0</v>
      </c>
      <c r="AB13" s="50">
        <f t="shared" si="136"/>
        <v>3</v>
      </c>
      <c r="AC13" s="50">
        <f t="shared" si="136"/>
        <v>6</v>
      </c>
      <c r="AD13" s="50">
        <f t="shared" si="136"/>
        <v>9</v>
      </c>
      <c r="AE13" s="50">
        <f t="shared" si="136"/>
        <v>12</v>
      </c>
      <c r="AF13" s="50">
        <f t="shared" si="136"/>
        <v>15</v>
      </c>
      <c r="AG13" s="50">
        <f t="shared" si="136"/>
        <v>18</v>
      </c>
      <c r="AH13" s="50">
        <f t="shared" si="136"/>
        <v>21</v>
      </c>
      <c r="AI13" s="50">
        <f t="shared" si="136"/>
        <v>24</v>
      </c>
      <c r="AJ13" s="50">
        <f t="shared" si="136"/>
        <v>27</v>
      </c>
      <c r="AK13" s="50">
        <f t="shared" si="136"/>
        <v>30</v>
      </c>
      <c r="AL13" s="50">
        <f t="shared" si="136"/>
        <v>33</v>
      </c>
      <c r="AM13" s="50">
        <f t="shared" si="136"/>
        <v>36</v>
      </c>
      <c r="AN13" s="50">
        <f t="shared" si="136"/>
        <v>39</v>
      </c>
      <c r="AO13" s="50">
        <f t="shared" si="136"/>
        <v>42</v>
      </c>
      <c r="AP13" s="50">
        <f t="shared" si="136"/>
        <v>45</v>
      </c>
      <c r="AQ13" s="50">
        <f t="shared" si="136"/>
        <v>48</v>
      </c>
      <c r="AR13" s="50">
        <f t="shared" si="136"/>
        <v>51</v>
      </c>
      <c r="AS13" s="50">
        <f t="shared" si="136"/>
        <v>54</v>
      </c>
      <c r="AT13" s="50">
        <f t="shared" si="136"/>
        <v>57</v>
      </c>
      <c r="AU13" s="50">
        <f t="shared" si="112"/>
        <v>60</v>
      </c>
      <c r="AV13" s="50">
        <f t="shared" ref="AV13:DG13" si="137">IF(ISNONTEXT($Z13),AU13+$Z13,"")</f>
        <v>63</v>
      </c>
      <c r="AW13" s="50">
        <f t="shared" si="137"/>
        <v>66</v>
      </c>
      <c r="AX13" s="50">
        <f t="shared" si="137"/>
        <v>69</v>
      </c>
      <c r="AY13" s="50">
        <f t="shared" si="137"/>
        <v>72</v>
      </c>
      <c r="AZ13" s="50">
        <f t="shared" si="137"/>
        <v>75</v>
      </c>
      <c r="BA13" s="50">
        <f t="shared" si="137"/>
        <v>78</v>
      </c>
      <c r="BB13" s="50">
        <f t="shared" si="137"/>
        <v>81</v>
      </c>
      <c r="BC13" s="50">
        <f t="shared" si="137"/>
        <v>84</v>
      </c>
      <c r="BD13" s="50">
        <f t="shared" si="137"/>
        <v>87</v>
      </c>
      <c r="BE13" s="50">
        <f t="shared" si="137"/>
        <v>90</v>
      </c>
      <c r="BF13" s="50">
        <f t="shared" si="137"/>
        <v>93</v>
      </c>
      <c r="BG13" s="50">
        <f t="shared" si="137"/>
        <v>96</v>
      </c>
      <c r="BH13" s="50">
        <f t="shared" si="137"/>
        <v>99</v>
      </c>
      <c r="BI13" s="50">
        <f t="shared" si="137"/>
        <v>102</v>
      </c>
      <c r="BJ13" s="50">
        <f t="shared" si="137"/>
        <v>105</v>
      </c>
      <c r="BK13" s="50">
        <f t="shared" si="137"/>
        <v>108</v>
      </c>
      <c r="BL13" s="50">
        <f t="shared" si="137"/>
        <v>111</v>
      </c>
      <c r="BM13" s="50">
        <f t="shared" si="137"/>
        <v>114</v>
      </c>
      <c r="BN13" s="50">
        <f t="shared" si="137"/>
        <v>117</v>
      </c>
      <c r="BO13" s="50">
        <f t="shared" si="137"/>
        <v>120</v>
      </c>
      <c r="BP13" s="50">
        <f t="shared" si="137"/>
        <v>123</v>
      </c>
      <c r="BQ13" s="50">
        <f t="shared" si="137"/>
        <v>126</v>
      </c>
      <c r="BR13" s="50">
        <f t="shared" si="137"/>
        <v>129</v>
      </c>
      <c r="BS13" s="50">
        <f t="shared" si="137"/>
        <v>132</v>
      </c>
      <c r="BT13" s="50">
        <f t="shared" si="137"/>
        <v>135</v>
      </c>
      <c r="BU13" s="50">
        <f t="shared" si="137"/>
        <v>138</v>
      </c>
      <c r="BV13" s="50">
        <f t="shared" si="137"/>
        <v>141</v>
      </c>
      <c r="BW13" s="50">
        <f t="shared" si="137"/>
        <v>144</v>
      </c>
      <c r="BX13" s="50">
        <f t="shared" si="137"/>
        <v>147</v>
      </c>
      <c r="BY13" s="50">
        <f t="shared" si="137"/>
        <v>150</v>
      </c>
      <c r="BZ13" s="50">
        <f t="shared" si="137"/>
        <v>153</v>
      </c>
      <c r="CA13" s="50">
        <f t="shared" si="137"/>
        <v>156</v>
      </c>
      <c r="CB13" s="50">
        <f t="shared" si="137"/>
        <v>159</v>
      </c>
      <c r="CC13" s="50">
        <f t="shared" si="137"/>
        <v>162</v>
      </c>
      <c r="CD13" s="50">
        <f t="shared" si="137"/>
        <v>165</v>
      </c>
      <c r="CE13" s="50">
        <f t="shared" si="137"/>
        <v>168</v>
      </c>
      <c r="CF13" s="50">
        <f t="shared" si="137"/>
        <v>171</v>
      </c>
      <c r="CG13" s="50">
        <f t="shared" si="137"/>
        <v>174</v>
      </c>
      <c r="CH13" s="50">
        <f t="shared" si="137"/>
        <v>177</v>
      </c>
      <c r="CI13" s="50">
        <f t="shared" si="137"/>
        <v>180</v>
      </c>
      <c r="CJ13" s="50">
        <f t="shared" si="137"/>
        <v>183</v>
      </c>
      <c r="CK13" s="50">
        <f t="shared" si="137"/>
        <v>186</v>
      </c>
      <c r="CL13" s="50">
        <f t="shared" si="137"/>
        <v>189</v>
      </c>
      <c r="CM13" s="50">
        <f t="shared" si="137"/>
        <v>192</v>
      </c>
      <c r="CN13" s="50">
        <f t="shared" si="137"/>
        <v>195</v>
      </c>
      <c r="CO13" s="50">
        <f t="shared" si="137"/>
        <v>198</v>
      </c>
      <c r="CP13" s="50">
        <f t="shared" si="137"/>
        <v>201</v>
      </c>
      <c r="CQ13" s="50">
        <f t="shared" si="137"/>
        <v>204</v>
      </c>
      <c r="CR13" s="50">
        <f t="shared" si="137"/>
        <v>207</v>
      </c>
      <c r="CS13" s="50">
        <f t="shared" si="137"/>
        <v>210</v>
      </c>
      <c r="CT13" s="50">
        <f t="shared" si="137"/>
        <v>213</v>
      </c>
      <c r="CU13" s="50">
        <f t="shared" si="137"/>
        <v>216</v>
      </c>
      <c r="CV13" s="50">
        <f t="shared" si="137"/>
        <v>219</v>
      </c>
      <c r="CW13" s="50">
        <f t="shared" si="137"/>
        <v>222</v>
      </c>
      <c r="CX13" s="50">
        <f t="shared" si="137"/>
        <v>225</v>
      </c>
      <c r="CY13" s="50">
        <f t="shared" si="137"/>
        <v>228</v>
      </c>
      <c r="CZ13" s="50">
        <f t="shared" si="137"/>
        <v>231</v>
      </c>
      <c r="DA13" s="50">
        <f t="shared" si="137"/>
        <v>234</v>
      </c>
      <c r="DB13" s="50">
        <f t="shared" si="137"/>
        <v>237</v>
      </c>
      <c r="DC13" s="50">
        <f t="shared" si="137"/>
        <v>240</v>
      </c>
      <c r="DD13" s="50">
        <f t="shared" si="137"/>
        <v>243</v>
      </c>
      <c r="DE13" s="50">
        <f t="shared" si="137"/>
        <v>246</v>
      </c>
      <c r="DF13" s="50">
        <f t="shared" si="137"/>
        <v>249</v>
      </c>
      <c r="DG13" s="50">
        <f t="shared" si="137"/>
        <v>252</v>
      </c>
      <c r="DH13" s="50">
        <f t="shared" ref="DH13:DW13" si="138">IF(ISNONTEXT($Z13),DG13+$Z13,"")</f>
        <v>255</v>
      </c>
      <c r="DI13" s="50">
        <f t="shared" si="138"/>
        <v>258</v>
      </c>
      <c r="DJ13" s="50">
        <f t="shared" si="138"/>
        <v>261</v>
      </c>
      <c r="DK13" s="50">
        <f t="shared" si="138"/>
        <v>264</v>
      </c>
      <c r="DL13" s="50">
        <f t="shared" si="138"/>
        <v>267</v>
      </c>
      <c r="DM13" s="50">
        <f t="shared" si="138"/>
        <v>270</v>
      </c>
      <c r="DN13" s="50">
        <f t="shared" si="138"/>
        <v>273</v>
      </c>
      <c r="DO13" s="50">
        <f t="shared" si="138"/>
        <v>276</v>
      </c>
      <c r="DP13" s="50">
        <f t="shared" si="138"/>
        <v>279</v>
      </c>
      <c r="DQ13" s="50">
        <f t="shared" si="138"/>
        <v>282</v>
      </c>
      <c r="DR13" s="50">
        <f t="shared" si="138"/>
        <v>285</v>
      </c>
      <c r="DS13" s="50">
        <f t="shared" si="138"/>
        <v>288</v>
      </c>
      <c r="DT13" s="50">
        <f t="shared" si="138"/>
        <v>291</v>
      </c>
      <c r="DU13" s="50">
        <f t="shared" si="138"/>
        <v>294</v>
      </c>
      <c r="DV13" s="50">
        <f t="shared" si="138"/>
        <v>297</v>
      </c>
      <c r="DW13" s="50">
        <f t="shared" si="138"/>
        <v>300</v>
      </c>
      <c r="DX13" s="170">
        <f t="shared" si="6"/>
        <v>1.1231573395099346E-3</v>
      </c>
      <c r="DY13" s="170">
        <f t="shared" si="7"/>
        <v>1.2071398016574447E-3</v>
      </c>
      <c r="DZ13" s="170">
        <f t="shared" si="8"/>
        <v>1.2952195898552699E-3</v>
      </c>
      <c r="EA13" s="170">
        <f t="shared" si="9"/>
        <v>1.387388542444375E-3</v>
      </c>
      <c r="EB13" s="170">
        <f t="shared" si="10"/>
        <v>1.4836165433224965E-3</v>
      </c>
      <c r="EC13" s="170">
        <f t="shared" si="11"/>
        <v>1.5838501702200543E-3</v>
      </c>
      <c r="ED13" s="170">
        <f t="shared" si="12"/>
        <v>1.6880114507492317E-3</v>
      </c>
      <c r="EE13" s="170">
        <f t="shared" si="13"/>
        <v>1.7959967466667777E-3</v>
      </c>
      <c r="EF13" s="170">
        <f t="shared" si="14"/>
        <v>1.9076757866302548E-3</v>
      </c>
      <c r="EG13" s="170">
        <f t="shared" si="15"/>
        <v>2.0228908672742254E-3</v>
      </c>
      <c r="EH13" s="170">
        <f t="shared" si="16"/>
        <v>2.1414562416747821E-3</v>
      </c>
      <c r="EI13" s="170">
        <f t="shared" si="17"/>
        <v>2.2631577132000329E-3</v>
      </c>
      <c r="EJ13" s="170">
        <f t="shared" si="18"/>
        <v>2.3877524513575923E-3</v>
      </c>
      <c r="EK13" s="170">
        <f t="shared" si="19"/>
        <v>2.5149690445500444E-3</v>
      </c>
      <c r="EL13" s="170">
        <f t="shared" si="20"/>
        <v>2.6445078026436368E-3</v>
      </c>
      <c r="EM13" s="170">
        <f t="shared" si="21"/>
        <v>2.7760413199575573E-3</v>
      </c>
      <c r="EN13" s="170">
        <f t="shared" si="22"/>
        <v>2.9092153067105352E-3</v>
      </c>
      <c r="EO13" s="170">
        <f t="shared" si="23"/>
        <v>3.0436496941432327E-3</v>
      </c>
      <c r="EP13" s="170">
        <f t="shared" si="24"/>
        <v>3.1789400154997333E-3</v>
      </c>
      <c r="EQ13" s="170">
        <f t="shared" si="25"/>
        <v>3.314659061835418E-3</v>
      </c>
      <c r="ER13" s="170">
        <f t="shared" si="26"/>
        <v>3.4503588082626033E-3</v>
      </c>
      <c r="ES13" s="170">
        <f t="shared" si="27"/>
        <v>3.5855726027948401E-3</v>
      </c>
      <c r="ET13" s="170">
        <f t="shared" si="28"/>
        <v>3.7198176064547144E-3</v>
      </c>
      <c r="EU13" s="170">
        <f t="shared" si="29"/>
        <v>3.8525974698203872E-3</v>
      </c>
      <c r="EV13" s="170">
        <f t="shared" si="30"/>
        <v>3.9834052277570317E-3</v>
      </c>
      <c r="EW13" s="170">
        <f t="shared" si="31"/>
        <v>4.1117263907660597E-3</v>
      </c>
      <c r="EX13" s="170">
        <f t="shared" si="32"/>
        <v>4.2370422082430069E-3</v>
      </c>
      <c r="EY13" s="170">
        <f t="shared" si="33"/>
        <v>4.3588330760187585E-3</v>
      </c>
      <c r="EZ13" s="170">
        <f t="shared" si="34"/>
        <v>4.4765820579211581E-3</v>
      </c>
      <c r="FA13" s="170">
        <f t="shared" si="35"/>
        <v>4.5897784887846639E-3</v>
      </c>
      <c r="FB13" s="170">
        <f t="shared" si="36"/>
        <v>4.6979216244002449E-3</v>
      </c>
      <c r="FC13" s="170">
        <f t="shared" si="37"/>
        <v>4.8005243023770171E-3</v>
      </c>
      <c r="FD13" s="170">
        <f t="shared" si="38"/>
        <v>4.8971165768158988E-3</v>
      </c>
      <c r="FE13" s="170">
        <f t="shared" si="39"/>
        <v>4.9872492891020765E-3</v>
      </c>
      <c r="FF13" s="170">
        <f t="shared" si="40"/>
        <v>5.0704975370279865E-3</v>
      </c>
      <c r="FG13" s="170">
        <f t="shared" si="41"/>
        <v>5.1464640048745581E-3</v>
      </c>
      <c r="FH13" s="170">
        <f t="shared" si="42"/>
        <v>5.2147821180101011E-3</v>
      </c>
      <c r="FI13" s="170">
        <f t="shared" si="43"/>
        <v>5.2751189870090306E-3</v>
      </c>
      <c r="FJ13" s="170">
        <f t="shared" si="44"/>
        <v>5.3271781082336062E-3</v>
      </c>
      <c r="FK13" s="170">
        <f t="shared" si="45"/>
        <v>5.3707017902394688E-3</v>
      </c>
      <c r="FL13" s="170">
        <f t="shared" si="46"/>
        <v>5.4054732782296598E-3</v>
      </c>
      <c r="FM13" s="170">
        <f t="shared" si="47"/>
        <v>5.4313185520542713E-3</v>
      </c>
      <c r="FN13" s="170">
        <f t="shared" si="48"/>
        <v>5.4481077768883937E-3</v>
      </c>
      <c r="FO13" s="170">
        <f t="shared" si="49"/>
        <v>5.455756389667687E-3</v>
      </c>
      <c r="FP13" s="170">
        <f t="shared" si="50"/>
        <v>5.4542258085612545E-3</v>
      </c>
      <c r="FQ13" s="170">
        <f t="shared" si="51"/>
        <v>5.4435237571531497E-3</v>
      </c>
      <c r="FR13" s="170">
        <f t="shared" si="52"/>
        <v>5.4237041995211692E-3</v>
      </c>
      <c r="FS13" s="170">
        <f t="shared" si="53"/>
        <v>5.3948668869764869E-3</v>
      </c>
      <c r="FT13" s="170">
        <f t="shared" si="54"/>
        <v>5.3571565217910341E-3</v>
      </c>
      <c r="FU13" s="170">
        <f t="shared" si="55"/>
        <v>5.3107615477224566E-3</v>
      </c>
      <c r="FV13" s="170">
        <f t="shared" si="56"/>
        <v>5.2559125814815102E-3</v>
      </c>
      <c r="FW13" s="170">
        <f t="shared" si="57"/>
        <v>5.1928805034092201E-3</v>
      </c>
      <c r="FX13" s="170">
        <f t="shared" si="58"/>
        <v>5.1219742294802964E-3</v>
      </c>
      <c r="FY13" s="170">
        <f t="shared" si="59"/>
        <v>5.0435381902691374E-3</v>
      </c>
      <c r="FZ13" s="170">
        <f t="shared" si="60"/>
        <v>4.9579495456558483E-3</v>
      </c>
      <c r="GA13" s="170">
        <f t="shared" si="61"/>
        <v>4.8656151667685827E-3</v>
      </c>
      <c r="GB13" s="170">
        <f t="shared" si="62"/>
        <v>4.7669684189202265E-3</v>
      </c>
      <c r="GC13" s="170">
        <f t="shared" si="63"/>
        <v>4.6624657810743417E-3</v>
      </c>
      <c r="GD13" s="170">
        <f t="shared" si="64"/>
        <v>4.5525833386487434E-3</v>
      </c>
      <c r="GE13" s="170">
        <f t="shared" si="65"/>
        <v>4.4378131872248672E-3</v>
      </c>
      <c r="GF13" s="170">
        <f t="shared" si="66"/>
        <v>4.3186597849758706E-3</v>
      </c>
      <c r="GG13" s="170">
        <f t="shared" si="67"/>
        <v>4.1956362913633648E-3</v>
      </c>
      <c r="GH13" s="170">
        <f t="shared" si="68"/>
        <v>4.0692609288972507E-3</v>
      </c>
      <c r="GI13" s="170">
        <f t="shared" si="69"/>
        <v>3.9400534035286252E-3</v>
      </c>
      <c r="GJ13" s="170">
        <f t="shared" si="70"/>
        <v>3.8085314175825861E-3</v>
      </c>
      <c r="GK13" s="170">
        <f t="shared" si="71"/>
        <v>3.6752073070728639E-3</v>
      </c>
      <c r="GL13" s="170">
        <f t="shared" si="72"/>
        <v>3.5405848328161193E-3</v>
      </c>
      <c r="GM13" s="170">
        <f t="shared" si="73"/>
        <v>3.4051561520275519E-3</v>
      </c>
      <c r="GN13" s="170">
        <f t="shared" si="74"/>
        <v>3.2693989940820404E-3</v>
      </c>
      <c r="GO13" s="170">
        <f t="shared" si="75"/>
        <v>3.1337740609198033E-3</v>
      </c>
      <c r="GP13" s="170">
        <f t="shared" si="76"/>
        <v>2.9987226692175053E-3</v>
      </c>
      <c r="GQ13" s="170">
        <f t="shared" si="77"/>
        <v>2.8646646479904103E-3</v>
      </c>
      <c r="GR13" s="170">
        <f t="shared" si="78"/>
        <v>2.7319965017934644E-3</v>
      </c>
      <c r="GS13" s="170">
        <f t="shared" si="79"/>
        <v>2.6010898462027155E-3</v>
      </c>
      <c r="GT13" s="170">
        <f t="shared" si="80"/>
        <v>2.4722901188342201E-3</v>
      </c>
      <c r="GU13" s="170">
        <f t="shared" si="81"/>
        <v>2.3459155658434789E-3</v>
      </c>
      <c r="GV13" s="170">
        <f t="shared" si="82"/>
        <v>2.2222565006883902E-3</v>
      </c>
      <c r="GW13" s="170">
        <f t="shared" si="83"/>
        <v>2.1015748289721159E-3</v>
      </c>
      <c r="GX13" s="170">
        <f t="shared" si="84"/>
        <v>1.984103830443357E-3</v>
      </c>
      <c r="GY13" s="170">
        <f t="shared" si="85"/>
        <v>1.8700481867493456E-3</v>
      </c>
      <c r="GZ13" s="170">
        <f t="shared" si="86"/>
        <v>1.7595842413344726E-3</v>
      </c>
      <c r="HA13" s="170">
        <f t="shared" si="87"/>
        <v>1.6528604759724283E-3</v>
      </c>
      <c r="HB13" s="170">
        <f t="shared" si="88"/>
        <v>1.5499981868235581E-3</v>
      </c>
      <c r="HC13" s="170">
        <f t="shared" si="89"/>
        <v>1.4510923416278449E-3</v>
      </c>
      <c r="HD13" s="170">
        <f t="shared" si="90"/>
        <v>1.3562125986779788E-3</v>
      </c>
      <c r="HE13" s="170">
        <f t="shared" si="91"/>
        <v>1.2654044675615771E-3</v>
      </c>
      <c r="HF13" s="170">
        <f t="shared" si="92"/>
        <v>1.1786905913074852E-3</v>
      </c>
      <c r="HG13" s="170">
        <f t="shared" si="93"/>
        <v>1.0960721295042316E-3</v>
      </c>
      <c r="HH13" s="170">
        <f t="shared" si="94"/>
        <v>1.017530222161771E-3</v>
      </c>
      <c r="HI13" s="170">
        <f t="shared" si="95"/>
        <v>9.430275145396453E-4</v>
      </c>
      <c r="HJ13" s="170">
        <f t="shared" si="96"/>
        <v>8.7250972384233421E-4</v>
      </c>
      <c r="HK13" s="170">
        <f t="shared" si="97"/>
        <v>8.0590722956024366E-4</v>
      </c>
      <c r="HL13" s="170">
        <f t="shared" si="98"/>
        <v>7.4313667028559562E-4</v>
      </c>
      <c r="HM13" s="170">
        <f t="shared" si="99"/>
        <v>6.8410253102862766E-4</v>
      </c>
      <c r="HN13" s="170">
        <f t="shared" si="100"/>
        <v>6.2869870637276813E-4</v>
      </c>
      <c r="HO13" s="170">
        <f t="shared" si="101"/>
        <v>5.7681002621001352E-4</v>
      </c>
      <c r="HP13" s="170">
        <f t="shared" si="102"/>
        <v>5.2831373226223683E-4</v>
      </c>
      <c r="HQ13" s="170">
        <f t="shared" si="103"/>
        <v>4.8308089509457516E-4</v>
      </c>
      <c r="HR13" s="170">
        <f t="shared" si="104"/>
        <v>4.4097776283869082E-4</v>
      </c>
      <c r="HS13" s="170">
        <f t="shared" si="105"/>
        <v>4.0186703434378908E-4</v>
      </c>
      <c r="HT13" s="170">
        <f t="shared" si="106"/>
        <v>3.6560905094106466E-4</v>
      </c>
    </row>
    <row r="14" spans="1:229" hidden="1" x14ac:dyDescent="0.25">
      <c r="A14" s="4">
        <v>11</v>
      </c>
      <c r="B14" s="110"/>
      <c r="C14" s="118"/>
      <c r="D14" s="123" t="str">
        <f t="shared" si="107"/>
        <v/>
      </c>
      <c r="E14" s="96"/>
      <c r="F14" s="123" t="str">
        <f t="shared" si="108"/>
        <v/>
      </c>
      <c r="G14" s="118"/>
      <c r="H14" s="111"/>
      <c r="I14" s="36" t="str">
        <f t="shared" si="0"/>
        <v/>
      </c>
      <c r="J14" s="36" t="str">
        <f t="shared" si="1"/>
        <v/>
      </c>
      <c r="K14" s="74" t="str">
        <f t="shared" si="109"/>
        <v/>
      </c>
      <c r="L14" s="23"/>
      <c r="M14" s="58"/>
      <c r="N14" s="281"/>
      <c r="O14" s="75" t="str">
        <f>IF(AND(D14&gt;0,E14&gt;0,F14&gt;0),IF(ISBLANK(N14),IF(ISBLANK(L14),"",(F14-D14)*VLOOKUP(L14,VLookups!$A$4:$B$13,2,FALSE)),N14),"")</f>
        <v/>
      </c>
      <c r="P14" s="76" t="str">
        <f t="shared" si="2"/>
        <v/>
      </c>
      <c r="Q14" s="96"/>
      <c r="R14" s="271" t="str">
        <f>IF(AND(Q14&gt;0,E14&gt;0,NOT(O14="")),ABS(VLOOKUP($Q$1,VLookups!$A$43:$B$44,2,FALSE)-_xlfn.NORM.DIST(Q14,K14,O14,TRUE)),"")</f>
        <v/>
      </c>
      <c r="S14" s="95" t="str">
        <f>IF(AND($D14&gt;0,$E14&gt;0,$F14&gt;0,NOT(ISBLANK($L14))),_xlfn.NORM.INV(ABS(VLOOKUP($Q$1,VLookups!$A$43:$B$44,2,FALSE)-S$3),$K14,$O14),"")</f>
        <v/>
      </c>
      <c r="T14" s="94" t="str">
        <f>IF(AND($D14&gt;0,$E14&gt;0,$F14&gt;0,NOT(ISBLANK($L14))),_xlfn.NORM.INV(ABS(VLOOKUP($Q$1,VLookups!$A$43:$B$44,2,FALSE)-T$3),$K14,$O14),"")</f>
        <v/>
      </c>
      <c r="U14" s="95" t="str">
        <f>IF(AND($D14&gt;0,$E14&gt;0,$F14&gt;0,NOT(ISBLANK($L14))),_xlfn.NORM.INV(ABS(VLOOKUP($Q$1,VLookups!$A$43:$B$44,2,FALSE)-U$3),$K14,$O14),"")</f>
        <v/>
      </c>
      <c r="V14" s="94" t="str">
        <f>IF(AND($D14&gt;0,$E14&gt;0,$F14&gt;0,NOT(ISBLANK($L14))),_xlfn.NORM.INV(ABS(VLOOKUP($Q$1,VLookups!$A$43:$B$44,2,FALSE)-V$3),$K14,$O14),"")</f>
        <v/>
      </c>
      <c r="W14" s="95" t="str">
        <f>IF(AND($D14&gt;0,$E14&gt;0,$F14&gt;0,NOT(ISBLANK($L14))),_xlfn.NORM.INV(ABS(VLOOKUP($Q$1,VLookups!$A$43:$B$44,2,FALSE)-W$3),$K14,$O14),"")</f>
        <v/>
      </c>
      <c r="X14" s="94" t="str">
        <f>IF(AND($D14&gt;0,$E14&gt;0,$F14&gt;0,NOT(ISBLANK($L14))),_xlfn.NORM.INV(ABS(VLOOKUP($Q$1,VLookups!$A$43:$B$44,2,FALSE)-X$3),$K14,$O14),"")</f>
        <v/>
      </c>
      <c r="Y14" s="5"/>
      <c r="Z14" s="169" t="str">
        <f t="shared" si="110"/>
        <v/>
      </c>
      <c r="AA14" s="50" t="str">
        <f t="shared" ref="AA14:AT14" si="139">IF(ISNONTEXT($Z14),AB14-$Z14,"")</f>
        <v/>
      </c>
      <c r="AB14" s="50" t="str">
        <f t="shared" si="139"/>
        <v/>
      </c>
      <c r="AC14" s="50" t="str">
        <f t="shared" si="139"/>
        <v/>
      </c>
      <c r="AD14" s="50" t="str">
        <f t="shared" si="139"/>
        <v/>
      </c>
      <c r="AE14" s="50" t="str">
        <f t="shared" si="139"/>
        <v/>
      </c>
      <c r="AF14" s="50" t="str">
        <f t="shared" si="139"/>
        <v/>
      </c>
      <c r="AG14" s="50" t="str">
        <f t="shared" si="139"/>
        <v/>
      </c>
      <c r="AH14" s="50" t="str">
        <f t="shared" si="139"/>
        <v/>
      </c>
      <c r="AI14" s="50" t="str">
        <f t="shared" si="139"/>
        <v/>
      </c>
      <c r="AJ14" s="50" t="str">
        <f t="shared" si="139"/>
        <v/>
      </c>
      <c r="AK14" s="50" t="str">
        <f t="shared" si="139"/>
        <v/>
      </c>
      <c r="AL14" s="50" t="str">
        <f t="shared" si="139"/>
        <v/>
      </c>
      <c r="AM14" s="50" t="str">
        <f t="shared" si="139"/>
        <v/>
      </c>
      <c r="AN14" s="50" t="str">
        <f t="shared" si="139"/>
        <v/>
      </c>
      <c r="AO14" s="50" t="str">
        <f t="shared" si="139"/>
        <v/>
      </c>
      <c r="AP14" s="50" t="str">
        <f t="shared" si="139"/>
        <v/>
      </c>
      <c r="AQ14" s="50" t="str">
        <f t="shared" si="139"/>
        <v/>
      </c>
      <c r="AR14" s="50" t="str">
        <f t="shared" si="139"/>
        <v/>
      </c>
      <c r="AS14" s="50" t="str">
        <f t="shared" si="139"/>
        <v/>
      </c>
      <c r="AT14" s="50" t="str">
        <f t="shared" si="139"/>
        <v/>
      </c>
      <c r="AU14" s="50" t="str">
        <f t="shared" si="112"/>
        <v/>
      </c>
      <c r="AV14" s="50" t="str">
        <f t="shared" ref="AV14:DG14" si="140">IF(ISNONTEXT($Z14),AU14+$Z14,"")</f>
        <v/>
      </c>
      <c r="AW14" s="50" t="str">
        <f t="shared" si="140"/>
        <v/>
      </c>
      <c r="AX14" s="50" t="str">
        <f t="shared" si="140"/>
        <v/>
      </c>
      <c r="AY14" s="50" t="str">
        <f t="shared" si="140"/>
        <v/>
      </c>
      <c r="AZ14" s="50" t="str">
        <f t="shared" si="140"/>
        <v/>
      </c>
      <c r="BA14" s="50" t="str">
        <f t="shared" si="140"/>
        <v/>
      </c>
      <c r="BB14" s="50" t="str">
        <f t="shared" si="140"/>
        <v/>
      </c>
      <c r="BC14" s="50" t="str">
        <f t="shared" si="140"/>
        <v/>
      </c>
      <c r="BD14" s="50" t="str">
        <f t="shared" si="140"/>
        <v/>
      </c>
      <c r="BE14" s="50" t="str">
        <f t="shared" si="140"/>
        <v/>
      </c>
      <c r="BF14" s="50" t="str">
        <f t="shared" si="140"/>
        <v/>
      </c>
      <c r="BG14" s="50" t="str">
        <f t="shared" si="140"/>
        <v/>
      </c>
      <c r="BH14" s="50" t="str">
        <f t="shared" si="140"/>
        <v/>
      </c>
      <c r="BI14" s="50" t="str">
        <f t="shared" si="140"/>
        <v/>
      </c>
      <c r="BJ14" s="50" t="str">
        <f t="shared" si="140"/>
        <v/>
      </c>
      <c r="BK14" s="50" t="str">
        <f t="shared" si="140"/>
        <v/>
      </c>
      <c r="BL14" s="50" t="str">
        <f t="shared" si="140"/>
        <v/>
      </c>
      <c r="BM14" s="50" t="str">
        <f t="shared" si="140"/>
        <v/>
      </c>
      <c r="BN14" s="50" t="str">
        <f t="shared" si="140"/>
        <v/>
      </c>
      <c r="BO14" s="50" t="str">
        <f t="shared" si="140"/>
        <v/>
      </c>
      <c r="BP14" s="50" t="str">
        <f t="shared" si="140"/>
        <v/>
      </c>
      <c r="BQ14" s="50" t="str">
        <f t="shared" si="140"/>
        <v/>
      </c>
      <c r="BR14" s="50" t="str">
        <f t="shared" si="140"/>
        <v/>
      </c>
      <c r="BS14" s="50" t="str">
        <f t="shared" si="140"/>
        <v/>
      </c>
      <c r="BT14" s="50" t="str">
        <f t="shared" si="140"/>
        <v/>
      </c>
      <c r="BU14" s="50" t="str">
        <f t="shared" si="140"/>
        <v/>
      </c>
      <c r="BV14" s="50" t="str">
        <f t="shared" si="140"/>
        <v/>
      </c>
      <c r="BW14" s="50" t="str">
        <f t="shared" si="140"/>
        <v/>
      </c>
      <c r="BX14" s="50" t="str">
        <f t="shared" si="140"/>
        <v/>
      </c>
      <c r="BY14" s="50" t="str">
        <f t="shared" si="140"/>
        <v/>
      </c>
      <c r="BZ14" s="50" t="str">
        <f t="shared" si="140"/>
        <v/>
      </c>
      <c r="CA14" s="50" t="str">
        <f t="shared" si="140"/>
        <v/>
      </c>
      <c r="CB14" s="50" t="str">
        <f t="shared" si="140"/>
        <v/>
      </c>
      <c r="CC14" s="50" t="str">
        <f t="shared" si="140"/>
        <v/>
      </c>
      <c r="CD14" s="50" t="str">
        <f t="shared" si="140"/>
        <v/>
      </c>
      <c r="CE14" s="50" t="str">
        <f t="shared" si="140"/>
        <v/>
      </c>
      <c r="CF14" s="50" t="str">
        <f t="shared" si="140"/>
        <v/>
      </c>
      <c r="CG14" s="50" t="str">
        <f t="shared" si="140"/>
        <v/>
      </c>
      <c r="CH14" s="50" t="str">
        <f t="shared" si="140"/>
        <v/>
      </c>
      <c r="CI14" s="50" t="str">
        <f t="shared" si="140"/>
        <v/>
      </c>
      <c r="CJ14" s="50" t="str">
        <f t="shared" si="140"/>
        <v/>
      </c>
      <c r="CK14" s="50" t="str">
        <f t="shared" si="140"/>
        <v/>
      </c>
      <c r="CL14" s="50" t="str">
        <f t="shared" si="140"/>
        <v/>
      </c>
      <c r="CM14" s="50" t="str">
        <f t="shared" si="140"/>
        <v/>
      </c>
      <c r="CN14" s="50" t="str">
        <f t="shared" si="140"/>
        <v/>
      </c>
      <c r="CO14" s="50" t="str">
        <f t="shared" si="140"/>
        <v/>
      </c>
      <c r="CP14" s="50" t="str">
        <f t="shared" si="140"/>
        <v/>
      </c>
      <c r="CQ14" s="50" t="str">
        <f t="shared" si="140"/>
        <v/>
      </c>
      <c r="CR14" s="50" t="str">
        <f t="shared" si="140"/>
        <v/>
      </c>
      <c r="CS14" s="50" t="str">
        <f t="shared" si="140"/>
        <v/>
      </c>
      <c r="CT14" s="50" t="str">
        <f t="shared" si="140"/>
        <v/>
      </c>
      <c r="CU14" s="50" t="str">
        <f t="shared" si="140"/>
        <v/>
      </c>
      <c r="CV14" s="50" t="str">
        <f t="shared" si="140"/>
        <v/>
      </c>
      <c r="CW14" s="50" t="str">
        <f t="shared" si="140"/>
        <v/>
      </c>
      <c r="CX14" s="50" t="str">
        <f t="shared" si="140"/>
        <v/>
      </c>
      <c r="CY14" s="50" t="str">
        <f t="shared" si="140"/>
        <v/>
      </c>
      <c r="CZ14" s="50" t="str">
        <f t="shared" si="140"/>
        <v/>
      </c>
      <c r="DA14" s="50" t="str">
        <f t="shared" si="140"/>
        <v/>
      </c>
      <c r="DB14" s="50" t="str">
        <f t="shared" si="140"/>
        <v/>
      </c>
      <c r="DC14" s="50" t="str">
        <f t="shared" si="140"/>
        <v/>
      </c>
      <c r="DD14" s="50" t="str">
        <f t="shared" si="140"/>
        <v/>
      </c>
      <c r="DE14" s="50" t="str">
        <f t="shared" si="140"/>
        <v/>
      </c>
      <c r="DF14" s="50" t="str">
        <f t="shared" si="140"/>
        <v/>
      </c>
      <c r="DG14" s="50" t="str">
        <f t="shared" si="140"/>
        <v/>
      </c>
      <c r="DH14" s="50" t="str">
        <f t="shared" ref="DH14:DW14" si="141">IF(ISNONTEXT($Z14),DG14+$Z14,"")</f>
        <v/>
      </c>
      <c r="DI14" s="50" t="str">
        <f t="shared" si="141"/>
        <v/>
      </c>
      <c r="DJ14" s="50" t="str">
        <f t="shared" si="141"/>
        <v/>
      </c>
      <c r="DK14" s="50" t="str">
        <f t="shared" si="141"/>
        <v/>
      </c>
      <c r="DL14" s="50" t="str">
        <f t="shared" si="141"/>
        <v/>
      </c>
      <c r="DM14" s="50" t="str">
        <f t="shared" si="141"/>
        <v/>
      </c>
      <c r="DN14" s="50" t="str">
        <f t="shared" si="141"/>
        <v/>
      </c>
      <c r="DO14" s="50" t="str">
        <f t="shared" si="141"/>
        <v/>
      </c>
      <c r="DP14" s="50" t="str">
        <f t="shared" si="141"/>
        <v/>
      </c>
      <c r="DQ14" s="50" t="str">
        <f t="shared" si="141"/>
        <v/>
      </c>
      <c r="DR14" s="50" t="str">
        <f t="shared" si="141"/>
        <v/>
      </c>
      <c r="DS14" s="50" t="str">
        <f t="shared" si="141"/>
        <v/>
      </c>
      <c r="DT14" s="50" t="str">
        <f t="shared" si="141"/>
        <v/>
      </c>
      <c r="DU14" s="50" t="str">
        <f t="shared" si="141"/>
        <v/>
      </c>
      <c r="DV14" s="50" t="str">
        <f t="shared" si="141"/>
        <v/>
      </c>
      <c r="DW14" s="50" t="str">
        <f t="shared" si="141"/>
        <v/>
      </c>
      <c r="DX14" s="170" t="e">
        <f t="shared" si="6"/>
        <v>#N/A</v>
      </c>
      <c r="DY14" s="170" t="e">
        <f t="shared" si="7"/>
        <v>#N/A</v>
      </c>
      <c r="DZ14" s="170" t="e">
        <f t="shared" si="8"/>
        <v>#N/A</v>
      </c>
      <c r="EA14" s="170" t="e">
        <f t="shared" si="9"/>
        <v>#N/A</v>
      </c>
      <c r="EB14" s="170" t="e">
        <f t="shared" si="10"/>
        <v>#N/A</v>
      </c>
      <c r="EC14" s="170" t="e">
        <f t="shared" si="11"/>
        <v>#N/A</v>
      </c>
      <c r="ED14" s="170" t="e">
        <f t="shared" si="12"/>
        <v>#N/A</v>
      </c>
      <c r="EE14" s="170" t="e">
        <f t="shared" si="13"/>
        <v>#N/A</v>
      </c>
      <c r="EF14" s="170" t="e">
        <f t="shared" si="14"/>
        <v>#N/A</v>
      </c>
      <c r="EG14" s="170" t="e">
        <f t="shared" si="15"/>
        <v>#N/A</v>
      </c>
      <c r="EH14" s="170" t="e">
        <f t="shared" si="16"/>
        <v>#N/A</v>
      </c>
      <c r="EI14" s="170" t="e">
        <f t="shared" si="17"/>
        <v>#N/A</v>
      </c>
      <c r="EJ14" s="170" t="e">
        <f t="shared" si="18"/>
        <v>#N/A</v>
      </c>
      <c r="EK14" s="170" t="e">
        <f t="shared" si="19"/>
        <v>#N/A</v>
      </c>
      <c r="EL14" s="170" t="e">
        <f t="shared" si="20"/>
        <v>#N/A</v>
      </c>
      <c r="EM14" s="170" t="e">
        <f t="shared" si="21"/>
        <v>#N/A</v>
      </c>
      <c r="EN14" s="170" t="e">
        <f t="shared" si="22"/>
        <v>#N/A</v>
      </c>
      <c r="EO14" s="170" t="e">
        <f t="shared" si="23"/>
        <v>#N/A</v>
      </c>
      <c r="EP14" s="170" t="e">
        <f t="shared" si="24"/>
        <v>#N/A</v>
      </c>
      <c r="EQ14" s="170" t="e">
        <f t="shared" si="25"/>
        <v>#N/A</v>
      </c>
      <c r="ER14" s="170" t="e">
        <f t="shared" si="26"/>
        <v>#N/A</v>
      </c>
      <c r="ES14" s="170" t="e">
        <f t="shared" si="27"/>
        <v>#N/A</v>
      </c>
      <c r="ET14" s="170" t="e">
        <f t="shared" si="28"/>
        <v>#N/A</v>
      </c>
      <c r="EU14" s="170" t="e">
        <f t="shared" si="29"/>
        <v>#N/A</v>
      </c>
      <c r="EV14" s="170" t="e">
        <f t="shared" si="30"/>
        <v>#N/A</v>
      </c>
      <c r="EW14" s="170" t="e">
        <f t="shared" si="31"/>
        <v>#N/A</v>
      </c>
      <c r="EX14" s="170" t="e">
        <f t="shared" si="32"/>
        <v>#N/A</v>
      </c>
      <c r="EY14" s="170" t="e">
        <f t="shared" si="33"/>
        <v>#N/A</v>
      </c>
      <c r="EZ14" s="170" t="e">
        <f t="shared" si="34"/>
        <v>#N/A</v>
      </c>
      <c r="FA14" s="170" t="e">
        <f t="shared" si="35"/>
        <v>#N/A</v>
      </c>
      <c r="FB14" s="170" t="e">
        <f t="shared" si="36"/>
        <v>#N/A</v>
      </c>
      <c r="FC14" s="170" t="e">
        <f t="shared" si="37"/>
        <v>#N/A</v>
      </c>
      <c r="FD14" s="170" t="e">
        <f t="shared" si="38"/>
        <v>#N/A</v>
      </c>
      <c r="FE14" s="170" t="e">
        <f t="shared" si="39"/>
        <v>#N/A</v>
      </c>
      <c r="FF14" s="170" t="e">
        <f t="shared" si="40"/>
        <v>#N/A</v>
      </c>
      <c r="FG14" s="170" t="e">
        <f t="shared" si="41"/>
        <v>#N/A</v>
      </c>
      <c r="FH14" s="170" t="e">
        <f t="shared" si="42"/>
        <v>#N/A</v>
      </c>
      <c r="FI14" s="170" t="e">
        <f t="shared" si="43"/>
        <v>#N/A</v>
      </c>
      <c r="FJ14" s="170" t="e">
        <f t="shared" si="44"/>
        <v>#N/A</v>
      </c>
      <c r="FK14" s="170" t="e">
        <f t="shared" si="45"/>
        <v>#N/A</v>
      </c>
      <c r="FL14" s="170" t="e">
        <f t="shared" si="46"/>
        <v>#N/A</v>
      </c>
      <c r="FM14" s="170" t="e">
        <f t="shared" si="47"/>
        <v>#N/A</v>
      </c>
      <c r="FN14" s="170" t="e">
        <f t="shared" si="48"/>
        <v>#N/A</v>
      </c>
      <c r="FO14" s="170" t="e">
        <f t="shared" si="49"/>
        <v>#N/A</v>
      </c>
      <c r="FP14" s="170" t="e">
        <f t="shared" si="50"/>
        <v>#N/A</v>
      </c>
      <c r="FQ14" s="170" t="e">
        <f t="shared" si="51"/>
        <v>#N/A</v>
      </c>
      <c r="FR14" s="170" t="e">
        <f t="shared" si="52"/>
        <v>#N/A</v>
      </c>
      <c r="FS14" s="170" t="e">
        <f t="shared" si="53"/>
        <v>#N/A</v>
      </c>
      <c r="FT14" s="170" t="e">
        <f t="shared" si="54"/>
        <v>#N/A</v>
      </c>
      <c r="FU14" s="170" t="e">
        <f t="shared" si="55"/>
        <v>#N/A</v>
      </c>
      <c r="FV14" s="170" t="e">
        <f t="shared" si="56"/>
        <v>#N/A</v>
      </c>
      <c r="FW14" s="170" t="e">
        <f t="shared" si="57"/>
        <v>#N/A</v>
      </c>
      <c r="FX14" s="170" t="e">
        <f t="shared" si="58"/>
        <v>#N/A</v>
      </c>
      <c r="FY14" s="170" t="e">
        <f t="shared" si="59"/>
        <v>#N/A</v>
      </c>
      <c r="FZ14" s="170" t="e">
        <f t="shared" si="60"/>
        <v>#N/A</v>
      </c>
      <c r="GA14" s="170" t="e">
        <f t="shared" si="61"/>
        <v>#N/A</v>
      </c>
      <c r="GB14" s="170" t="e">
        <f t="shared" si="62"/>
        <v>#N/A</v>
      </c>
      <c r="GC14" s="170" t="e">
        <f t="shared" si="63"/>
        <v>#N/A</v>
      </c>
      <c r="GD14" s="170" t="e">
        <f t="shared" si="64"/>
        <v>#N/A</v>
      </c>
      <c r="GE14" s="170" t="e">
        <f t="shared" si="65"/>
        <v>#N/A</v>
      </c>
      <c r="GF14" s="170" t="e">
        <f t="shared" si="66"/>
        <v>#N/A</v>
      </c>
      <c r="GG14" s="170" t="e">
        <f t="shared" si="67"/>
        <v>#N/A</v>
      </c>
      <c r="GH14" s="170" t="e">
        <f t="shared" si="68"/>
        <v>#N/A</v>
      </c>
      <c r="GI14" s="170" t="e">
        <f t="shared" si="69"/>
        <v>#N/A</v>
      </c>
      <c r="GJ14" s="170" t="e">
        <f t="shared" si="70"/>
        <v>#N/A</v>
      </c>
      <c r="GK14" s="170" t="e">
        <f t="shared" si="71"/>
        <v>#N/A</v>
      </c>
      <c r="GL14" s="170" t="e">
        <f t="shared" si="72"/>
        <v>#N/A</v>
      </c>
      <c r="GM14" s="170" t="e">
        <f t="shared" si="73"/>
        <v>#N/A</v>
      </c>
      <c r="GN14" s="170" t="e">
        <f t="shared" si="74"/>
        <v>#N/A</v>
      </c>
      <c r="GO14" s="170" t="e">
        <f t="shared" si="75"/>
        <v>#N/A</v>
      </c>
      <c r="GP14" s="170" t="e">
        <f t="shared" si="76"/>
        <v>#N/A</v>
      </c>
      <c r="GQ14" s="170" t="e">
        <f t="shared" si="77"/>
        <v>#N/A</v>
      </c>
      <c r="GR14" s="170" t="e">
        <f t="shared" si="78"/>
        <v>#N/A</v>
      </c>
      <c r="GS14" s="170" t="e">
        <f t="shared" si="79"/>
        <v>#N/A</v>
      </c>
      <c r="GT14" s="170" t="e">
        <f t="shared" si="80"/>
        <v>#N/A</v>
      </c>
      <c r="GU14" s="170" t="e">
        <f t="shared" si="81"/>
        <v>#N/A</v>
      </c>
      <c r="GV14" s="170" t="e">
        <f t="shared" si="82"/>
        <v>#N/A</v>
      </c>
      <c r="GW14" s="170" t="e">
        <f t="shared" si="83"/>
        <v>#N/A</v>
      </c>
      <c r="GX14" s="170" t="e">
        <f t="shared" si="84"/>
        <v>#N/A</v>
      </c>
      <c r="GY14" s="170" t="e">
        <f t="shared" si="85"/>
        <v>#N/A</v>
      </c>
      <c r="GZ14" s="170" t="e">
        <f t="shared" si="86"/>
        <v>#N/A</v>
      </c>
      <c r="HA14" s="170" t="e">
        <f t="shared" si="87"/>
        <v>#N/A</v>
      </c>
      <c r="HB14" s="170" t="e">
        <f t="shared" si="88"/>
        <v>#N/A</v>
      </c>
      <c r="HC14" s="170" t="e">
        <f t="shared" si="89"/>
        <v>#N/A</v>
      </c>
      <c r="HD14" s="170" t="e">
        <f t="shared" si="90"/>
        <v>#N/A</v>
      </c>
      <c r="HE14" s="170" t="e">
        <f t="shared" si="91"/>
        <v>#N/A</v>
      </c>
      <c r="HF14" s="170" t="e">
        <f t="shared" si="92"/>
        <v>#N/A</v>
      </c>
      <c r="HG14" s="170" t="e">
        <f t="shared" si="93"/>
        <v>#N/A</v>
      </c>
      <c r="HH14" s="170" t="e">
        <f t="shared" si="94"/>
        <v>#N/A</v>
      </c>
      <c r="HI14" s="170" t="e">
        <f t="shared" si="95"/>
        <v>#N/A</v>
      </c>
      <c r="HJ14" s="170" t="e">
        <f t="shared" si="96"/>
        <v>#N/A</v>
      </c>
      <c r="HK14" s="170" t="e">
        <f t="shared" si="97"/>
        <v>#N/A</v>
      </c>
      <c r="HL14" s="170" t="e">
        <f t="shared" si="98"/>
        <v>#N/A</v>
      </c>
      <c r="HM14" s="170" t="e">
        <f t="shared" si="99"/>
        <v>#N/A</v>
      </c>
      <c r="HN14" s="170" t="e">
        <f t="shared" si="100"/>
        <v>#N/A</v>
      </c>
      <c r="HO14" s="170" t="e">
        <f t="shared" si="101"/>
        <v>#N/A</v>
      </c>
      <c r="HP14" s="170" t="e">
        <f t="shared" si="102"/>
        <v>#N/A</v>
      </c>
      <c r="HQ14" s="170" t="e">
        <f t="shared" si="103"/>
        <v>#N/A</v>
      </c>
      <c r="HR14" s="170" t="e">
        <f t="shared" si="104"/>
        <v>#N/A</v>
      </c>
      <c r="HS14" s="170" t="e">
        <f t="shared" si="105"/>
        <v>#N/A</v>
      </c>
      <c r="HT14" s="170" t="e">
        <f t="shared" si="106"/>
        <v>#N/A</v>
      </c>
    </row>
    <row r="15" spans="1:229" hidden="1" x14ac:dyDescent="0.25">
      <c r="A15" s="4">
        <v>12</v>
      </c>
      <c r="B15" s="110"/>
      <c r="C15" s="118"/>
      <c r="D15" s="123" t="str">
        <f t="shared" si="107"/>
        <v/>
      </c>
      <c r="E15" s="96"/>
      <c r="F15" s="123" t="str">
        <f t="shared" si="108"/>
        <v/>
      </c>
      <c r="G15" s="118"/>
      <c r="H15" s="111"/>
      <c r="I15" s="36" t="str">
        <f t="shared" si="0"/>
        <v/>
      </c>
      <c r="J15" s="36" t="str">
        <f t="shared" si="1"/>
        <v/>
      </c>
      <c r="K15" s="74" t="str">
        <f t="shared" si="109"/>
        <v/>
      </c>
      <c r="L15" s="23"/>
      <c r="M15" s="58"/>
      <c r="N15" s="281"/>
      <c r="O15" s="75" t="str">
        <f>IF(AND(D15&gt;0,E15&gt;0,F15&gt;0),IF(ISBLANK(N15),IF(ISBLANK(L15),"",(F15-D15)*VLOOKUP(L15,VLookups!$A$4:$B$13,2,FALSE)),N15),"")</f>
        <v/>
      </c>
      <c r="P15" s="76" t="str">
        <f t="shared" si="2"/>
        <v/>
      </c>
      <c r="Q15" s="96"/>
      <c r="R15" s="271" t="str">
        <f>IF(AND(Q15&gt;0,E15&gt;0,NOT(O15="")),ABS(VLOOKUP($Q$1,VLookups!$A$43:$B$44,2,FALSE)-_xlfn.NORM.DIST(Q15,K15,O15,TRUE)),"")</f>
        <v/>
      </c>
      <c r="S15" s="95" t="str">
        <f>IF(AND($D15&gt;0,$E15&gt;0,$F15&gt;0,NOT(ISBLANK($L15))),_xlfn.NORM.INV(ABS(VLOOKUP($Q$1,VLookups!$A$43:$B$44,2,FALSE)-S$3),$K15,$O15),"")</f>
        <v/>
      </c>
      <c r="T15" s="94" t="str">
        <f>IF(AND($D15&gt;0,$E15&gt;0,$F15&gt;0,NOT(ISBLANK($L15))),_xlfn.NORM.INV(ABS(VLOOKUP($Q$1,VLookups!$A$43:$B$44,2,FALSE)-T$3),$K15,$O15),"")</f>
        <v/>
      </c>
      <c r="U15" s="95" t="str">
        <f>IF(AND($D15&gt;0,$E15&gt;0,$F15&gt;0,NOT(ISBLANK($L15))),_xlfn.NORM.INV(ABS(VLOOKUP($Q$1,VLookups!$A$43:$B$44,2,FALSE)-U$3),$K15,$O15),"")</f>
        <v/>
      </c>
      <c r="V15" s="94" t="str">
        <f>IF(AND($D15&gt;0,$E15&gt;0,$F15&gt;0,NOT(ISBLANK($L15))),_xlfn.NORM.INV(ABS(VLOOKUP($Q$1,VLookups!$A$43:$B$44,2,FALSE)-V$3),$K15,$O15),"")</f>
        <v/>
      </c>
      <c r="W15" s="95" t="str">
        <f>IF(AND($D15&gt;0,$E15&gt;0,$F15&gt;0,NOT(ISBLANK($L15))),_xlfn.NORM.INV(ABS(VLOOKUP($Q$1,VLookups!$A$43:$B$44,2,FALSE)-W$3),$K15,$O15),"")</f>
        <v/>
      </c>
      <c r="X15" s="94" t="str">
        <f>IF(AND($D15&gt;0,$E15&gt;0,$F15&gt;0,NOT(ISBLANK($L15))),_xlfn.NORM.INV(ABS(VLOOKUP($Q$1,VLookups!$A$43:$B$44,2,FALSE)-X$3),$K15,$O15),"")</f>
        <v/>
      </c>
      <c r="Y15" s="5"/>
      <c r="Z15" s="169" t="str">
        <f t="shared" si="110"/>
        <v/>
      </c>
      <c r="AA15" s="50" t="str">
        <f t="shared" ref="AA15:AT15" si="142">IF(ISNONTEXT($Z15),AB15-$Z15,"")</f>
        <v/>
      </c>
      <c r="AB15" s="50" t="str">
        <f t="shared" si="142"/>
        <v/>
      </c>
      <c r="AC15" s="50" t="str">
        <f t="shared" si="142"/>
        <v/>
      </c>
      <c r="AD15" s="50" t="str">
        <f t="shared" si="142"/>
        <v/>
      </c>
      <c r="AE15" s="50" t="str">
        <f t="shared" si="142"/>
        <v/>
      </c>
      <c r="AF15" s="50" t="str">
        <f t="shared" si="142"/>
        <v/>
      </c>
      <c r="AG15" s="50" t="str">
        <f t="shared" si="142"/>
        <v/>
      </c>
      <c r="AH15" s="50" t="str">
        <f t="shared" si="142"/>
        <v/>
      </c>
      <c r="AI15" s="50" t="str">
        <f t="shared" si="142"/>
        <v/>
      </c>
      <c r="AJ15" s="50" t="str">
        <f t="shared" si="142"/>
        <v/>
      </c>
      <c r="AK15" s="50" t="str">
        <f t="shared" si="142"/>
        <v/>
      </c>
      <c r="AL15" s="50" t="str">
        <f t="shared" si="142"/>
        <v/>
      </c>
      <c r="AM15" s="50" t="str">
        <f t="shared" si="142"/>
        <v/>
      </c>
      <c r="AN15" s="50" t="str">
        <f t="shared" si="142"/>
        <v/>
      </c>
      <c r="AO15" s="50" t="str">
        <f t="shared" si="142"/>
        <v/>
      </c>
      <c r="AP15" s="50" t="str">
        <f t="shared" si="142"/>
        <v/>
      </c>
      <c r="AQ15" s="50" t="str">
        <f t="shared" si="142"/>
        <v/>
      </c>
      <c r="AR15" s="50" t="str">
        <f t="shared" si="142"/>
        <v/>
      </c>
      <c r="AS15" s="50" t="str">
        <f t="shared" si="142"/>
        <v/>
      </c>
      <c r="AT15" s="50" t="str">
        <f t="shared" si="142"/>
        <v/>
      </c>
      <c r="AU15" s="50" t="str">
        <f t="shared" si="112"/>
        <v/>
      </c>
      <c r="AV15" s="50" t="str">
        <f t="shared" ref="AV15:DG15" si="143">IF(ISNONTEXT($Z15),AU15+$Z15,"")</f>
        <v/>
      </c>
      <c r="AW15" s="50" t="str">
        <f t="shared" si="143"/>
        <v/>
      </c>
      <c r="AX15" s="50" t="str">
        <f t="shared" si="143"/>
        <v/>
      </c>
      <c r="AY15" s="50" t="str">
        <f t="shared" si="143"/>
        <v/>
      </c>
      <c r="AZ15" s="50" t="str">
        <f t="shared" si="143"/>
        <v/>
      </c>
      <c r="BA15" s="50" t="str">
        <f t="shared" si="143"/>
        <v/>
      </c>
      <c r="BB15" s="50" t="str">
        <f t="shared" si="143"/>
        <v/>
      </c>
      <c r="BC15" s="50" t="str">
        <f t="shared" si="143"/>
        <v/>
      </c>
      <c r="BD15" s="50" t="str">
        <f t="shared" si="143"/>
        <v/>
      </c>
      <c r="BE15" s="50" t="str">
        <f t="shared" si="143"/>
        <v/>
      </c>
      <c r="BF15" s="50" t="str">
        <f t="shared" si="143"/>
        <v/>
      </c>
      <c r="BG15" s="50" t="str">
        <f t="shared" si="143"/>
        <v/>
      </c>
      <c r="BH15" s="50" t="str">
        <f t="shared" si="143"/>
        <v/>
      </c>
      <c r="BI15" s="50" t="str">
        <f t="shared" si="143"/>
        <v/>
      </c>
      <c r="BJ15" s="50" t="str">
        <f t="shared" si="143"/>
        <v/>
      </c>
      <c r="BK15" s="50" t="str">
        <f t="shared" si="143"/>
        <v/>
      </c>
      <c r="BL15" s="50" t="str">
        <f t="shared" si="143"/>
        <v/>
      </c>
      <c r="BM15" s="50" t="str">
        <f t="shared" si="143"/>
        <v/>
      </c>
      <c r="BN15" s="50" t="str">
        <f t="shared" si="143"/>
        <v/>
      </c>
      <c r="BO15" s="50" t="str">
        <f t="shared" si="143"/>
        <v/>
      </c>
      <c r="BP15" s="50" t="str">
        <f t="shared" si="143"/>
        <v/>
      </c>
      <c r="BQ15" s="50" t="str">
        <f t="shared" si="143"/>
        <v/>
      </c>
      <c r="BR15" s="50" t="str">
        <f t="shared" si="143"/>
        <v/>
      </c>
      <c r="BS15" s="50" t="str">
        <f t="shared" si="143"/>
        <v/>
      </c>
      <c r="BT15" s="50" t="str">
        <f t="shared" si="143"/>
        <v/>
      </c>
      <c r="BU15" s="50" t="str">
        <f t="shared" si="143"/>
        <v/>
      </c>
      <c r="BV15" s="50" t="str">
        <f t="shared" si="143"/>
        <v/>
      </c>
      <c r="BW15" s="50" t="str">
        <f t="shared" si="143"/>
        <v/>
      </c>
      <c r="BX15" s="50" t="str">
        <f t="shared" si="143"/>
        <v/>
      </c>
      <c r="BY15" s="50" t="str">
        <f t="shared" si="143"/>
        <v/>
      </c>
      <c r="BZ15" s="50" t="str">
        <f t="shared" si="143"/>
        <v/>
      </c>
      <c r="CA15" s="50" t="str">
        <f t="shared" si="143"/>
        <v/>
      </c>
      <c r="CB15" s="50" t="str">
        <f t="shared" si="143"/>
        <v/>
      </c>
      <c r="CC15" s="50" t="str">
        <f t="shared" si="143"/>
        <v/>
      </c>
      <c r="CD15" s="50" t="str">
        <f t="shared" si="143"/>
        <v/>
      </c>
      <c r="CE15" s="50" t="str">
        <f t="shared" si="143"/>
        <v/>
      </c>
      <c r="CF15" s="50" t="str">
        <f t="shared" si="143"/>
        <v/>
      </c>
      <c r="CG15" s="50" t="str">
        <f t="shared" si="143"/>
        <v/>
      </c>
      <c r="CH15" s="50" t="str">
        <f t="shared" si="143"/>
        <v/>
      </c>
      <c r="CI15" s="50" t="str">
        <f t="shared" si="143"/>
        <v/>
      </c>
      <c r="CJ15" s="50" t="str">
        <f t="shared" si="143"/>
        <v/>
      </c>
      <c r="CK15" s="50" t="str">
        <f t="shared" si="143"/>
        <v/>
      </c>
      <c r="CL15" s="50" t="str">
        <f t="shared" si="143"/>
        <v/>
      </c>
      <c r="CM15" s="50" t="str">
        <f t="shared" si="143"/>
        <v/>
      </c>
      <c r="CN15" s="50" t="str">
        <f t="shared" si="143"/>
        <v/>
      </c>
      <c r="CO15" s="50" t="str">
        <f t="shared" si="143"/>
        <v/>
      </c>
      <c r="CP15" s="50" t="str">
        <f t="shared" si="143"/>
        <v/>
      </c>
      <c r="CQ15" s="50" t="str">
        <f t="shared" si="143"/>
        <v/>
      </c>
      <c r="CR15" s="50" t="str">
        <f t="shared" si="143"/>
        <v/>
      </c>
      <c r="CS15" s="50" t="str">
        <f t="shared" si="143"/>
        <v/>
      </c>
      <c r="CT15" s="50" t="str">
        <f t="shared" si="143"/>
        <v/>
      </c>
      <c r="CU15" s="50" t="str">
        <f t="shared" si="143"/>
        <v/>
      </c>
      <c r="CV15" s="50" t="str">
        <f t="shared" si="143"/>
        <v/>
      </c>
      <c r="CW15" s="50" t="str">
        <f t="shared" si="143"/>
        <v/>
      </c>
      <c r="CX15" s="50" t="str">
        <f t="shared" si="143"/>
        <v/>
      </c>
      <c r="CY15" s="50" t="str">
        <f t="shared" si="143"/>
        <v/>
      </c>
      <c r="CZ15" s="50" t="str">
        <f t="shared" si="143"/>
        <v/>
      </c>
      <c r="DA15" s="50" t="str">
        <f t="shared" si="143"/>
        <v/>
      </c>
      <c r="DB15" s="50" t="str">
        <f t="shared" si="143"/>
        <v/>
      </c>
      <c r="DC15" s="50" t="str">
        <f t="shared" si="143"/>
        <v/>
      </c>
      <c r="DD15" s="50" t="str">
        <f t="shared" si="143"/>
        <v/>
      </c>
      <c r="DE15" s="50" t="str">
        <f t="shared" si="143"/>
        <v/>
      </c>
      <c r="DF15" s="50" t="str">
        <f t="shared" si="143"/>
        <v/>
      </c>
      <c r="DG15" s="50" t="str">
        <f t="shared" si="143"/>
        <v/>
      </c>
      <c r="DH15" s="50" t="str">
        <f t="shared" ref="DH15:DW15" si="144">IF(ISNONTEXT($Z15),DG15+$Z15,"")</f>
        <v/>
      </c>
      <c r="DI15" s="50" t="str">
        <f t="shared" si="144"/>
        <v/>
      </c>
      <c r="DJ15" s="50" t="str">
        <f t="shared" si="144"/>
        <v/>
      </c>
      <c r="DK15" s="50" t="str">
        <f t="shared" si="144"/>
        <v/>
      </c>
      <c r="DL15" s="50" t="str">
        <f t="shared" si="144"/>
        <v/>
      </c>
      <c r="DM15" s="50" t="str">
        <f t="shared" si="144"/>
        <v/>
      </c>
      <c r="DN15" s="50" t="str">
        <f t="shared" si="144"/>
        <v/>
      </c>
      <c r="DO15" s="50" t="str">
        <f t="shared" si="144"/>
        <v/>
      </c>
      <c r="DP15" s="50" t="str">
        <f t="shared" si="144"/>
        <v/>
      </c>
      <c r="DQ15" s="50" t="str">
        <f t="shared" si="144"/>
        <v/>
      </c>
      <c r="DR15" s="50" t="str">
        <f t="shared" si="144"/>
        <v/>
      </c>
      <c r="DS15" s="50" t="str">
        <f t="shared" si="144"/>
        <v/>
      </c>
      <c r="DT15" s="50" t="str">
        <f t="shared" si="144"/>
        <v/>
      </c>
      <c r="DU15" s="50" t="str">
        <f t="shared" si="144"/>
        <v/>
      </c>
      <c r="DV15" s="50" t="str">
        <f t="shared" si="144"/>
        <v/>
      </c>
      <c r="DW15" s="50" t="str">
        <f t="shared" si="144"/>
        <v/>
      </c>
      <c r="DX15" s="170" t="e">
        <f t="shared" si="6"/>
        <v>#N/A</v>
      </c>
      <c r="DY15" s="170" t="e">
        <f t="shared" si="7"/>
        <v>#N/A</v>
      </c>
      <c r="DZ15" s="170" t="e">
        <f t="shared" si="8"/>
        <v>#N/A</v>
      </c>
      <c r="EA15" s="170" t="e">
        <f t="shared" si="9"/>
        <v>#N/A</v>
      </c>
      <c r="EB15" s="170" t="e">
        <f t="shared" si="10"/>
        <v>#N/A</v>
      </c>
      <c r="EC15" s="170" t="e">
        <f t="shared" si="11"/>
        <v>#N/A</v>
      </c>
      <c r="ED15" s="170" t="e">
        <f t="shared" si="12"/>
        <v>#N/A</v>
      </c>
      <c r="EE15" s="170" t="e">
        <f t="shared" si="13"/>
        <v>#N/A</v>
      </c>
      <c r="EF15" s="170" t="e">
        <f t="shared" si="14"/>
        <v>#N/A</v>
      </c>
      <c r="EG15" s="170" t="e">
        <f t="shared" si="15"/>
        <v>#N/A</v>
      </c>
      <c r="EH15" s="170" t="e">
        <f t="shared" si="16"/>
        <v>#N/A</v>
      </c>
      <c r="EI15" s="170" t="e">
        <f t="shared" si="17"/>
        <v>#N/A</v>
      </c>
      <c r="EJ15" s="170" t="e">
        <f t="shared" si="18"/>
        <v>#N/A</v>
      </c>
      <c r="EK15" s="170" t="e">
        <f t="shared" si="19"/>
        <v>#N/A</v>
      </c>
      <c r="EL15" s="170" t="e">
        <f t="shared" si="20"/>
        <v>#N/A</v>
      </c>
      <c r="EM15" s="170" t="e">
        <f t="shared" si="21"/>
        <v>#N/A</v>
      </c>
      <c r="EN15" s="170" t="e">
        <f t="shared" si="22"/>
        <v>#N/A</v>
      </c>
      <c r="EO15" s="170" t="e">
        <f t="shared" si="23"/>
        <v>#N/A</v>
      </c>
      <c r="EP15" s="170" t="e">
        <f t="shared" si="24"/>
        <v>#N/A</v>
      </c>
      <c r="EQ15" s="170" t="e">
        <f t="shared" si="25"/>
        <v>#N/A</v>
      </c>
      <c r="ER15" s="170" t="e">
        <f t="shared" si="26"/>
        <v>#N/A</v>
      </c>
      <c r="ES15" s="170" t="e">
        <f t="shared" si="27"/>
        <v>#N/A</v>
      </c>
      <c r="ET15" s="170" t="e">
        <f t="shared" si="28"/>
        <v>#N/A</v>
      </c>
      <c r="EU15" s="170" t="e">
        <f t="shared" si="29"/>
        <v>#N/A</v>
      </c>
      <c r="EV15" s="170" t="e">
        <f t="shared" si="30"/>
        <v>#N/A</v>
      </c>
      <c r="EW15" s="170" t="e">
        <f t="shared" si="31"/>
        <v>#N/A</v>
      </c>
      <c r="EX15" s="170" t="e">
        <f t="shared" si="32"/>
        <v>#N/A</v>
      </c>
      <c r="EY15" s="170" t="e">
        <f t="shared" si="33"/>
        <v>#N/A</v>
      </c>
      <c r="EZ15" s="170" t="e">
        <f t="shared" si="34"/>
        <v>#N/A</v>
      </c>
      <c r="FA15" s="170" t="e">
        <f t="shared" si="35"/>
        <v>#N/A</v>
      </c>
      <c r="FB15" s="170" t="e">
        <f t="shared" si="36"/>
        <v>#N/A</v>
      </c>
      <c r="FC15" s="170" t="e">
        <f t="shared" si="37"/>
        <v>#N/A</v>
      </c>
      <c r="FD15" s="170" t="e">
        <f t="shared" si="38"/>
        <v>#N/A</v>
      </c>
      <c r="FE15" s="170" t="e">
        <f t="shared" si="39"/>
        <v>#N/A</v>
      </c>
      <c r="FF15" s="170" t="e">
        <f t="shared" si="40"/>
        <v>#N/A</v>
      </c>
      <c r="FG15" s="170" t="e">
        <f t="shared" si="41"/>
        <v>#N/A</v>
      </c>
      <c r="FH15" s="170" t="e">
        <f t="shared" si="42"/>
        <v>#N/A</v>
      </c>
      <c r="FI15" s="170" t="e">
        <f t="shared" si="43"/>
        <v>#N/A</v>
      </c>
      <c r="FJ15" s="170" t="e">
        <f t="shared" si="44"/>
        <v>#N/A</v>
      </c>
      <c r="FK15" s="170" t="e">
        <f t="shared" si="45"/>
        <v>#N/A</v>
      </c>
      <c r="FL15" s="170" t="e">
        <f t="shared" si="46"/>
        <v>#N/A</v>
      </c>
      <c r="FM15" s="170" t="e">
        <f t="shared" si="47"/>
        <v>#N/A</v>
      </c>
      <c r="FN15" s="170" t="e">
        <f t="shared" si="48"/>
        <v>#N/A</v>
      </c>
      <c r="FO15" s="170" t="e">
        <f t="shared" si="49"/>
        <v>#N/A</v>
      </c>
      <c r="FP15" s="170" t="e">
        <f t="shared" si="50"/>
        <v>#N/A</v>
      </c>
      <c r="FQ15" s="170" t="e">
        <f t="shared" si="51"/>
        <v>#N/A</v>
      </c>
      <c r="FR15" s="170" t="e">
        <f t="shared" si="52"/>
        <v>#N/A</v>
      </c>
      <c r="FS15" s="170" t="e">
        <f t="shared" si="53"/>
        <v>#N/A</v>
      </c>
      <c r="FT15" s="170" t="e">
        <f t="shared" si="54"/>
        <v>#N/A</v>
      </c>
      <c r="FU15" s="170" t="e">
        <f t="shared" si="55"/>
        <v>#N/A</v>
      </c>
      <c r="FV15" s="170" t="e">
        <f t="shared" si="56"/>
        <v>#N/A</v>
      </c>
      <c r="FW15" s="170" t="e">
        <f t="shared" si="57"/>
        <v>#N/A</v>
      </c>
      <c r="FX15" s="170" t="e">
        <f t="shared" si="58"/>
        <v>#N/A</v>
      </c>
      <c r="FY15" s="170" t="e">
        <f t="shared" si="59"/>
        <v>#N/A</v>
      </c>
      <c r="FZ15" s="170" t="e">
        <f t="shared" si="60"/>
        <v>#N/A</v>
      </c>
      <c r="GA15" s="170" t="e">
        <f t="shared" si="61"/>
        <v>#N/A</v>
      </c>
      <c r="GB15" s="170" t="e">
        <f t="shared" si="62"/>
        <v>#N/A</v>
      </c>
      <c r="GC15" s="170" t="e">
        <f t="shared" si="63"/>
        <v>#N/A</v>
      </c>
      <c r="GD15" s="170" t="e">
        <f t="shared" si="64"/>
        <v>#N/A</v>
      </c>
      <c r="GE15" s="170" t="e">
        <f t="shared" si="65"/>
        <v>#N/A</v>
      </c>
      <c r="GF15" s="170" t="e">
        <f t="shared" si="66"/>
        <v>#N/A</v>
      </c>
      <c r="GG15" s="170" t="e">
        <f t="shared" si="67"/>
        <v>#N/A</v>
      </c>
      <c r="GH15" s="170" t="e">
        <f t="shared" si="68"/>
        <v>#N/A</v>
      </c>
      <c r="GI15" s="170" t="e">
        <f t="shared" si="69"/>
        <v>#N/A</v>
      </c>
      <c r="GJ15" s="170" t="e">
        <f t="shared" si="70"/>
        <v>#N/A</v>
      </c>
      <c r="GK15" s="170" t="e">
        <f t="shared" si="71"/>
        <v>#N/A</v>
      </c>
      <c r="GL15" s="170" t="e">
        <f t="shared" si="72"/>
        <v>#N/A</v>
      </c>
      <c r="GM15" s="170" t="e">
        <f t="shared" si="73"/>
        <v>#N/A</v>
      </c>
      <c r="GN15" s="170" t="e">
        <f t="shared" si="74"/>
        <v>#N/A</v>
      </c>
      <c r="GO15" s="170" t="e">
        <f t="shared" si="75"/>
        <v>#N/A</v>
      </c>
      <c r="GP15" s="170" t="e">
        <f t="shared" si="76"/>
        <v>#N/A</v>
      </c>
      <c r="GQ15" s="170" t="e">
        <f t="shared" si="77"/>
        <v>#N/A</v>
      </c>
      <c r="GR15" s="170" t="e">
        <f t="shared" si="78"/>
        <v>#N/A</v>
      </c>
      <c r="GS15" s="170" t="e">
        <f t="shared" si="79"/>
        <v>#N/A</v>
      </c>
      <c r="GT15" s="170" t="e">
        <f t="shared" si="80"/>
        <v>#N/A</v>
      </c>
      <c r="GU15" s="170" t="e">
        <f t="shared" si="81"/>
        <v>#N/A</v>
      </c>
      <c r="GV15" s="170" t="e">
        <f t="shared" si="82"/>
        <v>#N/A</v>
      </c>
      <c r="GW15" s="170" t="e">
        <f t="shared" si="83"/>
        <v>#N/A</v>
      </c>
      <c r="GX15" s="170" t="e">
        <f t="shared" si="84"/>
        <v>#N/A</v>
      </c>
      <c r="GY15" s="170" t="e">
        <f t="shared" si="85"/>
        <v>#N/A</v>
      </c>
      <c r="GZ15" s="170" t="e">
        <f t="shared" si="86"/>
        <v>#N/A</v>
      </c>
      <c r="HA15" s="170" t="e">
        <f t="shared" si="87"/>
        <v>#N/A</v>
      </c>
      <c r="HB15" s="170" t="e">
        <f t="shared" si="88"/>
        <v>#N/A</v>
      </c>
      <c r="HC15" s="170" t="e">
        <f t="shared" si="89"/>
        <v>#N/A</v>
      </c>
      <c r="HD15" s="170" t="e">
        <f t="shared" si="90"/>
        <v>#N/A</v>
      </c>
      <c r="HE15" s="170" t="e">
        <f t="shared" si="91"/>
        <v>#N/A</v>
      </c>
      <c r="HF15" s="170" t="e">
        <f t="shared" si="92"/>
        <v>#N/A</v>
      </c>
      <c r="HG15" s="170" t="e">
        <f t="shared" si="93"/>
        <v>#N/A</v>
      </c>
      <c r="HH15" s="170" t="e">
        <f t="shared" si="94"/>
        <v>#N/A</v>
      </c>
      <c r="HI15" s="170" t="e">
        <f t="shared" si="95"/>
        <v>#N/A</v>
      </c>
      <c r="HJ15" s="170" t="e">
        <f t="shared" si="96"/>
        <v>#N/A</v>
      </c>
      <c r="HK15" s="170" t="e">
        <f t="shared" si="97"/>
        <v>#N/A</v>
      </c>
      <c r="HL15" s="170" t="e">
        <f t="shared" si="98"/>
        <v>#N/A</v>
      </c>
      <c r="HM15" s="170" t="e">
        <f t="shared" si="99"/>
        <v>#N/A</v>
      </c>
      <c r="HN15" s="170" t="e">
        <f t="shared" si="100"/>
        <v>#N/A</v>
      </c>
      <c r="HO15" s="170" t="e">
        <f t="shared" si="101"/>
        <v>#N/A</v>
      </c>
      <c r="HP15" s="170" t="e">
        <f t="shared" si="102"/>
        <v>#N/A</v>
      </c>
      <c r="HQ15" s="170" t="e">
        <f t="shared" si="103"/>
        <v>#N/A</v>
      </c>
      <c r="HR15" s="170" t="e">
        <f t="shared" si="104"/>
        <v>#N/A</v>
      </c>
      <c r="HS15" s="170" t="e">
        <f t="shared" si="105"/>
        <v>#N/A</v>
      </c>
      <c r="HT15" s="170" t="e">
        <f t="shared" si="106"/>
        <v>#N/A</v>
      </c>
    </row>
    <row r="16" spans="1:229" hidden="1" x14ac:dyDescent="0.25">
      <c r="A16" s="4">
        <v>13</v>
      </c>
      <c r="B16" s="110"/>
      <c r="C16" s="118"/>
      <c r="D16" s="123" t="str">
        <f t="shared" si="107"/>
        <v/>
      </c>
      <c r="E16" s="96"/>
      <c r="F16" s="123" t="str">
        <f t="shared" si="108"/>
        <v/>
      </c>
      <c r="G16" s="118"/>
      <c r="H16" s="111"/>
      <c r="I16" s="36" t="str">
        <f t="shared" si="0"/>
        <v/>
      </c>
      <c r="J16" s="36" t="str">
        <f t="shared" si="1"/>
        <v/>
      </c>
      <c r="K16" s="74" t="str">
        <f t="shared" si="109"/>
        <v/>
      </c>
      <c r="L16" s="23"/>
      <c r="M16" s="58"/>
      <c r="N16" s="281"/>
      <c r="O16" s="75" t="str">
        <f>IF(AND(D16&gt;0,E16&gt;0,F16&gt;0),IF(ISBLANK(N16),IF(ISBLANK(L16),"",(F16-D16)*VLOOKUP(L16,VLookups!$A$4:$B$13,2,FALSE)),N16),"")</f>
        <v/>
      </c>
      <c r="P16" s="76" t="str">
        <f t="shared" si="2"/>
        <v/>
      </c>
      <c r="Q16" s="96"/>
      <c r="R16" s="271" t="str">
        <f>IF(AND(Q16&gt;0,E16&gt;0,NOT(O16="")),ABS(VLOOKUP($Q$1,VLookups!$A$43:$B$44,2,FALSE)-_xlfn.NORM.DIST(Q16,K16,O16,TRUE)),"")</f>
        <v/>
      </c>
      <c r="S16" s="95" t="str">
        <f>IF(AND($D16&gt;0,$E16&gt;0,$F16&gt;0,NOT(ISBLANK($L16))),_xlfn.NORM.INV(ABS(VLOOKUP($Q$1,VLookups!$A$43:$B$44,2,FALSE)-S$3),$K16,$O16),"")</f>
        <v/>
      </c>
      <c r="T16" s="94" t="str">
        <f>IF(AND($D16&gt;0,$E16&gt;0,$F16&gt;0,NOT(ISBLANK($L16))),_xlfn.NORM.INV(ABS(VLOOKUP($Q$1,VLookups!$A$43:$B$44,2,FALSE)-T$3),$K16,$O16),"")</f>
        <v/>
      </c>
      <c r="U16" s="95" t="str">
        <f>IF(AND($D16&gt;0,$E16&gt;0,$F16&gt;0,NOT(ISBLANK($L16))),_xlfn.NORM.INV(ABS(VLOOKUP($Q$1,VLookups!$A$43:$B$44,2,FALSE)-U$3),$K16,$O16),"")</f>
        <v/>
      </c>
      <c r="V16" s="94" t="str">
        <f>IF(AND($D16&gt;0,$E16&gt;0,$F16&gt;0,NOT(ISBLANK($L16))),_xlfn.NORM.INV(ABS(VLOOKUP($Q$1,VLookups!$A$43:$B$44,2,FALSE)-V$3),$K16,$O16),"")</f>
        <v/>
      </c>
      <c r="W16" s="95" t="str">
        <f>IF(AND($D16&gt;0,$E16&gt;0,$F16&gt;0,NOT(ISBLANK($L16))),_xlfn.NORM.INV(ABS(VLOOKUP($Q$1,VLookups!$A$43:$B$44,2,FALSE)-W$3),$K16,$O16),"")</f>
        <v/>
      </c>
      <c r="X16" s="94" t="str">
        <f>IF(AND($D16&gt;0,$E16&gt;0,$F16&gt;0,NOT(ISBLANK($L16))),_xlfn.NORM.INV(ABS(VLOOKUP($Q$1,VLookups!$A$43:$B$44,2,FALSE)-X$3),$K16,$O16),"")</f>
        <v/>
      </c>
      <c r="Y16" s="5"/>
      <c r="Z16" s="169" t="str">
        <f t="shared" si="110"/>
        <v/>
      </c>
      <c r="AA16" s="50" t="str">
        <f t="shared" ref="AA16:AT16" si="145">IF(ISNONTEXT($Z16),AB16-$Z16,"")</f>
        <v/>
      </c>
      <c r="AB16" s="50" t="str">
        <f t="shared" si="145"/>
        <v/>
      </c>
      <c r="AC16" s="50" t="str">
        <f t="shared" si="145"/>
        <v/>
      </c>
      <c r="AD16" s="50" t="str">
        <f t="shared" si="145"/>
        <v/>
      </c>
      <c r="AE16" s="50" t="str">
        <f t="shared" si="145"/>
        <v/>
      </c>
      <c r="AF16" s="50" t="str">
        <f t="shared" si="145"/>
        <v/>
      </c>
      <c r="AG16" s="50" t="str">
        <f t="shared" si="145"/>
        <v/>
      </c>
      <c r="AH16" s="50" t="str">
        <f t="shared" si="145"/>
        <v/>
      </c>
      <c r="AI16" s="50" t="str">
        <f t="shared" si="145"/>
        <v/>
      </c>
      <c r="AJ16" s="50" t="str">
        <f t="shared" si="145"/>
        <v/>
      </c>
      <c r="AK16" s="50" t="str">
        <f t="shared" si="145"/>
        <v/>
      </c>
      <c r="AL16" s="50" t="str">
        <f t="shared" si="145"/>
        <v/>
      </c>
      <c r="AM16" s="50" t="str">
        <f t="shared" si="145"/>
        <v/>
      </c>
      <c r="AN16" s="50" t="str">
        <f t="shared" si="145"/>
        <v/>
      </c>
      <c r="AO16" s="50" t="str">
        <f t="shared" si="145"/>
        <v/>
      </c>
      <c r="AP16" s="50" t="str">
        <f t="shared" si="145"/>
        <v/>
      </c>
      <c r="AQ16" s="50" t="str">
        <f t="shared" si="145"/>
        <v/>
      </c>
      <c r="AR16" s="50" t="str">
        <f t="shared" si="145"/>
        <v/>
      </c>
      <c r="AS16" s="50" t="str">
        <f t="shared" si="145"/>
        <v/>
      </c>
      <c r="AT16" s="50" t="str">
        <f t="shared" si="145"/>
        <v/>
      </c>
      <c r="AU16" s="50" t="str">
        <f t="shared" si="112"/>
        <v/>
      </c>
      <c r="AV16" s="50" t="str">
        <f t="shared" ref="AV16:DG16" si="146">IF(ISNONTEXT($Z16),AU16+$Z16,"")</f>
        <v/>
      </c>
      <c r="AW16" s="50" t="str">
        <f t="shared" si="146"/>
        <v/>
      </c>
      <c r="AX16" s="50" t="str">
        <f t="shared" si="146"/>
        <v/>
      </c>
      <c r="AY16" s="50" t="str">
        <f t="shared" si="146"/>
        <v/>
      </c>
      <c r="AZ16" s="50" t="str">
        <f t="shared" si="146"/>
        <v/>
      </c>
      <c r="BA16" s="50" t="str">
        <f t="shared" si="146"/>
        <v/>
      </c>
      <c r="BB16" s="50" t="str">
        <f t="shared" si="146"/>
        <v/>
      </c>
      <c r="BC16" s="50" t="str">
        <f t="shared" si="146"/>
        <v/>
      </c>
      <c r="BD16" s="50" t="str">
        <f t="shared" si="146"/>
        <v/>
      </c>
      <c r="BE16" s="50" t="str">
        <f t="shared" si="146"/>
        <v/>
      </c>
      <c r="BF16" s="50" t="str">
        <f t="shared" si="146"/>
        <v/>
      </c>
      <c r="BG16" s="50" t="str">
        <f t="shared" si="146"/>
        <v/>
      </c>
      <c r="BH16" s="50" t="str">
        <f t="shared" si="146"/>
        <v/>
      </c>
      <c r="BI16" s="50" t="str">
        <f t="shared" si="146"/>
        <v/>
      </c>
      <c r="BJ16" s="50" t="str">
        <f t="shared" si="146"/>
        <v/>
      </c>
      <c r="BK16" s="50" t="str">
        <f t="shared" si="146"/>
        <v/>
      </c>
      <c r="BL16" s="50" t="str">
        <f t="shared" si="146"/>
        <v/>
      </c>
      <c r="BM16" s="50" t="str">
        <f t="shared" si="146"/>
        <v/>
      </c>
      <c r="BN16" s="50" t="str">
        <f t="shared" si="146"/>
        <v/>
      </c>
      <c r="BO16" s="50" t="str">
        <f t="shared" si="146"/>
        <v/>
      </c>
      <c r="BP16" s="50" t="str">
        <f t="shared" si="146"/>
        <v/>
      </c>
      <c r="BQ16" s="50" t="str">
        <f t="shared" si="146"/>
        <v/>
      </c>
      <c r="BR16" s="50" t="str">
        <f t="shared" si="146"/>
        <v/>
      </c>
      <c r="BS16" s="50" t="str">
        <f t="shared" si="146"/>
        <v/>
      </c>
      <c r="BT16" s="50" t="str">
        <f t="shared" si="146"/>
        <v/>
      </c>
      <c r="BU16" s="50" t="str">
        <f t="shared" si="146"/>
        <v/>
      </c>
      <c r="BV16" s="50" t="str">
        <f t="shared" si="146"/>
        <v/>
      </c>
      <c r="BW16" s="50" t="str">
        <f t="shared" si="146"/>
        <v/>
      </c>
      <c r="BX16" s="50" t="str">
        <f t="shared" si="146"/>
        <v/>
      </c>
      <c r="BY16" s="50" t="str">
        <f t="shared" si="146"/>
        <v/>
      </c>
      <c r="BZ16" s="50" t="str">
        <f t="shared" si="146"/>
        <v/>
      </c>
      <c r="CA16" s="50" t="str">
        <f t="shared" si="146"/>
        <v/>
      </c>
      <c r="CB16" s="50" t="str">
        <f t="shared" si="146"/>
        <v/>
      </c>
      <c r="CC16" s="50" t="str">
        <f t="shared" si="146"/>
        <v/>
      </c>
      <c r="CD16" s="50" t="str">
        <f t="shared" si="146"/>
        <v/>
      </c>
      <c r="CE16" s="50" t="str">
        <f t="shared" si="146"/>
        <v/>
      </c>
      <c r="CF16" s="50" t="str">
        <f t="shared" si="146"/>
        <v/>
      </c>
      <c r="CG16" s="50" t="str">
        <f t="shared" si="146"/>
        <v/>
      </c>
      <c r="CH16" s="50" t="str">
        <f t="shared" si="146"/>
        <v/>
      </c>
      <c r="CI16" s="50" t="str">
        <f t="shared" si="146"/>
        <v/>
      </c>
      <c r="CJ16" s="50" t="str">
        <f t="shared" si="146"/>
        <v/>
      </c>
      <c r="CK16" s="50" t="str">
        <f t="shared" si="146"/>
        <v/>
      </c>
      <c r="CL16" s="50" t="str">
        <f t="shared" si="146"/>
        <v/>
      </c>
      <c r="CM16" s="50" t="str">
        <f t="shared" si="146"/>
        <v/>
      </c>
      <c r="CN16" s="50" t="str">
        <f t="shared" si="146"/>
        <v/>
      </c>
      <c r="CO16" s="50" t="str">
        <f t="shared" si="146"/>
        <v/>
      </c>
      <c r="CP16" s="50" t="str">
        <f t="shared" si="146"/>
        <v/>
      </c>
      <c r="CQ16" s="50" t="str">
        <f t="shared" si="146"/>
        <v/>
      </c>
      <c r="CR16" s="50" t="str">
        <f t="shared" si="146"/>
        <v/>
      </c>
      <c r="CS16" s="50" t="str">
        <f t="shared" si="146"/>
        <v/>
      </c>
      <c r="CT16" s="50" t="str">
        <f t="shared" si="146"/>
        <v/>
      </c>
      <c r="CU16" s="50" t="str">
        <f t="shared" si="146"/>
        <v/>
      </c>
      <c r="CV16" s="50" t="str">
        <f t="shared" si="146"/>
        <v/>
      </c>
      <c r="CW16" s="50" t="str">
        <f t="shared" si="146"/>
        <v/>
      </c>
      <c r="CX16" s="50" t="str">
        <f t="shared" si="146"/>
        <v/>
      </c>
      <c r="CY16" s="50" t="str">
        <f t="shared" si="146"/>
        <v/>
      </c>
      <c r="CZ16" s="50" t="str">
        <f t="shared" si="146"/>
        <v/>
      </c>
      <c r="DA16" s="50" t="str">
        <f t="shared" si="146"/>
        <v/>
      </c>
      <c r="DB16" s="50" t="str">
        <f t="shared" si="146"/>
        <v/>
      </c>
      <c r="DC16" s="50" t="str">
        <f t="shared" si="146"/>
        <v/>
      </c>
      <c r="DD16" s="50" t="str">
        <f t="shared" si="146"/>
        <v/>
      </c>
      <c r="DE16" s="50" t="str">
        <f t="shared" si="146"/>
        <v/>
      </c>
      <c r="DF16" s="50" t="str">
        <f t="shared" si="146"/>
        <v/>
      </c>
      <c r="DG16" s="50" t="str">
        <f t="shared" si="146"/>
        <v/>
      </c>
      <c r="DH16" s="50" t="str">
        <f t="shared" ref="DH16:DW16" si="147">IF(ISNONTEXT($Z16),DG16+$Z16,"")</f>
        <v/>
      </c>
      <c r="DI16" s="50" t="str">
        <f t="shared" si="147"/>
        <v/>
      </c>
      <c r="DJ16" s="50" t="str">
        <f t="shared" si="147"/>
        <v/>
      </c>
      <c r="DK16" s="50" t="str">
        <f t="shared" si="147"/>
        <v/>
      </c>
      <c r="DL16" s="50" t="str">
        <f t="shared" si="147"/>
        <v/>
      </c>
      <c r="DM16" s="50" t="str">
        <f t="shared" si="147"/>
        <v/>
      </c>
      <c r="DN16" s="50" t="str">
        <f t="shared" si="147"/>
        <v/>
      </c>
      <c r="DO16" s="50" t="str">
        <f t="shared" si="147"/>
        <v/>
      </c>
      <c r="DP16" s="50" t="str">
        <f t="shared" si="147"/>
        <v/>
      </c>
      <c r="DQ16" s="50" t="str">
        <f t="shared" si="147"/>
        <v/>
      </c>
      <c r="DR16" s="50" t="str">
        <f t="shared" si="147"/>
        <v/>
      </c>
      <c r="DS16" s="50" t="str">
        <f t="shared" si="147"/>
        <v/>
      </c>
      <c r="DT16" s="50" t="str">
        <f t="shared" si="147"/>
        <v/>
      </c>
      <c r="DU16" s="50" t="str">
        <f t="shared" si="147"/>
        <v/>
      </c>
      <c r="DV16" s="50" t="str">
        <f t="shared" si="147"/>
        <v/>
      </c>
      <c r="DW16" s="50" t="str">
        <f t="shared" si="147"/>
        <v/>
      </c>
      <c r="DX16" s="170" t="e">
        <f t="shared" si="6"/>
        <v>#N/A</v>
      </c>
      <c r="DY16" s="170" t="e">
        <f t="shared" si="7"/>
        <v>#N/A</v>
      </c>
      <c r="DZ16" s="170" t="e">
        <f t="shared" si="8"/>
        <v>#N/A</v>
      </c>
      <c r="EA16" s="170" t="e">
        <f t="shared" si="9"/>
        <v>#N/A</v>
      </c>
      <c r="EB16" s="170" t="e">
        <f t="shared" si="10"/>
        <v>#N/A</v>
      </c>
      <c r="EC16" s="170" t="e">
        <f t="shared" si="11"/>
        <v>#N/A</v>
      </c>
      <c r="ED16" s="170" t="e">
        <f t="shared" si="12"/>
        <v>#N/A</v>
      </c>
      <c r="EE16" s="170" t="e">
        <f t="shared" si="13"/>
        <v>#N/A</v>
      </c>
      <c r="EF16" s="170" t="e">
        <f t="shared" si="14"/>
        <v>#N/A</v>
      </c>
      <c r="EG16" s="170" t="e">
        <f t="shared" si="15"/>
        <v>#N/A</v>
      </c>
      <c r="EH16" s="170" t="e">
        <f t="shared" si="16"/>
        <v>#N/A</v>
      </c>
      <c r="EI16" s="170" t="e">
        <f t="shared" si="17"/>
        <v>#N/A</v>
      </c>
      <c r="EJ16" s="170" t="e">
        <f t="shared" si="18"/>
        <v>#N/A</v>
      </c>
      <c r="EK16" s="170" t="e">
        <f t="shared" si="19"/>
        <v>#N/A</v>
      </c>
      <c r="EL16" s="170" t="e">
        <f t="shared" si="20"/>
        <v>#N/A</v>
      </c>
      <c r="EM16" s="170" t="e">
        <f t="shared" si="21"/>
        <v>#N/A</v>
      </c>
      <c r="EN16" s="170" t="e">
        <f t="shared" si="22"/>
        <v>#N/A</v>
      </c>
      <c r="EO16" s="170" t="e">
        <f t="shared" si="23"/>
        <v>#N/A</v>
      </c>
      <c r="EP16" s="170" t="e">
        <f t="shared" si="24"/>
        <v>#N/A</v>
      </c>
      <c r="EQ16" s="170" t="e">
        <f t="shared" si="25"/>
        <v>#N/A</v>
      </c>
      <c r="ER16" s="170" t="e">
        <f t="shared" si="26"/>
        <v>#N/A</v>
      </c>
      <c r="ES16" s="170" t="e">
        <f t="shared" si="27"/>
        <v>#N/A</v>
      </c>
      <c r="ET16" s="170" t="e">
        <f t="shared" si="28"/>
        <v>#N/A</v>
      </c>
      <c r="EU16" s="170" t="e">
        <f t="shared" si="29"/>
        <v>#N/A</v>
      </c>
      <c r="EV16" s="170" t="e">
        <f t="shared" si="30"/>
        <v>#N/A</v>
      </c>
      <c r="EW16" s="170" t="e">
        <f t="shared" si="31"/>
        <v>#N/A</v>
      </c>
      <c r="EX16" s="170" t="e">
        <f t="shared" si="32"/>
        <v>#N/A</v>
      </c>
      <c r="EY16" s="170" t="e">
        <f t="shared" si="33"/>
        <v>#N/A</v>
      </c>
      <c r="EZ16" s="170" t="e">
        <f t="shared" si="34"/>
        <v>#N/A</v>
      </c>
      <c r="FA16" s="170" t="e">
        <f t="shared" si="35"/>
        <v>#N/A</v>
      </c>
      <c r="FB16" s="170" t="e">
        <f t="shared" si="36"/>
        <v>#N/A</v>
      </c>
      <c r="FC16" s="170" t="e">
        <f t="shared" si="37"/>
        <v>#N/A</v>
      </c>
      <c r="FD16" s="170" t="e">
        <f t="shared" si="38"/>
        <v>#N/A</v>
      </c>
      <c r="FE16" s="170" t="e">
        <f t="shared" si="39"/>
        <v>#N/A</v>
      </c>
      <c r="FF16" s="170" t="e">
        <f t="shared" si="40"/>
        <v>#N/A</v>
      </c>
      <c r="FG16" s="170" t="e">
        <f t="shared" si="41"/>
        <v>#N/A</v>
      </c>
      <c r="FH16" s="170" t="e">
        <f t="shared" si="42"/>
        <v>#N/A</v>
      </c>
      <c r="FI16" s="170" t="e">
        <f t="shared" si="43"/>
        <v>#N/A</v>
      </c>
      <c r="FJ16" s="170" t="e">
        <f t="shared" si="44"/>
        <v>#N/A</v>
      </c>
      <c r="FK16" s="170" t="e">
        <f t="shared" si="45"/>
        <v>#N/A</v>
      </c>
      <c r="FL16" s="170" t="e">
        <f t="shared" si="46"/>
        <v>#N/A</v>
      </c>
      <c r="FM16" s="170" t="e">
        <f t="shared" si="47"/>
        <v>#N/A</v>
      </c>
      <c r="FN16" s="170" t="e">
        <f t="shared" si="48"/>
        <v>#N/A</v>
      </c>
      <c r="FO16" s="170" t="e">
        <f t="shared" si="49"/>
        <v>#N/A</v>
      </c>
      <c r="FP16" s="170" t="e">
        <f t="shared" si="50"/>
        <v>#N/A</v>
      </c>
      <c r="FQ16" s="170" t="e">
        <f t="shared" si="51"/>
        <v>#N/A</v>
      </c>
      <c r="FR16" s="170" t="e">
        <f t="shared" si="52"/>
        <v>#N/A</v>
      </c>
      <c r="FS16" s="170" t="e">
        <f t="shared" si="53"/>
        <v>#N/A</v>
      </c>
      <c r="FT16" s="170" t="e">
        <f t="shared" si="54"/>
        <v>#N/A</v>
      </c>
      <c r="FU16" s="170" t="e">
        <f t="shared" si="55"/>
        <v>#N/A</v>
      </c>
      <c r="FV16" s="170" t="e">
        <f t="shared" si="56"/>
        <v>#N/A</v>
      </c>
      <c r="FW16" s="170" t="e">
        <f t="shared" si="57"/>
        <v>#N/A</v>
      </c>
      <c r="FX16" s="170" t="e">
        <f t="shared" si="58"/>
        <v>#N/A</v>
      </c>
      <c r="FY16" s="170" t="e">
        <f t="shared" si="59"/>
        <v>#N/A</v>
      </c>
      <c r="FZ16" s="170" t="e">
        <f t="shared" si="60"/>
        <v>#N/A</v>
      </c>
      <c r="GA16" s="170" t="e">
        <f t="shared" si="61"/>
        <v>#N/A</v>
      </c>
      <c r="GB16" s="170" t="e">
        <f t="shared" si="62"/>
        <v>#N/A</v>
      </c>
      <c r="GC16" s="170" t="e">
        <f t="shared" si="63"/>
        <v>#N/A</v>
      </c>
      <c r="GD16" s="170" t="e">
        <f t="shared" si="64"/>
        <v>#N/A</v>
      </c>
      <c r="GE16" s="170" t="e">
        <f t="shared" si="65"/>
        <v>#N/A</v>
      </c>
      <c r="GF16" s="170" t="e">
        <f t="shared" si="66"/>
        <v>#N/A</v>
      </c>
      <c r="GG16" s="170" t="e">
        <f t="shared" si="67"/>
        <v>#N/A</v>
      </c>
      <c r="GH16" s="170" t="e">
        <f t="shared" si="68"/>
        <v>#N/A</v>
      </c>
      <c r="GI16" s="170" t="e">
        <f t="shared" si="69"/>
        <v>#N/A</v>
      </c>
      <c r="GJ16" s="170" t="e">
        <f t="shared" si="70"/>
        <v>#N/A</v>
      </c>
      <c r="GK16" s="170" t="e">
        <f t="shared" si="71"/>
        <v>#N/A</v>
      </c>
      <c r="GL16" s="170" t="e">
        <f t="shared" si="72"/>
        <v>#N/A</v>
      </c>
      <c r="GM16" s="170" t="e">
        <f t="shared" si="73"/>
        <v>#N/A</v>
      </c>
      <c r="GN16" s="170" t="e">
        <f t="shared" si="74"/>
        <v>#N/A</v>
      </c>
      <c r="GO16" s="170" t="e">
        <f t="shared" si="75"/>
        <v>#N/A</v>
      </c>
      <c r="GP16" s="170" t="e">
        <f t="shared" si="76"/>
        <v>#N/A</v>
      </c>
      <c r="GQ16" s="170" t="e">
        <f t="shared" si="77"/>
        <v>#N/A</v>
      </c>
      <c r="GR16" s="170" t="e">
        <f t="shared" si="78"/>
        <v>#N/A</v>
      </c>
      <c r="GS16" s="170" t="e">
        <f t="shared" si="79"/>
        <v>#N/A</v>
      </c>
      <c r="GT16" s="170" t="e">
        <f t="shared" si="80"/>
        <v>#N/A</v>
      </c>
      <c r="GU16" s="170" t="e">
        <f t="shared" si="81"/>
        <v>#N/A</v>
      </c>
      <c r="GV16" s="170" t="e">
        <f t="shared" si="82"/>
        <v>#N/A</v>
      </c>
      <c r="GW16" s="170" t="e">
        <f t="shared" si="83"/>
        <v>#N/A</v>
      </c>
      <c r="GX16" s="170" t="e">
        <f t="shared" si="84"/>
        <v>#N/A</v>
      </c>
      <c r="GY16" s="170" t="e">
        <f t="shared" si="85"/>
        <v>#N/A</v>
      </c>
      <c r="GZ16" s="170" t="e">
        <f t="shared" si="86"/>
        <v>#N/A</v>
      </c>
      <c r="HA16" s="170" t="e">
        <f t="shared" si="87"/>
        <v>#N/A</v>
      </c>
      <c r="HB16" s="170" t="e">
        <f t="shared" si="88"/>
        <v>#N/A</v>
      </c>
      <c r="HC16" s="170" t="e">
        <f t="shared" si="89"/>
        <v>#N/A</v>
      </c>
      <c r="HD16" s="170" t="e">
        <f t="shared" si="90"/>
        <v>#N/A</v>
      </c>
      <c r="HE16" s="170" t="e">
        <f t="shared" si="91"/>
        <v>#N/A</v>
      </c>
      <c r="HF16" s="170" t="e">
        <f t="shared" si="92"/>
        <v>#N/A</v>
      </c>
      <c r="HG16" s="170" t="e">
        <f t="shared" si="93"/>
        <v>#N/A</v>
      </c>
      <c r="HH16" s="170" t="e">
        <f t="shared" si="94"/>
        <v>#N/A</v>
      </c>
      <c r="HI16" s="170" t="e">
        <f t="shared" si="95"/>
        <v>#N/A</v>
      </c>
      <c r="HJ16" s="170" t="e">
        <f t="shared" si="96"/>
        <v>#N/A</v>
      </c>
      <c r="HK16" s="170" t="e">
        <f t="shared" si="97"/>
        <v>#N/A</v>
      </c>
      <c r="HL16" s="170" t="e">
        <f t="shared" si="98"/>
        <v>#N/A</v>
      </c>
      <c r="HM16" s="170" t="e">
        <f t="shared" si="99"/>
        <v>#N/A</v>
      </c>
      <c r="HN16" s="170" t="e">
        <f t="shared" si="100"/>
        <v>#N/A</v>
      </c>
      <c r="HO16" s="170" t="e">
        <f t="shared" si="101"/>
        <v>#N/A</v>
      </c>
      <c r="HP16" s="170" t="e">
        <f t="shared" si="102"/>
        <v>#N/A</v>
      </c>
      <c r="HQ16" s="170" t="e">
        <f t="shared" si="103"/>
        <v>#N/A</v>
      </c>
      <c r="HR16" s="170" t="e">
        <f t="shared" si="104"/>
        <v>#N/A</v>
      </c>
      <c r="HS16" s="170" t="e">
        <f t="shared" si="105"/>
        <v>#N/A</v>
      </c>
      <c r="HT16" s="170" t="e">
        <f t="shared" si="106"/>
        <v>#N/A</v>
      </c>
    </row>
    <row r="17" spans="1:228" hidden="1" x14ac:dyDescent="0.25">
      <c r="A17" s="4">
        <v>14</v>
      </c>
      <c r="B17" s="110"/>
      <c r="C17" s="118"/>
      <c r="D17" s="123" t="str">
        <f t="shared" si="107"/>
        <v/>
      </c>
      <c r="E17" s="96"/>
      <c r="F17" s="123" t="str">
        <f t="shared" si="108"/>
        <v/>
      </c>
      <c r="G17" s="118"/>
      <c r="H17" s="111"/>
      <c r="I17" s="36" t="str">
        <f t="shared" si="0"/>
        <v/>
      </c>
      <c r="J17" s="36" t="str">
        <f t="shared" si="1"/>
        <v/>
      </c>
      <c r="K17" s="74" t="str">
        <f t="shared" si="109"/>
        <v/>
      </c>
      <c r="L17" s="23"/>
      <c r="M17" s="58"/>
      <c r="N17" s="281"/>
      <c r="O17" s="75" t="str">
        <f>IF(AND(D17&gt;0,E17&gt;0,F17&gt;0),IF(ISBLANK(N17),IF(ISBLANK(L17),"",(F17-D17)*VLOOKUP(L17,VLookups!$A$4:$B$13,2,FALSE)),N17),"")</f>
        <v/>
      </c>
      <c r="P17" s="76" t="str">
        <f t="shared" si="2"/>
        <v/>
      </c>
      <c r="Q17" s="96"/>
      <c r="R17" s="271" t="str">
        <f>IF(AND(Q17&gt;0,E17&gt;0,NOT(O17="")),ABS(VLOOKUP($Q$1,VLookups!$A$43:$B$44,2,FALSE)-_xlfn.NORM.DIST(Q17,K17,O17,TRUE)),"")</f>
        <v/>
      </c>
      <c r="S17" s="95" t="str">
        <f>IF(AND($D17&gt;0,$E17&gt;0,$F17&gt;0,NOT(ISBLANK($L17))),_xlfn.NORM.INV(ABS(VLOOKUP($Q$1,VLookups!$A$43:$B$44,2,FALSE)-S$3),$K17,$O17),"")</f>
        <v/>
      </c>
      <c r="T17" s="94" t="str">
        <f>IF(AND($D17&gt;0,$E17&gt;0,$F17&gt;0,NOT(ISBLANK($L17))),_xlfn.NORM.INV(ABS(VLOOKUP($Q$1,VLookups!$A$43:$B$44,2,FALSE)-T$3),$K17,$O17),"")</f>
        <v/>
      </c>
      <c r="U17" s="95" t="str">
        <f>IF(AND($D17&gt;0,$E17&gt;0,$F17&gt;0,NOT(ISBLANK($L17))),_xlfn.NORM.INV(ABS(VLOOKUP($Q$1,VLookups!$A$43:$B$44,2,FALSE)-U$3),$K17,$O17),"")</f>
        <v/>
      </c>
      <c r="V17" s="94" t="str">
        <f>IF(AND($D17&gt;0,$E17&gt;0,$F17&gt;0,NOT(ISBLANK($L17))),_xlfn.NORM.INV(ABS(VLOOKUP($Q$1,VLookups!$A$43:$B$44,2,FALSE)-V$3),$K17,$O17),"")</f>
        <v/>
      </c>
      <c r="W17" s="95" t="str">
        <f>IF(AND($D17&gt;0,$E17&gt;0,$F17&gt;0,NOT(ISBLANK($L17))),_xlfn.NORM.INV(ABS(VLOOKUP($Q$1,VLookups!$A$43:$B$44,2,FALSE)-W$3),$K17,$O17),"")</f>
        <v/>
      </c>
      <c r="X17" s="94" t="str">
        <f>IF(AND($D17&gt;0,$E17&gt;0,$F17&gt;0,NOT(ISBLANK($L17))),_xlfn.NORM.INV(ABS(VLOOKUP($Q$1,VLookups!$A$43:$B$44,2,FALSE)-X$3),$K17,$O17),"")</f>
        <v/>
      </c>
      <c r="Y17" s="5"/>
      <c r="Z17" s="169" t="str">
        <f t="shared" si="110"/>
        <v/>
      </c>
      <c r="AA17" s="50" t="str">
        <f t="shared" ref="AA17:AT17" si="148">IF(ISNONTEXT($Z17),AB17-$Z17,"")</f>
        <v/>
      </c>
      <c r="AB17" s="50" t="str">
        <f t="shared" si="148"/>
        <v/>
      </c>
      <c r="AC17" s="50" t="str">
        <f t="shared" si="148"/>
        <v/>
      </c>
      <c r="AD17" s="50" t="str">
        <f t="shared" si="148"/>
        <v/>
      </c>
      <c r="AE17" s="50" t="str">
        <f t="shared" si="148"/>
        <v/>
      </c>
      <c r="AF17" s="50" t="str">
        <f t="shared" si="148"/>
        <v/>
      </c>
      <c r="AG17" s="50" t="str">
        <f t="shared" si="148"/>
        <v/>
      </c>
      <c r="AH17" s="50" t="str">
        <f t="shared" si="148"/>
        <v/>
      </c>
      <c r="AI17" s="50" t="str">
        <f t="shared" si="148"/>
        <v/>
      </c>
      <c r="AJ17" s="50" t="str">
        <f t="shared" si="148"/>
        <v/>
      </c>
      <c r="AK17" s="50" t="str">
        <f t="shared" si="148"/>
        <v/>
      </c>
      <c r="AL17" s="50" t="str">
        <f t="shared" si="148"/>
        <v/>
      </c>
      <c r="AM17" s="50" t="str">
        <f t="shared" si="148"/>
        <v/>
      </c>
      <c r="AN17" s="50" t="str">
        <f t="shared" si="148"/>
        <v/>
      </c>
      <c r="AO17" s="50" t="str">
        <f t="shared" si="148"/>
        <v/>
      </c>
      <c r="AP17" s="50" t="str">
        <f t="shared" si="148"/>
        <v/>
      </c>
      <c r="AQ17" s="50" t="str">
        <f t="shared" si="148"/>
        <v/>
      </c>
      <c r="AR17" s="50" t="str">
        <f t="shared" si="148"/>
        <v/>
      </c>
      <c r="AS17" s="50" t="str">
        <f t="shared" si="148"/>
        <v/>
      </c>
      <c r="AT17" s="50" t="str">
        <f t="shared" si="148"/>
        <v/>
      </c>
      <c r="AU17" s="50" t="str">
        <f t="shared" si="112"/>
        <v/>
      </c>
      <c r="AV17" s="50" t="str">
        <f t="shared" ref="AV17:DG17" si="149">IF(ISNONTEXT($Z17),AU17+$Z17,"")</f>
        <v/>
      </c>
      <c r="AW17" s="50" t="str">
        <f t="shared" si="149"/>
        <v/>
      </c>
      <c r="AX17" s="50" t="str">
        <f t="shared" si="149"/>
        <v/>
      </c>
      <c r="AY17" s="50" t="str">
        <f t="shared" si="149"/>
        <v/>
      </c>
      <c r="AZ17" s="50" t="str">
        <f t="shared" si="149"/>
        <v/>
      </c>
      <c r="BA17" s="50" t="str">
        <f t="shared" si="149"/>
        <v/>
      </c>
      <c r="BB17" s="50" t="str">
        <f t="shared" si="149"/>
        <v/>
      </c>
      <c r="BC17" s="50" t="str">
        <f t="shared" si="149"/>
        <v/>
      </c>
      <c r="BD17" s="50" t="str">
        <f t="shared" si="149"/>
        <v/>
      </c>
      <c r="BE17" s="50" t="str">
        <f t="shared" si="149"/>
        <v/>
      </c>
      <c r="BF17" s="50" t="str">
        <f t="shared" si="149"/>
        <v/>
      </c>
      <c r="BG17" s="50" t="str">
        <f t="shared" si="149"/>
        <v/>
      </c>
      <c r="BH17" s="50" t="str">
        <f t="shared" si="149"/>
        <v/>
      </c>
      <c r="BI17" s="50" t="str">
        <f t="shared" si="149"/>
        <v/>
      </c>
      <c r="BJ17" s="50" t="str">
        <f t="shared" si="149"/>
        <v/>
      </c>
      <c r="BK17" s="50" t="str">
        <f t="shared" si="149"/>
        <v/>
      </c>
      <c r="BL17" s="50" t="str">
        <f t="shared" si="149"/>
        <v/>
      </c>
      <c r="BM17" s="50" t="str">
        <f t="shared" si="149"/>
        <v/>
      </c>
      <c r="BN17" s="50" t="str">
        <f t="shared" si="149"/>
        <v/>
      </c>
      <c r="BO17" s="50" t="str">
        <f t="shared" si="149"/>
        <v/>
      </c>
      <c r="BP17" s="50" t="str">
        <f t="shared" si="149"/>
        <v/>
      </c>
      <c r="BQ17" s="50" t="str">
        <f t="shared" si="149"/>
        <v/>
      </c>
      <c r="BR17" s="50" t="str">
        <f t="shared" si="149"/>
        <v/>
      </c>
      <c r="BS17" s="50" t="str">
        <f t="shared" si="149"/>
        <v/>
      </c>
      <c r="BT17" s="50" t="str">
        <f t="shared" si="149"/>
        <v/>
      </c>
      <c r="BU17" s="50" t="str">
        <f t="shared" si="149"/>
        <v/>
      </c>
      <c r="BV17" s="50" t="str">
        <f t="shared" si="149"/>
        <v/>
      </c>
      <c r="BW17" s="50" t="str">
        <f t="shared" si="149"/>
        <v/>
      </c>
      <c r="BX17" s="50" t="str">
        <f t="shared" si="149"/>
        <v/>
      </c>
      <c r="BY17" s="50" t="str">
        <f t="shared" si="149"/>
        <v/>
      </c>
      <c r="BZ17" s="50" t="str">
        <f t="shared" si="149"/>
        <v/>
      </c>
      <c r="CA17" s="50" t="str">
        <f t="shared" si="149"/>
        <v/>
      </c>
      <c r="CB17" s="50" t="str">
        <f t="shared" si="149"/>
        <v/>
      </c>
      <c r="CC17" s="50" t="str">
        <f t="shared" si="149"/>
        <v/>
      </c>
      <c r="CD17" s="50" t="str">
        <f t="shared" si="149"/>
        <v/>
      </c>
      <c r="CE17" s="50" t="str">
        <f t="shared" si="149"/>
        <v/>
      </c>
      <c r="CF17" s="50" t="str">
        <f t="shared" si="149"/>
        <v/>
      </c>
      <c r="CG17" s="50" t="str">
        <f t="shared" si="149"/>
        <v/>
      </c>
      <c r="CH17" s="50" t="str">
        <f t="shared" si="149"/>
        <v/>
      </c>
      <c r="CI17" s="50" t="str">
        <f t="shared" si="149"/>
        <v/>
      </c>
      <c r="CJ17" s="50" t="str">
        <f t="shared" si="149"/>
        <v/>
      </c>
      <c r="CK17" s="50" t="str">
        <f t="shared" si="149"/>
        <v/>
      </c>
      <c r="CL17" s="50" t="str">
        <f t="shared" si="149"/>
        <v/>
      </c>
      <c r="CM17" s="50" t="str">
        <f t="shared" si="149"/>
        <v/>
      </c>
      <c r="CN17" s="50" t="str">
        <f t="shared" si="149"/>
        <v/>
      </c>
      <c r="CO17" s="50" t="str">
        <f t="shared" si="149"/>
        <v/>
      </c>
      <c r="CP17" s="50" t="str">
        <f t="shared" si="149"/>
        <v/>
      </c>
      <c r="CQ17" s="50" t="str">
        <f t="shared" si="149"/>
        <v/>
      </c>
      <c r="CR17" s="50" t="str">
        <f t="shared" si="149"/>
        <v/>
      </c>
      <c r="CS17" s="50" t="str">
        <f t="shared" si="149"/>
        <v/>
      </c>
      <c r="CT17" s="50" t="str">
        <f t="shared" si="149"/>
        <v/>
      </c>
      <c r="CU17" s="50" t="str">
        <f t="shared" si="149"/>
        <v/>
      </c>
      <c r="CV17" s="50" t="str">
        <f t="shared" si="149"/>
        <v/>
      </c>
      <c r="CW17" s="50" t="str">
        <f t="shared" si="149"/>
        <v/>
      </c>
      <c r="CX17" s="50" t="str">
        <f t="shared" si="149"/>
        <v/>
      </c>
      <c r="CY17" s="50" t="str">
        <f t="shared" si="149"/>
        <v/>
      </c>
      <c r="CZ17" s="50" t="str">
        <f t="shared" si="149"/>
        <v/>
      </c>
      <c r="DA17" s="50" t="str">
        <f t="shared" si="149"/>
        <v/>
      </c>
      <c r="DB17" s="50" t="str">
        <f t="shared" si="149"/>
        <v/>
      </c>
      <c r="DC17" s="50" t="str">
        <f t="shared" si="149"/>
        <v/>
      </c>
      <c r="DD17" s="50" t="str">
        <f t="shared" si="149"/>
        <v/>
      </c>
      <c r="DE17" s="50" t="str">
        <f t="shared" si="149"/>
        <v/>
      </c>
      <c r="DF17" s="50" t="str">
        <f t="shared" si="149"/>
        <v/>
      </c>
      <c r="DG17" s="50" t="str">
        <f t="shared" si="149"/>
        <v/>
      </c>
      <c r="DH17" s="50" t="str">
        <f t="shared" ref="DH17:DW17" si="150">IF(ISNONTEXT($Z17),DG17+$Z17,"")</f>
        <v/>
      </c>
      <c r="DI17" s="50" t="str">
        <f t="shared" si="150"/>
        <v/>
      </c>
      <c r="DJ17" s="50" t="str">
        <f t="shared" si="150"/>
        <v/>
      </c>
      <c r="DK17" s="50" t="str">
        <f t="shared" si="150"/>
        <v/>
      </c>
      <c r="DL17" s="50" t="str">
        <f t="shared" si="150"/>
        <v/>
      </c>
      <c r="DM17" s="50" t="str">
        <f t="shared" si="150"/>
        <v/>
      </c>
      <c r="DN17" s="50" t="str">
        <f t="shared" si="150"/>
        <v/>
      </c>
      <c r="DO17" s="50" t="str">
        <f t="shared" si="150"/>
        <v/>
      </c>
      <c r="DP17" s="50" t="str">
        <f t="shared" si="150"/>
        <v/>
      </c>
      <c r="DQ17" s="50" t="str">
        <f t="shared" si="150"/>
        <v/>
      </c>
      <c r="DR17" s="50" t="str">
        <f t="shared" si="150"/>
        <v/>
      </c>
      <c r="DS17" s="50" t="str">
        <f t="shared" si="150"/>
        <v/>
      </c>
      <c r="DT17" s="50" t="str">
        <f t="shared" si="150"/>
        <v/>
      </c>
      <c r="DU17" s="50" t="str">
        <f t="shared" si="150"/>
        <v/>
      </c>
      <c r="DV17" s="50" t="str">
        <f t="shared" si="150"/>
        <v/>
      </c>
      <c r="DW17" s="50" t="str">
        <f t="shared" si="150"/>
        <v/>
      </c>
      <c r="DX17" s="170" t="e">
        <f t="shared" si="6"/>
        <v>#N/A</v>
      </c>
      <c r="DY17" s="170" t="e">
        <f t="shared" si="7"/>
        <v>#N/A</v>
      </c>
      <c r="DZ17" s="170" t="e">
        <f t="shared" si="8"/>
        <v>#N/A</v>
      </c>
      <c r="EA17" s="170" t="e">
        <f t="shared" si="9"/>
        <v>#N/A</v>
      </c>
      <c r="EB17" s="170" t="e">
        <f t="shared" si="10"/>
        <v>#N/A</v>
      </c>
      <c r="EC17" s="170" t="e">
        <f t="shared" si="11"/>
        <v>#N/A</v>
      </c>
      <c r="ED17" s="170" t="e">
        <f t="shared" si="12"/>
        <v>#N/A</v>
      </c>
      <c r="EE17" s="170" t="e">
        <f t="shared" si="13"/>
        <v>#N/A</v>
      </c>
      <c r="EF17" s="170" t="e">
        <f t="shared" si="14"/>
        <v>#N/A</v>
      </c>
      <c r="EG17" s="170" t="e">
        <f t="shared" si="15"/>
        <v>#N/A</v>
      </c>
      <c r="EH17" s="170" t="e">
        <f t="shared" si="16"/>
        <v>#N/A</v>
      </c>
      <c r="EI17" s="170" t="e">
        <f t="shared" si="17"/>
        <v>#N/A</v>
      </c>
      <c r="EJ17" s="170" t="e">
        <f t="shared" si="18"/>
        <v>#N/A</v>
      </c>
      <c r="EK17" s="170" t="e">
        <f t="shared" si="19"/>
        <v>#N/A</v>
      </c>
      <c r="EL17" s="170" t="e">
        <f t="shared" si="20"/>
        <v>#N/A</v>
      </c>
      <c r="EM17" s="170" t="e">
        <f t="shared" si="21"/>
        <v>#N/A</v>
      </c>
      <c r="EN17" s="170" t="e">
        <f t="shared" si="22"/>
        <v>#N/A</v>
      </c>
      <c r="EO17" s="170" t="e">
        <f t="shared" si="23"/>
        <v>#N/A</v>
      </c>
      <c r="EP17" s="170" t="e">
        <f t="shared" si="24"/>
        <v>#N/A</v>
      </c>
      <c r="EQ17" s="170" t="e">
        <f t="shared" si="25"/>
        <v>#N/A</v>
      </c>
      <c r="ER17" s="170" t="e">
        <f t="shared" si="26"/>
        <v>#N/A</v>
      </c>
      <c r="ES17" s="170" t="e">
        <f t="shared" si="27"/>
        <v>#N/A</v>
      </c>
      <c r="ET17" s="170" t="e">
        <f t="shared" si="28"/>
        <v>#N/A</v>
      </c>
      <c r="EU17" s="170" t="e">
        <f t="shared" si="29"/>
        <v>#N/A</v>
      </c>
      <c r="EV17" s="170" t="e">
        <f t="shared" si="30"/>
        <v>#N/A</v>
      </c>
      <c r="EW17" s="170" t="e">
        <f t="shared" si="31"/>
        <v>#N/A</v>
      </c>
      <c r="EX17" s="170" t="e">
        <f t="shared" si="32"/>
        <v>#N/A</v>
      </c>
      <c r="EY17" s="170" t="e">
        <f t="shared" si="33"/>
        <v>#N/A</v>
      </c>
      <c r="EZ17" s="170" t="e">
        <f t="shared" si="34"/>
        <v>#N/A</v>
      </c>
      <c r="FA17" s="170" t="e">
        <f t="shared" si="35"/>
        <v>#N/A</v>
      </c>
      <c r="FB17" s="170" t="e">
        <f t="shared" si="36"/>
        <v>#N/A</v>
      </c>
      <c r="FC17" s="170" t="e">
        <f t="shared" si="37"/>
        <v>#N/A</v>
      </c>
      <c r="FD17" s="170" t="e">
        <f t="shared" si="38"/>
        <v>#N/A</v>
      </c>
      <c r="FE17" s="170" t="e">
        <f t="shared" si="39"/>
        <v>#N/A</v>
      </c>
      <c r="FF17" s="170" t="e">
        <f t="shared" si="40"/>
        <v>#N/A</v>
      </c>
      <c r="FG17" s="170" t="e">
        <f t="shared" si="41"/>
        <v>#N/A</v>
      </c>
      <c r="FH17" s="170" t="e">
        <f t="shared" si="42"/>
        <v>#N/A</v>
      </c>
      <c r="FI17" s="170" t="e">
        <f t="shared" si="43"/>
        <v>#N/A</v>
      </c>
      <c r="FJ17" s="170" t="e">
        <f t="shared" si="44"/>
        <v>#N/A</v>
      </c>
      <c r="FK17" s="170" t="e">
        <f t="shared" si="45"/>
        <v>#N/A</v>
      </c>
      <c r="FL17" s="170" t="e">
        <f t="shared" si="46"/>
        <v>#N/A</v>
      </c>
      <c r="FM17" s="170" t="e">
        <f t="shared" si="47"/>
        <v>#N/A</v>
      </c>
      <c r="FN17" s="170" t="e">
        <f t="shared" si="48"/>
        <v>#N/A</v>
      </c>
      <c r="FO17" s="170" t="e">
        <f t="shared" si="49"/>
        <v>#N/A</v>
      </c>
      <c r="FP17" s="170" t="e">
        <f t="shared" si="50"/>
        <v>#N/A</v>
      </c>
      <c r="FQ17" s="170" t="e">
        <f t="shared" si="51"/>
        <v>#N/A</v>
      </c>
      <c r="FR17" s="170" t="e">
        <f t="shared" si="52"/>
        <v>#N/A</v>
      </c>
      <c r="FS17" s="170" t="e">
        <f t="shared" si="53"/>
        <v>#N/A</v>
      </c>
      <c r="FT17" s="170" t="e">
        <f t="shared" si="54"/>
        <v>#N/A</v>
      </c>
      <c r="FU17" s="170" t="e">
        <f t="shared" si="55"/>
        <v>#N/A</v>
      </c>
      <c r="FV17" s="170" t="e">
        <f t="shared" si="56"/>
        <v>#N/A</v>
      </c>
      <c r="FW17" s="170" t="e">
        <f t="shared" si="57"/>
        <v>#N/A</v>
      </c>
      <c r="FX17" s="170" t="e">
        <f t="shared" si="58"/>
        <v>#N/A</v>
      </c>
      <c r="FY17" s="170" t="e">
        <f t="shared" si="59"/>
        <v>#N/A</v>
      </c>
      <c r="FZ17" s="170" t="e">
        <f t="shared" si="60"/>
        <v>#N/A</v>
      </c>
      <c r="GA17" s="170" t="e">
        <f t="shared" si="61"/>
        <v>#N/A</v>
      </c>
      <c r="GB17" s="170" t="e">
        <f t="shared" si="62"/>
        <v>#N/A</v>
      </c>
      <c r="GC17" s="170" t="e">
        <f t="shared" si="63"/>
        <v>#N/A</v>
      </c>
      <c r="GD17" s="170" t="e">
        <f t="shared" si="64"/>
        <v>#N/A</v>
      </c>
      <c r="GE17" s="170" t="e">
        <f t="shared" si="65"/>
        <v>#N/A</v>
      </c>
      <c r="GF17" s="170" t="e">
        <f t="shared" si="66"/>
        <v>#N/A</v>
      </c>
      <c r="GG17" s="170" t="e">
        <f t="shared" si="67"/>
        <v>#N/A</v>
      </c>
      <c r="GH17" s="170" t="e">
        <f t="shared" si="68"/>
        <v>#N/A</v>
      </c>
      <c r="GI17" s="170" t="e">
        <f t="shared" si="69"/>
        <v>#N/A</v>
      </c>
      <c r="GJ17" s="170" t="e">
        <f t="shared" si="70"/>
        <v>#N/A</v>
      </c>
      <c r="GK17" s="170" t="e">
        <f t="shared" si="71"/>
        <v>#N/A</v>
      </c>
      <c r="GL17" s="170" t="e">
        <f t="shared" si="72"/>
        <v>#N/A</v>
      </c>
      <c r="GM17" s="170" t="e">
        <f t="shared" si="73"/>
        <v>#N/A</v>
      </c>
      <c r="GN17" s="170" t="e">
        <f t="shared" si="74"/>
        <v>#N/A</v>
      </c>
      <c r="GO17" s="170" t="e">
        <f t="shared" si="75"/>
        <v>#N/A</v>
      </c>
      <c r="GP17" s="170" t="e">
        <f t="shared" si="76"/>
        <v>#N/A</v>
      </c>
      <c r="GQ17" s="170" t="e">
        <f t="shared" si="77"/>
        <v>#N/A</v>
      </c>
      <c r="GR17" s="170" t="e">
        <f t="shared" si="78"/>
        <v>#N/A</v>
      </c>
      <c r="GS17" s="170" t="e">
        <f t="shared" si="79"/>
        <v>#N/A</v>
      </c>
      <c r="GT17" s="170" t="e">
        <f t="shared" si="80"/>
        <v>#N/A</v>
      </c>
      <c r="GU17" s="170" t="e">
        <f t="shared" si="81"/>
        <v>#N/A</v>
      </c>
      <c r="GV17" s="170" t="e">
        <f t="shared" si="82"/>
        <v>#N/A</v>
      </c>
      <c r="GW17" s="170" t="e">
        <f t="shared" si="83"/>
        <v>#N/A</v>
      </c>
      <c r="GX17" s="170" t="e">
        <f t="shared" si="84"/>
        <v>#N/A</v>
      </c>
      <c r="GY17" s="170" t="e">
        <f t="shared" si="85"/>
        <v>#N/A</v>
      </c>
      <c r="GZ17" s="170" t="e">
        <f t="shared" si="86"/>
        <v>#N/A</v>
      </c>
      <c r="HA17" s="170" t="e">
        <f t="shared" si="87"/>
        <v>#N/A</v>
      </c>
      <c r="HB17" s="170" t="e">
        <f t="shared" si="88"/>
        <v>#N/A</v>
      </c>
      <c r="HC17" s="170" t="e">
        <f t="shared" si="89"/>
        <v>#N/A</v>
      </c>
      <c r="HD17" s="170" t="e">
        <f t="shared" si="90"/>
        <v>#N/A</v>
      </c>
      <c r="HE17" s="170" t="e">
        <f t="shared" si="91"/>
        <v>#N/A</v>
      </c>
      <c r="HF17" s="170" t="e">
        <f t="shared" si="92"/>
        <v>#N/A</v>
      </c>
      <c r="HG17" s="170" t="e">
        <f t="shared" si="93"/>
        <v>#N/A</v>
      </c>
      <c r="HH17" s="170" t="e">
        <f t="shared" si="94"/>
        <v>#N/A</v>
      </c>
      <c r="HI17" s="170" t="e">
        <f t="shared" si="95"/>
        <v>#N/A</v>
      </c>
      <c r="HJ17" s="170" t="e">
        <f t="shared" si="96"/>
        <v>#N/A</v>
      </c>
      <c r="HK17" s="170" t="e">
        <f t="shared" si="97"/>
        <v>#N/A</v>
      </c>
      <c r="HL17" s="170" t="e">
        <f t="shared" si="98"/>
        <v>#N/A</v>
      </c>
      <c r="HM17" s="170" t="e">
        <f t="shared" si="99"/>
        <v>#N/A</v>
      </c>
      <c r="HN17" s="170" t="e">
        <f t="shared" si="100"/>
        <v>#N/A</v>
      </c>
      <c r="HO17" s="170" t="e">
        <f t="shared" si="101"/>
        <v>#N/A</v>
      </c>
      <c r="HP17" s="170" t="e">
        <f t="shared" si="102"/>
        <v>#N/A</v>
      </c>
      <c r="HQ17" s="170" t="e">
        <f t="shared" si="103"/>
        <v>#N/A</v>
      </c>
      <c r="HR17" s="170" t="e">
        <f t="shared" si="104"/>
        <v>#N/A</v>
      </c>
      <c r="HS17" s="170" t="e">
        <f t="shared" si="105"/>
        <v>#N/A</v>
      </c>
      <c r="HT17" s="170" t="e">
        <f t="shared" si="106"/>
        <v>#N/A</v>
      </c>
    </row>
    <row r="18" spans="1:228" hidden="1" x14ac:dyDescent="0.25">
      <c r="A18" s="4">
        <v>15</v>
      </c>
      <c r="B18" s="110"/>
      <c r="C18" s="118"/>
      <c r="D18" s="123" t="str">
        <f t="shared" si="107"/>
        <v/>
      </c>
      <c r="E18" s="96"/>
      <c r="F18" s="123" t="str">
        <f t="shared" si="108"/>
        <v/>
      </c>
      <c r="G18" s="118"/>
      <c r="H18" s="111"/>
      <c r="I18" s="36" t="str">
        <f t="shared" si="0"/>
        <v/>
      </c>
      <c r="J18" s="36" t="str">
        <f t="shared" si="1"/>
        <v/>
      </c>
      <c r="K18" s="74" t="str">
        <f t="shared" si="109"/>
        <v/>
      </c>
      <c r="L18" s="23"/>
      <c r="M18" s="58"/>
      <c r="N18" s="281"/>
      <c r="O18" s="75" t="str">
        <f>IF(AND(D18&gt;0,E18&gt;0,F18&gt;0),IF(ISBLANK(N18),IF(ISBLANK(L18),"",(F18-D18)*VLOOKUP(L18,VLookups!$A$4:$B$13,2,FALSE)),N18),"")</f>
        <v/>
      </c>
      <c r="P18" s="76" t="str">
        <f t="shared" si="2"/>
        <v/>
      </c>
      <c r="Q18" s="96"/>
      <c r="R18" s="271" t="str">
        <f>IF(AND(Q18&gt;0,E18&gt;0,NOT(O18="")),ABS(VLOOKUP($Q$1,VLookups!$A$43:$B$44,2,FALSE)-_xlfn.NORM.DIST(Q18,K18,O18,TRUE)),"")</f>
        <v/>
      </c>
      <c r="S18" s="95" t="str">
        <f>IF(AND($D18&gt;0,$E18&gt;0,$F18&gt;0,NOT(ISBLANK($L18))),_xlfn.NORM.INV(ABS(VLOOKUP($Q$1,VLookups!$A$43:$B$44,2,FALSE)-S$3),$K18,$O18),"")</f>
        <v/>
      </c>
      <c r="T18" s="94" t="str">
        <f>IF(AND($D18&gt;0,$E18&gt;0,$F18&gt;0,NOT(ISBLANK($L18))),_xlfn.NORM.INV(ABS(VLOOKUP($Q$1,VLookups!$A$43:$B$44,2,FALSE)-T$3),$K18,$O18),"")</f>
        <v/>
      </c>
      <c r="U18" s="95" t="str">
        <f>IF(AND($D18&gt;0,$E18&gt;0,$F18&gt;0,NOT(ISBLANK($L18))),_xlfn.NORM.INV(ABS(VLOOKUP($Q$1,VLookups!$A$43:$B$44,2,FALSE)-U$3),$K18,$O18),"")</f>
        <v/>
      </c>
      <c r="V18" s="94" t="str">
        <f>IF(AND($D18&gt;0,$E18&gt;0,$F18&gt;0,NOT(ISBLANK($L18))),_xlfn.NORM.INV(ABS(VLOOKUP($Q$1,VLookups!$A$43:$B$44,2,FALSE)-V$3),$K18,$O18),"")</f>
        <v/>
      </c>
      <c r="W18" s="95" t="str">
        <f>IF(AND($D18&gt;0,$E18&gt;0,$F18&gt;0,NOT(ISBLANK($L18))),_xlfn.NORM.INV(ABS(VLOOKUP($Q$1,VLookups!$A$43:$B$44,2,FALSE)-W$3),$K18,$O18),"")</f>
        <v/>
      </c>
      <c r="X18" s="94" t="str">
        <f>IF(AND($D18&gt;0,$E18&gt;0,$F18&gt;0,NOT(ISBLANK($L18))),_xlfn.NORM.INV(ABS(VLOOKUP($Q$1,VLookups!$A$43:$B$44,2,FALSE)-X$3),$K18,$O18),"")</f>
        <v/>
      </c>
      <c r="Y18" s="5"/>
      <c r="Z18" s="169" t="str">
        <f t="shared" si="110"/>
        <v/>
      </c>
      <c r="AA18" s="50" t="str">
        <f t="shared" ref="AA18:AT18" si="151">IF(ISNONTEXT($Z18),AB18-$Z18,"")</f>
        <v/>
      </c>
      <c r="AB18" s="50" t="str">
        <f t="shared" si="151"/>
        <v/>
      </c>
      <c r="AC18" s="50" t="str">
        <f t="shared" si="151"/>
        <v/>
      </c>
      <c r="AD18" s="50" t="str">
        <f t="shared" si="151"/>
        <v/>
      </c>
      <c r="AE18" s="50" t="str">
        <f t="shared" si="151"/>
        <v/>
      </c>
      <c r="AF18" s="50" t="str">
        <f t="shared" si="151"/>
        <v/>
      </c>
      <c r="AG18" s="50" t="str">
        <f t="shared" si="151"/>
        <v/>
      </c>
      <c r="AH18" s="50" t="str">
        <f t="shared" si="151"/>
        <v/>
      </c>
      <c r="AI18" s="50" t="str">
        <f t="shared" si="151"/>
        <v/>
      </c>
      <c r="AJ18" s="50" t="str">
        <f t="shared" si="151"/>
        <v/>
      </c>
      <c r="AK18" s="50" t="str">
        <f t="shared" si="151"/>
        <v/>
      </c>
      <c r="AL18" s="50" t="str">
        <f t="shared" si="151"/>
        <v/>
      </c>
      <c r="AM18" s="50" t="str">
        <f t="shared" si="151"/>
        <v/>
      </c>
      <c r="AN18" s="50" t="str">
        <f t="shared" si="151"/>
        <v/>
      </c>
      <c r="AO18" s="50" t="str">
        <f t="shared" si="151"/>
        <v/>
      </c>
      <c r="AP18" s="50" t="str">
        <f t="shared" si="151"/>
        <v/>
      </c>
      <c r="AQ18" s="50" t="str">
        <f t="shared" si="151"/>
        <v/>
      </c>
      <c r="AR18" s="50" t="str">
        <f t="shared" si="151"/>
        <v/>
      </c>
      <c r="AS18" s="50" t="str">
        <f t="shared" si="151"/>
        <v/>
      </c>
      <c r="AT18" s="50" t="str">
        <f t="shared" si="151"/>
        <v/>
      </c>
      <c r="AU18" s="50" t="str">
        <f t="shared" si="112"/>
        <v/>
      </c>
      <c r="AV18" s="50" t="str">
        <f t="shared" ref="AV18:DG18" si="152">IF(ISNONTEXT($Z18),AU18+$Z18,"")</f>
        <v/>
      </c>
      <c r="AW18" s="50" t="str">
        <f t="shared" si="152"/>
        <v/>
      </c>
      <c r="AX18" s="50" t="str">
        <f t="shared" si="152"/>
        <v/>
      </c>
      <c r="AY18" s="50" t="str">
        <f t="shared" si="152"/>
        <v/>
      </c>
      <c r="AZ18" s="50" t="str">
        <f t="shared" si="152"/>
        <v/>
      </c>
      <c r="BA18" s="50" t="str">
        <f t="shared" si="152"/>
        <v/>
      </c>
      <c r="BB18" s="50" t="str">
        <f t="shared" si="152"/>
        <v/>
      </c>
      <c r="BC18" s="50" t="str">
        <f t="shared" si="152"/>
        <v/>
      </c>
      <c r="BD18" s="50" t="str">
        <f t="shared" si="152"/>
        <v/>
      </c>
      <c r="BE18" s="50" t="str">
        <f t="shared" si="152"/>
        <v/>
      </c>
      <c r="BF18" s="50" t="str">
        <f t="shared" si="152"/>
        <v/>
      </c>
      <c r="BG18" s="50" t="str">
        <f t="shared" si="152"/>
        <v/>
      </c>
      <c r="BH18" s="50" t="str">
        <f t="shared" si="152"/>
        <v/>
      </c>
      <c r="BI18" s="50" t="str">
        <f t="shared" si="152"/>
        <v/>
      </c>
      <c r="BJ18" s="50" t="str">
        <f t="shared" si="152"/>
        <v/>
      </c>
      <c r="BK18" s="50" t="str">
        <f t="shared" si="152"/>
        <v/>
      </c>
      <c r="BL18" s="50" t="str">
        <f t="shared" si="152"/>
        <v/>
      </c>
      <c r="BM18" s="50" t="str">
        <f t="shared" si="152"/>
        <v/>
      </c>
      <c r="BN18" s="50" t="str">
        <f t="shared" si="152"/>
        <v/>
      </c>
      <c r="BO18" s="50" t="str">
        <f t="shared" si="152"/>
        <v/>
      </c>
      <c r="BP18" s="50" t="str">
        <f t="shared" si="152"/>
        <v/>
      </c>
      <c r="BQ18" s="50" t="str">
        <f t="shared" si="152"/>
        <v/>
      </c>
      <c r="BR18" s="50" t="str">
        <f t="shared" si="152"/>
        <v/>
      </c>
      <c r="BS18" s="50" t="str">
        <f t="shared" si="152"/>
        <v/>
      </c>
      <c r="BT18" s="50" t="str">
        <f t="shared" si="152"/>
        <v/>
      </c>
      <c r="BU18" s="50" t="str">
        <f t="shared" si="152"/>
        <v/>
      </c>
      <c r="BV18" s="50" t="str">
        <f t="shared" si="152"/>
        <v/>
      </c>
      <c r="BW18" s="50" t="str">
        <f t="shared" si="152"/>
        <v/>
      </c>
      <c r="BX18" s="50" t="str">
        <f t="shared" si="152"/>
        <v/>
      </c>
      <c r="BY18" s="50" t="str">
        <f t="shared" si="152"/>
        <v/>
      </c>
      <c r="BZ18" s="50" t="str">
        <f t="shared" si="152"/>
        <v/>
      </c>
      <c r="CA18" s="50" t="str">
        <f t="shared" si="152"/>
        <v/>
      </c>
      <c r="CB18" s="50" t="str">
        <f t="shared" si="152"/>
        <v/>
      </c>
      <c r="CC18" s="50" t="str">
        <f t="shared" si="152"/>
        <v/>
      </c>
      <c r="CD18" s="50" t="str">
        <f t="shared" si="152"/>
        <v/>
      </c>
      <c r="CE18" s="50" t="str">
        <f t="shared" si="152"/>
        <v/>
      </c>
      <c r="CF18" s="50" t="str">
        <f t="shared" si="152"/>
        <v/>
      </c>
      <c r="CG18" s="50" t="str">
        <f t="shared" si="152"/>
        <v/>
      </c>
      <c r="CH18" s="50" t="str">
        <f t="shared" si="152"/>
        <v/>
      </c>
      <c r="CI18" s="50" t="str">
        <f t="shared" si="152"/>
        <v/>
      </c>
      <c r="CJ18" s="50" t="str">
        <f t="shared" si="152"/>
        <v/>
      </c>
      <c r="CK18" s="50" t="str">
        <f t="shared" si="152"/>
        <v/>
      </c>
      <c r="CL18" s="50" t="str">
        <f t="shared" si="152"/>
        <v/>
      </c>
      <c r="CM18" s="50" t="str">
        <f t="shared" si="152"/>
        <v/>
      </c>
      <c r="CN18" s="50" t="str">
        <f t="shared" si="152"/>
        <v/>
      </c>
      <c r="CO18" s="50" t="str">
        <f t="shared" si="152"/>
        <v/>
      </c>
      <c r="CP18" s="50" t="str">
        <f t="shared" si="152"/>
        <v/>
      </c>
      <c r="CQ18" s="50" t="str">
        <f t="shared" si="152"/>
        <v/>
      </c>
      <c r="CR18" s="50" t="str">
        <f t="shared" si="152"/>
        <v/>
      </c>
      <c r="CS18" s="50" t="str">
        <f t="shared" si="152"/>
        <v/>
      </c>
      <c r="CT18" s="50" t="str">
        <f t="shared" si="152"/>
        <v/>
      </c>
      <c r="CU18" s="50" t="str">
        <f t="shared" si="152"/>
        <v/>
      </c>
      <c r="CV18" s="50" t="str">
        <f t="shared" si="152"/>
        <v/>
      </c>
      <c r="CW18" s="50" t="str">
        <f t="shared" si="152"/>
        <v/>
      </c>
      <c r="CX18" s="50" t="str">
        <f t="shared" si="152"/>
        <v/>
      </c>
      <c r="CY18" s="50" t="str">
        <f t="shared" si="152"/>
        <v/>
      </c>
      <c r="CZ18" s="50" t="str">
        <f t="shared" si="152"/>
        <v/>
      </c>
      <c r="DA18" s="50" t="str">
        <f t="shared" si="152"/>
        <v/>
      </c>
      <c r="DB18" s="50" t="str">
        <f t="shared" si="152"/>
        <v/>
      </c>
      <c r="DC18" s="50" t="str">
        <f t="shared" si="152"/>
        <v/>
      </c>
      <c r="DD18" s="50" t="str">
        <f t="shared" si="152"/>
        <v/>
      </c>
      <c r="DE18" s="50" t="str">
        <f t="shared" si="152"/>
        <v/>
      </c>
      <c r="DF18" s="50" t="str">
        <f t="shared" si="152"/>
        <v/>
      </c>
      <c r="DG18" s="50" t="str">
        <f t="shared" si="152"/>
        <v/>
      </c>
      <c r="DH18" s="50" t="str">
        <f t="shared" ref="DH18:DW18" si="153">IF(ISNONTEXT($Z18),DG18+$Z18,"")</f>
        <v/>
      </c>
      <c r="DI18" s="50" t="str">
        <f t="shared" si="153"/>
        <v/>
      </c>
      <c r="DJ18" s="50" t="str">
        <f t="shared" si="153"/>
        <v/>
      </c>
      <c r="DK18" s="50" t="str">
        <f t="shared" si="153"/>
        <v/>
      </c>
      <c r="DL18" s="50" t="str">
        <f t="shared" si="153"/>
        <v/>
      </c>
      <c r="DM18" s="50" t="str">
        <f t="shared" si="153"/>
        <v/>
      </c>
      <c r="DN18" s="50" t="str">
        <f t="shared" si="153"/>
        <v/>
      </c>
      <c r="DO18" s="50" t="str">
        <f t="shared" si="153"/>
        <v/>
      </c>
      <c r="DP18" s="50" t="str">
        <f t="shared" si="153"/>
        <v/>
      </c>
      <c r="DQ18" s="50" t="str">
        <f t="shared" si="153"/>
        <v/>
      </c>
      <c r="DR18" s="50" t="str">
        <f t="shared" si="153"/>
        <v/>
      </c>
      <c r="DS18" s="50" t="str">
        <f t="shared" si="153"/>
        <v/>
      </c>
      <c r="DT18" s="50" t="str">
        <f t="shared" si="153"/>
        <v/>
      </c>
      <c r="DU18" s="50" t="str">
        <f t="shared" si="153"/>
        <v/>
      </c>
      <c r="DV18" s="50" t="str">
        <f t="shared" si="153"/>
        <v/>
      </c>
      <c r="DW18" s="50" t="str">
        <f t="shared" si="153"/>
        <v/>
      </c>
      <c r="DX18" s="170" t="e">
        <f t="shared" si="6"/>
        <v>#N/A</v>
      </c>
      <c r="DY18" s="170" t="e">
        <f t="shared" si="7"/>
        <v>#N/A</v>
      </c>
      <c r="DZ18" s="170" t="e">
        <f t="shared" si="8"/>
        <v>#N/A</v>
      </c>
      <c r="EA18" s="170" t="e">
        <f t="shared" si="9"/>
        <v>#N/A</v>
      </c>
      <c r="EB18" s="170" t="e">
        <f t="shared" si="10"/>
        <v>#N/A</v>
      </c>
      <c r="EC18" s="170" t="e">
        <f t="shared" si="11"/>
        <v>#N/A</v>
      </c>
      <c r="ED18" s="170" t="e">
        <f t="shared" si="12"/>
        <v>#N/A</v>
      </c>
      <c r="EE18" s="170" t="e">
        <f t="shared" si="13"/>
        <v>#N/A</v>
      </c>
      <c r="EF18" s="170" t="e">
        <f t="shared" si="14"/>
        <v>#N/A</v>
      </c>
      <c r="EG18" s="170" t="e">
        <f t="shared" si="15"/>
        <v>#N/A</v>
      </c>
      <c r="EH18" s="170" t="e">
        <f t="shared" si="16"/>
        <v>#N/A</v>
      </c>
      <c r="EI18" s="170" t="e">
        <f t="shared" si="17"/>
        <v>#N/A</v>
      </c>
      <c r="EJ18" s="170" t="e">
        <f t="shared" si="18"/>
        <v>#N/A</v>
      </c>
      <c r="EK18" s="170" t="e">
        <f t="shared" si="19"/>
        <v>#N/A</v>
      </c>
      <c r="EL18" s="170" t="e">
        <f t="shared" si="20"/>
        <v>#N/A</v>
      </c>
      <c r="EM18" s="170" t="e">
        <f t="shared" si="21"/>
        <v>#N/A</v>
      </c>
      <c r="EN18" s="170" t="e">
        <f t="shared" si="22"/>
        <v>#N/A</v>
      </c>
      <c r="EO18" s="170" t="e">
        <f t="shared" si="23"/>
        <v>#N/A</v>
      </c>
      <c r="EP18" s="170" t="e">
        <f t="shared" si="24"/>
        <v>#N/A</v>
      </c>
      <c r="EQ18" s="170" t="e">
        <f t="shared" si="25"/>
        <v>#N/A</v>
      </c>
      <c r="ER18" s="170" t="e">
        <f t="shared" si="26"/>
        <v>#N/A</v>
      </c>
      <c r="ES18" s="170" t="e">
        <f t="shared" si="27"/>
        <v>#N/A</v>
      </c>
      <c r="ET18" s="170" t="e">
        <f t="shared" si="28"/>
        <v>#N/A</v>
      </c>
      <c r="EU18" s="170" t="e">
        <f t="shared" si="29"/>
        <v>#N/A</v>
      </c>
      <c r="EV18" s="170" t="e">
        <f t="shared" si="30"/>
        <v>#N/A</v>
      </c>
      <c r="EW18" s="170" t="e">
        <f t="shared" si="31"/>
        <v>#N/A</v>
      </c>
      <c r="EX18" s="170" t="e">
        <f t="shared" si="32"/>
        <v>#N/A</v>
      </c>
      <c r="EY18" s="170" t="e">
        <f t="shared" si="33"/>
        <v>#N/A</v>
      </c>
      <c r="EZ18" s="170" t="e">
        <f t="shared" si="34"/>
        <v>#N/A</v>
      </c>
      <c r="FA18" s="170" t="e">
        <f t="shared" si="35"/>
        <v>#N/A</v>
      </c>
      <c r="FB18" s="170" t="e">
        <f t="shared" si="36"/>
        <v>#N/A</v>
      </c>
      <c r="FC18" s="170" t="e">
        <f t="shared" si="37"/>
        <v>#N/A</v>
      </c>
      <c r="FD18" s="170" t="e">
        <f t="shared" si="38"/>
        <v>#N/A</v>
      </c>
      <c r="FE18" s="170" t="e">
        <f t="shared" si="39"/>
        <v>#N/A</v>
      </c>
      <c r="FF18" s="170" t="e">
        <f t="shared" si="40"/>
        <v>#N/A</v>
      </c>
      <c r="FG18" s="170" t="e">
        <f t="shared" si="41"/>
        <v>#N/A</v>
      </c>
      <c r="FH18" s="170" t="e">
        <f t="shared" si="42"/>
        <v>#N/A</v>
      </c>
      <c r="FI18" s="170" t="e">
        <f t="shared" si="43"/>
        <v>#N/A</v>
      </c>
      <c r="FJ18" s="170" t="e">
        <f t="shared" si="44"/>
        <v>#N/A</v>
      </c>
      <c r="FK18" s="170" t="e">
        <f t="shared" si="45"/>
        <v>#N/A</v>
      </c>
      <c r="FL18" s="170" t="e">
        <f t="shared" si="46"/>
        <v>#N/A</v>
      </c>
      <c r="FM18" s="170" t="e">
        <f t="shared" si="47"/>
        <v>#N/A</v>
      </c>
      <c r="FN18" s="170" t="e">
        <f t="shared" si="48"/>
        <v>#N/A</v>
      </c>
      <c r="FO18" s="170" t="e">
        <f t="shared" si="49"/>
        <v>#N/A</v>
      </c>
      <c r="FP18" s="170" t="e">
        <f t="shared" si="50"/>
        <v>#N/A</v>
      </c>
      <c r="FQ18" s="170" t="e">
        <f t="shared" si="51"/>
        <v>#N/A</v>
      </c>
      <c r="FR18" s="170" t="e">
        <f t="shared" si="52"/>
        <v>#N/A</v>
      </c>
      <c r="FS18" s="170" t="e">
        <f t="shared" si="53"/>
        <v>#N/A</v>
      </c>
      <c r="FT18" s="170" t="e">
        <f t="shared" si="54"/>
        <v>#N/A</v>
      </c>
      <c r="FU18" s="170" t="e">
        <f t="shared" si="55"/>
        <v>#N/A</v>
      </c>
      <c r="FV18" s="170" t="e">
        <f t="shared" si="56"/>
        <v>#N/A</v>
      </c>
      <c r="FW18" s="170" t="e">
        <f t="shared" si="57"/>
        <v>#N/A</v>
      </c>
      <c r="FX18" s="170" t="e">
        <f t="shared" si="58"/>
        <v>#N/A</v>
      </c>
      <c r="FY18" s="170" t="e">
        <f t="shared" si="59"/>
        <v>#N/A</v>
      </c>
      <c r="FZ18" s="170" t="e">
        <f t="shared" si="60"/>
        <v>#N/A</v>
      </c>
      <c r="GA18" s="170" t="e">
        <f t="shared" si="61"/>
        <v>#N/A</v>
      </c>
      <c r="GB18" s="170" t="e">
        <f t="shared" si="62"/>
        <v>#N/A</v>
      </c>
      <c r="GC18" s="170" t="e">
        <f t="shared" si="63"/>
        <v>#N/A</v>
      </c>
      <c r="GD18" s="170" t="e">
        <f t="shared" si="64"/>
        <v>#N/A</v>
      </c>
      <c r="GE18" s="170" t="e">
        <f t="shared" si="65"/>
        <v>#N/A</v>
      </c>
      <c r="GF18" s="170" t="e">
        <f t="shared" si="66"/>
        <v>#N/A</v>
      </c>
      <c r="GG18" s="170" t="e">
        <f t="shared" si="67"/>
        <v>#N/A</v>
      </c>
      <c r="GH18" s="170" t="e">
        <f t="shared" si="68"/>
        <v>#N/A</v>
      </c>
      <c r="GI18" s="170" t="e">
        <f t="shared" si="69"/>
        <v>#N/A</v>
      </c>
      <c r="GJ18" s="170" t="e">
        <f t="shared" si="70"/>
        <v>#N/A</v>
      </c>
      <c r="GK18" s="170" t="e">
        <f t="shared" si="71"/>
        <v>#N/A</v>
      </c>
      <c r="GL18" s="170" t="e">
        <f t="shared" si="72"/>
        <v>#N/A</v>
      </c>
      <c r="GM18" s="170" t="e">
        <f t="shared" si="73"/>
        <v>#N/A</v>
      </c>
      <c r="GN18" s="170" t="e">
        <f t="shared" si="74"/>
        <v>#N/A</v>
      </c>
      <c r="GO18" s="170" t="e">
        <f t="shared" si="75"/>
        <v>#N/A</v>
      </c>
      <c r="GP18" s="170" t="e">
        <f t="shared" si="76"/>
        <v>#N/A</v>
      </c>
      <c r="GQ18" s="170" t="e">
        <f t="shared" si="77"/>
        <v>#N/A</v>
      </c>
      <c r="GR18" s="170" t="e">
        <f t="shared" si="78"/>
        <v>#N/A</v>
      </c>
      <c r="GS18" s="170" t="e">
        <f t="shared" si="79"/>
        <v>#N/A</v>
      </c>
      <c r="GT18" s="170" t="e">
        <f t="shared" si="80"/>
        <v>#N/A</v>
      </c>
      <c r="GU18" s="170" t="e">
        <f t="shared" si="81"/>
        <v>#N/A</v>
      </c>
      <c r="GV18" s="170" t="e">
        <f t="shared" si="82"/>
        <v>#N/A</v>
      </c>
      <c r="GW18" s="170" t="e">
        <f t="shared" si="83"/>
        <v>#N/A</v>
      </c>
      <c r="GX18" s="170" t="e">
        <f t="shared" si="84"/>
        <v>#N/A</v>
      </c>
      <c r="GY18" s="170" t="e">
        <f t="shared" si="85"/>
        <v>#N/A</v>
      </c>
      <c r="GZ18" s="170" t="e">
        <f t="shared" si="86"/>
        <v>#N/A</v>
      </c>
      <c r="HA18" s="170" t="e">
        <f t="shared" si="87"/>
        <v>#N/A</v>
      </c>
      <c r="HB18" s="170" t="e">
        <f t="shared" si="88"/>
        <v>#N/A</v>
      </c>
      <c r="HC18" s="170" t="e">
        <f t="shared" si="89"/>
        <v>#N/A</v>
      </c>
      <c r="HD18" s="170" t="e">
        <f t="shared" si="90"/>
        <v>#N/A</v>
      </c>
      <c r="HE18" s="170" t="e">
        <f t="shared" si="91"/>
        <v>#N/A</v>
      </c>
      <c r="HF18" s="170" t="e">
        <f t="shared" si="92"/>
        <v>#N/A</v>
      </c>
      <c r="HG18" s="170" t="e">
        <f t="shared" si="93"/>
        <v>#N/A</v>
      </c>
      <c r="HH18" s="170" t="e">
        <f t="shared" si="94"/>
        <v>#N/A</v>
      </c>
      <c r="HI18" s="170" t="e">
        <f t="shared" si="95"/>
        <v>#N/A</v>
      </c>
      <c r="HJ18" s="170" t="e">
        <f t="shared" si="96"/>
        <v>#N/A</v>
      </c>
      <c r="HK18" s="170" t="e">
        <f t="shared" si="97"/>
        <v>#N/A</v>
      </c>
      <c r="HL18" s="170" t="e">
        <f t="shared" si="98"/>
        <v>#N/A</v>
      </c>
      <c r="HM18" s="170" t="e">
        <f t="shared" si="99"/>
        <v>#N/A</v>
      </c>
      <c r="HN18" s="170" t="e">
        <f t="shared" si="100"/>
        <v>#N/A</v>
      </c>
      <c r="HO18" s="170" t="e">
        <f t="shared" si="101"/>
        <v>#N/A</v>
      </c>
      <c r="HP18" s="170" t="e">
        <f t="shared" si="102"/>
        <v>#N/A</v>
      </c>
      <c r="HQ18" s="170" t="e">
        <f t="shared" si="103"/>
        <v>#N/A</v>
      </c>
      <c r="HR18" s="170" t="e">
        <f t="shared" si="104"/>
        <v>#N/A</v>
      </c>
      <c r="HS18" s="170" t="e">
        <f t="shared" si="105"/>
        <v>#N/A</v>
      </c>
      <c r="HT18" s="170" t="e">
        <f t="shared" si="106"/>
        <v>#N/A</v>
      </c>
    </row>
    <row r="19" spans="1:228" hidden="1" x14ac:dyDescent="0.25">
      <c r="A19" s="4">
        <v>16</v>
      </c>
      <c r="B19" s="110"/>
      <c r="C19" s="118"/>
      <c r="D19" s="123" t="str">
        <f t="shared" si="107"/>
        <v/>
      </c>
      <c r="E19" s="96"/>
      <c r="F19" s="123" t="str">
        <f t="shared" si="108"/>
        <v/>
      </c>
      <c r="G19" s="118"/>
      <c r="H19" s="111"/>
      <c r="I19" s="36" t="str">
        <f t="shared" si="0"/>
        <v/>
      </c>
      <c r="J19" s="36" t="str">
        <f t="shared" si="1"/>
        <v/>
      </c>
      <c r="K19" s="74" t="str">
        <f t="shared" si="109"/>
        <v/>
      </c>
      <c r="L19" s="23"/>
      <c r="M19" s="58"/>
      <c r="N19" s="281"/>
      <c r="O19" s="75" t="str">
        <f>IF(AND(D19&gt;0,E19&gt;0,F19&gt;0),IF(ISBLANK(N19),IF(ISBLANK(L19),"",(F19-D19)*VLOOKUP(L19,VLookups!$A$4:$B$13,2,FALSE)),N19),"")</f>
        <v/>
      </c>
      <c r="P19" s="76" t="str">
        <f t="shared" si="2"/>
        <v/>
      </c>
      <c r="Q19" s="96"/>
      <c r="R19" s="271" t="str">
        <f>IF(AND(Q19&gt;0,E19&gt;0,NOT(O19="")),ABS(VLOOKUP($Q$1,VLookups!$A$43:$B$44,2,FALSE)-_xlfn.NORM.DIST(Q19,K19,O19,TRUE)),"")</f>
        <v/>
      </c>
      <c r="S19" s="95" t="str">
        <f>IF(AND($D19&gt;0,$E19&gt;0,$F19&gt;0,NOT(ISBLANK($L19))),_xlfn.NORM.INV(ABS(VLOOKUP($Q$1,VLookups!$A$43:$B$44,2,FALSE)-S$3),$K19,$O19),"")</f>
        <v/>
      </c>
      <c r="T19" s="94" t="str">
        <f>IF(AND($D19&gt;0,$E19&gt;0,$F19&gt;0,NOT(ISBLANK($L19))),_xlfn.NORM.INV(ABS(VLOOKUP($Q$1,VLookups!$A$43:$B$44,2,FALSE)-T$3),$K19,$O19),"")</f>
        <v/>
      </c>
      <c r="U19" s="95" t="str">
        <f>IF(AND($D19&gt;0,$E19&gt;0,$F19&gt;0,NOT(ISBLANK($L19))),_xlfn.NORM.INV(ABS(VLOOKUP($Q$1,VLookups!$A$43:$B$44,2,FALSE)-U$3),$K19,$O19),"")</f>
        <v/>
      </c>
      <c r="V19" s="94" t="str">
        <f>IF(AND($D19&gt;0,$E19&gt;0,$F19&gt;0,NOT(ISBLANK($L19))),_xlfn.NORM.INV(ABS(VLOOKUP($Q$1,VLookups!$A$43:$B$44,2,FALSE)-V$3),$K19,$O19),"")</f>
        <v/>
      </c>
      <c r="W19" s="95" t="str">
        <f>IF(AND($D19&gt;0,$E19&gt;0,$F19&gt;0,NOT(ISBLANK($L19))),_xlfn.NORM.INV(ABS(VLOOKUP($Q$1,VLookups!$A$43:$B$44,2,FALSE)-W$3),$K19,$O19),"")</f>
        <v/>
      </c>
      <c r="X19" s="94" t="str">
        <f>IF(AND($D19&gt;0,$E19&gt;0,$F19&gt;0,NOT(ISBLANK($L19))),_xlfn.NORM.INV(ABS(VLOOKUP($Q$1,VLookups!$A$43:$B$44,2,FALSE)-X$3),$K19,$O19),"")</f>
        <v/>
      </c>
      <c r="Y19" s="5"/>
      <c r="Z19" s="169" t="str">
        <f t="shared" si="110"/>
        <v/>
      </c>
      <c r="AA19" s="50" t="str">
        <f t="shared" ref="AA19:AT19" si="154">IF(ISNONTEXT($Z19),AB19-$Z19,"")</f>
        <v/>
      </c>
      <c r="AB19" s="50" t="str">
        <f t="shared" si="154"/>
        <v/>
      </c>
      <c r="AC19" s="50" t="str">
        <f t="shared" si="154"/>
        <v/>
      </c>
      <c r="AD19" s="50" t="str">
        <f t="shared" si="154"/>
        <v/>
      </c>
      <c r="AE19" s="50" t="str">
        <f t="shared" si="154"/>
        <v/>
      </c>
      <c r="AF19" s="50" t="str">
        <f t="shared" si="154"/>
        <v/>
      </c>
      <c r="AG19" s="50" t="str">
        <f t="shared" si="154"/>
        <v/>
      </c>
      <c r="AH19" s="50" t="str">
        <f t="shared" si="154"/>
        <v/>
      </c>
      <c r="AI19" s="50" t="str">
        <f t="shared" si="154"/>
        <v/>
      </c>
      <c r="AJ19" s="50" t="str">
        <f t="shared" si="154"/>
        <v/>
      </c>
      <c r="AK19" s="50" t="str">
        <f t="shared" si="154"/>
        <v/>
      </c>
      <c r="AL19" s="50" t="str">
        <f t="shared" si="154"/>
        <v/>
      </c>
      <c r="AM19" s="50" t="str">
        <f t="shared" si="154"/>
        <v/>
      </c>
      <c r="AN19" s="50" t="str">
        <f t="shared" si="154"/>
        <v/>
      </c>
      <c r="AO19" s="50" t="str">
        <f t="shared" si="154"/>
        <v/>
      </c>
      <c r="AP19" s="50" t="str">
        <f t="shared" si="154"/>
        <v/>
      </c>
      <c r="AQ19" s="50" t="str">
        <f t="shared" si="154"/>
        <v/>
      </c>
      <c r="AR19" s="50" t="str">
        <f t="shared" si="154"/>
        <v/>
      </c>
      <c r="AS19" s="50" t="str">
        <f t="shared" si="154"/>
        <v/>
      </c>
      <c r="AT19" s="50" t="str">
        <f t="shared" si="154"/>
        <v/>
      </c>
      <c r="AU19" s="50" t="str">
        <f t="shared" si="112"/>
        <v/>
      </c>
      <c r="AV19" s="50" t="str">
        <f t="shared" ref="AV19:DG19" si="155">IF(ISNONTEXT($Z19),AU19+$Z19,"")</f>
        <v/>
      </c>
      <c r="AW19" s="50" t="str">
        <f t="shared" si="155"/>
        <v/>
      </c>
      <c r="AX19" s="50" t="str">
        <f t="shared" si="155"/>
        <v/>
      </c>
      <c r="AY19" s="50" t="str">
        <f t="shared" si="155"/>
        <v/>
      </c>
      <c r="AZ19" s="50" t="str">
        <f t="shared" si="155"/>
        <v/>
      </c>
      <c r="BA19" s="50" t="str">
        <f t="shared" si="155"/>
        <v/>
      </c>
      <c r="BB19" s="50" t="str">
        <f t="shared" si="155"/>
        <v/>
      </c>
      <c r="BC19" s="50" t="str">
        <f t="shared" si="155"/>
        <v/>
      </c>
      <c r="BD19" s="50" t="str">
        <f t="shared" si="155"/>
        <v/>
      </c>
      <c r="BE19" s="50" t="str">
        <f t="shared" si="155"/>
        <v/>
      </c>
      <c r="BF19" s="50" t="str">
        <f t="shared" si="155"/>
        <v/>
      </c>
      <c r="BG19" s="50" t="str">
        <f t="shared" si="155"/>
        <v/>
      </c>
      <c r="BH19" s="50" t="str">
        <f t="shared" si="155"/>
        <v/>
      </c>
      <c r="BI19" s="50" t="str">
        <f t="shared" si="155"/>
        <v/>
      </c>
      <c r="BJ19" s="50" t="str">
        <f t="shared" si="155"/>
        <v/>
      </c>
      <c r="BK19" s="50" t="str">
        <f t="shared" si="155"/>
        <v/>
      </c>
      <c r="BL19" s="50" t="str">
        <f t="shared" si="155"/>
        <v/>
      </c>
      <c r="BM19" s="50" t="str">
        <f t="shared" si="155"/>
        <v/>
      </c>
      <c r="BN19" s="50" t="str">
        <f t="shared" si="155"/>
        <v/>
      </c>
      <c r="BO19" s="50" t="str">
        <f t="shared" si="155"/>
        <v/>
      </c>
      <c r="BP19" s="50" t="str">
        <f t="shared" si="155"/>
        <v/>
      </c>
      <c r="BQ19" s="50" t="str">
        <f t="shared" si="155"/>
        <v/>
      </c>
      <c r="BR19" s="50" t="str">
        <f t="shared" si="155"/>
        <v/>
      </c>
      <c r="BS19" s="50" t="str">
        <f t="shared" si="155"/>
        <v/>
      </c>
      <c r="BT19" s="50" t="str">
        <f t="shared" si="155"/>
        <v/>
      </c>
      <c r="BU19" s="50" t="str">
        <f t="shared" si="155"/>
        <v/>
      </c>
      <c r="BV19" s="50" t="str">
        <f t="shared" si="155"/>
        <v/>
      </c>
      <c r="BW19" s="50" t="str">
        <f t="shared" si="155"/>
        <v/>
      </c>
      <c r="BX19" s="50" t="str">
        <f t="shared" si="155"/>
        <v/>
      </c>
      <c r="BY19" s="50" t="str">
        <f t="shared" si="155"/>
        <v/>
      </c>
      <c r="BZ19" s="50" t="str">
        <f t="shared" si="155"/>
        <v/>
      </c>
      <c r="CA19" s="50" t="str">
        <f t="shared" si="155"/>
        <v/>
      </c>
      <c r="CB19" s="50" t="str">
        <f t="shared" si="155"/>
        <v/>
      </c>
      <c r="CC19" s="50" t="str">
        <f t="shared" si="155"/>
        <v/>
      </c>
      <c r="CD19" s="50" t="str">
        <f t="shared" si="155"/>
        <v/>
      </c>
      <c r="CE19" s="50" t="str">
        <f t="shared" si="155"/>
        <v/>
      </c>
      <c r="CF19" s="50" t="str">
        <f t="shared" si="155"/>
        <v/>
      </c>
      <c r="CG19" s="50" t="str">
        <f t="shared" si="155"/>
        <v/>
      </c>
      <c r="CH19" s="50" t="str">
        <f t="shared" si="155"/>
        <v/>
      </c>
      <c r="CI19" s="50" t="str">
        <f t="shared" si="155"/>
        <v/>
      </c>
      <c r="CJ19" s="50" t="str">
        <f t="shared" si="155"/>
        <v/>
      </c>
      <c r="CK19" s="50" t="str">
        <f t="shared" si="155"/>
        <v/>
      </c>
      <c r="CL19" s="50" t="str">
        <f t="shared" si="155"/>
        <v/>
      </c>
      <c r="CM19" s="50" t="str">
        <f t="shared" si="155"/>
        <v/>
      </c>
      <c r="CN19" s="50" t="str">
        <f t="shared" si="155"/>
        <v/>
      </c>
      <c r="CO19" s="50" t="str">
        <f t="shared" si="155"/>
        <v/>
      </c>
      <c r="CP19" s="50" t="str">
        <f t="shared" si="155"/>
        <v/>
      </c>
      <c r="CQ19" s="50" t="str">
        <f t="shared" si="155"/>
        <v/>
      </c>
      <c r="CR19" s="50" t="str">
        <f t="shared" si="155"/>
        <v/>
      </c>
      <c r="CS19" s="50" t="str">
        <f t="shared" si="155"/>
        <v/>
      </c>
      <c r="CT19" s="50" t="str">
        <f t="shared" si="155"/>
        <v/>
      </c>
      <c r="CU19" s="50" t="str">
        <f t="shared" si="155"/>
        <v/>
      </c>
      <c r="CV19" s="50" t="str">
        <f t="shared" si="155"/>
        <v/>
      </c>
      <c r="CW19" s="50" t="str">
        <f t="shared" si="155"/>
        <v/>
      </c>
      <c r="CX19" s="50" t="str">
        <f t="shared" si="155"/>
        <v/>
      </c>
      <c r="CY19" s="50" t="str">
        <f t="shared" si="155"/>
        <v/>
      </c>
      <c r="CZ19" s="50" t="str">
        <f t="shared" si="155"/>
        <v/>
      </c>
      <c r="DA19" s="50" t="str">
        <f t="shared" si="155"/>
        <v/>
      </c>
      <c r="DB19" s="50" t="str">
        <f t="shared" si="155"/>
        <v/>
      </c>
      <c r="DC19" s="50" t="str">
        <f t="shared" si="155"/>
        <v/>
      </c>
      <c r="DD19" s="50" t="str">
        <f t="shared" si="155"/>
        <v/>
      </c>
      <c r="DE19" s="50" t="str">
        <f t="shared" si="155"/>
        <v/>
      </c>
      <c r="DF19" s="50" t="str">
        <f t="shared" si="155"/>
        <v/>
      </c>
      <c r="DG19" s="50" t="str">
        <f t="shared" si="155"/>
        <v/>
      </c>
      <c r="DH19" s="50" t="str">
        <f t="shared" ref="DH19:DW19" si="156">IF(ISNONTEXT($Z19),DG19+$Z19,"")</f>
        <v/>
      </c>
      <c r="DI19" s="50" t="str">
        <f t="shared" si="156"/>
        <v/>
      </c>
      <c r="DJ19" s="50" t="str">
        <f t="shared" si="156"/>
        <v/>
      </c>
      <c r="DK19" s="50" t="str">
        <f t="shared" si="156"/>
        <v/>
      </c>
      <c r="DL19" s="50" t="str">
        <f t="shared" si="156"/>
        <v/>
      </c>
      <c r="DM19" s="50" t="str">
        <f t="shared" si="156"/>
        <v/>
      </c>
      <c r="DN19" s="50" t="str">
        <f t="shared" si="156"/>
        <v/>
      </c>
      <c r="DO19" s="50" t="str">
        <f t="shared" si="156"/>
        <v/>
      </c>
      <c r="DP19" s="50" t="str">
        <f t="shared" si="156"/>
        <v/>
      </c>
      <c r="DQ19" s="50" t="str">
        <f t="shared" si="156"/>
        <v/>
      </c>
      <c r="DR19" s="50" t="str">
        <f t="shared" si="156"/>
        <v/>
      </c>
      <c r="DS19" s="50" t="str">
        <f t="shared" si="156"/>
        <v/>
      </c>
      <c r="DT19" s="50" t="str">
        <f t="shared" si="156"/>
        <v/>
      </c>
      <c r="DU19" s="50" t="str">
        <f t="shared" si="156"/>
        <v/>
      </c>
      <c r="DV19" s="50" t="str">
        <f t="shared" si="156"/>
        <v/>
      </c>
      <c r="DW19" s="50" t="str">
        <f t="shared" si="156"/>
        <v/>
      </c>
      <c r="DX19" s="170" t="e">
        <f t="shared" si="6"/>
        <v>#N/A</v>
      </c>
      <c r="DY19" s="170" t="e">
        <f t="shared" si="7"/>
        <v>#N/A</v>
      </c>
      <c r="DZ19" s="170" t="e">
        <f t="shared" si="8"/>
        <v>#N/A</v>
      </c>
      <c r="EA19" s="170" t="e">
        <f t="shared" si="9"/>
        <v>#N/A</v>
      </c>
      <c r="EB19" s="170" t="e">
        <f t="shared" si="10"/>
        <v>#N/A</v>
      </c>
      <c r="EC19" s="170" t="e">
        <f t="shared" si="11"/>
        <v>#N/A</v>
      </c>
      <c r="ED19" s="170" t="e">
        <f t="shared" si="12"/>
        <v>#N/A</v>
      </c>
      <c r="EE19" s="170" t="e">
        <f t="shared" si="13"/>
        <v>#N/A</v>
      </c>
      <c r="EF19" s="170" t="e">
        <f t="shared" si="14"/>
        <v>#N/A</v>
      </c>
      <c r="EG19" s="170" t="e">
        <f t="shared" si="15"/>
        <v>#N/A</v>
      </c>
      <c r="EH19" s="170" t="e">
        <f t="shared" si="16"/>
        <v>#N/A</v>
      </c>
      <c r="EI19" s="170" t="e">
        <f t="shared" si="17"/>
        <v>#N/A</v>
      </c>
      <c r="EJ19" s="170" t="e">
        <f t="shared" si="18"/>
        <v>#N/A</v>
      </c>
      <c r="EK19" s="170" t="e">
        <f t="shared" si="19"/>
        <v>#N/A</v>
      </c>
      <c r="EL19" s="170" t="e">
        <f t="shared" si="20"/>
        <v>#N/A</v>
      </c>
      <c r="EM19" s="170" t="e">
        <f t="shared" si="21"/>
        <v>#N/A</v>
      </c>
      <c r="EN19" s="170" t="e">
        <f t="shared" si="22"/>
        <v>#N/A</v>
      </c>
      <c r="EO19" s="170" t="e">
        <f t="shared" si="23"/>
        <v>#N/A</v>
      </c>
      <c r="EP19" s="170" t="e">
        <f t="shared" si="24"/>
        <v>#N/A</v>
      </c>
      <c r="EQ19" s="170" t="e">
        <f t="shared" si="25"/>
        <v>#N/A</v>
      </c>
      <c r="ER19" s="170" t="e">
        <f t="shared" si="26"/>
        <v>#N/A</v>
      </c>
      <c r="ES19" s="170" t="e">
        <f t="shared" si="27"/>
        <v>#N/A</v>
      </c>
      <c r="ET19" s="170" t="e">
        <f t="shared" si="28"/>
        <v>#N/A</v>
      </c>
      <c r="EU19" s="170" t="e">
        <f t="shared" si="29"/>
        <v>#N/A</v>
      </c>
      <c r="EV19" s="170" t="e">
        <f t="shared" si="30"/>
        <v>#N/A</v>
      </c>
      <c r="EW19" s="170" t="e">
        <f t="shared" si="31"/>
        <v>#N/A</v>
      </c>
      <c r="EX19" s="170" t="e">
        <f t="shared" si="32"/>
        <v>#N/A</v>
      </c>
      <c r="EY19" s="170" t="e">
        <f t="shared" si="33"/>
        <v>#N/A</v>
      </c>
      <c r="EZ19" s="170" t="e">
        <f t="shared" si="34"/>
        <v>#N/A</v>
      </c>
      <c r="FA19" s="170" t="e">
        <f t="shared" si="35"/>
        <v>#N/A</v>
      </c>
      <c r="FB19" s="170" t="e">
        <f t="shared" si="36"/>
        <v>#N/A</v>
      </c>
      <c r="FC19" s="170" t="e">
        <f t="shared" si="37"/>
        <v>#N/A</v>
      </c>
      <c r="FD19" s="170" t="e">
        <f t="shared" si="38"/>
        <v>#N/A</v>
      </c>
      <c r="FE19" s="170" t="e">
        <f t="shared" si="39"/>
        <v>#N/A</v>
      </c>
      <c r="FF19" s="170" t="e">
        <f t="shared" si="40"/>
        <v>#N/A</v>
      </c>
      <c r="FG19" s="170" t="e">
        <f t="shared" si="41"/>
        <v>#N/A</v>
      </c>
      <c r="FH19" s="170" t="e">
        <f t="shared" si="42"/>
        <v>#N/A</v>
      </c>
      <c r="FI19" s="170" t="e">
        <f t="shared" si="43"/>
        <v>#N/A</v>
      </c>
      <c r="FJ19" s="170" t="e">
        <f t="shared" si="44"/>
        <v>#N/A</v>
      </c>
      <c r="FK19" s="170" t="e">
        <f t="shared" si="45"/>
        <v>#N/A</v>
      </c>
      <c r="FL19" s="170" t="e">
        <f t="shared" si="46"/>
        <v>#N/A</v>
      </c>
      <c r="FM19" s="170" t="e">
        <f t="shared" si="47"/>
        <v>#N/A</v>
      </c>
      <c r="FN19" s="170" t="e">
        <f t="shared" si="48"/>
        <v>#N/A</v>
      </c>
      <c r="FO19" s="170" t="e">
        <f t="shared" si="49"/>
        <v>#N/A</v>
      </c>
      <c r="FP19" s="170" t="e">
        <f t="shared" si="50"/>
        <v>#N/A</v>
      </c>
      <c r="FQ19" s="170" t="e">
        <f t="shared" si="51"/>
        <v>#N/A</v>
      </c>
      <c r="FR19" s="170" t="e">
        <f t="shared" si="52"/>
        <v>#N/A</v>
      </c>
      <c r="FS19" s="170" t="e">
        <f t="shared" si="53"/>
        <v>#N/A</v>
      </c>
      <c r="FT19" s="170" t="e">
        <f t="shared" si="54"/>
        <v>#N/A</v>
      </c>
      <c r="FU19" s="170" t="e">
        <f t="shared" si="55"/>
        <v>#N/A</v>
      </c>
      <c r="FV19" s="170" t="e">
        <f t="shared" si="56"/>
        <v>#N/A</v>
      </c>
      <c r="FW19" s="170" t="e">
        <f t="shared" si="57"/>
        <v>#N/A</v>
      </c>
      <c r="FX19" s="170" t="e">
        <f t="shared" si="58"/>
        <v>#N/A</v>
      </c>
      <c r="FY19" s="170" t="e">
        <f t="shared" si="59"/>
        <v>#N/A</v>
      </c>
      <c r="FZ19" s="170" t="e">
        <f t="shared" si="60"/>
        <v>#N/A</v>
      </c>
      <c r="GA19" s="170" t="e">
        <f t="shared" si="61"/>
        <v>#N/A</v>
      </c>
      <c r="GB19" s="170" t="e">
        <f t="shared" si="62"/>
        <v>#N/A</v>
      </c>
      <c r="GC19" s="170" t="e">
        <f t="shared" si="63"/>
        <v>#N/A</v>
      </c>
      <c r="GD19" s="170" t="e">
        <f t="shared" si="64"/>
        <v>#N/A</v>
      </c>
      <c r="GE19" s="170" t="e">
        <f t="shared" si="65"/>
        <v>#N/A</v>
      </c>
      <c r="GF19" s="170" t="e">
        <f t="shared" si="66"/>
        <v>#N/A</v>
      </c>
      <c r="GG19" s="170" t="e">
        <f t="shared" si="67"/>
        <v>#N/A</v>
      </c>
      <c r="GH19" s="170" t="e">
        <f t="shared" si="68"/>
        <v>#N/A</v>
      </c>
      <c r="GI19" s="170" t="e">
        <f t="shared" si="69"/>
        <v>#N/A</v>
      </c>
      <c r="GJ19" s="170" t="e">
        <f t="shared" si="70"/>
        <v>#N/A</v>
      </c>
      <c r="GK19" s="170" t="e">
        <f t="shared" si="71"/>
        <v>#N/A</v>
      </c>
      <c r="GL19" s="170" t="e">
        <f t="shared" si="72"/>
        <v>#N/A</v>
      </c>
      <c r="GM19" s="170" t="e">
        <f t="shared" si="73"/>
        <v>#N/A</v>
      </c>
      <c r="GN19" s="170" t="e">
        <f t="shared" si="74"/>
        <v>#N/A</v>
      </c>
      <c r="GO19" s="170" t="e">
        <f t="shared" si="75"/>
        <v>#N/A</v>
      </c>
      <c r="GP19" s="170" t="e">
        <f t="shared" si="76"/>
        <v>#N/A</v>
      </c>
      <c r="GQ19" s="170" t="e">
        <f t="shared" si="77"/>
        <v>#N/A</v>
      </c>
      <c r="GR19" s="170" t="e">
        <f t="shared" si="78"/>
        <v>#N/A</v>
      </c>
      <c r="GS19" s="170" t="e">
        <f t="shared" si="79"/>
        <v>#N/A</v>
      </c>
      <c r="GT19" s="170" t="e">
        <f t="shared" si="80"/>
        <v>#N/A</v>
      </c>
      <c r="GU19" s="170" t="e">
        <f t="shared" si="81"/>
        <v>#N/A</v>
      </c>
      <c r="GV19" s="170" t="e">
        <f t="shared" si="82"/>
        <v>#N/A</v>
      </c>
      <c r="GW19" s="170" t="e">
        <f t="shared" si="83"/>
        <v>#N/A</v>
      </c>
      <c r="GX19" s="170" t="e">
        <f t="shared" si="84"/>
        <v>#N/A</v>
      </c>
      <c r="GY19" s="170" t="e">
        <f t="shared" si="85"/>
        <v>#N/A</v>
      </c>
      <c r="GZ19" s="170" t="e">
        <f t="shared" si="86"/>
        <v>#N/A</v>
      </c>
      <c r="HA19" s="170" t="e">
        <f t="shared" si="87"/>
        <v>#N/A</v>
      </c>
      <c r="HB19" s="170" t="e">
        <f t="shared" si="88"/>
        <v>#N/A</v>
      </c>
      <c r="HC19" s="170" t="e">
        <f t="shared" si="89"/>
        <v>#N/A</v>
      </c>
      <c r="HD19" s="170" t="e">
        <f t="shared" si="90"/>
        <v>#N/A</v>
      </c>
      <c r="HE19" s="170" t="e">
        <f t="shared" si="91"/>
        <v>#N/A</v>
      </c>
      <c r="HF19" s="170" t="e">
        <f t="shared" si="92"/>
        <v>#N/A</v>
      </c>
      <c r="HG19" s="170" t="e">
        <f t="shared" si="93"/>
        <v>#N/A</v>
      </c>
      <c r="HH19" s="170" t="e">
        <f t="shared" si="94"/>
        <v>#N/A</v>
      </c>
      <c r="HI19" s="170" t="e">
        <f t="shared" si="95"/>
        <v>#N/A</v>
      </c>
      <c r="HJ19" s="170" t="e">
        <f t="shared" si="96"/>
        <v>#N/A</v>
      </c>
      <c r="HK19" s="170" t="e">
        <f t="shared" si="97"/>
        <v>#N/A</v>
      </c>
      <c r="HL19" s="170" t="e">
        <f t="shared" si="98"/>
        <v>#N/A</v>
      </c>
      <c r="HM19" s="170" t="e">
        <f t="shared" si="99"/>
        <v>#N/A</v>
      </c>
      <c r="HN19" s="170" t="e">
        <f t="shared" si="100"/>
        <v>#N/A</v>
      </c>
      <c r="HO19" s="170" t="e">
        <f t="shared" si="101"/>
        <v>#N/A</v>
      </c>
      <c r="HP19" s="170" t="e">
        <f t="shared" si="102"/>
        <v>#N/A</v>
      </c>
      <c r="HQ19" s="170" t="e">
        <f t="shared" si="103"/>
        <v>#N/A</v>
      </c>
      <c r="HR19" s="170" t="e">
        <f t="shared" si="104"/>
        <v>#N/A</v>
      </c>
      <c r="HS19" s="170" t="e">
        <f t="shared" si="105"/>
        <v>#N/A</v>
      </c>
      <c r="HT19" s="170" t="e">
        <f t="shared" si="106"/>
        <v>#N/A</v>
      </c>
    </row>
    <row r="20" spans="1:228" hidden="1" x14ac:dyDescent="0.25">
      <c r="A20" s="4">
        <v>17</v>
      </c>
      <c r="B20" s="110"/>
      <c r="C20" s="118"/>
      <c r="D20" s="123" t="str">
        <f t="shared" si="107"/>
        <v/>
      </c>
      <c r="E20" s="96"/>
      <c r="F20" s="123" t="str">
        <f t="shared" si="108"/>
        <v/>
      </c>
      <c r="G20" s="118"/>
      <c r="H20" s="111"/>
      <c r="I20" s="36" t="str">
        <f t="shared" si="0"/>
        <v/>
      </c>
      <c r="J20" s="36" t="str">
        <f t="shared" si="1"/>
        <v/>
      </c>
      <c r="K20" s="74" t="str">
        <f t="shared" si="109"/>
        <v/>
      </c>
      <c r="L20" s="23"/>
      <c r="M20" s="58"/>
      <c r="N20" s="281"/>
      <c r="O20" s="75" t="str">
        <f>IF(AND(D20&gt;0,E20&gt;0,F20&gt;0),IF(ISBLANK(N20),IF(ISBLANK(L20),"",(F20-D20)*VLOOKUP(L20,VLookups!$A$4:$B$13,2,FALSE)),N20),"")</f>
        <v/>
      </c>
      <c r="P20" s="76" t="str">
        <f t="shared" si="2"/>
        <v/>
      </c>
      <c r="Q20" s="96"/>
      <c r="R20" s="271" t="str">
        <f>IF(AND(Q20&gt;0,E20&gt;0,NOT(O20="")),ABS(VLOOKUP($Q$1,VLookups!$A$43:$B$44,2,FALSE)-_xlfn.NORM.DIST(Q20,K20,O20,TRUE)),"")</f>
        <v/>
      </c>
      <c r="S20" s="95" t="str">
        <f>IF(AND($D20&gt;0,$E20&gt;0,$F20&gt;0,NOT(ISBLANK($L20))),_xlfn.NORM.INV(ABS(VLOOKUP($Q$1,VLookups!$A$43:$B$44,2,FALSE)-S$3),$K20,$O20),"")</f>
        <v/>
      </c>
      <c r="T20" s="94" t="str">
        <f>IF(AND($D20&gt;0,$E20&gt;0,$F20&gt;0,NOT(ISBLANK($L20))),_xlfn.NORM.INV(ABS(VLOOKUP($Q$1,VLookups!$A$43:$B$44,2,FALSE)-T$3),$K20,$O20),"")</f>
        <v/>
      </c>
      <c r="U20" s="95" t="str">
        <f>IF(AND($D20&gt;0,$E20&gt;0,$F20&gt;0,NOT(ISBLANK($L20))),_xlfn.NORM.INV(ABS(VLOOKUP($Q$1,VLookups!$A$43:$B$44,2,FALSE)-U$3),$K20,$O20),"")</f>
        <v/>
      </c>
      <c r="V20" s="94" t="str">
        <f>IF(AND($D20&gt;0,$E20&gt;0,$F20&gt;0,NOT(ISBLANK($L20))),_xlfn.NORM.INV(ABS(VLOOKUP($Q$1,VLookups!$A$43:$B$44,2,FALSE)-V$3),$K20,$O20),"")</f>
        <v/>
      </c>
      <c r="W20" s="95" t="str">
        <f>IF(AND($D20&gt;0,$E20&gt;0,$F20&gt;0,NOT(ISBLANK($L20))),_xlfn.NORM.INV(ABS(VLOOKUP($Q$1,VLookups!$A$43:$B$44,2,FALSE)-W$3),$K20,$O20),"")</f>
        <v/>
      </c>
      <c r="X20" s="94" t="str">
        <f>IF(AND($D20&gt;0,$E20&gt;0,$F20&gt;0,NOT(ISBLANK($L20))),_xlfn.NORM.INV(ABS(VLOOKUP($Q$1,VLookups!$A$43:$B$44,2,FALSE)-X$3),$K20,$O20),"")</f>
        <v/>
      </c>
      <c r="Y20" s="5"/>
      <c r="Z20" s="169" t="str">
        <f t="shared" si="110"/>
        <v/>
      </c>
      <c r="AA20" s="50" t="str">
        <f t="shared" ref="AA20:AT20" si="157">IF(ISNONTEXT($Z20),AB20-$Z20,"")</f>
        <v/>
      </c>
      <c r="AB20" s="50" t="str">
        <f t="shared" si="157"/>
        <v/>
      </c>
      <c r="AC20" s="50" t="str">
        <f t="shared" si="157"/>
        <v/>
      </c>
      <c r="AD20" s="50" t="str">
        <f t="shared" si="157"/>
        <v/>
      </c>
      <c r="AE20" s="50" t="str">
        <f t="shared" si="157"/>
        <v/>
      </c>
      <c r="AF20" s="50" t="str">
        <f t="shared" si="157"/>
        <v/>
      </c>
      <c r="AG20" s="50" t="str">
        <f t="shared" si="157"/>
        <v/>
      </c>
      <c r="AH20" s="50" t="str">
        <f t="shared" si="157"/>
        <v/>
      </c>
      <c r="AI20" s="50" t="str">
        <f t="shared" si="157"/>
        <v/>
      </c>
      <c r="AJ20" s="50" t="str">
        <f t="shared" si="157"/>
        <v/>
      </c>
      <c r="AK20" s="50" t="str">
        <f t="shared" si="157"/>
        <v/>
      </c>
      <c r="AL20" s="50" t="str">
        <f t="shared" si="157"/>
        <v/>
      </c>
      <c r="AM20" s="50" t="str">
        <f t="shared" si="157"/>
        <v/>
      </c>
      <c r="AN20" s="50" t="str">
        <f t="shared" si="157"/>
        <v/>
      </c>
      <c r="AO20" s="50" t="str">
        <f t="shared" si="157"/>
        <v/>
      </c>
      <c r="AP20" s="50" t="str">
        <f t="shared" si="157"/>
        <v/>
      </c>
      <c r="AQ20" s="50" t="str">
        <f t="shared" si="157"/>
        <v/>
      </c>
      <c r="AR20" s="50" t="str">
        <f t="shared" si="157"/>
        <v/>
      </c>
      <c r="AS20" s="50" t="str">
        <f t="shared" si="157"/>
        <v/>
      </c>
      <c r="AT20" s="50" t="str">
        <f t="shared" si="157"/>
        <v/>
      </c>
      <c r="AU20" s="50" t="str">
        <f t="shared" si="112"/>
        <v/>
      </c>
      <c r="AV20" s="50" t="str">
        <f t="shared" ref="AV20:DG20" si="158">IF(ISNONTEXT($Z20),AU20+$Z20,"")</f>
        <v/>
      </c>
      <c r="AW20" s="50" t="str">
        <f t="shared" si="158"/>
        <v/>
      </c>
      <c r="AX20" s="50" t="str">
        <f t="shared" si="158"/>
        <v/>
      </c>
      <c r="AY20" s="50" t="str">
        <f t="shared" si="158"/>
        <v/>
      </c>
      <c r="AZ20" s="50" t="str">
        <f t="shared" si="158"/>
        <v/>
      </c>
      <c r="BA20" s="50" t="str">
        <f t="shared" si="158"/>
        <v/>
      </c>
      <c r="BB20" s="50" t="str">
        <f t="shared" si="158"/>
        <v/>
      </c>
      <c r="BC20" s="50" t="str">
        <f t="shared" si="158"/>
        <v/>
      </c>
      <c r="BD20" s="50" t="str">
        <f t="shared" si="158"/>
        <v/>
      </c>
      <c r="BE20" s="50" t="str">
        <f t="shared" si="158"/>
        <v/>
      </c>
      <c r="BF20" s="50" t="str">
        <f t="shared" si="158"/>
        <v/>
      </c>
      <c r="BG20" s="50" t="str">
        <f t="shared" si="158"/>
        <v/>
      </c>
      <c r="BH20" s="50" t="str">
        <f t="shared" si="158"/>
        <v/>
      </c>
      <c r="BI20" s="50" t="str">
        <f t="shared" si="158"/>
        <v/>
      </c>
      <c r="BJ20" s="50" t="str">
        <f t="shared" si="158"/>
        <v/>
      </c>
      <c r="BK20" s="50" t="str">
        <f t="shared" si="158"/>
        <v/>
      </c>
      <c r="BL20" s="50" t="str">
        <f t="shared" si="158"/>
        <v/>
      </c>
      <c r="BM20" s="50" t="str">
        <f t="shared" si="158"/>
        <v/>
      </c>
      <c r="BN20" s="50" t="str">
        <f t="shared" si="158"/>
        <v/>
      </c>
      <c r="BO20" s="50" t="str">
        <f t="shared" si="158"/>
        <v/>
      </c>
      <c r="BP20" s="50" t="str">
        <f t="shared" si="158"/>
        <v/>
      </c>
      <c r="BQ20" s="50" t="str">
        <f t="shared" si="158"/>
        <v/>
      </c>
      <c r="BR20" s="50" t="str">
        <f t="shared" si="158"/>
        <v/>
      </c>
      <c r="BS20" s="50" t="str">
        <f t="shared" si="158"/>
        <v/>
      </c>
      <c r="BT20" s="50" t="str">
        <f t="shared" si="158"/>
        <v/>
      </c>
      <c r="BU20" s="50" t="str">
        <f t="shared" si="158"/>
        <v/>
      </c>
      <c r="BV20" s="50" t="str">
        <f t="shared" si="158"/>
        <v/>
      </c>
      <c r="BW20" s="50" t="str">
        <f t="shared" si="158"/>
        <v/>
      </c>
      <c r="BX20" s="50" t="str">
        <f t="shared" si="158"/>
        <v/>
      </c>
      <c r="BY20" s="50" t="str">
        <f t="shared" si="158"/>
        <v/>
      </c>
      <c r="BZ20" s="50" t="str">
        <f t="shared" si="158"/>
        <v/>
      </c>
      <c r="CA20" s="50" t="str">
        <f t="shared" si="158"/>
        <v/>
      </c>
      <c r="CB20" s="50" t="str">
        <f t="shared" si="158"/>
        <v/>
      </c>
      <c r="CC20" s="50" t="str">
        <f t="shared" si="158"/>
        <v/>
      </c>
      <c r="CD20" s="50" t="str">
        <f t="shared" si="158"/>
        <v/>
      </c>
      <c r="CE20" s="50" t="str">
        <f t="shared" si="158"/>
        <v/>
      </c>
      <c r="CF20" s="50" t="str">
        <f t="shared" si="158"/>
        <v/>
      </c>
      <c r="CG20" s="50" t="str">
        <f t="shared" si="158"/>
        <v/>
      </c>
      <c r="CH20" s="50" t="str">
        <f t="shared" si="158"/>
        <v/>
      </c>
      <c r="CI20" s="50" t="str">
        <f t="shared" si="158"/>
        <v/>
      </c>
      <c r="CJ20" s="50" t="str">
        <f t="shared" si="158"/>
        <v/>
      </c>
      <c r="CK20" s="50" t="str">
        <f t="shared" si="158"/>
        <v/>
      </c>
      <c r="CL20" s="50" t="str">
        <f t="shared" si="158"/>
        <v/>
      </c>
      <c r="CM20" s="50" t="str">
        <f t="shared" si="158"/>
        <v/>
      </c>
      <c r="CN20" s="50" t="str">
        <f t="shared" si="158"/>
        <v/>
      </c>
      <c r="CO20" s="50" t="str">
        <f t="shared" si="158"/>
        <v/>
      </c>
      <c r="CP20" s="50" t="str">
        <f t="shared" si="158"/>
        <v/>
      </c>
      <c r="CQ20" s="50" t="str">
        <f t="shared" si="158"/>
        <v/>
      </c>
      <c r="CR20" s="50" t="str">
        <f t="shared" si="158"/>
        <v/>
      </c>
      <c r="CS20" s="50" t="str">
        <f t="shared" si="158"/>
        <v/>
      </c>
      <c r="CT20" s="50" t="str">
        <f t="shared" si="158"/>
        <v/>
      </c>
      <c r="CU20" s="50" t="str">
        <f t="shared" si="158"/>
        <v/>
      </c>
      <c r="CV20" s="50" t="str">
        <f t="shared" si="158"/>
        <v/>
      </c>
      <c r="CW20" s="50" t="str">
        <f t="shared" si="158"/>
        <v/>
      </c>
      <c r="CX20" s="50" t="str">
        <f t="shared" si="158"/>
        <v/>
      </c>
      <c r="CY20" s="50" t="str">
        <f t="shared" si="158"/>
        <v/>
      </c>
      <c r="CZ20" s="50" t="str">
        <f t="shared" si="158"/>
        <v/>
      </c>
      <c r="DA20" s="50" t="str">
        <f t="shared" si="158"/>
        <v/>
      </c>
      <c r="DB20" s="50" t="str">
        <f t="shared" si="158"/>
        <v/>
      </c>
      <c r="DC20" s="50" t="str">
        <f t="shared" si="158"/>
        <v/>
      </c>
      <c r="DD20" s="50" t="str">
        <f t="shared" si="158"/>
        <v/>
      </c>
      <c r="DE20" s="50" t="str">
        <f t="shared" si="158"/>
        <v/>
      </c>
      <c r="DF20" s="50" t="str">
        <f t="shared" si="158"/>
        <v/>
      </c>
      <c r="DG20" s="50" t="str">
        <f t="shared" si="158"/>
        <v/>
      </c>
      <c r="DH20" s="50" t="str">
        <f t="shared" ref="DH20:DW20" si="159">IF(ISNONTEXT($Z20),DG20+$Z20,"")</f>
        <v/>
      </c>
      <c r="DI20" s="50" t="str">
        <f t="shared" si="159"/>
        <v/>
      </c>
      <c r="DJ20" s="50" t="str">
        <f t="shared" si="159"/>
        <v/>
      </c>
      <c r="DK20" s="50" t="str">
        <f t="shared" si="159"/>
        <v/>
      </c>
      <c r="DL20" s="50" t="str">
        <f t="shared" si="159"/>
        <v/>
      </c>
      <c r="DM20" s="50" t="str">
        <f t="shared" si="159"/>
        <v/>
      </c>
      <c r="DN20" s="50" t="str">
        <f t="shared" si="159"/>
        <v/>
      </c>
      <c r="DO20" s="50" t="str">
        <f t="shared" si="159"/>
        <v/>
      </c>
      <c r="DP20" s="50" t="str">
        <f t="shared" si="159"/>
        <v/>
      </c>
      <c r="DQ20" s="50" t="str">
        <f t="shared" si="159"/>
        <v/>
      </c>
      <c r="DR20" s="50" t="str">
        <f t="shared" si="159"/>
        <v/>
      </c>
      <c r="DS20" s="50" t="str">
        <f t="shared" si="159"/>
        <v/>
      </c>
      <c r="DT20" s="50" t="str">
        <f t="shared" si="159"/>
        <v/>
      </c>
      <c r="DU20" s="50" t="str">
        <f t="shared" si="159"/>
        <v/>
      </c>
      <c r="DV20" s="50" t="str">
        <f t="shared" si="159"/>
        <v/>
      </c>
      <c r="DW20" s="50" t="str">
        <f t="shared" si="159"/>
        <v/>
      </c>
      <c r="DX20" s="170" t="e">
        <f t="shared" si="6"/>
        <v>#N/A</v>
      </c>
      <c r="DY20" s="170" t="e">
        <f t="shared" si="7"/>
        <v>#N/A</v>
      </c>
      <c r="DZ20" s="170" t="e">
        <f t="shared" si="8"/>
        <v>#N/A</v>
      </c>
      <c r="EA20" s="170" t="e">
        <f t="shared" si="9"/>
        <v>#N/A</v>
      </c>
      <c r="EB20" s="170" t="e">
        <f t="shared" si="10"/>
        <v>#N/A</v>
      </c>
      <c r="EC20" s="170" t="e">
        <f t="shared" si="11"/>
        <v>#N/A</v>
      </c>
      <c r="ED20" s="170" t="e">
        <f t="shared" si="12"/>
        <v>#N/A</v>
      </c>
      <c r="EE20" s="170" t="e">
        <f t="shared" si="13"/>
        <v>#N/A</v>
      </c>
      <c r="EF20" s="170" t="e">
        <f t="shared" si="14"/>
        <v>#N/A</v>
      </c>
      <c r="EG20" s="170" t="e">
        <f t="shared" si="15"/>
        <v>#N/A</v>
      </c>
      <c r="EH20" s="170" t="e">
        <f t="shared" si="16"/>
        <v>#N/A</v>
      </c>
      <c r="EI20" s="170" t="e">
        <f t="shared" si="17"/>
        <v>#N/A</v>
      </c>
      <c r="EJ20" s="170" t="e">
        <f t="shared" si="18"/>
        <v>#N/A</v>
      </c>
      <c r="EK20" s="170" t="e">
        <f t="shared" si="19"/>
        <v>#N/A</v>
      </c>
      <c r="EL20" s="170" t="e">
        <f t="shared" si="20"/>
        <v>#N/A</v>
      </c>
      <c r="EM20" s="170" t="e">
        <f t="shared" si="21"/>
        <v>#N/A</v>
      </c>
      <c r="EN20" s="170" t="e">
        <f t="shared" si="22"/>
        <v>#N/A</v>
      </c>
      <c r="EO20" s="170" t="e">
        <f t="shared" si="23"/>
        <v>#N/A</v>
      </c>
      <c r="EP20" s="170" t="e">
        <f t="shared" si="24"/>
        <v>#N/A</v>
      </c>
      <c r="EQ20" s="170" t="e">
        <f t="shared" si="25"/>
        <v>#N/A</v>
      </c>
      <c r="ER20" s="170" t="e">
        <f t="shared" si="26"/>
        <v>#N/A</v>
      </c>
      <c r="ES20" s="170" t="e">
        <f t="shared" si="27"/>
        <v>#N/A</v>
      </c>
      <c r="ET20" s="170" t="e">
        <f t="shared" si="28"/>
        <v>#N/A</v>
      </c>
      <c r="EU20" s="170" t="e">
        <f t="shared" si="29"/>
        <v>#N/A</v>
      </c>
      <c r="EV20" s="170" t="e">
        <f t="shared" si="30"/>
        <v>#N/A</v>
      </c>
      <c r="EW20" s="170" t="e">
        <f t="shared" si="31"/>
        <v>#N/A</v>
      </c>
      <c r="EX20" s="170" t="e">
        <f t="shared" si="32"/>
        <v>#N/A</v>
      </c>
      <c r="EY20" s="170" t="e">
        <f t="shared" si="33"/>
        <v>#N/A</v>
      </c>
      <c r="EZ20" s="170" t="e">
        <f t="shared" si="34"/>
        <v>#N/A</v>
      </c>
      <c r="FA20" s="170" t="e">
        <f t="shared" si="35"/>
        <v>#N/A</v>
      </c>
      <c r="FB20" s="170" t="e">
        <f t="shared" si="36"/>
        <v>#N/A</v>
      </c>
      <c r="FC20" s="170" t="e">
        <f t="shared" si="37"/>
        <v>#N/A</v>
      </c>
      <c r="FD20" s="170" t="e">
        <f t="shared" si="38"/>
        <v>#N/A</v>
      </c>
      <c r="FE20" s="170" t="e">
        <f t="shared" si="39"/>
        <v>#N/A</v>
      </c>
      <c r="FF20" s="170" t="e">
        <f t="shared" si="40"/>
        <v>#N/A</v>
      </c>
      <c r="FG20" s="170" t="e">
        <f t="shared" si="41"/>
        <v>#N/A</v>
      </c>
      <c r="FH20" s="170" t="e">
        <f t="shared" si="42"/>
        <v>#N/A</v>
      </c>
      <c r="FI20" s="170" t="e">
        <f t="shared" si="43"/>
        <v>#N/A</v>
      </c>
      <c r="FJ20" s="170" t="e">
        <f t="shared" si="44"/>
        <v>#N/A</v>
      </c>
      <c r="FK20" s="170" t="e">
        <f t="shared" si="45"/>
        <v>#N/A</v>
      </c>
      <c r="FL20" s="170" t="e">
        <f t="shared" si="46"/>
        <v>#N/A</v>
      </c>
      <c r="FM20" s="170" t="e">
        <f t="shared" si="47"/>
        <v>#N/A</v>
      </c>
      <c r="FN20" s="170" t="e">
        <f t="shared" si="48"/>
        <v>#N/A</v>
      </c>
      <c r="FO20" s="170" t="e">
        <f t="shared" si="49"/>
        <v>#N/A</v>
      </c>
      <c r="FP20" s="170" t="e">
        <f t="shared" si="50"/>
        <v>#N/A</v>
      </c>
      <c r="FQ20" s="170" t="e">
        <f t="shared" si="51"/>
        <v>#N/A</v>
      </c>
      <c r="FR20" s="170" t="e">
        <f t="shared" si="52"/>
        <v>#N/A</v>
      </c>
      <c r="FS20" s="170" t="e">
        <f t="shared" si="53"/>
        <v>#N/A</v>
      </c>
      <c r="FT20" s="170" t="e">
        <f t="shared" si="54"/>
        <v>#N/A</v>
      </c>
      <c r="FU20" s="170" t="e">
        <f t="shared" si="55"/>
        <v>#N/A</v>
      </c>
      <c r="FV20" s="170" t="e">
        <f t="shared" si="56"/>
        <v>#N/A</v>
      </c>
      <c r="FW20" s="170" t="e">
        <f t="shared" si="57"/>
        <v>#N/A</v>
      </c>
      <c r="FX20" s="170" t="e">
        <f t="shared" si="58"/>
        <v>#N/A</v>
      </c>
      <c r="FY20" s="170" t="e">
        <f t="shared" si="59"/>
        <v>#N/A</v>
      </c>
      <c r="FZ20" s="170" t="e">
        <f t="shared" si="60"/>
        <v>#N/A</v>
      </c>
      <c r="GA20" s="170" t="e">
        <f t="shared" si="61"/>
        <v>#N/A</v>
      </c>
      <c r="GB20" s="170" t="e">
        <f t="shared" si="62"/>
        <v>#N/A</v>
      </c>
      <c r="GC20" s="170" t="e">
        <f t="shared" si="63"/>
        <v>#N/A</v>
      </c>
      <c r="GD20" s="170" t="e">
        <f t="shared" si="64"/>
        <v>#N/A</v>
      </c>
      <c r="GE20" s="170" t="e">
        <f t="shared" si="65"/>
        <v>#N/A</v>
      </c>
      <c r="GF20" s="170" t="e">
        <f t="shared" si="66"/>
        <v>#N/A</v>
      </c>
      <c r="GG20" s="170" t="e">
        <f t="shared" si="67"/>
        <v>#N/A</v>
      </c>
      <c r="GH20" s="170" t="e">
        <f t="shared" si="68"/>
        <v>#N/A</v>
      </c>
      <c r="GI20" s="170" t="e">
        <f t="shared" si="69"/>
        <v>#N/A</v>
      </c>
      <c r="GJ20" s="170" t="e">
        <f t="shared" si="70"/>
        <v>#N/A</v>
      </c>
      <c r="GK20" s="170" t="e">
        <f t="shared" si="71"/>
        <v>#N/A</v>
      </c>
      <c r="GL20" s="170" t="e">
        <f t="shared" si="72"/>
        <v>#N/A</v>
      </c>
      <c r="GM20" s="170" t="e">
        <f t="shared" si="73"/>
        <v>#N/A</v>
      </c>
      <c r="GN20" s="170" t="e">
        <f t="shared" si="74"/>
        <v>#N/A</v>
      </c>
      <c r="GO20" s="170" t="e">
        <f t="shared" si="75"/>
        <v>#N/A</v>
      </c>
      <c r="GP20" s="170" t="e">
        <f t="shared" si="76"/>
        <v>#N/A</v>
      </c>
      <c r="GQ20" s="170" t="e">
        <f t="shared" si="77"/>
        <v>#N/A</v>
      </c>
      <c r="GR20" s="170" t="e">
        <f t="shared" si="78"/>
        <v>#N/A</v>
      </c>
      <c r="GS20" s="170" t="e">
        <f t="shared" si="79"/>
        <v>#N/A</v>
      </c>
      <c r="GT20" s="170" t="e">
        <f t="shared" si="80"/>
        <v>#N/A</v>
      </c>
      <c r="GU20" s="170" t="e">
        <f t="shared" si="81"/>
        <v>#N/A</v>
      </c>
      <c r="GV20" s="170" t="e">
        <f t="shared" si="82"/>
        <v>#N/A</v>
      </c>
      <c r="GW20" s="170" t="e">
        <f t="shared" si="83"/>
        <v>#N/A</v>
      </c>
      <c r="GX20" s="170" t="e">
        <f t="shared" si="84"/>
        <v>#N/A</v>
      </c>
      <c r="GY20" s="170" t="e">
        <f t="shared" si="85"/>
        <v>#N/A</v>
      </c>
      <c r="GZ20" s="170" t="e">
        <f t="shared" si="86"/>
        <v>#N/A</v>
      </c>
      <c r="HA20" s="170" t="e">
        <f t="shared" si="87"/>
        <v>#N/A</v>
      </c>
      <c r="HB20" s="170" t="e">
        <f t="shared" si="88"/>
        <v>#N/A</v>
      </c>
      <c r="HC20" s="170" t="e">
        <f t="shared" si="89"/>
        <v>#N/A</v>
      </c>
      <c r="HD20" s="170" t="e">
        <f t="shared" si="90"/>
        <v>#N/A</v>
      </c>
      <c r="HE20" s="170" t="e">
        <f t="shared" si="91"/>
        <v>#N/A</v>
      </c>
      <c r="HF20" s="170" t="e">
        <f t="shared" si="92"/>
        <v>#N/A</v>
      </c>
      <c r="HG20" s="170" t="e">
        <f t="shared" si="93"/>
        <v>#N/A</v>
      </c>
      <c r="HH20" s="170" t="e">
        <f t="shared" si="94"/>
        <v>#N/A</v>
      </c>
      <c r="HI20" s="170" t="e">
        <f t="shared" si="95"/>
        <v>#N/A</v>
      </c>
      <c r="HJ20" s="170" t="e">
        <f t="shared" si="96"/>
        <v>#N/A</v>
      </c>
      <c r="HK20" s="170" t="e">
        <f t="shared" si="97"/>
        <v>#N/A</v>
      </c>
      <c r="HL20" s="170" t="e">
        <f t="shared" si="98"/>
        <v>#N/A</v>
      </c>
      <c r="HM20" s="170" t="e">
        <f t="shared" si="99"/>
        <v>#N/A</v>
      </c>
      <c r="HN20" s="170" t="e">
        <f t="shared" si="100"/>
        <v>#N/A</v>
      </c>
      <c r="HO20" s="170" t="e">
        <f t="shared" si="101"/>
        <v>#N/A</v>
      </c>
      <c r="HP20" s="170" t="e">
        <f t="shared" si="102"/>
        <v>#N/A</v>
      </c>
      <c r="HQ20" s="170" t="e">
        <f t="shared" si="103"/>
        <v>#N/A</v>
      </c>
      <c r="HR20" s="170" t="e">
        <f t="shared" si="104"/>
        <v>#N/A</v>
      </c>
      <c r="HS20" s="170" t="e">
        <f t="shared" si="105"/>
        <v>#N/A</v>
      </c>
      <c r="HT20" s="170" t="e">
        <f t="shared" si="106"/>
        <v>#N/A</v>
      </c>
    </row>
    <row r="21" spans="1:228" hidden="1" x14ac:dyDescent="0.25">
      <c r="A21" s="4">
        <v>18</v>
      </c>
      <c r="B21" s="110"/>
      <c r="C21" s="118"/>
      <c r="D21" s="123" t="str">
        <f t="shared" si="107"/>
        <v/>
      </c>
      <c r="E21" s="96"/>
      <c r="F21" s="123" t="str">
        <f t="shared" si="108"/>
        <v/>
      </c>
      <c r="G21" s="118"/>
      <c r="H21" s="111"/>
      <c r="I21" s="36" t="str">
        <f t="shared" si="0"/>
        <v/>
      </c>
      <c r="J21" s="36" t="str">
        <f t="shared" si="1"/>
        <v/>
      </c>
      <c r="K21" s="74" t="str">
        <f t="shared" si="109"/>
        <v/>
      </c>
      <c r="L21" s="23"/>
      <c r="M21" s="58"/>
      <c r="N21" s="281"/>
      <c r="O21" s="75" t="str">
        <f>IF(AND(D21&gt;0,E21&gt;0,F21&gt;0),IF(ISBLANK(N21),IF(ISBLANK(L21),"",(F21-D21)*VLOOKUP(L21,VLookups!$A$4:$B$13,2,FALSE)),N21),"")</f>
        <v/>
      </c>
      <c r="P21" s="76" t="str">
        <f t="shared" si="2"/>
        <v/>
      </c>
      <c r="Q21" s="96"/>
      <c r="R21" s="271" t="str">
        <f>IF(AND(Q21&gt;0,E21&gt;0,NOT(O21="")),ABS(VLOOKUP($Q$1,VLookups!$A$43:$B$44,2,FALSE)-_xlfn.NORM.DIST(Q21,K21,O21,TRUE)),"")</f>
        <v/>
      </c>
      <c r="S21" s="95" t="str">
        <f>IF(AND($D21&gt;0,$E21&gt;0,$F21&gt;0,NOT(ISBLANK($L21))),_xlfn.NORM.INV(ABS(VLOOKUP($Q$1,VLookups!$A$43:$B$44,2,FALSE)-S$3),$K21,$O21),"")</f>
        <v/>
      </c>
      <c r="T21" s="94" t="str">
        <f>IF(AND($D21&gt;0,$E21&gt;0,$F21&gt;0,NOT(ISBLANK($L21))),_xlfn.NORM.INV(ABS(VLOOKUP($Q$1,VLookups!$A$43:$B$44,2,FALSE)-T$3),$K21,$O21),"")</f>
        <v/>
      </c>
      <c r="U21" s="95" t="str">
        <f>IF(AND($D21&gt;0,$E21&gt;0,$F21&gt;0,NOT(ISBLANK($L21))),_xlfn.NORM.INV(ABS(VLOOKUP($Q$1,VLookups!$A$43:$B$44,2,FALSE)-U$3),$K21,$O21),"")</f>
        <v/>
      </c>
      <c r="V21" s="94" t="str">
        <f>IF(AND($D21&gt;0,$E21&gt;0,$F21&gt;0,NOT(ISBLANK($L21))),_xlfn.NORM.INV(ABS(VLOOKUP($Q$1,VLookups!$A$43:$B$44,2,FALSE)-V$3),$K21,$O21),"")</f>
        <v/>
      </c>
      <c r="W21" s="95" t="str">
        <f>IF(AND($D21&gt;0,$E21&gt;0,$F21&gt;0,NOT(ISBLANK($L21))),_xlfn.NORM.INV(ABS(VLOOKUP($Q$1,VLookups!$A$43:$B$44,2,FALSE)-W$3),$K21,$O21),"")</f>
        <v/>
      </c>
      <c r="X21" s="94" t="str">
        <f>IF(AND($D21&gt;0,$E21&gt;0,$F21&gt;0,NOT(ISBLANK($L21))),_xlfn.NORM.INV(ABS(VLOOKUP($Q$1,VLookups!$A$43:$B$44,2,FALSE)-X$3),$K21,$O21),"")</f>
        <v/>
      </c>
      <c r="Y21" s="5"/>
      <c r="Z21" s="169" t="str">
        <f t="shared" si="110"/>
        <v/>
      </c>
      <c r="AA21" s="50" t="str">
        <f t="shared" ref="AA21:AT21" si="160">IF(ISNONTEXT($Z21),AB21-$Z21,"")</f>
        <v/>
      </c>
      <c r="AB21" s="50" t="str">
        <f t="shared" si="160"/>
        <v/>
      </c>
      <c r="AC21" s="50" t="str">
        <f t="shared" si="160"/>
        <v/>
      </c>
      <c r="AD21" s="50" t="str">
        <f t="shared" si="160"/>
        <v/>
      </c>
      <c r="AE21" s="50" t="str">
        <f t="shared" si="160"/>
        <v/>
      </c>
      <c r="AF21" s="50" t="str">
        <f t="shared" si="160"/>
        <v/>
      </c>
      <c r="AG21" s="50" t="str">
        <f t="shared" si="160"/>
        <v/>
      </c>
      <c r="AH21" s="50" t="str">
        <f t="shared" si="160"/>
        <v/>
      </c>
      <c r="AI21" s="50" t="str">
        <f t="shared" si="160"/>
        <v/>
      </c>
      <c r="AJ21" s="50" t="str">
        <f t="shared" si="160"/>
        <v/>
      </c>
      <c r="AK21" s="50" t="str">
        <f t="shared" si="160"/>
        <v/>
      </c>
      <c r="AL21" s="50" t="str">
        <f t="shared" si="160"/>
        <v/>
      </c>
      <c r="AM21" s="50" t="str">
        <f t="shared" si="160"/>
        <v/>
      </c>
      <c r="AN21" s="50" t="str">
        <f t="shared" si="160"/>
        <v/>
      </c>
      <c r="AO21" s="50" t="str">
        <f t="shared" si="160"/>
        <v/>
      </c>
      <c r="AP21" s="50" t="str">
        <f t="shared" si="160"/>
        <v/>
      </c>
      <c r="AQ21" s="50" t="str">
        <f t="shared" si="160"/>
        <v/>
      </c>
      <c r="AR21" s="50" t="str">
        <f t="shared" si="160"/>
        <v/>
      </c>
      <c r="AS21" s="50" t="str">
        <f t="shared" si="160"/>
        <v/>
      </c>
      <c r="AT21" s="50" t="str">
        <f t="shared" si="160"/>
        <v/>
      </c>
      <c r="AU21" s="50" t="str">
        <f t="shared" si="112"/>
        <v/>
      </c>
      <c r="AV21" s="50" t="str">
        <f t="shared" ref="AV21:DG21" si="161">IF(ISNONTEXT($Z21),AU21+$Z21,"")</f>
        <v/>
      </c>
      <c r="AW21" s="50" t="str">
        <f t="shared" si="161"/>
        <v/>
      </c>
      <c r="AX21" s="50" t="str">
        <f t="shared" si="161"/>
        <v/>
      </c>
      <c r="AY21" s="50" t="str">
        <f t="shared" si="161"/>
        <v/>
      </c>
      <c r="AZ21" s="50" t="str">
        <f t="shared" si="161"/>
        <v/>
      </c>
      <c r="BA21" s="50" t="str">
        <f t="shared" si="161"/>
        <v/>
      </c>
      <c r="BB21" s="50" t="str">
        <f t="shared" si="161"/>
        <v/>
      </c>
      <c r="BC21" s="50" t="str">
        <f t="shared" si="161"/>
        <v/>
      </c>
      <c r="BD21" s="50" t="str">
        <f t="shared" si="161"/>
        <v/>
      </c>
      <c r="BE21" s="50" t="str">
        <f t="shared" si="161"/>
        <v/>
      </c>
      <c r="BF21" s="50" t="str">
        <f t="shared" si="161"/>
        <v/>
      </c>
      <c r="BG21" s="50" t="str">
        <f t="shared" si="161"/>
        <v/>
      </c>
      <c r="BH21" s="50" t="str">
        <f t="shared" si="161"/>
        <v/>
      </c>
      <c r="BI21" s="50" t="str">
        <f t="shared" si="161"/>
        <v/>
      </c>
      <c r="BJ21" s="50" t="str">
        <f t="shared" si="161"/>
        <v/>
      </c>
      <c r="BK21" s="50" t="str">
        <f t="shared" si="161"/>
        <v/>
      </c>
      <c r="BL21" s="50" t="str">
        <f t="shared" si="161"/>
        <v/>
      </c>
      <c r="BM21" s="50" t="str">
        <f t="shared" si="161"/>
        <v/>
      </c>
      <c r="BN21" s="50" t="str">
        <f t="shared" si="161"/>
        <v/>
      </c>
      <c r="BO21" s="50" t="str">
        <f t="shared" si="161"/>
        <v/>
      </c>
      <c r="BP21" s="50" t="str">
        <f t="shared" si="161"/>
        <v/>
      </c>
      <c r="BQ21" s="50" t="str">
        <f t="shared" si="161"/>
        <v/>
      </c>
      <c r="BR21" s="50" t="str">
        <f t="shared" si="161"/>
        <v/>
      </c>
      <c r="BS21" s="50" t="str">
        <f t="shared" si="161"/>
        <v/>
      </c>
      <c r="BT21" s="50" t="str">
        <f t="shared" si="161"/>
        <v/>
      </c>
      <c r="BU21" s="50" t="str">
        <f t="shared" si="161"/>
        <v/>
      </c>
      <c r="BV21" s="50" t="str">
        <f t="shared" si="161"/>
        <v/>
      </c>
      <c r="BW21" s="50" t="str">
        <f t="shared" si="161"/>
        <v/>
      </c>
      <c r="BX21" s="50" t="str">
        <f t="shared" si="161"/>
        <v/>
      </c>
      <c r="BY21" s="50" t="str">
        <f t="shared" si="161"/>
        <v/>
      </c>
      <c r="BZ21" s="50" t="str">
        <f t="shared" si="161"/>
        <v/>
      </c>
      <c r="CA21" s="50" t="str">
        <f t="shared" si="161"/>
        <v/>
      </c>
      <c r="CB21" s="50" t="str">
        <f t="shared" si="161"/>
        <v/>
      </c>
      <c r="CC21" s="50" t="str">
        <f t="shared" si="161"/>
        <v/>
      </c>
      <c r="CD21" s="50" t="str">
        <f t="shared" si="161"/>
        <v/>
      </c>
      <c r="CE21" s="50" t="str">
        <f t="shared" si="161"/>
        <v/>
      </c>
      <c r="CF21" s="50" t="str">
        <f t="shared" si="161"/>
        <v/>
      </c>
      <c r="CG21" s="50" t="str">
        <f t="shared" si="161"/>
        <v/>
      </c>
      <c r="CH21" s="50" t="str">
        <f t="shared" si="161"/>
        <v/>
      </c>
      <c r="CI21" s="50" t="str">
        <f t="shared" si="161"/>
        <v/>
      </c>
      <c r="CJ21" s="50" t="str">
        <f t="shared" si="161"/>
        <v/>
      </c>
      <c r="CK21" s="50" t="str">
        <f t="shared" si="161"/>
        <v/>
      </c>
      <c r="CL21" s="50" t="str">
        <f t="shared" si="161"/>
        <v/>
      </c>
      <c r="CM21" s="50" t="str">
        <f t="shared" si="161"/>
        <v/>
      </c>
      <c r="CN21" s="50" t="str">
        <f t="shared" si="161"/>
        <v/>
      </c>
      <c r="CO21" s="50" t="str">
        <f t="shared" si="161"/>
        <v/>
      </c>
      <c r="CP21" s="50" t="str">
        <f t="shared" si="161"/>
        <v/>
      </c>
      <c r="CQ21" s="50" t="str">
        <f t="shared" si="161"/>
        <v/>
      </c>
      <c r="CR21" s="50" t="str">
        <f t="shared" si="161"/>
        <v/>
      </c>
      <c r="CS21" s="50" t="str">
        <f t="shared" si="161"/>
        <v/>
      </c>
      <c r="CT21" s="50" t="str">
        <f t="shared" si="161"/>
        <v/>
      </c>
      <c r="CU21" s="50" t="str">
        <f t="shared" si="161"/>
        <v/>
      </c>
      <c r="CV21" s="50" t="str">
        <f t="shared" si="161"/>
        <v/>
      </c>
      <c r="CW21" s="50" t="str">
        <f t="shared" si="161"/>
        <v/>
      </c>
      <c r="CX21" s="50" t="str">
        <f t="shared" si="161"/>
        <v/>
      </c>
      <c r="CY21" s="50" t="str">
        <f t="shared" si="161"/>
        <v/>
      </c>
      <c r="CZ21" s="50" t="str">
        <f t="shared" si="161"/>
        <v/>
      </c>
      <c r="DA21" s="50" t="str">
        <f t="shared" si="161"/>
        <v/>
      </c>
      <c r="DB21" s="50" t="str">
        <f t="shared" si="161"/>
        <v/>
      </c>
      <c r="DC21" s="50" t="str">
        <f t="shared" si="161"/>
        <v/>
      </c>
      <c r="DD21" s="50" t="str">
        <f t="shared" si="161"/>
        <v/>
      </c>
      <c r="DE21" s="50" t="str">
        <f t="shared" si="161"/>
        <v/>
      </c>
      <c r="DF21" s="50" t="str">
        <f t="shared" si="161"/>
        <v/>
      </c>
      <c r="DG21" s="50" t="str">
        <f t="shared" si="161"/>
        <v/>
      </c>
      <c r="DH21" s="50" t="str">
        <f t="shared" ref="DH21:DW21" si="162">IF(ISNONTEXT($Z21),DG21+$Z21,"")</f>
        <v/>
      </c>
      <c r="DI21" s="50" t="str">
        <f t="shared" si="162"/>
        <v/>
      </c>
      <c r="DJ21" s="50" t="str">
        <f t="shared" si="162"/>
        <v/>
      </c>
      <c r="DK21" s="50" t="str">
        <f t="shared" si="162"/>
        <v/>
      </c>
      <c r="DL21" s="50" t="str">
        <f t="shared" si="162"/>
        <v/>
      </c>
      <c r="DM21" s="50" t="str">
        <f t="shared" si="162"/>
        <v/>
      </c>
      <c r="DN21" s="50" t="str">
        <f t="shared" si="162"/>
        <v/>
      </c>
      <c r="DO21" s="50" t="str">
        <f t="shared" si="162"/>
        <v/>
      </c>
      <c r="DP21" s="50" t="str">
        <f t="shared" si="162"/>
        <v/>
      </c>
      <c r="DQ21" s="50" t="str">
        <f t="shared" si="162"/>
        <v/>
      </c>
      <c r="DR21" s="50" t="str">
        <f t="shared" si="162"/>
        <v/>
      </c>
      <c r="DS21" s="50" t="str">
        <f t="shared" si="162"/>
        <v/>
      </c>
      <c r="DT21" s="50" t="str">
        <f t="shared" si="162"/>
        <v/>
      </c>
      <c r="DU21" s="50" t="str">
        <f t="shared" si="162"/>
        <v/>
      </c>
      <c r="DV21" s="50" t="str">
        <f t="shared" si="162"/>
        <v/>
      </c>
      <c r="DW21" s="50" t="str">
        <f t="shared" si="162"/>
        <v/>
      </c>
      <c r="DX21" s="170" t="e">
        <f t="shared" si="6"/>
        <v>#N/A</v>
      </c>
      <c r="DY21" s="170" t="e">
        <f t="shared" si="7"/>
        <v>#N/A</v>
      </c>
      <c r="DZ21" s="170" t="e">
        <f t="shared" si="8"/>
        <v>#N/A</v>
      </c>
      <c r="EA21" s="170" t="e">
        <f t="shared" si="9"/>
        <v>#N/A</v>
      </c>
      <c r="EB21" s="170" t="e">
        <f t="shared" si="10"/>
        <v>#N/A</v>
      </c>
      <c r="EC21" s="170" t="e">
        <f t="shared" si="11"/>
        <v>#N/A</v>
      </c>
      <c r="ED21" s="170" t="e">
        <f t="shared" si="12"/>
        <v>#N/A</v>
      </c>
      <c r="EE21" s="170" t="e">
        <f t="shared" si="13"/>
        <v>#N/A</v>
      </c>
      <c r="EF21" s="170" t="e">
        <f t="shared" si="14"/>
        <v>#N/A</v>
      </c>
      <c r="EG21" s="170" t="e">
        <f t="shared" si="15"/>
        <v>#N/A</v>
      </c>
      <c r="EH21" s="170" t="e">
        <f t="shared" si="16"/>
        <v>#N/A</v>
      </c>
      <c r="EI21" s="170" t="e">
        <f t="shared" si="17"/>
        <v>#N/A</v>
      </c>
      <c r="EJ21" s="170" t="e">
        <f t="shared" si="18"/>
        <v>#N/A</v>
      </c>
      <c r="EK21" s="170" t="e">
        <f t="shared" si="19"/>
        <v>#N/A</v>
      </c>
      <c r="EL21" s="170" t="e">
        <f t="shared" si="20"/>
        <v>#N/A</v>
      </c>
      <c r="EM21" s="170" t="e">
        <f t="shared" si="21"/>
        <v>#N/A</v>
      </c>
      <c r="EN21" s="170" t="e">
        <f t="shared" si="22"/>
        <v>#N/A</v>
      </c>
      <c r="EO21" s="170" t="e">
        <f t="shared" si="23"/>
        <v>#N/A</v>
      </c>
      <c r="EP21" s="170" t="e">
        <f t="shared" si="24"/>
        <v>#N/A</v>
      </c>
      <c r="EQ21" s="170" t="e">
        <f t="shared" si="25"/>
        <v>#N/A</v>
      </c>
      <c r="ER21" s="170" t="e">
        <f t="shared" si="26"/>
        <v>#N/A</v>
      </c>
      <c r="ES21" s="170" t="e">
        <f t="shared" si="27"/>
        <v>#N/A</v>
      </c>
      <c r="ET21" s="170" t="e">
        <f t="shared" si="28"/>
        <v>#N/A</v>
      </c>
      <c r="EU21" s="170" t="e">
        <f t="shared" si="29"/>
        <v>#N/A</v>
      </c>
      <c r="EV21" s="170" t="e">
        <f t="shared" si="30"/>
        <v>#N/A</v>
      </c>
      <c r="EW21" s="170" t="e">
        <f t="shared" si="31"/>
        <v>#N/A</v>
      </c>
      <c r="EX21" s="170" t="e">
        <f t="shared" si="32"/>
        <v>#N/A</v>
      </c>
      <c r="EY21" s="170" t="e">
        <f t="shared" si="33"/>
        <v>#N/A</v>
      </c>
      <c r="EZ21" s="170" t="e">
        <f t="shared" si="34"/>
        <v>#N/A</v>
      </c>
      <c r="FA21" s="170" t="e">
        <f t="shared" si="35"/>
        <v>#N/A</v>
      </c>
      <c r="FB21" s="170" t="e">
        <f t="shared" si="36"/>
        <v>#N/A</v>
      </c>
      <c r="FC21" s="170" t="e">
        <f t="shared" si="37"/>
        <v>#N/A</v>
      </c>
      <c r="FD21" s="170" t="e">
        <f t="shared" si="38"/>
        <v>#N/A</v>
      </c>
      <c r="FE21" s="170" t="e">
        <f t="shared" si="39"/>
        <v>#N/A</v>
      </c>
      <c r="FF21" s="170" t="e">
        <f t="shared" si="40"/>
        <v>#N/A</v>
      </c>
      <c r="FG21" s="170" t="e">
        <f t="shared" si="41"/>
        <v>#N/A</v>
      </c>
      <c r="FH21" s="170" t="e">
        <f t="shared" si="42"/>
        <v>#N/A</v>
      </c>
      <c r="FI21" s="170" t="e">
        <f t="shared" si="43"/>
        <v>#N/A</v>
      </c>
      <c r="FJ21" s="170" t="e">
        <f t="shared" si="44"/>
        <v>#N/A</v>
      </c>
      <c r="FK21" s="170" t="e">
        <f t="shared" si="45"/>
        <v>#N/A</v>
      </c>
      <c r="FL21" s="170" t="e">
        <f t="shared" si="46"/>
        <v>#N/A</v>
      </c>
      <c r="FM21" s="170" t="e">
        <f t="shared" si="47"/>
        <v>#N/A</v>
      </c>
      <c r="FN21" s="170" t="e">
        <f t="shared" si="48"/>
        <v>#N/A</v>
      </c>
      <c r="FO21" s="170" t="e">
        <f t="shared" si="49"/>
        <v>#N/A</v>
      </c>
      <c r="FP21" s="170" t="e">
        <f t="shared" si="50"/>
        <v>#N/A</v>
      </c>
      <c r="FQ21" s="170" t="e">
        <f t="shared" si="51"/>
        <v>#N/A</v>
      </c>
      <c r="FR21" s="170" t="e">
        <f t="shared" si="52"/>
        <v>#N/A</v>
      </c>
      <c r="FS21" s="170" t="e">
        <f t="shared" si="53"/>
        <v>#N/A</v>
      </c>
      <c r="FT21" s="170" t="e">
        <f t="shared" si="54"/>
        <v>#N/A</v>
      </c>
      <c r="FU21" s="170" t="e">
        <f t="shared" si="55"/>
        <v>#N/A</v>
      </c>
      <c r="FV21" s="170" t="e">
        <f t="shared" si="56"/>
        <v>#N/A</v>
      </c>
      <c r="FW21" s="170" t="e">
        <f t="shared" si="57"/>
        <v>#N/A</v>
      </c>
      <c r="FX21" s="170" t="e">
        <f t="shared" si="58"/>
        <v>#N/A</v>
      </c>
      <c r="FY21" s="170" t="e">
        <f t="shared" si="59"/>
        <v>#N/A</v>
      </c>
      <c r="FZ21" s="170" t="e">
        <f t="shared" si="60"/>
        <v>#N/A</v>
      </c>
      <c r="GA21" s="170" t="e">
        <f t="shared" si="61"/>
        <v>#N/A</v>
      </c>
      <c r="GB21" s="170" t="e">
        <f t="shared" si="62"/>
        <v>#N/A</v>
      </c>
      <c r="GC21" s="170" t="e">
        <f t="shared" si="63"/>
        <v>#N/A</v>
      </c>
      <c r="GD21" s="170" t="e">
        <f t="shared" si="64"/>
        <v>#N/A</v>
      </c>
      <c r="GE21" s="170" t="e">
        <f t="shared" si="65"/>
        <v>#N/A</v>
      </c>
      <c r="GF21" s="170" t="e">
        <f t="shared" si="66"/>
        <v>#N/A</v>
      </c>
      <c r="GG21" s="170" t="e">
        <f t="shared" si="67"/>
        <v>#N/A</v>
      </c>
      <c r="GH21" s="170" t="e">
        <f t="shared" si="68"/>
        <v>#N/A</v>
      </c>
      <c r="GI21" s="170" t="e">
        <f t="shared" si="69"/>
        <v>#N/A</v>
      </c>
      <c r="GJ21" s="170" t="e">
        <f t="shared" si="70"/>
        <v>#N/A</v>
      </c>
      <c r="GK21" s="170" t="e">
        <f t="shared" si="71"/>
        <v>#N/A</v>
      </c>
      <c r="GL21" s="170" t="e">
        <f t="shared" si="72"/>
        <v>#N/A</v>
      </c>
      <c r="GM21" s="170" t="e">
        <f t="shared" si="73"/>
        <v>#N/A</v>
      </c>
      <c r="GN21" s="170" t="e">
        <f t="shared" si="74"/>
        <v>#N/A</v>
      </c>
      <c r="GO21" s="170" t="e">
        <f t="shared" si="75"/>
        <v>#N/A</v>
      </c>
      <c r="GP21" s="170" t="e">
        <f t="shared" si="76"/>
        <v>#N/A</v>
      </c>
      <c r="GQ21" s="170" t="e">
        <f t="shared" si="77"/>
        <v>#N/A</v>
      </c>
      <c r="GR21" s="170" t="e">
        <f t="shared" si="78"/>
        <v>#N/A</v>
      </c>
      <c r="GS21" s="170" t="e">
        <f t="shared" si="79"/>
        <v>#N/A</v>
      </c>
      <c r="GT21" s="170" t="e">
        <f t="shared" si="80"/>
        <v>#N/A</v>
      </c>
      <c r="GU21" s="170" t="e">
        <f t="shared" si="81"/>
        <v>#N/A</v>
      </c>
      <c r="GV21" s="170" t="e">
        <f t="shared" si="82"/>
        <v>#N/A</v>
      </c>
      <c r="GW21" s="170" t="e">
        <f t="shared" si="83"/>
        <v>#N/A</v>
      </c>
      <c r="GX21" s="170" t="e">
        <f t="shared" si="84"/>
        <v>#N/A</v>
      </c>
      <c r="GY21" s="170" t="e">
        <f t="shared" si="85"/>
        <v>#N/A</v>
      </c>
      <c r="GZ21" s="170" t="e">
        <f t="shared" si="86"/>
        <v>#N/A</v>
      </c>
      <c r="HA21" s="170" t="e">
        <f t="shared" si="87"/>
        <v>#N/A</v>
      </c>
      <c r="HB21" s="170" t="e">
        <f t="shared" si="88"/>
        <v>#N/A</v>
      </c>
      <c r="HC21" s="170" t="e">
        <f t="shared" si="89"/>
        <v>#N/A</v>
      </c>
      <c r="HD21" s="170" t="e">
        <f t="shared" si="90"/>
        <v>#N/A</v>
      </c>
      <c r="HE21" s="170" t="e">
        <f t="shared" si="91"/>
        <v>#N/A</v>
      </c>
      <c r="HF21" s="170" t="e">
        <f t="shared" si="92"/>
        <v>#N/A</v>
      </c>
      <c r="HG21" s="170" t="e">
        <f t="shared" si="93"/>
        <v>#N/A</v>
      </c>
      <c r="HH21" s="170" t="e">
        <f t="shared" si="94"/>
        <v>#N/A</v>
      </c>
      <c r="HI21" s="170" t="e">
        <f t="shared" si="95"/>
        <v>#N/A</v>
      </c>
      <c r="HJ21" s="170" t="e">
        <f t="shared" si="96"/>
        <v>#N/A</v>
      </c>
      <c r="HK21" s="170" t="e">
        <f t="shared" si="97"/>
        <v>#N/A</v>
      </c>
      <c r="HL21" s="170" t="e">
        <f t="shared" si="98"/>
        <v>#N/A</v>
      </c>
      <c r="HM21" s="170" t="e">
        <f t="shared" si="99"/>
        <v>#N/A</v>
      </c>
      <c r="HN21" s="170" t="e">
        <f t="shared" si="100"/>
        <v>#N/A</v>
      </c>
      <c r="HO21" s="170" t="e">
        <f t="shared" si="101"/>
        <v>#N/A</v>
      </c>
      <c r="HP21" s="170" t="e">
        <f t="shared" si="102"/>
        <v>#N/A</v>
      </c>
      <c r="HQ21" s="170" t="e">
        <f t="shared" si="103"/>
        <v>#N/A</v>
      </c>
      <c r="HR21" s="170" t="e">
        <f t="shared" si="104"/>
        <v>#N/A</v>
      </c>
      <c r="HS21" s="170" t="e">
        <f t="shared" si="105"/>
        <v>#N/A</v>
      </c>
      <c r="HT21" s="170" t="e">
        <f t="shared" si="106"/>
        <v>#N/A</v>
      </c>
    </row>
    <row r="22" spans="1:228" hidden="1" x14ac:dyDescent="0.25">
      <c r="A22" s="4">
        <v>19</v>
      </c>
      <c r="B22" s="110"/>
      <c r="C22" s="118"/>
      <c r="D22" s="123" t="str">
        <f t="shared" si="107"/>
        <v/>
      </c>
      <c r="E22" s="96"/>
      <c r="F22" s="123" t="str">
        <f t="shared" si="108"/>
        <v/>
      </c>
      <c r="G22" s="118"/>
      <c r="H22" s="111"/>
      <c r="I22" s="36" t="str">
        <f t="shared" si="0"/>
        <v/>
      </c>
      <c r="J22" s="36" t="str">
        <f t="shared" si="1"/>
        <v/>
      </c>
      <c r="K22" s="74" t="str">
        <f t="shared" si="109"/>
        <v/>
      </c>
      <c r="L22" s="23"/>
      <c r="M22" s="58"/>
      <c r="N22" s="281"/>
      <c r="O22" s="75" t="str">
        <f>IF(AND(D22&gt;0,E22&gt;0,F22&gt;0),IF(ISBLANK(N22),IF(ISBLANK(L22),"",(F22-D22)*VLOOKUP(L22,VLookups!$A$4:$B$13,2,FALSE)),N22),"")</f>
        <v/>
      </c>
      <c r="P22" s="76" t="str">
        <f t="shared" si="2"/>
        <v/>
      </c>
      <c r="Q22" s="96"/>
      <c r="R22" s="271" t="str">
        <f>IF(AND(Q22&gt;0,E22&gt;0,NOT(O22="")),ABS(VLOOKUP($Q$1,VLookups!$A$43:$B$44,2,FALSE)-_xlfn.NORM.DIST(Q22,K22,O22,TRUE)),"")</f>
        <v/>
      </c>
      <c r="S22" s="95" t="str">
        <f>IF(AND($D22&gt;0,$E22&gt;0,$F22&gt;0,NOT(ISBLANK($L22))),_xlfn.NORM.INV(ABS(VLOOKUP($Q$1,VLookups!$A$43:$B$44,2,FALSE)-S$3),$K22,$O22),"")</f>
        <v/>
      </c>
      <c r="T22" s="94" t="str">
        <f>IF(AND($D22&gt;0,$E22&gt;0,$F22&gt;0,NOT(ISBLANK($L22))),_xlfn.NORM.INV(ABS(VLOOKUP($Q$1,VLookups!$A$43:$B$44,2,FALSE)-T$3),$K22,$O22),"")</f>
        <v/>
      </c>
      <c r="U22" s="95" t="str">
        <f>IF(AND($D22&gt;0,$E22&gt;0,$F22&gt;0,NOT(ISBLANK($L22))),_xlfn.NORM.INV(ABS(VLOOKUP($Q$1,VLookups!$A$43:$B$44,2,FALSE)-U$3),$K22,$O22),"")</f>
        <v/>
      </c>
      <c r="V22" s="94" t="str">
        <f>IF(AND($D22&gt;0,$E22&gt;0,$F22&gt;0,NOT(ISBLANK($L22))),_xlfn.NORM.INV(ABS(VLOOKUP($Q$1,VLookups!$A$43:$B$44,2,FALSE)-V$3),$K22,$O22),"")</f>
        <v/>
      </c>
      <c r="W22" s="95" t="str">
        <f>IF(AND($D22&gt;0,$E22&gt;0,$F22&gt;0,NOT(ISBLANK($L22))),_xlfn.NORM.INV(ABS(VLOOKUP($Q$1,VLookups!$A$43:$B$44,2,FALSE)-W$3),$K22,$O22),"")</f>
        <v/>
      </c>
      <c r="X22" s="94" t="str">
        <f>IF(AND($D22&gt;0,$E22&gt;0,$F22&gt;0,NOT(ISBLANK($L22))),_xlfn.NORM.INV(ABS(VLOOKUP($Q$1,VLookups!$A$43:$B$44,2,FALSE)-X$3),$K22,$O22),"")</f>
        <v/>
      </c>
      <c r="Y22" s="5"/>
      <c r="Z22" s="169" t="str">
        <f t="shared" si="110"/>
        <v/>
      </c>
      <c r="AA22" s="50" t="str">
        <f t="shared" ref="AA22:AT22" si="163">IF(ISNONTEXT($Z22),AB22-$Z22,"")</f>
        <v/>
      </c>
      <c r="AB22" s="50" t="str">
        <f t="shared" si="163"/>
        <v/>
      </c>
      <c r="AC22" s="50" t="str">
        <f t="shared" si="163"/>
        <v/>
      </c>
      <c r="AD22" s="50" t="str">
        <f t="shared" si="163"/>
        <v/>
      </c>
      <c r="AE22" s="50" t="str">
        <f t="shared" si="163"/>
        <v/>
      </c>
      <c r="AF22" s="50" t="str">
        <f t="shared" si="163"/>
        <v/>
      </c>
      <c r="AG22" s="50" t="str">
        <f t="shared" si="163"/>
        <v/>
      </c>
      <c r="AH22" s="50" t="str">
        <f t="shared" si="163"/>
        <v/>
      </c>
      <c r="AI22" s="50" t="str">
        <f t="shared" si="163"/>
        <v/>
      </c>
      <c r="AJ22" s="50" t="str">
        <f t="shared" si="163"/>
        <v/>
      </c>
      <c r="AK22" s="50" t="str">
        <f t="shared" si="163"/>
        <v/>
      </c>
      <c r="AL22" s="50" t="str">
        <f t="shared" si="163"/>
        <v/>
      </c>
      <c r="AM22" s="50" t="str">
        <f t="shared" si="163"/>
        <v/>
      </c>
      <c r="AN22" s="50" t="str">
        <f t="shared" si="163"/>
        <v/>
      </c>
      <c r="AO22" s="50" t="str">
        <f t="shared" si="163"/>
        <v/>
      </c>
      <c r="AP22" s="50" t="str">
        <f t="shared" si="163"/>
        <v/>
      </c>
      <c r="AQ22" s="50" t="str">
        <f t="shared" si="163"/>
        <v/>
      </c>
      <c r="AR22" s="50" t="str">
        <f t="shared" si="163"/>
        <v/>
      </c>
      <c r="AS22" s="50" t="str">
        <f t="shared" si="163"/>
        <v/>
      </c>
      <c r="AT22" s="50" t="str">
        <f t="shared" si="163"/>
        <v/>
      </c>
      <c r="AU22" s="50" t="str">
        <f t="shared" si="112"/>
        <v/>
      </c>
      <c r="AV22" s="50" t="str">
        <f t="shared" ref="AV22:DG22" si="164">IF(ISNONTEXT($Z22),AU22+$Z22,"")</f>
        <v/>
      </c>
      <c r="AW22" s="50" t="str">
        <f t="shared" si="164"/>
        <v/>
      </c>
      <c r="AX22" s="50" t="str">
        <f t="shared" si="164"/>
        <v/>
      </c>
      <c r="AY22" s="50" t="str">
        <f t="shared" si="164"/>
        <v/>
      </c>
      <c r="AZ22" s="50" t="str">
        <f t="shared" si="164"/>
        <v/>
      </c>
      <c r="BA22" s="50" t="str">
        <f t="shared" si="164"/>
        <v/>
      </c>
      <c r="BB22" s="50" t="str">
        <f t="shared" si="164"/>
        <v/>
      </c>
      <c r="BC22" s="50" t="str">
        <f t="shared" si="164"/>
        <v/>
      </c>
      <c r="BD22" s="50" t="str">
        <f t="shared" si="164"/>
        <v/>
      </c>
      <c r="BE22" s="50" t="str">
        <f t="shared" si="164"/>
        <v/>
      </c>
      <c r="BF22" s="50" t="str">
        <f t="shared" si="164"/>
        <v/>
      </c>
      <c r="BG22" s="50" t="str">
        <f t="shared" si="164"/>
        <v/>
      </c>
      <c r="BH22" s="50" t="str">
        <f t="shared" si="164"/>
        <v/>
      </c>
      <c r="BI22" s="50" t="str">
        <f t="shared" si="164"/>
        <v/>
      </c>
      <c r="BJ22" s="50" t="str">
        <f t="shared" si="164"/>
        <v/>
      </c>
      <c r="BK22" s="50" t="str">
        <f t="shared" si="164"/>
        <v/>
      </c>
      <c r="BL22" s="50" t="str">
        <f t="shared" si="164"/>
        <v/>
      </c>
      <c r="BM22" s="50" t="str">
        <f t="shared" si="164"/>
        <v/>
      </c>
      <c r="BN22" s="50" t="str">
        <f t="shared" si="164"/>
        <v/>
      </c>
      <c r="BO22" s="50" t="str">
        <f t="shared" si="164"/>
        <v/>
      </c>
      <c r="BP22" s="50" t="str">
        <f t="shared" si="164"/>
        <v/>
      </c>
      <c r="BQ22" s="50" t="str">
        <f t="shared" si="164"/>
        <v/>
      </c>
      <c r="BR22" s="50" t="str">
        <f t="shared" si="164"/>
        <v/>
      </c>
      <c r="BS22" s="50" t="str">
        <f t="shared" si="164"/>
        <v/>
      </c>
      <c r="BT22" s="50" t="str">
        <f t="shared" si="164"/>
        <v/>
      </c>
      <c r="BU22" s="50" t="str">
        <f t="shared" si="164"/>
        <v/>
      </c>
      <c r="BV22" s="50" t="str">
        <f t="shared" si="164"/>
        <v/>
      </c>
      <c r="BW22" s="50" t="str">
        <f t="shared" si="164"/>
        <v/>
      </c>
      <c r="BX22" s="50" t="str">
        <f t="shared" si="164"/>
        <v/>
      </c>
      <c r="BY22" s="50" t="str">
        <f t="shared" si="164"/>
        <v/>
      </c>
      <c r="BZ22" s="50" t="str">
        <f t="shared" si="164"/>
        <v/>
      </c>
      <c r="CA22" s="50" t="str">
        <f t="shared" si="164"/>
        <v/>
      </c>
      <c r="CB22" s="50" t="str">
        <f t="shared" si="164"/>
        <v/>
      </c>
      <c r="CC22" s="50" t="str">
        <f t="shared" si="164"/>
        <v/>
      </c>
      <c r="CD22" s="50" t="str">
        <f t="shared" si="164"/>
        <v/>
      </c>
      <c r="CE22" s="50" t="str">
        <f t="shared" si="164"/>
        <v/>
      </c>
      <c r="CF22" s="50" t="str">
        <f t="shared" si="164"/>
        <v/>
      </c>
      <c r="CG22" s="50" t="str">
        <f t="shared" si="164"/>
        <v/>
      </c>
      <c r="CH22" s="50" t="str">
        <f t="shared" si="164"/>
        <v/>
      </c>
      <c r="CI22" s="50" t="str">
        <f t="shared" si="164"/>
        <v/>
      </c>
      <c r="CJ22" s="50" t="str">
        <f t="shared" si="164"/>
        <v/>
      </c>
      <c r="CK22" s="50" t="str">
        <f t="shared" si="164"/>
        <v/>
      </c>
      <c r="CL22" s="50" t="str">
        <f t="shared" si="164"/>
        <v/>
      </c>
      <c r="CM22" s="50" t="str">
        <f t="shared" si="164"/>
        <v/>
      </c>
      <c r="CN22" s="50" t="str">
        <f t="shared" si="164"/>
        <v/>
      </c>
      <c r="CO22" s="50" t="str">
        <f t="shared" si="164"/>
        <v/>
      </c>
      <c r="CP22" s="50" t="str">
        <f t="shared" si="164"/>
        <v/>
      </c>
      <c r="CQ22" s="50" t="str">
        <f t="shared" si="164"/>
        <v/>
      </c>
      <c r="CR22" s="50" t="str">
        <f t="shared" si="164"/>
        <v/>
      </c>
      <c r="CS22" s="50" t="str">
        <f t="shared" si="164"/>
        <v/>
      </c>
      <c r="CT22" s="50" t="str">
        <f t="shared" si="164"/>
        <v/>
      </c>
      <c r="CU22" s="50" t="str">
        <f t="shared" si="164"/>
        <v/>
      </c>
      <c r="CV22" s="50" t="str">
        <f t="shared" si="164"/>
        <v/>
      </c>
      <c r="CW22" s="50" t="str">
        <f t="shared" si="164"/>
        <v/>
      </c>
      <c r="CX22" s="50" t="str">
        <f t="shared" si="164"/>
        <v/>
      </c>
      <c r="CY22" s="50" t="str">
        <f t="shared" si="164"/>
        <v/>
      </c>
      <c r="CZ22" s="50" t="str">
        <f t="shared" si="164"/>
        <v/>
      </c>
      <c r="DA22" s="50" t="str">
        <f t="shared" si="164"/>
        <v/>
      </c>
      <c r="DB22" s="50" t="str">
        <f t="shared" si="164"/>
        <v/>
      </c>
      <c r="DC22" s="50" t="str">
        <f t="shared" si="164"/>
        <v/>
      </c>
      <c r="DD22" s="50" t="str">
        <f t="shared" si="164"/>
        <v/>
      </c>
      <c r="DE22" s="50" t="str">
        <f t="shared" si="164"/>
        <v/>
      </c>
      <c r="DF22" s="50" t="str">
        <f t="shared" si="164"/>
        <v/>
      </c>
      <c r="DG22" s="50" t="str">
        <f t="shared" si="164"/>
        <v/>
      </c>
      <c r="DH22" s="50" t="str">
        <f t="shared" ref="DH22:DW22" si="165">IF(ISNONTEXT($Z22),DG22+$Z22,"")</f>
        <v/>
      </c>
      <c r="DI22" s="50" t="str">
        <f t="shared" si="165"/>
        <v/>
      </c>
      <c r="DJ22" s="50" t="str">
        <f t="shared" si="165"/>
        <v/>
      </c>
      <c r="DK22" s="50" t="str">
        <f t="shared" si="165"/>
        <v/>
      </c>
      <c r="DL22" s="50" t="str">
        <f t="shared" si="165"/>
        <v/>
      </c>
      <c r="DM22" s="50" t="str">
        <f t="shared" si="165"/>
        <v/>
      </c>
      <c r="DN22" s="50" t="str">
        <f t="shared" si="165"/>
        <v/>
      </c>
      <c r="DO22" s="50" t="str">
        <f t="shared" si="165"/>
        <v/>
      </c>
      <c r="DP22" s="50" t="str">
        <f t="shared" si="165"/>
        <v/>
      </c>
      <c r="DQ22" s="50" t="str">
        <f t="shared" si="165"/>
        <v/>
      </c>
      <c r="DR22" s="50" t="str">
        <f t="shared" si="165"/>
        <v/>
      </c>
      <c r="DS22" s="50" t="str">
        <f t="shared" si="165"/>
        <v/>
      </c>
      <c r="DT22" s="50" t="str">
        <f t="shared" si="165"/>
        <v/>
      </c>
      <c r="DU22" s="50" t="str">
        <f t="shared" si="165"/>
        <v/>
      </c>
      <c r="DV22" s="50" t="str">
        <f t="shared" si="165"/>
        <v/>
      </c>
      <c r="DW22" s="50" t="str">
        <f t="shared" si="165"/>
        <v/>
      </c>
      <c r="DX22" s="170" t="e">
        <f t="shared" si="6"/>
        <v>#N/A</v>
      </c>
      <c r="DY22" s="170" t="e">
        <f t="shared" si="7"/>
        <v>#N/A</v>
      </c>
      <c r="DZ22" s="170" t="e">
        <f t="shared" si="8"/>
        <v>#N/A</v>
      </c>
      <c r="EA22" s="170" t="e">
        <f t="shared" si="9"/>
        <v>#N/A</v>
      </c>
      <c r="EB22" s="170" t="e">
        <f t="shared" si="10"/>
        <v>#N/A</v>
      </c>
      <c r="EC22" s="170" t="e">
        <f t="shared" si="11"/>
        <v>#N/A</v>
      </c>
      <c r="ED22" s="170" t="e">
        <f t="shared" si="12"/>
        <v>#N/A</v>
      </c>
      <c r="EE22" s="170" t="e">
        <f t="shared" si="13"/>
        <v>#N/A</v>
      </c>
      <c r="EF22" s="170" t="e">
        <f t="shared" si="14"/>
        <v>#N/A</v>
      </c>
      <c r="EG22" s="170" t="e">
        <f t="shared" si="15"/>
        <v>#N/A</v>
      </c>
      <c r="EH22" s="170" t="e">
        <f t="shared" si="16"/>
        <v>#N/A</v>
      </c>
      <c r="EI22" s="170" t="e">
        <f t="shared" si="17"/>
        <v>#N/A</v>
      </c>
      <c r="EJ22" s="170" t="e">
        <f t="shared" si="18"/>
        <v>#N/A</v>
      </c>
      <c r="EK22" s="170" t="e">
        <f t="shared" si="19"/>
        <v>#N/A</v>
      </c>
      <c r="EL22" s="170" t="e">
        <f t="shared" si="20"/>
        <v>#N/A</v>
      </c>
      <c r="EM22" s="170" t="e">
        <f t="shared" si="21"/>
        <v>#N/A</v>
      </c>
      <c r="EN22" s="170" t="e">
        <f t="shared" si="22"/>
        <v>#N/A</v>
      </c>
      <c r="EO22" s="170" t="e">
        <f t="shared" si="23"/>
        <v>#N/A</v>
      </c>
      <c r="EP22" s="170" t="e">
        <f t="shared" si="24"/>
        <v>#N/A</v>
      </c>
      <c r="EQ22" s="170" t="e">
        <f t="shared" si="25"/>
        <v>#N/A</v>
      </c>
      <c r="ER22" s="170" t="e">
        <f t="shared" si="26"/>
        <v>#N/A</v>
      </c>
      <c r="ES22" s="170" t="e">
        <f t="shared" si="27"/>
        <v>#N/A</v>
      </c>
      <c r="ET22" s="170" t="e">
        <f t="shared" si="28"/>
        <v>#N/A</v>
      </c>
      <c r="EU22" s="170" t="e">
        <f t="shared" si="29"/>
        <v>#N/A</v>
      </c>
      <c r="EV22" s="170" t="e">
        <f t="shared" si="30"/>
        <v>#N/A</v>
      </c>
      <c r="EW22" s="170" t="e">
        <f t="shared" si="31"/>
        <v>#N/A</v>
      </c>
      <c r="EX22" s="170" t="e">
        <f t="shared" si="32"/>
        <v>#N/A</v>
      </c>
      <c r="EY22" s="170" t="e">
        <f t="shared" si="33"/>
        <v>#N/A</v>
      </c>
      <c r="EZ22" s="170" t="e">
        <f t="shared" si="34"/>
        <v>#N/A</v>
      </c>
      <c r="FA22" s="170" t="e">
        <f t="shared" si="35"/>
        <v>#N/A</v>
      </c>
      <c r="FB22" s="170" t="e">
        <f t="shared" si="36"/>
        <v>#N/A</v>
      </c>
      <c r="FC22" s="170" t="e">
        <f t="shared" si="37"/>
        <v>#N/A</v>
      </c>
      <c r="FD22" s="170" t="e">
        <f t="shared" si="38"/>
        <v>#N/A</v>
      </c>
      <c r="FE22" s="170" t="e">
        <f t="shared" si="39"/>
        <v>#N/A</v>
      </c>
      <c r="FF22" s="170" t="e">
        <f t="shared" si="40"/>
        <v>#N/A</v>
      </c>
      <c r="FG22" s="170" t="e">
        <f t="shared" si="41"/>
        <v>#N/A</v>
      </c>
      <c r="FH22" s="170" t="e">
        <f t="shared" si="42"/>
        <v>#N/A</v>
      </c>
      <c r="FI22" s="170" t="e">
        <f t="shared" si="43"/>
        <v>#N/A</v>
      </c>
      <c r="FJ22" s="170" t="e">
        <f t="shared" si="44"/>
        <v>#N/A</v>
      </c>
      <c r="FK22" s="170" t="e">
        <f t="shared" si="45"/>
        <v>#N/A</v>
      </c>
      <c r="FL22" s="170" t="e">
        <f t="shared" si="46"/>
        <v>#N/A</v>
      </c>
      <c r="FM22" s="170" t="e">
        <f t="shared" si="47"/>
        <v>#N/A</v>
      </c>
      <c r="FN22" s="170" t="e">
        <f t="shared" si="48"/>
        <v>#N/A</v>
      </c>
      <c r="FO22" s="170" t="e">
        <f t="shared" si="49"/>
        <v>#N/A</v>
      </c>
      <c r="FP22" s="170" t="e">
        <f t="shared" si="50"/>
        <v>#N/A</v>
      </c>
      <c r="FQ22" s="170" t="e">
        <f t="shared" si="51"/>
        <v>#N/A</v>
      </c>
      <c r="FR22" s="170" t="e">
        <f t="shared" si="52"/>
        <v>#N/A</v>
      </c>
      <c r="FS22" s="170" t="e">
        <f t="shared" si="53"/>
        <v>#N/A</v>
      </c>
      <c r="FT22" s="170" t="e">
        <f t="shared" si="54"/>
        <v>#N/A</v>
      </c>
      <c r="FU22" s="170" t="e">
        <f t="shared" si="55"/>
        <v>#N/A</v>
      </c>
      <c r="FV22" s="170" t="e">
        <f t="shared" si="56"/>
        <v>#N/A</v>
      </c>
      <c r="FW22" s="170" t="e">
        <f t="shared" si="57"/>
        <v>#N/A</v>
      </c>
      <c r="FX22" s="170" t="e">
        <f t="shared" si="58"/>
        <v>#N/A</v>
      </c>
      <c r="FY22" s="170" t="e">
        <f t="shared" si="59"/>
        <v>#N/A</v>
      </c>
      <c r="FZ22" s="170" t="e">
        <f t="shared" si="60"/>
        <v>#N/A</v>
      </c>
      <c r="GA22" s="170" t="e">
        <f t="shared" si="61"/>
        <v>#N/A</v>
      </c>
      <c r="GB22" s="170" t="e">
        <f t="shared" si="62"/>
        <v>#N/A</v>
      </c>
      <c r="GC22" s="170" t="e">
        <f t="shared" si="63"/>
        <v>#N/A</v>
      </c>
      <c r="GD22" s="170" t="e">
        <f t="shared" si="64"/>
        <v>#N/A</v>
      </c>
      <c r="GE22" s="170" t="e">
        <f t="shared" si="65"/>
        <v>#N/A</v>
      </c>
      <c r="GF22" s="170" t="e">
        <f t="shared" si="66"/>
        <v>#N/A</v>
      </c>
      <c r="GG22" s="170" t="e">
        <f t="shared" si="67"/>
        <v>#N/A</v>
      </c>
      <c r="GH22" s="170" t="e">
        <f t="shared" si="68"/>
        <v>#N/A</v>
      </c>
      <c r="GI22" s="170" t="e">
        <f t="shared" si="69"/>
        <v>#N/A</v>
      </c>
      <c r="GJ22" s="170" t="e">
        <f t="shared" si="70"/>
        <v>#N/A</v>
      </c>
      <c r="GK22" s="170" t="e">
        <f t="shared" si="71"/>
        <v>#N/A</v>
      </c>
      <c r="GL22" s="170" t="e">
        <f t="shared" si="72"/>
        <v>#N/A</v>
      </c>
      <c r="GM22" s="170" t="e">
        <f t="shared" si="73"/>
        <v>#N/A</v>
      </c>
      <c r="GN22" s="170" t="e">
        <f t="shared" si="74"/>
        <v>#N/A</v>
      </c>
      <c r="GO22" s="170" t="e">
        <f t="shared" si="75"/>
        <v>#N/A</v>
      </c>
      <c r="GP22" s="170" t="e">
        <f t="shared" si="76"/>
        <v>#N/A</v>
      </c>
      <c r="GQ22" s="170" t="e">
        <f t="shared" si="77"/>
        <v>#N/A</v>
      </c>
      <c r="GR22" s="170" t="e">
        <f t="shared" si="78"/>
        <v>#N/A</v>
      </c>
      <c r="GS22" s="170" t="e">
        <f t="shared" si="79"/>
        <v>#N/A</v>
      </c>
      <c r="GT22" s="170" t="e">
        <f t="shared" si="80"/>
        <v>#N/A</v>
      </c>
      <c r="GU22" s="170" t="e">
        <f t="shared" si="81"/>
        <v>#N/A</v>
      </c>
      <c r="GV22" s="170" t="e">
        <f t="shared" si="82"/>
        <v>#N/A</v>
      </c>
      <c r="GW22" s="170" t="e">
        <f t="shared" si="83"/>
        <v>#N/A</v>
      </c>
      <c r="GX22" s="170" t="e">
        <f t="shared" si="84"/>
        <v>#N/A</v>
      </c>
      <c r="GY22" s="170" t="e">
        <f t="shared" si="85"/>
        <v>#N/A</v>
      </c>
      <c r="GZ22" s="170" t="e">
        <f t="shared" si="86"/>
        <v>#N/A</v>
      </c>
      <c r="HA22" s="170" t="e">
        <f t="shared" si="87"/>
        <v>#N/A</v>
      </c>
      <c r="HB22" s="170" t="e">
        <f t="shared" si="88"/>
        <v>#N/A</v>
      </c>
      <c r="HC22" s="170" t="e">
        <f t="shared" si="89"/>
        <v>#N/A</v>
      </c>
      <c r="HD22" s="170" t="e">
        <f t="shared" si="90"/>
        <v>#N/A</v>
      </c>
      <c r="HE22" s="170" t="e">
        <f t="shared" si="91"/>
        <v>#N/A</v>
      </c>
      <c r="HF22" s="170" t="e">
        <f t="shared" si="92"/>
        <v>#N/A</v>
      </c>
      <c r="HG22" s="170" t="e">
        <f t="shared" si="93"/>
        <v>#N/A</v>
      </c>
      <c r="HH22" s="170" t="e">
        <f t="shared" si="94"/>
        <v>#N/A</v>
      </c>
      <c r="HI22" s="170" t="e">
        <f t="shared" si="95"/>
        <v>#N/A</v>
      </c>
      <c r="HJ22" s="170" t="e">
        <f t="shared" si="96"/>
        <v>#N/A</v>
      </c>
      <c r="HK22" s="170" t="e">
        <f t="shared" si="97"/>
        <v>#N/A</v>
      </c>
      <c r="HL22" s="170" t="e">
        <f t="shared" si="98"/>
        <v>#N/A</v>
      </c>
      <c r="HM22" s="170" t="e">
        <f t="shared" si="99"/>
        <v>#N/A</v>
      </c>
      <c r="HN22" s="170" t="e">
        <f t="shared" si="100"/>
        <v>#N/A</v>
      </c>
      <c r="HO22" s="170" t="e">
        <f t="shared" si="101"/>
        <v>#N/A</v>
      </c>
      <c r="HP22" s="170" t="e">
        <f t="shared" si="102"/>
        <v>#N/A</v>
      </c>
      <c r="HQ22" s="170" t="e">
        <f t="shared" si="103"/>
        <v>#N/A</v>
      </c>
      <c r="HR22" s="170" t="e">
        <f t="shared" si="104"/>
        <v>#N/A</v>
      </c>
      <c r="HS22" s="170" t="e">
        <f t="shared" si="105"/>
        <v>#N/A</v>
      </c>
      <c r="HT22" s="170" t="e">
        <f t="shared" si="106"/>
        <v>#N/A</v>
      </c>
    </row>
    <row r="23" spans="1:228" hidden="1" x14ac:dyDescent="0.25">
      <c r="A23" s="4">
        <v>20</v>
      </c>
      <c r="B23" s="110"/>
      <c r="C23" s="118"/>
      <c r="D23" s="123" t="str">
        <f t="shared" si="107"/>
        <v/>
      </c>
      <c r="E23" s="96"/>
      <c r="F23" s="123" t="str">
        <f t="shared" si="108"/>
        <v/>
      </c>
      <c r="G23" s="118"/>
      <c r="H23" s="111"/>
      <c r="I23" s="36" t="str">
        <f t="shared" si="0"/>
        <v/>
      </c>
      <c r="J23" s="36" t="str">
        <f t="shared" si="1"/>
        <v/>
      </c>
      <c r="K23" s="74" t="str">
        <f t="shared" si="109"/>
        <v/>
      </c>
      <c r="L23" s="23"/>
      <c r="M23" s="58"/>
      <c r="N23" s="281"/>
      <c r="O23" s="75" t="str">
        <f>IF(AND(D23&gt;0,E23&gt;0,F23&gt;0),IF(ISBLANK(N23),IF(ISBLANK(L23),"",(F23-D23)*VLOOKUP(L23,VLookups!$A$4:$B$13,2,FALSE)),N23),"")</f>
        <v/>
      </c>
      <c r="P23" s="76" t="str">
        <f t="shared" si="2"/>
        <v/>
      </c>
      <c r="Q23" s="96"/>
      <c r="R23" s="271" t="str">
        <f>IF(AND(Q23&gt;0,E23&gt;0,NOT(O23="")),ABS(VLOOKUP($Q$1,VLookups!$A$43:$B$44,2,FALSE)-_xlfn.NORM.DIST(Q23,K23,O23,TRUE)),"")</f>
        <v/>
      </c>
      <c r="S23" s="95" t="str">
        <f>IF(AND($D23&gt;0,$E23&gt;0,$F23&gt;0,NOT(ISBLANK($L23))),_xlfn.NORM.INV(ABS(VLOOKUP($Q$1,VLookups!$A$43:$B$44,2,FALSE)-S$3),$K23,$O23),"")</f>
        <v/>
      </c>
      <c r="T23" s="94" t="str">
        <f>IF(AND($D23&gt;0,$E23&gt;0,$F23&gt;0,NOT(ISBLANK($L23))),_xlfn.NORM.INV(ABS(VLOOKUP($Q$1,VLookups!$A$43:$B$44,2,FALSE)-T$3),$K23,$O23),"")</f>
        <v/>
      </c>
      <c r="U23" s="95" t="str">
        <f>IF(AND($D23&gt;0,$E23&gt;0,$F23&gt;0,NOT(ISBLANK($L23))),_xlfn.NORM.INV(ABS(VLOOKUP($Q$1,VLookups!$A$43:$B$44,2,FALSE)-U$3),$K23,$O23),"")</f>
        <v/>
      </c>
      <c r="V23" s="94" t="str">
        <f>IF(AND($D23&gt;0,$E23&gt;0,$F23&gt;0,NOT(ISBLANK($L23))),_xlfn.NORM.INV(ABS(VLOOKUP($Q$1,VLookups!$A$43:$B$44,2,FALSE)-V$3),$K23,$O23),"")</f>
        <v/>
      </c>
      <c r="W23" s="95" t="str">
        <f>IF(AND($D23&gt;0,$E23&gt;0,$F23&gt;0,NOT(ISBLANK($L23))),_xlfn.NORM.INV(ABS(VLOOKUP($Q$1,VLookups!$A$43:$B$44,2,FALSE)-W$3),$K23,$O23),"")</f>
        <v/>
      </c>
      <c r="X23" s="94" t="str">
        <f>IF(AND($D23&gt;0,$E23&gt;0,$F23&gt;0,NOT(ISBLANK($L23))),_xlfn.NORM.INV(ABS(VLOOKUP($Q$1,VLookups!$A$43:$B$44,2,FALSE)-X$3),$K23,$O23),"")</f>
        <v/>
      </c>
      <c r="Y23" s="5"/>
      <c r="Z23" s="169" t="str">
        <f t="shared" si="110"/>
        <v/>
      </c>
      <c r="AA23" s="50" t="str">
        <f t="shared" ref="AA23:AT23" si="166">IF(ISNONTEXT($Z23),AB23-$Z23,"")</f>
        <v/>
      </c>
      <c r="AB23" s="50" t="str">
        <f t="shared" si="166"/>
        <v/>
      </c>
      <c r="AC23" s="50" t="str">
        <f t="shared" si="166"/>
        <v/>
      </c>
      <c r="AD23" s="50" t="str">
        <f t="shared" si="166"/>
        <v/>
      </c>
      <c r="AE23" s="50" t="str">
        <f t="shared" si="166"/>
        <v/>
      </c>
      <c r="AF23" s="50" t="str">
        <f t="shared" si="166"/>
        <v/>
      </c>
      <c r="AG23" s="50" t="str">
        <f t="shared" si="166"/>
        <v/>
      </c>
      <c r="AH23" s="50" t="str">
        <f t="shared" si="166"/>
        <v/>
      </c>
      <c r="AI23" s="50" t="str">
        <f t="shared" si="166"/>
        <v/>
      </c>
      <c r="AJ23" s="50" t="str">
        <f t="shared" si="166"/>
        <v/>
      </c>
      <c r="AK23" s="50" t="str">
        <f t="shared" si="166"/>
        <v/>
      </c>
      <c r="AL23" s="50" t="str">
        <f t="shared" si="166"/>
        <v/>
      </c>
      <c r="AM23" s="50" t="str">
        <f t="shared" si="166"/>
        <v/>
      </c>
      <c r="AN23" s="50" t="str">
        <f t="shared" si="166"/>
        <v/>
      </c>
      <c r="AO23" s="50" t="str">
        <f t="shared" si="166"/>
        <v/>
      </c>
      <c r="AP23" s="50" t="str">
        <f t="shared" si="166"/>
        <v/>
      </c>
      <c r="AQ23" s="50" t="str">
        <f t="shared" si="166"/>
        <v/>
      </c>
      <c r="AR23" s="50" t="str">
        <f t="shared" si="166"/>
        <v/>
      </c>
      <c r="AS23" s="50" t="str">
        <f t="shared" si="166"/>
        <v/>
      </c>
      <c r="AT23" s="50" t="str">
        <f t="shared" si="166"/>
        <v/>
      </c>
      <c r="AU23" s="50" t="str">
        <f t="shared" si="112"/>
        <v/>
      </c>
      <c r="AV23" s="50" t="str">
        <f t="shared" ref="AV23:DG23" si="167">IF(ISNONTEXT($Z23),AU23+$Z23,"")</f>
        <v/>
      </c>
      <c r="AW23" s="50" t="str">
        <f t="shared" si="167"/>
        <v/>
      </c>
      <c r="AX23" s="50" t="str">
        <f t="shared" si="167"/>
        <v/>
      </c>
      <c r="AY23" s="50" t="str">
        <f t="shared" si="167"/>
        <v/>
      </c>
      <c r="AZ23" s="50" t="str">
        <f t="shared" si="167"/>
        <v/>
      </c>
      <c r="BA23" s="50" t="str">
        <f t="shared" si="167"/>
        <v/>
      </c>
      <c r="BB23" s="50" t="str">
        <f t="shared" si="167"/>
        <v/>
      </c>
      <c r="BC23" s="50" t="str">
        <f t="shared" si="167"/>
        <v/>
      </c>
      <c r="BD23" s="50" t="str">
        <f t="shared" si="167"/>
        <v/>
      </c>
      <c r="BE23" s="50" t="str">
        <f t="shared" si="167"/>
        <v/>
      </c>
      <c r="BF23" s="50" t="str">
        <f t="shared" si="167"/>
        <v/>
      </c>
      <c r="BG23" s="50" t="str">
        <f t="shared" si="167"/>
        <v/>
      </c>
      <c r="BH23" s="50" t="str">
        <f t="shared" si="167"/>
        <v/>
      </c>
      <c r="BI23" s="50" t="str">
        <f t="shared" si="167"/>
        <v/>
      </c>
      <c r="BJ23" s="50" t="str">
        <f t="shared" si="167"/>
        <v/>
      </c>
      <c r="BK23" s="50" t="str">
        <f t="shared" si="167"/>
        <v/>
      </c>
      <c r="BL23" s="50" t="str">
        <f t="shared" si="167"/>
        <v/>
      </c>
      <c r="BM23" s="50" t="str">
        <f t="shared" si="167"/>
        <v/>
      </c>
      <c r="BN23" s="50" t="str">
        <f t="shared" si="167"/>
        <v/>
      </c>
      <c r="BO23" s="50" t="str">
        <f t="shared" si="167"/>
        <v/>
      </c>
      <c r="BP23" s="50" t="str">
        <f t="shared" si="167"/>
        <v/>
      </c>
      <c r="BQ23" s="50" t="str">
        <f t="shared" si="167"/>
        <v/>
      </c>
      <c r="BR23" s="50" t="str">
        <f t="shared" si="167"/>
        <v/>
      </c>
      <c r="BS23" s="50" t="str">
        <f t="shared" si="167"/>
        <v/>
      </c>
      <c r="BT23" s="50" t="str">
        <f t="shared" si="167"/>
        <v/>
      </c>
      <c r="BU23" s="50" t="str">
        <f t="shared" si="167"/>
        <v/>
      </c>
      <c r="BV23" s="50" t="str">
        <f t="shared" si="167"/>
        <v/>
      </c>
      <c r="BW23" s="50" t="str">
        <f t="shared" si="167"/>
        <v/>
      </c>
      <c r="BX23" s="50" t="str">
        <f t="shared" si="167"/>
        <v/>
      </c>
      <c r="BY23" s="50" t="str">
        <f t="shared" si="167"/>
        <v/>
      </c>
      <c r="BZ23" s="50" t="str">
        <f t="shared" si="167"/>
        <v/>
      </c>
      <c r="CA23" s="50" t="str">
        <f t="shared" si="167"/>
        <v/>
      </c>
      <c r="CB23" s="50" t="str">
        <f t="shared" si="167"/>
        <v/>
      </c>
      <c r="CC23" s="50" t="str">
        <f t="shared" si="167"/>
        <v/>
      </c>
      <c r="CD23" s="50" t="str">
        <f t="shared" si="167"/>
        <v/>
      </c>
      <c r="CE23" s="50" t="str">
        <f t="shared" si="167"/>
        <v/>
      </c>
      <c r="CF23" s="50" t="str">
        <f t="shared" si="167"/>
        <v/>
      </c>
      <c r="CG23" s="50" t="str">
        <f t="shared" si="167"/>
        <v/>
      </c>
      <c r="CH23" s="50" t="str">
        <f t="shared" si="167"/>
        <v/>
      </c>
      <c r="CI23" s="50" t="str">
        <f t="shared" si="167"/>
        <v/>
      </c>
      <c r="CJ23" s="50" t="str">
        <f t="shared" si="167"/>
        <v/>
      </c>
      <c r="CK23" s="50" t="str">
        <f t="shared" si="167"/>
        <v/>
      </c>
      <c r="CL23" s="50" t="str">
        <f t="shared" si="167"/>
        <v/>
      </c>
      <c r="CM23" s="50" t="str">
        <f t="shared" si="167"/>
        <v/>
      </c>
      <c r="CN23" s="50" t="str">
        <f t="shared" si="167"/>
        <v/>
      </c>
      <c r="CO23" s="50" t="str">
        <f t="shared" si="167"/>
        <v/>
      </c>
      <c r="CP23" s="50" t="str">
        <f t="shared" si="167"/>
        <v/>
      </c>
      <c r="CQ23" s="50" t="str">
        <f t="shared" si="167"/>
        <v/>
      </c>
      <c r="CR23" s="50" t="str">
        <f t="shared" si="167"/>
        <v/>
      </c>
      <c r="CS23" s="50" t="str">
        <f t="shared" si="167"/>
        <v/>
      </c>
      <c r="CT23" s="50" t="str">
        <f t="shared" si="167"/>
        <v/>
      </c>
      <c r="CU23" s="50" t="str">
        <f t="shared" si="167"/>
        <v/>
      </c>
      <c r="CV23" s="50" t="str">
        <f t="shared" si="167"/>
        <v/>
      </c>
      <c r="CW23" s="50" t="str">
        <f t="shared" si="167"/>
        <v/>
      </c>
      <c r="CX23" s="50" t="str">
        <f t="shared" si="167"/>
        <v/>
      </c>
      <c r="CY23" s="50" t="str">
        <f t="shared" si="167"/>
        <v/>
      </c>
      <c r="CZ23" s="50" t="str">
        <f t="shared" si="167"/>
        <v/>
      </c>
      <c r="DA23" s="50" t="str">
        <f t="shared" si="167"/>
        <v/>
      </c>
      <c r="DB23" s="50" t="str">
        <f t="shared" si="167"/>
        <v/>
      </c>
      <c r="DC23" s="50" t="str">
        <f t="shared" si="167"/>
        <v/>
      </c>
      <c r="DD23" s="50" t="str">
        <f t="shared" si="167"/>
        <v/>
      </c>
      <c r="DE23" s="50" t="str">
        <f t="shared" si="167"/>
        <v/>
      </c>
      <c r="DF23" s="50" t="str">
        <f t="shared" si="167"/>
        <v/>
      </c>
      <c r="DG23" s="50" t="str">
        <f t="shared" si="167"/>
        <v/>
      </c>
      <c r="DH23" s="50" t="str">
        <f t="shared" ref="DH23:DW23" si="168">IF(ISNONTEXT($Z23),DG23+$Z23,"")</f>
        <v/>
      </c>
      <c r="DI23" s="50" t="str">
        <f t="shared" si="168"/>
        <v/>
      </c>
      <c r="DJ23" s="50" t="str">
        <f t="shared" si="168"/>
        <v/>
      </c>
      <c r="DK23" s="50" t="str">
        <f t="shared" si="168"/>
        <v/>
      </c>
      <c r="DL23" s="50" t="str">
        <f t="shared" si="168"/>
        <v/>
      </c>
      <c r="DM23" s="50" t="str">
        <f t="shared" si="168"/>
        <v/>
      </c>
      <c r="DN23" s="50" t="str">
        <f t="shared" si="168"/>
        <v/>
      </c>
      <c r="DO23" s="50" t="str">
        <f t="shared" si="168"/>
        <v/>
      </c>
      <c r="DP23" s="50" t="str">
        <f t="shared" si="168"/>
        <v/>
      </c>
      <c r="DQ23" s="50" t="str">
        <f t="shared" si="168"/>
        <v/>
      </c>
      <c r="DR23" s="50" t="str">
        <f t="shared" si="168"/>
        <v/>
      </c>
      <c r="DS23" s="50" t="str">
        <f t="shared" si="168"/>
        <v/>
      </c>
      <c r="DT23" s="50" t="str">
        <f t="shared" si="168"/>
        <v/>
      </c>
      <c r="DU23" s="50" t="str">
        <f t="shared" si="168"/>
        <v/>
      </c>
      <c r="DV23" s="50" t="str">
        <f t="shared" si="168"/>
        <v/>
      </c>
      <c r="DW23" s="50" t="str">
        <f t="shared" si="168"/>
        <v/>
      </c>
      <c r="DX23" s="170" t="e">
        <f t="shared" si="6"/>
        <v>#N/A</v>
      </c>
      <c r="DY23" s="170" t="e">
        <f t="shared" si="7"/>
        <v>#N/A</v>
      </c>
      <c r="DZ23" s="170" t="e">
        <f t="shared" si="8"/>
        <v>#N/A</v>
      </c>
      <c r="EA23" s="170" t="e">
        <f t="shared" si="9"/>
        <v>#N/A</v>
      </c>
      <c r="EB23" s="170" t="e">
        <f t="shared" si="10"/>
        <v>#N/A</v>
      </c>
      <c r="EC23" s="170" t="e">
        <f t="shared" si="11"/>
        <v>#N/A</v>
      </c>
      <c r="ED23" s="170" t="e">
        <f t="shared" si="12"/>
        <v>#N/A</v>
      </c>
      <c r="EE23" s="170" t="e">
        <f t="shared" si="13"/>
        <v>#N/A</v>
      </c>
      <c r="EF23" s="170" t="e">
        <f t="shared" si="14"/>
        <v>#N/A</v>
      </c>
      <c r="EG23" s="170" t="e">
        <f t="shared" si="15"/>
        <v>#N/A</v>
      </c>
      <c r="EH23" s="170" t="e">
        <f t="shared" si="16"/>
        <v>#N/A</v>
      </c>
      <c r="EI23" s="170" t="e">
        <f t="shared" si="17"/>
        <v>#N/A</v>
      </c>
      <c r="EJ23" s="170" t="e">
        <f t="shared" si="18"/>
        <v>#N/A</v>
      </c>
      <c r="EK23" s="170" t="e">
        <f t="shared" si="19"/>
        <v>#N/A</v>
      </c>
      <c r="EL23" s="170" t="e">
        <f t="shared" si="20"/>
        <v>#N/A</v>
      </c>
      <c r="EM23" s="170" t="e">
        <f t="shared" si="21"/>
        <v>#N/A</v>
      </c>
      <c r="EN23" s="170" t="e">
        <f t="shared" si="22"/>
        <v>#N/A</v>
      </c>
      <c r="EO23" s="170" t="e">
        <f t="shared" si="23"/>
        <v>#N/A</v>
      </c>
      <c r="EP23" s="170" t="e">
        <f t="shared" si="24"/>
        <v>#N/A</v>
      </c>
      <c r="EQ23" s="170" t="e">
        <f t="shared" si="25"/>
        <v>#N/A</v>
      </c>
      <c r="ER23" s="170" t="e">
        <f t="shared" si="26"/>
        <v>#N/A</v>
      </c>
      <c r="ES23" s="170" t="e">
        <f t="shared" si="27"/>
        <v>#N/A</v>
      </c>
      <c r="ET23" s="170" t="e">
        <f t="shared" si="28"/>
        <v>#N/A</v>
      </c>
      <c r="EU23" s="170" t="e">
        <f t="shared" si="29"/>
        <v>#N/A</v>
      </c>
      <c r="EV23" s="170" t="e">
        <f t="shared" si="30"/>
        <v>#N/A</v>
      </c>
      <c r="EW23" s="170" t="e">
        <f t="shared" si="31"/>
        <v>#N/A</v>
      </c>
      <c r="EX23" s="170" t="e">
        <f t="shared" si="32"/>
        <v>#N/A</v>
      </c>
      <c r="EY23" s="170" t="e">
        <f t="shared" si="33"/>
        <v>#N/A</v>
      </c>
      <c r="EZ23" s="170" t="e">
        <f t="shared" si="34"/>
        <v>#N/A</v>
      </c>
      <c r="FA23" s="170" t="e">
        <f t="shared" si="35"/>
        <v>#N/A</v>
      </c>
      <c r="FB23" s="170" t="e">
        <f t="shared" si="36"/>
        <v>#N/A</v>
      </c>
      <c r="FC23" s="170" t="e">
        <f t="shared" si="37"/>
        <v>#N/A</v>
      </c>
      <c r="FD23" s="170" t="e">
        <f t="shared" si="38"/>
        <v>#N/A</v>
      </c>
      <c r="FE23" s="170" t="e">
        <f t="shared" si="39"/>
        <v>#N/A</v>
      </c>
      <c r="FF23" s="170" t="e">
        <f t="shared" si="40"/>
        <v>#N/A</v>
      </c>
      <c r="FG23" s="170" t="e">
        <f t="shared" si="41"/>
        <v>#N/A</v>
      </c>
      <c r="FH23" s="170" t="e">
        <f t="shared" si="42"/>
        <v>#N/A</v>
      </c>
      <c r="FI23" s="170" t="e">
        <f t="shared" si="43"/>
        <v>#N/A</v>
      </c>
      <c r="FJ23" s="170" t="e">
        <f t="shared" si="44"/>
        <v>#N/A</v>
      </c>
      <c r="FK23" s="170" t="e">
        <f t="shared" si="45"/>
        <v>#N/A</v>
      </c>
      <c r="FL23" s="170" t="e">
        <f t="shared" si="46"/>
        <v>#N/A</v>
      </c>
      <c r="FM23" s="170" t="e">
        <f t="shared" si="47"/>
        <v>#N/A</v>
      </c>
      <c r="FN23" s="170" t="e">
        <f t="shared" si="48"/>
        <v>#N/A</v>
      </c>
      <c r="FO23" s="170" t="e">
        <f t="shared" si="49"/>
        <v>#N/A</v>
      </c>
      <c r="FP23" s="170" t="e">
        <f t="shared" si="50"/>
        <v>#N/A</v>
      </c>
      <c r="FQ23" s="170" t="e">
        <f t="shared" si="51"/>
        <v>#N/A</v>
      </c>
      <c r="FR23" s="170" t="e">
        <f t="shared" si="52"/>
        <v>#N/A</v>
      </c>
      <c r="FS23" s="170" t="e">
        <f t="shared" si="53"/>
        <v>#N/A</v>
      </c>
      <c r="FT23" s="170" t="e">
        <f t="shared" si="54"/>
        <v>#N/A</v>
      </c>
      <c r="FU23" s="170" t="e">
        <f t="shared" si="55"/>
        <v>#N/A</v>
      </c>
      <c r="FV23" s="170" t="e">
        <f t="shared" si="56"/>
        <v>#N/A</v>
      </c>
      <c r="FW23" s="170" t="e">
        <f t="shared" si="57"/>
        <v>#N/A</v>
      </c>
      <c r="FX23" s="170" t="e">
        <f t="shared" si="58"/>
        <v>#N/A</v>
      </c>
      <c r="FY23" s="170" t="e">
        <f t="shared" si="59"/>
        <v>#N/A</v>
      </c>
      <c r="FZ23" s="170" t="e">
        <f t="shared" si="60"/>
        <v>#N/A</v>
      </c>
      <c r="GA23" s="170" t="e">
        <f t="shared" si="61"/>
        <v>#N/A</v>
      </c>
      <c r="GB23" s="170" t="e">
        <f t="shared" si="62"/>
        <v>#N/A</v>
      </c>
      <c r="GC23" s="170" t="e">
        <f t="shared" si="63"/>
        <v>#N/A</v>
      </c>
      <c r="GD23" s="170" t="e">
        <f t="shared" si="64"/>
        <v>#N/A</v>
      </c>
      <c r="GE23" s="170" t="e">
        <f t="shared" si="65"/>
        <v>#N/A</v>
      </c>
      <c r="GF23" s="170" t="e">
        <f t="shared" si="66"/>
        <v>#N/A</v>
      </c>
      <c r="GG23" s="170" t="e">
        <f t="shared" si="67"/>
        <v>#N/A</v>
      </c>
      <c r="GH23" s="170" t="e">
        <f t="shared" si="68"/>
        <v>#N/A</v>
      </c>
      <c r="GI23" s="170" t="e">
        <f t="shared" si="69"/>
        <v>#N/A</v>
      </c>
      <c r="GJ23" s="170" t="e">
        <f t="shared" si="70"/>
        <v>#N/A</v>
      </c>
      <c r="GK23" s="170" t="e">
        <f t="shared" si="71"/>
        <v>#N/A</v>
      </c>
      <c r="GL23" s="170" t="e">
        <f t="shared" si="72"/>
        <v>#N/A</v>
      </c>
      <c r="GM23" s="170" t="e">
        <f t="shared" si="73"/>
        <v>#N/A</v>
      </c>
      <c r="GN23" s="170" t="e">
        <f t="shared" si="74"/>
        <v>#N/A</v>
      </c>
      <c r="GO23" s="170" t="e">
        <f t="shared" si="75"/>
        <v>#N/A</v>
      </c>
      <c r="GP23" s="170" t="e">
        <f t="shared" si="76"/>
        <v>#N/A</v>
      </c>
      <c r="GQ23" s="170" t="e">
        <f t="shared" si="77"/>
        <v>#N/A</v>
      </c>
      <c r="GR23" s="170" t="e">
        <f t="shared" si="78"/>
        <v>#N/A</v>
      </c>
      <c r="GS23" s="170" t="e">
        <f t="shared" si="79"/>
        <v>#N/A</v>
      </c>
      <c r="GT23" s="170" t="e">
        <f t="shared" si="80"/>
        <v>#N/A</v>
      </c>
      <c r="GU23" s="170" t="e">
        <f t="shared" si="81"/>
        <v>#N/A</v>
      </c>
      <c r="GV23" s="170" t="e">
        <f t="shared" si="82"/>
        <v>#N/A</v>
      </c>
      <c r="GW23" s="170" t="e">
        <f t="shared" si="83"/>
        <v>#N/A</v>
      </c>
      <c r="GX23" s="170" t="e">
        <f t="shared" si="84"/>
        <v>#N/A</v>
      </c>
      <c r="GY23" s="170" t="e">
        <f t="shared" si="85"/>
        <v>#N/A</v>
      </c>
      <c r="GZ23" s="170" t="e">
        <f t="shared" si="86"/>
        <v>#N/A</v>
      </c>
      <c r="HA23" s="170" t="e">
        <f t="shared" si="87"/>
        <v>#N/A</v>
      </c>
      <c r="HB23" s="170" t="e">
        <f t="shared" si="88"/>
        <v>#N/A</v>
      </c>
      <c r="HC23" s="170" t="e">
        <f t="shared" si="89"/>
        <v>#N/A</v>
      </c>
      <c r="HD23" s="170" t="e">
        <f t="shared" si="90"/>
        <v>#N/A</v>
      </c>
      <c r="HE23" s="170" t="e">
        <f t="shared" si="91"/>
        <v>#N/A</v>
      </c>
      <c r="HF23" s="170" t="e">
        <f t="shared" si="92"/>
        <v>#N/A</v>
      </c>
      <c r="HG23" s="170" t="e">
        <f t="shared" si="93"/>
        <v>#N/A</v>
      </c>
      <c r="HH23" s="170" t="e">
        <f t="shared" si="94"/>
        <v>#N/A</v>
      </c>
      <c r="HI23" s="170" t="e">
        <f t="shared" si="95"/>
        <v>#N/A</v>
      </c>
      <c r="HJ23" s="170" t="e">
        <f t="shared" si="96"/>
        <v>#N/A</v>
      </c>
      <c r="HK23" s="170" t="e">
        <f t="shared" si="97"/>
        <v>#N/A</v>
      </c>
      <c r="HL23" s="170" t="e">
        <f t="shared" si="98"/>
        <v>#N/A</v>
      </c>
      <c r="HM23" s="170" t="e">
        <f t="shared" si="99"/>
        <v>#N/A</v>
      </c>
      <c r="HN23" s="170" t="e">
        <f t="shared" si="100"/>
        <v>#N/A</v>
      </c>
      <c r="HO23" s="170" t="e">
        <f t="shared" si="101"/>
        <v>#N/A</v>
      </c>
      <c r="HP23" s="170" t="e">
        <f t="shared" si="102"/>
        <v>#N/A</v>
      </c>
      <c r="HQ23" s="170" t="e">
        <f t="shared" si="103"/>
        <v>#N/A</v>
      </c>
      <c r="HR23" s="170" t="e">
        <f t="shared" si="104"/>
        <v>#N/A</v>
      </c>
      <c r="HS23" s="170" t="e">
        <f t="shared" si="105"/>
        <v>#N/A</v>
      </c>
      <c r="HT23" s="170" t="e">
        <f t="shared" si="106"/>
        <v>#N/A</v>
      </c>
    </row>
    <row r="24" spans="1:228" hidden="1" x14ac:dyDescent="0.25">
      <c r="A24" s="4">
        <v>21</v>
      </c>
      <c r="B24" s="110"/>
      <c r="C24" s="118"/>
      <c r="D24" s="123" t="str">
        <f t="shared" si="107"/>
        <v/>
      </c>
      <c r="E24" s="96"/>
      <c r="F24" s="123" t="str">
        <f t="shared" si="108"/>
        <v/>
      </c>
      <c r="G24" s="118"/>
      <c r="H24" s="111"/>
      <c r="I24" s="36" t="str">
        <f t="shared" si="0"/>
        <v/>
      </c>
      <c r="J24" s="36" t="str">
        <f t="shared" si="1"/>
        <v/>
      </c>
      <c r="K24" s="74" t="str">
        <f t="shared" si="109"/>
        <v/>
      </c>
      <c r="L24" s="23"/>
      <c r="M24" s="58"/>
      <c r="N24" s="281"/>
      <c r="O24" s="75" t="str">
        <f>IF(AND(D24&gt;0,E24&gt;0,F24&gt;0),IF(ISBLANK(N24),IF(ISBLANK(L24),"",(F24-D24)*VLOOKUP(L24,VLookups!$A$4:$B$13,2,FALSE)),N24),"")</f>
        <v/>
      </c>
      <c r="P24" s="76" t="str">
        <f t="shared" si="2"/>
        <v/>
      </c>
      <c r="Q24" s="96"/>
      <c r="R24" s="271" t="str">
        <f>IF(AND(Q24&gt;0,E24&gt;0,NOT(O24="")),ABS(VLOOKUP($Q$1,VLookups!$A$43:$B$44,2,FALSE)-_xlfn.NORM.DIST(Q24,K24,O24,TRUE)),"")</f>
        <v/>
      </c>
      <c r="S24" s="95" t="str">
        <f>IF(AND($D24&gt;0,$E24&gt;0,$F24&gt;0,NOT(ISBLANK($L24))),_xlfn.NORM.INV(ABS(VLOOKUP($Q$1,VLookups!$A$43:$B$44,2,FALSE)-S$3),$K24,$O24),"")</f>
        <v/>
      </c>
      <c r="T24" s="94" t="str">
        <f>IF(AND($D24&gt;0,$E24&gt;0,$F24&gt;0,NOT(ISBLANK($L24))),_xlfn.NORM.INV(ABS(VLOOKUP($Q$1,VLookups!$A$43:$B$44,2,FALSE)-T$3),$K24,$O24),"")</f>
        <v/>
      </c>
      <c r="U24" s="95" t="str">
        <f>IF(AND($D24&gt;0,$E24&gt;0,$F24&gt;0,NOT(ISBLANK($L24))),_xlfn.NORM.INV(ABS(VLOOKUP($Q$1,VLookups!$A$43:$B$44,2,FALSE)-U$3),$K24,$O24),"")</f>
        <v/>
      </c>
      <c r="V24" s="94" t="str">
        <f>IF(AND($D24&gt;0,$E24&gt;0,$F24&gt;0,NOT(ISBLANK($L24))),_xlfn.NORM.INV(ABS(VLOOKUP($Q$1,VLookups!$A$43:$B$44,2,FALSE)-V$3),$K24,$O24),"")</f>
        <v/>
      </c>
      <c r="W24" s="95" t="str">
        <f>IF(AND($D24&gt;0,$E24&gt;0,$F24&gt;0,NOT(ISBLANK($L24))),_xlfn.NORM.INV(ABS(VLOOKUP($Q$1,VLookups!$A$43:$B$44,2,FALSE)-W$3),$K24,$O24),"")</f>
        <v/>
      </c>
      <c r="X24" s="94" t="str">
        <f>IF(AND($D24&gt;0,$E24&gt;0,$F24&gt;0,NOT(ISBLANK($L24))),_xlfn.NORM.INV(ABS(VLOOKUP($Q$1,VLookups!$A$43:$B$44,2,FALSE)-X$3),$K24,$O24),"")</f>
        <v/>
      </c>
      <c r="Y24" s="5"/>
      <c r="Z24" s="169" t="str">
        <f t="shared" si="110"/>
        <v/>
      </c>
      <c r="AA24" s="50" t="str">
        <f t="shared" ref="AA24:AT24" si="169">IF(ISNONTEXT($Z24),AB24-$Z24,"")</f>
        <v/>
      </c>
      <c r="AB24" s="50" t="str">
        <f t="shared" si="169"/>
        <v/>
      </c>
      <c r="AC24" s="50" t="str">
        <f t="shared" si="169"/>
        <v/>
      </c>
      <c r="AD24" s="50" t="str">
        <f t="shared" si="169"/>
        <v/>
      </c>
      <c r="AE24" s="50" t="str">
        <f t="shared" si="169"/>
        <v/>
      </c>
      <c r="AF24" s="50" t="str">
        <f t="shared" si="169"/>
        <v/>
      </c>
      <c r="AG24" s="50" t="str">
        <f t="shared" si="169"/>
        <v/>
      </c>
      <c r="AH24" s="50" t="str">
        <f t="shared" si="169"/>
        <v/>
      </c>
      <c r="AI24" s="50" t="str">
        <f t="shared" si="169"/>
        <v/>
      </c>
      <c r="AJ24" s="50" t="str">
        <f t="shared" si="169"/>
        <v/>
      </c>
      <c r="AK24" s="50" t="str">
        <f t="shared" si="169"/>
        <v/>
      </c>
      <c r="AL24" s="50" t="str">
        <f t="shared" si="169"/>
        <v/>
      </c>
      <c r="AM24" s="50" t="str">
        <f t="shared" si="169"/>
        <v/>
      </c>
      <c r="AN24" s="50" t="str">
        <f t="shared" si="169"/>
        <v/>
      </c>
      <c r="AO24" s="50" t="str">
        <f t="shared" si="169"/>
        <v/>
      </c>
      <c r="AP24" s="50" t="str">
        <f t="shared" si="169"/>
        <v/>
      </c>
      <c r="AQ24" s="50" t="str">
        <f t="shared" si="169"/>
        <v/>
      </c>
      <c r="AR24" s="50" t="str">
        <f t="shared" si="169"/>
        <v/>
      </c>
      <c r="AS24" s="50" t="str">
        <f t="shared" si="169"/>
        <v/>
      </c>
      <c r="AT24" s="50" t="str">
        <f t="shared" si="169"/>
        <v/>
      </c>
      <c r="AU24" s="50" t="str">
        <f t="shared" si="112"/>
        <v/>
      </c>
      <c r="AV24" s="50" t="str">
        <f t="shared" ref="AV24:DG24" si="170">IF(ISNONTEXT($Z24),AU24+$Z24,"")</f>
        <v/>
      </c>
      <c r="AW24" s="50" t="str">
        <f t="shared" si="170"/>
        <v/>
      </c>
      <c r="AX24" s="50" t="str">
        <f t="shared" si="170"/>
        <v/>
      </c>
      <c r="AY24" s="50" t="str">
        <f t="shared" si="170"/>
        <v/>
      </c>
      <c r="AZ24" s="50" t="str">
        <f t="shared" si="170"/>
        <v/>
      </c>
      <c r="BA24" s="50" t="str">
        <f t="shared" si="170"/>
        <v/>
      </c>
      <c r="BB24" s="50" t="str">
        <f t="shared" si="170"/>
        <v/>
      </c>
      <c r="BC24" s="50" t="str">
        <f t="shared" si="170"/>
        <v/>
      </c>
      <c r="BD24" s="50" t="str">
        <f t="shared" si="170"/>
        <v/>
      </c>
      <c r="BE24" s="50" t="str">
        <f t="shared" si="170"/>
        <v/>
      </c>
      <c r="BF24" s="50" t="str">
        <f t="shared" si="170"/>
        <v/>
      </c>
      <c r="BG24" s="50" t="str">
        <f t="shared" si="170"/>
        <v/>
      </c>
      <c r="BH24" s="50" t="str">
        <f t="shared" si="170"/>
        <v/>
      </c>
      <c r="BI24" s="50" t="str">
        <f t="shared" si="170"/>
        <v/>
      </c>
      <c r="BJ24" s="50" t="str">
        <f t="shared" si="170"/>
        <v/>
      </c>
      <c r="BK24" s="50" t="str">
        <f t="shared" si="170"/>
        <v/>
      </c>
      <c r="BL24" s="50" t="str">
        <f t="shared" si="170"/>
        <v/>
      </c>
      <c r="BM24" s="50" t="str">
        <f t="shared" si="170"/>
        <v/>
      </c>
      <c r="BN24" s="50" t="str">
        <f t="shared" si="170"/>
        <v/>
      </c>
      <c r="BO24" s="50" t="str">
        <f t="shared" si="170"/>
        <v/>
      </c>
      <c r="BP24" s="50" t="str">
        <f t="shared" si="170"/>
        <v/>
      </c>
      <c r="BQ24" s="50" t="str">
        <f t="shared" si="170"/>
        <v/>
      </c>
      <c r="BR24" s="50" t="str">
        <f t="shared" si="170"/>
        <v/>
      </c>
      <c r="BS24" s="50" t="str">
        <f t="shared" si="170"/>
        <v/>
      </c>
      <c r="BT24" s="50" t="str">
        <f t="shared" si="170"/>
        <v/>
      </c>
      <c r="BU24" s="50" t="str">
        <f t="shared" si="170"/>
        <v/>
      </c>
      <c r="BV24" s="50" t="str">
        <f t="shared" si="170"/>
        <v/>
      </c>
      <c r="BW24" s="50" t="str">
        <f t="shared" si="170"/>
        <v/>
      </c>
      <c r="BX24" s="50" t="str">
        <f t="shared" si="170"/>
        <v/>
      </c>
      <c r="BY24" s="50" t="str">
        <f t="shared" si="170"/>
        <v/>
      </c>
      <c r="BZ24" s="50" t="str">
        <f t="shared" si="170"/>
        <v/>
      </c>
      <c r="CA24" s="50" t="str">
        <f t="shared" si="170"/>
        <v/>
      </c>
      <c r="CB24" s="50" t="str">
        <f t="shared" si="170"/>
        <v/>
      </c>
      <c r="CC24" s="50" t="str">
        <f t="shared" si="170"/>
        <v/>
      </c>
      <c r="CD24" s="50" t="str">
        <f t="shared" si="170"/>
        <v/>
      </c>
      <c r="CE24" s="50" t="str">
        <f t="shared" si="170"/>
        <v/>
      </c>
      <c r="CF24" s="50" t="str">
        <f t="shared" si="170"/>
        <v/>
      </c>
      <c r="CG24" s="50" t="str">
        <f t="shared" si="170"/>
        <v/>
      </c>
      <c r="CH24" s="50" t="str">
        <f t="shared" si="170"/>
        <v/>
      </c>
      <c r="CI24" s="50" t="str">
        <f t="shared" si="170"/>
        <v/>
      </c>
      <c r="CJ24" s="50" t="str">
        <f t="shared" si="170"/>
        <v/>
      </c>
      <c r="CK24" s="50" t="str">
        <f t="shared" si="170"/>
        <v/>
      </c>
      <c r="CL24" s="50" t="str">
        <f t="shared" si="170"/>
        <v/>
      </c>
      <c r="CM24" s="50" t="str">
        <f t="shared" si="170"/>
        <v/>
      </c>
      <c r="CN24" s="50" t="str">
        <f t="shared" si="170"/>
        <v/>
      </c>
      <c r="CO24" s="50" t="str">
        <f t="shared" si="170"/>
        <v/>
      </c>
      <c r="CP24" s="50" t="str">
        <f t="shared" si="170"/>
        <v/>
      </c>
      <c r="CQ24" s="50" t="str">
        <f t="shared" si="170"/>
        <v/>
      </c>
      <c r="CR24" s="50" t="str">
        <f t="shared" si="170"/>
        <v/>
      </c>
      <c r="CS24" s="50" t="str">
        <f t="shared" si="170"/>
        <v/>
      </c>
      <c r="CT24" s="50" t="str">
        <f t="shared" si="170"/>
        <v/>
      </c>
      <c r="CU24" s="50" t="str">
        <f t="shared" si="170"/>
        <v/>
      </c>
      <c r="CV24" s="50" t="str">
        <f t="shared" si="170"/>
        <v/>
      </c>
      <c r="CW24" s="50" t="str">
        <f t="shared" si="170"/>
        <v/>
      </c>
      <c r="CX24" s="50" t="str">
        <f t="shared" si="170"/>
        <v/>
      </c>
      <c r="CY24" s="50" t="str">
        <f t="shared" si="170"/>
        <v/>
      </c>
      <c r="CZ24" s="50" t="str">
        <f t="shared" si="170"/>
        <v/>
      </c>
      <c r="DA24" s="50" t="str">
        <f t="shared" si="170"/>
        <v/>
      </c>
      <c r="DB24" s="50" t="str">
        <f t="shared" si="170"/>
        <v/>
      </c>
      <c r="DC24" s="50" t="str">
        <f t="shared" si="170"/>
        <v/>
      </c>
      <c r="DD24" s="50" t="str">
        <f t="shared" si="170"/>
        <v/>
      </c>
      <c r="DE24" s="50" t="str">
        <f t="shared" si="170"/>
        <v/>
      </c>
      <c r="DF24" s="50" t="str">
        <f t="shared" si="170"/>
        <v/>
      </c>
      <c r="DG24" s="50" t="str">
        <f t="shared" si="170"/>
        <v/>
      </c>
      <c r="DH24" s="50" t="str">
        <f t="shared" ref="DH24:DW24" si="171">IF(ISNONTEXT($Z24),DG24+$Z24,"")</f>
        <v/>
      </c>
      <c r="DI24" s="50" t="str">
        <f t="shared" si="171"/>
        <v/>
      </c>
      <c r="DJ24" s="50" t="str">
        <f t="shared" si="171"/>
        <v/>
      </c>
      <c r="DK24" s="50" t="str">
        <f t="shared" si="171"/>
        <v/>
      </c>
      <c r="DL24" s="50" t="str">
        <f t="shared" si="171"/>
        <v/>
      </c>
      <c r="DM24" s="50" t="str">
        <f t="shared" si="171"/>
        <v/>
      </c>
      <c r="DN24" s="50" t="str">
        <f t="shared" si="171"/>
        <v/>
      </c>
      <c r="DO24" s="50" t="str">
        <f t="shared" si="171"/>
        <v/>
      </c>
      <c r="DP24" s="50" t="str">
        <f t="shared" si="171"/>
        <v/>
      </c>
      <c r="DQ24" s="50" t="str">
        <f t="shared" si="171"/>
        <v/>
      </c>
      <c r="DR24" s="50" t="str">
        <f t="shared" si="171"/>
        <v/>
      </c>
      <c r="DS24" s="50" t="str">
        <f t="shared" si="171"/>
        <v/>
      </c>
      <c r="DT24" s="50" t="str">
        <f t="shared" si="171"/>
        <v/>
      </c>
      <c r="DU24" s="50" t="str">
        <f t="shared" si="171"/>
        <v/>
      </c>
      <c r="DV24" s="50" t="str">
        <f t="shared" si="171"/>
        <v/>
      </c>
      <c r="DW24" s="50" t="str">
        <f t="shared" si="171"/>
        <v/>
      </c>
      <c r="DX24" s="170" t="e">
        <f t="shared" si="6"/>
        <v>#N/A</v>
      </c>
      <c r="DY24" s="170" t="e">
        <f t="shared" si="7"/>
        <v>#N/A</v>
      </c>
      <c r="DZ24" s="170" t="e">
        <f t="shared" si="8"/>
        <v>#N/A</v>
      </c>
      <c r="EA24" s="170" t="e">
        <f t="shared" si="9"/>
        <v>#N/A</v>
      </c>
      <c r="EB24" s="170" t="e">
        <f t="shared" si="10"/>
        <v>#N/A</v>
      </c>
      <c r="EC24" s="170" t="e">
        <f t="shared" si="11"/>
        <v>#N/A</v>
      </c>
      <c r="ED24" s="170" t="e">
        <f t="shared" si="12"/>
        <v>#N/A</v>
      </c>
      <c r="EE24" s="170" t="e">
        <f t="shared" si="13"/>
        <v>#N/A</v>
      </c>
      <c r="EF24" s="170" t="e">
        <f t="shared" si="14"/>
        <v>#N/A</v>
      </c>
      <c r="EG24" s="170" t="e">
        <f t="shared" si="15"/>
        <v>#N/A</v>
      </c>
      <c r="EH24" s="170" t="e">
        <f t="shared" si="16"/>
        <v>#N/A</v>
      </c>
      <c r="EI24" s="170" t="e">
        <f t="shared" si="17"/>
        <v>#N/A</v>
      </c>
      <c r="EJ24" s="170" t="e">
        <f t="shared" si="18"/>
        <v>#N/A</v>
      </c>
      <c r="EK24" s="170" t="e">
        <f t="shared" si="19"/>
        <v>#N/A</v>
      </c>
      <c r="EL24" s="170" t="e">
        <f t="shared" si="20"/>
        <v>#N/A</v>
      </c>
      <c r="EM24" s="170" t="e">
        <f t="shared" si="21"/>
        <v>#N/A</v>
      </c>
      <c r="EN24" s="170" t="e">
        <f t="shared" si="22"/>
        <v>#N/A</v>
      </c>
      <c r="EO24" s="170" t="e">
        <f t="shared" si="23"/>
        <v>#N/A</v>
      </c>
      <c r="EP24" s="170" t="e">
        <f t="shared" si="24"/>
        <v>#N/A</v>
      </c>
      <c r="EQ24" s="170" t="e">
        <f t="shared" si="25"/>
        <v>#N/A</v>
      </c>
      <c r="ER24" s="170" t="e">
        <f t="shared" si="26"/>
        <v>#N/A</v>
      </c>
      <c r="ES24" s="170" t="e">
        <f t="shared" si="27"/>
        <v>#N/A</v>
      </c>
      <c r="ET24" s="170" t="e">
        <f t="shared" si="28"/>
        <v>#N/A</v>
      </c>
      <c r="EU24" s="170" t="e">
        <f t="shared" si="29"/>
        <v>#N/A</v>
      </c>
      <c r="EV24" s="170" t="e">
        <f t="shared" si="30"/>
        <v>#N/A</v>
      </c>
      <c r="EW24" s="170" t="e">
        <f t="shared" si="31"/>
        <v>#N/A</v>
      </c>
      <c r="EX24" s="170" t="e">
        <f t="shared" si="32"/>
        <v>#N/A</v>
      </c>
      <c r="EY24" s="170" t="e">
        <f t="shared" si="33"/>
        <v>#N/A</v>
      </c>
      <c r="EZ24" s="170" t="e">
        <f t="shared" si="34"/>
        <v>#N/A</v>
      </c>
      <c r="FA24" s="170" t="e">
        <f t="shared" si="35"/>
        <v>#N/A</v>
      </c>
      <c r="FB24" s="170" t="e">
        <f t="shared" si="36"/>
        <v>#N/A</v>
      </c>
      <c r="FC24" s="170" t="e">
        <f t="shared" si="37"/>
        <v>#N/A</v>
      </c>
      <c r="FD24" s="170" t="e">
        <f t="shared" si="38"/>
        <v>#N/A</v>
      </c>
      <c r="FE24" s="170" t="e">
        <f t="shared" si="39"/>
        <v>#N/A</v>
      </c>
      <c r="FF24" s="170" t="e">
        <f t="shared" si="40"/>
        <v>#N/A</v>
      </c>
      <c r="FG24" s="170" t="e">
        <f t="shared" si="41"/>
        <v>#N/A</v>
      </c>
      <c r="FH24" s="170" t="e">
        <f t="shared" si="42"/>
        <v>#N/A</v>
      </c>
      <c r="FI24" s="170" t="e">
        <f t="shared" si="43"/>
        <v>#N/A</v>
      </c>
      <c r="FJ24" s="170" t="e">
        <f t="shared" si="44"/>
        <v>#N/A</v>
      </c>
      <c r="FK24" s="170" t="e">
        <f t="shared" si="45"/>
        <v>#N/A</v>
      </c>
      <c r="FL24" s="170" t="e">
        <f t="shared" si="46"/>
        <v>#N/A</v>
      </c>
      <c r="FM24" s="170" t="e">
        <f t="shared" si="47"/>
        <v>#N/A</v>
      </c>
      <c r="FN24" s="170" t="e">
        <f t="shared" si="48"/>
        <v>#N/A</v>
      </c>
      <c r="FO24" s="170" t="e">
        <f t="shared" si="49"/>
        <v>#N/A</v>
      </c>
      <c r="FP24" s="170" t="e">
        <f t="shared" si="50"/>
        <v>#N/A</v>
      </c>
      <c r="FQ24" s="170" t="e">
        <f t="shared" si="51"/>
        <v>#N/A</v>
      </c>
      <c r="FR24" s="170" t="e">
        <f t="shared" si="52"/>
        <v>#N/A</v>
      </c>
      <c r="FS24" s="170" t="e">
        <f t="shared" si="53"/>
        <v>#N/A</v>
      </c>
      <c r="FT24" s="170" t="e">
        <f t="shared" si="54"/>
        <v>#N/A</v>
      </c>
      <c r="FU24" s="170" t="e">
        <f t="shared" si="55"/>
        <v>#N/A</v>
      </c>
      <c r="FV24" s="170" t="e">
        <f t="shared" si="56"/>
        <v>#N/A</v>
      </c>
      <c r="FW24" s="170" t="e">
        <f t="shared" si="57"/>
        <v>#N/A</v>
      </c>
      <c r="FX24" s="170" t="e">
        <f t="shared" si="58"/>
        <v>#N/A</v>
      </c>
      <c r="FY24" s="170" t="e">
        <f t="shared" si="59"/>
        <v>#N/A</v>
      </c>
      <c r="FZ24" s="170" t="e">
        <f t="shared" si="60"/>
        <v>#N/A</v>
      </c>
      <c r="GA24" s="170" t="e">
        <f t="shared" si="61"/>
        <v>#N/A</v>
      </c>
      <c r="GB24" s="170" t="e">
        <f t="shared" si="62"/>
        <v>#N/A</v>
      </c>
      <c r="GC24" s="170" t="e">
        <f t="shared" si="63"/>
        <v>#N/A</v>
      </c>
      <c r="GD24" s="170" t="e">
        <f t="shared" si="64"/>
        <v>#N/A</v>
      </c>
      <c r="GE24" s="170" t="e">
        <f t="shared" si="65"/>
        <v>#N/A</v>
      </c>
      <c r="GF24" s="170" t="e">
        <f t="shared" si="66"/>
        <v>#N/A</v>
      </c>
      <c r="GG24" s="170" t="e">
        <f t="shared" si="67"/>
        <v>#N/A</v>
      </c>
      <c r="GH24" s="170" t="e">
        <f t="shared" si="68"/>
        <v>#N/A</v>
      </c>
      <c r="GI24" s="170" t="e">
        <f t="shared" si="69"/>
        <v>#N/A</v>
      </c>
      <c r="GJ24" s="170" t="e">
        <f t="shared" si="70"/>
        <v>#N/A</v>
      </c>
      <c r="GK24" s="170" t="e">
        <f t="shared" si="71"/>
        <v>#N/A</v>
      </c>
      <c r="GL24" s="170" t="e">
        <f t="shared" si="72"/>
        <v>#N/A</v>
      </c>
      <c r="GM24" s="170" t="e">
        <f t="shared" si="73"/>
        <v>#N/A</v>
      </c>
      <c r="GN24" s="170" t="e">
        <f t="shared" si="74"/>
        <v>#N/A</v>
      </c>
      <c r="GO24" s="170" t="e">
        <f t="shared" si="75"/>
        <v>#N/A</v>
      </c>
      <c r="GP24" s="170" t="e">
        <f t="shared" si="76"/>
        <v>#N/A</v>
      </c>
      <c r="GQ24" s="170" t="e">
        <f t="shared" si="77"/>
        <v>#N/A</v>
      </c>
      <c r="GR24" s="170" t="e">
        <f t="shared" si="78"/>
        <v>#N/A</v>
      </c>
      <c r="GS24" s="170" t="e">
        <f t="shared" si="79"/>
        <v>#N/A</v>
      </c>
      <c r="GT24" s="170" t="e">
        <f t="shared" si="80"/>
        <v>#N/A</v>
      </c>
      <c r="GU24" s="170" t="e">
        <f t="shared" si="81"/>
        <v>#N/A</v>
      </c>
      <c r="GV24" s="170" t="e">
        <f t="shared" si="82"/>
        <v>#N/A</v>
      </c>
      <c r="GW24" s="170" t="e">
        <f t="shared" si="83"/>
        <v>#N/A</v>
      </c>
      <c r="GX24" s="170" t="e">
        <f t="shared" si="84"/>
        <v>#N/A</v>
      </c>
      <c r="GY24" s="170" t="e">
        <f t="shared" si="85"/>
        <v>#N/A</v>
      </c>
      <c r="GZ24" s="170" t="e">
        <f t="shared" si="86"/>
        <v>#N/A</v>
      </c>
      <c r="HA24" s="170" t="e">
        <f t="shared" si="87"/>
        <v>#N/A</v>
      </c>
      <c r="HB24" s="170" t="e">
        <f t="shared" si="88"/>
        <v>#N/A</v>
      </c>
      <c r="HC24" s="170" t="e">
        <f t="shared" si="89"/>
        <v>#N/A</v>
      </c>
      <c r="HD24" s="170" t="e">
        <f t="shared" si="90"/>
        <v>#N/A</v>
      </c>
      <c r="HE24" s="170" t="e">
        <f t="shared" si="91"/>
        <v>#N/A</v>
      </c>
      <c r="HF24" s="170" t="e">
        <f t="shared" si="92"/>
        <v>#N/A</v>
      </c>
      <c r="HG24" s="170" t="e">
        <f t="shared" si="93"/>
        <v>#N/A</v>
      </c>
      <c r="HH24" s="170" t="e">
        <f t="shared" si="94"/>
        <v>#N/A</v>
      </c>
      <c r="HI24" s="170" t="e">
        <f t="shared" si="95"/>
        <v>#N/A</v>
      </c>
      <c r="HJ24" s="170" t="e">
        <f t="shared" si="96"/>
        <v>#N/A</v>
      </c>
      <c r="HK24" s="170" t="e">
        <f t="shared" si="97"/>
        <v>#N/A</v>
      </c>
      <c r="HL24" s="170" t="e">
        <f t="shared" si="98"/>
        <v>#N/A</v>
      </c>
      <c r="HM24" s="170" t="e">
        <f t="shared" si="99"/>
        <v>#N/A</v>
      </c>
      <c r="HN24" s="170" t="e">
        <f t="shared" si="100"/>
        <v>#N/A</v>
      </c>
      <c r="HO24" s="170" t="e">
        <f t="shared" si="101"/>
        <v>#N/A</v>
      </c>
      <c r="HP24" s="170" t="e">
        <f t="shared" si="102"/>
        <v>#N/A</v>
      </c>
      <c r="HQ24" s="170" t="e">
        <f t="shared" si="103"/>
        <v>#N/A</v>
      </c>
      <c r="HR24" s="170" t="e">
        <f t="shared" si="104"/>
        <v>#N/A</v>
      </c>
      <c r="HS24" s="170" t="e">
        <f t="shared" si="105"/>
        <v>#N/A</v>
      </c>
      <c r="HT24" s="170" t="e">
        <f t="shared" si="106"/>
        <v>#N/A</v>
      </c>
    </row>
    <row r="25" spans="1:228" hidden="1" x14ac:dyDescent="0.25">
      <c r="A25" s="4">
        <v>22</v>
      </c>
      <c r="B25" s="110"/>
      <c r="C25" s="118"/>
      <c r="D25" s="123" t="str">
        <f t="shared" si="107"/>
        <v/>
      </c>
      <c r="E25" s="96"/>
      <c r="F25" s="123" t="str">
        <f t="shared" si="108"/>
        <v/>
      </c>
      <c r="G25" s="118"/>
      <c r="H25" s="111"/>
      <c r="I25" s="36" t="str">
        <f t="shared" si="0"/>
        <v/>
      </c>
      <c r="J25" s="36" t="str">
        <f t="shared" si="1"/>
        <v/>
      </c>
      <c r="K25" s="74" t="str">
        <f t="shared" si="109"/>
        <v/>
      </c>
      <c r="L25" s="23"/>
      <c r="M25" s="58"/>
      <c r="N25" s="281"/>
      <c r="O25" s="75" t="str">
        <f>IF(AND(D25&gt;0,E25&gt;0,F25&gt;0),IF(ISBLANK(N25),IF(ISBLANK(L25),"",(F25-D25)*VLOOKUP(L25,VLookups!$A$4:$B$13,2,FALSE)),N25),"")</f>
        <v/>
      </c>
      <c r="P25" s="76" t="str">
        <f t="shared" si="2"/>
        <v/>
      </c>
      <c r="Q25" s="96"/>
      <c r="R25" s="271" t="str">
        <f>IF(AND(Q25&gt;0,E25&gt;0,NOT(O25="")),ABS(VLOOKUP($Q$1,VLookups!$A$43:$B$44,2,FALSE)-_xlfn.NORM.DIST(Q25,K25,O25,TRUE)),"")</f>
        <v/>
      </c>
      <c r="S25" s="95" t="str">
        <f>IF(AND($D25&gt;0,$E25&gt;0,$F25&gt;0,NOT(ISBLANK($L25))),_xlfn.NORM.INV(ABS(VLOOKUP($Q$1,VLookups!$A$43:$B$44,2,FALSE)-S$3),$K25,$O25),"")</f>
        <v/>
      </c>
      <c r="T25" s="94" t="str">
        <f>IF(AND($D25&gt;0,$E25&gt;0,$F25&gt;0,NOT(ISBLANK($L25))),_xlfn.NORM.INV(ABS(VLOOKUP($Q$1,VLookups!$A$43:$B$44,2,FALSE)-T$3),$K25,$O25),"")</f>
        <v/>
      </c>
      <c r="U25" s="95" t="str">
        <f>IF(AND($D25&gt;0,$E25&gt;0,$F25&gt;0,NOT(ISBLANK($L25))),_xlfn.NORM.INV(ABS(VLOOKUP($Q$1,VLookups!$A$43:$B$44,2,FALSE)-U$3),$K25,$O25),"")</f>
        <v/>
      </c>
      <c r="V25" s="94" t="str">
        <f>IF(AND($D25&gt;0,$E25&gt;0,$F25&gt;0,NOT(ISBLANK($L25))),_xlfn.NORM.INV(ABS(VLOOKUP($Q$1,VLookups!$A$43:$B$44,2,FALSE)-V$3),$K25,$O25),"")</f>
        <v/>
      </c>
      <c r="W25" s="95" t="str">
        <f>IF(AND($D25&gt;0,$E25&gt;0,$F25&gt;0,NOT(ISBLANK($L25))),_xlfn.NORM.INV(ABS(VLOOKUP($Q$1,VLookups!$A$43:$B$44,2,FALSE)-W$3),$K25,$O25),"")</f>
        <v/>
      </c>
      <c r="X25" s="94" t="str">
        <f>IF(AND($D25&gt;0,$E25&gt;0,$F25&gt;0,NOT(ISBLANK($L25))),_xlfn.NORM.INV(ABS(VLOOKUP($Q$1,VLookups!$A$43:$B$44,2,FALSE)-X$3),$K25,$O25),"")</f>
        <v/>
      </c>
      <c r="Y25" s="5"/>
      <c r="Z25" s="169" t="str">
        <f t="shared" si="110"/>
        <v/>
      </c>
      <c r="AA25" s="50" t="str">
        <f t="shared" ref="AA25:AT25" si="172">IF(ISNONTEXT($Z25),AB25-$Z25,"")</f>
        <v/>
      </c>
      <c r="AB25" s="50" t="str">
        <f t="shared" si="172"/>
        <v/>
      </c>
      <c r="AC25" s="50" t="str">
        <f t="shared" si="172"/>
        <v/>
      </c>
      <c r="AD25" s="50" t="str">
        <f t="shared" si="172"/>
        <v/>
      </c>
      <c r="AE25" s="50" t="str">
        <f t="shared" si="172"/>
        <v/>
      </c>
      <c r="AF25" s="50" t="str">
        <f t="shared" si="172"/>
        <v/>
      </c>
      <c r="AG25" s="50" t="str">
        <f t="shared" si="172"/>
        <v/>
      </c>
      <c r="AH25" s="50" t="str">
        <f t="shared" si="172"/>
        <v/>
      </c>
      <c r="AI25" s="50" t="str">
        <f t="shared" si="172"/>
        <v/>
      </c>
      <c r="AJ25" s="50" t="str">
        <f t="shared" si="172"/>
        <v/>
      </c>
      <c r="AK25" s="50" t="str">
        <f t="shared" si="172"/>
        <v/>
      </c>
      <c r="AL25" s="50" t="str">
        <f t="shared" si="172"/>
        <v/>
      </c>
      <c r="AM25" s="50" t="str">
        <f t="shared" si="172"/>
        <v/>
      </c>
      <c r="AN25" s="50" t="str">
        <f t="shared" si="172"/>
        <v/>
      </c>
      <c r="AO25" s="50" t="str">
        <f t="shared" si="172"/>
        <v/>
      </c>
      <c r="AP25" s="50" t="str">
        <f t="shared" si="172"/>
        <v/>
      </c>
      <c r="AQ25" s="50" t="str">
        <f t="shared" si="172"/>
        <v/>
      </c>
      <c r="AR25" s="50" t="str">
        <f t="shared" si="172"/>
        <v/>
      </c>
      <c r="AS25" s="50" t="str">
        <f t="shared" si="172"/>
        <v/>
      </c>
      <c r="AT25" s="50" t="str">
        <f t="shared" si="172"/>
        <v/>
      </c>
      <c r="AU25" s="50" t="str">
        <f t="shared" si="112"/>
        <v/>
      </c>
      <c r="AV25" s="50" t="str">
        <f t="shared" ref="AV25:DG25" si="173">IF(ISNONTEXT($Z25),AU25+$Z25,"")</f>
        <v/>
      </c>
      <c r="AW25" s="50" t="str">
        <f t="shared" si="173"/>
        <v/>
      </c>
      <c r="AX25" s="50" t="str">
        <f t="shared" si="173"/>
        <v/>
      </c>
      <c r="AY25" s="50" t="str">
        <f t="shared" si="173"/>
        <v/>
      </c>
      <c r="AZ25" s="50" t="str">
        <f t="shared" si="173"/>
        <v/>
      </c>
      <c r="BA25" s="50" t="str">
        <f t="shared" si="173"/>
        <v/>
      </c>
      <c r="BB25" s="50" t="str">
        <f t="shared" si="173"/>
        <v/>
      </c>
      <c r="BC25" s="50" t="str">
        <f t="shared" si="173"/>
        <v/>
      </c>
      <c r="BD25" s="50" t="str">
        <f t="shared" si="173"/>
        <v/>
      </c>
      <c r="BE25" s="50" t="str">
        <f t="shared" si="173"/>
        <v/>
      </c>
      <c r="BF25" s="50" t="str">
        <f t="shared" si="173"/>
        <v/>
      </c>
      <c r="BG25" s="50" t="str">
        <f t="shared" si="173"/>
        <v/>
      </c>
      <c r="BH25" s="50" t="str">
        <f t="shared" si="173"/>
        <v/>
      </c>
      <c r="BI25" s="50" t="str">
        <f t="shared" si="173"/>
        <v/>
      </c>
      <c r="BJ25" s="50" t="str">
        <f t="shared" si="173"/>
        <v/>
      </c>
      <c r="BK25" s="50" t="str">
        <f t="shared" si="173"/>
        <v/>
      </c>
      <c r="BL25" s="50" t="str">
        <f t="shared" si="173"/>
        <v/>
      </c>
      <c r="BM25" s="50" t="str">
        <f t="shared" si="173"/>
        <v/>
      </c>
      <c r="BN25" s="50" t="str">
        <f t="shared" si="173"/>
        <v/>
      </c>
      <c r="BO25" s="50" t="str">
        <f t="shared" si="173"/>
        <v/>
      </c>
      <c r="BP25" s="50" t="str">
        <f t="shared" si="173"/>
        <v/>
      </c>
      <c r="BQ25" s="50" t="str">
        <f t="shared" si="173"/>
        <v/>
      </c>
      <c r="BR25" s="50" t="str">
        <f t="shared" si="173"/>
        <v/>
      </c>
      <c r="BS25" s="50" t="str">
        <f t="shared" si="173"/>
        <v/>
      </c>
      <c r="BT25" s="50" t="str">
        <f t="shared" si="173"/>
        <v/>
      </c>
      <c r="BU25" s="50" t="str">
        <f t="shared" si="173"/>
        <v/>
      </c>
      <c r="BV25" s="50" t="str">
        <f t="shared" si="173"/>
        <v/>
      </c>
      <c r="BW25" s="50" t="str">
        <f t="shared" si="173"/>
        <v/>
      </c>
      <c r="BX25" s="50" t="str">
        <f t="shared" si="173"/>
        <v/>
      </c>
      <c r="BY25" s="50" t="str">
        <f t="shared" si="173"/>
        <v/>
      </c>
      <c r="BZ25" s="50" t="str">
        <f t="shared" si="173"/>
        <v/>
      </c>
      <c r="CA25" s="50" t="str">
        <f t="shared" si="173"/>
        <v/>
      </c>
      <c r="CB25" s="50" t="str">
        <f t="shared" si="173"/>
        <v/>
      </c>
      <c r="CC25" s="50" t="str">
        <f t="shared" si="173"/>
        <v/>
      </c>
      <c r="CD25" s="50" t="str">
        <f t="shared" si="173"/>
        <v/>
      </c>
      <c r="CE25" s="50" t="str">
        <f t="shared" si="173"/>
        <v/>
      </c>
      <c r="CF25" s="50" t="str">
        <f t="shared" si="173"/>
        <v/>
      </c>
      <c r="CG25" s="50" t="str">
        <f t="shared" si="173"/>
        <v/>
      </c>
      <c r="CH25" s="50" t="str">
        <f t="shared" si="173"/>
        <v/>
      </c>
      <c r="CI25" s="50" t="str">
        <f t="shared" si="173"/>
        <v/>
      </c>
      <c r="CJ25" s="50" t="str">
        <f t="shared" si="173"/>
        <v/>
      </c>
      <c r="CK25" s="50" t="str">
        <f t="shared" si="173"/>
        <v/>
      </c>
      <c r="CL25" s="50" t="str">
        <f t="shared" si="173"/>
        <v/>
      </c>
      <c r="CM25" s="50" t="str">
        <f t="shared" si="173"/>
        <v/>
      </c>
      <c r="CN25" s="50" t="str">
        <f t="shared" si="173"/>
        <v/>
      </c>
      <c r="CO25" s="50" t="str">
        <f t="shared" si="173"/>
        <v/>
      </c>
      <c r="CP25" s="50" t="str">
        <f t="shared" si="173"/>
        <v/>
      </c>
      <c r="CQ25" s="50" t="str">
        <f t="shared" si="173"/>
        <v/>
      </c>
      <c r="CR25" s="50" t="str">
        <f t="shared" si="173"/>
        <v/>
      </c>
      <c r="CS25" s="50" t="str">
        <f t="shared" si="173"/>
        <v/>
      </c>
      <c r="CT25" s="50" t="str">
        <f t="shared" si="173"/>
        <v/>
      </c>
      <c r="CU25" s="50" t="str">
        <f t="shared" si="173"/>
        <v/>
      </c>
      <c r="CV25" s="50" t="str">
        <f t="shared" si="173"/>
        <v/>
      </c>
      <c r="CW25" s="50" t="str">
        <f t="shared" si="173"/>
        <v/>
      </c>
      <c r="CX25" s="50" t="str">
        <f t="shared" si="173"/>
        <v/>
      </c>
      <c r="CY25" s="50" t="str">
        <f t="shared" si="173"/>
        <v/>
      </c>
      <c r="CZ25" s="50" t="str">
        <f t="shared" si="173"/>
        <v/>
      </c>
      <c r="DA25" s="50" t="str">
        <f t="shared" si="173"/>
        <v/>
      </c>
      <c r="DB25" s="50" t="str">
        <f t="shared" si="173"/>
        <v/>
      </c>
      <c r="DC25" s="50" t="str">
        <f t="shared" si="173"/>
        <v/>
      </c>
      <c r="DD25" s="50" t="str">
        <f t="shared" si="173"/>
        <v/>
      </c>
      <c r="DE25" s="50" t="str">
        <f t="shared" si="173"/>
        <v/>
      </c>
      <c r="DF25" s="50" t="str">
        <f t="shared" si="173"/>
        <v/>
      </c>
      <c r="DG25" s="50" t="str">
        <f t="shared" si="173"/>
        <v/>
      </c>
      <c r="DH25" s="50" t="str">
        <f t="shared" ref="DH25:DW25" si="174">IF(ISNONTEXT($Z25),DG25+$Z25,"")</f>
        <v/>
      </c>
      <c r="DI25" s="50" t="str">
        <f t="shared" si="174"/>
        <v/>
      </c>
      <c r="DJ25" s="50" t="str">
        <f t="shared" si="174"/>
        <v/>
      </c>
      <c r="DK25" s="50" t="str">
        <f t="shared" si="174"/>
        <v/>
      </c>
      <c r="DL25" s="50" t="str">
        <f t="shared" si="174"/>
        <v/>
      </c>
      <c r="DM25" s="50" t="str">
        <f t="shared" si="174"/>
        <v/>
      </c>
      <c r="DN25" s="50" t="str">
        <f t="shared" si="174"/>
        <v/>
      </c>
      <c r="DO25" s="50" t="str">
        <f t="shared" si="174"/>
        <v/>
      </c>
      <c r="DP25" s="50" t="str">
        <f t="shared" si="174"/>
        <v/>
      </c>
      <c r="DQ25" s="50" t="str">
        <f t="shared" si="174"/>
        <v/>
      </c>
      <c r="DR25" s="50" t="str">
        <f t="shared" si="174"/>
        <v/>
      </c>
      <c r="DS25" s="50" t="str">
        <f t="shared" si="174"/>
        <v/>
      </c>
      <c r="DT25" s="50" t="str">
        <f t="shared" si="174"/>
        <v/>
      </c>
      <c r="DU25" s="50" t="str">
        <f t="shared" si="174"/>
        <v/>
      </c>
      <c r="DV25" s="50" t="str">
        <f t="shared" si="174"/>
        <v/>
      </c>
      <c r="DW25" s="50" t="str">
        <f t="shared" si="174"/>
        <v/>
      </c>
      <c r="DX25" s="170" t="e">
        <f t="shared" si="6"/>
        <v>#N/A</v>
      </c>
      <c r="DY25" s="170" t="e">
        <f t="shared" si="7"/>
        <v>#N/A</v>
      </c>
      <c r="DZ25" s="170" t="e">
        <f t="shared" si="8"/>
        <v>#N/A</v>
      </c>
      <c r="EA25" s="170" t="e">
        <f t="shared" si="9"/>
        <v>#N/A</v>
      </c>
      <c r="EB25" s="170" t="e">
        <f t="shared" si="10"/>
        <v>#N/A</v>
      </c>
      <c r="EC25" s="170" t="e">
        <f t="shared" si="11"/>
        <v>#N/A</v>
      </c>
      <c r="ED25" s="170" t="e">
        <f t="shared" si="12"/>
        <v>#N/A</v>
      </c>
      <c r="EE25" s="170" t="e">
        <f t="shared" si="13"/>
        <v>#N/A</v>
      </c>
      <c r="EF25" s="170" t="e">
        <f t="shared" si="14"/>
        <v>#N/A</v>
      </c>
      <c r="EG25" s="170" t="e">
        <f t="shared" si="15"/>
        <v>#N/A</v>
      </c>
      <c r="EH25" s="170" t="e">
        <f t="shared" si="16"/>
        <v>#N/A</v>
      </c>
      <c r="EI25" s="170" t="e">
        <f t="shared" si="17"/>
        <v>#N/A</v>
      </c>
      <c r="EJ25" s="170" t="e">
        <f t="shared" si="18"/>
        <v>#N/A</v>
      </c>
      <c r="EK25" s="170" t="e">
        <f t="shared" si="19"/>
        <v>#N/A</v>
      </c>
      <c r="EL25" s="170" t="e">
        <f t="shared" si="20"/>
        <v>#N/A</v>
      </c>
      <c r="EM25" s="170" t="e">
        <f t="shared" si="21"/>
        <v>#N/A</v>
      </c>
      <c r="EN25" s="170" t="e">
        <f t="shared" si="22"/>
        <v>#N/A</v>
      </c>
      <c r="EO25" s="170" t="e">
        <f t="shared" si="23"/>
        <v>#N/A</v>
      </c>
      <c r="EP25" s="170" t="e">
        <f t="shared" si="24"/>
        <v>#N/A</v>
      </c>
      <c r="EQ25" s="170" t="e">
        <f t="shared" si="25"/>
        <v>#N/A</v>
      </c>
      <c r="ER25" s="170" t="e">
        <f t="shared" si="26"/>
        <v>#N/A</v>
      </c>
      <c r="ES25" s="170" t="e">
        <f t="shared" si="27"/>
        <v>#N/A</v>
      </c>
      <c r="ET25" s="170" t="e">
        <f t="shared" si="28"/>
        <v>#N/A</v>
      </c>
      <c r="EU25" s="170" t="e">
        <f t="shared" si="29"/>
        <v>#N/A</v>
      </c>
      <c r="EV25" s="170" t="e">
        <f t="shared" si="30"/>
        <v>#N/A</v>
      </c>
      <c r="EW25" s="170" t="e">
        <f t="shared" si="31"/>
        <v>#N/A</v>
      </c>
      <c r="EX25" s="170" t="e">
        <f t="shared" si="32"/>
        <v>#N/A</v>
      </c>
      <c r="EY25" s="170" t="e">
        <f t="shared" si="33"/>
        <v>#N/A</v>
      </c>
      <c r="EZ25" s="170" t="e">
        <f t="shared" si="34"/>
        <v>#N/A</v>
      </c>
      <c r="FA25" s="170" t="e">
        <f t="shared" si="35"/>
        <v>#N/A</v>
      </c>
      <c r="FB25" s="170" t="e">
        <f t="shared" si="36"/>
        <v>#N/A</v>
      </c>
      <c r="FC25" s="170" t="e">
        <f t="shared" si="37"/>
        <v>#N/A</v>
      </c>
      <c r="FD25" s="170" t="e">
        <f t="shared" si="38"/>
        <v>#N/A</v>
      </c>
      <c r="FE25" s="170" t="e">
        <f t="shared" si="39"/>
        <v>#N/A</v>
      </c>
      <c r="FF25" s="170" t="e">
        <f t="shared" si="40"/>
        <v>#N/A</v>
      </c>
      <c r="FG25" s="170" t="e">
        <f t="shared" si="41"/>
        <v>#N/A</v>
      </c>
      <c r="FH25" s="170" t="e">
        <f t="shared" si="42"/>
        <v>#N/A</v>
      </c>
      <c r="FI25" s="170" t="e">
        <f t="shared" si="43"/>
        <v>#N/A</v>
      </c>
      <c r="FJ25" s="170" t="e">
        <f t="shared" si="44"/>
        <v>#N/A</v>
      </c>
      <c r="FK25" s="170" t="e">
        <f t="shared" si="45"/>
        <v>#N/A</v>
      </c>
      <c r="FL25" s="170" t="e">
        <f t="shared" si="46"/>
        <v>#N/A</v>
      </c>
      <c r="FM25" s="170" t="e">
        <f t="shared" si="47"/>
        <v>#N/A</v>
      </c>
      <c r="FN25" s="170" t="e">
        <f t="shared" si="48"/>
        <v>#N/A</v>
      </c>
      <c r="FO25" s="170" t="e">
        <f t="shared" si="49"/>
        <v>#N/A</v>
      </c>
      <c r="FP25" s="170" t="e">
        <f t="shared" si="50"/>
        <v>#N/A</v>
      </c>
      <c r="FQ25" s="170" t="e">
        <f t="shared" si="51"/>
        <v>#N/A</v>
      </c>
      <c r="FR25" s="170" t="e">
        <f t="shared" si="52"/>
        <v>#N/A</v>
      </c>
      <c r="FS25" s="170" t="e">
        <f t="shared" si="53"/>
        <v>#N/A</v>
      </c>
      <c r="FT25" s="170" t="e">
        <f t="shared" si="54"/>
        <v>#N/A</v>
      </c>
      <c r="FU25" s="170" t="e">
        <f t="shared" si="55"/>
        <v>#N/A</v>
      </c>
      <c r="FV25" s="170" t="e">
        <f t="shared" si="56"/>
        <v>#N/A</v>
      </c>
      <c r="FW25" s="170" t="e">
        <f t="shared" si="57"/>
        <v>#N/A</v>
      </c>
      <c r="FX25" s="170" t="e">
        <f t="shared" si="58"/>
        <v>#N/A</v>
      </c>
      <c r="FY25" s="170" t="e">
        <f t="shared" si="59"/>
        <v>#N/A</v>
      </c>
      <c r="FZ25" s="170" t="e">
        <f t="shared" si="60"/>
        <v>#N/A</v>
      </c>
      <c r="GA25" s="170" t="e">
        <f t="shared" si="61"/>
        <v>#N/A</v>
      </c>
      <c r="GB25" s="170" t="e">
        <f t="shared" si="62"/>
        <v>#N/A</v>
      </c>
      <c r="GC25" s="170" t="e">
        <f t="shared" si="63"/>
        <v>#N/A</v>
      </c>
      <c r="GD25" s="170" t="e">
        <f t="shared" si="64"/>
        <v>#N/A</v>
      </c>
      <c r="GE25" s="170" t="e">
        <f t="shared" si="65"/>
        <v>#N/A</v>
      </c>
      <c r="GF25" s="170" t="e">
        <f t="shared" si="66"/>
        <v>#N/A</v>
      </c>
      <c r="GG25" s="170" t="e">
        <f t="shared" si="67"/>
        <v>#N/A</v>
      </c>
      <c r="GH25" s="170" t="e">
        <f t="shared" si="68"/>
        <v>#N/A</v>
      </c>
      <c r="GI25" s="170" t="e">
        <f t="shared" si="69"/>
        <v>#N/A</v>
      </c>
      <c r="GJ25" s="170" t="e">
        <f t="shared" si="70"/>
        <v>#N/A</v>
      </c>
      <c r="GK25" s="170" t="e">
        <f t="shared" si="71"/>
        <v>#N/A</v>
      </c>
      <c r="GL25" s="170" t="e">
        <f t="shared" si="72"/>
        <v>#N/A</v>
      </c>
      <c r="GM25" s="170" t="e">
        <f t="shared" si="73"/>
        <v>#N/A</v>
      </c>
      <c r="GN25" s="170" t="e">
        <f t="shared" si="74"/>
        <v>#N/A</v>
      </c>
      <c r="GO25" s="170" t="e">
        <f t="shared" si="75"/>
        <v>#N/A</v>
      </c>
      <c r="GP25" s="170" t="e">
        <f t="shared" si="76"/>
        <v>#N/A</v>
      </c>
      <c r="GQ25" s="170" t="e">
        <f t="shared" si="77"/>
        <v>#N/A</v>
      </c>
      <c r="GR25" s="170" t="e">
        <f t="shared" si="78"/>
        <v>#N/A</v>
      </c>
      <c r="GS25" s="170" t="e">
        <f t="shared" si="79"/>
        <v>#N/A</v>
      </c>
      <c r="GT25" s="170" t="e">
        <f t="shared" si="80"/>
        <v>#N/A</v>
      </c>
      <c r="GU25" s="170" t="e">
        <f t="shared" si="81"/>
        <v>#N/A</v>
      </c>
      <c r="GV25" s="170" t="e">
        <f t="shared" si="82"/>
        <v>#N/A</v>
      </c>
      <c r="GW25" s="170" t="e">
        <f t="shared" si="83"/>
        <v>#N/A</v>
      </c>
      <c r="GX25" s="170" t="e">
        <f t="shared" si="84"/>
        <v>#N/A</v>
      </c>
      <c r="GY25" s="170" t="e">
        <f t="shared" si="85"/>
        <v>#N/A</v>
      </c>
      <c r="GZ25" s="170" t="e">
        <f t="shared" si="86"/>
        <v>#N/A</v>
      </c>
      <c r="HA25" s="170" t="e">
        <f t="shared" si="87"/>
        <v>#N/A</v>
      </c>
      <c r="HB25" s="170" t="e">
        <f t="shared" si="88"/>
        <v>#N/A</v>
      </c>
      <c r="HC25" s="170" t="e">
        <f t="shared" si="89"/>
        <v>#N/A</v>
      </c>
      <c r="HD25" s="170" t="e">
        <f t="shared" si="90"/>
        <v>#N/A</v>
      </c>
      <c r="HE25" s="170" t="e">
        <f t="shared" si="91"/>
        <v>#N/A</v>
      </c>
      <c r="HF25" s="170" t="e">
        <f t="shared" si="92"/>
        <v>#N/A</v>
      </c>
      <c r="HG25" s="170" t="e">
        <f t="shared" si="93"/>
        <v>#N/A</v>
      </c>
      <c r="HH25" s="170" t="e">
        <f t="shared" si="94"/>
        <v>#N/A</v>
      </c>
      <c r="HI25" s="170" t="e">
        <f t="shared" si="95"/>
        <v>#N/A</v>
      </c>
      <c r="HJ25" s="170" t="e">
        <f t="shared" si="96"/>
        <v>#N/A</v>
      </c>
      <c r="HK25" s="170" t="e">
        <f t="shared" si="97"/>
        <v>#N/A</v>
      </c>
      <c r="HL25" s="170" t="e">
        <f t="shared" si="98"/>
        <v>#N/A</v>
      </c>
      <c r="HM25" s="170" t="e">
        <f t="shared" si="99"/>
        <v>#N/A</v>
      </c>
      <c r="HN25" s="170" t="e">
        <f t="shared" si="100"/>
        <v>#N/A</v>
      </c>
      <c r="HO25" s="170" t="e">
        <f t="shared" si="101"/>
        <v>#N/A</v>
      </c>
      <c r="HP25" s="170" t="e">
        <f t="shared" si="102"/>
        <v>#N/A</v>
      </c>
      <c r="HQ25" s="170" t="e">
        <f t="shared" si="103"/>
        <v>#N/A</v>
      </c>
      <c r="HR25" s="170" t="e">
        <f t="shared" si="104"/>
        <v>#N/A</v>
      </c>
      <c r="HS25" s="170" t="e">
        <f t="shared" si="105"/>
        <v>#N/A</v>
      </c>
      <c r="HT25" s="170" t="e">
        <f t="shared" si="106"/>
        <v>#N/A</v>
      </c>
    </row>
    <row r="26" spans="1:228" hidden="1" x14ac:dyDescent="0.25">
      <c r="A26" s="4">
        <v>23</v>
      </c>
      <c r="B26" s="110"/>
      <c r="C26" s="118"/>
      <c r="D26" s="123" t="str">
        <f t="shared" si="107"/>
        <v/>
      </c>
      <c r="E26" s="96"/>
      <c r="F26" s="123" t="str">
        <f t="shared" si="108"/>
        <v/>
      </c>
      <c r="G26" s="118"/>
      <c r="H26" s="111"/>
      <c r="I26" s="36" t="str">
        <f t="shared" si="0"/>
        <v/>
      </c>
      <c r="J26" s="36" t="str">
        <f t="shared" si="1"/>
        <v/>
      </c>
      <c r="K26" s="74" t="str">
        <f t="shared" si="109"/>
        <v/>
      </c>
      <c r="L26" s="23"/>
      <c r="M26" s="58"/>
      <c r="N26" s="281"/>
      <c r="O26" s="75" t="str">
        <f>IF(AND(D26&gt;0,E26&gt;0,F26&gt;0),IF(ISBLANK(N26),IF(ISBLANK(L26),"",(F26-D26)*VLOOKUP(L26,VLookups!$A$4:$B$13,2,FALSE)),N26),"")</f>
        <v/>
      </c>
      <c r="P26" s="76" t="str">
        <f t="shared" si="2"/>
        <v/>
      </c>
      <c r="Q26" s="96"/>
      <c r="R26" s="271" t="str">
        <f>IF(AND(Q26&gt;0,E26&gt;0,NOT(O26="")),ABS(VLOOKUP($Q$1,VLookups!$A$43:$B$44,2,FALSE)-_xlfn.NORM.DIST(Q26,K26,O26,TRUE)),"")</f>
        <v/>
      </c>
      <c r="S26" s="95" t="str">
        <f>IF(AND($D26&gt;0,$E26&gt;0,$F26&gt;0,NOT(ISBLANK($L26))),_xlfn.NORM.INV(ABS(VLOOKUP($Q$1,VLookups!$A$43:$B$44,2,FALSE)-S$3),$K26,$O26),"")</f>
        <v/>
      </c>
      <c r="T26" s="94" t="str">
        <f>IF(AND($D26&gt;0,$E26&gt;0,$F26&gt;0,NOT(ISBLANK($L26))),_xlfn.NORM.INV(ABS(VLOOKUP($Q$1,VLookups!$A$43:$B$44,2,FALSE)-T$3),$K26,$O26),"")</f>
        <v/>
      </c>
      <c r="U26" s="95" t="str">
        <f>IF(AND($D26&gt;0,$E26&gt;0,$F26&gt;0,NOT(ISBLANK($L26))),_xlfn.NORM.INV(ABS(VLOOKUP($Q$1,VLookups!$A$43:$B$44,2,FALSE)-U$3),$K26,$O26),"")</f>
        <v/>
      </c>
      <c r="V26" s="94" t="str">
        <f>IF(AND($D26&gt;0,$E26&gt;0,$F26&gt;0,NOT(ISBLANK($L26))),_xlfn.NORM.INV(ABS(VLOOKUP($Q$1,VLookups!$A$43:$B$44,2,FALSE)-V$3),$K26,$O26),"")</f>
        <v/>
      </c>
      <c r="W26" s="95" t="str">
        <f>IF(AND($D26&gt;0,$E26&gt;0,$F26&gt;0,NOT(ISBLANK($L26))),_xlfn.NORM.INV(ABS(VLOOKUP($Q$1,VLookups!$A$43:$B$44,2,FALSE)-W$3),$K26,$O26),"")</f>
        <v/>
      </c>
      <c r="X26" s="94" t="str">
        <f>IF(AND($D26&gt;0,$E26&gt;0,$F26&gt;0,NOT(ISBLANK($L26))),_xlfn.NORM.INV(ABS(VLOOKUP($Q$1,VLookups!$A$43:$B$44,2,FALSE)-X$3),$K26,$O26),"")</f>
        <v/>
      </c>
      <c r="Y26" s="5"/>
      <c r="Z26" s="169" t="str">
        <f t="shared" si="110"/>
        <v/>
      </c>
      <c r="AA26" s="50" t="str">
        <f t="shared" ref="AA26:AT26" si="175">IF(ISNONTEXT($Z26),AB26-$Z26,"")</f>
        <v/>
      </c>
      <c r="AB26" s="50" t="str">
        <f t="shared" si="175"/>
        <v/>
      </c>
      <c r="AC26" s="50" t="str">
        <f t="shared" si="175"/>
        <v/>
      </c>
      <c r="AD26" s="50" t="str">
        <f t="shared" si="175"/>
        <v/>
      </c>
      <c r="AE26" s="50" t="str">
        <f t="shared" si="175"/>
        <v/>
      </c>
      <c r="AF26" s="50" t="str">
        <f t="shared" si="175"/>
        <v/>
      </c>
      <c r="AG26" s="50" t="str">
        <f t="shared" si="175"/>
        <v/>
      </c>
      <c r="AH26" s="50" t="str">
        <f t="shared" si="175"/>
        <v/>
      </c>
      <c r="AI26" s="50" t="str">
        <f t="shared" si="175"/>
        <v/>
      </c>
      <c r="AJ26" s="50" t="str">
        <f t="shared" si="175"/>
        <v/>
      </c>
      <c r="AK26" s="50" t="str">
        <f t="shared" si="175"/>
        <v/>
      </c>
      <c r="AL26" s="50" t="str">
        <f t="shared" si="175"/>
        <v/>
      </c>
      <c r="AM26" s="50" t="str">
        <f t="shared" si="175"/>
        <v/>
      </c>
      <c r="AN26" s="50" t="str">
        <f t="shared" si="175"/>
        <v/>
      </c>
      <c r="AO26" s="50" t="str">
        <f t="shared" si="175"/>
        <v/>
      </c>
      <c r="AP26" s="50" t="str">
        <f t="shared" si="175"/>
        <v/>
      </c>
      <c r="AQ26" s="50" t="str">
        <f t="shared" si="175"/>
        <v/>
      </c>
      <c r="AR26" s="50" t="str">
        <f t="shared" si="175"/>
        <v/>
      </c>
      <c r="AS26" s="50" t="str">
        <f t="shared" si="175"/>
        <v/>
      </c>
      <c r="AT26" s="50" t="str">
        <f t="shared" si="175"/>
        <v/>
      </c>
      <c r="AU26" s="50" t="str">
        <f t="shared" si="112"/>
        <v/>
      </c>
      <c r="AV26" s="50" t="str">
        <f t="shared" ref="AV26:DG26" si="176">IF(ISNONTEXT($Z26),AU26+$Z26,"")</f>
        <v/>
      </c>
      <c r="AW26" s="50" t="str">
        <f t="shared" si="176"/>
        <v/>
      </c>
      <c r="AX26" s="50" t="str">
        <f t="shared" si="176"/>
        <v/>
      </c>
      <c r="AY26" s="50" t="str">
        <f t="shared" si="176"/>
        <v/>
      </c>
      <c r="AZ26" s="50" t="str">
        <f t="shared" si="176"/>
        <v/>
      </c>
      <c r="BA26" s="50" t="str">
        <f t="shared" si="176"/>
        <v/>
      </c>
      <c r="BB26" s="50" t="str">
        <f t="shared" si="176"/>
        <v/>
      </c>
      <c r="BC26" s="50" t="str">
        <f t="shared" si="176"/>
        <v/>
      </c>
      <c r="BD26" s="50" t="str">
        <f t="shared" si="176"/>
        <v/>
      </c>
      <c r="BE26" s="50" t="str">
        <f t="shared" si="176"/>
        <v/>
      </c>
      <c r="BF26" s="50" t="str">
        <f t="shared" si="176"/>
        <v/>
      </c>
      <c r="BG26" s="50" t="str">
        <f t="shared" si="176"/>
        <v/>
      </c>
      <c r="BH26" s="50" t="str">
        <f t="shared" si="176"/>
        <v/>
      </c>
      <c r="BI26" s="50" t="str">
        <f t="shared" si="176"/>
        <v/>
      </c>
      <c r="BJ26" s="50" t="str">
        <f t="shared" si="176"/>
        <v/>
      </c>
      <c r="BK26" s="50" t="str">
        <f t="shared" si="176"/>
        <v/>
      </c>
      <c r="BL26" s="50" t="str">
        <f t="shared" si="176"/>
        <v/>
      </c>
      <c r="BM26" s="50" t="str">
        <f t="shared" si="176"/>
        <v/>
      </c>
      <c r="BN26" s="50" t="str">
        <f t="shared" si="176"/>
        <v/>
      </c>
      <c r="BO26" s="50" t="str">
        <f t="shared" si="176"/>
        <v/>
      </c>
      <c r="BP26" s="50" t="str">
        <f t="shared" si="176"/>
        <v/>
      </c>
      <c r="BQ26" s="50" t="str">
        <f t="shared" si="176"/>
        <v/>
      </c>
      <c r="BR26" s="50" t="str">
        <f t="shared" si="176"/>
        <v/>
      </c>
      <c r="BS26" s="50" t="str">
        <f t="shared" si="176"/>
        <v/>
      </c>
      <c r="BT26" s="50" t="str">
        <f t="shared" si="176"/>
        <v/>
      </c>
      <c r="BU26" s="50" t="str">
        <f t="shared" si="176"/>
        <v/>
      </c>
      <c r="BV26" s="50" t="str">
        <f t="shared" si="176"/>
        <v/>
      </c>
      <c r="BW26" s="50" t="str">
        <f t="shared" si="176"/>
        <v/>
      </c>
      <c r="BX26" s="50" t="str">
        <f t="shared" si="176"/>
        <v/>
      </c>
      <c r="BY26" s="50" t="str">
        <f t="shared" si="176"/>
        <v/>
      </c>
      <c r="BZ26" s="50" t="str">
        <f t="shared" si="176"/>
        <v/>
      </c>
      <c r="CA26" s="50" t="str">
        <f t="shared" si="176"/>
        <v/>
      </c>
      <c r="CB26" s="50" t="str">
        <f t="shared" si="176"/>
        <v/>
      </c>
      <c r="CC26" s="50" t="str">
        <f t="shared" si="176"/>
        <v/>
      </c>
      <c r="CD26" s="50" t="str">
        <f t="shared" si="176"/>
        <v/>
      </c>
      <c r="CE26" s="50" t="str">
        <f t="shared" si="176"/>
        <v/>
      </c>
      <c r="CF26" s="50" t="str">
        <f t="shared" si="176"/>
        <v/>
      </c>
      <c r="CG26" s="50" t="str">
        <f t="shared" si="176"/>
        <v/>
      </c>
      <c r="CH26" s="50" t="str">
        <f t="shared" si="176"/>
        <v/>
      </c>
      <c r="CI26" s="50" t="str">
        <f t="shared" si="176"/>
        <v/>
      </c>
      <c r="CJ26" s="50" t="str">
        <f t="shared" si="176"/>
        <v/>
      </c>
      <c r="CK26" s="50" t="str">
        <f t="shared" si="176"/>
        <v/>
      </c>
      <c r="CL26" s="50" t="str">
        <f t="shared" si="176"/>
        <v/>
      </c>
      <c r="CM26" s="50" t="str">
        <f t="shared" si="176"/>
        <v/>
      </c>
      <c r="CN26" s="50" t="str">
        <f t="shared" si="176"/>
        <v/>
      </c>
      <c r="CO26" s="50" t="str">
        <f t="shared" si="176"/>
        <v/>
      </c>
      <c r="CP26" s="50" t="str">
        <f t="shared" si="176"/>
        <v/>
      </c>
      <c r="CQ26" s="50" t="str">
        <f t="shared" si="176"/>
        <v/>
      </c>
      <c r="CR26" s="50" t="str">
        <f t="shared" si="176"/>
        <v/>
      </c>
      <c r="CS26" s="50" t="str">
        <f t="shared" si="176"/>
        <v/>
      </c>
      <c r="CT26" s="50" t="str">
        <f t="shared" si="176"/>
        <v/>
      </c>
      <c r="CU26" s="50" t="str">
        <f t="shared" si="176"/>
        <v/>
      </c>
      <c r="CV26" s="50" t="str">
        <f t="shared" si="176"/>
        <v/>
      </c>
      <c r="CW26" s="50" t="str">
        <f t="shared" si="176"/>
        <v/>
      </c>
      <c r="CX26" s="50" t="str">
        <f t="shared" si="176"/>
        <v/>
      </c>
      <c r="CY26" s="50" t="str">
        <f t="shared" si="176"/>
        <v/>
      </c>
      <c r="CZ26" s="50" t="str">
        <f t="shared" si="176"/>
        <v/>
      </c>
      <c r="DA26" s="50" t="str">
        <f t="shared" si="176"/>
        <v/>
      </c>
      <c r="DB26" s="50" t="str">
        <f t="shared" si="176"/>
        <v/>
      </c>
      <c r="DC26" s="50" t="str">
        <f t="shared" si="176"/>
        <v/>
      </c>
      <c r="DD26" s="50" t="str">
        <f t="shared" si="176"/>
        <v/>
      </c>
      <c r="DE26" s="50" t="str">
        <f t="shared" si="176"/>
        <v/>
      </c>
      <c r="DF26" s="50" t="str">
        <f t="shared" si="176"/>
        <v/>
      </c>
      <c r="DG26" s="50" t="str">
        <f t="shared" si="176"/>
        <v/>
      </c>
      <c r="DH26" s="50" t="str">
        <f t="shared" ref="DH26:DW26" si="177">IF(ISNONTEXT($Z26),DG26+$Z26,"")</f>
        <v/>
      </c>
      <c r="DI26" s="50" t="str">
        <f t="shared" si="177"/>
        <v/>
      </c>
      <c r="DJ26" s="50" t="str">
        <f t="shared" si="177"/>
        <v/>
      </c>
      <c r="DK26" s="50" t="str">
        <f t="shared" si="177"/>
        <v/>
      </c>
      <c r="DL26" s="50" t="str">
        <f t="shared" si="177"/>
        <v/>
      </c>
      <c r="DM26" s="50" t="str">
        <f t="shared" si="177"/>
        <v/>
      </c>
      <c r="DN26" s="50" t="str">
        <f t="shared" si="177"/>
        <v/>
      </c>
      <c r="DO26" s="50" t="str">
        <f t="shared" si="177"/>
        <v/>
      </c>
      <c r="DP26" s="50" t="str">
        <f t="shared" si="177"/>
        <v/>
      </c>
      <c r="DQ26" s="50" t="str">
        <f t="shared" si="177"/>
        <v/>
      </c>
      <c r="DR26" s="50" t="str">
        <f t="shared" si="177"/>
        <v/>
      </c>
      <c r="DS26" s="50" t="str">
        <f t="shared" si="177"/>
        <v/>
      </c>
      <c r="DT26" s="50" t="str">
        <f t="shared" si="177"/>
        <v/>
      </c>
      <c r="DU26" s="50" t="str">
        <f t="shared" si="177"/>
        <v/>
      </c>
      <c r="DV26" s="50" t="str">
        <f t="shared" si="177"/>
        <v/>
      </c>
      <c r="DW26" s="50" t="str">
        <f t="shared" si="177"/>
        <v/>
      </c>
      <c r="DX26" s="170" t="e">
        <f t="shared" si="6"/>
        <v>#N/A</v>
      </c>
      <c r="DY26" s="170" t="e">
        <f t="shared" si="7"/>
        <v>#N/A</v>
      </c>
      <c r="DZ26" s="170" t="e">
        <f t="shared" si="8"/>
        <v>#N/A</v>
      </c>
      <c r="EA26" s="170" t="e">
        <f t="shared" si="9"/>
        <v>#N/A</v>
      </c>
      <c r="EB26" s="170" t="e">
        <f t="shared" si="10"/>
        <v>#N/A</v>
      </c>
      <c r="EC26" s="170" t="e">
        <f t="shared" si="11"/>
        <v>#N/A</v>
      </c>
      <c r="ED26" s="170" t="e">
        <f t="shared" si="12"/>
        <v>#N/A</v>
      </c>
      <c r="EE26" s="170" t="e">
        <f t="shared" si="13"/>
        <v>#N/A</v>
      </c>
      <c r="EF26" s="170" t="e">
        <f t="shared" si="14"/>
        <v>#N/A</v>
      </c>
      <c r="EG26" s="170" t="e">
        <f t="shared" si="15"/>
        <v>#N/A</v>
      </c>
      <c r="EH26" s="170" t="e">
        <f t="shared" si="16"/>
        <v>#N/A</v>
      </c>
      <c r="EI26" s="170" t="e">
        <f t="shared" si="17"/>
        <v>#N/A</v>
      </c>
      <c r="EJ26" s="170" t="e">
        <f t="shared" si="18"/>
        <v>#N/A</v>
      </c>
      <c r="EK26" s="170" t="e">
        <f t="shared" si="19"/>
        <v>#N/A</v>
      </c>
      <c r="EL26" s="170" t="e">
        <f t="shared" si="20"/>
        <v>#N/A</v>
      </c>
      <c r="EM26" s="170" t="e">
        <f t="shared" si="21"/>
        <v>#N/A</v>
      </c>
      <c r="EN26" s="170" t="e">
        <f t="shared" si="22"/>
        <v>#N/A</v>
      </c>
      <c r="EO26" s="170" t="e">
        <f t="shared" si="23"/>
        <v>#N/A</v>
      </c>
      <c r="EP26" s="170" t="e">
        <f t="shared" si="24"/>
        <v>#N/A</v>
      </c>
      <c r="EQ26" s="170" t="e">
        <f t="shared" si="25"/>
        <v>#N/A</v>
      </c>
      <c r="ER26" s="170" t="e">
        <f t="shared" si="26"/>
        <v>#N/A</v>
      </c>
      <c r="ES26" s="170" t="e">
        <f t="shared" si="27"/>
        <v>#N/A</v>
      </c>
      <c r="ET26" s="170" t="e">
        <f t="shared" si="28"/>
        <v>#N/A</v>
      </c>
      <c r="EU26" s="170" t="e">
        <f t="shared" si="29"/>
        <v>#N/A</v>
      </c>
      <c r="EV26" s="170" t="e">
        <f t="shared" si="30"/>
        <v>#N/A</v>
      </c>
      <c r="EW26" s="170" t="e">
        <f t="shared" si="31"/>
        <v>#N/A</v>
      </c>
      <c r="EX26" s="170" t="e">
        <f t="shared" si="32"/>
        <v>#N/A</v>
      </c>
      <c r="EY26" s="170" t="e">
        <f t="shared" si="33"/>
        <v>#N/A</v>
      </c>
      <c r="EZ26" s="170" t="e">
        <f t="shared" si="34"/>
        <v>#N/A</v>
      </c>
      <c r="FA26" s="170" t="e">
        <f t="shared" si="35"/>
        <v>#N/A</v>
      </c>
      <c r="FB26" s="170" t="e">
        <f t="shared" si="36"/>
        <v>#N/A</v>
      </c>
      <c r="FC26" s="170" t="e">
        <f t="shared" si="37"/>
        <v>#N/A</v>
      </c>
      <c r="FD26" s="170" t="e">
        <f t="shared" si="38"/>
        <v>#N/A</v>
      </c>
      <c r="FE26" s="170" t="e">
        <f t="shared" si="39"/>
        <v>#N/A</v>
      </c>
      <c r="FF26" s="170" t="e">
        <f t="shared" si="40"/>
        <v>#N/A</v>
      </c>
      <c r="FG26" s="170" t="e">
        <f t="shared" si="41"/>
        <v>#N/A</v>
      </c>
      <c r="FH26" s="170" t="e">
        <f t="shared" si="42"/>
        <v>#N/A</v>
      </c>
      <c r="FI26" s="170" t="e">
        <f t="shared" si="43"/>
        <v>#N/A</v>
      </c>
      <c r="FJ26" s="170" t="e">
        <f t="shared" si="44"/>
        <v>#N/A</v>
      </c>
      <c r="FK26" s="170" t="e">
        <f t="shared" si="45"/>
        <v>#N/A</v>
      </c>
      <c r="FL26" s="170" t="e">
        <f t="shared" si="46"/>
        <v>#N/A</v>
      </c>
      <c r="FM26" s="170" t="e">
        <f t="shared" si="47"/>
        <v>#N/A</v>
      </c>
      <c r="FN26" s="170" t="e">
        <f t="shared" si="48"/>
        <v>#N/A</v>
      </c>
      <c r="FO26" s="170" t="e">
        <f t="shared" si="49"/>
        <v>#N/A</v>
      </c>
      <c r="FP26" s="170" t="e">
        <f t="shared" si="50"/>
        <v>#N/A</v>
      </c>
      <c r="FQ26" s="170" t="e">
        <f t="shared" si="51"/>
        <v>#N/A</v>
      </c>
      <c r="FR26" s="170" t="e">
        <f t="shared" si="52"/>
        <v>#N/A</v>
      </c>
      <c r="FS26" s="170" t="e">
        <f t="shared" si="53"/>
        <v>#N/A</v>
      </c>
      <c r="FT26" s="170" t="e">
        <f t="shared" si="54"/>
        <v>#N/A</v>
      </c>
      <c r="FU26" s="170" t="e">
        <f t="shared" si="55"/>
        <v>#N/A</v>
      </c>
      <c r="FV26" s="170" t="e">
        <f t="shared" si="56"/>
        <v>#N/A</v>
      </c>
      <c r="FW26" s="170" t="e">
        <f t="shared" si="57"/>
        <v>#N/A</v>
      </c>
      <c r="FX26" s="170" t="e">
        <f t="shared" si="58"/>
        <v>#N/A</v>
      </c>
      <c r="FY26" s="170" t="e">
        <f t="shared" si="59"/>
        <v>#N/A</v>
      </c>
      <c r="FZ26" s="170" t="e">
        <f t="shared" si="60"/>
        <v>#N/A</v>
      </c>
      <c r="GA26" s="170" t="e">
        <f t="shared" si="61"/>
        <v>#N/A</v>
      </c>
      <c r="GB26" s="170" t="e">
        <f t="shared" si="62"/>
        <v>#N/A</v>
      </c>
      <c r="GC26" s="170" t="e">
        <f t="shared" si="63"/>
        <v>#N/A</v>
      </c>
      <c r="GD26" s="170" t="e">
        <f t="shared" si="64"/>
        <v>#N/A</v>
      </c>
      <c r="GE26" s="170" t="e">
        <f t="shared" si="65"/>
        <v>#N/A</v>
      </c>
      <c r="GF26" s="170" t="e">
        <f t="shared" si="66"/>
        <v>#N/A</v>
      </c>
      <c r="GG26" s="170" t="e">
        <f t="shared" si="67"/>
        <v>#N/A</v>
      </c>
      <c r="GH26" s="170" t="e">
        <f t="shared" si="68"/>
        <v>#N/A</v>
      </c>
      <c r="GI26" s="170" t="e">
        <f t="shared" si="69"/>
        <v>#N/A</v>
      </c>
      <c r="GJ26" s="170" t="e">
        <f t="shared" si="70"/>
        <v>#N/A</v>
      </c>
      <c r="GK26" s="170" t="e">
        <f t="shared" si="71"/>
        <v>#N/A</v>
      </c>
      <c r="GL26" s="170" t="e">
        <f t="shared" si="72"/>
        <v>#N/A</v>
      </c>
      <c r="GM26" s="170" t="e">
        <f t="shared" si="73"/>
        <v>#N/A</v>
      </c>
      <c r="GN26" s="170" t="e">
        <f t="shared" si="74"/>
        <v>#N/A</v>
      </c>
      <c r="GO26" s="170" t="e">
        <f t="shared" si="75"/>
        <v>#N/A</v>
      </c>
      <c r="GP26" s="170" t="e">
        <f t="shared" si="76"/>
        <v>#N/A</v>
      </c>
      <c r="GQ26" s="170" t="e">
        <f t="shared" si="77"/>
        <v>#N/A</v>
      </c>
      <c r="GR26" s="170" t="e">
        <f t="shared" si="78"/>
        <v>#N/A</v>
      </c>
      <c r="GS26" s="170" t="e">
        <f t="shared" si="79"/>
        <v>#N/A</v>
      </c>
      <c r="GT26" s="170" t="e">
        <f t="shared" si="80"/>
        <v>#N/A</v>
      </c>
      <c r="GU26" s="170" t="e">
        <f t="shared" si="81"/>
        <v>#N/A</v>
      </c>
      <c r="GV26" s="170" t="e">
        <f t="shared" si="82"/>
        <v>#N/A</v>
      </c>
      <c r="GW26" s="170" t="e">
        <f t="shared" si="83"/>
        <v>#N/A</v>
      </c>
      <c r="GX26" s="170" t="e">
        <f t="shared" si="84"/>
        <v>#N/A</v>
      </c>
      <c r="GY26" s="170" t="e">
        <f t="shared" si="85"/>
        <v>#N/A</v>
      </c>
      <c r="GZ26" s="170" t="e">
        <f t="shared" si="86"/>
        <v>#N/A</v>
      </c>
      <c r="HA26" s="170" t="e">
        <f t="shared" si="87"/>
        <v>#N/A</v>
      </c>
      <c r="HB26" s="170" t="e">
        <f t="shared" si="88"/>
        <v>#N/A</v>
      </c>
      <c r="HC26" s="170" t="e">
        <f t="shared" si="89"/>
        <v>#N/A</v>
      </c>
      <c r="HD26" s="170" t="e">
        <f t="shared" si="90"/>
        <v>#N/A</v>
      </c>
      <c r="HE26" s="170" t="e">
        <f t="shared" si="91"/>
        <v>#N/A</v>
      </c>
      <c r="HF26" s="170" t="e">
        <f t="shared" si="92"/>
        <v>#N/A</v>
      </c>
      <c r="HG26" s="170" t="e">
        <f t="shared" si="93"/>
        <v>#N/A</v>
      </c>
      <c r="HH26" s="170" t="e">
        <f t="shared" si="94"/>
        <v>#N/A</v>
      </c>
      <c r="HI26" s="170" t="e">
        <f t="shared" si="95"/>
        <v>#N/A</v>
      </c>
      <c r="HJ26" s="170" t="e">
        <f t="shared" si="96"/>
        <v>#N/A</v>
      </c>
      <c r="HK26" s="170" t="e">
        <f t="shared" si="97"/>
        <v>#N/A</v>
      </c>
      <c r="HL26" s="170" t="e">
        <f t="shared" si="98"/>
        <v>#N/A</v>
      </c>
      <c r="HM26" s="170" t="e">
        <f t="shared" si="99"/>
        <v>#N/A</v>
      </c>
      <c r="HN26" s="170" t="e">
        <f t="shared" si="100"/>
        <v>#N/A</v>
      </c>
      <c r="HO26" s="170" t="e">
        <f t="shared" si="101"/>
        <v>#N/A</v>
      </c>
      <c r="HP26" s="170" t="e">
        <f t="shared" si="102"/>
        <v>#N/A</v>
      </c>
      <c r="HQ26" s="170" t="e">
        <f t="shared" si="103"/>
        <v>#N/A</v>
      </c>
      <c r="HR26" s="170" t="e">
        <f t="shared" si="104"/>
        <v>#N/A</v>
      </c>
      <c r="HS26" s="170" t="e">
        <f t="shared" si="105"/>
        <v>#N/A</v>
      </c>
      <c r="HT26" s="170" t="e">
        <f t="shared" si="106"/>
        <v>#N/A</v>
      </c>
    </row>
    <row r="27" spans="1:228" hidden="1" x14ac:dyDescent="0.25">
      <c r="A27" s="4">
        <v>24</v>
      </c>
      <c r="B27" s="110"/>
      <c r="C27" s="118"/>
      <c r="D27" s="123" t="str">
        <f t="shared" si="107"/>
        <v/>
      </c>
      <c r="E27" s="96"/>
      <c r="F27" s="123" t="str">
        <f t="shared" si="108"/>
        <v/>
      </c>
      <c r="G27" s="118"/>
      <c r="H27" s="111"/>
      <c r="I27" s="36" t="str">
        <f t="shared" si="0"/>
        <v/>
      </c>
      <c r="J27" s="36" t="str">
        <f t="shared" si="1"/>
        <v/>
      </c>
      <c r="K27" s="74" t="str">
        <f t="shared" si="109"/>
        <v/>
      </c>
      <c r="L27" s="23"/>
      <c r="M27" s="58"/>
      <c r="N27" s="281"/>
      <c r="O27" s="75" t="str">
        <f>IF(AND(D27&gt;0,E27&gt;0,F27&gt;0),IF(ISBLANK(N27),IF(ISBLANK(L27),"",(F27-D27)*VLOOKUP(L27,VLookups!$A$4:$B$13,2,FALSE)),N27),"")</f>
        <v/>
      </c>
      <c r="P27" s="76" t="str">
        <f t="shared" si="2"/>
        <v/>
      </c>
      <c r="Q27" s="96"/>
      <c r="R27" s="271" t="str">
        <f>IF(AND(Q27&gt;0,E27&gt;0,NOT(O27="")),ABS(VLOOKUP($Q$1,VLookups!$A$43:$B$44,2,FALSE)-_xlfn.NORM.DIST(Q27,K27,O27,TRUE)),"")</f>
        <v/>
      </c>
      <c r="S27" s="95" t="str">
        <f>IF(AND($D27&gt;0,$E27&gt;0,$F27&gt;0,NOT(ISBLANK($L27))),_xlfn.NORM.INV(ABS(VLOOKUP($Q$1,VLookups!$A$43:$B$44,2,FALSE)-S$3),$K27,$O27),"")</f>
        <v/>
      </c>
      <c r="T27" s="94" t="str">
        <f>IF(AND($D27&gt;0,$E27&gt;0,$F27&gt;0,NOT(ISBLANK($L27))),_xlfn.NORM.INV(ABS(VLOOKUP($Q$1,VLookups!$A$43:$B$44,2,FALSE)-T$3),$K27,$O27),"")</f>
        <v/>
      </c>
      <c r="U27" s="95" t="str">
        <f>IF(AND($D27&gt;0,$E27&gt;0,$F27&gt;0,NOT(ISBLANK($L27))),_xlfn.NORM.INV(ABS(VLOOKUP($Q$1,VLookups!$A$43:$B$44,2,FALSE)-U$3),$K27,$O27),"")</f>
        <v/>
      </c>
      <c r="V27" s="94" t="str">
        <f>IF(AND($D27&gt;0,$E27&gt;0,$F27&gt;0,NOT(ISBLANK($L27))),_xlfn.NORM.INV(ABS(VLOOKUP($Q$1,VLookups!$A$43:$B$44,2,FALSE)-V$3),$K27,$O27),"")</f>
        <v/>
      </c>
      <c r="W27" s="95" t="str">
        <f>IF(AND($D27&gt;0,$E27&gt;0,$F27&gt;0,NOT(ISBLANK($L27))),_xlfn.NORM.INV(ABS(VLOOKUP($Q$1,VLookups!$A$43:$B$44,2,FALSE)-W$3),$K27,$O27),"")</f>
        <v/>
      </c>
      <c r="X27" s="94" t="str">
        <f>IF(AND($D27&gt;0,$E27&gt;0,$F27&gt;0,NOT(ISBLANK($L27))),_xlfn.NORM.INV(ABS(VLOOKUP($Q$1,VLookups!$A$43:$B$44,2,FALSE)-X$3),$K27,$O27),"")</f>
        <v/>
      </c>
      <c r="Y27" s="5"/>
      <c r="Z27" s="169" t="str">
        <f t="shared" si="110"/>
        <v/>
      </c>
      <c r="AA27" s="50" t="str">
        <f t="shared" ref="AA27:AT27" si="178">IF(ISNONTEXT($Z27),AB27-$Z27,"")</f>
        <v/>
      </c>
      <c r="AB27" s="50" t="str">
        <f t="shared" si="178"/>
        <v/>
      </c>
      <c r="AC27" s="50" t="str">
        <f t="shared" si="178"/>
        <v/>
      </c>
      <c r="AD27" s="50" t="str">
        <f t="shared" si="178"/>
        <v/>
      </c>
      <c r="AE27" s="50" t="str">
        <f t="shared" si="178"/>
        <v/>
      </c>
      <c r="AF27" s="50" t="str">
        <f t="shared" si="178"/>
        <v/>
      </c>
      <c r="AG27" s="50" t="str">
        <f t="shared" si="178"/>
        <v/>
      </c>
      <c r="AH27" s="50" t="str">
        <f t="shared" si="178"/>
        <v/>
      </c>
      <c r="AI27" s="50" t="str">
        <f t="shared" si="178"/>
        <v/>
      </c>
      <c r="AJ27" s="50" t="str">
        <f t="shared" si="178"/>
        <v/>
      </c>
      <c r="AK27" s="50" t="str">
        <f t="shared" si="178"/>
        <v/>
      </c>
      <c r="AL27" s="50" t="str">
        <f t="shared" si="178"/>
        <v/>
      </c>
      <c r="AM27" s="50" t="str">
        <f t="shared" si="178"/>
        <v/>
      </c>
      <c r="AN27" s="50" t="str">
        <f t="shared" si="178"/>
        <v/>
      </c>
      <c r="AO27" s="50" t="str">
        <f t="shared" si="178"/>
        <v/>
      </c>
      <c r="AP27" s="50" t="str">
        <f t="shared" si="178"/>
        <v/>
      </c>
      <c r="AQ27" s="50" t="str">
        <f t="shared" si="178"/>
        <v/>
      </c>
      <c r="AR27" s="50" t="str">
        <f t="shared" si="178"/>
        <v/>
      </c>
      <c r="AS27" s="50" t="str">
        <f t="shared" si="178"/>
        <v/>
      </c>
      <c r="AT27" s="50" t="str">
        <f t="shared" si="178"/>
        <v/>
      </c>
      <c r="AU27" s="50" t="str">
        <f t="shared" si="112"/>
        <v/>
      </c>
      <c r="AV27" s="50" t="str">
        <f t="shared" ref="AV27:DG27" si="179">IF(ISNONTEXT($Z27),AU27+$Z27,"")</f>
        <v/>
      </c>
      <c r="AW27" s="50" t="str">
        <f t="shared" si="179"/>
        <v/>
      </c>
      <c r="AX27" s="50" t="str">
        <f t="shared" si="179"/>
        <v/>
      </c>
      <c r="AY27" s="50" t="str">
        <f t="shared" si="179"/>
        <v/>
      </c>
      <c r="AZ27" s="50" t="str">
        <f t="shared" si="179"/>
        <v/>
      </c>
      <c r="BA27" s="50" t="str">
        <f t="shared" si="179"/>
        <v/>
      </c>
      <c r="BB27" s="50" t="str">
        <f t="shared" si="179"/>
        <v/>
      </c>
      <c r="BC27" s="50" t="str">
        <f t="shared" si="179"/>
        <v/>
      </c>
      <c r="BD27" s="50" t="str">
        <f t="shared" si="179"/>
        <v/>
      </c>
      <c r="BE27" s="50" t="str">
        <f t="shared" si="179"/>
        <v/>
      </c>
      <c r="BF27" s="50" t="str">
        <f t="shared" si="179"/>
        <v/>
      </c>
      <c r="BG27" s="50" t="str">
        <f t="shared" si="179"/>
        <v/>
      </c>
      <c r="BH27" s="50" t="str">
        <f t="shared" si="179"/>
        <v/>
      </c>
      <c r="BI27" s="50" t="str">
        <f t="shared" si="179"/>
        <v/>
      </c>
      <c r="BJ27" s="50" t="str">
        <f t="shared" si="179"/>
        <v/>
      </c>
      <c r="BK27" s="50" t="str">
        <f t="shared" si="179"/>
        <v/>
      </c>
      <c r="BL27" s="50" t="str">
        <f t="shared" si="179"/>
        <v/>
      </c>
      <c r="BM27" s="50" t="str">
        <f t="shared" si="179"/>
        <v/>
      </c>
      <c r="BN27" s="50" t="str">
        <f t="shared" si="179"/>
        <v/>
      </c>
      <c r="BO27" s="50" t="str">
        <f t="shared" si="179"/>
        <v/>
      </c>
      <c r="BP27" s="50" t="str">
        <f t="shared" si="179"/>
        <v/>
      </c>
      <c r="BQ27" s="50" t="str">
        <f t="shared" si="179"/>
        <v/>
      </c>
      <c r="BR27" s="50" t="str">
        <f t="shared" si="179"/>
        <v/>
      </c>
      <c r="BS27" s="50" t="str">
        <f t="shared" si="179"/>
        <v/>
      </c>
      <c r="BT27" s="50" t="str">
        <f t="shared" si="179"/>
        <v/>
      </c>
      <c r="BU27" s="50" t="str">
        <f t="shared" si="179"/>
        <v/>
      </c>
      <c r="BV27" s="50" t="str">
        <f t="shared" si="179"/>
        <v/>
      </c>
      <c r="BW27" s="50" t="str">
        <f t="shared" si="179"/>
        <v/>
      </c>
      <c r="BX27" s="50" t="str">
        <f t="shared" si="179"/>
        <v/>
      </c>
      <c r="BY27" s="50" t="str">
        <f t="shared" si="179"/>
        <v/>
      </c>
      <c r="BZ27" s="50" t="str">
        <f t="shared" si="179"/>
        <v/>
      </c>
      <c r="CA27" s="50" t="str">
        <f t="shared" si="179"/>
        <v/>
      </c>
      <c r="CB27" s="50" t="str">
        <f t="shared" si="179"/>
        <v/>
      </c>
      <c r="CC27" s="50" t="str">
        <f t="shared" si="179"/>
        <v/>
      </c>
      <c r="CD27" s="50" t="str">
        <f t="shared" si="179"/>
        <v/>
      </c>
      <c r="CE27" s="50" t="str">
        <f t="shared" si="179"/>
        <v/>
      </c>
      <c r="CF27" s="50" t="str">
        <f t="shared" si="179"/>
        <v/>
      </c>
      <c r="CG27" s="50" t="str">
        <f t="shared" si="179"/>
        <v/>
      </c>
      <c r="CH27" s="50" t="str">
        <f t="shared" si="179"/>
        <v/>
      </c>
      <c r="CI27" s="50" t="str">
        <f t="shared" si="179"/>
        <v/>
      </c>
      <c r="CJ27" s="50" t="str">
        <f t="shared" si="179"/>
        <v/>
      </c>
      <c r="CK27" s="50" t="str">
        <f t="shared" si="179"/>
        <v/>
      </c>
      <c r="CL27" s="50" t="str">
        <f t="shared" si="179"/>
        <v/>
      </c>
      <c r="CM27" s="50" t="str">
        <f t="shared" si="179"/>
        <v/>
      </c>
      <c r="CN27" s="50" t="str">
        <f t="shared" si="179"/>
        <v/>
      </c>
      <c r="CO27" s="50" t="str">
        <f t="shared" si="179"/>
        <v/>
      </c>
      <c r="CP27" s="50" t="str">
        <f t="shared" si="179"/>
        <v/>
      </c>
      <c r="CQ27" s="50" t="str">
        <f t="shared" si="179"/>
        <v/>
      </c>
      <c r="CR27" s="50" t="str">
        <f t="shared" si="179"/>
        <v/>
      </c>
      <c r="CS27" s="50" t="str">
        <f t="shared" si="179"/>
        <v/>
      </c>
      <c r="CT27" s="50" t="str">
        <f t="shared" si="179"/>
        <v/>
      </c>
      <c r="CU27" s="50" t="str">
        <f t="shared" si="179"/>
        <v/>
      </c>
      <c r="CV27" s="50" t="str">
        <f t="shared" si="179"/>
        <v/>
      </c>
      <c r="CW27" s="50" t="str">
        <f t="shared" si="179"/>
        <v/>
      </c>
      <c r="CX27" s="50" t="str">
        <f t="shared" si="179"/>
        <v/>
      </c>
      <c r="CY27" s="50" t="str">
        <f t="shared" si="179"/>
        <v/>
      </c>
      <c r="CZ27" s="50" t="str">
        <f t="shared" si="179"/>
        <v/>
      </c>
      <c r="DA27" s="50" t="str">
        <f t="shared" si="179"/>
        <v/>
      </c>
      <c r="DB27" s="50" t="str">
        <f t="shared" si="179"/>
        <v/>
      </c>
      <c r="DC27" s="50" t="str">
        <f t="shared" si="179"/>
        <v/>
      </c>
      <c r="DD27" s="50" t="str">
        <f t="shared" si="179"/>
        <v/>
      </c>
      <c r="DE27" s="50" t="str">
        <f t="shared" si="179"/>
        <v/>
      </c>
      <c r="DF27" s="50" t="str">
        <f t="shared" si="179"/>
        <v/>
      </c>
      <c r="DG27" s="50" t="str">
        <f t="shared" si="179"/>
        <v/>
      </c>
      <c r="DH27" s="50" t="str">
        <f t="shared" ref="DH27:DW27" si="180">IF(ISNONTEXT($Z27),DG27+$Z27,"")</f>
        <v/>
      </c>
      <c r="DI27" s="50" t="str">
        <f t="shared" si="180"/>
        <v/>
      </c>
      <c r="DJ27" s="50" t="str">
        <f t="shared" si="180"/>
        <v/>
      </c>
      <c r="DK27" s="50" t="str">
        <f t="shared" si="180"/>
        <v/>
      </c>
      <c r="DL27" s="50" t="str">
        <f t="shared" si="180"/>
        <v/>
      </c>
      <c r="DM27" s="50" t="str">
        <f t="shared" si="180"/>
        <v/>
      </c>
      <c r="DN27" s="50" t="str">
        <f t="shared" si="180"/>
        <v/>
      </c>
      <c r="DO27" s="50" t="str">
        <f t="shared" si="180"/>
        <v/>
      </c>
      <c r="DP27" s="50" t="str">
        <f t="shared" si="180"/>
        <v/>
      </c>
      <c r="DQ27" s="50" t="str">
        <f t="shared" si="180"/>
        <v/>
      </c>
      <c r="DR27" s="50" t="str">
        <f t="shared" si="180"/>
        <v/>
      </c>
      <c r="DS27" s="50" t="str">
        <f t="shared" si="180"/>
        <v/>
      </c>
      <c r="DT27" s="50" t="str">
        <f t="shared" si="180"/>
        <v/>
      </c>
      <c r="DU27" s="50" t="str">
        <f t="shared" si="180"/>
        <v/>
      </c>
      <c r="DV27" s="50" t="str">
        <f t="shared" si="180"/>
        <v/>
      </c>
      <c r="DW27" s="50" t="str">
        <f t="shared" si="180"/>
        <v/>
      </c>
      <c r="DX27" s="170" t="e">
        <f t="shared" si="6"/>
        <v>#N/A</v>
      </c>
      <c r="DY27" s="170" t="e">
        <f t="shared" si="7"/>
        <v>#N/A</v>
      </c>
      <c r="DZ27" s="170" t="e">
        <f t="shared" si="8"/>
        <v>#N/A</v>
      </c>
      <c r="EA27" s="170" t="e">
        <f t="shared" si="9"/>
        <v>#N/A</v>
      </c>
      <c r="EB27" s="170" t="e">
        <f t="shared" si="10"/>
        <v>#N/A</v>
      </c>
      <c r="EC27" s="170" t="e">
        <f t="shared" si="11"/>
        <v>#N/A</v>
      </c>
      <c r="ED27" s="170" t="e">
        <f t="shared" si="12"/>
        <v>#N/A</v>
      </c>
      <c r="EE27" s="170" t="e">
        <f t="shared" si="13"/>
        <v>#N/A</v>
      </c>
      <c r="EF27" s="170" t="e">
        <f t="shared" si="14"/>
        <v>#N/A</v>
      </c>
      <c r="EG27" s="170" t="e">
        <f t="shared" si="15"/>
        <v>#N/A</v>
      </c>
      <c r="EH27" s="170" t="e">
        <f t="shared" si="16"/>
        <v>#N/A</v>
      </c>
      <c r="EI27" s="170" t="e">
        <f t="shared" si="17"/>
        <v>#N/A</v>
      </c>
      <c r="EJ27" s="170" t="e">
        <f t="shared" si="18"/>
        <v>#N/A</v>
      </c>
      <c r="EK27" s="170" t="e">
        <f t="shared" si="19"/>
        <v>#N/A</v>
      </c>
      <c r="EL27" s="170" t="e">
        <f t="shared" si="20"/>
        <v>#N/A</v>
      </c>
      <c r="EM27" s="170" t="e">
        <f t="shared" si="21"/>
        <v>#N/A</v>
      </c>
      <c r="EN27" s="170" t="e">
        <f t="shared" si="22"/>
        <v>#N/A</v>
      </c>
      <c r="EO27" s="170" t="e">
        <f t="shared" si="23"/>
        <v>#N/A</v>
      </c>
      <c r="EP27" s="170" t="e">
        <f t="shared" si="24"/>
        <v>#N/A</v>
      </c>
      <c r="EQ27" s="170" t="e">
        <f t="shared" si="25"/>
        <v>#N/A</v>
      </c>
      <c r="ER27" s="170" t="e">
        <f t="shared" si="26"/>
        <v>#N/A</v>
      </c>
      <c r="ES27" s="170" t="e">
        <f t="shared" si="27"/>
        <v>#N/A</v>
      </c>
      <c r="ET27" s="170" t="e">
        <f t="shared" si="28"/>
        <v>#N/A</v>
      </c>
      <c r="EU27" s="170" t="e">
        <f t="shared" si="29"/>
        <v>#N/A</v>
      </c>
      <c r="EV27" s="170" t="e">
        <f t="shared" si="30"/>
        <v>#N/A</v>
      </c>
      <c r="EW27" s="170" t="e">
        <f t="shared" si="31"/>
        <v>#N/A</v>
      </c>
      <c r="EX27" s="170" t="e">
        <f t="shared" si="32"/>
        <v>#N/A</v>
      </c>
      <c r="EY27" s="170" t="e">
        <f t="shared" si="33"/>
        <v>#N/A</v>
      </c>
      <c r="EZ27" s="170" t="e">
        <f t="shared" si="34"/>
        <v>#N/A</v>
      </c>
      <c r="FA27" s="170" t="e">
        <f t="shared" si="35"/>
        <v>#N/A</v>
      </c>
      <c r="FB27" s="170" t="e">
        <f t="shared" si="36"/>
        <v>#N/A</v>
      </c>
      <c r="FC27" s="170" t="e">
        <f t="shared" si="37"/>
        <v>#N/A</v>
      </c>
      <c r="FD27" s="170" t="e">
        <f t="shared" si="38"/>
        <v>#N/A</v>
      </c>
      <c r="FE27" s="170" t="e">
        <f t="shared" si="39"/>
        <v>#N/A</v>
      </c>
      <c r="FF27" s="170" t="e">
        <f t="shared" si="40"/>
        <v>#N/A</v>
      </c>
      <c r="FG27" s="170" t="e">
        <f t="shared" si="41"/>
        <v>#N/A</v>
      </c>
      <c r="FH27" s="170" t="e">
        <f t="shared" si="42"/>
        <v>#N/A</v>
      </c>
      <c r="FI27" s="170" t="e">
        <f t="shared" si="43"/>
        <v>#N/A</v>
      </c>
      <c r="FJ27" s="170" t="e">
        <f t="shared" si="44"/>
        <v>#N/A</v>
      </c>
      <c r="FK27" s="170" t="e">
        <f t="shared" si="45"/>
        <v>#N/A</v>
      </c>
      <c r="FL27" s="170" t="e">
        <f t="shared" si="46"/>
        <v>#N/A</v>
      </c>
      <c r="FM27" s="170" t="e">
        <f t="shared" si="47"/>
        <v>#N/A</v>
      </c>
      <c r="FN27" s="170" t="e">
        <f t="shared" si="48"/>
        <v>#N/A</v>
      </c>
      <c r="FO27" s="170" t="e">
        <f t="shared" si="49"/>
        <v>#N/A</v>
      </c>
      <c r="FP27" s="170" t="e">
        <f t="shared" si="50"/>
        <v>#N/A</v>
      </c>
      <c r="FQ27" s="170" t="e">
        <f t="shared" si="51"/>
        <v>#N/A</v>
      </c>
      <c r="FR27" s="170" t="e">
        <f t="shared" si="52"/>
        <v>#N/A</v>
      </c>
      <c r="FS27" s="170" t="e">
        <f t="shared" si="53"/>
        <v>#N/A</v>
      </c>
      <c r="FT27" s="170" t="e">
        <f t="shared" si="54"/>
        <v>#N/A</v>
      </c>
      <c r="FU27" s="170" t="e">
        <f t="shared" si="55"/>
        <v>#N/A</v>
      </c>
      <c r="FV27" s="170" t="e">
        <f t="shared" si="56"/>
        <v>#N/A</v>
      </c>
      <c r="FW27" s="170" t="e">
        <f t="shared" si="57"/>
        <v>#N/A</v>
      </c>
      <c r="FX27" s="170" t="e">
        <f t="shared" si="58"/>
        <v>#N/A</v>
      </c>
      <c r="FY27" s="170" t="e">
        <f t="shared" si="59"/>
        <v>#N/A</v>
      </c>
      <c r="FZ27" s="170" t="e">
        <f t="shared" si="60"/>
        <v>#N/A</v>
      </c>
      <c r="GA27" s="170" t="e">
        <f t="shared" si="61"/>
        <v>#N/A</v>
      </c>
      <c r="GB27" s="170" t="e">
        <f t="shared" si="62"/>
        <v>#N/A</v>
      </c>
      <c r="GC27" s="170" t="e">
        <f t="shared" si="63"/>
        <v>#N/A</v>
      </c>
      <c r="GD27" s="170" t="e">
        <f t="shared" si="64"/>
        <v>#N/A</v>
      </c>
      <c r="GE27" s="170" t="e">
        <f t="shared" si="65"/>
        <v>#N/A</v>
      </c>
      <c r="GF27" s="170" t="e">
        <f t="shared" si="66"/>
        <v>#N/A</v>
      </c>
      <c r="GG27" s="170" t="e">
        <f t="shared" si="67"/>
        <v>#N/A</v>
      </c>
      <c r="GH27" s="170" t="e">
        <f t="shared" si="68"/>
        <v>#N/A</v>
      </c>
      <c r="GI27" s="170" t="e">
        <f t="shared" si="69"/>
        <v>#N/A</v>
      </c>
      <c r="GJ27" s="170" t="e">
        <f t="shared" si="70"/>
        <v>#N/A</v>
      </c>
      <c r="GK27" s="170" t="e">
        <f t="shared" si="71"/>
        <v>#N/A</v>
      </c>
      <c r="GL27" s="170" t="e">
        <f t="shared" si="72"/>
        <v>#N/A</v>
      </c>
      <c r="GM27" s="170" t="e">
        <f t="shared" si="73"/>
        <v>#N/A</v>
      </c>
      <c r="GN27" s="170" t="e">
        <f t="shared" si="74"/>
        <v>#N/A</v>
      </c>
      <c r="GO27" s="170" t="e">
        <f t="shared" si="75"/>
        <v>#N/A</v>
      </c>
      <c r="GP27" s="170" t="e">
        <f t="shared" si="76"/>
        <v>#N/A</v>
      </c>
      <c r="GQ27" s="170" t="e">
        <f t="shared" si="77"/>
        <v>#N/A</v>
      </c>
      <c r="GR27" s="170" t="e">
        <f t="shared" si="78"/>
        <v>#N/A</v>
      </c>
      <c r="GS27" s="170" t="e">
        <f t="shared" si="79"/>
        <v>#N/A</v>
      </c>
      <c r="GT27" s="170" t="e">
        <f t="shared" si="80"/>
        <v>#N/A</v>
      </c>
      <c r="GU27" s="170" t="e">
        <f t="shared" si="81"/>
        <v>#N/A</v>
      </c>
      <c r="GV27" s="170" t="e">
        <f t="shared" si="82"/>
        <v>#N/A</v>
      </c>
      <c r="GW27" s="170" t="e">
        <f t="shared" si="83"/>
        <v>#N/A</v>
      </c>
      <c r="GX27" s="170" t="e">
        <f t="shared" si="84"/>
        <v>#N/A</v>
      </c>
      <c r="GY27" s="170" t="e">
        <f t="shared" si="85"/>
        <v>#N/A</v>
      </c>
      <c r="GZ27" s="170" t="e">
        <f t="shared" si="86"/>
        <v>#N/A</v>
      </c>
      <c r="HA27" s="170" t="e">
        <f t="shared" si="87"/>
        <v>#N/A</v>
      </c>
      <c r="HB27" s="170" t="e">
        <f t="shared" si="88"/>
        <v>#N/A</v>
      </c>
      <c r="HC27" s="170" t="e">
        <f t="shared" si="89"/>
        <v>#N/A</v>
      </c>
      <c r="HD27" s="170" t="e">
        <f t="shared" si="90"/>
        <v>#N/A</v>
      </c>
      <c r="HE27" s="170" t="e">
        <f t="shared" si="91"/>
        <v>#N/A</v>
      </c>
      <c r="HF27" s="170" t="e">
        <f t="shared" si="92"/>
        <v>#N/A</v>
      </c>
      <c r="HG27" s="170" t="e">
        <f t="shared" si="93"/>
        <v>#N/A</v>
      </c>
      <c r="HH27" s="170" t="e">
        <f t="shared" si="94"/>
        <v>#N/A</v>
      </c>
      <c r="HI27" s="170" t="e">
        <f t="shared" si="95"/>
        <v>#N/A</v>
      </c>
      <c r="HJ27" s="170" t="e">
        <f t="shared" si="96"/>
        <v>#N/A</v>
      </c>
      <c r="HK27" s="170" t="e">
        <f t="shared" si="97"/>
        <v>#N/A</v>
      </c>
      <c r="HL27" s="170" t="e">
        <f t="shared" si="98"/>
        <v>#N/A</v>
      </c>
      <c r="HM27" s="170" t="e">
        <f t="shared" si="99"/>
        <v>#N/A</v>
      </c>
      <c r="HN27" s="170" t="e">
        <f t="shared" si="100"/>
        <v>#N/A</v>
      </c>
      <c r="HO27" s="170" t="e">
        <f t="shared" si="101"/>
        <v>#N/A</v>
      </c>
      <c r="HP27" s="170" t="e">
        <f t="shared" si="102"/>
        <v>#N/A</v>
      </c>
      <c r="HQ27" s="170" t="e">
        <f t="shared" si="103"/>
        <v>#N/A</v>
      </c>
      <c r="HR27" s="170" t="e">
        <f t="shared" si="104"/>
        <v>#N/A</v>
      </c>
      <c r="HS27" s="170" t="e">
        <f t="shared" si="105"/>
        <v>#N/A</v>
      </c>
      <c r="HT27" s="170" t="e">
        <f t="shared" si="106"/>
        <v>#N/A</v>
      </c>
    </row>
    <row r="28" spans="1:228" hidden="1" x14ac:dyDescent="0.25">
      <c r="A28" s="4">
        <v>25</v>
      </c>
      <c r="B28" s="110"/>
      <c r="C28" s="118"/>
      <c r="D28" s="123" t="str">
        <f t="shared" si="107"/>
        <v/>
      </c>
      <c r="E28" s="96"/>
      <c r="F28" s="123" t="str">
        <f t="shared" si="108"/>
        <v/>
      </c>
      <c r="G28" s="118"/>
      <c r="H28" s="111"/>
      <c r="I28" s="36" t="str">
        <f t="shared" si="0"/>
        <v/>
      </c>
      <c r="J28" s="36" t="str">
        <f t="shared" si="1"/>
        <v/>
      </c>
      <c r="K28" s="74" t="str">
        <f t="shared" si="109"/>
        <v/>
      </c>
      <c r="L28" s="23"/>
      <c r="M28" s="58"/>
      <c r="N28" s="281"/>
      <c r="O28" s="75" t="str">
        <f>IF(AND(D28&gt;0,E28&gt;0,F28&gt;0),IF(ISBLANK(N28),IF(ISBLANK(L28),"",(F28-D28)*VLOOKUP(L28,VLookups!$A$4:$B$13,2,FALSE)),N28),"")</f>
        <v/>
      </c>
      <c r="P28" s="76" t="str">
        <f t="shared" si="2"/>
        <v/>
      </c>
      <c r="Q28" s="96"/>
      <c r="R28" s="271" t="str">
        <f>IF(AND(Q28&gt;0,E28&gt;0,NOT(O28="")),ABS(VLOOKUP($Q$1,VLookups!$A$43:$B$44,2,FALSE)-_xlfn.NORM.DIST(Q28,K28,O28,TRUE)),"")</f>
        <v/>
      </c>
      <c r="S28" s="95" t="str">
        <f>IF(AND($D28&gt;0,$E28&gt;0,$F28&gt;0,NOT(ISBLANK($L28))),_xlfn.NORM.INV(ABS(VLOOKUP($Q$1,VLookups!$A$43:$B$44,2,FALSE)-S$3),$K28,$O28),"")</f>
        <v/>
      </c>
      <c r="T28" s="94" t="str">
        <f>IF(AND($D28&gt;0,$E28&gt;0,$F28&gt;0,NOT(ISBLANK($L28))),_xlfn.NORM.INV(ABS(VLOOKUP($Q$1,VLookups!$A$43:$B$44,2,FALSE)-T$3),$K28,$O28),"")</f>
        <v/>
      </c>
      <c r="U28" s="95" t="str">
        <f>IF(AND($D28&gt;0,$E28&gt;0,$F28&gt;0,NOT(ISBLANK($L28))),_xlfn.NORM.INV(ABS(VLOOKUP($Q$1,VLookups!$A$43:$B$44,2,FALSE)-U$3),$K28,$O28),"")</f>
        <v/>
      </c>
      <c r="V28" s="94" t="str">
        <f>IF(AND($D28&gt;0,$E28&gt;0,$F28&gt;0,NOT(ISBLANK($L28))),_xlfn.NORM.INV(ABS(VLOOKUP($Q$1,VLookups!$A$43:$B$44,2,FALSE)-V$3),$K28,$O28),"")</f>
        <v/>
      </c>
      <c r="W28" s="95" t="str">
        <f>IF(AND($D28&gt;0,$E28&gt;0,$F28&gt;0,NOT(ISBLANK($L28))),_xlfn.NORM.INV(ABS(VLOOKUP($Q$1,VLookups!$A$43:$B$44,2,FALSE)-W$3),$K28,$O28),"")</f>
        <v/>
      </c>
      <c r="X28" s="94" t="str">
        <f>IF(AND($D28&gt;0,$E28&gt;0,$F28&gt;0,NOT(ISBLANK($L28))),_xlfn.NORM.INV(ABS(VLOOKUP($Q$1,VLookups!$A$43:$B$44,2,FALSE)-X$3),$K28,$O28),"")</f>
        <v/>
      </c>
      <c r="Y28" s="5"/>
      <c r="Z28" s="169" t="str">
        <f t="shared" si="110"/>
        <v/>
      </c>
      <c r="AA28" s="50" t="str">
        <f t="shared" ref="AA28:AT28" si="181">IF(ISNONTEXT($Z28),AB28-$Z28,"")</f>
        <v/>
      </c>
      <c r="AB28" s="50" t="str">
        <f t="shared" si="181"/>
        <v/>
      </c>
      <c r="AC28" s="50" t="str">
        <f t="shared" si="181"/>
        <v/>
      </c>
      <c r="AD28" s="50" t="str">
        <f t="shared" si="181"/>
        <v/>
      </c>
      <c r="AE28" s="50" t="str">
        <f t="shared" si="181"/>
        <v/>
      </c>
      <c r="AF28" s="50" t="str">
        <f t="shared" si="181"/>
        <v/>
      </c>
      <c r="AG28" s="50" t="str">
        <f t="shared" si="181"/>
        <v/>
      </c>
      <c r="AH28" s="50" t="str">
        <f t="shared" si="181"/>
        <v/>
      </c>
      <c r="AI28" s="50" t="str">
        <f t="shared" si="181"/>
        <v/>
      </c>
      <c r="AJ28" s="50" t="str">
        <f t="shared" si="181"/>
        <v/>
      </c>
      <c r="AK28" s="50" t="str">
        <f t="shared" si="181"/>
        <v/>
      </c>
      <c r="AL28" s="50" t="str">
        <f t="shared" si="181"/>
        <v/>
      </c>
      <c r="AM28" s="50" t="str">
        <f t="shared" si="181"/>
        <v/>
      </c>
      <c r="AN28" s="50" t="str">
        <f t="shared" si="181"/>
        <v/>
      </c>
      <c r="AO28" s="50" t="str">
        <f t="shared" si="181"/>
        <v/>
      </c>
      <c r="AP28" s="50" t="str">
        <f t="shared" si="181"/>
        <v/>
      </c>
      <c r="AQ28" s="50" t="str">
        <f t="shared" si="181"/>
        <v/>
      </c>
      <c r="AR28" s="50" t="str">
        <f t="shared" si="181"/>
        <v/>
      </c>
      <c r="AS28" s="50" t="str">
        <f t="shared" si="181"/>
        <v/>
      </c>
      <c r="AT28" s="50" t="str">
        <f t="shared" si="181"/>
        <v/>
      </c>
      <c r="AU28" s="50" t="str">
        <f t="shared" si="112"/>
        <v/>
      </c>
      <c r="AV28" s="50" t="str">
        <f t="shared" ref="AV28:DG28" si="182">IF(ISNONTEXT($Z28),AU28+$Z28,"")</f>
        <v/>
      </c>
      <c r="AW28" s="50" t="str">
        <f t="shared" si="182"/>
        <v/>
      </c>
      <c r="AX28" s="50" t="str">
        <f t="shared" si="182"/>
        <v/>
      </c>
      <c r="AY28" s="50" t="str">
        <f t="shared" si="182"/>
        <v/>
      </c>
      <c r="AZ28" s="50" t="str">
        <f t="shared" si="182"/>
        <v/>
      </c>
      <c r="BA28" s="50" t="str">
        <f t="shared" si="182"/>
        <v/>
      </c>
      <c r="BB28" s="50" t="str">
        <f t="shared" si="182"/>
        <v/>
      </c>
      <c r="BC28" s="50" t="str">
        <f t="shared" si="182"/>
        <v/>
      </c>
      <c r="BD28" s="50" t="str">
        <f t="shared" si="182"/>
        <v/>
      </c>
      <c r="BE28" s="50" t="str">
        <f t="shared" si="182"/>
        <v/>
      </c>
      <c r="BF28" s="50" t="str">
        <f t="shared" si="182"/>
        <v/>
      </c>
      <c r="BG28" s="50" t="str">
        <f t="shared" si="182"/>
        <v/>
      </c>
      <c r="BH28" s="50" t="str">
        <f t="shared" si="182"/>
        <v/>
      </c>
      <c r="BI28" s="50" t="str">
        <f t="shared" si="182"/>
        <v/>
      </c>
      <c r="BJ28" s="50" t="str">
        <f t="shared" si="182"/>
        <v/>
      </c>
      <c r="BK28" s="50" t="str">
        <f t="shared" si="182"/>
        <v/>
      </c>
      <c r="BL28" s="50" t="str">
        <f t="shared" si="182"/>
        <v/>
      </c>
      <c r="BM28" s="50" t="str">
        <f t="shared" si="182"/>
        <v/>
      </c>
      <c r="BN28" s="50" t="str">
        <f t="shared" si="182"/>
        <v/>
      </c>
      <c r="BO28" s="50" t="str">
        <f t="shared" si="182"/>
        <v/>
      </c>
      <c r="BP28" s="50" t="str">
        <f t="shared" si="182"/>
        <v/>
      </c>
      <c r="BQ28" s="50" t="str">
        <f t="shared" si="182"/>
        <v/>
      </c>
      <c r="BR28" s="50" t="str">
        <f t="shared" si="182"/>
        <v/>
      </c>
      <c r="BS28" s="50" t="str">
        <f t="shared" si="182"/>
        <v/>
      </c>
      <c r="BT28" s="50" t="str">
        <f t="shared" si="182"/>
        <v/>
      </c>
      <c r="BU28" s="50" t="str">
        <f t="shared" si="182"/>
        <v/>
      </c>
      <c r="BV28" s="50" t="str">
        <f t="shared" si="182"/>
        <v/>
      </c>
      <c r="BW28" s="50" t="str">
        <f t="shared" si="182"/>
        <v/>
      </c>
      <c r="BX28" s="50" t="str">
        <f t="shared" si="182"/>
        <v/>
      </c>
      <c r="BY28" s="50" t="str">
        <f t="shared" si="182"/>
        <v/>
      </c>
      <c r="BZ28" s="50" t="str">
        <f t="shared" si="182"/>
        <v/>
      </c>
      <c r="CA28" s="50" t="str">
        <f t="shared" si="182"/>
        <v/>
      </c>
      <c r="CB28" s="50" t="str">
        <f t="shared" si="182"/>
        <v/>
      </c>
      <c r="CC28" s="50" t="str">
        <f t="shared" si="182"/>
        <v/>
      </c>
      <c r="CD28" s="50" t="str">
        <f t="shared" si="182"/>
        <v/>
      </c>
      <c r="CE28" s="50" t="str">
        <f t="shared" si="182"/>
        <v/>
      </c>
      <c r="CF28" s="50" t="str">
        <f t="shared" si="182"/>
        <v/>
      </c>
      <c r="CG28" s="50" t="str">
        <f t="shared" si="182"/>
        <v/>
      </c>
      <c r="CH28" s="50" t="str">
        <f t="shared" si="182"/>
        <v/>
      </c>
      <c r="CI28" s="50" t="str">
        <f t="shared" si="182"/>
        <v/>
      </c>
      <c r="CJ28" s="50" t="str">
        <f t="shared" si="182"/>
        <v/>
      </c>
      <c r="CK28" s="50" t="str">
        <f t="shared" si="182"/>
        <v/>
      </c>
      <c r="CL28" s="50" t="str">
        <f t="shared" si="182"/>
        <v/>
      </c>
      <c r="CM28" s="50" t="str">
        <f t="shared" si="182"/>
        <v/>
      </c>
      <c r="CN28" s="50" t="str">
        <f t="shared" si="182"/>
        <v/>
      </c>
      <c r="CO28" s="50" t="str">
        <f t="shared" si="182"/>
        <v/>
      </c>
      <c r="CP28" s="50" t="str">
        <f t="shared" si="182"/>
        <v/>
      </c>
      <c r="CQ28" s="50" t="str">
        <f t="shared" si="182"/>
        <v/>
      </c>
      <c r="CR28" s="50" t="str">
        <f t="shared" si="182"/>
        <v/>
      </c>
      <c r="CS28" s="50" t="str">
        <f t="shared" si="182"/>
        <v/>
      </c>
      <c r="CT28" s="50" t="str">
        <f t="shared" si="182"/>
        <v/>
      </c>
      <c r="CU28" s="50" t="str">
        <f t="shared" si="182"/>
        <v/>
      </c>
      <c r="CV28" s="50" t="str">
        <f t="shared" si="182"/>
        <v/>
      </c>
      <c r="CW28" s="50" t="str">
        <f t="shared" si="182"/>
        <v/>
      </c>
      <c r="CX28" s="50" t="str">
        <f t="shared" si="182"/>
        <v/>
      </c>
      <c r="CY28" s="50" t="str">
        <f t="shared" si="182"/>
        <v/>
      </c>
      <c r="CZ28" s="50" t="str">
        <f t="shared" si="182"/>
        <v/>
      </c>
      <c r="DA28" s="50" t="str">
        <f t="shared" si="182"/>
        <v/>
      </c>
      <c r="DB28" s="50" t="str">
        <f t="shared" si="182"/>
        <v/>
      </c>
      <c r="DC28" s="50" t="str">
        <f t="shared" si="182"/>
        <v/>
      </c>
      <c r="DD28" s="50" t="str">
        <f t="shared" si="182"/>
        <v/>
      </c>
      <c r="DE28" s="50" t="str">
        <f t="shared" si="182"/>
        <v/>
      </c>
      <c r="DF28" s="50" t="str">
        <f t="shared" si="182"/>
        <v/>
      </c>
      <c r="DG28" s="50" t="str">
        <f t="shared" si="182"/>
        <v/>
      </c>
      <c r="DH28" s="50" t="str">
        <f t="shared" ref="DH28:DW28" si="183">IF(ISNONTEXT($Z28),DG28+$Z28,"")</f>
        <v/>
      </c>
      <c r="DI28" s="50" t="str">
        <f t="shared" si="183"/>
        <v/>
      </c>
      <c r="DJ28" s="50" t="str">
        <f t="shared" si="183"/>
        <v/>
      </c>
      <c r="DK28" s="50" t="str">
        <f t="shared" si="183"/>
        <v/>
      </c>
      <c r="DL28" s="50" t="str">
        <f t="shared" si="183"/>
        <v/>
      </c>
      <c r="DM28" s="50" t="str">
        <f t="shared" si="183"/>
        <v/>
      </c>
      <c r="DN28" s="50" t="str">
        <f t="shared" si="183"/>
        <v/>
      </c>
      <c r="DO28" s="50" t="str">
        <f t="shared" si="183"/>
        <v/>
      </c>
      <c r="DP28" s="50" t="str">
        <f t="shared" si="183"/>
        <v/>
      </c>
      <c r="DQ28" s="50" t="str">
        <f t="shared" si="183"/>
        <v/>
      </c>
      <c r="DR28" s="50" t="str">
        <f t="shared" si="183"/>
        <v/>
      </c>
      <c r="DS28" s="50" t="str">
        <f t="shared" si="183"/>
        <v/>
      </c>
      <c r="DT28" s="50" t="str">
        <f t="shared" si="183"/>
        <v/>
      </c>
      <c r="DU28" s="50" t="str">
        <f t="shared" si="183"/>
        <v/>
      </c>
      <c r="DV28" s="50" t="str">
        <f t="shared" si="183"/>
        <v/>
      </c>
      <c r="DW28" s="50" t="str">
        <f t="shared" si="183"/>
        <v/>
      </c>
      <c r="DX28" s="170" t="e">
        <f t="shared" si="6"/>
        <v>#N/A</v>
      </c>
      <c r="DY28" s="170" t="e">
        <f t="shared" si="7"/>
        <v>#N/A</v>
      </c>
      <c r="DZ28" s="170" t="e">
        <f t="shared" si="8"/>
        <v>#N/A</v>
      </c>
      <c r="EA28" s="170" t="e">
        <f t="shared" si="9"/>
        <v>#N/A</v>
      </c>
      <c r="EB28" s="170" t="e">
        <f t="shared" si="10"/>
        <v>#N/A</v>
      </c>
      <c r="EC28" s="170" t="e">
        <f t="shared" si="11"/>
        <v>#N/A</v>
      </c>
      <c r="ED28" s="170" t="e">
        <f t="shared" si="12"/>
        <v>#N/A</v>
      </c>
      <c r="EE28" s="170" t="e">
        <f t="shared" si="13"/>
        <v>#N/A</v>
      </c>
      <c r="EF28" s="170" t="e">
        <f t="shared" si="14"/>
        <v>#N/A</v>
      </c>
      <c r="EG28" s="170" t="e">
        <f t="shared" si="15"/>
        <v>#N/A</v>
      </c>
      <c r="EH28" s="170" t="e">
        <f t="shared" si="16"/>
        <v>#N/A</v>
      </c>
      <c r="EI28" s="170" t="e">
        <f t="shared" si="17"/>
        <v>#N/A</v>
      </c>
      <c r="EJ28" s="170" t="e">
        <f t="shared" si="18"/>
        <v>#N/A</v>
      </c>
      <c r="EK28" s="170" t="e">
        <f t="shared" si="19"/>
        <v>#N/A</v>
      </c>
      <c r="EL28" s="170" t="e">
        <f t="shared" si="20"/>
        <v>#N/A</v>
      </c>
      <c r="EM28" s="170" t="e">
        <f t="shared" si="21"/>
        <v>#N/A</v>
      </c>
      <c r="EN28" s="170" t="e">
        <f t="shared" si="22"/>
        <v>#N/A</v>
      </c>
      <c r="EO28" s="170" t="e">
        <f t="shared" si="23"/>
        <v>#N/A</v>
      </c>
      <c r="EP28" s="170" t="e">
        <f t="shared" si="24"/>
        <v>#N/A</v>
      </c>
      <c r="EQ28" s="170" t="e">
        <f t="shared" si="25"/>
        <v>#N/A</v>
      </c>
      <c r="ER28" s="170" t="e">
        <f t="shared" si="26"/>
        <v>#N/A</v>
      </c>
      <c r="ES28" s="170" t="e">
        <f t="shared" si="27"/>
        <v>#N/A</v>
      </c>
      <c r="ET28" s="170" t="e">
        <f t="shared" si="28"/>
        <v>#N/A</v>
      </c>
      <c r="EU28" s="170" t="e">
        <f t="shared" si="29"/>
        <v>#N/A</v>
      </c>
      <c r="EV28" s="170" t="e">
        <f t="shared" si="30"/>
        <v>#N/A</v>
      </c>
      <c r="EW28" s="170" t="e">
        <f t="shared" si="31"/>
        <v>#N/A</v>
      </c>
      <c r="EX28" s="170" t="e">
        <f t="shared" si="32"/>
        <v>#N/A</v>
      </c>
      <c r="EY28" s="170" t="e">
        <f t="shared" si="33"/>
        <v>#N/A</v>
      </c>
      <c r="EZ28" s="170" t="e">
        <f t="shared" si="34"/>
        <v>#N/A</v>
      </c>
      <c r="FA28" s="170" t="e">
        <f t="shared" si="35"/>
        <v>#N/A</v>
      </c>
      <c r="FB28" s="170" t="e">
        <f t="shared" si="36"/>
        <v>#N/A</v>
      </c>
      <c r="FC28" s="170" t="e">
        <f t="shared" si="37"/>
        <v>#N/A</v>
      </c>
      <c r="FD28" s="170" t="e">
        <f t="shared" si="38"/>
        <v>#N/A</v>
      </c>
      <c r="FE28" s="170" t="e">
        <f t="shared" si="39"/>
        <v>#N/A</v>
      </c>
      <c r="FF28" s="170" t="e">
        <f t="shared" si="40"/>
        <v>#N/A</v>
      </c>
      <c r="FG28" s="170" t="e">
        <f t="shared" si="41"/>
        <v>#N/A</v>
      </c>
      <c r="FH28" s="170" t="e">
        <f t="shared" si="42"/>
        <v>#N/A</v>
      </c>
      <c r="FI28" s="170" t="e">
        <f t="shared" si="43"/>
        <v>#N/A</v>
      </c>
      <c r="FJ28" s="170" t="e">
        <f t="shared" si="44"/>
        <v>#N/A</v>
      </c>
      <c r="FK28" s="170" t="e">
        <f t="shared" si="45"/>
        <v>#N/A</v>
      </c>
      <c r="FL28" s="170" t="e">
        <f t="shared" si="46"/>
        <v>#N/A</v>
      </c>
      <c r="FM28" s="170" t="e">
        <f t="shared" si="47"/>
        <v>#N/A</v>
      </c>
      <c r="FN28" s="170" t="e">
        <f t="shared" si="48"/>
        <v>#N/A</v>
      </c>
      <c r="FO28" s="170" t="e">
        <f t="shared" si="49"/>
        <v>#N/A</v>
      </c>
      <c r="FP28" s="170" t="e">
        <f t="shared" si="50"/>
        <v>#N/A</v>
      </c>
      <c r="FQ28" s="170" t="e">
        <f t="shared" si="51"/>
        <v>#N/A</v>
      </c>
      <c r="FR28" s="170" t="e">
        <f t="shared" si="52"/>
        <v>#N/A</v>
      </c>
      <c r="FS28" s="170" t="e">
        <f t="shared" si="53"/>
        <v>#N/A</v>
      </c>
      <c r="FT28" s="170" t="e">
        <f t="shared" si="54"/>
        <v>#N/A</v>
      </c>
      <c r="FU28" s="170" t="e">
        <f t="shared" si="55"/>
        <v>#N/A</v>
      </c>
      <c r="FV28" s="170" t="e">
        <f t="shared" si="56"/>
        <v>#N/A</v>
      </c>
      <c r="FW28" s="170" t="e">
        <f t="shared" si="57"/>
        <v>#N/A</v>
      </c>
      <c r="FX28" s="170" t="e">
        <f t="shared" si="58"/>
        <v>#N/A</v>
      </c>
      <c r="FY28" s="170" t="e">
        <f t="shared" si="59"/>
        <v>#N/A</v>
      </c>
      <c r="FZ28" s="170" t="e">
        <f t="shared" si="60"/>
        <v>#N/A</v>
      </c>
      <c r="GA28" s="170" t="e">
        <f t="shared" si="61"/>
        <v>#N/A</v>
      </c>
      <c r="GB28" s="170" t="e">
        <f t="shared" si="62"/>
        <v>#N/A</v>
      </c>
      <c r="GC28" s="170" t="e">
        <f t="shared" si="63"/>
        <v>#N/A</v>
      </c>
      <c r="GD28" s="170" t="e">
        <f t="shared" si="64"/>
        <v>#N/A</v>
      </c>
      <c r="GE28" s="170" t="e">
        <f t="shared" si="65"/>
        <v>#N/A</v>
      </c>
      <c r="GF28" s="170" t="e">
        <f t="shared" si="66"/>
        <v>#N/A</v>
      </c>
      <c r="GG28" s="170" t="e">
        <f t="shared" si="67"/>
        <v>#N/A</v>
      </c>
      <c r="GH28" s="170" t="e">
        <f t="shared" si="68"/>
        <v>#N/A</v>
      </c>
      <c r="GI28" s="170" t="e">
        <f t="shared" si="69"/>
        <v>#N/A</v>
      </c>
      <c r="GJ28" s="170" t="e">
        <f t="shared" si="70"/>
        <v>#N/A</v>
      </c>
      <c r="GK28" s="170" t="e">
        <f t="shared" si="71"/>
        <v>#N/A</v>
      </c>
      <c r="GL28" s="170" t="e">
        <f t="shared" si="72"/>
        <v>#N/A</v>
      </c>
      <c r="GM28" s="170" t="e">
        <f t="shared" si="73"/>
        <v>#N/A</v>
      </c>
      <c r="GN28" s="170" t="e">
        <f t="shared" si="74"/>
        <v>#N/A</v>
      </c>
      <c r="GO28" s="170" t="e">
        <f t="shared" si="75"/>
        <v>#N/A</v>
      </c>
      <c r="GP28" s="170" t="e">
        <f t="shared" si="76"/>
        <v>#N/A</v>
      </c>
      <c r="GQ28" s="170" t="e">
        <f t="shared" si="77"/>
        <v>#N/A</v>
      </c>
      <c r="GR28" s="170" t="e">
        <f t="shared" si="78"/>
        <v>#N/A</v>
      </c>
      <c r="GS28" s="170" t="e">
        <f t="shared" si="79"/>
        <v>#N/A</v>
      </c>
      <c r="GT28" s="170" t="e">
        <f t="shared" si="80"/>
        <v>#N/A</v>
      </c>
      <c r="GU28" s="170" t="e">
        <f t="shared" si="81"/>
        <v>#N/A</v>
      </c>
      <c r="GV28" s="170" t="e">
        <f t="shared" si="82"/>
        <v>#N/A</v>
      </c>
      <c r="GW28" s="170" t="e">
        <f t="shared" si="83"/>
        <v>#N/A</v>
      </c>
      <c r="GX28" s="170" t="e">
        <f t="shared" si="84"/>
        <v>#N/A</v>
      </c>
      <c r="GY28" s="170" t="e">
        <f t="shared" si="85"/>
        <v>#N/A</v>
      </c>
      <c r="GZ28" s="170" t="e">
        <f t="shared" si="86"/>
        <v>#N/A</v>
      </c>
      <c r="HA28" s="170" t="e">
        <f t="shared" si="87"/>
        <v>#N/A</v>
      </c>
      <c r="HB28" s="170" t="e">
        <f t="shared" si="88"/>
        <v>#N/A</v>
      </c>
      <c r="HC28" s="170" t="e">
        <f t="shared" si="89"/>
        <v>#N/A</v>
      </c>
      <c r="HD28" s="170" t="e">
        <f t="shared" si="90"/>
        <v>#N/A</v>
      </c>
      <c r="HE28" s="170" t="e">
        <f t="shared" si="91"/>
        <v>#N/A</v>
      </c>
      <c r="HF28" s="170" t="e">
        <f t="shared" si="92"/>
        <v>#N/A</v>
      </c>
      <c r="HG28" s="170" t="e">
        <f t="shared" si="93"/>
        <v>#N/A</v>
      </c>
      <c r="HH28" s="170" t="e">
        <f t="shared" si="94"/>
        <v>#N/A</v>
      </c>
      <c r="HI28" s="170" t="e">
        <f t="shared" si="95"/>
        <v>#N/A</v>
      </c>
      <c r="HJ28" s="170" t="e">
        <f t="shared" si="96"/>
        <v>#N/A</v>
      </c>
      <c r="HK28" s="170" t="e">
        <f t="shared" si="97"/>
        <v>#N/A</v>
      </c>
      <c r="HL28" s="170" t="e">
        <f t="shared" si="98"/>
        <v>#N/A</v>
      </c>
      <c r="HM28" s="170" t="e">
        <f t="shared" si="99"/>
        <v>#N/A</v>
      </c>
      <c r="HN28" s="170" t="e">
        <f t="shared" si="100"/>
        <v>#N/A</v>
      </c>
      <c r="HO28" s="170" t="e">
        <f t="shared" si="101"/>
        <v>#N/A</v>
      </c>
      <c r="HP28" s="170" t="e">
        <f t="shared" si="102"/>
        <v>#N/A</v>
      </c>
      <c r="HQ28" s="170" t="e">
        <f t="shared" si="103"/>
        <v>#N/A</v>
      </c>
      <c r="HR28" s="170" t="e">
        <f t="shared" si="104"/>
        <v>#N/A</v>
      </c>
      <c r="HS28" s="170" t="e">
        <f t="shared" si="105"/>
        <v>#N/A</v>
      </c>
      <c r="HT28" s="170" t="e">
        <f t="shared" si="106"/>
        <v>#N/A</v>
      </c>
    </row>
    <row r="29" spans="1:228" hidden="1" x14ac:dyDescent="0.25">
      <c r="A29" s="4">
        <v>26</v>
      </c>
      <c r="B29" s="110"/>
      <c r="C29" s="118"/>
      <c r="D29" s="123" t="str">
        <f t="shared" si="107"/>
        <v/>
      </c>
      <c r="E29" s="96"/>
      <c r="F29" s="123" t="str">
        <f t="shared" si="108"/>
        <v/>
      </c>
      <c r="G29" s="118"/>
      <c r="H29" s="111"/>
      <c r="I29" s="36" t="str">
        <f t="shared" si="0"/>
        <v/>
      </c>
      <c r="J29" s="36" t="str">
        <f t="shared" si="1"/>
        <v/>
      </c>
      <c r="K29" s="74" t="str">
        <f t="shared" si="109"/>
        <v/>
      </c>
      <c r="L29" s="23"/>
      <c r="M29" s="58"/>
      <c r="N29" s="281"/>
      <c r="O29" s="75" t="str">
        <f>IF(AND(D29&gt;0,E29&gt;0,F29&gt;0),IF(ISBLANK(N29),IF(ISBLANK(L29),"",(F29-D29)*VLOOKUP(L29,VLookups!$A$4:$B$13,2,FALSE)),N29),"")</f>
        <v/>
      </c>
      <c r="P29" s="76" t="str">
        <f t="shared" si="2"/>
        <v/>
      </c>
      <c r="Q29" s="96"/>
      <c r="R29" s="271" t="str">
        <f>IF(AND(Q29&gt;0,E29&gt;0,NOT(O29="")),ABS(VLOOKUP($Q$1,VLookups!$A$43:$B$44,2,FALSE)-_xlfn.NORM.DIST(Q29,K29,O29,TRUE)),"")</f>
        <v/>
      </c>
      <c r="S29" s="95" t="str">
        <f>IF(AND($D29&gt;0,$E29&gt;0,$F29&gt;0,NOT(ISBLANK($L29))),_xlfn.NORM.INV(ABS(VLOOKUP($Q$1,VLookups!$A$43:$B$44,2,FALSE)-S$3),$K29,$O29),"")</f>
        <v/>
      </c>
      <c r="T29" s="94" t="str">
        <f>IF(AND($D29&gt;0,$E29&gt;0,$F29&gt;0,NOT(ISBLANK($L29))),_xlfn.NORM.INV(ABS(VLOOKUP($Q$1,VLookups!$A$43:$B$44,2,FALSE)-T$3),$K29,$O29),"")</f>
        <v/>
      </c>
      <c r="U29" s="95" t="str">
        <f>IF(AND($D29&gt;0,$E29&gt;0,$F29&gt;0,NOT(ISBLANK($L29))),_xlfn.NORM.INV(ABS(VLOOKUP($Q$1,VLookups!$A$43:$B$44,2,FALSE)-U$3),$K29,$O29),"")</f>
        <v/>
      </c>
      <c r="V29" s="94" t="str">
        <f>IF(AND($D29&gt;0,$E29&gt;0,$F29&gt;0,NOT(ISBLANK($L29))),_xlfn.NORM.INV(ABS(VLOOKUP($Q$1,VLookups!$A$43:$B$44,2,FALSE)-V$3),$K29,$O29),"")</f>
        <v/>
      </c>
      <c r="W29" s="95" t="str">
        <f>IF(AND($D29&gt;0,$E29&gt;0,$F29&gt;0,NOT(ISBLANK($L29))),_xlfn.NORM.INV(ABS(VLOOKUP($Q$1,VLookups!$A$43:$B$44,2,FALSE)-W$3),$K29,$O29),"")</f>
        <v/>
      </c>
      <c r="X29" s="94" t="str">
        <f>IF(AND($D29&gt;0,$E29&gt;0,$F29&gt;0,NOT(ISBLANK($L29))),_xlfn.NORM.INV(ABS(VLOOKUP($Q$1,VLookups!$A$43:$B$44,2,FALSE)-X$3),$K29,$O29),"")</f>
        <v/>
      </c>
      <c r="Y29" s="5"/>
      <c r="Z29" s="169" t="str">
        <f t="shared" si="110"/>
        <v/>
      </c>
      <c r="AA29" s="50" t="str">
        <f t="shared" ref="AA29:AT29" si="184">IF(ISNONTEXT($Z29),AB29-$Z29,"")</f>
        <v/>
      </c>
      <c r="AB29" s="50" t="str">
        <f t="shared" si="184"/>
        <v/>
      </c>
      <c r="AC29" s="50" t="str">
        <f t="shared" si="184"/>
        <v/>
      </c>
      <c r="AD29" s="50" t="str">
        <f t="shared" si="184"/>
        <v/>
      </c>
      <c r="AE29" s="50" t="str">
        <f t="shared" si="184"/>
        <v/>
      </c>
      <c r="AF29" s="50" t="str">
        <f t="shared" si="184"/>
        <v/>
      </c>
      <c r="AG29" s="50" t="str">
        <f t="shared" si="184"/>
        <v/>
      </c>
      <c r="AH29" s="50" t="str">
        <f t="shared" si="184"/>
        <v/>
      </c>
      <c r="AI29" s="50" t="str">
        <f t="shared" si="184"/>
        <v/>
      </c>
      <c r="AJ29" s="50" t="str">
        <f t="shared" si="184"/>
        <v/>
      </c>
      <c r="AK29" s="50" t="str">
        <f t="shared" si="184"/>
        <v/>
      </c>
      <c r="AL29" s="50" t="str">
        <f t="shared" si="184"/>
        <v/>
      </c>
      <c r="AM29" s="50" t="str">
        <f t="shared" si="184"/>
        <v/>
      </c>
      <c r="AN29" s="50" t="str">
        <f t="shared" si="184"/>
        <v/>
      </c>
      <c r="AO29" s="50" t="str">
        <f t="shared" si="184"/>
        <v/>
      </c>
      <c r="AP29" s="50" t="str">
        <f t="shared" si="184"/>
        <v/>
      </c>
      <c r="AQ29" s="50" t="str">
        <f t="shared" si="184"/>
        <v/>
      </c>
      <c r="AR29" s="50" t="str">
        <f t="shared" si="184"/>
        <v/>
      </c>
      <c r="AS29" s="50" t="str">
        <f t="shared" si="184"/>
        <v/>
      </c>
      <c r="AT29" s="50" t="str">
        <f t="shared" si="184"/>
        <v/>
      </c>
      <c r="AU29" s="50" t="str">
        <f t="shared" si="112"/>
        <v/>
      </c>
      <c r="AV29" s="50" t="str">
        <f t="shared" ref="AV29:DG29" si="185">IF(ISNONTEXT($Z29),AU29+$Z29,"")</f>
        <v/>
      </c>
      <c r="AW29" s="50" t="str">
        <f t="shared" si="185"/>
        <v/>
      </c>
      <c r="AX29" s="50" t="str">
        <f t="shared" si="185"/>
        <v/>
      </c>
      <c r="AY29" s="50" t="str">
        <f t="shared" si="185"/>
        <v/>
      </c>
      <c r="AZ29" s="50" t="str">
        <f t="shared" si="185"/>
        <v/>
      </c>
      <c r="BA29" s="50" t="str">
        <f t="shared" si="185"/>
        <v/>
      </c>
      <c r="BB29" s="50" t="str">
        <f t="shared" si="185"/>
        <v/>
      </c>
      <c r="BC29" s="50" t="str">
        <f t="shared" si="185"/>
        <v/>
      </c>
      <c r="BD29" s="50" t="str">
        <f t="shared" si="185"/>
        <v/>
      </c>
      <c r="BE29" s="50" t="str">
        <f t="shared" si="185"/>
        <v/>
      </c>
      <c r="BF29" s="50" t="str">
        <f t="shared" si="185"/>
        <v/>
      </c>
      <c r="BG29" s="50" t="str">
        <f t="shared" si="185"/>
        <v/>
      </c>
      <c r="BH29" s="50" t="str">
        <f t="shared" si="185"/>
        <v/>
      </c>
      <c r="BI29" s="50" t="str">
        <f t="shared" si="185"/>
        <v/>
      </c>
      <c r="BJ29" s="50" t="str">
        <f t="shared" si="185"/>
        <v/>
      </c>
      <c r="BK29" s="50" t="str">
        <f t="shared" si="185"/>
        <v/>
      </c>
      <c r="BL29" s="50" t="str">
        <f t="shared" si="185"/>
        <v/>
      </c>
      <c r="BM29" s="50" t="str">
        <f t="shared" si="185"/>
        <v/>
      </c>
      <c r="BN29" s="50" t="str">
        <f t="shared" si="185"/>
        <v/>
      </c>
      <c r="BO29" s="50" t="str">
        <f t="shared" si="185"/>
        <v/>
      </c>
      <c r="BP29" s="50" t="str">
        <f t="shared" si="185"/>
        <v/>
      </c>
      <c r="BQ29" s="50" t="str">
        <f t="shared" si="185"/>
        <v/>
      </c>
      <c r="BR29" s="50" t="str">
        <f t="shared" si="185"/>
        <v/>
      </c>
      <c r="BS29" s="50" t="str">
        <f t="shared" si="185"/>
        <v/>
      </c>
      <c r="BT29" s="50" t="str">
        <f t="shared" si="185"/>
        <v/>
      </c>
      <c r="BU29" s="50" t="str">
        <f t="shared" si="185"/>
        <v/>
      </c>
      <c r="BV29" s="50" t="str">
        <f t="shared" si="185"/>
        <v/>
      </c>
      <c r="BW29" s="50" t="str">
        <f t="shared" si="185"/>
        <v/>
      </c>
      <c r="BX29" s="50" t="str">
        <f t="shared" si="185"/>
        <v/>
      </c>
      <c r="BY29" s="50" t="str">
        <f t="shared" si="185"/>
        <v/>
      </c>
      <c r="BZ29" s="50" t="str">
        <f t="shared" si="185"/>
        <v/>
      </c>
      <c r="CA29" s="50" t="str">
        <f t="shared" si="185"/>
        <v/>
      </c>
      <c r="CB29" s="50" t="str">
        <f t="shared" si="185"/>
        <v/>
      </c>
      <c r="CC29" s="50" t="str">
        <f t="shared" si="185"/>
        <v/>
      </c>
      <c r="CD29" s="50" t="str">
        <f t="shared" si="185"/>
        <v/>
      </c>
      <c r="CE29" s="50" t="str">
        <f t="shared" si="185"/>
        <v/>
      </c>
      <c r="CF29" s="50" t="str">
        <f t="shared" si="185"/>
        <v/>
      </c>
      <c r="CG29" s="50" t="str">
        <f t="shared" si="185"/>
        <v/>
      </c>
      <c r="CH29" s="50" t="str">
        <f t="shared" si="185"/>
        <v/>
      </c>
      <c r="CI29" s="50" t="str">
        <f t="shared" si="185"/>
        <v/>
      </c>
      <c r="CJ29" s="50" t="str">
        <f t="shared" si="185"/>
        <v/>
      </c>
      <c r="CK29" s="50" t="str">
        <f t="shared" si="185"/>
        <v/>
      </c>
      <c r="CL29" s="50" t="str">
        <f t="shared" si="185"/>
        <v/>
      </c>
      <c r="CM29" s="50" t="str">
        <f t="shared" si="185"/>
        <v/>
      </c>
      <c r="CN29" s="50" t="str">
        <f t="shared" si="185"/>
        <v/>
      </c>
      <c r="CO29" s="50" t="str">
        <f t="shared" si="185"/>
        <v/>
      </c>
      <c r="CP29" s="50" t="str">
        <f t="shared" si="185"/>
        <v/>
      </c>
      <c r="CQ29" s="50" t="str">
        <f t="shared" si="185"/>
        <v/>
      </c>
      <c r="CR29" s="50" t="str">
        <f t="shared" si="185"/>
        <v/>
      </c>
      <c r="CS29" s="50" t="str">
        <f t="shared" si="185"/>
        <v/>
      </c>
      <c r="CT29" s="50" t="str">
        <f t="shared" si="185"/>
        <v/>
      </c>
      <c r="CU29" s="50" t="str">
        <f t="shared" si="185"/>
        <v/>
      </c>
      <c r="CV29" s="50" t="str">
        <f t="shared" si="185"/>
        <v/>
      </c>
      <c r="CW29" s="50" t="str">
        <f t="shared" si="185"/>
        <v/>
      </c>
      <c r="CX29" s="50" t="str">
        <f t="shared" si="185"/>
        <v/>
      </c>
      <c r="CY29" s="50" t="str">
        <f t="shared" si="185"/>
        <v/>
      </c>
      <c r="CZ29" s="50" t="str">
        <f t="shared" si="185"/>
        <v/>
      </c>
      <c r="DA29" s="50" t="str">
        <f t="shared" si="185"/>
        <v/>
      </c>
      <c r="DB29" s="50" t="str">
        <f t="shared" si="185"/>
        <v/>
      </c>
      <c r="DC29" s="50" t="str">
        <f t="shared" si="185"/>
        <v/>
      </c>
      <c r="DD29" s="50" t="str">
        <f t="shared" si="185"/>
        <v/>
      </c>
      <c r="DE29" s="50" t="str">
        <f t="shared" si="185"/>
        <v/>
      </c>
      <c r="DF29" s="50" t="str">
        <f t="shared" si="185"/>
        <v/>
      </c>
      <c r="DG29" s="50" t="str">
        <f t="shared" si="185"/>
        <v/>
      </c>
      <c r="DH29" s="50" t="str">
        <f t="shared" ref="DH29:DW29" si="186">IF(ISNONTEXT($Z29),DG29+$Z29,"")</f>
        <v/>
      </c>
      <c r="DI29" s="50" t="str">
        <f t="shared" si="186"/>
        <v/>
      </c>
      <c r="DJ29" s="50" t="str">
        <f t="shared" si="186"/>
        <v/>
      </c>
      <c r="DK29" s="50" t="str">
        <f t="shared" si="186"/>
        <v/>
      </c>
      <c r="DL29" s="50" t="str">
        <f t="shared" si="186"/>
        <v/>
      </c>
      <c r="DM29" s="50" t="str">
        <f t="shared" si="186"/>
        <v/>
      </c>
      <c r="DN29" s="50" t="str">
        <f t="shared" si="186"/>
        <v/>
      </c>
      <c r="DO29" s="50" t="str">
        <f t="shared" si="186"/>
        <v/>
      </c>
      <c r="DP29" s="50" t="str">
        <f t="shared" si="186"/>
        <v/>
      </c>
      <c r="DQ29" s="50" t="str">
        <f t="shared" si="186"/>
        <v/>
      </c>
      <c r="DR29" s="50" t="str">
        <f t="shared" si="186"/>
        <v/>
      </c>
      <c r="DS29" s="50" t="str">
        <f t="shared" si="186"/>
        <v/>
      </c>
      <c r="DT29" s="50" t="str">
        <f t="shared" si="186"/>
        <v/>
      </c>
      <c r="DU29" s="50" t="str">
        <f t="shared" si="186"/>
        <v/>
      </c>
      <c r="DV29" s="50" t="str">
        <f t="shared" si="186"/>
        <v/>
      </c>
      <c r="DW29" s="50" t="str">
        <f t="shared" si="186"/>
        <v/>
      </c>
      <c r="DX29" s="170" t="e">
        <f t="shared" si="6"/>
        <v>#N/A</v>
      </c>
      <c r="DY29" s="170" t="e">
        <f t="shared" si="7"/>
        <v>#N/A</v>
      </c>
      <c r="DZ29" s="170" t="e">
        <f t="shared" si="8"/>
        <v>#N/A</v>
      </c>
      <c r="EA29" s="170" t="e">
        <f t="shared" si="9"/>
        <v>#N/A</v>
      </c>
      <c r="EB29" s="170" t="e">
        <f t="shared" si="10"/>
        <v>#N/A</v>
      </c>
      <c r="EC29" s="170" t="e">
        <f t="shared" si="11"/>
        <v>#N/A</v>
      </c>
      <c r="ED29" s="170" t="e">
        <f t="shared" si="12"/>
        <v>#N/A</v>
      </c>
      <c r="EE29" s="170" t="e">
        <f t="shared" si="13"/>
        <v>#N/A</v>
      </c>
      <c r="EF29" s="170" t="e">
        <f t="shared" si="14"/>
        <v>#N/A</v>
      </c>
      <c r="EG29" s="170" t="e">
        <f t="shared" si="15"/>
        <v>#N/A</v>
      </c>
      <c r="EH29" s="170" t="e">
        <f t="shared" si="16"/>
        <v>#N/A</v>
      </c>
      <c r="EI29" s="170" t="e">
        <f t="shared" si="17"/>
        <v>#N/A</v>
      </c>
      <c r="EJ29" s="170" t="e">
        <f t="shared" si="18"/>
        <v>#N/A</v>
      </c>
      <c r="EK29" s="170" t="e">
        <f t="shared" si="19"/>
        <v>#N/A</v>
      </c>
      <c r="EL29" s="170" t="e">
        <f t="shared" si="20"/>
        <v>#N/A</v>
      </c>
      <c r="EM29" s="170" t="e">
        <f t="shared" si="21"/>
        <v>#N/A</v>
      </c>
      <c r="EN29" s="170" t="e">
        <f t="shared" si="22"/>
        <v>#N/A</v>
      </c>
      <c r="EO29" s="170" t="e">
        <f t="shared" si="23"/>
        <v>#N/A</v>
      </c>
      <c r="EP29" s="170" t="e">
        <f t="shared" si="24"/>
        <v>#N/A</v>
      </c>
      <c r="EQ29" s="170" t="e">
        <f t="shared" si="25"/>
        <v>#N/A</v>
      </c>
      <c r="ER29" s="170" t="e">
        <f t="shared" si="26"/>
        <v>#N/A</v>
      </c>
      <c r="ES29" s="170" t="e">
        <f t="shared" si="27"/>
        <v>#N/A</v>
      </c>
      <c r="ET29" s="170" t="e">
        <f t="shared" si="28"/>
        <v>#N/A</v>
      </c>
      <c r="EU29" s="170" t="e">
        <f t="shared" si="29"/>
        <v>#N/A</v>
      </c>
      <c r="EV29" s="170" t="e">
        <f t="shared" si="30"/>
        <v>#N/A</v>
      </c>
      <c r="EW29" s="170" t="e">
        <f t="shared" si="31"/>
        <v>#N/A</v>
      </c>
      <c r="EX29" s="170" t="e">
        <f t="shared" si="32"/>
        <v>#N/A</v>
      </c>
      <c r="EY29" s="170" t="e">
        <f t="shared" si="33"/>
        <v>#N/A</v>
      </c>
      <c r="EZ29" s="170" t="e">
        <f t="shared" si="34"/>
        <v>#N/A</v>
      </c>
      <c r="FA29" s="170" t="e">
        <f t="shared" si="35"/>
        <v>#N/A</v>
      </c>
      <c r="FB29" s="170" t="e">
        <f t="shared" si="36"/>
        <v>#N/A</v>
      </c>
      <c r="FC29" s="170" t="e">
        <f t="shared" si="37"/>
        <v>#N/A</v>
      </c>
      <c r="FD29" s="170" t="e">
        <f t="shared" si="38"/>
        <v>#N/A</v>
      </c>
      <c r="FE29" s="170" t="e">
        <f t="shared" si="39"/>
        <v>#N/A</v>
      </c>
      <c r="FF29" s="170" t="e">
        <f t="shared" si="40"/>
        <v>#N/A</v>
      </c>
      <c r="FG29" s="170" t="e">
        <f t="shared" si="41"/>
        <v>#N/A</v>
      </c>
      <c r="FH29" s="170" t="e">
        <f t="shared" si="42"/>
        <v>#N/A</v>
      </c>
      <c r="FI29" s="170" t="e">
        <f t="shared" si="43"/>
        <v>#N/A</v>
      </c>
      <c r="FJ29" s="170" t="e">
        <f t="shared" si="44"/>
        <v>#N/A</v>
      </c>
      <c r="FK29" s="170" t="e">
        <f t="shared" si="45"/>
        <v>#N/A</v>
      </c>
      <c r="FL29" s="170" t="e">
        <f t="shared" si="46"/>
        <v>#N/A</v>
      </c>
      <c r="FM29" s="170" t="e">
        <f t="shared" si="47"/>
        <v>#N/A</v>
      </c>
      <c r="FN29" s="170" t="e">
        <f t="shared" si="48"/>
        <v>#N/A</v>
      </c>
      <c r="FO29" s="170" t="e">
        <f t="shared" si="49"/>
        <v>#N/A</v>
      </c>
      <c r="FP29" s="170" t="e">
        <f t="shared" si="50"/>
        <v>#N/A</v>
      </c>
      <c r="FQ29" s="170" t="e">
        <f t="shared" si="51"/>
        <v>#N/A</v>
      </c>
      <c r="FR29" s="170" t="e">
        <f t="shared" si="52"/>
        <v>#N/A</v>
      </c>
      <c r="FS29" s="170" t="e">
        <f t="shared" si="53"/>
        <v>#N/A</v>
      </c>
      <c r="FT29" s="170" t="e">
        <f t="shared" si="54"/>
        <v>#N/A</v>
      </c>
      <c r="FU29" s="170" t="e">
        <f t="shared" si="55"/>
        <v>#N/A</v>
      </c>
      <c r="FV29" s="170" t="e">
        <f t="shared" si="56"/>
        <v>#N/A</v>
      </c>
      <c r="FW29" s="170" t="e">
        <f t="shared" si="57"/>
        <v>#N/A</v>
      </c>
      <c r="FX29" s="170" t="e">
        <f t="shared" si="58"/>
        <v>#N/A</v>
      </c>
      <c r="FY29" s="170" t="e">
        <f t="shared" si="59"/>
        <v>#N/A</v>
      </c>
      <c r="FZ29" s="170" t="e">
        <f t="shared" si="60"/>
        <v>#N/A</v>
      </c>
      <c r="GA29" s="170" t="e">
        <f t="shared" si="61"/>
        <v>#N/A</v>
      </c>
      <c r="GB29" s="170" t="e">
        <f t="shared" si="62"/>
        <v>#N/A</v>
      </c>
      <c r="GC29" s="170" t="e">
        <f t="shared" si="63"/>
        <v>#N/A</v>
      </c>
      <c r="GD29" s="170" t="e">
        <f t="shared" si="64"/>
        <v>#N/A</v>
      </c>
      <c r="GE29" s="170" t="e">
        <f t="shared" si="65"/>
        <v>#N/A</v>
      </c>
      <c r="GF29" s="170" t="e">
        <f t="shared" si="66"/>
        <v>#N/A</v>
      </c>
      <c r="GG29" s="170" t="e">
        <f t="shared" si="67"/>
        <v>#N/A</v>
      </c>
      <c r="GH29" s="170" t="e">
        <f t="shared" si="68"/>
        <v>#N/A</v>
      </c>
      <c r="GI29" s="170" t="e">
        <f t="shared" si="69"/>
        <v>#N/A</v>
      </c>
      <c r="GJ29" s="170" t="e">
        <f t="shared" si="70"/>
        <v>#N/A</v>
      </c>
      <c r="GK29" s="170" t="e">
        <f t="shared" si="71"/>
        <v>#N/A</v>
      </c>
      <c r="GL29" s="170" t="e">
        <f t="shared" si="72"/>
        <v>#N/A</v>
      </c>
      <c r="GM29" s="170" t="e">
        <f t="shared" si="73"/>
        <v>#N/A</v>
      </c>
      <c r="GN29" s="170" t="e">
        <f t="shared" si="74"/>
        <v>#N/A</v>
      </c>
      <c r="GO29" s="170" t="e">
        <f t="shared" si="75"/>
        <v>#N/A</v>
      </c>
      <c r="GP29" s="170" t="e">
        <f t="shared" si="76"/>
        <v>#N/A</v>
      </c>
      <c r="GQ29" s="170" t="e">
        <f t="shared" si="77"/>
        <v>#N/A</v>
      </c>
      <c r="GR29" s="170" t="e">
        <f t="shared" si="78"/>
        <v>#N/A</v>
      </c>
      <c r="GS29" s="170" t="e">
        <f t="shared" si="79"/>
        <v>#N/A</v>
      </c>
      <c r="GT29" s="170" t="e">
        <f t="shared" si="80"/>
        <v>#N/A</v>
      </c>
      <c r="GU29" s="170" t="e">
        <f t="shared" si="81"/>
        <v>#N/A</v>
      </c>
      <c r="GV29" s="170" t="e">
        <f t="shared" si="82"/>
        <v>#N/A</v>
      </c>
      <c r="GW29" s="170" t="e">
        <f t="shared" si="83"/>
        <v>#N/A</v>
      </c>
      <c r="GX29" s="170" t="e">
        <f t="shared" si="84"/>
        <v>#N/A</v>
      </c>
      <c r="GY29" s="170" t="e">
        <f t="shared" si="85"/>
        <v>#N/A</v>
      </c>
      <c r="GZ29" s="170" t="e">
        <f t="shared" si="86"/>
        <v>#N/A</v>
      </c>
      <c r="HA29" s="170" t="e">
        <f t="shared" si="87"/>
        <v>#N/A</v>
      </c>
      <c r="HB29" s="170" t="e">
        <f t="shared" si="88"/>
        <v>#N/A</v>
      </c>
      <c r="HC29" s="170" t="e">
        <f t="shared" si="89"/>
        <v>#N/A</v>
      </c>
      <c r="HD29" s="170" t="e">
        <f t="shared" si="90"/>
        <v>#N/A</v>
      </c>
      <c r="HE29" s="170" t="e">
        <f t="shared" si="91"/>
        <v>#N/A</v>
      </c>
      <c r="HF29" s="170" t="e">
        <f t="shared" si="92"/>
        <v>#N/A</v>
      </c>
      <c r="HG29" s="170" t="e">
        <f t="shared" si="93"/>
        <v>#N/A</v>
      </c>
      <c r="HH29" s="170" t="e">
        <f t="shared" si="94"/>
        <v>#N/A</v>
      </c>
      <c r="HI29" s="170" t="e">
        <f t="shared" si="95"/>
        <v>#N/A</v>
      </c>
      <c r="HJ29" s="170" t="e">
        <f t="shared" si="96"/>
        <v>#N/A</v>
      </c>
      <c r="HK29" s="170" t="e">
        <f t="shared" si="97"/>
        <v>#N/A</v>
      </c>
      <c r="HL29" s="170" t="e">
        <f t="shared" si="98"/>
        <v>#N/A</v>
      </c>
      <c r="HM29" s="170" t="e">
        <f t="shared" si="99"/>
        <v>#N/A</v>
      </c>
      <c r="HN29" s="170" t="e">
        <f t="shared" si="100"/>
        <v>#N/A</v>
      </c>
      <c r="HO29" s="170" t="e">
        <f t="shared" si="101"/>
        <v>#N/A</v>
      </c>
      <c r="HP29" s="170" t="e">
        <f t="shared" si="102"/>
        <v>#N/A</v>
      </c>
      <c r="HQ29" s="170" t="e">
        <f t="shared" si="103"/>
        <v>#N/A</v>
      </c>
      <c r="HR29" s="170" t="e">
        <f t="shared" si="104"/>
        <v>#N/A</v>
      </c>
      <c r="HS29" s="170" t="e">
        <f t="shared" si="105"/>
        <v>#N/A</v>
      </c>
      <c r="HT29" s="170" t="e">
        <f t="shared" si="106"/>
        <v>#N/A</v>
      </c>
    </row>
    <row r="30" spans="1:228" hidden="1" x14ac:dyDescent="0.25">
      <c r="A30" s="4">
        <v>27</v>
      </c>
      <c r="B30" s="110"/>
      <c r="C30" s="118"/>
      <c r="D30" s="123" t="str">
        <f t="shared" si="107"/>
        <v/>
      </c>
      <c r="E30" s="96"/>
      <c r="F30" s="123" t="str">
        <f t="shared" si="108"/>
        <v/>
      </c>
      <c r="G30" s="118"/>
      <c r="H30" s="111"/>
      <c r="I30" s="36" t="str">
        <f t="shared" si="0"/>
        <v/>
      </c>
      <c r="J30" s="36" t="str">
        <f t="shared" si="1"/>
        <v/>
      </c>
      <c r="K30" s="74" t="str">
        <f t="shared" si="109"/>
        <v/>
      </c>
      <c r="L30" s="23"/>
      <c r="M30" s="58"/>
      <c r="N30" s="281"/>
      <c r="O30" s="75" t="str">
        <f>IF(AND(D30&gt;0,E30&gt;0,F30&gt;0),IF(ISBLANK(N30),IF(ISBLANK(L30),"",(F30-D30)*VLOOKUP(L30,VLookups!$A$4:$B$13,2,FALSE)),N30),"")</f>
        <v/>
      </c>
      <c r="P30" s="76" t="str">
        <f t="shared" si="2"/>
        <v/>
      </c>
      <c r="Q30" s="96"/>
      <c r="R30" s="271" t="str">
        <f>IF(AND(Q30&gt;0,E30&gt;0,NOT(O30="")),ABS(VLOOKUP($Q$1,VLookups!$A$43:$B$44,2,FALSE)-_xlfn.NORM.DIST(Q30,K30,O30,TRUE)),"")</f>
        <v/>
      </c>
      <c r="S30" s="95" t="str">
        <f>IF(AND($D30&gt;0,$E30&gt;0,$F30&gt;0,NOT(ISBLANK($L30))),_xlfn.NORM.INV(ABS(VLOOKUP($Q$1,VLookups!$A$43:$B$44,2,FALSE)-S$3),$K30,$O30),"")</f>
        <v/>
      </c>
      <c r="T30" s="94" t="str">
        <f>IF(AND($D30&gt;0,$E30&gt;0,$F30&gt;0,NOT(ISBLANK($L30))),_xlfn.NORM.INV(ABS(VLOOKUP($Q$1,VLookups!$A$43:$B$44,2,FALSE)-T$3),$K30,$O30),"")</f>
        <v/>
      </c>
      <c r="U30" s="95" t="str">
        <f>IF(AND($D30&gt;0,$E30&gt;0,$F30&gt;0,NOT(ISBLANK($L30))),_xlfn.NORM.INV(ABS(VLOOKUP($Q$1,VLookups!$A$43:$B$44,2,FALSE)-U$3),$K30,$O30),"")</f>
        <v/>
      </c>
      <c r="V30" s="94" t="str">
        <f>IF(AND($D30&gt;0,$E30&gt;0,$F30&gt;0,NOT(ISBLANK($L30))),_xlfn.NORM.INV(ABS(VLOOKUP($Q$1,VLookups!$A$43:$B$44,2,FALSE)-V$3),$K30,$O30),"")</f>
        <v/>
      </c>
      <c r="W30" s="95" t="str">
        <f>IF(AND($D30&gt;0,$E30&gt;0,$F30&gt;0,NOT(ISBLANK($L30))),_xlfn.NORM.INV(ABS(VLOOKUP($Q$1,VLookups!$A$43:$B$44,2,FALSE)-W$3),$K30,$O30),"")</f>
        <v/>
      </c>
      <c r="X30" s="94" t="str">
        <f>IF(AND($D30&gt;0,$E30&gt;0,$F30&gt;0,NOT(ISBLANK($L30))),_xlfn.NORM.INV(ABS(VLOOKUP($Q$1,VLookups!$A$43:$B$44,2,FALSE)-X$3),$K30,$O30),"")</f>
        <v/>
      </c>
      <c r="Y30" s="5"/>
      <c r="Z30" s="169" t="str">
        <f t="shared" si="110"/>
        <v/>
      </c>
      <c r="AA30" s="50" t="str">
        <f t="shared" ref="AA30:AT30" si="187">IF(ISNONTEXT($Z30),AB30-$Z30,"")</f>
        <v/>
      </c>
      <c r="AB30" s="50" t="str">
        <f t="shared" si="187"/>
        <v/>
      </c>
      <c r="AC30" s="50" t="str">
        <f t="shared" si="187"/>
        <v/>
      </c>
      <c r="AD30" s="50" t="str">
        <f t="shared" si="187"/>
        <v/>
      </c>
      <c r="AE30" s="50" t="str">
        <f t="shared" si="187"/>
        <v/>
      </c>
      <c r="AF30" s="50" t="str">
        <f t="shared" si="187"/>
        <v/>
      </c>
      <c r="AG30" s="50" t="str">
        <f t="shared" si="187"/>
        <v/>
      </c>
      <c r="AH30" s="50" t="str">
        <f t="shared" si="187"/>
        <v/>
      </c>
      <c r="AI30" s="50" t="str">
        <f t="shared" si="187"/>
        <v/>
      </c>
      <c r="AJ30" s="50" t="str">
        <f t="shared" si="187"/>
        <v/>
      </c>
      <c r="AK30" s="50" t="str">
        <f t="shared" si="187"/>
        <v/>
      </c>
      <c r="AL30" s="50" t="str">
        <f t="shared" si="187"/>
        <v/>
      </c>
      <c r="AM30" s="50" t="str">
        <f t="shared" si="187"/>
        <v/>
      </c>
      <c r="AN30" s="50" t="str">
        <f t="shared" si="187"/>
        <v/>
      </c>
      <c r="AO30" s="50" t="str">
        <f t="shared" si="187"/>
        <v/>
      </c>
      <c r="AP30" s="50" t="str">
        <f t="shared" si="187"/>
        <v/>
      </c>
      <c r="AQ30" s="50" t="str">
        <f t="shared" si="187"/>
        <v/>
      </c>
      <c r="AR30" s="50" t="str">
        <f t="shared" si="187"/>
        <v/>
      </c>
      <c r="AS30" s="50" t="str">
        <f t="shared" si="187"/>
        <v/>
      </c>
      <c r="AT30" s="50" t="str">
        <f t="shared" si="187"/>
        <v/>
      </c>
      <c r="AU30" s="50" t="str">
        <f t="shared" si="112"/>
        <v/>
      </c>
      <c r="AV30" s="50" t="str">
        <f t="shared" ref="AV30:DG30" si="188">IF(ISNONTEXT($Z30),AU30+$Z30,"")</f>
        <v/>
      </c>
      <c r="AW30" s="50" t="str">
        <f t="shared" si="188"/>
        <v/>
      </c>
      <c r="AX30" s="50" t="str">
        <f t="shared" si="188"/>
        <v/>
      </c>
      <c r="AY30" s="50" t="str">
        <f t="shared" si="188"/>
        <v/>
      </c>
      <c r="AZ30" s="50" t="str">
        <f t="shared" si="188"/>
        <v/>
      </c>
      <c r="BA30" s="50" t="str">
        <f t="shared" si="188"/>
        <v/>
      </c>
      <c r="BB30" s="50" t="str">
        <f t="shared" si="188"/>
        <v/>
      </c>
      <c r="BC30" s="50" t="str">
        <f t="shared" si="188"/>
        <v/>
      </c>
      <c r="BD30" s="50" t="str">
        <f t="shared" si="188"/>
        <v/>
      </c>
      <c r="BE30" s="50" t="str">
        <f t="shared" si="188"/>
        <v/>
      </c>
      <c r="BF30" s="50" t="str">
        <f t="shared" si="188"/>
        <v/>
      </c>
      <c r="BG30" s="50" t="str">
        <f t="shared" si="188"/>
        <v/>
      </c>
      <c r="BH30" s="50" t="str">
        <f t="shared" si="188"/>
        <v/>
      </c>
      <c r="BI30" s="50" t="str">
        <f t="shared" si="188"/>
        <v/>
      </c>
      <c r="BJ30" s="50" t="str">
        <f t="shared" si="188"/>
        <v/>
      </c>
      <c r="BK30" s="50" t="str">
        <f t="shared" si="188"/>
        <v/>
      </c>
      <c r="BL30" s="50" t="str">
        <f t="shared" si="188"/>
        <v/>
      </c>
      <c r="BM30" s="50" t="str">
        <f t="shared" si="188"/>
        <v/>
      </c>
      <c r="BN30" s="50" t="str">
        <f t="shared" si="188"/>
        <v/>
      </c>
      <c r="BO30" s="50" t="str">
        <f t="shared" si="188"/>
        <v/>
      </c>
      <c r="BP30" s="50" t="str">
        <f t="shared" si="188"/>
        <v/>
      </c>
      <c r="BQ30" s="50" t="str">
        <f t="shared" si="188"/>
        <v/>
      </c>
      <c r="BR30" s="50" t="str">
        <f t="shared" si="188"/>
        <v/>
      </c>
      <c r="BS30" s="50" t="str">
        <f t="shared" si="188"/>
        <v/>
      </c>
      <c r="BT30" s="50" t="str">
        <f t="shared" si="188"/>
        <v/>
      </c>
      <c r="BU30" s="50" t="str">
        <f t="shared" si="188"/>
        <v/>
      </c>
      <c r="BV30" s="50" t="str">
        <f t="shared" si="188"/>
        <v/>
      </c>
      <c r="BW30" s="50" t="str">
        <f t="shared" si="188"/>
        <v/>
      </c>
      <c r="BX30" s="50" t="str">
        <f t="shared" si="188"/>
        <v/>
      </c>
      <c r="BY30" s="50" t="str">
        <f t="shared" si="188"/>
        <v/>
      </c>
      <c r="BZ30" s="50" t="str">
        <f t="shared" si="188"/>
        <v/>
      </c>
      <c r="CA30" s="50" t="str">
        <f t="shared" si="188"/>
        <v/>
      </c>
      <c r="CB30" s="50" t="str">
        <f t="shared" si="188"/>
        <v/>
      </c>
      <c r="CC30" s="50" t="str">
        <f t="shared" si="188"/>
        <v/>
      </c>
      <c r="CD30" s="50" t="str">
        <f t="shared" si="188"/>
        <v/>
      </c>
      <c r="CE30" s="50" t="str">
        <f t="shared" si="188"/>
        <v/>
      </c>
      <c r="CF30" s="50" t="str">
        <f t="shared" si="188"/>
        <v/>
      </c>
      <c r="CG30" s="50" t="str">
        <f t="shared" si="188"/>
        <v/>
      </c>
      <c r="CH30" s="50" t="str">
        <f t="shared" si="188"/>
        <v/>
      </c>
      <c r="CI30" s="50" t="str">
        <f t="shared" si="188"/>
        <v/>
      </c>
      <c r="CJ30" s="50" t="str">
        <f t="shared" si="188"/>
        <v/>
      </c>
      <c r="CK30" s="50" t="str">
        <f t="shared" si="188"/>
        <v/>
      </c>
      <c r="CL30" s="50" t="str">
        <f t="shared" si="188"/>
        <v/>
      </c>
      <c r="CM30" s="50" t="str">
        <f t="shared" si="188"/>
        <v/>
      </c>
      <c r="CN30" s="50" t="str">
        <f t="shared" si="188"/>
        <v/>
      </c>
      <c r="CO30" s="50" t="str">
        <f t="shared" si="188"/>
        <v/>
      </c>
      <c r="CP30" s="50" t="str">
        <f t="shared" si="188"/>
        <v/>
      </c>
      <c r="CQ30" s="50" t="str">
        <f t="shared" si="188"/>
        <v/>
      </c>
      <c r="CR30" s="50" t="str">
        <f t="shared" si="188"/>
        <v/>
      </c>
      <c r="CS30" s="50" t="str">
        <f t="shared" si="188"/>
        <v/>
      </c>
      <c r="CT30" s="50" t="str">
        <f t="shared" si="188"/>
        <v/>
      </c>
      <c r="CU30" s="50" t="str">
        <f t="shared" si="188"/>
        <v/>
      </c>
      <c r="CV30" s="50" t="str">
        <f t="shared" si="188"/>
        <v/>
      </c>
      <c r="CW30" s="50" t="str">
        <f t="shared" si="188"/>
        <v/>
      </c>
      <c r="CX30" s="50" t="str">
        <f t="shared" si="188"/>
        <v/>
      </c>
      <c r="CY30" s="50" t="str">
        <f t="shared" si="188"/>
        <v/>
      </c>
      <c r="CZ30" s="50" t="str">
        <f t="shared" si="188"/>
        <v/>
      </c>
      <c r="DA30" s="50" t="str">
        <f t="shared" si="188"/>
        <v/>
      </c>
      <c r="DB30" s="50" t="str">
        <f t="shared" si="188"/>
        <v/>
      </c>
      <c r="DC30" s="50" t="str">
        <f t="shared" si="188"/>
        <v/>
      </c>
      <c r="DD30" s="50" t="str">
        <f t="shared" si="188"/>
        <v/>
      </c>
      <c r="DE30" s="50" t="str">
        <f t="shared" si="188"/>
        <v/>
      </c>
      <c r="DF30" s="50" t="str">
        <f t="shared" si="188"/>
        <v/>
      </c>
      <c r="DG30" s="50" t="str">
        <f t="shared" si="188"/>
        <v/>
      </c>
      <c r="DH30" s="50" t="str">
        <f t="shared" ref="DH30:DW30" si="189">IF(ISNONTEXT($Z30),DG30+$Z30,"")</f>
        <v/>
      </c>
      <c r="DI30" s="50" t="str">
        <f t="shared" si="189"/>
        <v/>
      </c>
      <c r="DJ30" s="50" t="str">
        <f t="shared" si="189"/>
        <v/>
      </c>
      <c r="DK30" s="50" t="str">
        <f t="shared" si="189"/>
        <v/>
      </c>
      <c r="DL30" s="50" t="str">
        <f t="shared" si="189"/>
        <v/>
      </c>
      <c r="DM30" s="50" t="str">
        <f t="shared" si="189"/>
        <v/>
      </c>
      <c r="DN30" s="50" t="str">
        <f t="shared" si="189"/>
        <v/>
      </c>
      <c r="DO30" s="50" t="str">
        <f t="shared" si="189"/>
        <v/>
      </c>
      <c r="DP30" s="50" t="str">
        <f t="shared" si="189"/>
        <v/>
      </c>
      <c r="DQ30" s="50" t="str">
        <f t="shared" si="189"/>
        <v/>
      </c>
      <c r="DR30" s="50" t="str">
        <f t="shared" si="189"/>
        <v/>
      </c>
      <c r="DS30" s="50" t="str">
        <f t="shared" si="189"/>
        <v/>
      </c>
      <c r="DT30" s="50" t="str">
        <f t="shared" si="189"/>
        <v/>
      </c>
      <c r="DU30" s="50" t="str">
        <f t="shared" si="189"/>
        <v/>
      </c>
      <c r="DV30" s="50" t="str">
        <f t="shared" si="189"/>
        <v/>
      </c>
      <c r="DW30" s="50" t="str">
        <f t="shared" si="189"/>
        <v/>
      </c>
      <c r="DX30" s="170" t="e">
        <f t="shared" si="6"/>
        <v>#N/A</v>
      </c>
      <c r="DY30" s="170" t="e">
        <f t="shared" si="7"/>
        <v>#N/A</v>
      </c>
      <c r="DZ30" s="170" t="e">
        <f t="shared" si="8"/>
        <v>#N/A</v>
      </c>
      <c r="EA30" s="170" t="e">
        <f t="shared" si="9"/>
        <v>#N/A</v>
      </c>
      <c r="EB30" s="170" t="e">
        <f t="shared" si="10"/>
        <v>#N/A</v>
      </c>
      <c r="EC30" s="170" t="e">
        <f t="shared" si="11"/>
        <v>#N/A</v>
      </c>
      <c r="ED30" s="170" t="e">
        <f t="shared" si="12"/>
        <v>#N/A</v>
      </c>
      <c r="EE30" s="170" t="e">
        <f t="shared" si="13"/>
        <v>#N/A</v>
      </c>
      <c r="EF30" s="170" t="e">
        <f t="shared" si="14"/>
        <v>#N/A</v>
      </c>
      <c r="EG30" s="170" t="e">
        <f t="shared" si="15"/>
        <v>#N/A</v>
      </c>
      <c r="EH30" s="170" t="e">
        <f t="shared" si="16"/>
        <v>#N/A</v>
      </c>
      <c r="EI30" s="170" t="e">
        <f t="shared" si="17"/>
        <v>#N/A</v>
      </c>
      <c r="EJ30" s="170" t="e">
        <f t="shared" si="18"/>
        <v>#N/A</v>
      </c>
      <c r="EK30" s="170" t="e">
        <f t="shared" si="19"/>
        <v>#N/A</v>
      </c>
      <c r="EL30" s="170" t="e">
        <f t="shared" si="20"/>
        <v>#N/A</v>
      </c>
      <c r="EM30" s="170" t="e">
        <f t="shared" si="21"/>
        <v>#N/A</v>
      </c>
      <c r="EN30" s="170" t="e">
        <f t="shared" si="22"/>
        <v>#N/A</v>
      </c>
      <c r="EO30" s="170" t="e">
        <f t="shared" si="23"/>
        <v>#N/A</v>
      </c>
      <c r="EP30" s="170" t="e">
        <f t="shared" si="24"/>
        <v>#N/A</v>
      </c>
      <c r="EQ30" s="170" t="e">
        <f t="shared" si="25"/>
        <v>#N/A</v>
      </c>
      <c r="ER30" s="170" t="e">
        <f t="shared" si="26"/>
        <v>#N/A</v>
      </c>
      <c r="ES30" s="170" t="e">
        <f t="shared" si="27"/>
        <v>#N/A</v>
      </c>
      <c r="ET30" s="170" t="e">
        <f t="shared" si="28"/>
        <v>#N/A</v>
      </c>
      <c r="EU30" s="170" t="e">
        <f t="shared" si="29"/>
        <v>#N/A</v>
      </c>
      <c r="EV30" s="170" t="e">
        <f t="shared" si="30"/>
        <v>#N/A</v>
      </c>
      <c r="EW30" s="170" t="e">
        <f t="shared" si="31"/>
        <v>#N/A</v>
      </c>
      <c r="EX30" s="170" t="e">
        <f t="shared" si="32"/>
        <v>#N/A</v>
      </c>
      <c r="EY30" s="170" t="e">
        <f t="shared" si="33"/>
        <v>#N/A</v>
      </c>
      <c r="EZ30" s="170" t="e">
        <f t="shared" si="34"/>
        <v>#N/A</v>
      </c>
      <c r="FA30" s="170" t="e">
        <f t="shared" si="35"/>
        <v>#N/A</v>
      </c>
      <c r="FB30" s="170" t="e">
        <f t="shared" si="36"/>
        <v>#N/A</v>
      </c>
      <c r="FC30" s="170" t="e">
        <f t="shared" si="37"/>
        <v>#N/A</v>
      </c>
      <c r="FD30" s="170" t="e">
        <f t="shared" si="38"/>
        <v>#N/A</v>
      </c>
      <c r="FE30" s="170" t="e">
        <f t="shared" si="39"/>
        <v>#N/A</v>
      </c>
      <c r="FF30" s="170" t="e">
        <f t="shared" si="40"/>
        <v>#N/A</v>
      </c>
      <c r="FG30" s="170" t="e">
        <f t="shared" si="41"/>
        <v>#N/A</v>
      </c>
      <c r="FH30" s="170" t="e">
        <f t="shared" si="42"/>
        <v>#N/A</v>
      </c>
      <c r="FI30" s="170" t="e">
        <f t="shared" si="43"/>
        <v>#N/A</v>
      </c>
      <c r="FJ30" s="170" t="e">
        <f t="shared" si="44"/>
        <v>#N/A</v>
      </c>
      <c r="FK30" s="170" t="e">
        <f t="shared" si="45"/>
        <v>#N/A</v>
      </c>
      <c r="FL30" s="170" t="e">
        <f t="shared" si="46"/>
        <v>#N/A</v>
      </c>
      <c r="FM30" s="170" t="e">
        <f t="shared" si="47"/>
        <v>#N/A</v>
      </c>
      <c r="FN30" s="170" t="e">
        <f t="shared" si="48"/>
        <v>#N/A</v>
      </c>
      <c r="FO30" s="170" t="e">
        <f t="shared" si="49"/>
        <v>#N/A</v>
      </c>
      <c r="FP30" s="170" t="e">
        <f t="shared" si="50"/>
        <v>#N/A</v>
      </c>
      <c r="FQ30" s="170" t="e">
        <f t="shared" si="51"/>
        <v>#N/A</v>
      </c>
      <c r="FR30" s="170" t="e">
        <f t="shared" si="52"/>
        <v>#N/A</v>
      </c>
      <c r="FS30" s="170" t="e">
        <f t="shared" si="53"/>
        <v>#N/A</v>
      </c>
      <c r="FT30" s="170" t="e">
        <f t="shared" si="54"/>
        <v>#N/A</v>
      </c>
      <c r="FU30" s="170" t="e">
        <f t="shared" si="55"/>
        <v>#N/A</v>
      </c>
      <c r="FV30" s="170" t="e">
        <f t="shared" si="56"/>
        <v>#N/A</v>
      </c>
      <c r="FW30" s="170" t="e">
        <f t="shared" si="57"/>
        <v>#N/A</v>
      </c>
      <c r="FX30" s="170" t="e">
        <f t="shared" si="58"/>
        <v>#N/A</v>
      </c>
      <c r="FY30" s="170" t="e">
        <f t="shared" si="59"/>
        <v>#N/A</v>
      </c>
      <c r="FZ30" s="170" t="e">
        <f t="shared" si="60"/>
        <v>#N/A</v>
      </c>
      <c r="GA30" s="170" t="e">
        <f t="shared" si="61"/>
        <v>#N/A</v>
      </c>
      <c r="GB30" s="170" t="e">
        <f t="shared" si="62"/>
        <v>#N/A</v>
      </c>
      <c r="GC30" s="170" t="e">
        <f t="shared" si="63"/>
        <v>#N/A</v>
      </c>
      <c r="GD30" s="170" t="e">
        <f t="shared" si="64"/>
        <v>#N/A</v>
      </c>
      <c r="GE30" s="170" t="e">
        <f t="shared" si="65"/>
        <v>#N/A</v>
      </c>
      <c r="GF30" s="170" t="e">
        <f t="shared" si="66"/>
        <v>#N/A</v>
      </c>
      <c r="GG30" s="170" t="e">
        <f t="shared" si="67"/>
        <v>#N/A</v>
      </c>
      <c r="GH30" s="170" t="e">
        <f t="shared" si="68"/>
        <v>#N/A</v>
      </c>
      <c r="GI30" s="170" t="e">
        <f t="shared" si="69"/>
        <v>#N/A</v>
      </c>
      <c r="GJ30" s="170" t="e">
        <f t="shared" si="70"/>
        <v>#N/A</v>
      </c>
      <c r="GK30" s="170" t="e">
        <f t="shared" si="71"/>
        <v>#N/A</v>
      </c>
      <c r="GL30" s="170" t="e">
        <f t="shared" si="72"/>
        <v>#N/A</v>
      </c>
      <c r="GM30" s="170" t="e">
        <f t="shared" si="73"/>
        <v>#N/A</v>
      </c>
      <c r="GN30" s="170" t="e">
        <f t="shared" si="74"/>
        <v>#N/A</v>
      </c>
      <c r="GO30" s="170" t="e">
        <f t="shared" si="75"/>
        <v>#N/A</v>
      </c>
      <c r="GP30" s="170" t="e">
        <f t="shared" si="76"/>
        <v>#N/A</v>
      </c>
      <c r="GQ30" s="170" t="e">
        <f t="shared" si="77"/>
        <v>#N/A</v>
      </c>
      <c r="GR30" s="170" t="e">
        <f t="shared" si="78"/>
        <v>#N/A</v>
      </c>
      <c r="GS30" s="170" t="e">
        <f t="shared" si="79"/>
        <v>#N/A</v>
      </c>
      <c r="GT30" s="170" t="e">
        <f t="shared" si="80"/>
        <v>#N/A</v>
      </c>
      <c r="GU30" s="170" t="e">
        <f t="shared" si="81"/>
        <v>#N/A</v>
      </c>
      <c r="GV30" s="170" t="e">
        <f t="shared" si="82"/>
        <v>#N/A</v>
      </c>
      <c r="GW30" s="170" t="e">
        <f t="shared" si="83"/>
        <v>#N/A</v>
      </c>
      <c r="GX30" s="170" t="e">
        <f t="shared" si="84"/>
        <v>#N/A</v>
      </c>
      <c r="GY30" s="170" t="e">
        <f t="shared" si="85"/>
        <v>#N/A</v>
      </c>
      <c r="GZ30" s="170" t="e">
        <f t="shared" si="86"/>
        <v>#N/A</v>
      </c>
      <c r="HA30" s="170" t="e">
        <f t="shared" si="87"/>
        <v>#N/A</v>
      </c>
      <c r="HB30" s="170" t="e">
        <f t="shared" si="88"/>
        <v>#N/A</v>
      </c>
      <c r="HC30" s="170" t="e">
        <f t="shared" si="89"/>
        <v>#N/A</v>
      </c>
      <c r="HD30" s="170" t="e">
        <f t="shared" si="90"/>
        <v>#N/A</v>
      </c>
      <c r="HE30" s="170" t="e">
        <f t="shared" si="91"/>
        <v>#N/A</v>
      </c>
      <c r="HF30" s="170" t="e">
        <f t="shared" si="92"/>
        <v>#N/A</v>
      </c>
      <c r="HG30" s="170" t="e">
        <f t="shared" si="93"/>
        <v>#N/A</v>
      </c>
      <c r="HH30" s="170" t="e">
        <f t="shared" si="94"/>
        <v>#N/A</v>
      </c>
      <c r="HI30" s="170" t="e">
        <f t="shared" si="95"/>
        <v>#N/A</v>
      </c>
      <c r="HJ30" s="170" t="e">
        <f t="shared" si="96"/>
        <v>#N/A</v>
      </c>
      <c r="HK30" s="170" t="e">
        <f t="shared" si="97"/>
        <v>#N/A</v>
      </c>
      <c r="HL30" s="170" t="e">
        <f t="shared" si="98"/>
        <v>#N/A</v>
      </c>
      <c r="HM30" s="170" t="e">
        <f t="shared" si="99"/>
        <v>#N/A</v>
      </c>
      <c r="HN30" s="170" t="e">
        <f t="shared" si="100"/>
        <v>#N/A</v>
      </c>
      <c r="HO30" s="170" t="e">
        <f t="shared" si="101"/>
        <v>#N/A</v>
      </c>
      <c r="HP30" s="170" t="e">
        <f t="shared" si="102"/>
        <v>#N/A</v>
      </c>
      <c r="HQ30" s="170" t="e">
        <f t="shared" si="103"/>
        <v>#N/A</v>
      </c>
      <c r="HR30" s="170" t="e">
        <f t="shared" si="104"/>
        <v>#N/A</v>
      </c>
      <c r="HS30" s="170" t="e">
        <f t="shared" si="105"/>
        <v>#N/A</v>
      </c>
      <c r="HT30" s="170" t="e">
        <f t="shared" si="106"/>
        <v>#N/A</v>
      </c>
    </row>
    <row r="31" spans="1:228" hidden="1" x14ac:dyDescent="0.25">
      <c r="A31" s="4">
        <v>28</v>
      </c>
      <c r="B31" s="110"/>
      <c r="C31" s="118"/>
      <c r="D31" s="123" t="str">
        <f t="shared" si="107"/>
        <v/>
      </c>
      <c r="E31" s="96"/>
      <c r="F31" s="123" t="str">
        <f t="shared" si="108"/>
        <v/>
      </c>
      <c r="G31" s="118"/>
      <c r="H31" s="111"/>
      <c r="I31" s="36" t="str">
        <f t="shared" si="0"/>
        <v/>
      </c>
      <c r="J31" s="36" t="str">
        <f t="shared" si="1"/>
        <v/>
      </c>
      <c r="K31" s="74" t="str">
        <f t="shared" si="109"/>
        <v/>
      </c>
      <c r="L31" s="23"/>
      <c r="M31" s="58"/>
      <c r="N31" s="281"/>
      <c r="O31" s="75" t="str">
        <f>IF(AND(D31&gt;0,E31&gt;0,F31&gt;0),IF(ISBLANK(N31),IF(ISBLANK(L31),"",(F31-D31)*VLOOKUP(L31,VLookups!$A$4:$B$13,2,FALSE)),N31),"")</f>
        <v/>
      </c>
      <c r="P31" s="76" t="str">
        <f t="shared" si="2"/>
        <v/>
      </c>
      <c r="Q31" s="96"/>
      <c r="R31" s="271" t="str">
        <f>IF(AND(Q31&gt;0,E31&gt;0,NOT(O31="")),ABS(VLOOKUP($Q$1,VLookups!$A$43:$B$44,2,FALSE)-_xlfn.NORM.DIST(Q31,K31,O31,TRUE)),"")</f>
        <v/>
      </c>
      <c r="S31" s="95" t="str">
        <f>IF(AND($D31&gt;0,$E31&gt;0,$F31&gt;0,NOT(ISBLANK($L31))),_xlfn.NORM.INV(ABS(VLOOKUP($Q$1,VLookups!$A$43:$B$44,2,FALSE)-S$3),$K31,$O31),"")</f>
        <v/>
      </c>
      <c r="T31" s="94" t="str">
        <f>IF(AND($D31&gt;0,$E31&gt;0,$F31&gt;0,NOT(ISBLANK($L31))),_xlfn.NORM.INV(ABS(VLOOKUP($Q$1,VLookups!$A$43:$B$44,2,FALSE)-T$3),$K31,$O31),"")</f>
        <v/>
      </c>
      <c r="U31" s="95" t="str">
        <f>IF(AND($D31&gt;0,$E31&gt;0,$F31&gt;0,NOT(ISBLANK($L31))),_xlfn.NORM.INV(ABS(VLOOKUP($Q$1,VLookups!$A$43:$B$44,2,FALSE)-U$3),$K31,$O31),"")</f>
        <v/>
      </c>
      <c r="V31" s="94" t="str">
        <f>IF(AND($D31&gt;0,$E31&gt;0,$F31&gt;0,NOT(ISBLANK($L31))),_xlfn.NORM.INV(ABS(VLOOKUP($Q$1,VLookups!$A$43:$B$44,2,FALSE)-V$3),$K31,$O31),"")</f>
        <v/>
      </c>
      <c r="W31" s="95" t="str">
        <f>IF(AND($D31&gt;0,$E31&gt;0,$F31&gt;0,NOT(ISBLANK($L31))),_xlfn.NORM.INV(ABS(VLOOKUP($Q$1,VLookups!$A$43:$B$44,2,FALSE)-W$3),$K31,$O31),"")</f>
        <v/>
      </c>
      <c r="X31" s="94" t="str">
        <f>IF(AND($D31&gt;0,$E31&gt;0,$F31&gt;0,NOT(ISBLANK($L31))),_xlfn.NORM.INV(ABS(VLOOKUP($Q$1,VLookups!$A$43:$B$44,2,FALSE)-X$3),$K31,$O31),"")</f>
        <v/>
      </c>
      <c r="Y31" s="5"/>
      <c r="Z31" s="169" t="str">
        <f t="shared" si="110"/>
        <v/>
      </c>
      <c r="AA31" s="50" t="str">
        <f t="shared" ref="AA31:AT31" si="190">IF(ISNONTEXT($Z31),AB31-$Z31,"")</f>
        <v/>
      </c>
      <c r="AB31" s="50" t="str">
        <f t="shared" si="190"/>
        <v/>
      </c>
      <c r="AC31" s="50" t="str">
        <f t="shared" si="190"/>
        <v/>
      </c>
      <c r="AD31" s="50" t="str">
        <f t="shared" si="190"/>
        <v/>
      </c>
      <c r="AE31" s="50" t="str">
        <f t="shared" si="190"/>
        <v/>
      </c>
      <c r="AF31" s="50" t="str">
        <f t="shared" si="190"/>
        <v/>
      </c>
      <c r="AG31" s="50" t="str">
        <f t="shared" si="190"/>
        <v/>
      </c>
      <c r="AH31" s="50" t="str">
        <f t="shared" si="190"/>
        <v/>
      </c>
      <c r="AI31" s="50" t="str">
        <f t="shared" si="190"/>
        <v/>
      </c>
      <c r="AJ31" s="50" t="str">
        <f t="shared" si="190"/>
        <v/>
      </c>
      <c r="AK31" s="50" t="str">
        <f t="shared" si="190"/>
        <v/>
      </c>
      <c r="AL31" s="50" t="str">
        <f t="shared" si="190"/>
        <v/>
      </c>
      <c r="AM31" s="50" t="str">
        <f t="shared" si="190"/>
        <v/>
      </c>
      <c r="AN31" s="50" t="str">
        <f t="shared" si="190"/>
        <v/>
      </c>
      <c r="AO31" s="50" t="str">
        <f t="shared" si="190"/>
        <v/>
      </c>
      <c r="AP31" s="50" t="str">
        <f t="shared" si="190"/>
        <v/>
      </c>
      <c r="AQ31" s="50" t="str">
        <f t="shared" si="190"/>
        <v/>
      </c>
      <c r="AR31" s="50" t="str">
        <f t="shared" si="190"/>
        <v/>
      </c>
      <c r="AS31" s="50" t="str">
        <f t="shared" si="190"/>
        <v/>
      </c>
      <c r="AT31" s="50" t="str">
        <f t="shared" si="190"/>
        <v/>
      </c>
      <c r="AU31" s="50" t="str">
        <f t="shared" si="112"/>
        <v/>
      </c>
      <c r="AV31" s="50" t="str">
        <f t="shared" ref="AV31:DG31" si="191">IF(ISNONTEXT($Z31),AU31+$Z31,"")</f>
        <v/>
      </c>
      <c r="AW31" s="50" t="str">
        <f t="shared" si="191"/>
        <v/>
      </c>
      <c r="AX31" s="50" t="str">
        <f t="shared" si="191"/>
        <v/>
      </c>
      <c r="AY31" s="50" t="str">
        <f t="shared" si="191"/>
        <v/>
      </c>
      <c r="AZ31" s="50" t="str">
        <f t="shared" si="191"/>
        <v/>
      </c>
      <c r="BA31" s="50" t="str">
        <f t="shared" si="191"/>
        <v/>
      </c>
      <c r="BB31" s="50" t="str">
        <f t="shared" si="191"/>
        <v/>
      </c>
      <c r="BC31" s="50" t="str">
        <f t="shared" si="191"/>
        <v/>
      </c>
      <c r="BD31" s="50" t="str">
        <f t="shared" si="191"/>
        <v/>
      </c>
      <c r="BE31" s="50" t="str">
        <f t="shared" si="191"/>
        <v/>
      </c>
      <c r="BF31" s="50" t="str">
        <f t="shared" si="191"/>
        <v/>
      </c>
      <c r="BG31" s="50" t="str">
        <f t="shared" si="191"/>
        <v/>
      </c>
      <c r="BH31" s="50" t="str">
        <f t="shared" si="191"/>
        <v/>
      </c>
      <c r="BI31" s="50" t="str">
        <f t="shared" si="191"/>
        <v/>
      </c>
      <c r="BJ31" s="50" t="str">
        <f t="shared" si="191"/>
        <v/>
      </c>
      <c r="BK31" s="50" t="str">
        <f t="shared" si="191"/>
        <v/>
      </c>
      <c r="BL31" s="50" t="str">
        <f t="shared" si="191"/>
        <v/>
      </c>
      <c r="BM31" s="50" t="str">
        <f t="shared" si="191"/>
        <v/>
      </c>
      <c r="BN31" s="50" t="str">
        <f t="shared" si="191"/>
        <v/>
      </c>
      <c r="BO31" s="50" t="str">
        <f t="shared" si="191"/>
        <v/>
      </c>
      <c r="BP31" s="50" t="str">
        <f t="shared" si="191"/>
        <v/>
      </c>
      <c r="BQ31" s="50" t="str">
        <f t="shared" si="191"/>
        <v/>
      </c>
      <c r="BR31" s="50" t="str">
        <f t="shared" si="191"/>
        <v/>
      </c>
      <c r="BS31" s="50" t="str">
        <f t="shared" si="191"/>
        <v/>
      </c>
      <c r="BT31" s="50" t="str">
        <f t="shared" si="191"/>
        <v/>
      </c>
      <c r="BU31" s="50" t="str">
        <f t="shared" si="191"/>
        <v/>
      </c>
      <c r="BV31" s="50" t="str">
        <f t="shared" si="191"/>
        <v/>
      </c>
      <c r="BW31" s="50" t="str">
        <f t="shared" si="191"/>
        <v/>
      </c>
      <c r="BX31" s="50" t="str">
        <f t="shared" si="191"/>
        <v/>
      </c>
      <c r="BY31" s="50" t="str">
        <f t="shared" si="191"/>
        <v/>
      </c>
      <c r="BZ31" s="50" t="str">
        <f t="shared" si="191"/>
        <v/>
      </c>
      <c r="CA31" s="50" t="str">
        <f t="shared" si="191"/>
        <v/>
      </c>
      <c r="CB31" s="50" t="str">
        <f t="shared" si="191"/>
        <v/>
      </c>
      <c r="CC31" s="50" t="str">
        <f t="shared" si="191"/>
        <v/>
      </c>
      <c r="CD31" s="50" t="str">
        <f t="shared" si="191"/>
        <v/>
      </c>
      <c r="CE31" s="50" t="str">
        <f t="shared" si="191"/>
        <v/>
      </c>
      <c r="CF31" s="50" t="str">
        <f t="shared" si="191"/>
        <v/>
      </c>
      <c r="CG31" s="50" t="str">
        <f t="shared" si="191"/>
        <v/>
      </c>
      <c r="CH31" s="50" t="str">
        <f t="shared" si="191"/>
        <v/>
      </c>
      <c r="CI31" s="50" t="str">
        <f t="shared" si="191"/>
        <v/>
      </c>
      <c r="CJ31" s="50" t="str">
        <f t="shared" si="191"/>
        <v/>
      </c>
      <c r="CK31" s="50" t="str">
        <f t="shared" si="191"/>
        <v/>
      </c>
      <c r="CL31" s="50" t="str">
        <f t="shared" si="191"/>
        <v/>
      </c>
      <c r="CM31" s="50" t="str">
        <f t="shared" si="191"/>
        <v/>
      </c>
      <c r="CN31" s="50" t="str">
        <f t="shared" si="191"/>
        <v/>
      </c>
      <c r="CO31" s="50" t="str">
        <f t="shared" si="191"/>
        <v/>
      </c>
      <c r="CP31" s="50" t="str">
        <f t="shared" si="191"/>
        <v/>
      </c>
      <c r="CQ31" s="50" t="str">
        <f t="shared" si="191"/>
        <v/>
      </c>
      <c r="CR31" s="50" t="str">
        <f t="shared" si="191"/>
        <v/>
      </c>
      <c r="CS31" s="50" t="str">
        <f t="shared" si="191"/>
        <v/>
      </c>
      <c r="CT31" s="50" t="str">
        <f t="shared" si="191"/>
        <v/>
      </c>
      <c r="CU31" s="50" t="str">
        <f t="shared" si="191"/>
        <v/>
      </c>
      <c r="CV31" s="50" t="str">
        <f t="shared" si="191"/>
        <v/>
      </c>
      <c r="CW31" s="50" t="str">
        <f t="shared" si="191"/>
        <v/>
      </c>
      <c r="CX31" s="50" t="str">
        <f t="shared" si="191"/>
        <v/>
      </c>
      <c r="CY31" s="50" t="str">
        <f t="shared" si="191"/>
        <v/>
      </c>
      <c r="CZ31" s="50" t="str">
        <f t="shared" si="191"/>
        <v/>
      </c>
      <c r="DA31" s="50" t="str">
        <f t="shared" si="191"/>
        <v/>
      </c>
      <c r="DB31" s="50" t="str">
        <f t="shared" si="191"/>
        <v/>
      </c>
      <c r="DC31" s="50" t="str">
        <f t="shared" si="191"/>
        <v/>
      </c>
      <c r="DD31" s="50" t="str">
        <f t="shared" si="191"/>
        <v/>
      </c>
      <c r="DE31" s="50" t="str">
        <f t="shared" si="191"/>
        <v/>
      </c>
      <c r="DF31" s="50" t="str">
        <f t="shared" si="191"/>
        <v/>
      </c>
      <c r="DG31" s="50" t="str">
        <f t="shared" si="191"/>
        <v/>
      </c>
      <c r="DH31" s="50" t="str">
        <f t="shared" ref="DH31:DW31" si="192">IF(ISNONTEXT($Z31),DG31+$Z31,"")</f>
        <v/>
      </c>
      <c r="DI31" s="50" t="str">
        <f t="shared" si="192"/>
        <v/>
      </c>
      <c r="DJ31" s="50" t="str">
        <f t="shared" si="192"/>
        <v/>
      </c>
      <c r="DK31" s="50" t="str">
        <f t="shared" si="192"/>
        <v/>
      </c>
      <c r="DL31" s="50" t="str">
        <f t="shared" si="192"/>
        <v/>
      </c>
      <c r="DM31" s="50" t="str">
        <f t="shared" si="192"/>
        <v/>
      </c>
      <c r="DN31" s="50" t="str">
        <f t="shared" si="192"/>
        <v/>
      </c>
      <c r="DO31" s="50" t="str">
        <f t="shared" si="192"/>
        <v/>
      </c>
      <c r="DP31" s="50" t="str">
        <f t="shared" si="192"/>
        <v/>
      </c>
      <c r="DQ31" s="50" t="str">
        <f t="shared" si="192"/>
        <v/>
      </c>
      <c r="DR31" s="50" t="str">
        <f t="shared" si="192"/>
        <v/>
      </c>
      <c r="DS31" s="50" t="str">
        <f t="shared" si="192"/>
        <v/>
      </c>
      <c r="DT31" s="50" t="str">
        <f t="shared" si="192"/>
        <v/>
      </c>
      <c r="DU31" s="50" t="str">
        <f t="shared" si="192"/>
        <v/>
      </c>
      <c r="DV31" s="50" t="str">
        <f t="shared" si="192"/>
        <v/>
      </c>
      <c r="DW31" s="50" t="str">
        <f t="shared" si="192"/>
        <v/>
      </c>
      <c r="DX31" s="170" t="e">
        <f t="shared" si="6"/>
        <v>#N/A</v>
      </c>
      <c r="DY31" s="170" t="e">
        <f t="shared" si="7"/>
        <v>#N/A</v>
      </c>
      <c r="DZ31" s="170" t="e">
        <f t="shared" si="8"/>
        <v>#N/A</v>
      </c>
      <c r="EA31" s="170" t="e">
        <f t="shared" si="9"/>
        <v>#N/A</v>
      </c>
      <c r="EB31" s="170" t="e">
        <f t="shared" si="10"/>
        <v>#N/A</v>
      </c>
      <c r="EC31" s="170" t="e">
        <f t="shared" si="11"/>
        <v>#N/A</v>
      </c>
      <c r="ED31" s="170" t="e">
        <f t="shared" si="12"/>
        <v>#N/A</v>
      </c>
      <c r="EE31" s="170" t="e">
        <f t="shared" si="13"/>
        <v>#N/A</v>
      </c>
      <c r="EF31" s="170" t="e">
        <f t="shared" si="14"/>
        <v>#N/A</v>
      </c>
      <c r="EG31" s="170" t="e">
        <f t="shared" si="15"/>
        <v>#N/A</v>
      </c>
      <c r="EH31" s="170" t="e">
        <f t="shared" si="16"/>
        <v>#N/A</v>
      </c>
      <c r="EI31" s="170" t="e">
        <f t="shared" si="17"/>
        <v>#N/A</v>
      </c>
      <c r="EJ31" s="170" t="e">
        <f t="shared" si="18"/>
        <v>#N/A</v>
      </c>
      <c r="EK31" s="170" t="e">
        <f t="shared" si="19"/>
        <v>#N/A</v>
      </c>
      <c r="EL31" s="170" t="e">
        <f t="shared" si="20"/>
        <v>#N/A</v>
      </c>
      <c r="EM31" s="170" t="e">
        <f t="shared" si="21"/>
        <v>#N/A</v>
      </c>
      <c r="EN31" s="170" t="e">
        <f t="shared" si="22"/>
        <v>#N/A</v>
      </c>
      <c r="EO31" s="170" t="e">
        <f t="shared" si="23"/>
        <v>#N/A</v>
      </c>
      <c r="EP31" s="170" t="e">
        <f t="shared" si="24"/>
        <v>#N/A</v>
      </c>
      <c r="EQ31" s="170" t="e">
        <f t="shared" si="25"/>
        <v>#N/A</v>
      </c>
      <c r="ER31" s="170" t="e">
        <f t="shared" si="26"/>
        <v>#N/A</v>
      </c>
      <c r="ES31" s="170" t="e">
        <f t="shared" si="27"/>
        <v>#N/A</v>
      </c>
      <c r="ET31" s="170" t="e">
        <f t="shared" si="28"/>
        <v>#N/A</v>
      </c>
      <c r="EU31" s="170" t="e">
        <f t="shared" si="29"/>
        <v>#N/A</v>
      </c>
      <c r="EV31" s="170" t="e">
        <f t="shared" si="30"/>
        <v>#N/A</v>
      </c>
      <c r="EW31" s="170" t="e">
        <f t="shared" si="31"/>
        <v>#N/A</v>
      </c>
      <c r="EX31" s="170" t="e">
        <f t="shared" si="32"/>
        <v>#N/A</v>
      </c>
      <c r="EY31" s="170" t="e">
        <f t="shared" si="33"/>
        <v>#N/A</v>
      </c>
      <c r="EZ31" s="170" t="e">
        <f t="shared" si="34"/>
        <v>#N/A</v>
      </c>
      <c r="FA31" s="170" t="e">
        <f t="shared" si="35"/>
        <v>#N/A</v>
      </c>
      <c r="FB31" s="170" t="e">
        <f t="shared" si="36"/>
        <v>#N/A</v>
      </c>
      <c r="FC31" s="170" t="e">
        <f t="shared" si="37"/>
        <v>#N/A</v>
      </c>
      <c r="FD31" s="170" t="e">
        <f t="shared" si="38"/>
        <v>#N/A</v>
      </c>
      <c r="FE31" s="170" t="e">
        <f t="shared" si="39"/>
        <v>#N/A</v>
      </c>
      <c r="FF31" s="170" t="e">
        <f t="shared" si="40"/>
        <v>#N/A</v>
      </c>
      <c r="FG31" s="170" t="e">
        <f t="shared" si="41"/>
        <v>#N/A</v>
      </c>
      <c r="FH31" s="170" t="e">
        <f t="shared" si="42"/>
        <v>#N/A</v>
      </c>
      <c r="FI31" s="170" t="e">
        <f t="shared" si="43"/>
        <v>#N/A</v>
      </c>
      <c r="FJ31" s="170" t="e">
        <f t="shared" si="44"/>
        <v>#N/A</v>
      </c>
      <c r="FK31" s="170" t="e">
        <f t="shared" si="45"/>
        <v>#N/A</v>
      </c>
      <c r="FL31" s="170" t="e">
        <f t="shared" si="46"/>
        <v>#N/A</v>
      </c>
      <c r="FM31" s="170" t="e">
        <f t="shared" si="47"/>
        <v>#N/A</v>
      </c>
      <c r="FN31" s="170" t="e">
        <f t="shared" si="48"/>
        <v>#N/A</v>
      </c>
      <c r="FO31" s="170" t="e">
        <f t="shared" si="49"/>
        <v>#N/A</v>
      </c>
      <c r="FP31" s="170" t="e">
        <f t="shared" si="50"/>
        <v>#N/A</v>
      </c>
      <c r="FQ31" s="170" t="e">
        <f t="shared" si="51"/>
        <v>#N/A</v>
      </c>
      <c r="FR31" s="170" t="e">
        <f t="shared" si="52"/>
        <v>#N/A</v>
      </c>
      <c r="FS31" s="170" t="e">
        <f t="shared" si="53"/>
        <v>#N/A</v>
      </c>
      <c r="FT31" s="170" t="e">
        <f t="shared" si="54"/>
        <v>#N/A</v>
      </c>
      <c r="FU31" s="170" t="e">
        <f t="shared" si="55"/>
        <v>#N/A</v>
      </c>
      <c r="FV31" s="170" t="e">
        <f t="shared" si="56"/>
        <v>#N/A</v>
      </c>
      <c r="FW31" s="170" t="e">
        <f t="shared" si="57"/>
        <v>#N/A</v>
      </c>
      <c r="FX31" s="170" t="e">
        <f t="shared" si="58"/>
        <v>#N/A</v>
      </c>
      <c r="FY31" s="170" t="e">
        <f t="shared" si="59"/>
        <v>#N/A</v>
      </c>
      <c r="FZ31" s="170" t="e">
        <f t="shared" si="60"/>
        <v>#N/A</v>
      </c>
      <c r="GA31" s="170" t="e">
        <f t="shared" si="61"/>
        <v>#N/A</v>
      </c>
      <c r="GB31" s="170" t="e">
        <f t="shared" si="62"/>
        <v>#N/A</v>
      </c>
      <c r="GC31" s="170" t="e">
        <f t="shared" si="63"/>
        <v>#N/A</v>
      </c>
      <c r="GD31" s="170" t="e">
        <f t="shared" si="64"/>
        <v>#N/A</v>
      </c>
      <c r="GE31" s="170" t="e">
        <f t="shared" si="65"/>
        <v>#N/A</v>
      </c>
      <c r="GF31" s="170" t="e">
        <f t="shared" si="66"/>
        <v>#N/A</v>
      </c>
      <c r="GG31" s="170" t="e">
        <f t="shared" si="67"/>
        <v>#N/A</v>
      </c>
      <c r="GH31" s="170" t="e">
        <f t="shared" si="68"/>
        <v>#N/A</v>
      </c>
      <c r="GI31" s="170" t="e">
        <f t="shared" si="69"/>
        <v>#N/A</v>
      </c>
      <c r="GJ31" s="170" t="e">
        <f t="shared" si="70"/>
        <v>#N/A</v>
      </c>
      <c r="GK31" s="170" t="e">
        <f t="shared" si="71"/>
        <v>#N/A</v>
      </c>
      <c r="GL31" s="170" t="e">
        <f t="shared" si="72"/>
        <v>#N/A</v>
      </c>
      <c r="GM31" s="170" t="e">
        <f t="shared" si="73"/>
        <v>#N/A</v>
      </c>
      <c r="GN31" s="170" t="e">
        <f t="shared" si="74"/>
        <v>#N/A</v>
      </c>
      <c r="GO31" s="170" t="e">
        <f t="shared" si="75"/>
        <v>#N/A</v>
      </c>
      <c r="GP31" s="170" t="e">
        <f t="shared" si="76"/>
        <v>#N/A</v>
      </c>
      <c r="GQ31" s="170" t="e">
        <f t="shared" si="77"/>
        <v>#N/A</v>
      </c>
      <c r="GR31" s="170" t="e">
        <f t="shared" si="78"/>
        <v>#N/A</v>
      </c>
      <c r="GS31" s="170" t="e">
        <f t="shared" si="79"/>
        <v>#N/A</v>
      </c>
      <c r="GT31" s="170" t="e">
        <f t="shared" si="80"/>
        <v>#N/A</v>
      </c>
      <c r="GU31" s="170" t="e">
        <f t="shared" si="81"/>
        <v>#N/A</v>
      </c>
      <c r="GV31" s="170" t="e">
        <f t="shared" si="82"/>
        <v>#N/A</v>
      </c>
      <c r="GW31" s="170" t="e">
        <f t="shared" si="83"/>
        <v>#N/A</v>
      </c>
      <c r="GX31" s="170" t="e">
        <f t="shared" si="84"/>
        <v>#N/A</v>
      </c>
      <c r="GY31" s="170" t="e">
        <f t="shared" si="85"/>
        <v>#N/A</v>
      </c>
      <c r="GZ31" s="170" t="e">
        <f t="shared" si="86"/>
        <v>#N/A</v>
      </c>
      <c r="HA31" s="170" t="e">
        <f t="shared" si="87"/>
        <v>#N/A</v>
      </c>
      <c r="HB31" s="170" t="e">
        <f t="shared" si="88"/>
        <v>#N/A</v>
      </c>
      <c r="HC31" s="170" t="e">
        <f t="shared" si="89"/>
        <v>#N/A</v>
      </c>
      <c r="HD31" s="170" t="e">
        <f t="shared" si="90"/>
        <v>#N/A</v>
      </c>
      <c r="HE31" s="170" t="e">
        <f t="shared" si="91"/>
        <v>#N/A</v>
      </c>
      <c r="HF31" s="170" t="e">
        <f t="shared" si="92"/>
        <v>#N/A</v>
      </c>
      <c r="HG31" s="170" t="e">
        <f t="shared" si="93"/>
        <v>#N/A</v>
      </c>
      <c r="HH31" s="170" t="e">
        <f t="shared" si="94"/>
        <v>#N/A</v>
      </c>
      <c r="HI31" s="170" t="e">
        <f t="shared" si="95"/>
        <v>#N/A</v>
      </c>
      <c r="HJ31" s="170" t="e">
        <f t="shared" si="96"/>
        <v>#N/A</v>
      </c>
      <c r="HK31" s="170" t="e">
        <f t="shared" si="97"/>
        <v>#N/A</v>
      </c>
      <c r="HL31" s="170" t="e">
        <f t="shared" si="98"/>
        <v>#N/A</v>
      </c>
      <c r="HM31" s="170" t="e">
        <f t="shared" si="99"/>
        <v>#N/A</v>
      </c>
      <c r="HN31" s="170" t="e">
        <f t="shared" si="100"/>
        <v>#N/A</v>
      </c>
      <c r="HO31" s="170" t="e">
        <f t="shared" si="101"/>
        <v>#N/A</v>
      </c>
      <c r="HP31" s="170" t="e">
        <f t="shared" si="102"/>
        <v>#N/A</v>
      </c>
      <c r="HQ31" s="170" t="e">
        <f t="shared" si="103"/>
        <v>#N/A</v>
      </c>
      <c r="HR31" s="170" t="e">
        <f t="shared" si="104"/>
        <v>#N/A</v>
      </c>
      <c r="HS31" s="170" t="e">
        <f t="shared" si="105"/>
        <v>#N/A</v>
      </c>
      <c r="HT31" s="170" t="e">
        <f t="shared" si="106"/>
        <v>#N/A</v>
      </c>
    </row>
    <row r="32" spans="1:228" hidden="1" x14ac:dyDescent="0.25">
      <c r="A32" s="4">
        <v>29</v>
      </c>
      <c r="B32" s="110"/>
      <c r="C32" s="118"/>
      <c r="D32" s="123" t="str">
        <f t="shared" si="107"/>
        <v/>
      </c>
      <c r="E32" s="96"/>
      <c r="F32" s="123" t="str">
        <f t="shared" si="108"/>
        <v/>
      </c>
      <c r="G32" s="118"/>
      <c r="H32" s="111"/>
      <c r="I32" s="36" t="str">
        <f t="shared" si="0"/>
        <v/>
      </c>
      <c r="J32" s="36" t="str">
        <f t="shared" si="1"/>
        <v/>
      </c>
      <c r="K32" s="74" t="str">
        <f t="shared" si="109"/>
        <v/>
      </c>
      <c r="L32" s="23"/>
      <c r="M32" s="58"/>
      <c r="N32" s="281"/>
      <c r="O32" s="75" t="str">
        <f>IF(AND(D32&gt;0,E32&gt;0,F32&gt;0),IF(ISBLANK(N32),IF(ISBLANK(L32),"",(F32-D32)*VLOOKUP(L32,VLookups!$A$4:$B$13,2,FALSE)),N32),"")</f>
        <v/>
      </c>
      <c r="P32" s="76" t="str">
        <f t="shared" si="2"/>
        <v/>
      </c>
      <c r="Q32" s="96"/>
      <c r="R32" s="271" t="str">
        <f>IF(AND(Q32&gt;0,E32&gt;0,NOT(O32="")),ABS(VLOOKUP($Q$1,VLookups!$A$43:$B$44,2,FALSE)-_xlfn.NORM.DIST(Q32,K32,O32,TRUE)),"")</f>
        <v/>
      </c>
      <c r="S32" s="95" t="str">
        <f>IF(AND($D32&gt;0,$E32&gt;0,$F32&gt;0,NOT(ISBLANK($L32))),_xlfn.NORM.INV(ABS(VLOOKUP($Q$1,VLookups!$A$43:$B$44,2,FALSE)-S$3),$K32,$O32),"")</f>
        <v/>
      </c>
      <c r="T32" s="94" t="str">
        <f>IF(AND($D32&gt;0,$E32&gt;0,$F32&gt;0,NOT(ISBLANK($L32))),_xlfn.NORM.INV(ABS(VLOOKUP($Q$1,VLookups!$A$43:$B$44,2,FALSE)-T$3),$K32,$O32),"")</f>
        <v/>
      </c>
      <c r="U32" s="95" t="str">
        <f>IF(AND($D32&gt;0,$E32&gt;0,$F32&gt;0,NOT(ISBLANK($L32))),_xlfn.NORM.INV(ABS(VLOOKUP($Q$1,VLookups!$A$43:$B$44,2,FALSE)-U$3),$K32,$O32),"")</f>
        <v/>
      </c>
      <c r="V32" s="94" t="str">
        <f>IF(AND($D32&gt;0,$E32&gt;0,$F32&gt;0,NOT(ISBLANK($L32))),_xlfn.NORM.INV(ABS(VLOOKUP($Q$1,VLookups!$A$43:$B$44,2,FALSE)-V$3),$K32,$O32),"")</f>
        <v/>
      </c>
      <c r="W32" s="95" t="str">
        <f>IF(AND($D32&gt;0,$E32&gt;0,$F32&gt;0,NOT(ISBLANK($L32))),_xlfn.NORM.INV(ABS(VLOOKUP($Q$1,VLookups!$A$43:$B$44,2,FALSE)-W$3),$K32,$O32),"")</f>
        <v/>
      </c>
      <c r="X32" s="94" t="str">
        <f>IF(AND($D32&gt;0,$E32&gt;0,$F32&gt;0,NOT(ISBLANK($L32))),_xlfn.NORM.INV(ABS(VLOOKUP($Q$1,VLookups!$A$43:$B$44,2,FALSE)-X$3),$K32,$O32),"")</f>
        <v/>
      </c>
      <c r="Y32" s="5"/>
      <c r="Z32" s="169" t="str">
        <f t="shared" si="110"/>
        <v/>
      </c>
      <c r="AA32" s="50" t="str">
        <f t="shared" ref="AA32:AT32" si="193">IF(ISNONTEXT($Z32),AB32-$Z32,"")</f>
        <v/>
      </c>
      <c r="AB32" s="50" t="str">
        <f t="shared" si="193"/>
        <v/>
      </c>
      <c r="AC32" s="50" t="str">
        <f t="shared" si="193"/>
        <v/>
      </c>
      <c r="AD32" s="50" t="str">
        <f t="shared" si="193"/>
        <v/>
      </c>
      <c r="AE32" s="50" t="str">
        <f t="shared" si="193"/>
        <v/>
      </c>
      <c r="AF32" s="50" t="str">
        <f t="shared" si="193"/>
        <v/>
      </c>
      <c r="AG32" s="50" t="str">
        <f t="shared" si="193"/>
        <v/>
      </c>
      <c r="AH32" s="50" t="str">
        <f t="shared" si="193"/>
        <v/>
      </c>
      <c r="AI32" s="50" t="str">
        <f t="shared" si="193"/>
        <v/>
      </c>
      <c r="AJ32" s="50" t="str">
        <f t="shared" si="193"/>
        <v/>
      </c>
      <c r="AK32" s="50" t="str">
        <f t="shared" si="193"/>
        <v/>
      </c>
      <c r="AL32" s="50" t="str">
        <f t="shared" si="193"/>
        <v/>
      </c>
      <c r="AM32" s="50" t="str">
        <f t="shared" si="193"/>
        <v/>
      </c>
      <c r="AN32" s="50" t="str">
        <f t="shared" si="193"/>
        <v/>
      </c>
      <c r="AO32" s="50" t="str">
        <f t="shared" si="193"/>
        <v/>
      </c>
      <c r="AP32" s="50" t="str">
        <f t="shared" si="193"/>
        <v/>
      </c>
      <c r="AQ32" s="50" t="str">
        <f t="shared" si="193"/>
        <v/>
      </c>
      <c r="AR32" s="50" t="str">
        <f t="shared" si="193"/>
        <v/>
      </c>
      <c r="AS32" s="50" t="str">
        <f t="shared" si="193"/>
        <v/>
      </c>
      <c r="AT32" s="50" t="str">
        <f t="shared" si="193"/>
        <v/>
      </c>
      <c r="AU32" s="50" t="str">
        <f t="shared" si="112"/>
        <v/>
      </c>
      <c r="AV32" s="50" t="str">
        <f t="shared" ref="AV32:DG32" si="194">IF(ISNONTEXT($Z32),AU32+$Z32,"")</f>
        <v/>
      </c>
      <c r="AW32" s="50" t="str">
        <f t="shared" si="194"/>
        <v/>
      </c>
      <c r="AX32" s="50" t="str">
        <f t="shared" si="194"/>
        <v/>
      </c>
      <c r="AY32" s="50" t="str">
        <f t="shared" si="194"/>
        <v/>
      </c>
      <c r="AZ32" s="50" t="str">
        <f t="shared" si="194"/>
        <v/>
      </c>
      <c r="BA32" s="50" t="str">
        <f t="shared" si="194"/>
        <v/>
      </c>
      <c r="BB32" s="50" t="str">
        <f t="shared" si="194"/>
        <v/>
      </c>
      <c r="BC32" s="50" t="str">
        <f t="shared" si="194"/>
        <v/>
      </c>
      <c r="BD32" s="50" t="str">
        <f t="shared" si="194"/>
        <v/>
      </c>
      <c r="BE32" s="50" t="str">
        <f t="shared" si="194"/>
        <v/>
      </c>
      <c r="BF32" s="50" t="str">
        <f t="shared" si="194"/>
        <v/>
      </c>
      <c r="BG32" s="50" t="str">
        <f t="shared" si="194"/>
        <v/>
      </c>
      <c r="BH32" s="50" t="str">
        <f t="shared" si="194"/>
        <v/>
      </c>
      <c r="BI32" s="50" t="str">
        <f t="shared" si="194"/>
        <v/>
      </c>
      <c r="BJ32" s="50" t="str">
        <f t="shared" si="194"/>
        <v/>
      </c>
      <c r="BK32" s="50" t="str">
        <f t="shared" si="194"/>
        <v/>
      </c>
      <c r="BL32" s="50" t="str">
        <f t="shared" si="194"/>
        <v/>
      </c>
      <c r="BM32" s="50" t="str">
        <f t="shared" si="194"/>
        <v/>
      </c>
      <c r="BN32" s="50" t="str">
        <f t="shared" si="194"/>
        <v/>
      </c>
      <c r="BO32" s="50" t="str">
        <f t="shared" si="194"/>
        <v/>
      </c>
      <c r="BP32" s="50" t="str">
        <f t="shared" si="194"/>
        <v/>
      </c>
      <c r="BQ32" s="50" t="str">
        <f t="shared" si="194"/>
        <v/>
      </c>
      <c r="BR32" s="50" t="str">
        <f t="shared" si="194"/>
        <v/>
      </c>
      <c r="BS32" s="50" t="str">
        <f t="shared" si="194"/>
        <v/>
      </c>
      <c r="BT32" s="50" t="str">
        <f t="shared" si="194"/>
        <v/>
      </c>
      <c r="BU32" s="50" t="str">
        <f t="shared" si="194"/>
        <v/>
      </c>
      <c r="BV32" s="50" t="str">
        <f t="shared" si="194"/>
        <v/>
      </c>
      <c r="BW32" s="50" t="str">
        <f t="shared" si="194"/>
        <v/>
      </c>
      <c r="BX32" s="50" t="str">
        <f t="shared" si="194"/>
        <v/>
      </c>
      <c r="BY32" s="50" t="str">
        <f t="shared" si="194"/>
        <v/>
      </c>
      <c r="BZ32" s="50" t="str">
        <f t="shared" si="194"/>
        <v/>
      </c>
      <c r="CA32" s="50" t="str">
        <f t="shared" si="194"/>
        <v/>
      </c>
      <c r="CB32" s="50" t="str">
        <f t="shared" si="194"/>
        <v/>
      </c>
      <c r="CC32" s="50" t="str">
        <f t="shared" si="194"/>
        <v/>
      </c>
      <c r="CD32" s="50" t="str">
        <f t="shared" si="194"/>
        <v/>
      </c>
      <c r="CE32" s="50" t="str">
        <f t="shared" si="194"/>
        <v/>
      </c>
      <c r="CF32" s="50" t="str">
        <f t="shared" si="194"/>
        <v/>
      </c>
      <c r="CG32" s="50" t="str">
        <f t="shared" si="194"/>
        <v/>
      </c>
      <c r="CH32" s="50" t="str">
        <f t="shared" si="194"/>
        <v/>
      </c>
      <c r="CI32" s="50" t="str">
        <f t="shared" si="194"/>
        <v/>
      </c>
      <c r="CJ32" s="50" t="str">
        <f t="shared" si="194"/>
        <v/>
      </c>
      <c r="CK32" s="50" t="str">
        <f t="shared" si="194"/>
        <v/>
      </c>
      <c r="CL32" s="50" t="str">
        <f t="shared" si="194"/>
        <v/>
      </c>
      <c r="CM32" s="50" t="str">
        <f t="shared" si="194"/>
        <v/>
      </c>
      <c r="CN32" s="50" t="str">
        <f t="shared" si="194"/>
        <v/>
      </c>
      <c r="CO32" s="50" t="str">
        <f t="shared" si="194"/>
        <v/>
      </c>
      <c r="CP32" s="50" t="str">
        <f t="shared" si="194"/>
        <v/>
      </c>
      <c r="CQ32" s="50" t="str">
        <f t="shared" si="194"/>
        <v/>
      </c>
      <c r="CR32" s="50" t="str">
        <f t="shared" si="194"/>
        <v/>
      </c>
      <c r="CS32" s="50" t="str">
        <f t="shared" si="194"/>
        <v/>
      </c>
      <c r="CT32" s="50" t="str">
        <f t="shared" si="194"/>
        <v/>
      </c>
      <c r="CU32" s="50" t="str">
        <f t="shared" si="194"/>
        <v/>
      </c>
      <c r="CV32" s="50" t="str">
        <f t="shared" si="194"/>
        <v/>
      </c>
      <c r="CW32" s="50" t="str">
        <f t="shared" si="194"/>
        <v/>
      </c>
      <c r="CX32" s="50" t="str">
        <f t="shared" si="194"/>
        <v/>
      </c>
      <c r="CY32" s="50" t="str">
        <f t="shared" si="194"/>
        <v/>
      </c>
      <c r="CZ32" s="50" t="str">
        <f t="shared" si="194"/>
        <v/>
      </c>
      <c r="DA32" s="50" t="str">
        <f t="shared" si="194"/>
        <v/>
      </c>
      <c r="DB32" s="50" t="str">
        <f t="shared" si="194"/>
        <v/>
      </c>
      <c r="DC32" s="50" t="str">
        <f t="shared" si="194"/>
        <v/>
      </c>
      <c r="DD32" s="50" t="str">
        <f t="shared" si="194"/>
        <v/>
      </c>
      <c r="DE32" s="50" t="str">
        <f t="shared" si="194"/>
        <v/>
      </c>
      <c r="DF32" s="50" t="str">
        <f t="shared" si="194"/>
        <v/>
      </c>
      <c r="DG32" s="50" t="str">
        <f t="shared" si="194"/>
        <v/>
      </c>
      <c r="DH32" s="50" t="str">
        <f t="shared" ref="DH32:DW32" si="195">IF(ISNONTEXT($Z32),DG32+$Z32,"")</f>
        <v/>
      </c>
      <c r="DI32" s="50" t="str">
        <f t="shared" si="195"/>
        <v/>
      </c>
      <c r="DJ32" s="50" t="str">
        <f t="shared" si="195"/>
        <v/>
      </c>
      <c r="DK32" s="50" t="str">
        <f t="shared" si="195"/>
        <v/>
      </c>
      <c r="DL32" s="50" t="str">
        <f t="shared" si="195"/>
        <v/>
      </c>
      <c r="DM32" s="50" t="str">
        <f t="shared" si="195"/>
        <v/>
      </c>
      <c r="DN32" s="50" t="str">
        <f t="shared" si="195"/>
        <v/>
      </c>
      <c r="DO32" s="50" t="str">
        <f t="shared" si="195"/>
        <v/>
      </c>
      <c r="DP32" s="50" t="str">
        <f t="shared" si="195"/>
        <v/>
      </c>
      <c r="DQ32" s="50" t="str">
        <f t="shared" si="195"/>
        <v/>
      </c>
      <c r="DR32" s="50" t="str">
        <f t="shared" si="195"/>
        <v/>
      </c>
      <c r="DS32" s="50" t="str">
        <f t="shared" si="195"/>
        <v/>
      </c>
      <c r="DT32" s="50" t="str">
        <f t="shared" si="195"/>
        <v/>
      </c>
      <c r="DU32" s="50" t="str">
        <f t="shared" si="195"/>
        <v/>
      </c>
      <c r="DV32" s="50" t="str">
        <f t="shared" si="195"/>
        <v/>
      </c>
      <c r="DW32" s="50" t="str">
        <f t="shared" si="195"/>
        <v/>
      </c>
      <c r="DX32" s="170" t="e">
        <f t="shared" si="6"/>
        <v>#N/A</v>
      </c>
      <c r="DY32" s="170" t="e">
        <f t="shared" si="7"/>
        <v>#N/A</v>
      </c>
      <c r="DZ32" s="170" t="e">
        <f t="shared" si="8"/>
        <v>#N/A</v>
      </c>
      <c r="EA32" s="170" t="e">
        <f t="shared" si="9"/>
        <v>#N/A</v>
      </c>
      <c r="EB32" s="170" t="e">
        <f t="shared" si="10"/>
        <v>#N/A</v>
      </c>
      <c r="EC32" s="170" t="e">
        <f t="shared" si="11"/>
        <v>#N/A</v>
      </c>
      <c r="ED32" s="170" t="e">
        <f t="shared" si="12"/>
        <v>#N/A</v>
      </c>
      <c r="EE32" s="170" t="e">
        <f t="shared" si="13"/>
        <v>#N/A</v>
      </c>
      <c r="EF32" s="170" t="e">
        <f t="shared" si="14"/>
        <v>#N/A</v>
      </c>
      <c r="EG32" s="170" t="e">
        <f t="shared" si="15"/>
        <v>#N/A</v>
      </c>
      <c r="EH32" s="170" t="e">
        <f t="shared" si="16"/>
        <v>#N/A</v>
      </c>
      <c r="EI32" s="170" t="e">
        <f t="shared" si="17"/>
        <v>#N/A</v>
      </c>
      <c r="EJ32" s="170" t="e">
        <f t="shared" si="18"/>
        <v>#N/A</v>
      </c>
      <c r="EK32" s="170" t="e">
        <f t="shared" si="19"/>
        <v>#N/A</v>
      </c>
      <c r="EL32" s="170" t="e">
        <f t="shared" si="20"/>
        <v>#N/A</v>
      </c>
      <c r="EM32" s="170" t="e">
        <f t="shared" si="21"/>
        <v>#N/A</v>
      </c>
      <c r="EN32" s="170" t="e">
        <f t="shared" si="22"/>
        <v>#N/A</v>
      </c>
      <c r="EO32" s="170" t="e">
        <f t="shared" si="23"/>
        <v>#N/A</v>
      </c>
      <c r="EP32" s="170" t="e">
        <f t="shared" si="24"/>
        <v>#N/A</v>
      </c>
      <c r="EQ32" s="170" t="e">
        <f t="shared" si="25"/>
        <v>#N/A</v>
      </c>
      <c r="ER32" s="170" t="e">
        <f t="shared" si="26"/>
        <v>#N/A</v>
      </c>
      <c r="ES32" s="170" t="e">
        <f t="shared" si="27"/>
        <v>#N/A</v>
      </c>
      <c r="ET32" s="170" t="e">
        <f t="shared" si="28"/>
        <v>#N/A</v>
      </c>
      <c r="EU32" s="170" t="e">
        <f t="shared" si="29"/>
        <v>#N/A</v>
      </c>
      <c r="EV32" s="170" t="e">
        <f t="shared" si="30"/>
        <v>#N/A</v>
      </c>
      <c r="EW32" s="170" t="e">
        <f t="shared" si="31"/>
        <v>#N/A</v>
      </c>
      <c r="EX32" s="170" t="e">
        <f t="shared" si="32"/>
        <v>#N/A</v>
      </c>
      <c r="EY32" s="170" t="e">
        <f t="shared" si="33"/>
        <v>#N/A</v>
      </c>
      <c r="EZ32" s="170" t="e">
        <f t="shared" si="34"/>
        <v>#N/A</v>
      </c>
      <c r="FA32" s="170" t="e">
        <f t="shared" si="35"/>
        <v>#N/A</v>
      </c>
      <c r="FB32" s="170" t="e">
        <f t="shared" si="36"/>
        <v>#N/A</v>
      </c>
      <c r="FC32" s="170" t="e">
        <f t="shared" si="37"/>
        <v>#N/A</v>
      </c>
      <c r="FD32" s="170" t="e">
        <f t="shared" si="38"/>
        <v>#N/A</v>
      </c>
      <c r="FE32" s="170" t="e">
        <f t="shared" si="39"/>
        <v>#N/A</v>
      </c>
      <c r="FF32" s="170" t="e">
        <f t="shared" si="40"/>
        <v>#N/A</v>
      </c>
      <c r="FG32" s="170" t="e">
        <f t="shared" si="41"/>
        <v>#N/A</v>
      </c>
      <c r="FH32" s="170" t="e">
        <f t="shared" si="42"/>
        <v>#N/A</v>
      </c>
      <c r="FI32" s="170" t="e">
        <f t="shared" si="43"/>
        <v>#N/A</v>
      </c>
      <c r="FJ32" s="170" t="e">
        <f t="shared" si="44"/>
        <v>#N/A</v>
      </c>
      <c r="FK32" s="170" t="e">
        <f t="shared" si="45"/>
        <v>#N/A</v>
      </c>
      <c r="FL32" s="170" t="e">
        <f t="shared" si="46"/>
        <v>#N/A</v>
      </c>
      <c r="FM32" s="170" t="e">
        <f t="shared" si="47"/>
        <v>#N/A</v>
      </c>
      <c r="FN32" s="170" t="e">
        <f t="shared" si="48"/>
        <v>#N/A</v>
      </c>
      <c r="FO32" s="170" t="e">
        <f t="shared" si="49"/>
        <v>#N/A</v>
      </c>
      <c r="FP32" s="170" t="e">
        <f t="shared" si="50"/>
        <v>#N/A</v>
      </c>
      <c r="FQ32" s="170" t="e">
        <f t="shared" si="51"/>
        <v>#N/A</v>
      </c>
      <c r="FR32" s="170" t="e">
        <f t="shared" si="52"/>
        <v>#N/A</v>
      </c>
      <c r="FS32" s="170" t="e">
        <f t="shared" si="53"/>
        <v>#N/A</v>
      </c>
      <c r="FT32" s="170" t="e">
        <f t="shared" si="54"/>
        <v>#N/A</v>
      </c>
      <c r="FU32" s="170" t="e">
        <f t="shared" si="55"/>
        <v>#N/A</v>
      </c>
      <c r="FV32" s="170" t="e">
        <f t="shared" si="56"/>
        <v>#N/A</v>
      </c>
      <c r="FW32" s="170" t="e">
        <f t="shared" si="57"/>
        <v>#N/A</v>
      </c>
      <c r="FX32" s="170" t="e">
        <f t="shared" si="58"/>
        <v>#N/A</v>
      </c>
      <c r="FY32" s="170" t="e">
        <f t="shared" si="59"/>
        <v>#N/A</v>
      </c>
      <c r="FZ32" s="170" t="e">
        <f t="shared" si="60"/>
        <v>#N/A</v>
      </c>
      <c r="GA32" s="170" t="e">
        <f t="shared" si="61"/>
        <v>#N/A</v>
      </c>
      <c r="GB32" s="170" t="e">
        <f t="shared" si="62"/>
        <v>#N/A</v>
      </c>
      <c r="GC32" s="170" t="e">
        <f t="shared" si="63"/>
        <v>#N/A</v>
      </c>
      <c r="GD32" s="170" t="e">
        <f t="shared" si="64"/>
        <v>#N/A</v>
      </c>
      <c r="GE32" s="170" t="e">
        <f t="shared" si="65"/>
        <v>#N/A</v>
      </c>
      <c r="GF32" s="170" t="e">
        <f t="shared" si="66"/>
        <v>#N/A</v>
      </c>
      <c r="GG32" s="170" t="e">
        <f t="shared" si="67"/>
        <v>#N/A</v>
      </c>
      <c r="GH32" s="170" t="e">
        <f t="shared" si="68"/>
        <v>#N/A</v>
      </c>
      <c r="GI32" s="170" t="e">
        <f t="shared" si="69"/>
        <v>#N/A</v>
      </c>
      <c r="GJ32" s="170" t="e">
        <f t="shared" si="70"/>
        <v>#N/A</v>
      </c>
      <c r="GK32" s="170" t="e">
        <f t="shared" si="71"/>
        <v>#N/A</v>
      </c>
      <c r="GL32" s="170" t="e">
        <f t="shared" si="72"/>
        <v>#N/A</v>
      </c>
      <c r="GM32" s="170" t="e">
        <f t="shared" si="73"/>
        <v>#N/A</v>
      </c>
      <c r="GN32" s="170" t="e">
        <f t="shared" si="74"/>
        <v>#N/A</v>
      </c>
      <c r="GO32" s="170" t="e">
        <f t="shared" si="75"/>
        <v>#N/A</v>
      </c>
      <c r="GP32" s="170" t="e">
        <f t="shared" si="76"/>
        <v>#N/A</v>
      </c>
      <c r="GQ32" s="170" t="e">
        <f t="shared" si="77"/>
        <v>#N/A</v>
      </c>
      <c r="GR32" s="170" t="e">
        <f t="shared" si="78"/>
        <v>#N/A</v>
      </c>
      <c r="GS32" s="170" t="e">
        <f t="shared" si="79"/>
        <v>#N/A</v>
      </c>
      <c r="GT32" s="170" t="e">
        <f t="shared" si="80"/>
        <v>#N/A</v>
      </c>
      <c r="GU32" s="170" t="e">
        <f t="shared" si="81"/>
        <v>#N/A</v>
      </c>
      <c r="GV32" s="170" t="e">
        <f t="shared" si="82"/>
        <v>#N/A</v>
      </c>
      <c r="GW32" s="170" t="e">
        <f t="shared" si="83"/>
        <v>#N/A</v>
      </c>
      <c r="GX32" s="170" t="e">
        <f t="shared" si="84"/>
        <v>#N/A</v>
      </c>
      <c r="GY32" s="170" t="e">
        <f t="shared" si="85"/>
        <v>#N/A</v>
      </c>
      <c r="GZ32" s="170" t="e">
        <f t="shared" si="86"/>
        <v>#N/A</v>
      </c>
      <c r="HA32" s="170" t="e">
        <f t="shared" si="87"/>
        <v>#N/A</v>
      </c>
      <c r="HB32" s="170" t="e">
        <f t="shared" si="88"/>
        <v>#N/A</v>
      </c>
      <c r="HC32" s="170" t="e">
        <f t="shared" si="89"/>
        <v>#N/A</v>
      </c>
      <c r="HD32" s="170" t="e">
        <f t="shared" si="90"/>
        <v>#N/A</v>
      </c>
      <c r="HE32" s="170" t="e">
        <f t="shared" si="91"/>
        <v>#N/A</v>
      </c>
      <c r="HF32" s="170" t="e">
        <f t="shared" si="92"/>
        <v>#N/A</v>
      </c>
      <c r="HG32" s="170" t="e">
        <f t="shared" si="93"/>
        <v>#N/A</v>
      </c>
      <c r="HH32" s="170" t="e">
        <f t="shared" si="94"/>
        <v>#N/A</v>
      </c>
      <c r="HI32" s="170" t="e">
        <f t="shared" si="95"/>
        <v>#N/A</v>
      </c>
      <c r="HJ32" s="170" t="e">
        <f t="shared" si="96"/>
        <v>#N/A</v>
      </c>
      <c r="HK32" s="170" t="e">
        <f t="shared" si="97"/>
        <v>#N/A</v>
      </c>
      <c r="HL32" s="170" t="e">
        <f t="shared" si="98"/>
        <v>#N/A</v>
      </c>
      <c r="HM32" s="170" t="e">
        <f t="shared" si="99"/>
        <v>#N/A</v>
      </c>
      <c r="HN32" s="170" t="e">
        <f t="shared" si="100"/>
        <v>#N/A</v>
      </c>
      <c r="HO32" s="170" t="e">
        <f t="shared" si="101"/>
        <v>#N/A</v>
      </c>
      <c r="HP32" s="170" t="e">
        <f t="shared" si="102"/>
        <v>#N/A</v>
      </c>
      <c r="HQ32" s="170" t="e">
        <f t="shared" si="103"/>
        <v>#N/A</v>
      </c>
      <c r="HR32" s="170" t="e">
        <f t="shared" si="104"/>
        <v>#N/A</v>
      </c>
      <c r="HS32" s="170" t="e">
        <f t="shared" si="105"/>
        <v>#N/A</v>
      </c>
      <c r="HT32" s="170" t="e">
        <f t="shared" si="106"/>
        <v>#N/A</v>
      </c>
    </row>
    <row r="33" spans="1:228" hidden="1" x14ac:dyDescent="0.25">
      <c r="A33" s="4">
        <v>30</v>
      </c>
      <c r="B33" s="110"/>
      <c r="C33" s="118"/>
      <c r="D33" s="123" t="str">
        <f t="shared" si="107"/>
        <v/>
      </c>
      <c r="E33" s="96"/>
      <c r="F33" s="123" t="str">
        <f t="shared" si="108"/>
        <v/>
      </c>
      <c r="G33" s="118"/>
      <c r="H33" s="111"/>
      <c r="I33" s="36" t="str">
        <f t="shared" si="0"/>
        <v/>
      </c>
      <c r="J33" s="36" t="str">
        <f t="shared" si="1"/>
        <v/>
      </c>
      <c r="K33" s="74" t="str">
        <f t="shared" si="109"/>
        <v/>
      </c>
      <c r="L33" s="23"/>
      <c r="M33" s="58"/>
      <c r="N33" s="281"/>
      <c r="O33" s="75" t="str">
        <f>IF(AND(D33&gt;0,E33&gt;0,F33&gt;0),IF(ISBLANK(N33),IF(ISBLANK(L33),"",(F33-D33)*VLOOKUP(L33,VLookups!$A$4:$B$13,2,FALSE)),N33),"")</f>
        <v/>
      </c>
      <c r="P33" s="76" t="str">
        <f t="shared" si="2"/>
        <v/>
      </c>
      <c r="Q33" s="96"/>
      <c r="R33" s="271" t="str">
        <f>IF(AND(Q33&gt;0,E33&gt;0,NOT(O33="")),ABS(VLOOKUP($Q$1,VLookups!$A$43:$B$44,2,FALSE)-_xlfn.NORM.DIST(Q33,K33,O33,TRUE)),"")</f>
        <v/>
      </c>
      <c r="S33" s="95" t="str">
        <f>IF(AND($D33&gt;0,$E33&gt;0,$F33&gt;0,NOT(ISBLANK($L33))),_xlfn.NORM.INV(ABS(VLOOKUP($Q$1,VLookups!$A$43:$B$44,2,FALSE)-S$3),$K33,$O33),"")</f>
        <v/>
      </c>
      <c r="T33" s="94" t="str">
        <f>IF(AND($D33&gt;0,$E33&gt;0,$F33&gt;0,NOT(ISBLANK($L33))),_xlfn.NORM.INV(ABS(VLOOKUP($Q$1,VLookups!$A$43:$B$44,2,FALSE)-T$3),$K33,$O33),"")</f>
        <v/>
      </c>
      <c r="U33" s="95" t="str">
        <f>IF(AND($D33&gt;0,$E33&gt;0,$F33&gt;0,NOT(ISBLANK($L33))),_xlfn.NORM.INV(ABS(VLOOKUP($Q$1,VLookups!$A$43:$B$44,2,FALSE)-U$3),$K33,$O33),"")</f>
        <v/>
      </c>
      <c r="V33" s="94" t="str">
        <f>IF(AND($D33&gt;0,$E33&gt;0,$F33&gt;0,NOT(ISBLANK($L33))),_xlfn.NORM.INV(ABS(VLOOKUP($Q$1,VLookups!$A$43:$B$44,2,FALSE)-V$3),$K33,$O33),"")</f>
        <v/>
      </c>
      <c r="W33" s="95" t="str">
        <f>IF(AND($D33&gt;0,$E33&gt;0,$F33&gt;0,NOT(ISBLANK($L33))),_xlfn.NORM.INV(ABS(VLOOKUP($Q$1,VLookups!$A$43:$B$44,2,FALSE)-W$3),$K33,$O33),"")</f>
        <v/>
      </c>
      <c r="X33" s="94" t="str">
        <f>IF(AND($D33&gt;0,$E33&gt;0,$F33&gt;0,NOT(ISBLANK($L33))),_xlfn.NORM.INV(ABS(VLOOKUP($Q$1,VLookups!$A$43:$B$44,2,FALSE)-X$3),$K33,$O33),"")</f>
        <v/>
      </c>
      <c r="Y33" s="5"/>
      <c r="Z33" s="169" t="str">
        <f t="shared" si="110"/>
        <v/>
      </c>
      <c r="AA33" s="50" t="str">
        <f t="shared" ref="AA33:AT33" si="196">IF(ISNONTEXT($Z33),AB33-$Z33,"")</f>
        <v/>
      </c>
      <c r="AB33" s="50" t="str">
        <f t="shared" si="196"/>
        <v/>
      </c>
      <c r="AC33" s="50" t="str">
        <f t="shared" si="196"/>
        <v/>
      </c>
      <c r="AD33" s="50" t="str">
        <f t="shared" si="196"/>
        <v/>
      </c>
      <c r="AE33" s="50" t="str">
        <f t="shared" si="196"/>
        <v/>
      </c>
      <c r="AF33" s="50" t="str">
        <f t="shared" si="196"/>
        <v/>
      </c>
      <c r="AG33" s="50" t="str">
        <f t="shared" si="196"/>
        <v/>
      </c>
      <c r="AH33" s="50" t="str">
        <f t="shared" si="196"/>
        <v/>
      </c>
      <c r="AI33" s="50" t="str">
        <f t="shared" si="196"/>
        <v/>
      </c>
      <c r="AJ33" s="50" t="str">
        <f t="shared" si="196"/>
        <v/>
      </c>
      <c r="AK33" s="50" t="str">
        <f t="shared" si="196"/>
        <v/>
      </c>
      <c r="AL33" s="50" t="str">
        <f t="shared" si="196"/>
        <v/>
      </c>
      <c r="AM33" s="50" t="str">
        <f t="shared" si="196"/>
        <v/>
      </c>
      <c r="AN33" s="50" t="str">
        <f t="shared" si="196"/>
        <v/>
      </c>
      <c r="AO33" s="50" t="str">
        <f t="shared" si="196"/>
        <v/>
      </c>
      <c r="AP33" s="50" t="str">
        <f t="shared" si="196"/>
        <v/>
      </c>
      <c r="AQ33" s="50" t="str">
        <f t="shared" si="196"/>
        <v/>
      </c>
      <c r="AR33" s="50" t="str">
        <f t="shared" si="196"/>
        <v/>
      </c>
      <c r="AS33" s="50" t="str">
        <f t="shared" si="196"/>
        <v/>
      </c>
      <c r="AT33" s="50" t="str">
        <f t="shared" si="196"/>
        <v/>
      </c>
      <c r="AU33" s="50" t="str">
        <f t="shared" si="112"/>
        <v/>
      </c>
      <c r="AV33" s="50" t="str">
        <f t="shared" ref="AV33:DG33" si="197">IF(ISNONTEXT($Z33),AU33+$Z33,"")</f>
        <v/>
      </c>
      <c r="AW33" s="50" t="str">
        <f t="shared" si="197"/>
        <v/>
      </c>
      <c r="AX33" s="50" t="str">
        <f t="shared" si="197"/>
        <v/>
      </c>
      <c r="AY33" s="50" t="str">
        <f t="shared" si="197"/>
        <v/>
      </c>
      <c r="AZ33" s="50" t="str">
        <f t="shared" si="197"/>
        <v/>
      </c>
      <c r="BA33" s="50" t="str">
        <f t="shared" si="197"/>
        <v/>
      </c>
      <c r="BB33" s="50" t="str">
        <f t="shared" si="197"/>
        <v/>
      </c>
      <c r="BC33" s="50" t="str">
        <f t="shared" si="197"/>
        <v/>
      </c>
      <c r="BD33" s="50" t="str">
        <f t="shared" si="197"/>
        <v/>
      </c>
      <c r="BE33" s="50" t="str">
        <f t="shared" si="197"/>
        <v/>
      </c>
      <c r="BF33" s="50" t="str">
        <f t="shared" si="197"/>
        <v/>
      </c>
      <c r="BG33" s="50" t="str">
        <f t="shared" si="197"/>
        <v/>
      </c>
      <c r="BH33" s="50" t="str">
        <f t="shared" si="197"/>
        <v/>
      </c>
      <c r="BI33" s="50" t="str">
        <f t="shared" si="197"/>
        <v/>
      </c>
      <c r="BJ33" s="50" t="str">
        <f t="shared" si="197"/>
        <v/>
      </c>
      <c r="BK33" s="50" t="str">
        <f t="shared" si="197"/>
        <v/>
      </c>
      <c r="BL33" s="50" t="str">
        <f t="shared" si="197"/>
        <v/>
      </c>
      <c r="BM33" s="50" t="str">
        <f t="shared" si="197"/>
        <v/>
      </c>
      <c r="BN33" s="50" t="str">
        <f t="shared" si="197"/>
        <v/>
      </c>
      <c r="BO33" s="50" t="str">
        <f t="shared" si="197"/>
        <v/>
      </c>
      <c r="BP33" s="50" t="str">
        <f t="shared" si="197"/>
        <v/>
      </c>
      <c r="BQ33" s="50" t="str">
        <f t="shared" si="197"/>
        <v/>
      </c>
      <c r="BR33" s="50" t="str">
        <f t="shared" si="197"/>
        <v/>
      </c>
      <c r="BS33" s="50" t="str">
        <f t="shared" si="197"/>
        <v/>
      </c>
      <c r="BT33" s="50" t="str">
        <f t="shared" si="197"/>
        <v/>
      </c>
      <c r="BU33" s="50" t="str">
        <f t="shared" si="197"/>
        <v/>
      </c>
      <c r="BV33" s="50" t="str">
        <f t="shared" si="197"/>
        <v/>
      </c>
      <c r="BW33" s="50" t="str">
        <f t="shared" si="197"/>
        <v/>
      </c>
      <c r="BX33" s="50" t="str">
        <f t="shared" si="197"/>
        <v/>
      </c>
      <c r="BY33" s="50" t="str">
        <f t="shared" si="197"/>
        <v/>
      </c>
      <c r="BZ33" s="50" t="str">
        <f t="shared" si="197"/>
        <v/>
      </c>
      <c r="CA33" s="50" t="str">
        <f t="shared" si="197"/>
        <v/>
      </c>
      <c r="CB33" s="50" t="str">
        <f t="shared" si="197"/>
        <v/>
      </c>
      <c r="CC33" s="50" t="str">
        <f t="shared" si="197"/>
        <v/>
      </c>
      <c r="CD33" s="50" t="str">
        <f t="shared" si="197"/>
        <v/>
      </c>
      <c r="CE33" s="50" t="str">
        <f t="shared" si="197"/>
        <v/>
      </c>
      <c r="CF33" s="50" t="str">
        <f t="shared" si="197"/>
        <v/>
      </c>
      <c r="CG33" s="50" t="str">
        <f t="shared" si="197"/>
        <v/>
      </c>
      <c r="CH33" s="50" t="str">
        <f t="shared" si="197"/>
        <v/>
      </c>
      <c r="CI33" s="50" t="str">
        <f t="shared" si="197"/>
        <v/>
      </c>
      <c r="CJ33" s="50" t="str">
        <f t="shared" si="197"/>
        <v/>
      </c>
      <c r="CK33" s="50" t="str">
        <f t="shared" si="197"/>
        <v/>
      </c>
      <c r="CL33" s="50" t="str">
        <f t="shared" si="197"/>
        <v/>
      </c>
      <c r="CM33" s="50" t="str">
        <f t="shared" si="197"/>
        <v/>
      </c>
      <c r="CN33" s="50" t="str">
        <f t="shared" si="197"/>
        <v/>
      </c>
      <c r="CO33" s="50" t="str">
        <f t="shared" si="197"/>
        <v/>
      </c>
      <c r="CP33" s="50" t="str">
        <f t="shared" si="197"/>
        <v/>
      </c>
      <c r="CQ33" s="50" t="str">
        <f t="shared" si="197"/>
        <v/>
      </c>
      <c r="CR33" s="50" t="str">
        <f t="shared" si="197"/>
        <v/>
      </c>
      <c r="CS33" s="50" t="str">
        <f t="shared" si="197"/>
        <v/>
      </c>
      <c r="CT33" s="50" t="str">
        <f t="shared" si="197"/>
        <v/>
      </c>
      <c r="CU33" s="50" t="str">
        <f t="shared" si="197"/>
        <v/>
      </c>
      <c r="CV33" s="50" t="str">
        <f t="shared" si="197"/>
        <v/>
      </c>
      <c r="CW33" s="50" t="str">
        <f t="shared" si="197"/>
        <v/>
      </c>
      <c r="CX33" s="50" t="str">
        <f t="shared" si="197"/>
        <v/>
      </c>
      <c r="CY33" s="50" t="str">
        <f t="shared" si="197"/>
        <v/>
      </c>
      <c r="CZ33" s="50" t="str">
        <f t="shared" si="197"/>
        <v/>
      </c>
      <c r="DA33" s="50" t="str">
        <f t="shared" si="197"/>
        <v/>
      </c>
      <c r="DB33" s="50" t="str">
        <f t="shared" si="197"/>
        <v/>
      </c>
      <c r="DC33" s="50" t="str">
        <f t="shared" si="197"/>
        <v/>
      </c>
      <c r="DD33" s="50" t="str">
        <f t="shared" si="197"/>
        <v/>
      </c>
      <c r="DE33" s="50" t="str">
        <f t="shared" si="197"/>
        <v/>
      </c>
      <c r="DF33" s="50" t="str">
        <f t="shared" si="197"/>
        <v/>
      </c>
      <c r="DG33" s="50" t="str">
        <f t="shared" si="197"/>
        <v/>
      </c>
      <c r="DH33" s="50" t="str">
        <f t="shared" ref="DH33:DW33" si="198">IF(ISNONTEXT($Z33),DG33+$Z33,"")</f>
        <v/>
      </c>
      <c r="DI33" s="50" t="str">
        <f t="shared" si="198"/>
        <v/>
      </c>
      <c r="DJ33" s="50" t="str">
        <f t="shared" si="198"/>
        <v/>
      </c>
      <c r="DK33" s="50" t="str">
        <f t="shared" si="198"/>
        <v/>
      </c>
      <c r="DL33" s="50" t="str">
        <f t="shared" si="198"/>
        <v/>
      </c>
      <c r="DM33" s="50" t="str">
        <f t="shared" si="198"/>
        <v/>
      </c>
      <c r="DN33" s="50" t="str">
        <f t="shared" si="198"/>
        <v/>
      </c>
      <c r="DO33" s="50" t="str">
        <f t="shared" si="198"/>
        <v/>
      </c>
      <c r="DP33" s="50" t="str">
        <f t="shared" si="198"/>
        <v/>
      </c>
      <c r="DQ33" s="50" t="str">
        <f t="shared" si="198"/>
        <v/>
      </c>
      <c r="DR33" s="50" t="str">
        <f t="shared" si="198"/>
        <v/>
      </c>
      <c r="DS33" s="50" t="str">
        <f t="shared" si="198"/>
        <v/>
      </c>
      <c r="DT33" s="50" t="str">
        <f t="shared" si="198"/>
        <v/>
      </c>
      <c r="DU33" s="50" t="str">
        <f t="shared" si="198"/>
        <v/>
      </c>
      <c r="DV33" s="50" t="str">
        <f t="shared" si="198"/>
        <v/>
      </c>
      <c r="DW33" s="50" t="str">
        <f t="shared" si="198"/>
        <v/>
      </c>
      <c r="DX33" s="170" t="e">
        <f t="shared" si="6"/>
        <v>#N/A</v>
      </c>
      <c r="DY33" s="170" t="e">
        <f t="shared" si="7"/>
        <v>#N/A</v>
      </c>
      <c r="DZ33" s="170" t="e">
        <f t="shared" si="8"/>
        <v>#N/A</v>
      </c>
      <c r="EA33" s="170" t="e">
        <f t="shared" si="9"/>
        <v>#N/A</v>
      </c>
      <c r="EB33" s="170" t="e">
        <f t="shared" si="10"/>
        <v>#N/A</v>
      </c>
      <c r="EC33" s="170" t="e">
        <f t="shared" si="11"/>
        <v>#N/A</v>
      </c>
      <c r="ED33" s="170" t="e">
        <f t="shared" si="12"/>
        <v>#N/A</v>
      </c>
      <c r="EE33" s="170" t="e">
        <f t="shared" si="13"/>
        <v>#N/A</v>
      </c>
      <c r="EF33" s="170" t="e">
        <f t="shared" si="14"/>
        <v>#N/A</v>
      </c>
      <c r="EG33" s="170" t="e">
        <f t="shared" si="15"/>
        <v>#N/A</v>
      </c>
      <c r="EH33" s="170" t="e">
        <f t="shared" si="16"/>
        <v>#N/A</v>
      </c>
      <c r="EI33" s="170" t="e">
        <f t="shared" si="17"/>
        <v>#N/A</v>
      </c>
      <c r="EJ33" s="170" t="e">
        <f t="shared" si="18"/>
        <v>#N/A</v>
      </c>
      <c r="EK33" s="170" t="e">
        <f t="shared" si="19"/>
        <v>#N/A</v>
      </c>
      <c r="EL33" s="170" t="e">
        <f t="shared" si="20"/>
        <v>#N/A</v>
      </c>
      <c r="EM33" s="170" t="e">
        <f t="shared" si="21"/>
        <v>#N/A</v>
      </c>
      <c r="EN33" s="170" t="e">
        <f t="shared" si="22"/>
        <v>#N/A</v>
      </c>
      <c r="EO33" s="170" t="e">
        <f t="shared" si="23"/>
        <v>#N/A</v>
      </c>
      <c r="EP33" s="170" t="e">
        <f t="shared" si="24"/>
        <v>#N/A</v>
      </c>
      <c r="EQ33" s="170" t="e">
        <f t="shared" si="25"/>
        <v>#N/A</v>
      </c>
      <c r="ER33" s="170" t="e">
        <f t="shared" si="26"/>
        <v>#N/A</v>
      </c>
      <c r="ES33" s="170" t="e">
        <f t="shared" si="27"/>
        <v>#N/A</v>
      </c>
      <c r="ET33" s="170" t="e">
        <f t="shared" si="28"/>
        <v>#N/A</v>
      </c>
      <c r="EU33" s="170" t="e">
        <f t="shared" si="29"/>
        <v>#N/A</v>
      </c>
      <c r="EV33" s="170" t="e">
        <f t="shared" si="30"/>
        <v>#N/A</v>
      </c>
      <c r="EW33" s="170" t="e">
        <f t="shared" si="31"/>
        <v>#N/A</v>
      </c>
      <c r="EX33" s="170" t="e">
        <f t="shared" si="32"/>
        <v>#N/A</v>
      </c>
      <c r="EY33" s="170" t="e">
        <f t="shared" si="33"/>
        <v>#N/A</v>
      </c>
      <c r="EZ33" s="170" t="e">
        <f t="shared" si="34"/>
        <v>#N/A</v>
      </c>
      <c r="FA33" s="170" t="e">
        <f t="shared" si="35"/>
        <v>#N/A</v>
      </c>
      <c r="FB33" s="170" t="e">
        <f t="shared" si="36"/>
        <v>#N/A</v>
      </c>
      <c r="FC33" s="170" t="e">
        <f t="shared" si="37"/>
        <v>#N/A</v>
      </c>
      <c r="FD33" s="170" t="e">
        <f t="shared" si="38"/>
        <v>#N/A</v>
      </c>
      <c r="FE33" s="170" t="e">
        <f t="shared" si="39"/>
        <v>#N/A</v>
      </c>
      <c r="FF33" s="170" t="e">
        <f t="shared" si="40"/>
        <v>#N/A</v>
      </c>
      <c r="FG33" s="170" t="e">
        <f t="shared" si="41"/>
        <v>#N/A</v>
      </c>
      <c r="FH33" s="170" t="e">
        <f t="shared" si="42"/>
        <v>#N/A</v>
      </c>
      <c r="FI33" s="170" t="e">
        <f t="shared" si="43"/>
        <v>#N/A</v>
      </c>
      <c r="FJ33" s="170" t="e">
        <f t="shared" si="44"/>
        <v>#N/A</v>
      </c>
      <c r="FK33" s="170" t="e">
        <f t="shared" si="45"/>
        <v>#N/A</v>
      </c>
      <c r="FL33" s="170" t="e">
        <f t="shared" si="46"/>
        <v>#N/A</v>
      </c>
      <c r="FM33" s="170" t="e">
        <f t="shared" si="47"/>
        <v>#N/A</v>
      </c>
      <c r="FN33" s="170" t="e">
        <f t="shared" si="48"/>
        <v>#N/A</v>
      </c>
      <c r="FO33" s="170" t="e">
        <f t="shared" si="49"/>
        <v>#N/A</v>
      </c>
      <c r="FP33" s="170" t="e">
        <f t="shared" si="50"/>
        <v>#N/A</v>
      </c>
      <c r="FQ33" s="170" t="e">
        <f t="shared" si="51"/>
        <v>#N/A</v>
      </c>
      <c r="FR33" s="170" t="e">
        <f t="shared" si="52"/>
        <v>#N/A</v>
      </c>
      <c r="FS33" s="170" t="e">
        <f t="shared" si="53"/>
        <v>#N/A</v>
      </c>
      <c r="FT33" s="170" t="e">
        <f t="shared" si="54"/>
        <v>#N/A</v>
      </c>
      <c r="FU33" s="170" t="e">
        <f t="shared" si="55"/>
        <v>#N/A</v>
      </c>
      <c r="FV33" s="170" t="e">
        <f t="shared" si="56"/>
        <v>#N/A</v>
      </c>
      <c r="FW33" s="170" t="e">
        <f t="shared" si="57"/>
        <v>#N/A</v>
      </c>
      <c r="FX33" s="170" t="e">
        <f t="shared" si="58"/>
        <v>#N/A</v>
      </c>
      <c r="FY33" s="170" t="e">
        <f t="shared" si="59"/>
        <v>#N/A</v>
      </c>
      <c r="FZ33" s="170" t="e">
        <f t="shared" si="60"/>
        <v>#N/A</v>
      </c>
      <c r="GA33" s="170" t="e">
        <f t="shared" si="61"/>
        <v>#N/A</v>
      </c>
      <c r="GB33" s="170" t="e">
        <f t="shared" si="62"/>
        <v>#N/A</v>
      </c>
      <c r="GC33" s="170" t="e">
        <f t="shared" si="63"/>
        <v>#N/A</v>
      </c>
      <c r="GD33" s="170" t="e">
        <f t="shared" si="64"/>
        <v>#N/A</v>
      </c>
      <c r="GE33" s="170" t="e">
        <f t="shared" si="65"/>
        <v>#N/A</v>
      </c>
      <c r="GF33" s="170" t="e">
        <f t="shared" si="66"/>
        <v>#N/A</v>
      </c>
      <c r="GG33" s="170" t="e">
        <f t="shared" si="67"/>
        <v>#N/A</v>
      </c>
      <c r="GH33" s="170" t="e">
        <f t="shared" si="68"/>
        <v>#N/A</v>
      </c>
      <c r="GI33" s="170" t="e">
        <f t="shared" si="69"/>
        <v>#N/A</v>
      </c>
      <c r="GJ33" s="170" t="e">
        <f t="shared" si="70"/>
        <v>#N/A</v>
      </c>
      <c r="GK33" s="170" t="e">
        <f t="shared" si="71"/>
        <v>#N/A</v>
      </c>
      <c r="GL33" s="170" t="e">
        <f t="shared" si="72"/>
        <v>#N/A</v>
      </c>
      <c r="GM33" s="170" t="e">
        <f t="shared" si="73"/>
        <v>#N/A</v>
      </c>
      <c r="GN33" s="170" t="e">
        <f t="shared" si="74"/>
        <v>#N/A</v>
      </c>
      <c r="GO33" s="170" t="e">
        <f t="shared" si="75"/>
        <v>#N/A</v>
      </c>
      <c r="GP33" s="170" t="e">
        <f t="shared" si="76"/>
        <v>#N/A</v>
      </c>
      <c r="GQ33" s="170" t="e">
        <f t="shared" si="77"/>
        <v>#N/A</v>
      </c>
      <c r="GR33" s="170" t="e">
        <f t="shared" si="78"/>
        <v>#N/A</v>
      </c>
      <c r="GS33" s="170" t="e">
        <f t="shared" si="79"/>
        <v>#N/A</v>
      </c>
      <c r="GT33" s="170" t="e">
        <f t="shared" si="80"/>
        <v>#N/A</v>
      </c>
      <c r="GU33" s="170" t="e">
        <f t="shared" si="81"/>
        <v>#N/A</v>
      </c>
      <c r="GV33" s="170" t="e">
        <f t="shared" si="82"/>
        <v>#N/A</v>
      </c>
      <c r="GW33" s="170" t="e">
        <f t="shared" si="83"/>
        <v>#N/A</v>
      </c>
      <c r="GX33" s="170" t="e">
        <f t="shared" si="84"/>
        <v>#N/A</v>
      </c>
      <c r="GY33" s="170" t="e">
        <f t="shared" si="85"/>
        <v>#N/A</v>
      </c>
      <c r="GZ33" s="170" t="e">
        <f t="shared" si="86"/>
        <v>#N/A</v>
      </c>
      <c r="HA33" s="170" t="e">
        <f t="shared" si="87"/>
        <v>#N/A</v>
      </c>
      <c r="HB33" s="170" t="e">
        <f t="shared" si="88"/>
        <v>#N/A</v>
      </c>
      <c r="HC33" s="170" t="e">
        <f t="shared" si="89"/>
        <v>#N/A</v>
      </c>
      <c r="HD33" s="170" t="e">
        <f t="shared" si="90"/>
        <v>#N/A</v>
      </c>
      <c r="HE33" s="170" t="e">
        <f t="shared" si="91"/>
        <v>#N/A</v>
      </c>
      <c r="HF33" s="170" t="e">
        <f t="shared" si="92"/>
        <v>#N/A</v>
      </c>
      <c r="HG33" s="170" t="e">
        <f t="shared" si="93"/>
        <v>#N/A</v>
      </c>
      <c r="HH33" s="170" t="e">
        <f t="shared" si="94"/>
        <v>#N/A</v>
      </c>
      <c r="HI33" s="170" t="e">
        <f t="shared" si="95"/>
        <v>#N/A</v>
      </c>
      <c r="HJ33" s="170" t="e">
        <f t="shared" si="96"/>
        <v>#N/A</v>
      </c>
      <c r="HK33" s="170" t="e">
        <f t="shared" si="97"/>
        <v>#N/A</v>
      </c>
      <c r="HL33" s="170" t="e">
        <f t="shared" si="98"/>
        <v>#N/A</v>
      </c>
      <c r="HM33" s="170" t="e">
        <f t="shared" si="99"/>
        <v>#N/A</v>
      </c>
      <c r="HN33" s="170" t="e">
        <f t="shared" si="100"/>
        <v>#N/A</v>
      </c>
      <c r="HO33" s="170" t="e">
        <f t="shared" si="101"/>
        <v>#N/A</v>
      </c>
      <c r="HP33" s="170" t="e">
        <f t="shared" si="102"/>
        <v>#N/A</v>
      </c>
      <c r="HQ33" s="170" t="e">
        <f t="shared" si="103"/>
        <v>#N/A</v>
      </c>
      <c r="HR33" s="170" t="e">
        <f t="shared" si="104"/>
        <v>#N/A</v>
      </c>
      <c r="HS33" s="170" t="e">
        <f t="shared" si="105"/>
        <v>#N/A</v>
      </c>
      <c r="HT33" s="170" t="e">
        <f t="shared" si="106"/>
        <v>#N/A</v>
      </c>
    </row>
    <row r="34" spans="1:228" hidden="1" x14ac:dyDescent="0.25">
      <c r="A34" s="4">
        <v>31</v>
      </c>
      <c r="B34" s="110"/>
      <c r="C34" s="118"/>
      <c r="D34" s="123" t="str">
        <f t="shared" si="107"/>
        <v/>
      </c>
      <c r="E34" s="96"/>
      <c r="F34" s="123" t="str">
        <f t="shared" si="108"/>
        <v/>
      </c>
      <c r="G34" s="118"/>
      <c r="H34" s="111"/>
      <c r="I34" s="36" t="str">
        <f t="shared" si="0"/>
        <v/>
      </c>
      <c r="J34" s="36" t="str">
        <f t="shared" si="1"/>
        <v/>
      </c>
      <c r="K34" s="74" t="str">
        <f t="shared" si="109"/>
        <v/>
      </c>
      <c r="L34" s="23"/>
      <c r="M34" s="58"/>
      <c r="N34" s="281"/>
      <c r="O34" s="75" t="str">
        <f>IF(AND(D34&gt;0,E34&gt;0,F34&gt;0),IF(ISBLANK(N34),IF(ISBLANK(L34),"",(F34-D34)*VLOOKUP(L34,VLookups!$A$4:$B$13,2,FALSE)),N34),"")</f>
        <v/>
      </c>
      <c r="P34" s="76" t="str">
        <f t="shared" si="2"/>
        <v/>
      </c>
      <c r="Q34" s="96"/>
      <c r="R34" s="271" t="str">
        <f>IF(AND(Q34&gt;0,E34&gt;0,NOT(O34="")),ABS(VLOOKUP($Q$1,VLookups!$A$43:$B$44,2,FALSE)-_xlfn.NORM.DIST(Q34,K34,O34,TRUE)),"")</f>
        <v/>
      </c>
      <c r="S34" s="95" t="str">
        <f>IF(AND($D34&gt;0,$E34&gt;0,$F34&gt;0,NOT(ISBLANK($L34))),_xlfn.NORM.INV(ABS(VLOOKUP($Q$1,VLookups!$A$43:$B$44,2,FALSE)-S$3),$K34,$O34),"")</f>
        <v/>
      </c>
      <c r="T34" s="94" t="str">
        <f>IF(AND($D34&gt;0,$E34&gt;0,$F34&gt;0,NOT(ISBLANK($L34))),_xlfn.NORM.INV(ABS(VLOOKUP($Q$1,VLookups!$A$43:$B$44,2,FALSE)-T$3),$K34,$O34),"")</f>
        <v/>
      </c>
      <c r="U34" s="95" t="str">
        <f>IF(AND($D34&gt;0,$E34&gt;0,$F34&gt;0,NOT(ISBLANK($L34))),_xlfn.NORM.INV(ABS(VLOOKUP($Q$1,VLookups!$A$43:$B$44,2,FALSE)-U$3),$K34,$O34),"")</f>
        <v/>
      </c>
      <c r="V34" s="94" t="str">
        <f>IF(AND($D34&gt;0,$E34&gt;0,$F34&gt;0,NOT(ISBLANK($L34))),_xlfn.NORM.INV(ABS(VLOOKUP($Q$1,VLookups!$A$43:$B$44,2,FALSE)-V$3),$K34,$O34),"")</f>
        <v/>
      </c>
      <c r="W34" s="95" t="str">
        <f>IF(AND($D34&gt;0,$E34&gt;0,$F34&gt;0,NOT(ISBLANK($L34))),_xlfn.NORM.INV(ABS(VLOOKUP($Q$1,VLookups!$A$43:$B$44,2,FALSE)-W$3),$K34,$O34),"")</f>
        <v/>
      </c>
      <c r="X34" s="94" t="str">
        <f>IF(AND($D34&gt;0,$E34&gt;0,$F34&gt;0,NOT(ISBLANK($L34))),_xlfn.NORM.INV(ABS(VLOOKUP($Q$1,VLookups!$A$43:$B$44,2,FALSE)-X$3),$K34,$O34),"")</f>
        <v/>
      </c>
      <c r="Y34" s="5"/>
      <c r="Z34" s="169" t="str">
        <f t="shared" si="110"/>
        <v/>
      </c>
      <c r="AA34" s="50" t="str">
        <f t="shared" ref="AA34:AT34" si="199">IF(ISNONTEXT($Z34),AB34-$Z34,"")</f>
        <v/>
      </c>
      <c r="AB34" s="50" t="str">
        <f t="shared" si="199"/>
        <v/>
      </c>
      <c r="AC34" s="50" t="str">
        <f t="shared" si="199"/>
        <v/>
      </c>
      <c r="AD34" s="50" t="str">
        <f t="shared" si="199"/>
        <v/>
      </c>
      <c r="AE34" s="50" t="str">
        <f t="shared" si="199"/>
        <v/>
      </c>
      <c r="AF34" s="50" t="str">
        <f t="shared" si="199"/>
        <v/>
      </c>
      <c r="AG34" s="50" t="str">
        <f t="shared" si="199"/>
        <v/>
      </c>
      <c r="AH34" s="50" t="str">
        <f t="shared" si="199"/>
        <v/>
      </c>
      <c r="AI34" s="50" t="str">
        <f t="shared" si="199"/>
        <v/>
      </c>
      <c r="AJ34" s="50" t="str">
        <f t="shared" si="199"/>
        <v/>
      </c>
      <c r="AK34" s="50" t="str">
        <f t="shared" si="199"/>
        <v/>
      </c>
      <c r="AL34" s="50" t="str">
        <f t="shared" si="199"/>
        <v/>
      </c>
      <c r="AM34" s="50" t="str">
        <f t="shared" si="199"/>
        <v/>
      </c>
      <c r="AN34" s="50" t="str">
        <f t="shared" si="199"/>
        <v/>
      </c>
      <c r="AO34" s="50" t="str">
        <f t="shared" si="199"/>
        <v/>
      </c>
      <c r="AP34" s="50" t="str">
        <f t="shared" si="199"/>
        <v/>
      </c>
      <c r="AQ34" s="50" t="str">
        <f t="shared" si="199"/>
        <v/>
      </c>
      <c r="AR34" s="50" t="str">
        <f t="shared" si="199"/>
        <v/>
      </c>
      <c r="AS34" s="50" t="str">
        <f t="shared" si="199"/>
        <v/>
      </c>
      <c r="AT34" s="50" t="str">
        <f t="shared" si="199"/>
        <v/>
      </c>
      <c r="AU34" s="50" t="str">
        <f t="shared" si="112"/>
        <v/>
      </c>
      <c r="AV34" s="50" t="str">
        <f t="shared" ref="AV34:DG34" si="200">IF(ISNONTEXT($Z34),AU34+$Z34,"")</f>
        <v/>
      </c>
      <c r="AW34" s="50" t="str">
        <f t="shared" si="200"/>
        <v/>
      </c>
      <c r="AX34" s="50" t="str">
        <f t="shared" si="200"/>
        <v/>
      </c>
      <c r="AY34" s="50" t="str">
        <f t="shared" si="200"/>
        <v/>
      </c>
      <c r="AZ34" s="50" t="str">
        <f t="shared" si="200"/>
        <v/>
      </c>
      <c r="BA34" s="50" t="str">
        <f t="shared" si="200"/>
        <v/>
      </c>
      <c r="BB34" s="50" t="str">
        <f t="shared" si="200"/>
        <v/>
      </c>
      <c r="BC34" s="50" t="str">
        <f t="shared" si="200"/>
        <v/>
      </c>
      <c r="BD34" s="50" t="str">
        <f t="shared" si="200"/>
        <v/>
      </c>
      <c r="BE34" s="50" t="str">
        <f t="shared" si="200"/>
        <v/>
      </c>
      <c r="BF34" s="50" t="str">
        <f t="shared" si="200"/>
        <v/>
      </c>
      <c r="BG34" s="50" t="str">
        <f t="shared" si="200"/>
        <v/>
      </c>
      <c r="BH34" s="50" t="str">
        <f t="shared" si="200"/>
        <v/>
      </c>
      <c r="BI34" s="50" t="str">
        <f t="shared" si="200"/>
        <v/>
      </c>
      <c r="BJ34" s="50" t="str">
        <f t="shared" si="200"/>
        <v/>
      </c>
      <c r="BK34" s="50" t="str">
        <f t="shared" si="200"/>
        <v/>
      </c>
      <c r="BL34" s="50" t="str">
        <f t="shared" si="200"/>
        <v/>
      </c>
      <c r="BM34" s="50" t="str">
        <f t="shared" si="200"/>
        <v/>
      </c>
      <c r="BN34" s="50" t="str">
        <f t="shared" si="200"/>
        <v/>
      </c>
      <c r="BO34" s="50" t="str">
        <f t="shared" si="200"/>
        <v/>
      </c>
      <c r="BP34" s="50" t="str">
        <f t="shared" si="200"/>
        <v/>
      </c>
      <c r="BQ34" s="50" t="str">
        <f t="shared" si="200"/>
        <v/>
      </c>
      <c r="BR34" s="50" t="str">
        <f t="shared" si="200"/>
        <v/>
      </c>
      <c r="BS34" s="50" t="str">
        <f t="shared" si="200"/>
        <v/>
      </c>
      <c r="BT34" s="50" t="str">
        <f t="shared" si="200"/>
        <v/>
      </c>
      <c r="BU34" s="50" t="str">
        <f t="shared" si="200"/>
        <v/>
      </c>
      <c r="BV34" s="50" t="str">
        <f t="shared" si="200"/>
        <v/>
      </c>
      <c r="BW34" s="50" t="str">
        <f t="shared" si="200"/>
        <v/>
      </c>
      <c r="BX34" s="50" t="str">
        <f t="shared" si="200"/>
        <v/>
      </c>
      <c r="BY34" s="50" t="str">
        <f t="shared" si="200"/>
        <v/>
      </c>
      <c r="BZ34" s="50" t="str">
        <f t="shared" si="200"/>
        <v/>
      </c>
      <c r="CA34" s="50" t="str">
        <f t="shared" si="200"/>
        <v/>
      </c>
      <c r="CB34" s="50" t="str">
        <f t="shared" si="200"/>
        <v/>
      </c>
      <c r="CC34" s="50" t="str">
        <f t="shared" si="200"/>
        <v/>
      </c>
      <c r="CD34" s="50" t="str">
        <f t="shared" si="200"/>
        <v/>
      </c>
      <c r="CE34" s="50" t="str">
        <f t="shared" si="200"/>
        <v/>
      </c>
      <c r="CF34" s="50" t="str">
        <f t="shared" si="200"/>
        <v/>
      </c>
      <c r="CG34" s="50" t="str">
        <f t="shared" si="200"/>
        <v/>
      </c>
      <c r="CH34" s="50" t="str">
        <f t="shared" si="200"/>
        <v/>
      </c>
      <c r="CI34" s="50" t="str">
        <f t="shared" si="200"/>
        <v/>
      </c>
      <c r="CJ34" s="50" t="str">
        <f t="shared" si="200"/>
        <v/>
      </c>
      <c r="CK34" s="50" t="str">
        <f t="shared" si="200"/>
        <v/>
      </c>
      <c r="CL34" s="50" t="str">
        <f t="shared" si="200"/>
        <v/>
      </c>
      <c r="CM34" s="50" t="str">
        <f t="shared" si="200"/>
        <v/>
      </c>
      <c r="CN34" s="50" t="str">
        <f t="shared" si="200"/>
        <v/>
      </c>
      <c r="CO34" s="50" t="str">
        <f t="shared" si="200"/>
        <v/>
      </c>
      <c r="CP34" s="50" t="str">
        <f t="shared" si="200"/>
        <v/>
      </c>
      <c r="CQ34" s="50" t="str">
        <f t="shared" si="200"/>
        <v/>
      </c>
      <c r="CR34" s="50" t="str">
        <f t="shared" si="200"/>
        <v/>
      </c>
      <c r="CS34" s="50" t="str">
        <f t="shared" si="200"/>
        <v/>
      </c>
      <c r="CT34" s="50" t="str">
        <f t="shared" si="200"/>
        <v/>
      </c>
      <c r="CU34" s="50" t="str">
        <f t="shared" si="200"/>
        <v/>
      </c>
      <c r="CV34" s="50" t="str">
        <f t="shared" si="200"/>
        <v/>
      </c>
      <c r="CW34" s="50" t="str">
        <f t="shared" si="200"/>
        <v/>
      </c>
      <c r="CX34" s="50" t="str">
        <f t="shared" si="200"/>
        <v/>
      </c>
      <c r="CY34" s="50" t="str">
        <f t="shared" si="200"/>
        <v/>
      </c>
      <c r="CZ34" s="50" t="str">
        <f t="shared" si="200"/>
        <v/>
      </c>
      <c r="DA34" s="50" t="str">
        <f t="shared" si="200"/>
        <v/>
      </c>
      <c r="DB34" s="50" t="str">
        <f t="shared" si="200"/>
        <v/>
      </c>
      <c r="DC34" s="50" t="str">
        <f t="shared" si="200"/>
        <v/>
      </c>
      <c r="DD34" s="50" t="str">
        <f t="shared" si="200"/>
        <v/>
      </c>
      <c r="DE34" s="50" t="str">
        <f t="shared" si="200"/>
        <v/>
      </c>
      <c r="DF34" s="50" t="str">
        <f t="shared" si="200"/>
        <v/>
      </c>
      <c r="DG34" s="50" t="str">
        <f t="shared" si="200"/>
        <v/>
      </c>
      <c r="DH34" s="50" t="str">
        <f t="shared" ref="DH34:DW34" si="201">IF(ISNONTEXT($Z34),DG34+$Z34,"")</f>
        <v/>
      </c>
      <c r="DI34" s="50" t="str">
        <f t="shared" si="201"/>
        <v/>
      </c>
      <c r="DJ34" s="50" t="str">
        <f t="shared" si="201"/>
        <v/>
      </c>
      <c r="DK34" s="50" t="str">
        <f t="shared" si="201"/>
        <v/>
      </c>
      <c r="DL34" s="50" t="str">
        <f t="shared" si="201"/>
        <v/>
      </c>
      <c r="DM34" s="50" t="str">
        <f t="shared" si="201"/>
        <v/>
      </c>
      <c r="DN34" s="50" t="str">
        <f t="shared" si="201"/>
        <v/>
      </c>
      <c r="DO34" s="50" t="str">
        <f t="shared" si="201"/>
        <v/>
      </c>
      <c r="DP34" s="50" t="str">
        <f t="shared" si="201"/>
        <v/>
      </c>
      <c r="DQ34" s="50" t="str">
        <f t="shared" si="201"/>
        <v/>
      </c>
      <c r="DR34" s="50" t="str">
        <f t="shared" si="201"/>
        <v/>
      </c>
      <c r="DS34" s="50" t="str">
        <f t="shared" si="201"/>
        <v/>
      </c>
      <c r="DT34" s="50" t="str">
        <f t="shared" si="201"/>
        <v/>
      </c>
      <c r="DU34" s="50" t="str">
        <f t="shared" si="201"/>
        <v/>
      </c>
      <c r="DV34" s="50" t="str">
        <f t="shared" si="201"/>
        <v/>
      </c>
      <c r="DW34" s="50" t="str">
        <f t="shared" si="201"/>
        <v/>
      </c>
      <c r="DX34" s="170" t="e">
        <f t="shared" si="6"/>
        <v>#N/A</v>
      </c>
      <c r="DY34" s="170" t="e">
        <f t="shared" si="7"/>
        <v>#N/A</v>
      </c>
      <c r="DZ34" s="170" t="e">
        <f t="shared" si="8"/>
        <v>#N/A</v>
      </c>
      <c r="EA34" s="170" t="e">
        <f t="shared" si="9"/>
        <v>#N/A</v>
      </c>
      <c r="EB34" s="170" t="e">
        <f t="shared" si="10"/>
        <v>#N/A</v>
      </c>
      <c r="EC34" s="170" t="e">
        <f t="shared" si="11"/>
        <v>#N/A</v>
      </c>
      <c r="ED34" s="170" t="e">
        <f t="shared" si="12"/>
        <v>#N/A</v>
      </c>
      <c r="EE34" s="170" t="e">
        <f t="shared" si="13"/>
        <v>#N/A</v>
      </c>
      <c r="EF34" s="170" t="e">
        <f t="shared" si="14"/>
        <v>#N/A</v>
      </c>
      <c r="EG34" s="170" t="e">
        <f t="shared" si="15"/>
        <v>#N/A</v>
      </c>
      <c r="EH34" s="170" t="e">
        <f t="shared" si="16"/>
        <v>#N/A</v>
      </c>
      <c r="EI34" s="170" t="e">
        <f t="shared" si="17"/>
        <v>#N/A</v>
      </c>
      <c r="EJ34" s="170" t="e">
        <f t="shared" si="18"/>
        <v>#N/A</v>
      </c>
      <c r="EK34" s="170" t="e">
        <f t="shared" si="19"/>
        <v>#N/A</v>
      </c>
      <c r="EL34" s="170" t="e">
        <f t="shared" si="20"/>
        <v>#N/A</v>
      </c>
      <c r="EM34" s="170" t="e">
        <f t="shared" si="21"/>
        <v>#N/A</v>
      </c>
      <c r="EN34" s="170" t="e">
        <f t="shared" si="22"/>
        <v>#N/A</v>
      </c>
      <c r="EO34" s="170" t="e">
        <f t="shared" si="23"/>
        <v>#N/A</v>
      </c>
      <c r="EP34" s="170" t="e">
        <f t="shared" si="24"/>
        <v>#N/A</v>
      </c>
      <c r="EQ34" s="170" t="e">
        <f t="shared" si="25"/>
        <v>#N/A</v>
      </c>
      <c r="ER34" s="170" t="e">
        <f t="shared" si="26"/>
        <v>#N/A</v>
      </c>
      <c r="ES34" s="170" t="e">
        <f t="shared" si="27"/>
        <v>#N/A</v>
      </c>
      <c r="ET34" s="170" t="e">
        <f t="shared" si="28"/>
        <v>#N/A</v>
      </c>
      <c r="EU34" s="170" t="e">
        <f t="shared" si="29"/>
        <v>#N/A</v>
      </c>
      <c r="EV34" s="170" t="e">
        <f t="shared" si="30"/>
        <v>#N/A</v>
      </c>
      <c r="EW34" s="170" t="e">
        <f t="shared" si="31"/>
        <v>#N/A</v>
      </c>
      <c r="EX34" s="170" t="e">
        <f t="shared" si="32"/>
        <v>#N/A</v>
      </c>
      <c r="EY34" s="170" t="e">
        <f t="shared" si="33"/>
        <v>#N/A</v>
      </c>
      <c r="EZ34" s="170" t="e">
        <f t="shared" si="34"/>
        <v>#N/A</v>
      </c>
      <c r="FA34" s="170" t="e">
        <f t="shared" si="35"/>
        <v>#N/A</v>
      </c>
      <c r="FB34" s="170" t="e">
        <f t="shared" si="36"/>
        <v>#N/A</v>
      </c>
      <c r="FC34" s="170" t="e">
        <f t="shared" si="37"/>
        <v>#N/A</v>
      </c>
      <c r="FD34" s="170" t="e">
        <f t="shared" si="38"/>
        <v>#N/A</v>
      </c>
      <c r="FE34" s="170" t="e">
        <f t="shared" si="39"/>
        <v>#N/A</v>
      </c>
      <c r="FF34" s="170" t="e">
        <f t="shared" si="40"/>
        <v>#N/A</v>
      </c>
      <c r="FG34" s="170" t="e">
        <f t="shared" si="41"/>
        <v>#N/A</v>
      </c>
      <c r="FH34" s="170" t="e">
        <f t="shared" si="42"/>
        <v>#N/A</v>
      </c>
      <c r="FI34" s="170" t="e">
        <f t="shared" si="43"/>
        <v>#N/A</v>
      </c>
      <c r="FJ34" s="170" t="e">
        <f t="shared" si="44"/>
        <v>#N/A</v>
      </c>
      <c r="FK34" s="170" t="e">
        <f t="shared" si="45"/>
        <v>#N/A</v>
      </c>
      <c r="FL34" s="170" t="e">
        <f t="shared" si="46"/>
        <v>#N/A</v>
      </c>
      <c r="FM34" s="170" t="e">
        <f t="shared" si="47"/>
        <v>#N/A</v>
      </c>
      <c r="FN34" s="170" t="e">
        <f t="shared" si="48"/>
        <v>#N/A</v>
      </c>
      <c r="FO34" s="170" t="e">
        <f t="shared" si="49"/>
        <v>#N/A</v>
      </c>
      <c r="FP34" s="170" t="e">
        <f t="shared" si="50"/>
        <v>#N/A</v>
      </c>
      <c r="FQ34" s="170" t="e">
        <f t="shared" si="51"/>
        <v>#N/A</v>
      </c>
      <c r="FR34" s="170" t="e">
        <f t="shared" si="52"/>
        <v>#N/A</v>
      </c>
      <c r="FS34" s="170" t="e">
        <f t="shared" si="53"/>
        <v>#N/A</v>
      </c>
      <c r="FT34" s="170" t="e">
        <f t="shared" si="54"/>
        <v>#N/A</v>
      </c>
      <c r="FU34" s="170" t="e">
        <f t="shared" si="55"/>
        <v>#N/A</v>
      </c>
      <c r="FV34" s="170" t="e">
        <f t="shared" si="56"/>
        <v>#N/A</v>
      </c>
      <c r="FW34" s="170" t="e">
        <f t="shared" si="57"/>
        <v>#N/A</v>
      </c>
      <c r="FX34" s="170" t="e">
        <f t="shared" si="58"/>
        <v>#N/A</v>
      </c>
      <c r="FY34" s="170" t="e">
        <f t="shared" si="59"/>
        <v>#N/A</v>
      </c>
      <c r="FZ34" s="170" t="e">
        <f t="shared" si="60"/>
        <v>#N/A</v>
      </c>
      <c r="GA34" s="170" t="e">
        <f t="shared" si="61"/>
        <v>#N/A</v>
      </c>
      <c r="GB34" s="170" t="e">
        <f t="shared" si="62"/>
        <v>#N/A</v>
      </c>
      <c r="GC34" s="170" t="e">
        <f t="shared" si="63"/>
        <v>#N/A</v>
      </c>
      <c r="GD34" s="170" t="e">
        <f t="shared" si="64"/>
        <v>#N/A</v>
      </c>
      <c r="GE34" s="170" t="e">
        <f t="shared" si="65"/>
        <v>#N/A</v>
      </c>
      <c r="GF34" s="170" t="e">
        <f t="shared" si="66"/>
        <v>#N/A</v>
      </c>
      <c r="GG34" s="170" t="e">
        <f t="shared" si="67"/>
        <v>#N/A</v>
      </c>
      <c r="GH34" s="170" t="e">
        <f t="shared" si="68"/>
        <v>#N/A</v>
      </c>
      <c r="GI34" s="170" t="e">
        <f t="shared" si="69"/>
        <v>#N/A</v>
      </c>
      <c r="GJ34" s="170" t="e">
        <f t="shared" si="70"/>
        <v>#N/A</v>
      </c>
      <c r="GK34" s="170" t="e">
        <f t="shared" si="71"/>
        <v>#N/A</v>
      </c>
      <c r="GL34" s="170" t="e">
        <f t="shared" si="72"/>
        <v>#N/A</v>
      </c>
      <c r="GM34" s="170" t="e">
        <f t="shared" si="73"/>
        <v>#N/A</v>
      </c>
      <c r="GN34" s="170" t="e">
        <f t="shared" si="74"/>
        <v>#N/A</v>
      </c>
      <c r="GO34" s="170" t="e">
        <f t="shared" si="75"/>
        <v>#N/A</v>
      </c>
      <c r="GP34" s="170" t="e">
        <f t="shared" si="76"/>
        <v>#N/A</v>
      </c>
      <c r="GQ34" s="170" t="e">
        <f t="shared" si="77"/>
        <v>#N/A</v>
      </c>
      <c r="GR34" s="170" t="e">
        <f t="shared" si="78"/>
        <v>#N/A</v>
      </c>
      <c r="GS34" s="170" t="e">
        <f t="shared" si="79"/>
        <v>#N/A</v>
      </c>
      <c r="GT34" s="170" t="e">
        <f t="shared" si="80"/>
        <v>#N/A</v>
      </c>
      <c r="GU34" s="170" t="e">
        <f t="shared" si="81"/>
        <v>#N/A</v>
      </c>
      <c r="GV34" s="170" t="e">
        <f t="shared" si="82"/>
        <v>#N/A</v>
      </c>
      <c r="GW34" s="170" t="e">
        <f t="shared" si="83"/>
        <v>#N/A</v>
      </c>
      <c r="GX34" s="170" t="e">
        <f t="shared" si="84"/>
        <v>#N/A</v>
      </c>
      <c r="GY34" s="170" t="e">
        <f t="shared" si="85"/>
        <v>#N/A</v>
      </c>
      <c r="GZ34" s="170" t="e">
        <f t="shared" si="86"/>
        <v>#N/A</v>
      </c>
      <c r="HA34" s="170" t="e">
        <f t="shared" si="87"/>
        <v>#N/A</v>
      </c>
      <c r="HB34" s="170" t="e">
        <f t="shared" si="88"/>
        <v>#N/A</v>
      </c>
      <c r="HC34" s="170" t="e">
        <f t="shared" si="89"/>
        <v>#N/A</v>
      </c>
      <c r="HD34" s="170" t="e">
        <f t="shared" si="90"/>
        <v>#N/A</v>
      </c>
      <c r="HE34" s="170" t="e">
        <f t="shared" si="91"/>
        <v>#N/A</v>
      </c>
      <c r="HF34" s="170" t="e">
        <f t="shared" si="92"/>
        <v>#N/A</v>
      </c>
      <c r="HG34" s="170" t="e">
        <f t="shared" si="93"/>
        <v>#N/A</v>
      </c>
      <c r="HH34" s="170" t="e">
        <f t="shared" si="94"/>
        <v>#N/A</v>
      </c>
      <c r="HI34" s="170" t="e">
        <f t="shared" si="95"/>
        <v>#N/A</v>
      </c>
      <c r="HJ34" s="170" t="e">
        <f t="shared" si="96"/>
        <v>#N/A</v>
      </c>
      <c r="HK34" s="170" t="e">
        <f t="shared" si="97"/>
        <v>#N/A</v>
      </c>
      <c r="HL34" s="170" t="e">
        <f t="shared" si="98"/>
        <v>#N/A</v>
      </c>
      <c r="HM34" s="170" t="e">
        <f t="shared" si="99"/>
        <v>#N/A</v>
      </c>
      <c r="HN34" s="170" t="e">
        <f t="shared" si="100"/>
        <v>#N/A</v>
      </c>
      <c r="HO34" s="170" t="e">
        <f t="shared" si="101"/>
        <v>#N/A</v>
      </c>
      <c r="HP34" s="170" t="e">
        <f t="shared" si="102"/>
        <v>#N/A</v>
      </c>
      <c r="HQ34" s="170" t="e">
        <f t="shared" si="103"/>
        <v>#N/A</v>
      </c>
      <c r="HR34" s="170" t="e">
        <f t="shared" si="104"/>
        <v>#N/A</v>
      </c>
      <c r="HS34" s="170" t="e">
        <f t="shared" si="105"/>
        <v>#N/A</v>
      </c>
      <c r="HT34" s="170" t="e">
        <f t="shared" si="106"/>
        <v>#N/A</v>
      </c>
    </row>
    <row r="35" spans="1:228" hidden="1" x14ac:dyDescent="0.25">
      <c r="A35" s="4">
        <v>32</v>
      </c>
      <c r="B35" s="110"/>
      <c r="C35" s="118"/>
      <c r="D35" s="123" t="str">
        <f t="shared" si="107"/>
        <v/>
      </c>
      <c r="E35" s="96"/>
      <c r="F35" s="123" t="str">
        <f t="shared" si="108"/>
        <v/>
      </c>
      <c r="G35" s="118"/>
      <c r="H35" s="111"/>
      <c r="I35" s="36" t="str">
        <f t="shared" si="0"/>
        <v/>
      </c>
      <c r="J35" s="36" t="str">
        <f t="shared" si="1"/>
        <v/>
      </c>
      <c r="K35" s="74" t="str">
        <f t="shared" si="109"/>
        <v/>
      </c>
      <c r="L35" s="23"/>
      <c r="M35" s="58"/>
      <c r="N35" s="281"/>
      <c r="O35" s="75" t="str">
        <f>IF(AND(D35&gt;0,E35&gt;0,F35&gt;0),IF(ISBLANK(N35),IF(ISBLANK(L35),"",(F35-D35)*VLOOKUP(L35,VLookups!$A$4:$B$13,2,FALSE)),N35),"")</f>
        <v/>
      </c>
      <c r="P35" s="76" t="str">
        <f t="shared" si="2"/>
        <v/>
      </c>
      <c r="Q35" s="96"/>
      <c r="R35" s="271" t="str">
        <f>IF(AND(Q35&gt;0,E35&gt;0,NOT(O35="")),ABS(VLOOKUP($Q$1,VLookups!$A$43:$B$44,2,FALSE)-_xlfn.NORM.DIST(Q35,K35,O35,TRUE)),"")</f>
        <v/>
      </c>
      <c r="S35" s="95" t="str">
        <f>IF(AND($D35&gt;0,$E35&gt;0,$F35&gt;0,NOT(ISBLANK($L35))),_xlfn.NORM.INV(ABS(VLOOKUP($Q$1,VLookups!$A$43:$B$44,2,FALSE)-S$3),$K35,$O35),"")</f>
        <v/>
      </c>
      <c r="T35" s="94" t="str">
        <f>IF(AND($D35&gt;0,$E35&gt;0,$F35&gt;0,NOT(ISBLANK($L35))),_xlfn.NORM.INV(ABS(VLOOKUP($Q$1,VLookups!$A$43:$B$44,2,FALSE)-T$3),$K35,$O35),"")</f>
        <v/>
      </c>
      <c r="U35" s="95" t="str">
        <f>IF(AND($D35&gt;0,$E35&gt;0,$F35&gt;0,NOT(ISBLANK($L35))),_xlfn.NORM.INV(ABS(VLOOKUP($Q$1,VLookups!$A$43:$B$44,2,FALSE)-U$3),$K35,$O35),"")</f>
        <v/>
      </c>
      <c r="V35" s="94" t="str">
        <f>IF(AND($D35&gt;0,$E35&gt;0,$F35&gt;0,NOT(ISBLANK($L35))),_xlfn.NORM.INV(ABS(VLOOKUP($Q$1,VLookups!$A$43:$B$44,2,FALSE)-V$3),$K35,$O35),"")</f>
        <v/>
      </c>
      <c r="W35" s="95" t="str">
        <f>IF(AND($D35&gt;0,$E35&gt;0,$F35&gt;0,NOT(ISBLANK($L35))),_xlfn.NORM.INV(ABS(VLOOKUP($Q$1,VLookups!$A$43:$B$44,2,FALSE)-W$3),$K35,$O35),"")</f>
        <v/>
      </c>
      <c r="X35" s="94" t="str">
        <f>IF(AND($D35&gt;0,$E35&gt;0,$F35&gt;0,NOT(ISBLANK($L35))),_xlfn.NORM.INV(ABS(VLOOKUP($Q$1,VLookups!$A$43:$B$44,2,FALSE)-X$3),$K35,$O35),"")</f>
        <v/>
      </c>
      <c r="Y35" s="5"/>
      <c r="Z35" s="169" t="str">
        <f t="shared" si="110"/>
        <v/>
      </c>
      <c r="AA35" s="50" t="str">
        <f t="shared" ref="AA35:AT35" si="202">IF(ISNONTEXT($Z35),AB35-$Z35,"")</f>
        <v/>
      </c>
      <c r="AB35" s="50" t="str">
        <f t="shared" si="202"/>
        <v/>
      </c>
      <c r="AC35" s="50" t="str">
        <f t="shared" si="202"/>
        <v/>
      </c>
      <c r="AD35" s="50" t="str">
        <f t="shared" si="202"/>
        <v/>
      </c>
      <c r="AE35" s="50" t="str">
        <f t="shared" si="202"/>
        <v/>
      </c>
      <c r="AF35" s="50" t="str">
        <f t="shared" si="202"/>
        <v/>
      </c>
      <c r="AG35" s="50" t="str">
        <f t="shared" si="202"/>
        <v/>
      </c>
      <c r="AH35" s="50" t="str">
        <f t="shared" si="202"/>
        <v/>
      </c>
      <c r="AI35" s="50" t="str">
        <f t="shared" si="202"/>
        <v/>
      </c>
      <c r="AJ35" s="50" t="str">
        <f t="shared" si="202"/>
        <v/>
      </c>
      <c r="AK35" s="50" t="str">
        <f t="shared" si="202"/>
        <v/>
      </c>
      <c r="AL35" s="50" t="str">
        <f t="shared" si="202"/>
        <v/>
      </c>
      <c r="AM35" s="50" t="str">
        <f t="shared" si="202"/>
        <v/>
      </c>
      <c r="AN35" s="50" t="str">
        <f t="shared" si="202"/>
        <v/>
      </c>
      <c r="AO35" s="50" t="str">
        <f t="shared" si="202"/>
        <v/>
      </c>
      <c r="AP35" s="50" t="str">
        <f t="shared" si="202"/>
        <v/>
      </c>
      <c r="AQ35" s="50" t="str">
        <f t="shared" si="202"/>
        <v/>
      </c>
      <c r="AR35" s="50" t="str">
        <f t="shared" si="202"/>
        <v/>
      </c>
      <c r="AS35" s="50" t="str">
        <f t="shared" si="202"/>
        <v/>
      </c>
      <c r="AT35" s="50" t="str">
        <f t="shared" si="202"/>
        <v/>
      </c>
      <c r="AU35" s="50" t="str">
        <f t="shared" si="112"/>
        <v/>
      </c>
      <c r="AV35" s="50" t="str">
        <f t="shared" ref="AV35:DG35" si="203">IF(ISNONTEXT($Z35),AU35+$Z35,"")</f>
        <v/>
      </c>
      <c r="AW35" s="50" t="str">
        <f t="shared" si="203"/>
        <v/>
      </c>
      <c r="AX35" s="50" t="str">
        <f t="shared" si="203"/>
        <v/>
      </c>
      <c r="AY35" s="50" t="str">
        <f t="shared" si="203"/>
        <v/>
      </c>
      <c r="AZ35" s="50" t="str">
        <f t="shared" si="203"/>
        <v/>
      </c>
      <c r="BA35" s="50" t="str">
        <f t="shared" si="203"/>
        <v/>
      </c>
      <c r="BB35" s="50" t="str">
        <f t="shared" si="203"/>
        <v/>
      </c>
      <c r="BC35" s="50" t="str">
        <f t="shared" si="203"/>
        <v/>
      </c>
      <c r="BD35" s="50" t="str">
        <f t="shared" si="203"/>
        <v/>
      </c>
      <c r="BE35" s="50" t="str">
        <f t="shared" si="203"/>
        <v/>
      </c>
      <c r="BF35" s="50" t="str">
        <f t="shared" si="203"/>
        <v/>
      </c>
      <c r="BG35" s="50" t="str">
        <f t="shared" si="203"/>
        <v/>
      </c>
      <c r="BH35" s="50" t="str">
        <f t="shared" si="203"/>
        <v/>
      </c>
      <c r="BI35" s="50" t="str">
        <f t="shared" si="203"/>
        <v/>
      </c>
      <c r="BJ35" s="50" t="str">
        <f t="shared" si="203"/>
        <v/>
      </c>
      <c r="BK35" s="50" t="str">
        <f t="shared" si="203"/>
        <v/>
      </c>
      <c r="BL35" s="50" t="str">
        <f t="shared" si="203"/>
        <v/>
      </c>
      <c r="BM35" s="50" t="str">
        <f t="shared" si="203"/>
        <v/>
      </c>
      <c r="BN35" s="50" t="str">
        <f t="shared" si="203"/>
        <v/>
      </c>
      <c r="BO35" s="50" t="str">
        <f t="shared" si="203"/>
        <v/>
      </c>
      <c r="BP35" s="50" t="str">
        <f t="shared" si="203"/>
        <v/>
      </c>
      <c r="BQ35" s="50" t="str">
        <f t="shared" si="203"/>
        <v/>
      </c>
      <c r="BR35" s="50" t="str">
        <f t="shared" si="203"/>
        <v/>
      </c>
      <c r="BS35" s="50" t="str">
        <f t="shared" si="203"/>
        <v/>
      </c>
      <c r="BT35" s="50" t="str">
        <f t="shared" si="203"/>
        <v/>
      </c>
      <c r="BU35" s="50" t="str">
        <f t="shared" si="203"/>
        <v/>
      </c>
      <c r="BV35" s="50" t="str">
        <f t="shared" si="203"/>
        <v/>
      </c>
      <c r="BW35" s="50" t="str">
        <f t="shared" si="203"/>
        <v/>
      </c>
      <c r="BX35" s="50" t="str">
        <f t="shared" si="203"/>
        <v/>
      </c>
      <c r="BY35" s="50" t="str">
        <f t="shared" si="203"/>
        <v/>
      </c>
      <c r="BZ35" s="50" t="str">
        <f t="shared" si="203"/>
        <v/>
      </c>
      <c r="CA35" s="50" t="str">
        <f t="shared" si="203"/>
        <v/>
      </c>
      <c r="CB35" s="50" t="str">
        <f t="shared" si="203"/>
        <v/>
      </c>
      <c r="CC35" s="50" t="str">
        <f t="shared" si="203"/>
        <v/>
      </c>
      <c r="CD35" s="50" t="str">
        <f t="shared" si="203"/>
        <v/>
      </c>
      <c r="CE35" s="50" t="str">
        <f t="shared" si="203"/>
        <v/>
      </c>
      <c r="CF35" s="50" t="str">
        <f t="shared" si="203"/>
        <v/>
      </c>
      <c r="CG35" s="50" t="str">
        <f t="shared" si="203"/>
        <v/>
      </c>
      <c r="CH35" s="50" t="str">
        <f t="shared" si="203"/>
        <v/>
      </c>
      <c r="CI35" s="50" t="str">
        <f t="shared" si="203"/>
        <v/>
      </c>
      <c r="CJ35" s="50" t="str">
        <f t="shared" si="203"/>
        <v/>
      </c>
      <c r="CK35" s="50" t="str">
        <f t="shared" si="203"/>
        <v/>
      </c>
      <c r="CL35" s="50" t="str">
        <f t="shared" si="203"/>
        <v/>
      </c>
      <c r="CM35" s="50" t="str">
        <f t="shared" si="203"/>
        <v/>
      </c>
      <c r="CN35" s="50" t="str">
        <f t="shared" si="203"/>
        <v/>
      </c>
      <c r="CO35" s="50" t="str">
        <f t="shared" si="203"/>
        <v/>
      </c>
      <c r="CP35" s="50" t="str">
        <f t="shared" si="203"/>
        <v/>
      </c>
      <c r="CQ35" s="50" t="str">
        <f t="shared" si="203"/>
        <v/>
      </c>
      <c r="CR35" s="50" t="str">
        <f t="shared" si="203"/>
        <v/>
      </c>
      <c r="CS35" s="50" t="str">
        <f t="shared" si="203"/>
        <v/>
      </c>
      <c r="CT35" s="50" t="str">
        <f t="shared" si="203"/>
        <v/>
      </c>
      <c r="CU35" s="50" t="str">
        <f t="shared" si="203"/>
        <v/>
      </c>
      <c r="CV35" s="50" t="str">
        <f t="shared" si="203"/>
        <v/>
      </c>
      <c r="CW35" s="50" t="str">
        <f t="shared" si="203"/>
        <v/>
      </c>
      <c r="CX35" s="50" t="str">
        <f t="shared" si="203"/>
        <v/>
      </c>
      <c r="CY35" s="50" t="str">
        <f t="shared" si="203"/>
        <v/>
      </c>
      <c r="CZ35" s="50" t="str">
        <f t="shared" si="203"/>
        <v/>
      </c>
      <c r="DA35" s="50" t="str">
        <f t="shared" si="203"/>
        <v/>
      </c>
      <c r="DB35" s="50" t="str">
        <f t="shared" si="203"/>
        <v/>
      </c>
      <c r="DC35" s="50" t="str">
        <f t="shared" si="203"/>
        <v/>
      </c>
      <c r="DD35" s="50" t="str">
        <f t="shared" si="203"/>
        <v/>
      </c>
      <c r="DE35" s="50" t="str">
        <f t="shared" si="203"/>
        <v/>
      </c>
      <c r="DF35" s="50" t="str">
        <f t="shared" si="203"/>
        <v/>
      </c>
      <c r="DG35" s="50" t="str">
        <f t="shared" si="203"/>
        <v/>
      </c>
      <c r="DH35" s="50" t="str">
        <f t="shared" ref="DH35:DW35" si="204">IF(ISNONTEXT($Z35),DG35+$Z35,"")</f>
        <v/>
      </c>
      <c r="DI35" s="50" t="str">
        <f t="shared" si="204"/>
        <v/>
      </c>
      <c r="DJ35" s="50" t="str">
        <f t="shared" si="204"/>
        <v/>
      </c>
      <c r="DK35" s="50" t="str">
        <f t="shared" si="204"/>
        <v/>
      </c>
      <c r="DL35" s="50" t="str">
        <f t="shared" si="204"/>
        <v/>
      </c>
      <c r="DM35" s="50" t="str">
        <f t="shared" si="204"/>
        <v/>
      </c>
      <c r="DN35" s="50" t="str">
        <f t="shared" si="204"/>
        <v/>
      </c>
      <c r="DO35" s="50" t="str">
        <f t="shared" si="204"/>
        <v/>
      </c>
      <c r="DP35" s="50" t="str">
        <f t="shared" si="204"/>
        <v/>
      </c>
      <c r="DQ35" s="50" t="str">
        <f t="shared" si="204"/>
        <v/>
      </c>
      <c r="DR35" s="50" t="str">
        <f t="shared" si="204"/>
        <v/>
      </c>
      <c r="DS35" s="50" t="str">
        <f t="shared" si="204"/>
        <v/>
      </c>
      <c r="DT35" s="50" t="str">
        <f t="shared" si="204"/>
        <v/>
      </c>
      <c r="DU35" s="50" t="str">
        <f t="shared" si="204"/>
        <v/>
      </c>
      <c r="DV35" s="50" t="str">
        <f t="shared" si="204"/>
        <v/>
      </c>
      <c r="DW35" s="50" t="str">
        <f t="shared" si="204"/>
        <v/>
      </c>
      <c r="DX35" s="170" t="e">
        <f t="shared" si="6"/>
        <v>#N/A</v>
      </c>
      <c r="DY35" s="170" t="e">
        <f t="shared" si="7"/>
        <v>#N/A</v>
      </c>
      <c r="DZ35" s="170" t="e">
        <f t="shared" si="8"/>
        <v>#N/A</v>
      </c>
      <c r="EA35" s="170" t="e">
        <f t="shared" si="9"/>
        <v>#N/A</v>
      </c>
      <c r="EB35" s="170" t="e">
        <f t="shared" si="10"/>
        <v>#N/A</v>
      </c>
      <c r="EC35" s="170" t="e">
        <f t="shared" si="11"/>
        <v>#N/A</v>
      </c>
      <c r="ED35" s="170" t="e">
        <f t="shared" si="12"/>
        <v>#N/A</v>
      </c>
      <c r="EE35" s="170" t="e">
        <f t="shared" si="13"/>
        <v>#N/A</v>
      </c>
      <c r="EF35" s="170" t="e">
        <f t="shared" si="14"/>
        <v>#N/A</v>
      </c>
      <c r="EG35" s="170" t="e">
        <f t="shared" si="15"/>
        <v>#N/A</v>
      </c>
      <c r="EH35" s="170" t="e">
        <f t="shared" si="16"/>
        <v>#N/A</v>
      </c>
      <c r="EI35" s="170" t="e">
        <f t="shared" si="17"/>
        <v>#N/A</v>
      </c>
      <c r="EJ35" s="170" t="e">
        <f t="shared" si="18"/>
        <v>#N/A</v>
      </c>
      <c r="EK35" s="170" t="e">
        <f t="shared" si="19"/>
        <v>#N/A</v>
      </c>
      <c r="EL35" s="170" t="e">
        <f t="shared" si="20"/>
        <v>#N/A</v>
      </c>
      <c r="EM35" s="170" t="e">
        <f t="shared" si="21"/>
        <v>#N/A</v>
      </c>
      <c r="EN35" s="170" t="e">
        <f t="shared" si="22"/>
        <v>#N/A</v>
      </c>
      <c r="EO35" s="170" t="e">
        <f t="shared" si="23"/>
        <v>#N/A</v>
      </c>
      <c r="EP35" s="170" t="e">
        <f t="shared" si="24"/>
        <v>#N/A</v>
      </c>
      <c r="EQ35" s="170" t="e">
        <f t="shared" si="25"/>
        <v>#N/A</v>
      </c>
      <c r="ER35" s="170" t="e">
        <f t="shared" si="26"/>
        <v>#N/A</v>
      </c>
      <c r="ES35" s="170" t="e">
        <f t="shared" si="27"/>
        <v>#N/A</v>
      </c>
      <c r="ET35" s="170" t="e">
        <f t="shared" si="28"/>
        <v>#N/A</v>
      </c>
      <c r="EU35" s="170" t="e">
        <f t="shared" si="29"/>
        <v>#N/A</v>
      </c>
      <c r="EV35" s="170" t="e">
        <f t="shared" si="30"/>
        <v>#N/A</v>
      </c>
      <c r="EW35" s="170" t="e">
        <f t="shared" si="31"/>
        <v>#N/A</v>
      </c>
      <c r="EX35" s="170" t="e">
        <f t="shared" si="32"/>
        <v>#N/A</v>
      </c>
      <c r="EY35" s="170" t="e">
        <f t="shared" si="33"/>
        <v>#N/A</v>
      </c>
      <c r="EZ35" s="170" t="e">
        <f t="shared" si="34"/>
        <v>#N/A</v>
      </c>
      <c r="FA35" s="170" t="e">
        <f t="shared" si="35"/>
        <v>#N/A</v>
      </c>
      <c r="FB35" s="170" t="e">
        <f t="shared" si="36"/>
        <v>#N/A</v>
      </c>
      <c r="FC35" s="170" t="e">
        <f t="shared" si="37"/>
        <v>#N/A</v>
      </c>
      <c r="FD35" s="170" t="e">
        <f t="shared" si="38"/>
        <v>#N/A</v>
      </c>
      <c r="FE35" s="170" t="e">
        <f t="shared" si="39"/>
        <v>#N/A</v>
      </c>
      <c r="FF35" s="170" t="e">
        <f t="shared" si="40"/>
        <v>#N/A</v>
      </c>
      <c r="FG35" s="170" t="e">
        <f t="shared" si="41"/>
        <v>#N/A</v>
      </c>
      <c r="FH35" s="170" t="e">
        <f t="shared" si="42"/>
        <v>#N/A</v>
      </c>
      <c r="FI35" s="170" t="e">
        <f t="shared" si="43"/>
        <v>#N/A</v>
      </c>
      <c r="FJ35" s="170" t="e">
        <f t="shared" si="44"/>
        <v>#N/A</v>
      </c>
      <c r="FK35" s="170" t="e">
        <f t="shared" si="45"/>
        <v>#N/A</v>
      </c>
      <c r="FL35" s="170" t="e">
        <f t="shared" si="46"/>
        <v>#N/A</v>
      </c>
      <c r="FM35" s="170" t="e">
        <f t="shared" si="47"/>
        <v>#N/A</v>
      </c>
      <c r="FN35" s="170" t="e">
        <f t="shared" si="48"/>
        <v>#N/A</v>
      </c>
      <c r="FO35" s="170" t="e">
        <f t="shared" si="49"/>
        <v>#N/A</v>
      </c>
      <c r="FP35" s="170" t="e">
        <f t="shared" si="50"/>
        <v>#N/A</v>
      </c>
      <c r="FQ35" s="170" t="e">
        <f t="shared" si="51"/>
        <v>#N/A</v>
      </c>
      <c r="FR35" s="170" t="e">
        <f t="shared" si="52"/>
        <v>#N/A</v>
      </c>
      <c r="FS35" s="170" t="e">
        <f t="shared" si="53"/>
        <v>#N/A</v>
      </c>
      <c r="FT35" s="170" t="e">
        <f t="shared" si="54"/>
        <v>#N/A</v>
      </c>
      <c r="FU35" s="170" t="e">
        <f t="shared" si="55"/>
        <v>#N/A</v>
      </c>
      <c r="FV35" s="170" t="e">
        <f t="shared" si="56"/>
        <v>#N/A</v>
      </c>
      <c r="FW35" s="170" t="e">
        <f t="shared" si="57"/>
        <v>#N/A</v>
      </c>
      <c r="FX35" s="170" t="e">
        <f t="shared" si="58"/>
        <v>#N/A</v>
      </c>
      <c r="FY35" s="170" t="e">
        <f t="shared" si="59"/>
        <v>#N/A</v>
      </c>
      <c r="FZ35" s="170" t="e">
        <f t="shared" si="60"/>
        <v>#N/A</v>
      </c>
      <c r="GA35" s="170" t="e">
        <f t="shared" si="61"/>
        <v>#N/A</v>
      </c>
      <c r="GB35" s="170" t="e">
        <f t="shared" si="62"/>
        <v>#N/A</v>
      </c>
      <c r="GC35" s="170" t="e">
        <f t="shared" si="63"/>
        <v>#N/A</v>
      </c>
      <c r="GD35" s="170" t="e">
        <f t="shared" si="64"/>
        <v>#N/A</v>
      </c>
      <c r="GE35" s="170" t="e">
        <f t="shared" si="65"/>
        <v>#N/A</v>
      </c>
      <c r="GF35" s="170" t="e">
        <f t="shared" si="66"/>
        <v>#N/A</v>
      </c>
      <c r="GG35" s="170" t="e">
        <f t="shared" si="67"/>
        <v>#N/A</v>
      </c>
      <c r="GH35" s="170" t="e">
        <f t="shared" si="68"/>
        <v>#N/A</v>
      </c>
      <c r="GI35" s="170" t="e">
        <f t="shared" si="69"/>
        <v>#N/A</v>
      </c>
      <c r="GJ35" s="170" t="e">
        <f t="shared" si="70"/>
        <v>#N/A</v>
      </c>
      <c r="GK35" s="170" t="e">
        <f t="shared" si="71"/>
        <v>#N/A</v>
      </c>
      <c r="GL35" s="170" t="e">
        <f t="shared" si="72"/>
        <v>#N/A</v>
      </c>
      <c r="GM35" s="170" t="e">
        <f t="shared" si="73"/>
        <v>#N/A</v>
      </c>
      <c r="GN35" s="170" t="e">
        <f t="shared" si="74"/>
        <v>#N/A</v>
      </c>
      <c r="GO35" s="170" t="e">
        <f t="shared" si="75"/>
        <v>#N/A</v>
      </c>
      <c r="GP35" s="170" t="e">
        <f t="shared" si="76"/>
        <v>#N/A</v>
      </c>
      <c r="GQ35" s="170" t="e">
        <f t="shared" si="77"/>
        <v>#N/A</v>
      </c>
      <c r="GR35" s="170" t="e">
        <f t="shared" si="78"/>
        <v>#N/A</v>
      </c>
      <c r="GS35" s="170" t="e">
        <f t="shared" si="79"/>
        <v>#N/A</v>
      </c>
      <c r="GT35" s="170" t="e">
        <f t="shared" si="80"/>
        <v>#N/A</v>
      </c>
      <c r="GU35" s="170" t="e">
        <f t="shared" si="81"/>
        <v>#N/A</v>
      </c>
      <c r="GV35" s="170" t="e">
        <f t="shared" si="82"/>
        <v>#N/A</v>
      </c>
      <c r="GW35" s="170" t="e">
        <f t="shared" si="83"/>
        <v>#N/A</v>
      </c>
      <c r="GX35" s="170" t="e">
        <f t="shared" si="84"/>
        <v>#N/A</v>
      </c>
      <c r="GY35" s="170" t="e">
        <f t="shared" si="85"/>
        <v>#N/A</v>
      </c>
      <c r="GZ35" s="170" t="e">
        <f t="shared" si="86"/>
        <v>#N/A</v>
      </c>
      <c r="HA35" s="170" t="e">
        <f t="shared" si="87"/>
        <v>#N/A</v>
      </c>
      <c r="HB35" s="170" t="e">
        <f t="shared" si="88"/>
        <v>#N/A</v>
      </c>
      <c r="HC35" s="170" t="e">
        <f t="shared" si="89"/>
        <v>#N/A</v>
      </c>
      <c r="HD35" s="170" t="e">
        <f t="shared" si="90"/>
        <v>#N/A</v>
      </c>
      <c r="HE35" s="170" t="e">
        <f t="shared" si="91"/>
        <v>#N/A</v>
      </c>
      <c r="HF35" s="170" t="e">
        <f t="shared" si="92"/>
        <v>#N/A</v>
      </c>
      <c r="HG35" s="170" t="e">
        <f t="shared" si="93"/>
        <v>#N/A</v>
      </c>
      <c r="HH35" s="170" t="e">
        <f t="shared" si="94"/>
        <v>#N/A</v>
      </c>
      <c r="HI35" s="170" t="e">
        <f t="shared" si="95"/>
        <v>#N/A</v>
      </c>
      <c r="HJ35" s="170" t="e">
        <f t="shared" si="96"/>
        <v>#N/A</v>
      </c>
      <c r="HK35" s="170" t="e">
        <f t="shared" si="97"/>
        <v>#N/A</v>
      </c>
      <c r="HL35" s="170" t="e">
        <f t="shared" si="98"/>
        <v>#N/A</v>
      </c>
      <c r="HM35" s="170" t="e">
        <f t="shared" si="99"/>
        <v>#N/A</v>
      </c>
      <c r="HN35" s="170" t="e">
        <f t="shared" si="100"/>
        <v>#N/A</v>
      </c>
      <c r="HO35" s="170" t="e">
        <f t="shared" si="101"/>
        <v>#N/A</v>
      </c>
      <c r="HP35" s="170" t="e">
        <f t="shared" si="102"/>
        <v>#N/A</v>
      </c>
      <c r="HQ35" s="170" t="e">
        <f t="shared" si="103"/>
        <v>#N/A</v>
      </c>
      <c r="HR35" s="170" t="e">
        <f t="shared" si="104"/>
        <v>#N/A</v>
      </c>
      <c r="HS35" s="170" t="e">
        <f t="shared" si="105"/>
        <v>#N/A</v>
      </c>
      <c r="HT35" s="170" t="e">
        <f t="shared" si="106"/>
        <v>#N/A</v>
      </c>
    </row>
    <row r="36" spans="1:228" hidden="1" x14ac:dyDescent="0.25">
      <c r="A36" s="4">
        <v>33</v>
      </c>
      <c r="B36" s="110"/>
      <c r="C36" s="118"/>
      <c r="D36" s="123" t="str">
        <f t="shared" ref="D36:D67" si="205">IF(ISBLANK(E36),"",IF(NOT(ISBLANK(C36)),C36,IF(NOT(ISBLANK(B36)),E36*(1+B36),E36*(1+$D$2))))</f>
        <v/>
      </c>
      <c r="E36" s="96"/>
      <c r="F36" s="123" t="str">
        <f t="shared" ref="F36:F67" si="206">IF(ISBLANK(E36),"",IF(NOT(ISBLANK(G36)),G36,IF(NOT(ISBLANK(H36)),E36*(1+H36),E36*(1+$F$2))))</f>
        <v/>
      </c>
      <c r="G36" s="118"/>
      <c r="H36" s="111"/>
      <c r="I36" s="36" t="str">
        <f t="shared" si="0"/>
        <v/>
      </c>
      <c r="J36" s="36" t="str">
        <f t="shared" si="1"/>
        <v/>
      </c>
      <c r="K36" s="74" t="str">
        <f t="shared" si="109"/>
        <v/>
      </c>
      <c r="L36" s="23"/>
      <c r="M36" s="58"/>
      <c r="N36" s="281"/>
      <c r="O36" s="75" t="str">
        <f>IF(AND(D36&gt;0,E36&gt;0,F36&gt;0),IF(ISBLANK(N36),IF(ISBLANK(L36),"",(F36-D36)*VLOOKUP(L36,VLookups!$A$4:$B$13,2,FALSE)),N36),"")</f>
        <v/>
      </c>
      <c r="P36" s="76" t="str">
        <f t="shared" ref="P36:P67" si="207">IF(O36="","",O36^2)</f>
        <v/>
      </c>
      <c r="Q36" s="96"/>
      <c r="R36" s="271" t="str">
        <f>IF(AND(Q36&gt;0,E36&gt;0,NOT(O36="")),ABS(VLOOKUP($Q$1,VLookups!$A$43:$B$44,2,FALSE)-_xlfn.NORM.DIST(Q36,K36,O36,TRUE)),"")</f>
        <v/>
      </c>
      <c r="S36" s="95" t="str">
        <f>IF(AND($D36&gt;0,$E36&gt;0,$F36&gt;0,NOT(ISBLANK($L36))),_xlfn.NORM.INV(ABS(VLOOKUP($Q$1,VLookups!$A$43:$B$44,2,FALSE)-S$3),$K36,$O36),"")</f>
        <v/>
      </c>
      <c r="T36" s="94" t="str">
        <f>IF(AND($D36&gt;0,$E36&gt;0,$F36&gt;0,NOT(ISBLANK($L36))),_xlfn.NORM.INV(ABS(VLOOKUP($Q$1,VLookups!$A$43:$B$44,2,FALSE)-T$3),$K36,$O36),"")</f>
        <v/>
      </c>
      <c r="U36" s="95" t="str">
        <f>IF(AND($D36&gt;0,$E36&gt;0,$F36&gt;0,NOT(ISBLANK($L36))),_xlfn.NORM.INV(ABS(VLOOKUP($Q$1,VLookups!$A$43:$B$44,2,FALSE)-U$3),$K36,$O36),"")</f>
        <v/>
      </c>
      <c r="V36" s="94" t="str">
        <f>IF(AND($D36&gt;0,$E36&gt;0,$F36&gt;0,NOT(ISBLANK($L36))),_xlfn.NORM.INV(ABS(VLOOKUP($Q$1,VLookups!$A$43:$B$44,2,FALSE)-V$3),$K36,$O36),"")</f>
        <v/>
      </c>
      <c r="W36" s="95" t="str">
        <f>IF(AND($D36&gt;0,$E36&gt;0,$F36&gt;0,NOT(ISBLANK($L36))),_xlfn.NORM.INV(ABS(VLOOKUP($Q$1,VLookups!$A$43:$B$44,2,FALSE)-W$3),$K36,$O36),"")</f>
        <v/>
      </c>
      <c r="X36" s="94" t="str">
        <f>IF(AND($D36&gt;0,$E36&gt;0,$F36&gt;0,NOT(ISBLANK($L36))),_xlfn.NORM.INV(ABS(VLOOKUP($Q$1,VLookups!$A$43:$B$44,2,FALSE)-X$3),$K36,$O36),"")</f>
        <v/>
      </c>
      <c r="Y36" s="5"/>
      <c r="Z36" s="169" t="str">
        <f t="shared" si="110"/>
        <v/>
      </c>
      <c r="AA36" s="50" t="str">
        <f t="shared" ref="AA36:AT36" si="208">IF(ISNONTEXT($Z36),AB36-$Z36,"")</f>
        <v/>
      </c>
      <c r="AB36" s="50" t="str">
        <f t="shared" si="208"/>
        <v/>
      </c>
      <c r="AC36" s="50" t="str">
        <f t="shared" si="208"/>
        <v/>
      </c>
      <c r="AD36" s="50" t="str">
        <f t="shared" si="208"/>
        <v/>
      </c>
      <c r="AE36" s="50" t="str">
        <f t="shared" si="208"/>
        <v/>
      </c>
      <c r="AF36" s="50" t="str">
        <f t="shared" si="208"/>
        <v/>
      </c>
      <c r="AG36" s="50" t="str">
        <f t="shared" si="208"/>
        <v/>
      </c>
      <c r="AH36" s="50" t="str">
        <f t="shared" si="208"/>
        <v/>
      </c>
      <c r="AI36" s="50" t="str">
        <f t="shared" si="208"/>
        <v/>
      </c>
      <c r="AJ36" s="50" t="str">
        <f t="shared" si="208"/>
        <v/>
      </c>
      <c r="AK36" s="50" t="str">
        <f t="shared" si="208"/>
        <v/>
      </c>
      <c r="AL36" s="50" t="str">
        <f t="shared" si="208"/>
        <v/>
      </c>
      <c r="AM36" s="50" t="str">
        <f t="shared" si="208"/>
        <v/>
      </c>
      <c r="AN36" s="50" t="str">
        <f t="shared" si="208"/>
        <v/>
      </c>
      <c r="AO36" s="50" t="str">
        <f t="shared" si="208"/>
        <v/>
      </c>
      <c r="AP36" s="50" t="str">
        <f t="shared" si="208"/>
        <v/>
      </c>
      <c r="AQ36" s="50" t="str">
        <f t="shared" si="208"/>
        <v/>
      </c>
      <c r="AR36" s="50" t="str">
        <f t="shared" si="208"/>
        <v/>
      </c>
      <c r="AS36" s="50" t="str">
        <f t="shared" si="208"/>
        <v/>
      </c>
      <c r="AT36" s="50" t="str">
        <f t="shared" si="208"/>
        <v/>
      </c>
      <c r="AU36" s="50" t="str">
        <f t="shared" si="112"/>
        <v/>
      </c>
      <c r="AV36" s="50" t="str">
        <f t="shared" ref="AV36:DG36" si="209">IF(ISNONTEXT($Z36),AU36+$Z36,"")</f>
        <v/>
      </c>
      <c r="AW36" s="50" t="str">
        <f t="shared" si="209"/>
        <v/>
      </c>
      <c r="AX36" s="50" t="str">
        <f t="shared" si="209"/>
        <v/>
      </c>
      <c r="AY36" s="50" t="str">
        <f t="shared" si="209"/>
        <v/>
      </c>
      <c r="AZ36" s="50" t="str">
        <f t="shared" si="209"/>
        <v/>
      </c>
      <c r="BA36" s="50" t="str">
        <f t="shared" si="209"/>
        <v/>
      </c>
      <c r="BB36" s="50" t="str">
        <f t="shared" si="209"/>
        <v/>
      </c>
      <c r="BC36" s="50" t="str">
        <f t="shared" si="209"/>
        <v/>
      </c>
      <c r="BD36" s="50" t="str">
        <f t="shared" si="209"/>
        <v/>
      </c>
      <c r="BE36" s="50" t="str">
        <f t="shared" si="209"/>
        <v/>
      </c>
      <c r="BF36" s="50" t="str">
        <f t="shared" si="209"/>
        <v/>
      </c>
      <c r="BG36" s="50" t="str">
        <f t="shared" si="209"/>
        <v/>
      </c>
      <c r="BH36" s="50" t="str">
        <f t="shared" si="209"/>
        <v/>
      </c>
      <c r="BI36" s="50" t="str">
        <f t="shared" si="209"/>
        <v/>
      </c>
      <c r="BJ36" s="50" t="str">
        <f t="shared" si="209"/>
        <v/>
      </c>
      <c r="BK36" s="50" t="str">
        <f t="shared" si="209"/>
        <v/>
      </c>
      <c r="BL36" s="50" t="str">
        <f t="shared" si="209"/>
        <v/>
      </c>
      <c r="BM36" s="50" t="str">
        <f t="shared" si="209"/>
        <v/>
      </c>
      <c r="BN36" s="50" t="str">
        <f t="shared" si="209"/>
        <v/>
      </c>
      <c r="BO36" s="50" t="str">
        <f t="shared" si="209"/>
        <v/>
      </c>
      <c r="BP36" s="50" t="str">
        <f t="shared" si="209"/>
        <v/>
      </c>
      <c r="BQ36" s="50" t="str">
        <f t="shared" si="209"/>
        <v/>
      </c>
      <c r="BR36" s="50" t="str">
        <f t="shared" si="209"/>
        <v/>
      </c>
      <c r="BS36" s="50" t="str">
        <f t="shared" si="209"/>
        <v/>
      </c>
      <c r="BT36" s="50" t="str">
        <f t="shared" si="209"/>
        <v/>
      </c>
      <c r="BU36" s="50" t="str">
        <f t="shared" si="209"/>
        <v/>
      </c>
      <c r="BV36" s="50" t="str">
        <f t="shared" si="209"/>
        <v/>
      </c>
      <c r="BW36" s="50" t="str">
        <f t="shared" si="209"/>
        <v/>
      </c>
      <c r="BX36" s="50" t="str">
        <f t="shared" si="209"/>
        <v/>
      </c>
      <c r="BY36" s="50" t="str">
        <f t="shared" si="209"/>
        <v/>
      </c>
      <c r="BZ36" s="50" t="str">
        <f t="shared" si="209"/>
        <v/>
      </c>
      <c r="CA36" s="50" t="str">
        <f t="shared" si="209"/>
        <v/>
      </c>
      <c r="CB36" s="50" t="str">
        <f t="shared" si="209"/>
        <v/>
      </c>
      <c r="CC36" s="50" t="str">
        <f t="shared" si="209"/>
        <v/>
      </c>
      <c r="CD36" s="50" t="str">
        <f t="shared" si="209"/>
        <v/>
      </c>
      <c r="CE36" s="50" t="str">
        <f t="shared" si="209"/>
        <v/>
      </c>
      <c r="CF36" s="50" t="str">
        <f t="shared" si="209"/>
        <v/>
      </c>
      <c r="CG36" s="50" t="str">
        <f t="shared" si="209"/>
        <v/>
      </c>
      <c r="CH36" s="50" t="str">
        <f t="shared" si="209"/>
        <v/>
      </c>
      <c r="CI36" s="50" t="str">
        <f t="shared" si="209"/>
        <v/>
      </c>
      <c r="CJ36" s="50" t="str">
        <f t="shared" si="209"/>
        <v/>
      </c>
      <c r="CK36" s="50" t="str">
        <f t="shared" si="209"/>
        <v/>
      </c>
      <c r="CL36" s="50" t="str">
        <f t="shared" si="209"/>
        <v/>
      </c>
      <c r="CM36" s="50" t="str">
        <f t="shared" si="209"/>
        <v/>
      </c>
      <c r="CN36" s="50" t="str">
        <f t="shared" si="209"/>
        <v/>
      </c>
      <c r="CO36" s="50" t="str">
        <f t="shared" si="209"/>
        <v/>
      </c>
      <c r="CP36" s="50" t="str">
        <f t="shared" si="209"/>
        <v/>
      </c>
      <c r="CQ36" s="50" t="str">
        <f t="shared" si="209"/>
        <v/>
      </c>
      <c r="CR36" s="50" t="str">
        <f t="shared" si="209"/>
        <v/>
      </c>
      <c r="CS36" s="50" t="str">
        <f t="shared" si="209"/>
        <v/>
      </c>
      <c r="CT36" s="50" t="str">
        <f t="shared" si="209"/>
        <v/>
      </c>
      <c r="CU36" s="50" t="str">
        <f t="shared" si="209"/>
        <v/>
      </c>
      <c r="CV36" s="50" t="str">
        <f t="shared" si="209"/>
        <v/>
      </c>
      <c r="CW36" s="50" t="str">
        <f t="shared" si="209"/>
        <v/>
      </c>
      <c r="CX36" s="50" t="str">
        <f t="shared" si="209"/>
        <v/>
      </c>
      <c r="CY36" s="50" t="str">
        <f t="shared" si="209"/>
        <v/>
      </c>
      <c r="CZ36" s="50" t="str">
        <f t="shared" si="209"/>
        <v/>
      </c>
      <c r="DA36" s="50" t="str">
        <f t="shared" si="209"/>
        <v/>
      </c>
      <c r="DB36" s="50" t="str">
        <f t="shared" si="209"/>
        <v/>
      </c>
      <c r="DC36" s="50" t="str">
        <f t="shared" si="209"/>
        <v/>
      </c>
      <c r="DD36" s="50" t="str">
        <f t="shared" si="209"/>
        <v/>
      </c>
      <c r="DE36" s="50" t="str">
        <f t="shared" si="209"/>
        <v/>
      </c>
      <c r="DF36" s="50" t="str">
        <f t="shared" si="209"/>
        <v/>
      </c>
      <c r="DG36" s="50" t="str">
        <f t="shared" si="209"/>
        <v/>
      </c>
      <c r="DH36" s="50" t="str">
        <f t="shared" ref="DH36:DW36" si="210">IF(ISNONTEXT($Z36),DG36+$Z36,"")</f>
        <v/>
      </c>
      <c r="DI36" s="50" t="str">
        <f t="shared" si="210"/>
        <v/>
      </c>
      <c r="DJ36" s="50" t="str">
        <f t="shared" si="210"/>
        <v/>
      </c>
      <c r="DK36" s="50" t="str">
        <f t="shared" si="210"/>
        <v/>
      </c>
      <c r="DL36" s="50" t="str">
        <f t="shared" si="210"/>
        <v/>
      </c>
      <c r="DM36" s="50" t="str">
        <f t="shared" si="210"/>
        <v/>
      </c>
      <c r="DN36" s="50" t="str">
        <f t="shared" si="210"/>
        <v/>
      </c>
      <c r="DO36" s="50" t="str">
        <f t="shared" si="210"/>
        <v/>
      </c>
      <c r="DP36" s="50" t="str">
        <f t="shared" si="210"/>
        <v/>
      </c>
      <c r="DQ36" s="50" t="str">
        <f t="shared" si="210"/>
        <v/>
      </c>
      <c r="DR36" s="50" t="str">
        <f t="shared" si="210"/>
        <v/>
      </c>
      <c r="DS36" s="50" t="str">
        <f t="shared" si="210"/>
        <v/>
      </c>
      <c r="DT36" s="50" t="str">
        <f t="shared" si="210"/>
        <v/>
      </c>
      <c r="DU36" s="50" t="str">
        <f t="shared" si="210"/>
        <v/>
      </c>
      <c r="DV36" s="50" t="str">
        <f t="shared" si="210"/>
        <v/>
      </c>
      <c r="DW36" s="50" t="str">
        <f t="shared" si="210"/>
        <v/>
      </c>
      <c r="DX36" s="170" t="e">
        <f t="shared" ref="DX36:DX67" si="211">IF(ISNONTEXT($O36),_xlfn.NORM.DIST(AA36,$K36,$O36,FALSE),NA())</f>
        <v>#N/A</v>
      </c>
      <c r="DY36" s="170" t="e">
        <f t="shared" ref="DY36:DY67" si="212">IF(ISNONTEXT($O36),_xlfn.NORM.DIST(AB36,$K36,$O36,FALSE),NA())</f>
        <v>#N/A</v>
      </c>
      <c r="DZ36" s="170" t="e">
        <f t="shared" ref="DZ36:DZ67" si="213">IF(ISNONTEXT($O36),_xlfn.NORM.DIST(AC36,$K36,$O36,FALSE),NA())</f>
        <v>#N/A</v>
      </c>
      <c r="EA36" s="170" t="e">
        <f t="shared" ref="EA36:EA67" si="214">IF(ISNONTEXT($O36),_xlfn.NORM.DIST(AD36,$K36,$O36,FALSE),NA())</f>
        <v>#N/A</v>
      </c>
      <c r="EB36" s="170" t="e">
        <f t="shared" ref="EB36:EB67" si="215">IF(ISNONTEXT($O36),_xlfn.NORM.DIST(AE36,$K36,$O36,FALSE),NA())</f>
        <v>#N/A</v>
      </c>
      <c r="EC36" s="170" t="e">
        <f t="shared" ref="EC36:EC67" si="216">IF(ISNONTEXT($O36),_xlfn.NORM.DIST(AF36,$K36,$O36,FALSE),NA())</f>
        <v>#N/A</v>
      </c>
      <c r="ED36" s="170" t="e">
        <f t="shared" ref="ED36:ED67" si="217">IF(ISNONTEXT($O36),_xlfn.NORM.DIST(AG36,$K36,$O36,FALSE),NA())</f>
        <v>#N/A</v>
      </c>
      <c r="EE36" s="170" t="e">
        <f t="shared" ref="EE36:EE67" si="218">IF(ISNONTEXT($O36),_xlfn.NORM.DIST(AH36,$K36,$O36,FALSE),NA())</f>
        <v>#N/A</v>
      </c>
      <c r="EF36" s="170" t="e">
        <f t="shared" ref="EF36:EF67" si="219">IF(ISNONTEXT($O36),_xlfn.NORM.DIST(AI36,$K36,$O36,FALSE),NA())</f>
        <v>#N/A</v>
      </c>
      <c r="EG36" s="170" t="e">
        <f t="shared" ref="EG36:EG67" si="220">IF(ISNONTEXT($O36),_xlfn.NORM.DIST(AJ36,$K36,$O36,FALSE),NA())</f>
        <v>#N/A</v>
      </c>
      <c r="EH36" s="170" t="e">
        <f t="shared" ref="EH36:EH67" si="221">IF(ISNONTEXT($O36),_xlfn.NORM.DIST(AK36,$K36,$O36,FALSE),NA())</f>
        <v>#N/A</v>
      </c>
      <c r="EI36" s="170" t="e">
        <f t="shared" ref="EI36:EI67" si="222">IF(ISNONTEXT($O36),_xlfn.NORM.DIST(AL36,$K36,$O36,FALSE),NA())</f>
        <v>#N/A</v>
      </c>
      <c r="EJ36" s="170" t="e">
        <f t="shared" ref="EJ36:EJ67" si="223">IF(ISNONTEXT($O36),_xlfn.NORM.DIST(AM36,$K36,$O36,FALSE),NA())</f>
        <v>#N/A</v>
      </c>
      <c r="EK36" s="170" t="e">
        <f t="shared" ref="EK36:EK67" si="224">IF(ISNONTEXT($O36),_xlfn.NORM.DIST(AN36,$K36,$O36,FALSE),NA())</f>
        <v>#N/A</v>
      </c>
      <c r="EL36" s="170" t="e">
        <f t="shared" ref="EL36:EL67" si="225">IF(ISNONTEXT($O36),_xlfn.NORM.DIST(AO36,$K36,$O36,FALSE),NA())</f>
        <v>#N/A</v>
      </c>
      <c r="EM36" s="170" t="e">
        <f t="shared" ref="EM36:EM67" si="226">IF(ISNONTEXT($O36),_xlfn.NORM.DIST(AP36,$K36,$O36,FALSE),NA())</f>
        <v>#N/A</v>
      </c>
      <c r="EN36" s="170" t="e">
        <f t="shared" ref="EN36:EN67" si="227">IF(ISNONTEXT($O36),_xlfn.NORM.DIST(AQ36,$K36,$O36,FALSE),NA())</f>
        <v>#N/A</v>
      </c>
      <c r="EO36" s="170" t="e">
        <f t="shared" ref="EO36:EO67" si="228">IF(ISNONTEXT($O36),_xlfn.NORM.DIST(AR36,$K36,$O36,FALSE),NA())</f>
        <v>#N/A</v>
      </c>
      <c r="EP36" s="170" t="e">
        <f t="shared" ref="EP36:EP67" si="229">IF(ISNONTEXT($O36),_xlfn.NORM.DIST(AS36,$K36,$O36,FALSE),NA())</f>
        <v>#N/A</v>
      </c>
      <c r="EQ36" s="170" t="e">
        <f t="shared" ref="EQ36:EQ67" si="230">IF(ISNONTEXT($O36),_xlfn.NORM.DIST(AT36,$K36,$O36,FALSE),NA())</f>
        <v>#N/A</v>
      </c>
      <c r="ER36" s="170" t="e">
        <f t="shared" ref="ER36:ER67" si="231">IF(ISNONTEXT($O36),_xlfn.NORM.DIST(AU36,$K36,$O36,FALSE),NA())</f>
        <v>#N/A</v>
      </c>
      <c r="ES36" s="170" t="e">
        <f t="shared" ref="ES36:ES67" si="232">IF(ISNONTEXT($O36),_xlfn.NORM.DIST(AV36,$K36,$O36,FALSE),NA())</f>
        <v>#N/A</v>
      </c>
      <c r="ET36" s="170" t="e">
        <f t="shared" ref="ET36:ET67" si="233">IF(ISNONTEXT($O36),_xlfn.NORM.DIST(AW36,$K36,$O36,FALSE),NA())</f>
        <v>#N/A</v>
      </c>
      <c r="EU36" s="170" t="e">
        <f t="shared" ref="EU36:EU67" si="234">IF(ISNONTEXT($O36),_xlfn.NORM.DIST(AX36,$K36,$O36,FALSE),NA())</f>
        <v>#N/A</v>
      </c>
      <c r="EV36" s="170" t="e">
        <f t="shared" ref="EV36:EV67" si="235">IF(ISNONTEXT($O36),_xlfn.NORM.DIST(AY36,$K36,$O36,FALSE),NA())</f>
        <v>#N/A</v>
      </c>
      <c r="EW36" s="170" t="e">
        <f t="shared" ref="EW36:EW67" si="236">IF(ISNONTEXT($O36),_xlfn.NORM.DIST(AZ36,$K36,$O36,FALSE),NA())</f>
        <v>#N/A</v>
      </c>
      <c r="EX36" s="170" t="e">
        <f t="shared" ref="EX36:EX67" si="237">IF(ISNONTEXT($O36),_xlfn.NORM.DIST(BA36,$K36,$O36,FALSE),NA())</f>
        <v>#N/A</v>
      </c>
      <c r="EY36" s="170" t="e">
        <f t="shared" ref="EY36:EY67" si="238">IF(ISNONTEXT($O36),_xlfn.NORM.DIST(BB36,$K36,$O36,FALSE),NA())</f>
        <v>#N/A</v>
      </c>
      <c r="EZ36" s="170" t="e">
        <f t="shared" ref="EZ36:EZ67" si="239">IF(ISNONTEXT($O36),_xlfn.NORM.DIST(BC36,$K36,$O36,FALSE),NA())</f>
        <v>#N/A</v>
      </c>
      <c r="FA36" s="170" t="e">
        <f t="shared" ref="FA36:FA67" si="240">IF(ISNONTEXT($O36),_xlfn.NORM.DIST(BD36,$K36,$O36,FALSE),NA())</f>
        <v>#N/A</v>
      </c>
      <c r="FB36" s="170" t="e">
        <f t="shared" ref="FB36:FB67" si="241">IF(ISNONTEXT($O36),_xlfn.NORM.DIST(BE36,$K36,$O36,FALSE),NA())</f>
        <v>#N/A</v>
      </c>
      <c r="FC36" s="170" t="e">
        <f t="shared" ref="FC36:FC67" si="242">IF(ISNONTEXT($O36),_xlfn.NORM.DIST(BF36,$K36,$O36,FALSE),NA())</f>
        <v>#N/A</v>
      </c>
      <c r="FD36" s="170" t="e">
        <f t="shared" ref="FD36:FD67" si="243">IF(ISNONTEXT($O36),_xlfn.NORM.DIST(BG36,$K36,$O36,FALSE),NA())</f>
        <v>#N/A</v>
      </c>
      <c r="FE36" s="170" t="e">
        <f t="shared" ref="FE36:FE67" si="244">IF(ISNONTEXT($O36),_xlfn.NORM.DIST(BH36,$K36,$O36,FALSE),NA())</f>
        <v>#N/A</v>
      </c>
      <c r="FF36" s="170" t="e">
        <f t="shared" ref="FF36:FF67" si="245">IF(ISNONTEXT($O36),_xlfn.NORM.DIST(BI36,$K36,$O36,FALSE),NA())</f>
        <v>#N/A</v>
      </c>
      <c r="FG36" s="170" t="e">
        <f t="shared" ref="FG36:FG67" si="246">IF(ISNONTEXT($O36),_xlfn.NORM.DIST(BJ36,$K36,$O36,FALSE),NA())</f>
        <v>#N/A</v>
      </c>
      <c r="FH36" s="170" t="e">
        <f t="shared" ref="FH36:FH67" si="247">IF(ISNONTEXT($O36),_xlfn.NORM.DIST(BK36,$K36,$O36,FALSE),NA())</f>
        <v>#N/A</v>
      </c>
      <c r="FI36" s="170" t="e">
        <f t="shared" ref="FI36:FI67" si="248">IF(ISNONTEXT($O36),_xlfn.NORM.DIST(BL36,$K36,$O36,FALSE),NA())</f>
        <v>#N/A</v>
      </c>
      <c r="FJ36" s="170" t="e">
        <f t="shared" ref="FJ36:FJ67" si="249">IF(ISNONTEXT($O36),_xlfn.NORM.DIST(BM36,$K36,$O36,FALSE),NA())</f>
        <v>#N/A</v>
      </c>
      <c r="FK36" s="170" t="e">
        <f t="shared" ref="FK36:FK67" si="250">IF(ISNONTEXT($O36),_xlfn.NORM.DIST(BN36,$K36,$O36,FALSE),NA())</f>
        <v>#N/A</v>
      </c>
      <c r="FL36" s="170" t="e">
        <f t="shared" ref="FL36:FL67" si="251">IF(ISNONTEXT($O36),_xlfn.NORM.DIST(BO36,$K36,$O36,FALSE),NA())</f>
        <v>#N/A</v>
      </c>
      <c r="FM36" s="170" t="e">
        <f t="shared" ref="FM36:FM67" si="252">IF(ISNONTEXT($O36),_xlfn.NORM.DIST(BP36,$K36,$O36,FALSE),NA())</f>
        <v>#N/A</v>
      </c>
      <c r="FN36" s="170" t="e">
        <f t="shared" ref="FN36:FN67" si="253">IF(ISNONTEXT($O36),_xlfn.NORM.DIST(BQ36,$K36,$O36,FALSE),NA())</f>
        <v>#N/A</v>
      </c>
      <c r="FO36" s="170" t="e">
        <f t="shared" ref="FO36:FO67" si="254">IF(ISNONTEXT($O36),_xlfn.NORM.DIST(BR36,$K36,$O36,FALSE),NA())</f>
        <v>#N/A</v>
      </c>
      <c r="FP36" s="170" t="e">
        <f t="shared" ref="FP36:FP67" si="255">IF(ISNONTEXT($O36),_xlfn.NORM.DIST(BS36,$K36,$O36,FALSE),NA())</f>
        <v>#N/A</v>
      </c>
      <c r="FQ36" s="170" t="e">
        <f t="shared" ref="FQ36:FQ67" si="256">IF(ISNONTEXT($O36),_xlfn.NORM.DIST(BT36,$K36,$O36,FALSE),NA())</f>
        <v>#N/A</v>
      </c>
      <c r="FR36" s="170" t="e">
        <f t="shared" ref="FR36:FR67" si="257">IF(ISNONTEXT($O36),_xlfn.NORM.DIST(BU36,$K36,$O36,FALSE),NA())</f>
        <v>#N/A</v>
      </c>
      <c r="FS36" s="170" t="e">
        <f t="shared" ref="FS36:FS67" si="258">IF(ISNONTEXT($O36),_xlfn.NORM.DIST(BV36,$K36,$O36,FALSE),NA())</f>
        <v>#N/A</v>
      </c>
      <c r="FT36" s="170" t="e">
        <f t="shared" ref="FT36:FT67" si="259">IF(ISNONTEXT($O36),_xlfn.NORM.DIST(BW36,$K36,$O36,FALSE),NA())</f>
        <v>#N/A</v>
      </c>
      <c r="FU36" s="170" t="e">
        <f t="shared" ref="FU36:FU67" si="260">IF(ISNONTEXT($O36),_xlfn.NORM.DIST(BX36,$K36,$O36,FALSE),NA())</f>
        <v>#N/A</v>
      </c>
      <c r="FV36" s="170" t="e">
        <f t="shared" ref="FV36:FV67" si="261">IF(ISNONTEXT($O36),_xlfn.NORM.DIST(BY36,$K36,$O36,FALSE),NA())</f>
        <v>#N/A</v>
      </c>
      <c r="FW36" s="170" t="e">
        <f t="shared" ref="FW36:FW67" si="262">IF(ISNONTEXT($O36),_xlfn.NORM.DIST(BZ36,$K36,$O36,FALSE),NA())</f>
        <v>#N/A</v>
      </c>
      <c r="FX36" s="170" t="e">
        <f t="shared" ref="FX36:FX67" si="263">IF(ISNONTEXT($O36),_xlfn.NORM.DIST(CA36,$K36,$O36,FALSE),NA())</f>
        <v>#N/A</v>
      </c>
      <c r="FY36" s="170" t="e">
        <f t="shared" ref="FY36:FY67" si="264">IF(ISNONTEXT($O36),_xlfn.NORM.DIST(CB36,$K36,$O36,FALSE),NA())</f>
        <v>#N/A</v>
      </c>
      <c r="FZ36" s="170" t="e">
        <f t="shared" ref="FZ36:FZ67" si="265">IF(ISNONTEXT($O36),_xlfn.NORM.DIST(CC36,$K36,$O36,FALSE),NA())</f>
        <v>#N/A</v>
      </c>
      <c r="GA36" s="170" t="e">
        <f t="shared" ref="GA36:GA67" si="266">IF(ISNONTEXT($O36),_xlfn.NORM.DIST(CD36,$K36,$O36,FALSE),NA())</f>
        <v>#N/A</v>
      </c>
      <c r="GB36" s="170" t="e">
        <f t="shared" ref="GB36:GB67" si="267">IF(ISNONTEXT($O36),_xlfn.NORM.DIST(CE36,$K36,$O36,FALSE),NA())</f>
        <v>#N/A</v>
      </c>
      <c r="GC36" s="170" t="e">
        <f t="shared" ref="GC36:GC67" si="268">IF(ISNONTEXT($O36),_xlfn.NORM.DIST(CF36,$K36,$O36,FALSE),NA())</f>
        <v>#N/A</v>
      </c>
      <c r="GD36" s="170" t="e">
        <f t="shared" ref="GD36:GD67" si="269">IF(ISNONTEXT($O36),_xlfn.NORM.DIST(CG36,$K36,$O36,FALSE),NA())</f>
        <v>#N/A</v>
      </c>
      <c r="GE36" s="170" t="e">
        <f t="shared" ref="GE36:GE67" si="270">IF(ISNONTEXT($O36),_xlfn.NORM.DIST(CH36,$K36,$O36,FALSE),NA())</f>
        <v>#N/A</v>
      </c>
      <c r="GF36" s="170" t="e">
        <f t="shared" ref="GF36:GF67" si="271">IF(ISNONTEXT($O36),_xlfn.NORM.DIST(CI36,$K36,$O36,FALSE),NA())</f>
        <v>#N/A</v>
      </c>
      <c r="GG36" s="170" t="e">
        <f t="shared" ref="GG36:GG67" si="272">IF(ISNONTEXT($O36),_xlfn.NORM.DIST(CJ36,$K36,$O36,FALSE),NA())</f>
        <v>#N/A</v>
      </c>
      <c r="GH36" s="170" t="e">
        <f t="shared" ref="GH36:GH67" si="273">IF(ISNONTEXT($O36),_xlfn.NORM.DIST(CK36,$K36,$O36,FALSE),NA())</f>
        <v>#N/A</v>
      </c>
      <c r="GI36" s="170" t="e">
        <f t="shared" ref="GI36:GI67" si="274">IF(ISNONTEXT($O36),_xlfn.NORM.DIST(CL36,$K36,$O36,FALSE),NA())</f>
        <v>#N/A</v>
      </c>
      <c r="GJ36" s="170" t="e">
        <f t="shared" ref="GJ36:GJ67" si="275">IF(ISNONTEXT($O36),_xlfn.NORM.DIST(CM36,$K36,$O36,FALSE),NA())</f>
        <v>#N/A</v>
      </c>
      <c r="GK36" s="170" t="e">
        <f t="shared" ref="GK36:GK67" si="276">IF(ISNONTEXT($O36),_xlfn.NORM.DIST(CN36,$K36,$O36,FALSE),NA())</f>
        <v>#N/A</v>
      </c>
      <c r="GL36" s="170" t="e">
        <f t="shared" ref="GL36:GL67" si="277">IF(ISNONTEXT($O36),_xlfn.NORM.DIST(CO36,$K36,$O36,FALSE),NA())</f>
        <v>#N/A</v>
      </c>
      <c r="GM36" s="170" t="e">
        <f t="shared" ref="GM36:GM67" si="278">IF(ISNONTEXT($O36),_xlfn.NORM.DIST(CP36,$K36,$O36,FALSE),NA())</f>
        <v>#N/A</v>
      </c>
      <c r="GN36" s="170" t="e">
        <f t="shared" ref="GN36:GN67" si="279">IF(ISNONTEXT($O36),_xlfn.NORM.DIST(CQ36,$K36,$O36,FALSE),NA())</f>
        <v>#N/A</v>
      </c>
      <c r="GO36" s="170" t="e">
        <f t="shared" ref="GO36:GO67" si="280">IF(ISNONTEXT($O36),_xlfn.NORM.DIST(CR36,$K36,$O36,FALSE),NA())</f>
        <v>#N/A</v>
      </c>
      <c r="GP36" s="170" t="e">
        <f t="shared" ref="GP36:GP67" si="281">IF(ISNONTEXT($O36),_xlfn.NORM.DIST(CS36,$K36,$O36,FALSE),NA())</f>
        <v>#N/A</v>
      </c>
      <c r="GQ36" s="170" t="e">
        <f t="shared" ref="GQ36:GQ67" si="282">IF(ISNONTEXT($O36),_xlfn.NORM.DIST(CT36,$K36,$O36,FALSE),NA())</f>
        <v>#N/A</v>
      </c>
      <c r="GR36" s="170" t="e">
        <f t="shared" ref="GR36:GR67" si="283">IF(ISNONTEXT($O36),_xlfn.NORM.DIST(CU36,$K36,$O36,FALSE),NA())</f>
        <v>#N/A</v>
      </c>
      <c r="GS36" s="170" t="e">
        <f t="shared" ref="GS36:GS67" si="284">IF(ISNONTEXT($O36),_xlfn.NORM.DIST(CV36,$K36,$O36,FALSE),NA())</f>
        <v>#N/A</v>
      </c>
      <c r="GT36" s="170" t="e">
        <f t="shared" ref="GT36:GT67" si="285">IF(ISNONTEXT($O36),_xlfn.NORM.DIST(CW36,$K36,$O36,FALSE),NA())</f>
        <v>#N/A</v>
      </c>
      <c r="GU36" s="170" t="e">
        <f t="shared" ref="GU36:GU67" si="286">IF(ISNONTEXT($O36),_xlfn.NORM.DIST(CX36,$K36,$O36,FALSE),NA())</f>
        <v>#N/A</v>
      </c>
      <c r="GV36" s="170" t="e">
        <f t="shared" ref="GV36:GV67" si="287">IF(ISNONTEXT($O36),_xlfn.NORM.DIST(CY36,$K36,$O36,FALSE),NA())</f>
        <v>#N/A</v>
      </c>
      <c r="GW36" s="170" t="e">
        <f t="shared" ref="GW36:GW67" si="288">IF(ISNONTEXT($O36),_xlfn.NORM.DIST(CZ36,$K36,$O36,FALSE),NA())</f>
        <v>#N/A</v>
      </c>
      <c r="GX36" s="170" t="e">
        <f t="shared" ref="GX36:GX67" si="289">IF(ISNONTEXT($O36),_xlfn.NORM.DIST(DA36,$K36,$O36,FALSE),NA())</f>
        <v>#N/A</v>
      </c>
      <c r="GY36" s="170" t="e">
        <f t="shared" ref="GY36:GY67" si="290">IF(ISNONTEXT($O36),_xlfn.NORM.DIST(DB36,$K36,$O36,FALSE),NA())</f>
        <v>#N/A</v>
      </c>
      <c r="GZ36" s="170" t="e">
        <f t="shared" ref="GZ36:GZ67" si="291">IF(ISNONTEXT($O36),_xlfn.NORM.DIST(DC36,$K36,$O36,FALSE),NA())</f>
        <v>#N/A</v>
      </c>
      <c r="HA36" s="170" t="e">
        <f t="shared" ref="HA36:HA67" si="292">IF(ISNONTEXT($O36),_xlfn.NORM.DIST(DD36,$K36,$O36,FALSE),NA())</f>
        <v>#N/A</v>
      </c>
      <c r="HB36" s="170" t="e">
        <f t="shared" ref="HB36:HB67" si="293">IF(ISNONTEXT($O36),_xlfn.NORM.DIST(DE36,$K36,$O36,FALSE),NA())</f>
        <v>#N/A</v>
      </c>
      <c r="HC36" s="170" t="e">
        <f t="shared" ref="HC36:HC67" si="294">IF(ISNONTEXT($O36),_xlfn.NORM.DIST(DF36,$K36,$O36,FALSE),NA())</f>
        <v>#N/A</v>
      </c>
      <c r="HD36" s="170" t="e">
        <f t="shared" ref="HD36:HD67" si="295">IF(ISNONTEXT($O36),_xlfn.NORM.DIST(DG36,$K36,$O36,FALSE),NA())</f>
        <v>#N/A</v>
      </c>
      <c r="HE36" s="170" t="e">
        <f t="shared" ref="HE36:HE67" si="296">IF(ISNONTEXT($O36),_xlfn.NORM.DIST(DH36,$K36,$O36,FALSE),NA())</f>
        <v>#N/A</v>
      </c>
      <c r="HF36" s="170" t="e">
        <f t="shared" ref="HF36:HF67" si="297">IF(ISNONTEXT($O36),_xlfn.NORM.DIST(DI36,$K36,$O36,FALSE),NA())</f>
        <v>#N/A</v>
      </c>
      <c r="HG36" s="170" t="e">
        <f t="shared" ref="HG36:HG67" si="298">IF(ISNONTEXT($O36),_xlfn.NORM.DIST(DJ36,$K36,$O36,FALSE),NA())</f>
        <v>#N/A</v>
      </c>
      <c r="HH36" s="170" t="e">
        <f t="shared" ref="HH36:HH67" si="299">IF(ISNONTEXT($O36),_xlfn.NORM.DIST(DK36,$K36,$O36,FALSE),NA())</f>
        <v>#N/A</v>
      </c>
      <c r="HI36" s="170" t="e">
        <f t="shared" ref="HI36:HI67" si="300">IF(ISNONTEXT($O36),_xlfn.NORM.DIST(DL36,$K36,$O36,FALSE),NA())</f>
        <v>#N/A</v>
      </c>
      <c r="HJ36" s="170" t="e">
        <f t="shared" ref="HJ36:HJ67" si="301">IF(ISNONTEXT($O36),_xlfn.NORM.DIST(DM36,$K36,$O36,FALSE),NA())</f>
        <v>#N/A</v>
      </c>
      <c r="HK36" s="170" t="e">
        <f t="shared" ref="HK36:HK67" si="302">IF(ISNONTEXT($O36),_xlfn.NORM.DIST(DN36,$K36,$O36,FALSE),NA())</f>
        <v>#N/A</v>
      </c>
      <c r="HL36" s="170" t="e">
        <f t="shared" ref="HL36:HL67" si="303">IF(ISNONTEXT($O36),_xlfn.NORM.DIST(DO36,$K36,$O36,FALSE),NA())</f>
        <v>#N/A</v>
      </c>
      <c r="HM36" s="170" t="e">
        <f t="shared" ref="HM36:HM67" si="304">IF(ISNONTEXT($O36),_xlfn.NORM.DIST(DP36,$K36,$O36,FALSE),NA())</f>
        <v>#N/A</v>
      </c>
      <c r="HN36" s="170" t="e">
        <f t="shared" ref="HN36:HN67" si="305">IF(ISNONTEXT($O36),_xlfn.NORM.DIST(DQ36,$K36,$O36,FALSE),NA())</f>
        <v>#N/A</v>
      </c>
      <c r="HO36" s="170" t="e">
        <f t="shared" ref="HO36:HO67" si="306">IF(ISNONTEXT($O36),_xlfn.NORM.DIST(DR36,$K36,$O36,FALSE),NA())</f>
        <v>#N/A</v>
      </c>
      <c r="HP36" s="170" t="e">
        <f t="shared" ref="HP36:HP67" si="307">IF(ISNONTEXT($O36),_xlfn.NORM.DIST(DS36,$K36,$O36,FALSE),NA())</f>
        <v>#N/A</v>
      </c>
      <c r="HQ36" s="170" t="e">
        <f t="shared" ref="HQ36:HQ67" si="308">IF(ISNONTEXT($O36),_xlfn.NORM.DIST(DT36,$K36,$O36,FALSE),NA())</f>
        <v>#N/A</v>
      </c>
      <c r="HR36" s="170" t="e">
        <f t="shared" ref="HR36:HR67" si="309">IF(ISNONTEXT($O36),_xlfn.NORM.DIST(DU36,$K36,$O36,FALSE),NA())</f>
        <v>#N/A</v>
      </c>
      <c r="HS36" s="170" t="e">
        <f t="shared" ref="HS36:HS67" si="310">IF(ISNONTEXT($O36),_xlfn.NORM.DIST(DV36,$K36,$O36,FALSE),NA())</f>
        <v>#N/A</v>
      </c>
      <c r="HT36" s="170" t="e">
        <f t="shared" ref="HT36:HT67" si="311">IF(ISNONTEXT($O36),_xlfn.NORM.DIST(DW36,$K36,$O36,FALSE),NA())</f>
        <v>#N/A</v>
      </c>
    </row>
    <row r="37" spans="1:228" hidden="1" x14ac:dyDescent="0.25">
      <c r="A37" s="4">
        <v>34</v>
      </c>
      <c r="B37" s="110"/>
      <c r="C37" s="118"/>
      <c r="D37" s="123" t="str">
        <f t="shared" si="205"/>
        <v/>
      </c>
      <c r="E37" s="96"/>
      <c r="F37" s="123" t="str">
        <f t="shared" si="206"/>
        <v/>
      </c>
      <c r="G37" s="118"/>
      <c r="H37" s="111"/>
      <c r="I37" s="36" t="str">
        <f t="shared" si="0"/>
        <v/>
      </c>
      <c r="J37" s="36" t="str">
        <f t="shared" si="1"/>
        <v/>
      </c>
      <c r="K37" s="74" t="str">
        <f t="shared" si="109"/>
        <v/>
      </c>
      <c r="L37" s="23"/>
      <c r="M37" s="58"/>
      <c r="N37" s="281"/>
      <c r="O37" s="75" t="str">
        <f>IF(AND(D37&gt;0,E37&gt;0,F37&gt;0),IF(ISBLANK(N37),IF(ISBLANK(L37),"",(F37-D37)*VLOOKUP(L37,VLookups!$A$4:$B$13,2,FALSE)),N37),"")</f>
        <v/>
      </c>
      <c r="P37" s="76" t="str">
        <f t="shared" si="207"/>
        <v/>
      </c>
      <c r="Q37" s="96"/>
      <c r="R37" s="271" t="str">
        <f>IF(AND(Q37&gt;0,E37&gt;0,NOT(O37="")),ABS(VLOOKUP($Q$1,VLookups!$A$43:$B$44,2,FALSE)-_xlfn.NORM.DIST(Q37,K37,O37,TRUE)),"")</f>
        <v/>
      </c>
      <c r="S37" s="95" t="str">
        <f>IF(AND($D37&gt;0,$E37&gt;0,$F37&gt;0,NOT(ISBLANK($L37))),_xlfn.NORM.INV(ABS(VLOOKUP($Q$1,VLookups!$A$43:$B$44,2,FALSE)-S$3),$K37,$O37),"")</f>
        <v/>
      </c>
      <c r="T37" s="94" t="str">
        <f>IF(AND($D37&gt;0,$E37&gt;0,$F37&gt;0,NOT(ISBLANK($L37))),_xlfn.NORM.INV(ABS(VLOOKUP($Q$1,VLookups!$A$43:$B$44,2,FALSE)-T$3),$K37,$O37),"")</f>
        <v/>
      </c>
      <c r="U37" s="95" t="str">
        <f>IF(AND($D37&gt;0,$E37&gt;0,$F37&gt;0,NOT(ISBLANK($L37))),_xlfn.NORM.INV(ABS(VLOOKUP($Q$1,VLookups!$A$43:$B$44,2,FALSE)-U$3),$K37,$O37),"")</f>
        <v/>
      </c>
      <c r="V37" s="94" t="str">
        <f>IF(AND($D37&gt;0,$E37&gt;0,$F37&gt;0,NOT(ISBLANK($L37))),_xlfn.NORM.INV(ABS(VLOOKUP($Q$1,VLookups!$A$43:$B$44,2,FALSE)-V$3),$K37,$O37),"")</f>
        <v/>
      </c>
      <c r="W37" s="95" t="str">
        <f>IF(AND($D37&gt;0,$E37&gt;0,$F37&gt;0,NOT(ISBLANK($L37))),_xlfn.NORM.INV(ABS(VLOOKUP($Q$1,VLookups!$A$43:$B$44,2,FALSE)-W$3),$K37,$O37),"")</f>
        <v/>
      </c>
      <c r="X37" s="94" t="str">
        <f>IF(AND($D37&gt;0,$E37&gt;0,$F37&gt;0,NOT(ISBLANK($L37))),_xlfn.NORM.INV(ABS(VLOOKUP($Q$1,VLookups!$A$43:$B$44,2,FALSE)-X$3),$K37,$O37),"")</f>
        <v/>
      </c>
      <c r="Y37" s="5"/>
      <c r="Z37" s="169" t="str">
        <f t="shared" si="110"/>
        <v/>
      </c>
      <c r="AA37" s="50" t="str">
        <f t="shared" ref="AA37:AT37" si="312">IF(ISNONTEXT($Z37),AB37-$Z37,"")</f>
        <v/>
      </c>
      <c r="AB37" s="50" t="str">
        <f t="shared" si="312"/>
        <v/>
      </c>
      <c r="AC37" s="50" t="str">
        <f t="shared" si="312"/>
        <v/>
      </c>
      <c r="AD37" s="50" t="str">
        <f t="shared" si="312"/>
        <v/>
      </c>
      <c r="AE37" s="50" t="str">
        <f t="shared" si="312"/>
        <v/>
      </c>
      <c r="AF37" s="50" t="str">
        <f t="shared" si="312"/>
        <v/>
      </c>
      <c r="AG37" s="50" t="str">
        <f t="shared" si="312"/>
        <v/>
      </c>
      <c r="AH37" s="50" t="str">
        <f t="shared" si="312"/>
        <v/>
      </c>
      <c r="AI37" s="50" t="str">
        <f t="shared" si="312"/>
        <v/>
      </c>
      <c r="AJ37" s="50" t="str">
        <f t="shared" si="312"/>
        <v/>
      </c>
      <c r="AK37" s="50" t="str">
        <f t="shared" si="312"/>
        <v/>
      </c>
      <c r="AL37" s="50" t="str">
        <f t="shared" si="312"/>
        <v/>
      </c>
      <c r="AM37" s="50" t="str">
        <f t="shared" si="312"/>
        <v/>
      </c>
      <c r="AN37" s="50" t="str">
        <f t="shared" si="312"/>
        <v/>
      </c>
      <c r="AO37" s="50" t="str">
        <f t="shared" si="312"/>
        <v/>
      </c>
      <c r="AP37" s="50" t="str">
        <f t="shared" si="312"/>
        <v/>
      </c>
      <c r="AQ37" s="50" t="str">
        <f t="shared" si="312"/>
        <v/>
      </c>
      <c r="AR37" s="50" t="str">
        <f t="shared" si="312"/>
        <v/>
      </c>
      <c r="AS37" s="50" t="str">
        <f t="shared" si="312"/>
        <v/>
      </c>
      <c r="AT37" s="50" t="str">
        <f t="shared" si="312"/>
        <v/>
      </c>
      <c r="AU37" s="50" t="str">
        <f t="shared" si="112"/>
        <v/>
      </c>
      <c r="AV37" s="50" t="str">
        <f t="shared" ref="AV37:DG37" si="313">IF(ISNONTEXT($Z37),AU37+$Z37,"")</f>
        <v/>
      </c>
      <c r="AW37" s="50" t="str">
        <f t="shared" si="313"/>
        <v/>
      </c>
      <c r="AX37" s="50" t="str">
        <f t="shared" si="313"/>
        <v/>
      </c>
      <c r="AY37" s="50" t="str">
        <f t="shared" si="313"/>
        <v/>
      </c>
      <c r="AZ37" s="50" t="str">
        <f t="shared" si="313"/>
        <v/>
      </c>
      <c r="BA37" s="50" t="str">
        <f t="shared" si="313"/>
        <v/>
      </c>
      <c r="BB37" s="50" t="str">
        <f t="shared" si="313"/>
        <v/>
      </c>
      <c r="BC37" s="50" t="str">
        <f t="shared" si="313"/>
        <v/>
      </c>
      <c r="BD37" s="50" t="str">
        <f t="shared" si="313"/>
        <v/>
      </c>
      <c r="BE37" s="50" t="str">
        <f t="shared" si="313"/>
        <v/>
      </c>
      <c r="BF37" s="50" t="str">
        <f t="shared" si="313"/>
        <v/>
      </c>
      <c r="BG37" s="50" t="str">
        <f t="shared" si="313"/>
        <v/>
      </c>
      <c r="BH37" s="50" t="str">
        <f t="shared" si="313"/>
        <v/>
      </c>
      <c r="BI37" s="50" t="str">
        <f t="shared" si="313"/>
        <v/>
      </c>
      <c r="BJ37" s="50" t="str">
        <f t="shared" si="313"/>
        <v/>
      </c>
      <c r="BK37" s="50" t="str">
        <f t="shared" si="313"/>
        <v/>
      </c>
      <c r="BL37" s="50" t="str">
        <f t="shared" si="313"/>
        <v/>
      </c>
      <c r="BM37" s="50" t="str">
        <f t="shared" si="313"/>
        <v/>
      </c>
      <c r="BN37" s="50" t="str">
        <f t="shared" si="313"/>
        <v/>
      </c>
      <c r="BO37" s="50" t="str">
        <f t="shared" si="313"/>
        <v/>
      </c>
      <c r="BP37" s="50" t="str">
        <f t="shared" si="313"/>
        <v/>
      </c>
      <c r="BQ37" s="50" t="str">
        <f t="shared" si="313"/>
        <v/>
      </c>
      <c r="BR37" s="50" t="str">
        <f t="shared" si="313"/>
        <v/>
      </c>
      <c r="BS37" s="50" t="str">
        <f t="shared" si="313"/>
        <v/>
      </c>
      <c r="BT37" s="50" t="str">
        <f t="shared" si="313"/>
        <v/>
      </c>
      <c r="BU37" s="50" t="str">
        <f t="shared" si="313"/>
        <v/>
      </c>
      <c r="BV37" s="50" t="str">
        <f t="shared" si="313"/>
        <v/>
      </c>
      <c r="BW37" s="50" t="str">
        <f t="shared" si="313"/>
        <v/>
      </c>
      <c r="BX37" s="50" t="str">
        <f t="shared" si="313"/>
        <v/>
      </c>
      <c r="BY37" s="50" t="str">
        <f t="shared" si="313"/>
        <v/>
      </c>
      <c r="BZ37" s="50" t="str">
        <f t="shared" si="313"/>
        <v/>
      </c>
      <c r="CA37" s="50" t="str">
        <f t="shared" si="313"/>
        <v/>
      </c>
      <c r="CB37" s="50" t="str">
        <f t="shared" si="313"/>
        <v/>
      </c>
      <c r="CC37" s="50" t="str">
        <f t="shared" si="313"/>
        <v/>
      </c>
      <c r="CD37" s="50" t="str">
        <f t="shared" si="313"/>
        <v/>
      </c>
      <c r="CE37" s="50" t="str">
        <f t="shared" si="313"/>
        <v/>
      </c>
      <c r="CF37" s="50" t="str">
        <f t="shared" si="313"/>
        <v/>
      </c>
      <c r="CG37" s="50" t="str">
        <f t="shared" si="313"/>
        <v/>
      </c>
      <c r="CH37" s="50" t="str">
        <f t="shared" si="313"/>
        <v/>
      </c>
      <c r="CI37" s="50" t="str">
        <f t="shared" si="313"/>
        <v/>
      </c>
      <c r="CJ37" s="50" t="str">
        <f t="shared" si="313"/>
        <v/>
      </c>
      <c r="CK37" s="50" t="str">
        <f t="shared" si="313"/>
        <v/>
      </c>
      <c r="CL37" s="50" t="str">
        <f t="shared" si="313"/>
        <v/>
      </c>
      <c r="CM37" s="50" t="str">
        <f t="shared" si="313"/>
        <v/>
      </c>
      <c r="CN37" s="50" t="str">
        <f t="shared" si="313"/>
        <v/>
      </c>
      <c r="CO37" s="50" t="str">
        <f t="shared" si="313"/>
        <v/>
      </c>
      <c r="CP37" s="50" t="str">
        <f t="shared" si="313"/>
        <v/>
      </c>
      <c r="CQ37" s="50" t="str">
        <f t="shared" si="313"/>
        <v/>
      </c>
      <c r="CR37" s="50" t="str">
        <f t="shared" si="313"/>
        <v/>
      </c>
      <c r="CS37" s="50" t="str">
        <f t="shared" si="313"/>
        <v/>
      </c>
      <c r="CT37" s="50" t="str">
        <f t="shared" si="313"/>
        <v/>
      </c>
      <c r="CU37" s="50" t="str">
        <f t="shared" si="313"/>
        <v/>
      </c>
      <c r="CV37" s="50" t="str">
        <f t="shared" si="313"/>
        <v/>
      </c>
      <c r="CW37" s="50" t="str">
        <f t="shared" si="313"/>
        <v/>
      </c>
      <c r="CX37" s="50" t="str">
        <f t="shared" si="313"/>
        <v/>
      </c>
      <c r="CY37" s="50" t="str">
        <f t="shared" si="313"/>
        <v/>
      </c>
      <c r="CZ37" s="50" t="str">
        <f t="shared" si="313"/>
        <v/>
      </c>
      <c r="DA37" s="50" t="str">
        <f t="shared" si="313"/>
        <v/>
      </c>
      <c r="DB37" s="50" t="str">
        <f t="shared" si="313"/>
        <v/>
      </c>
      <c r="DC37" s="50" t="str">
        <f t="shared" si="313"/>
        <v/>
      </c>
      <c r="DD37" s="50" t="str">
        <f t="shared" si="313"/>
        <v/>
      </c>
      <c r="DE37" s="50" t="str">
        <f t="shared" si="313"/>
        <v/>
      </c>
      <c r="DF37" s="50" t="str">
        <f t="shared" si="313"/>
        <v/>
      </c>
      <c r="DG37" s="50" t="str">
        <f t="shared" si="313"/>
        <v/>
      </c>
      <c r="DH37" s="50" t="str">
        <f t="shared" ref="DH37:DW37" si="314">IF(ISNONTEXT($Z37),DG37+$Z37,"")</f>
        <v/>
      </c>
      <c r="DI37" s="50" t="str">
        <f t="shared" si="314"/>
        <v/>
      </c>
      <c r="DJ37" s="50" t="str">
        <f t="shared" si="314"/>
        <v/>
      </c>
      <c r="DK37" s="50" t="str">
        <f t="shared" si="314"/>
        <v/>
      </c>
      <c r="DL37" s="50" t="str">
        <f t="shared" si="314"/>
        <v/>
      </c>
      <c r="DM37" s="50" t="str">
        <f t="shared" si="314"/>
        <v/>
      </c>
      <c r="DN37" s="50" t="str">
        <f t="shared" si="314"/>
        <v/>
      </c>
      <c r="DO37" s="50" t="str">
        <f t="shared" si="314"/>
        <v/>
      </c>
      <c r="DP37" s="50" t="str">
        <f t="shared" si="314"/>
        <v/>
      </c>
      <c r="DQ37" s="50" t="str">
        <f t="shared" si="314"/>
        <v/>
      </c>
      <c r="DR37" s="50" t="str">
        <f t="shared" si="314"/>
        <v/>
      </c>
      <c r="DS37" s="50" t="str">
        <f t="shared" si="314"/>
        <v/>
      </c>
      <c r="DT37" s="50" t="str">
        <f t="shared" si="314"/>
        <v/>
      </c>
      <c r="DU37" s="50" t="str">
        <f t="shared" si="314"/>
        <v/>
      </c>
      <c r="DV37" s="50" t="str">
        <f t="shared" si="314"/>
        <v/>
      </c>
      <c r="DW37" s="50" t="str">
        <f t="shared" si="314"/>
        <v/>
      </c>
      <c r="DX37" s="170" t="e">
        <f t="shared" si="211"/>
        <v>#N/A</v>
      </c>
      <c r="DY37" s="170" t="e">
        <f t="shared" si="212"/>
        <v>#N/A</v>
      </c>
      <c r="DZ37" s="170" t="e">
        <f t="shared" si="213"/>
        <v>#N/A</v>
      </c>
      <c r="EA37" s="170" t="e">
        <f t="shared" si="214"/>
        <v>#N/A</v>
      </c>
      <c r="EB37" s="170" t="e">
        <f t="shared" si="215"/>
        <v>#N/A</v>
      </c>
      <c r="EC37" s="170" t="e">
        <f t="shared" si="216"/>
        <v>#N/A</v>
      </c>
      <c r="ED37" s="170" t="e">
        <f t="shared" si="217"/>
        <v>#N/A</v>
      </c>
      <c r="EE37" s="170" t="e">
        <f t="shared" si="218"/>
        <v>#N/A</v>
      </c>
      <c r="EF37" s="170" t="e">
        <f t="shared" si="219"/>
        <v>#N/A</v>
      </c>
      <c r="EG37" s="170" t="e">
        <f t="shared" si="220"/>
        <v>#N/A</v>
      </c>
      <c r="EH37" s="170" t="e">
        <f t="shared" si="221"/>
        <v>#N/A</v>
      </c>
      <c r="EI37" s="170" t="e">
        <f t="shared" si="222"/>
        <v>#N/A</v>
      </c>
      <c r="EJ37" s="170" t="e">
        <f t="shared" si="223"/>
        <v>#N/A</v>
      </c>
      <c r="EK37" s="170" t="e">
        <f t="shared" si="224"/>
        <v>#N/A</v>
      </c>
      <c r="EL37" s="170" t="e">
        <f t="shared" si="225"/>
        <v>#N/A</v>
      </c>
      <c r="EM37" s="170" t="e">
        <f t="shared" si="226"/>
        <v>#N/A</v>
      </c>
      <c r="EN37" s="170" t="e">
        <f t="shared" si="227"/>
        <v>#N/A</v>
      </c>
      <c r="EO37" s="170" t="e">
        <f t="shared" si="228"/>
        <v>#N/A</v>
      </c>
      <c r="EP37" s="170" t="e">
        <f t="shared" si="229"/>
        <v>#N/A</v>
      </c>
      <c r="EQ37" s="170" t="e">
        <f t="shared" si="230"/>
        <v>#N/A</v>
      </c>
      <c r="ER37" s="170" t="e">
        <f t="shared" si="231"/>
        <v>#N/A</v>
      </c>
      <c r="ES37" s="170" t="e">
        <f t="shared" si="232"/>
        <v>#N/A</v>
      </c>
      <c r="ET37" s="170" t="e">
        <f t="shared" si="233"/>
        <v>#N/A</v>
      </c>
      <c r="EU37" s="170" t="e">
        <f t="shared" si="234"/>
        <v>#N/A</v>
      </c>
      <c r="EV37" s="170" t="e">
        <f t="shared" si="235"/>
        <v>#N/A</v>
      </c>
      <c r="EW37" s="170" t="e">
        <f t="shared" si="236"/>
        <v>#N/A</v>
      </c>
      <c r="EX37" s="170" t="e">
        <f t="shared" si="237"/>
        <v>#N/A</v>
      </c>
      <c r="EY37" s="170" t="e">
        <f t="shared" si="238"/>
        <v>#N/A</v>
      </c>
      <c r="EZ37" s="170" t="e">
        <f t="shared" si="239"/>
        <v>#N/A</v>
      </c>
      <c r="FA37" s="170" t="e">
        <f t="shared" si="240"/>
        <v>#N/A</v>
      </c>
      <c r="FB37" s="170" t="e">
        <f t="shared" si="241"/>
        <v>#N/A</v>
      </c>
      <c r="FC37" s="170" t="e">
        <f t="shared" si="242"/>
        <v>#N/A</v>
      </c>
      <c r="FD37" s="170" t="e">
        <f t="shared" si="243"/>
        <v>#N/A</v>
      </c>
      <c r="FE37" s="170" t="e">
        <f t="shared" si="244"/>
        <v>#N/A</v>
      </c>
      <c r="FF37" s="170" t="e">
        <f t="shared" si="245"/>
        <v>#N/A</v>
      </c>
      <c r="FG37" s="170" t="e">
        <f t="shared" si="246"/>
        <v>#N/A</v>
      </c>
      <c r="FH37" s="170" t="e">
        <f t="shared" si="247"/>
        <v>#N/A</v>
      </c>
      <c r="FI37" s="170" t="e">
        <f t="shared" si="248"/>
        <v>#N/A</v>
      </c>
      <c r="FJ37" s="170" t="e">
        <f t="shared" si="249"/>
        <v>#N/A</v>
      </c>
      <c r="FK37" s="170" t="e">
        <f t="shared" si="250"/>
        <v>#N/A</v>
      </c>
      <c r="FL37" s="170" t="e">
        <f t="shared" si="251"/>
        <v>#N/A</v>
      </c>
      <c r="FM37" s="170" t="e">
        <f t="shared" si="252"/>
        <v>#N/A</v>
      </c>
      <c r="FN37" s="170" t="e">
        <f t="shared" si="253"/>
        <v>#N/A</v>
      </c>
      <c r="FO37" s="170" t="e">
        <f t="shared" si="254"/>
        <v>#N/A</v>
      </c>
      <c r="FP37" s="170" t="e">
        <f t="shared" si="255"/>
        <v>#N/A</v>
      </c>
      <c r="FQ37" s="170" t="e">
        <f t="shared" si="256"/>
        <v>#N/A</v>
      </c>
      <c r="FR37" s="170" t="e">
        <f t="shared" si="257"/>
        <v>#N/A</v>
      </c>
      <c r="FS37" s="170" t="e">
        <f t="shared" si="258"/>
        <v>#N/A</v>
      </c>
      <c r="FT37" s="170" t="e">
        <f t="shared" si="259"/>
        <v>#N/A</v>
      </c>
      <c r="FU37" s="170" t="e">
        <f t="shared" si="260"/>
        <v>#N/A</v>
      </c>
      <c r="FV37" s="170" t="e">
        <f t="shared" si="261"/>
        <v>#N/A</v>
      </c>
      <c r="FW37" s="170" t="e">
        <f t="shared" si="262"/>
        <v>#N/A</v>
      </c>
      <c r="FX37" s="170" t="e">
        <f t="shared" si="263"/>
        <v>#N/A</v>
      </c>
      <c r="FY37" s="170" t="e">
        <f t="shared" si="264"/>
        <v>#N/A</v>
      </c>
      <c r="FZ37" s="170" t="e">
        <f t="shared" si="265"/>
        <v>#N/A</v>
      </c>
      <c r="GA37" s="170" t="e">
        <f t="shared" si="266"/>
        <v>#N/A</v>
      </c>
      <c r="GB37" s="170" t="e">
        <f t="shared" si="267"/>
        <v>#N/A</v>
      </c>
      <c r="GC37" s="170" t="e">
        <f t="shared" si="268"/>
        <v>#N/A</v>
      </c>
      <c r="GD37" s="170" t="e">
        <f t="shared" si="269"/>
        <v>#N/A</v>
      </c>
      <c r="GE37" s="170" t="e">
        <f t="shared" si="270"/>
        <v>#N/A</v>
      </c>
      <c r="GF37" s="170" t="e">
        <f t="shared" si="271"/>
        <v>#N/A</v>
      </c>
      <c r="GG37" s="170" t="e">
        <f t="shared" si="272"/>
        <v>#N/A</v>
      </c>
      <c r="GH37" s="170" t="e">
        <f t="shared" si="273"/>
        <v>#N/A</v>
      </c>
      <c r="GI37" s="170" t="e">
        <f t="shared" si="274"/>
        <v>#N/A</v>
      </c>
      <c r="GJ37" s="170" t="e">
        <f t="shared" si="275"/>
        <v>#N/A</v>
      </c>
      <c r="GK37" s="170" t="e">
        <f t="shared" si="276"/>
        <v>#N/A</v>
      </c>
      <c r="GL37" s="170" t="e">
        <f t="shared" si="277"/>
        <v>#N/A</v>
      </c>
      <c r="GM37" s="170" t="e">
        <f t="shared" si="278"/>
        <v>#N/A</v>
      </c>
      <c r="GN37" s="170" t="e">
        <f t="shared" si="279"/>
        <v>#N/A</v>
      </c>
      <c r="GO37" s="170" t="e">
        <f t="shared" si="280"/>
        <v>#N/A</v>
      </c>
      <c r="GP37" s="170" t="e">
        <f t="shared" si="281"/>
        <v>#N/A</v>
      </c>
      <c r="GQ37" s="170" t="e">
        <f t="shared" si="282"/>
        <v>#N/A</v>
      </c>
      <c r="GR37" s="170" t="e">
        <f t="shared" si="283"/>
        <v>#N/A</v>
      </c>
      <c r="GS37" s="170" t="e">
        <f t="shared" si="284"/>
        <v>#N/A</v>
      </c>
      <c r="GT37" s="170" t="e">
        <f t="shared" si="285"/>
        <v>#N/A</v>
      </c>
      <c r="GU37" s="170" t="e">
        <f t="shared" si="286"/>
        <v>#N/A</v>
      </c>
      <c r="GV37" s="170" t="e">
        <f t="shared" si="287"/>
        <v>#N/A</v>
      </c>
      <c r="GW37" s="170" t="e">
        <f t="shared" si="288"/>
        <v>#N/A</v>
      </c>
      <c r="GX37" s="170" t="e">
        <f t="shared" si="289"/>
        <v>#N/A</v>
      </c>
      <c r="GY37" s="170" t="e">
        <f t="shared" si="290"/>
        <v>#N/A</v>
      </c>
      <c r="GZ37" s="170" t="e">
        <f t="shared" si="291"/>
        <v>#N/A</v>
      </c>
      <c r="HA37" s="170" t="e">
        <f t="shared" si="292"/>
        <v>#N/A</v>
      </c>
      <c r="HB37" s="170" t="e">
        <f t="shared" si="293"/>
        <v>#N/A</v>
      </c>
      <c r="HC37" s="170" t="e">
        <f t="shared" si="294"/>
        <v>#N/A</v>
      </c>
      <c r="HD37" s="170" t="e">
        <f t="shared" si="295"/>
        <v>#N/A</v>
      </c>
      <c r="HE37" s="170" t="e">
        <f t="shared" si="296"/>
        <v>#N/A</v>
      </c>
      <c r="HF37" s="170" t="e">
        <f t="shared" si="297"/>
        <v>#N/A</v>
      </c>
      <c r="HG37" s="170" t="e">
        <f t="shared" si="298"/>
        <v>#N/A</v>
      </c>
      <c r="HH37" s="170" t="e">
        <f t="shared" si="299"/>
        <v>#N/A</v>
      </c>
      <c r="HI37" s="170" t="e">
        <f t="shared" si="300"/>
        <v>#N/A</v>
      </c>
      <c r="HJ37" s="170" t="e">
        <f t="shared" si="301"/>
        <v>#N/A</v>
      </c>
      <c r="HK37" s="170" t="e">
        <f t="shared" si="302"/>
        <v>#N/A</v>
      </c>
      <c r="HL37" s="170" t="e">
        <f t="shared" si="303"/>
        <v>#N/A</v>
      </c>
      <c r="HM37" s="170" t="e">
        <f t="shared" si="304"/>
        <v>#N/A</v>
      </c>
      <c r="HN37" s="170" t="e">
        <f t="shared" si="305"/>
        <v>#N/A</v>
      </c>
      <c r="HO37" s="170" t="e">
        <f t="shared" si="306"/>
        <v>#N/A</v>
      </c>
      <c r="HP37" s="170" t="e">
        <f t="shared" si="307"/>
        <v>#N/A</v>
      </c>
      <c r="HQ37" s="170" t="e">
        <f t="shared" si="308"/>
        <v>#N/A</v>
      </c>
      <c r="HR37" s="170" t="e">
        <f t="shared" si="309"/>
        <v>#N/A</v>
      </c>
      <c r="HS37" s="170" t="e">
        <f t="shared" si="310"/>
        <v>#N/A</v>
      </c>
      <c r="HT37" s="170" t="e">
        <f t="shared" si="311"/>
        <v>#N/A</v>
      </c>
    </row>
    <row r="38" spans="1:228" hidden="1" x14ac:dyDescent="0.25">
      <c r="A38" s="4">
        <v>35</v>
      </c>
      <c r="B38" s="110"/>
      <c r="C38" s="118"/>
      <c r="D38" s="123" t="str">
        <f t="shared" si="205"/>
        <v/>
      </c>
      <c r="E38" s="96"/>
      <c r="F38" s="123" t="str">
        <f t="shared" si="206"/>
        <v/>
      </c>
      <c r="G38" s="118"/>
      <c r="H38" s="111"/>
      <c r="I38" s="36" t="str">
        <f t="shared" si="0"/>
        <v/>
      </c>
      <c r="J38" s="36" t="str">
        <f t="shared" si="1"/>
        <v/>
      </c>
      <c r="K38" s="74" t="str">
        <f t="shared" si="109"/>
        <v/>
      </c>
      <c r="L38" s="23"/>
      <c r="M38" s="58"/>
      <c r="N38" s="281"/>
      <c r="O38" s="75" t="str">
        <f>IF(AND(D38&gt;0,E38&gt;0,F38&gt;0),IF(ISBLANK(N38),IF(ISBLANK(L38),"",(F38-D38)*VLOOKUP(L38,VLookups!$A$4:$B$13,2,FALSE)),N38),"")</f>
        <v/>
      </c>
      <c r="P38" s="76" t="str">
        <f t="shared" si="207"/>
        <v/>
      </c>
      <c r="Q38" s="96"/>
      <c r="R38" s="271" t="str">
        <f>IF(AND(Q38&gt;0,E38&gt;0,NOT(O38="")),ABS(VLOOKUP($Q$1,VLookups!$A$43:$B$44,2,FALSE)-_xlfn.NORM.DIST(Q38,K38,O38,TRUE)),"")</f>
        <v/>
      </c>
      <c r="S38" s="95" t="str">
        <f>IF(AND($D38&gt;0,$E38&gt;0,$F38&gt;0,NOT(ISBLANK($L38))),_xlfn.NORM.INV(ABS(VLOOKUP($Q$1,VLookups!$A$43:$B$44,2,FALSE)-S$3),$K38,$O38),"")</f>
        <v/>
      </c>
      <c r="T38" s="94" t="str">
        <f>IF(AND($D38&gt;0,$E38&gt;0,$F38&gt;0,NOT(ISBLANK($L38))),_xlfn.NORM.INV(ABS(VLOOKUP($Q$1,VLookups!$A$43:$B$44,2,FALSE)-T$3),$K38,$O38),"")</f>
        <v/>
      </c>
      <c r="U38" s="95" t="str">
        <f>IF(AND($D38&gt;0,$E38&gt;0,$F38&gt;0,NOT(ISBLANK($L38))),_xlfn.NORM.INV(ABS(VLOOKUP($Q$1,VLookups!$A$43:$B$44,2,FALSE)-U$3),$K38,$O38),"")</f>
        <v/>
      </c>
      <c r="V38" s="94" t="str">
        <f>IF(AND($D38&gt;0,$E38&gt;0,$F38&gt;0,NOT(ISBLANK($L38))),_xlfn.NORM.INV(ABS(VLOOKUP($Q$1,VLookups!$A$43:$B$44,2,FALSE)-V$3),$K38,$O38),"")</f>
        <v/>
      </c>
      <c r="W38" s="95" t="str">
        <f>IF(AND($D38&gt;0,$E38&gt;0,$F38&gt;0,NOT(ISBLANK($L38))),_xlfn.NORM.INV(ABS(VLOOKUP($Q$1,VLookups!$A$43:$B$44,2,FALSE)-W$3),$K38,$O38),"")</f>
        <v/>
      </c>
      <c r="X38" s="94" t="str">
        <f>IF(AND($D38&gt;0,$E38&gt;0,$F38&gt;0,NOT(ISBLANK($L38))),_xlfn.NORM.INV(ABS(VLOOKUP($Q$1,VLookups!$A$43:$B$44,2,FALSE)-X$3),$K38,$O38),"")</f>
        <v/>
      </c>
      <c r="Y38" s="5"/>
      <c r="Z38" s="169" t="str">
        <f t="shared" si="110"/>
        <v/>
      </c>
      <c r="AA38" s="50" t="str">
        <f t="shared" ref="AA38:AT38" si="315">IF(ISNONTEXT($Z38),AB38-$Z38,"")</f>
        <v/>
      </c>
      <c r="AB38" s="50" t="str">
        <f t="shared" si="315"/>
        <v/>
      </c>
      <c r="AC38" s="50" t="str">
        <f t="shared" si="315"/>
        <v/>
      </c>
      <c r="AD38" s="50" t="str">
        <f t="shared" si="315"/>
        <v/>
      </c>
      <c r="AE38" s="50" t="str">
        <f t="shared" si="315"/>
        <v/>
      </c>
      <c r="AF38" s="50" t="str">
        <f t="shared" si="315"/>
        <v/>
      </c>
      <c r="AG38" s="50" t="str">
        <f t="shared" si="315"/>
        <v/>
      </c>
      <c r="AH38" s="50" t="str">
        <f t="shared" si="315"/>
        <v/>
      </c>
      <c r="AI38" s="50" t="str">
        <f t="shared" si="315"/>
        <v/>
      </c>
      <c r="AJ38" s="50" t="str">
        <f t="shared" si="315"/>
        <v/>
      </c>
      <c r="AK38" s="50" t="str">
        <f t="shared" si="315"/>
        <v/>
      </c>
      <c r="AL38" s="50" t="str">
        <f t="shared" si="315"/>
        <v/>
      </c>
      <c r="AM38" s="50" t="str">
        <f t="shared" si="315"/>
        <v/>
      </c>
      <c r="AN38" s="50" t="str">
        <f t="shared" si="315"/>
        <v/>
      </c>
      <c r="AO38" s="50" t="str">
        <f t="shared" si="315"/>
        <v/>
      </c>
      <c r="AP38" s="50" t="str">
        <f t="shared" si="315"/>
        <v/>
      </c>
      <c r="AQ38" s="50" t="str">
        <f t="shared" si="315"/>
        <v/>
      </c>
      <c r="AR38" s="50" t="str">
        <f t="shared" si="315"/>
        <v/>
      </c>
      <c r="AS38" s="50" t="str">
        <f t="shared" si="315"/>
        <v/>
      </c>
      <c r="AT38" s="50" t="str">
        <f t="shared" si="315"/>
        <v/>
      </c>
      <c r="AU38" s="50" t="str">
        <f t="shared" si="112"/>
        <v/>
      </c>
      <c r="AV38" s="50" t="str">
        <f t="shared" ref="AV38:DG38" si="316">IF(ISNONTEXT($Z38),AU38+$Z38,"")</f>
        <v/>
      </c>
      <c r="AW38" s="50" t="str">
        <f t="shared" si="316"/>
        <v/>
      </c>
      <c r="AX38" s="50" t="str">
        <f t="shared" si="316"/>
        <v/>
      </c>
      <c r="AY38" s="50" t="str">
        <f t="shared" si="316"/>
        <v/>
      </c>
      <c r="AZ38" s="50" t="str">
        <f t="shared" si="316"/>
        <v/>
      </c>
      <c r="BA38" s="50" t="str">
        <f t="shared" si="316"/>
        <v/>
      </c>
      <c r="BB38" s="50" t="str">
        <f t="shared" si="316"/>
        <v/>
      </c>
      <c r="BC38" s="50" t="str">
        <f t="shared" si="316"/>
        <v/>
      </c>
      <c r="BD38" s="50" t="str">
        <f t="shared" si="316"/>
        <v/>
      </c>
      <c r="BE38" s="50" t="str">
        <f t="shared" si="316"/>
        <v/>
      </c>
      <c r="BF38" s="50" t="str">
        <f t="shared" si="316"/>
        <v/>
      </c>
      <c r="BG38" s="50" t="str">
        <f t="shared" si="316"/>
        <v/>
      </c>
      <c r="BH38" s="50" t="str">
        <f t="shared" si="316"/>
        <v/>
      </c>
      <c r="BI38" s="50" t="str">
        <f t="shared" si="316"/>
        <v/>
      </c>
      <c r="BJ38" s="50" t="str">
        <f t="shared" si="316"/>
        <v/>
      </c>
      <c r="BK38" s="50" t="str">
        <f t="shared" si="316"/>
        <v/>
      </c>
      <c r="BL38" s="50" t="str">
        <f t="shared" si="316"/>
        <v/>
      </c>
      <c r="BM38" s="50" t="str">
        <f t="shared" si="316"/>
        <v/>
      </c>
      <c r="BN38" s="50" t="str">
        <f t="shared" si="316"/>
        <v/>
      </c>
      <c r="BO38" s="50" t="str">
        <f t="shared" si="316"/>
        <v/>
      </c>
      <c r="BP38" s="50" t="str">
        <f t="shared" si="316"/>
        <v/>
      </c>
      <c r="BQ38" s="50" t="str">
        <f t="shared" si="316"/>
        <v/>
      </c>
      <c r="BR38" s="50" t="str">
        <f t="shared" si="316"/>
        <v/>
      </c>
      <c r="BS38" s="50" t="str">
        <f t="shared" si="316"/>
        <v/>
      </c>
      <c r="BT38" s="50" t="str">
        <f t="shared" si="316"/>
        <v/>
      </c>
      <c r="BU38" s="50" t="str">
        <f t="shared" si="316"/>
        <v/>
      </c>
      <c r="BV38" s="50" t="str">
        <f t="shared" si="316"/>
        <v/>
      </c>
      <c r="BW38" s="50" t="str">
        <f t="shared" si="316"/>
        <v/>
      </c>
      <c r="BX38" s="50" t="str">
        <f t="shared" si="316"/>
        <v/>
      </c>
      <c r="BY38" s="50" t="str">
        <f t="shared" si="316"/>
        <v/>
      </c>
      <c r="BZ38" s="50" t="str">
        <f t="shared" si="316"/>
        <v/>
      </c>
      <c r="CA38" s="50" t="str">
        <f t="shared" si="316"/>
        <v/>
      </c>
      <c r="CB38" s="50" t="str">
        <f t="shared" si="316"/>
        <v/>
      </c>
      <c r="CC38" s="50" t="str">
        <f t="shared" si="316"/>
        <v/>
      </c>
      <c r="CD38" s="50" t="str">
        <f t="shared" si="316"/>
        <v/>
      </c>
      <c r="CE38" s="50" t="str">
        <f t="shared" si="316"/>
        <v/>
      </c>
      <c r="CF38" s="50" t="str">
        <f t="shared" si="316"/>
        <v/>
      </c>
      <c r="CG38" s="50" t="str">
        <f t="shared" si="316"/>
        <v/>
      </c>
      <c r="CH38" s="50" t="str">
        <f t="shared" si="316"/>
        <v/>
      </c>
      <c r="CI38" s="50" t="str">
        <f t="shared" si="316"/>
        <v/>
      </c>
      <c r="CJ38" s="50" t="str">
        <f t="shared" si="316"/>
        <v/>
      </c>
      <c r="CK38" s="50" t="str">
        <f t="shared" si="316"/>
        <v/>
      </c>
      <c r="CL38" s="50" t="str">
        <f t="shared" si="316"/>
        <v/>
      </c>
      <c r="CM38" s="50" t="str">
        <f t="shared" si="316"/>
        <v/>
      </c>
      <c r="CN38" s="50" t="str">
        <f t="shared" si="316"/>
        <v/>
      </c>
      <c r="CO38" s="50" t="str">
        <f t="shared" si="316"/>
        <v/>
      </c>
      <c r="CP38" s="50" t="str">
        <f t="shared" si="316"/>
        <v/>
      </c>
      <c r="CQ38" s="50" t="str">
        <f t="shared" si="316"/>
        <v/>
      </c>
      <c r="CR38" s="50" t="str">
        <f t="shared" si="316"/>
        <v/>
      </c>
      <c r="CS38" s="50" t="str">
        <f t="shared" si="316"/>
        <v/>
      </c>
      <c r="CT38" s="50" t="str">
        <f t="shared" si="316"/>
        <v/>
      </c>
      <c r="CU38" s="50" t="str">
        <f t="shared" si="316"/>
        <v/>
      </c>
      <c r="CV38" s="50" t="str">
        <f t="shared" si="316"/>
        <v/>
      </c>
      <c r="CW38" s="50" t="str">
        <f t="shared" si="316"/>
        <v/>
      </c>
      <c r="CX38" s="50" t="str">
        <f t="shared" si="316"/>
        <v/>
      </c>
      <c r="CY38" s="50" t="str">
        <f t="shared" si="316"/>
        <v/>
      </c>
      <c r="CZ38" s="50" t="str">
        <f t="shared" si="316"/>
        <v/>
      </c>
      <c r="DA38" s="50" t="str">
        <f t="shared" si="316"/>
        <v/>
      </c>
      <c r="DB38" s="50" t="str">
        <f t="shared" si="316"/>
        <v/>
      </c>
      <c r="DC38" s="50" t="str">
        <f t="shared" si="316"/>
        <v/>
      </c>
      <c r="DD38" s="50" t="str">
        <f t="shared" si="316"/>
        <v/>
      </c>
      <c r="DE38" s="50" t="str">
        <f t="shared" si="316"/>
        <v/>
      </c>
      <c r="DF38" s="50" t="str">
        <f t="shared" si="316"/>
        <v/>
      </c>
      <c r="DG38" s="50" t="str">
        <f t="shared" si="316"/>
        <v/>
      </c>
      <c r="DH38" s="50" t="str">
        <f t="shared" ref="DH38:DW38" si="317">IF(ISNONTEXT($Z38),DG38+$Z38,"")</f>
        <v/>
      </c>
      <c r="DI38" s="50" t="str">
        <f t="shared" si="317"/>
        <v/>
      </c>
      <c r="DJ38" s="50" t="str">
        <f t="shared" si="317"/>
        <v/>
      </c>
      <c r="DK38" s="50" t="str">
        <f t="shared" si="317"/>
        <v/>
      </c>
      <c r="DL38" s="50" t="str">
        <f t="shared" si="317"/>
        <v/>
      </c>
      <c r="DM38" s="50" t="str">
        <f t="shared" si="317"/>
        <v/>
      </c>
      <c r="DN38" s="50" t="str">
        <f t="shared" si="317"/>
        <v/>
      </c>
      <c r="DO38" s="50" t="str">
        <f t="shared" si="317"/>
        <v/>
      </c>
      <c r="DP38" s="50" t="str">
        <f t="shared" si="317"/>
        <v/>
      </c>
      <c r="DQ38" s="50" t="str">
        <f t="shared" si="317"/>
        <v/>
      </c>
      <c r="DR38" s="50" t="str">
        <f t="shared" si="317"/>
        <v/>
      </c>
      <c r="DS38" s="50" t="str">
        <f t="shared" si="317"/>
        <v/>
      </c>
      <c r="DT38" s="50" t="str">
        <f t="shared" si="317"/>
        <v/>
      </c>
      <c r="DU38" s="50" t="str">
        <f t="shared" si="317"/>
        <v/>
      </c>
      <c r="DV38" s="50" t="str">
        <f t="shared" si="317"/>
        <v/>
      </c>
      <c r="DW38" s="50" t="str">
        <f t="shared" si="317"/>
        <v/>
      </c>
      <c r="DX38" s="170" t="e">
        <f t="shared" si="211"/>
        <v>#N/A</v>
      </c>
      <c r="DY38" s="170" t="e">
        <f t="shared" si="212"/>
        <v>#N/A</v>
      </c>
      <c r="DZ38" s="170" t="e">
        <f t="shared" si="213"/>
        <v>#N/A</v>
      </c>
      <c r="EA38" s="170" t="e">
        <f t="shared" si="214"/>
        <v>#N/A</v>
      </c>
      <c r="EB38" s="170" t="e">
        <f t="shared" si="215"/>
        <v>#N/A</v>
      </c>
      <c r="EC38" s="170" t="e">
        <f t="shared" si="216"/>
        <v>#N/A</v>
      </c>
      <c r="ED38" s="170" t="e">
        <f t="shared" si="217"/>
        <v>#N/A</v>
      </c>
      <c r="EE38" s="170" t="e">
        <f t="shared" si="218"/>
        <v>#N/A</v>
      </c>
      <c r="EF38" s="170" t="e">
        <f t="shared" si="219"/>
        <v>#N/A</v>
      </c>
      <c r="EG38" s="170" t="e">
        <f t="shared" si="220"/>
        <v>#N/A</v>
      </c>
      <c r="EH38" s="170" t="e">
        <f t="shared" si="221"/>
        <v>#N/A</v>
      </c>
      <c r="EI38" s="170" t="e">
        <f t="shared" si="222"/>
        <v>#N/A</v>
      </c>
      <c r="EJ38" s="170" t="e">
        <f t="shared" si="223"/>
        <v>#N/A</v>
      </c>
      <c r="EK38" s="170" t="e">
        <f t="shared" si="224"/>
        <v>#N/A</v>
      </c>
      <c r="EL38" s="170" t="e">
        <f t="shared" si="225"/>
        <v>#N/A</v>
      </c>
      <c r="EM38" s="170" t="e">
        <f t="shared" si="226"/>
        <v>#N/A</v>
      </c>
      <c r="EN38" s="170" t="e">
        <f t="shared" si="227"/>
        <v>#N/A</v>
      </c>
      <c r="EO38" s="170" t="e">
        <f t="shared" si="228"/>
        <v>#N/A</v>
      </c>
      <c r="EP38" s="170" t="e">
        <f t="shared" si="229"/>
        <v>#N/A</v>
      </c>
      <c r="EQ38" s="170" t="e">
        <f t="shared" si="230"/>
        <v>#N/A</v>
      </c>
      <c r="ER38" s="170" t="e">
        <f t="shared" si="231"/>
        <v>#N/A</v>
      </c>
      <c r="ES38" s="170" t="e">
        <f t="shared" si="232"/>
        <v>#N/A</v>
      </c>
      <c r="ET38" s="170" t="e">
        <f t="shared" si="233"/>
        <v>#N/A</v>
      </c>
      <c r="EU38" s="170" t="e">
        <f t="shared" si="234"/>
        <v>#N/A</v>
      </c>
      <c r="EV38" s="170" t="e">
        <f t="shared" si="235"/>
        <v>#N/A</v>
      </c>
      <c r="EW38" s="170" t="e">
        <f t="shared" si="236"/>
        <v>#N/A</v>
      </c>
      <c r="EX38" s="170" t="e">
        <f t="shared" si="237"/>
        <v>#N/A</v>
      </c>
      <c r="EY38" s="170" t="e">
        <f t="shared" si="238"/>
        <v>#N/A</v>
      </c>
      <c r="EZ38" s="170" t="e">
        <f t="shared" si="239"/>
        <v>#N/A</v>
      </c>
      <c r="FA38" s="170" t="e">
        <f t="shared" si="240"/>
        <v>#N/A</v>
      </c>
      <c r="FB38" s="170" t="e">
        <f t="shared" si="241"/>
        <v>#N/A</v>
      </c>
      <c r="FC38" s="170" t="e">
        <f t="shared" si="242"/>
        <v>#N/A</v>
      </c>
      <c r="FD38" s="170" t="e">
        <f t="shared" si="243"/>
        <v>#N/A</v>
      </c>
      <c r="FE38" s="170" t="e">
        <f t="shared" si="244"/>
        <v>#N/A</v>
      </c>
      <c r="FF38" s="170" t="e">
        <f t="shared" si="245"/>
        <v>#N/A</v>
      </c>
      <c r="FG38" s="170" t="e">
        <f t="shared" si="246"/>
        <v>#N/A</v>
      </c>
      <c r="FH38" s="170" t="e">
        <f t="shared" si="247"/>
        <v>#N/A</v>
      </c>
      <c r="FI38" s="170" t="e">
        <f t="shared" si="248"/>
        <v>#N/A</v>
      </c>
      <c r="FJ38" s="170" t="e">
        <f t="shared" si="249"/>
        <v>#N/A</v>
      </c>
      <c r="FK38" s="170" t="e">
        <f t="shared" si="250"/>
        <v>#N/A</v>
      </c>
      <c r="FL38" s="170" t="e">
        <f t="shared" si="251"/>
        <v>#N/A</v>
      </c>
      <c r="FM38" s="170" t="e">
        <f t="shared" si="252"/>
        <v>#N/A</v>
      </c>
      <c r="FN38" s="170" t="e">
        <f t="shared" si="253"/>
        <v>#N/A</v>
      </c>
      <c r="FO38" s="170" t="e">
        <f t="shared" si="254"/>
        <v>#N/A</v>
      </c>
      <c r="FP38" s="170" t="e">
        <f t="shared" si="255"/>
        <v>#N/A</v>
      </c>
      <c r="FQ38" s="170" t="e">
        <f t="shared" si="256"/>
        <v>#N/A</v>
      </c>
      <c r="FR38" s="170" t="e">
        <f t="shared" si="257"/>
        <v>#N/A</v>
      </c>
      <c r="FS38" s="170" t="e">
        <f t="shared" si="258"/>
        <v>#N/A</v>
      </c>
      <c r="FT38" s="170" t="e">
        <f t="shared" si="259"/>
        <v>#N/A</v>
      </c>
      <c r="FU38" s="170" t="e">
        <f t="shared" si="260"/>
        <v>#N/A</v>
      </c>
      <c r="FV38" s="170" t="e">
        <f t="shared" si="261"/>
        <v>#N/A</v>
      </c>
      <c r="FW38" s="170" t="e">
        <f t="shared" si="262"/>
        <v>#N/A</v>
      </c>
      <c r="FX38" s="170" t="e">
        <f t="shared" si="263"/>
        <v>#N/A</v>
      </c>
      <c r="FY38" s="170" t="e">
        <f t="shared" si="264"/>
        <v>#N/A</v>
      </c>
      <c r="FZ38" s="170" t="e">
        <f t="shared" si="265"/>
        <v>#N/A</v>
      </c>
      <c r="GA38" s="170" t="e">
        <f t="shared" si="266"/>
        <v>#N/A</v>
      </c>
      <c r="GB38" s="170" t="e">
        <f t="shared" si="267"/>
        <v>#N/A</v>
      </c>
      <c r="GC38" s="170" t="e">
        <f t="shared" si="268"/>
        <v>#N/A</v>
      </c>
      <c r="GD38" s="170" t="e">
        <f t="shared" si="269"/>
        <v>#N/A</v>
      </c>
      <c r="GE38" s="170" t="e">
        <f t="shared" si="270"/>
        <v>#N/A</v>
      </c>
      <c r="GF38" s="170" t="e">
        <f t="shared" si="271"/>
        <v>#N/A</v>
      </c>
      <c r="GG38" s="170" t="e">
        <f t="shared" si="272"/>
        <v>#N/A</v>
      </c>
      <c r="GH38" s="170" t="e">
        <f t="shared" si="273"/>
        <v>#N/A</v>
      </c>
      <c r="GI38" s="170" t="e">
        <f t="shared" si="274"/>
        <v>#N/A</v>
      </c>
      <c r="GJ38" s="170" t="e">
        <f t="shared" si="275"/>
        <v>#N/A</v>
      </c>
      <c r="GK38" s="170" t="e">
        <f t="shared" si="276"/>
        <v>#N/A</v>
      </c>
      <c r="GL38" s="170" t="e">
        <f t="shared" si="277"/>
        <v>#N/A</v>
      </c>
      <c r="GM38" s="170" t="e">
        <f t="shared" si="278"/>
        <v>#N/A</v>
      </c>
      <c r="GN38" s="170" t="e">
        <f t="shared" si="279"/>
        <v>#N/A</v>
      </c>
      <c r="GO38" s="170" t="e">
        <f t="shared" si="280"/>
        <v>#N/A</v>
      </c>
      <c r="GP38" s="170" t="e">
        <f t="shared" si="281"/>
        <v>#N/A</v>
      </c>
      <c r="GQ38" s="170" t="e">
        <f t="shared" si="282"/>
        <v>#N/A</v>
      </c>
      <c r="GR38" s="170" t="e">
        <f t="shared" si="283"/>
        <v>#N/A</v>
      </c>
      <c r="GS38" s="170" t="e">
        <f t="shared" si="284"/>
        <v>#N/A</v>
      </c>
      <c r="GT38" s="170" t="e">
        <f t="shared" si="285"/>
        <v>#N/A</v>
      </c>
      <c r="GU38" s="170" t="e">
        <f t="shared" si="286"/>
        <v>#N/A</v>
      </c>
      <c r="GV38" s="170" t="e">
        <f t="shared" si="287"/>
        <v>#N/A</v>
      </c>
      <c r="GW38" s="170" t="e">
        <f t="shared" si="288"/>
        <v>#N/A</v>
      </c>
      <c r="GX38" s="170" t="e">
        <f t="shared" si="289"/>
        <v>#N/A</v>
      </c>
      <c r="GY38" s="170" t="e">
        <f t="shared" si="290"/>
        <v>#N/A</v>
      </c>
      <c r="GZ38" s="170" t="e">
        <f t="shared" si="291"/>
        <v>#N/A</v>
      </c>
      <c r="HA38" s="170" t="e">
        <f t="shared" si="292"/>
        <v>#N/A</v>
      </c>
      <c r="HB38" s="170" t="e">
        <f t="shared" si="293"/>
        <v>#N/A</v>
      </c>
      <c r="HC38" s="170" t="e">
        <f t="shared" si="294"/>
        <v>#N/A</v>
      </c>
      <c r="HD38" s="170" t="e">
        <f t="shared" si="295"/>
        <v>#N/A</v>
      </c>
      <c r="HE38" s="170" t="e">
        <f t="shared" si="296"/>
        <v>#N/A</v>
      </c>
      <c r="HF38" s="170" t="e">
        <f t="shared" si="297"/>
        <v>#N/A</v>
      </c>
      <c r="HG38" s="170" t="e">
        <f t="shared" si="298"/>
        <v>#N/A</v>
      </c>
      <c r="HH38" s="170" t="e">
        <f t="shared" si="299"/>
        <v>#N/A</v>
      </c>
      <c r="HI38" s="170" t="e">
        <f t="shared" si="300"/>
        <v>#N/A</v>
      </c>
      <c r="HJ38" s="170" t="e">
        <f t="shared" si="301"/>
        <v>#N/A</v>
      </c>
      <c r="HK38" s="170" t="e">
        <f t="shared" si="302"/>
        <v>#N/A</v>
      </c>
      <c r="HL38" s="170" t="e">
        <f t="shared" si="303"/>
        <v>#N/A</v>
      </c>
      <c r="HM38" s="170" t="e">
        <f t="shared" si="304"/>
        <v>#N/A</v>
      </c>
      <c r="HN38" s="170" t="e">
        <f t="shared" si="305"/>
        <v>#N/A</v>
      </c>
      <c r="HO38" s="170" t="e">
        <f t="shared" si="306"/>
        <v>#N/A</v>
      </c>
      <c r="HP38" s="170" t="e">
        <f t="shared" si="307"/>
        <v>#N/A</v>
      </c>
      <c r="HQ38" s="170" t="e">
        <f t="shared" si="308"/>
        <v>#N/A</v>
      </c>
      <c r="HR38" s="170" t="e">
        <f t="shared" si="309"/>
        <v>#N/A</v>
      </c>
      <c r="HS38" s="170" t="e">
        <f t="shared" si="310"/>
        <v>#N/A</v>
      </c>
      <c r="HT38" s="170" t="e">
        <f t="shared" si="311"/>
        <v>#N/A</v>
      </c>
    </row>
    <row r="39" spans="1:228" hidden="1" x14ac:dyDescent="0.25">
      <c r="A39" s="4">
        <v>36</v>
      </c>
      <c r="B39" s="110"/>
      <c r="C39" s="118"/>
      <c r="D39" s="123" t="str">
        <f t="shared" si="205"/>
        <v/>
      </c>
      <c r="E39" s="96"/>
      <c r="F39" s="123" t="str">
        <f t="shared" si="206"/>
        <v/>
      </c>
      <c r="G39" s="118"/>
      <c r="H39" s="111"/>
      <c r="I39" s="36" t="str">
        <f t="shared" si="0"/>
        <v/>
      </c>
      <c r="J39" s="36" t="str">
        <f t="shared" si="1"/>
        <v/>
      </c>
      <c r="K39" s="74" t="str">
        <f t="shared" si="109"/>
        <v/>
      </c>
      <c r="L39" s="23"/>
      <c r="M39" s="58"/>
      <c r="N39" s="281"/>
      <c r="O39" s="75" t="str">
        <f>IF(AND(D39&gt;0,E39&gt;0,F39&gt;0),IF(ISBLANK(N39),IF(ISBLANK(L39),"",(F39-D39)*VLOOKUP(L39,VLookups!$A$4:$B$13,2,FALSE)),N39),"")</f>
        <v/>
      </c>
      <c r="P39" s="76" t="str">
        <f t="shared" si="207"/>
        <v/>
      </c>
      <c r="Q39" s="96"/>
      <c r="R39" s="271" t="str">
        <f>IF(AND(Q39&gt;0,E39&gt;0,NOT(O39="")),ABS(VLOOKUP($Q$1,VLookups!$A$43:$B$44,2,FALSE)-_xlfn.NORM.DIST(Q39,K39,O39,TRUE)),"")</f>
        <v/>
      </c>
      <c r="S39" s="95" t="str">
        <f>IF(AND($D39&gt;0,$E39&gt;0,$F39&gt;0,NOT(ISBLANK($L39))),_xlfn.NORM.INV(ABS(VLOOKUP($Q$1,VLookups!$A$43:$B$44,2,FALSE)-S$3),$K39,$O39),"")</f>
        <v/>
      </c>
      <c r="T39" s="94" t="str">
        <f>IF(AND($D39&gt;0,$E39&gt;0,$F39&gt;0,NOT(ISBLANK($L39))),_xlfn.NORM.INV(ABS(VLOOKUP($Q$1,VLookups!$A$43:$B$44,2,FALSE)-T$3),$K39,$O39),"")</f>
        <v/>
      </c>
      <c r="U39" s="95" t="str">
        <f>IF(AND($D39&gt;0,$E39&gt;0,$F39&gt;0,NOT(ISBLANK($L39))),_xlfn.NORM.INV(ABS(VLOOKUP($Q$1,VLookups!$A$43:$B$44,2,FALSE)-U$3),$K39,$O39),"")</f>
        <v/>
      </c>
      <c r="V39" s="94" t="str">
        <f>IF(AND($D39&gt;0,$E39&gt;0,$F39&gt;0,NOT(ISBLANK($L39))),_xlfn.NORM.INV(ABS(VLOOKUP($Q$1,VLookups!$A$43:$B$44,2,FALSE)-V$3),$K39,$O39),"")</f>
        <v/>
      </c>
      <c r="W39" s="95" t="str">
        <f>IF(AND($D39&gt;0,$E39&gt;0,$F39&gt;0,NOT(ISBLANK($L39))),_xlfn.NORM.INV(ABS(VLOOKUP($Q$1,VLookups!$A$43:$B$44,2,FALSE)-W$3),$K39,$O39),"")</f>
        <v/>
      </c>
      <c r="X39" s="94" t="str">
        <f>IF(AND($D39&gt;0,$E39&gt;0,$F39&gt;0,NOT(ISBLANK($L39))),_xlfn.NORM.INV(ABS(VLOOKUP($Q$1,VLookups!$A$43:$B$44,2,FALSE)-X$3),$K39,$O39),"")</f>
        <v/>
      </c>
      <c r="Y39" s="5"/>
      <c r="Z39" s="169" t="str">
        <f t="shared" si="110"/>
        <v/>
      </c>
      <c r="AA39" s="50" t="str">
        <f t="shared" ref="AA39:AT39" si="318">IF(ISNONTEXT($Z39),AB39-$Z39,"")</f>
        <v/>
      </c>
      <c r="AB39" s="50" t="str">
        <f t="shared" si="318"/>
        <v/>
      </c>
      <c r="AC39" s="50" t="str">
        <f t="shared" si="318"/>
        <v/>
      </c>
      <c r="AD39" s="50" t="str">
        <f t="shared" si="318"/>
        <v/>
      </c>
      <c r="AE39" s="50" t="str">
        <f t="shared" si="318"/>
        <v/>
      </c>
      <c r="AF39" s="50" t="str">
        <f t="shared" si="318"/>
        <v/>
      </c>
      <c r="AG39" s="50" t="str">
        <f t="shared" si="318"/>
        <v/>
      </c>
      <c r="AH39" s="50" t="str">
        <f t="shared" si="318"/>
        <v/>
      </c>
      <c r="AI39" s="50" t="str">
        <f t="shared" si="318"/>
        <v/>
      </c>
      <c r="AJ39" s="50" t="str">
        <f t="shared" si="318"/>
        <v/>
      </c>
      <c r="AK39" s="50" t="str">
        <f t="shared" si="318"/>
        <v/>
      </c>
      <c r="AL39" s="50" t="str">
        <f t="shared" si="318"/>
        <v/>
      </c>
      <c r="AM39" s="50" t="str">
        <f t="shared" si="318"/>
        <v/>
      </c>
      <c r="AN39" s="50" t="str">
        <f t="shared" si="318"/>
        <v/>
      </c>
      <c r="AO39" s="50" t="str">
        <f t="shared" si="318"/>
        <v/>
      </c>
      <c r="AP39" s="50" t="str">
        <f t="shared" si="318"/>
        <v/>
      </c>
      <c r="AQ39" s="50" t="str">
        <f t="shared" si="318"/>
        <v/>
      </c>
      <c r="AR39" s="50" t="str">
        <f t="shared" si="318"/>
        <v/>
      </c>
      <c r="AS39" s="50" t="str">
        <f t="shared" si="318"/>
        <v/>
      </c>
      <c r="AT39" s="50" t="str">
        <f t="shared" si="318"/>
        <v/>
      </c>
      <c r="AU39" s="50" t="str">
        <f t="shared" si="112"/>
        <v/>
      </c>
      <c r="AV39" s="50" t="str">
        <f t="shared" ref="AV39:DG39" si="319">IF(ISNONTEXT($Z39),AU39+$Z39,"")</f>
        <v/>
      </c>
      <c r="AW39" s="50" t="str">
        <f t="shared" si="319"/>
        <v/>
      </c>
      <c r="AX39" s="50" t="str">
        <f t="shared" si="319"/>
        <v/>
      </c>
      <c r="AY39" s="50" t="str">
        <f t="shared" si="319"/>
        <v/>
      </c>
      <c r="AZ39" s="50" t="str">
        <f t="shared" si="319"/>
        <v/>
      </c>
      <c r="BA39" s="50" t="str">
        <f t="shared" si="319"/>
        <v/>
      </c>
      <c r="BB39" s="50" t="str">
        <f t="shared" si="319"/>
        <v/>
      </c>
      <c r="BC39" s="50" t="str">
        <f t="shared" si="319"/>
        <v/>
      </c>
      <c r="BD39" s="50" t="str">
        <f t="shared" si="319"/>
        <v/>
      </c>
      <c r="BE39" s="50" t="str">
        <f t="shared" si="319"/>
        <v/>
      </c>
      <c r="BF39" s="50" t="str">
        <f t="shared" si="319"/>
        <v/>
      </c>
      <c r="BG39" s="50" t="str">
        <f t="shared" si="319"/>
        <v/>
      </c>
      <c r="BH39" s="50" t="str">
        <f t="shared" si="319"/>
        <v/>
      </c>
      <c r="BI39" s="50" t="str">
        <f t="shared" si="319"/>
        <v/>
      </c>
      <c r="BJ39" s="50" t="str">
        <f t="shared" si="319"/>
        <v/>
      </c>
      <c r="BK39" s="50" t="str">
        <f t="shared" si="319"/>
        <v/>
      </c>
      <c r="BL39" s="50" t="str">
        <f t="shared" si="319"/>
        <v/>
      </c>
      <c r="BM39" s="50" t="str">
        <f t="shared" si="319"/>
        <v/>
      </c>
      <c r="BN39" s="50" t="str">
        <f t="shared" si="319"/>
        <v/>
      </c>
      <c r="BO39" s="50" t="str">
        <f t="shared" si="319"/>
        <v/>
      </c>
      <c r="BP39" s="50" t="str">
        <f t="shared" si="319"/>
        <v/>
      </c>
      <c r="BQ39" s="50" t="str">
        <f t="shared" si="319"/>
        <v/>
      </c>
      <c r="BR39" s="50" t="str">
        <f t="shared" si="319"/>
        <v/>
      </c>
      <c r="BS39" s="50" t="str">
        <f t="shared" si="319"/>
        <v/>
      </c>
      <c r="BT39" s="50" t="str">
        <f t="shared" si="319"/>
        <v/>
      </c>
      <c r="BU39" s="50" t="str">
        <f t="shared" si="319"/>
        <v/>
      </c>
      <c r="BV39" s="50" t="str">
        <f t="shared" si="319"/>
        <v/>
      </c>
      <c r="BW39" s="50" t="str">
        <f t="shared" si="319"/>
        <v/>
      </c>
      <c r="BX39" s="50" t="str">
        <f t="shared" si="319"/>
        <v/>
      </c>
      <c r="BY39" s="50" t="str">
        <f t="shared" si="319"/>
        <v/>
      </c>
      <c r="BZ39" s="50" t="str">
        <f t="shared" si="319"/>
        <v/>
      </c>
      <c r="CA39" s="50" t="str">
        <f t="shared" si="319"/>
        <v/>
      </c>
      <c r="CB39" s="50" t="str">
        <f t="shared" si="319"/>
        <v/>
      </c>
      <c r="CC39" s="50" t="str">
        <f t="shared" si="319"/>
        <v/>
      </c>
      <c r="CD39" s="50" t="str">
        <f t="shared" si="319"/>
        <v/>
      </c>
      <c r="CE39" s="50" t="str">
        <f t="shared" si="319"/>
        <v/>
      </c>
      <c r="CF39" s="50" t="str">
        <f t="shared" si="319"/>
        <v/>
      </c>
      <c r="CG39" s="50" t="str">
        <f t="shared" si="319"/>
        <v/>
      </c>
      <c r="CH39" s="50" t="str">
        <f t="shared" si="319"/>
        <v/>
      </c>
      <c r="CI39" s="50" t="str">
        <f t="shared" si="319"/>
        <v/>
      </c>
      <c r="CJ39" s="50" t="str">
        <f t="shared" si="319"/>
        <v/>
      </c>
      <c r="CK39" s="50" t="str">
        <f t="shared" si="319"/>
        <v/>
      </c>
      <c r="CL39" s="50" t="str">
        <f t="shared" si="319"/>
        <v/>
      </c>
      <c r="CM39" s="50" t="str">
        <f t="shared" si="319"/>
        <v/>
      </c>
      <c r="CN39" s="50" t="str">
        <f t="shared" si="319"/>
        <v/>
      </c>
      <c r="CO39" s="50" t="str">
        <f t="shared" si="319"/>
        <v/>
      </c>
      <c r="CP39" s="50" t="str">
        <f t="shared" si="319"/>
        <v/>
      </c>
      <c r="CQ39" s="50" t="str">
        <f t="shared" si="319"/>
        <v/>
      </c>
      <c r="CR39" s="50" t="str">
        <f t="shared" si="319"/>
        <v/>
      </c>
      <c r="CS39" s="50" t="str">
        <f t="shared" si="319"/>
        <v/>
      </c>
      <c r="CT39" s="50" t="str">
        <f t="shared" si="319"/>
        <v/>
      </c>
      <c r="CU39" s="50" t="str">
        <f t="shared" si="319"/>
        <v/>
      </c>
      <c r="CV39" s="50" t="str">
        <f t="shared" si="319"/>
        <v/>
      </c>
      <c r="CW39" s="50" t="str">
        <f t="shared" si="319"/>
        <v/>
      </c>
      <c r="CX39" s="50" t="str">
        <f t="shared" si="319"/>
        <v/>
      </c>
      <c r="CY39" s="50" t="str">
        <f t="shared" si="319"/>
        <v/>
      </c>
      <c r="CZ39" s="50" t="str">
        <f t="shared" si="319"/>
        <v/>
      </c>
      <c r="DA39" s="50" t="str">
        <f t="shared" si="319"/>
        <v/>
      </c>
      <c r="DB39" s="50" t="str">
        <f t="shared" si="319"/>
        <v/>
      </c>
      <c r="DC39" s="50" t="str">
        <f t="shared" si="319"/>
        <v/>
      </c>
      <c r="DD39" s="50" t="str">
        <f t="shared" si="319"/>
        <v/>
      </c>
      <c r="DE39" s="50" t="str">
        <f t="shared" si="319"/>
        <v/>
      </c>
      <c r="DF39" s="50" t="str">
        <f t="shared" si="319"/>
        <v/>
      </c>
      <c r="DG39" s="50" t="str">
        <f t="shared" si="319"/>
        <v/>
      </c>
      <c r="DH39" s="50" t="str">
        <f t="shared" ref="DH39:DW39" si="320">IF(ISNONTEXT($Z39),DG39+$Z39,"")</f>
        <v/>
      </c>
      <c r="DI39" s="50" t="str">
        <f t="shared" si="320"/>
        <v/>
      </c>
      <c r="DJ39" s="50" t="str">
        <f t="shared" si="320"/>
        <v/>
      </c>
      <c r="DK39" s="50" t="str">
        <f t="shared" si="320"/>
        <v/>
      </c>
      <c r="DL39" s="50" t="str">
        <f t="shared" si="320"/>
        <v/>
      </c>
      <c r="DM39" s="50" t="str">
        <f t="shared" si="320"/>
        <v/>
      </c>
      <c r="DN39" s="50" t="str">
        <f t="shared" si="320"/>
        <v/>
      </c>
      <c r="DO39" s="50" t="str">
        <f t="shared" si="320"/>
        <v/>
      </c>
      <c r="DP39" s="50" t="str">
        <f t="shared" si="320"/>
        <v/>
      </c>
      <c r="DQ39" s="50" t="str">
        <f t="shared" si="320"/>
        <v/>
      </c>
      <c r="DR39" s="50" t="str">
        <f t="shared" si="320"/>
        <v/>
      </c>
      <c r="DS39" s="50" t="str">
        <f t="shared" si="320"/>
        <v/>
      </c>
      <c r="DT39" s="50" t="str">
        <f t="shared" si="320"/>
        <v/>
      </c>
      <c r="DU39" s="50" t="str">
        <f t="shared" si="320"/>
        <v/>
      </c>
      <c r="DV39" s="50" t="str">
        <f t="shared" si="320"/>
        <v/>
      </c>
      <c r="DW39" s="50" t="str">
        <f t="shared" si="320"/>
        <v/>
      </c>
      <c r="DX39" s="170" t="e">
        <f t="shared" si="211"/>
        <v>#N/A</v>
      </c>
      <c r="DY39" s="170" t="e">
        <f t="shared" si="212"/>
        <v>#N/A</v>
      </c>
      <c r="DZ39" s="170" t="e">
        <f t="shared" si="213"/>
        <v>#N/A</v>
      </c>
      <c r="EA39" s="170" t="e">
        <f t="shared" si="214"/>
        <v>#N/A</v>
      </c>
      <c r="EB39" s="170" t="e">
        <f t="shared" si="215"/>
        <v>#N/A</v>
      </c>
      <c r="EC39" s="170" t="e">
        <f t="shared" si="216"/>
        <v>#N/A</v>
      </c>
      <c r="ED39" s="170" t="e">
        <f t="shared" si="217"/>
        <v>#N/A</v>
      </c>
      <c r="EE39" s="170" t="e">
        <f t="shared" si="218"/>
        <v>#N/A</v>
      </c>
      <c r="EF39" s="170" t="e">
        <f t="shared" si="219"/>
        <v>#N/A</v>
      </c>
      <c r="EG39" s="170" t="e">
        <f t="shared" si="220"/>
        <v>#N/A</v>
      </c>
      <c r="EH39" s="170" t="e">
        <f t="shared" si="221"/>
        <v>#N/A</v>
      </c>
      <c r="EI39" s="170" t="e">
        <f t="shared" si="222"/>
        <v>#N/A</v>
      </c>
      <c r="EJ39" s="170" t="e">
        <f t="shared" si="223"/>
        <v>#N/A</v>
      </c>
      <c r="EK39" s="170" t="e">
        <f t="shared" si="224"/>
        <v>#N/A</v>
      </c>
      <c r="EL39" s="170" t="e">
        <f t="shared" si="225"/>
        <v>#N/A</v>
      </c>
      <c r="EM39" s="170" t="e">
        <f t="shared" si="226"/>
        <v>#N/A</v>
      </c>
      <c r="EN39" s="170" t="e">
        <f t="shared" si="227"/>
        <v>#N/A</v>
      </c>
      <c r="EO39" s="170" t="e">
        <f t="shared" si="228"/>
        <v>#N/A</v>
      </c>
      <c r="EP39" s="170" t="e">
        <f t="shared" si="229"/>
        <v>#N/A</v>
      </c>
      <c r="EQ39" s="170" t="e">
        <f t="shared" si="230"/>
        <v>#N/A</v>
      </c>
      <c r="ER39" s="170" t="e">
        <f t="shared" si="231"/>
        <v>#N/A</v>
      </c>
      <c r="ES39" s="170" t="e">
        <f t="shared" si="232"/>
        <v>#N/A</v>
      </c>
      <c r="ET39" s="170" t="e">
        <f t="shared" si="233"/>
        <v>#N/A</v>
      </c>
      <c r="EU39" s="170" t="e">
        <f t="shared" si="234"/>
        <v>#N/A</v>
      </c>
      <c r="EV39" s="170" t="e">
        <f t="shared" si="235"/>
        <v>#N/A</v>
      </c>
      <c r="EW39" s="170" t="e">
        <f t="shared" si="236"/>
        <v>#N/A</v>
      </c>
      <c r="EX39" s="170" t="e">
        <f t="shared" si="237"/>
        <v>#N/A</v>
      </c>
      <c r="EY39" s="170" t="e">
        <f t="shared" si="238"/>
        <v>#N/A</v>
      </c>
      <c r="EZ39" s="170" t="e">
        <f t="shared" si="239"/>
        <v>#N/A</v>
      </c>
      <c r="FA39" s="170" t="e">
        <f t="shared" si="240"/>
        <v>#N/A</v>
      </c>
      <c r="FB39" s="170" t="e">
        <f t="shared" si="241"/>
        <v>#N/A</v>
      </c>
      <c r="FC39" s="170" t="e">
        <f t="shared" si="242"/>
        <v>#N/A</v>
      </c>
      <c r="FD39" s="170" t="e">
        <f t="shared" si="243"/>
        <v>#N/A</v>
      </c>
      <c r="FE39" s="170" t="e">
        <f t="shared" si="244"/>
        <v>#N/A</v>
      </c>
      <c r="FF39" s="170" t="e">
        <f t="shared" si="245"/>
        <v>#N/A</v>
      </c>
      <c r="FG39" s="170" t="e">
        <f t="shared" si="246"/>
        <v>#N/A</v>
      </c>
      <c r="FH39" s="170" t="e">
        <f t="shared" si="247"/>
        <v>#N/A</v>
      </c>
      <c r="FI39" s="170" t="e">
        <f t="shared" si="248"/>
        <v>#N/A</v>
      </c>
      <c r="FJ39" s="170" t="e">
        <f t="shared" si="249"/>
        <v>#N/A</v>
      </c>
      <c r="FK39" s="170" t="e">
        <f t="shared" si="250"/>
        <v>#N/A</v>
      </c>
      <c r="FL39" s="170" t="e">
        <f t="shared" si="251"/>
        <v>#N/A</v>
      </c>
      <c r="FM39" s="170" t="e">
        <f t="shared" si="252"/>
        <v>#N/A</v>
      </c>
      <c r="FN39" s="170" t="e">
        <f t="shared" si="253"/>
        <v>#N/A</v>
      </c>
      <c r="FO39" s="170" t="e">
        <f t="shared" si="254"/>
        <v>#N/A</v>
      </c>
      <c r="FP39" s="170" t="e">
        <f t="shared" si="255"/>
        <v>#N/A</v>
      </c>
      <c r="FQ39" s="170" t="e">
        <f t="shared" si="256"/>
        <v>#N/A</v>
      </c>
      <c r="FR39" s="170" t="e">
        <f t="shared" si="257"/>
        <v>#N/A</v>
      </c>
      <c r="FS39" s="170" t="e">
        <f t="shared" si="258"/>
        <v>#N/A</v>
      </c>
      <c r="FT39" s="170" t="e">
        <f t="shared" si="259"/>
        <v>#N/A</v>
      </c>
      <c r="FU39" s="170" t="e">
        <f t="shared" si="260"/>
        <v>#N/A</v>
      </c>
      <c r="FV39" s="170" t="e">
        <f t="shared" si="261"/>
        <v>#N/A</v>
      </c>
      <c r="FW39" s="170" t="e">
        <f t="shared" si="262"/>
        <v>#N/A</v>
      </c>
      <c r="FX39" s="170" t="e">
        <f t="shared" si="263"/>
        <v>#N/A</v>
      </c>
      <c r="FY39" s="170" t="e">
        <f t="shared" si="264"/>
        <v>#N/A</v>
      </c>
      <c r="FZ39" s="170" t="e">
        <f t="shared" si="265"/>
        <v>#N/A</v>
      </c>
      <c r="GA39" s="170" t="e">
        <f t="shared" si="266"/>
        <v>#N/A</v>
      </c>
      <c r="GB39" s="170" t="e">
        <f t="shared" si="267"/>
        <v>#N/A</v>
      </c>
      <c r="GC39" s="170" t="e">
        <f t="shared" si="268"/>
        <v>#N/A</v>
      </c>
      <c r="GD39" s="170" t="e">
        <f t="shared" si="269"/>
        <v>#N/A</v>
      </c>
      <c r="GE39" s="170" t="e">
        <f t="shared" si="270"/>
        <v>#N/A</v>
      </c>
      <c r="GF39" s="170" t="e">
        <f t="shared" si="271"/>
        <v>#N/A</v>
      </c>
      <c r="GG39" s="170" t="e">
        <f t="shared" si="272"/>
        <v>#N/A</v>
      </c>
      <c r="GH39" s="170" t="e">
        <f t="shared" si="273"/>
        <v>#N/A</v>
      </c>
      <c r="GI39" s="170" t="e">
        <f t="shared" si="274"/>
        <v>#N/A</v>
      </c>
      <c r="GJ39" s="170" t="e">
        <f t="shared" si="275"/>
        <v>#N/A</v>
      </c>
      <c r="GK39" s="170" t="e">
        <f t="shared" si="276"/>
        <v>#N/A</v>
      </c>
      <c r="GL39" s="170" t="e">
        <f t="shared" si="277"/>
        <v>#N/A</v>
      </c>
      <c r="GM39" s="170" t="e">
        <f t="shared" si="278"/>
        <v>#N/A</v>
      </c>
      <c r="GN39" s="170" t="e">
        <f t="shared" si="279"/>
        <v>#N/A</v>
      </c>
      <c r="GO39" s="170" t="e">
        <f t="shared" si="280"/>
        <v>#N/A</v>
      </c>
      <c r="GP39" s="170" t="e">
        <f t="shared" si="281"/>
        <v>#N/A</v>
      </c>
      <c r="GQ39" s="170" t="e">
        <f t="shared" si="282"/>
        <v>#N/A</v>
      </c>
      <c r="GR39" s="170" t="e">
        <f t="shared" si="283"/>
        <v>#N/A</v>
      </c>
      <c r="GS39" s="170" t="e">
        <f t="shared" si="284"/>
        <v>#N/A</v>
      </c>
      <c r="GT39" s="170" t="e">
        <f t="shared" si="285"/>
        <v>#N/A</v>
      </c>
      <c r="GU39" s="170" t="e">
        <f t="shared" si="286"/>
        <v>#N/A</v>
      </c>
      <c r="GV39" s="170" t="e">
        <f t="shared" si="287"/>
        <v>#N/A</v>
      </c>
      <c r="GW39" s="170" t="e">
        <f t="shared" si="288"/>
        <v>#N/A</v>
      </c>
      <c r="GX39" s="170" t="e">
        <f t="shared" si="289"/>
        <v>#N/A</v>
      </c>
      <c r="GY39" s="170" t="e">
        <f t="shared" si="290"/>
        <v>#N/A</v>
      </c>
      <c r="GZ39" s="170" t="e">
        <f t="shared" si="291"/>
        <v>#N/A</v>
      </c>
      <c r="HA39" s="170" t="e">
        <f t="shared" si="292"/>
        <v>#N/A</v>
      </c>
      <c r="HB39" s="170" t="e">
        <f t="shared" si="293"/>
        <v>#N/A</v>
      </c>
      <c r="HC39" s="170" t="e">
        <f t="shared" si="294"/>
        <v>#N/A</v>
      </c>
      <c r="HD39" s="170" t="e">
        <f t="shared" si="295"/>
        <v>#N/A</v>
      </c>
      <c r="HE39" s="170" t="e">
        <f t="shared" si="296"/>
        <v>#N/A</v>
      </c>
      <c r="HF39" s="170" t="e">
        <f t="shared" si="297"/>
        <v>#N/A</v>
      </c>
      <c r="HG39" s="170" t="e">
        <f t="shared" si="298"/>
        <v>#N/A</v>
      </c>
      <c r="HH39" s="170" t="e">
        <f t="shared" si="299"/>
        <v>#N/A</v>
      </c>
      <c r="HI39" s="170" t="e">
        <f t="shared" si="300"/>
        <v>#N/A</v>
      </c>
      <c r="HJ39" s="170" t="e">
        <f t="shared" si="301"/>
        <v>#N/A</v>
      </c>
      <c r="HK39" s="170" t="e">
        <f t="shared" si="302"/>
        <v>#N/A</v>
      </c>
      <c r="HL39" s="170" t="e">
        <f t="shared" si="303"/>
        <v>#N/A</v>
      </c>
      <c r="HM39" s="170" t="e">
        <f t="shared" si="304"/>
        <v>#N/A</v>
      </c>
      <c r="HN39" s="170" t="e">
        <f t="shared" si="305"/>
        <v>#N/A</v>
      </c>
      <c r="HO39" s="170" t="e">
        <f t="shared" si="306"/>
        <v>#N/A</v>
      </c>
      <c r="HP39" s="170" t="e">
        <f t="shared" si="307"/>
        <v>#N/A</v>
      </c>
      <c r="HQ39" s="170" t="e">
        <f t="shared" si="308"/>
        <v>#N/A</v>
      </c>
      <c r="HR39" s="170" t="e">
        <f t="shared" si="309"/>
        <v>#N/A</v>
      </c>
      <c r="HS39" s="170" t="e">
        <f t="shared" si="310"/>
        <v>#N/A</v>
      </c>
      <c r="HT39" s="170" t="e">
        <f t="shared" si="311"/>
        <v>#N/A</v>
      </c>
    </row>
    <row r="40" spans="1:228" hidden="1" x14ac:dyDescent="0.25">
      <c r="A40" s="4">
        <v>37</v>
      </c>
      <c r="B40" s="110"/>
      <c r="C40" s="118"/>
      <c r="D40" s="123" t="str">
        <f t="shared" si="205"/>
        <v/>
      </c>
      <c r="E40" s="96"/>
      <c r="F40" s="123" t="str">
        <f t="shared" si="206"/>
        <v/>
      </c>
      <c r="G40" s="118"/>
      <c r="H40" s="111"/>
      <c r="I40" s="36" t="str">
        <f t="shared" si="0"/>
        <v/>
      </c>
      <c r="J40" s="36" t="str">
        <f t="shared" si="1"/>
        <v/>
      </c>
      <c r="K40" s="74" t="str">
        <f t="shared" si="109"/>
        <v/>
      </c>
      <c r="L40" s="23"/>
      <c r="M40" s="58"/>
      <c r="N40" s="281"/>
      <c r="O40" s="75" t="str">
        <f>IF(AND(D40&gt;0,E40&gt;0,F40&gt;0),IF(ISBLANK(N40),IF(ISBLANK(L40),"",(F40-D40)*VLOOKUP(L40,VLookups!$A$4:$B$13,2,FALSE)),N40),"")</f>
        <v/>
      </c>
      <c r="P40" s="76" t="str">
        <f t="shared" si="207"/>
        <v/>
      </c>
      <c r="Q40" s="96"/>
      <c r="R40" s="271" t="str">
        <f>IF(AND(Q40&gt;0,E40&gt;0,NOT(O40="")),ABS(VLOOKUP($Q$1,VLookups!$A$43:$B$44,2,FALSE)-_xlfn.NORM.DIST(Q40,K40,O40,TRUE)),"")</f>
        <v/>
      </c>
      <c r="S40" s="95" t="str">
        <f>IF(AND($D40&gt;0,$E40&gt;0,$F40&gt;0,NOT(ISBLANK($L40))),_xlfn.NORM.INV(ABS(VLOOKUP($Q$1,VLookups!$A$43:$B$44,2,FALSE)-S$3),$K40,$O40),"")</f>
        <v/>
      </c>
      <c r="T40" s="94" t="str">
        <f>IF(AND($D40&gt;0,$E40&gt;0,$F40&gt;0,NOT(ISBLANK($L40))),_xlfn.NORM.INV(ABS(VLOOKUP($Q$1,VLookups!$A$43:$B$44,2,FALSE)-T$3),$K40,$O40),"")</f>
        <v/>
      </c>
      <c r="U40" s="95" t="str">
        <f>IF(AND($D40&gt;0,$E40&gt;0,$F40&gt;0,NOT(ISBLANK($L40))),_xlfn.NORM.INV(ABS(VLOOKUP($Q$1,VLookups!$A$43:$B$44,2,FALSE)-U$3),$K40,$O40),"")</f>
        <v/>
      </c>
      <c r="V40" s="94" t="str">
        <f>IF(AND($D40&gt;0,$E40&gt;0,$F40&gt;0,NOT(ISBLANK($L40))),_xlfn.NORM.INV(ABS(VLOOKUP($Q$1,VLookups!$A$43:$B$44,2,FALSE)-V$3),$K40,$O40),"")</f>
        <v/>
      </c>
      <c r="W40" s="95" t="str">
        <f>IF(AND($D40&gt;0,$E40&gt;0,$F40&gt;0,NOT(ISBLANK($L40))),_xlfn.NORM.INV(ABS(VLOOKUP($Q$1,VLookups!$A$43:$B$44,2,FALSE)-W$3),$K40,$O40),"")</f>
        <v/>
      </c>
      <c r="X40" s="94" t="str">
        <f>IF(AND($D40&gt;0,$E40&gt;0,$F40&gt;0,NOT(ISBLANK($L40))),_xlfn.NORM.INV(ABS(VLOOKUP($Q$1,VLookups!$A$43:$B$44,2,FALSE)-X$3),$K40,$O40),"")</f>
        <v/>
      </c>
      <c r="Y40" s="5"/>
      <c r="Z40" s="169" t="str">
        <f t="shared" si="110"/>
        <v/>
      </c>
      <c r="AA40" s="50" t="str">
        <f t="shared" ref="AA40:AT40" si="321">IF(ISNONTEXT($Z40),AB40-$Z40,"")</f>
        <v/>
      </c>
      <c r="AB40" s="50" t="str">
        <f t="shared" si="321"/>
        <v/>
      </c>
      <c r="AC40" s="50" t="str">
        <f t="shared" si="321"/>
        <v/>
      </c>
      <c r="AD40" s="50" t="str">
        <f t="shared" si="321"/>
        <v/>
      </c>
      <c r="AE40" s="50" t="str">
        <f t="shared" si="321"/>
        <v/>
      </c>
      <c r="AF40" s="50" t="str">
        <f t="shared" si="321"/>
        <v/>
      </c>
      <c r="AG40" s="50" t="str">
        <f t="shared" si="321"/>
        <v/>
      </c>
      <c r="AH40" s="50" t="str">
        <f t="shared" si="321"/>
        <v/>
      </c>
      <c r="AI40" s="50" t="str">
        <f t="shared" si="321"/>
        <v/>
      </c>
      <c r="AJ40" s="50" t="str">
        <f t="shared" si="321"/>
        <v/>
      </c>
      <c r="AK40" s="50" t="str">
        <f t="shared" si="321"/>
        <v/>
      </c>
      <c r="AL40" s="50" t="str">
        <f t="shared" si="321"/>
        <v/>
      </c>
      <c r="AM40" s="50" t="str">
        <f t="shared" si="321"/>
        <v/>
      </c>
      <c r="AN40" s="50" t="str">
        <f t="shared" si="321"/>
        <v/>
      </c>
      <c r="AO40" s="50" t="str">
        <f t="shared" si="321"/>
        <v/>
      </c>
      <c r="AP40" s="50" t="str">
        <f t="shared" si="321"/>
        <v/>
      </c>
      <c r="AQ40" s="50" t="str">
        <f t="shared" si="321"/>
        <v/>
      </c>
      <c r="AR40" s="50" t="str">
        <f t="shared" si="321"/>
        <v/>
      </c>
      <c r="AS40" s="50" t="str">
        <f t="shared" si="321"/>
        <v/>
      </c>
      <c r="AT40" s="50" t="str">
        <f t="shared" si="321"/>
        <v/>
      </c>
      <c r="AU40" s="50" t="str">
        <f t="shared" si="112"/>
        <v/>
      </c>
      <c r="AV40" s="50" t="str">
        <f t="shared" ref="AV40:DG40" si="322">IF(ISNONTEXT($Z40),AU40+$Z40,"")</f>
        <v/>
      </c>
      <c r="AW40" s="50" t="str">
        <f t="shared" si="322"/>
        <v/>
      </c>
      <c r="AX40" s="50" t="str">
        <f t="shared" si="322"/>
        <v/>
      </c>
      <c r="AY40" s="50" t="str">
        <f t="shared" si="322"/>
        <v/>
      </c>
      <c r="AZ40" s="50" t="str">
        <f t="shared" si="322"/>
        <v/>
      </c>
      <c r="BA40" s="50" t="str">
        <f t="shared" si="322"/>
        <v/>
      </c>
      <c r="BB40" s="50" t="str">
        <f t="shared" si="322"/>
        <v/>
      </c>
      <c r="BC40" s="50" t="str">
        <f t="shared" si="322"/>
        <v/>
      </c>
      <c r="BD40" s="50" t="str">
        <f t="shared" si="322"/>
        <v/>
      </c>
      <c r="BE40" s="50" t="str">
        <f t="shared" si="322"/>
        <v/>
      </c>
      <c r="BF40" s="50" t="str">
        <f t="shared" si="322"/>
        <v/>
      </c>
      <c r="BG40" s="50" t="str">
        <f t="shared" si="322"/>
        <v/>
      </c>
      <c r="BH40" s="50" t="str">
        <f t="shared" si="322"/>
        <v/>
      </c>
      <c r="BI40" s="50" t="str">
        <f t="shared" si="322"/>
        <v/>
      </c>
      <c r="BJ40" s="50" t="str">
        <f t="shared" si="322"/>
        <v/>
      </c>
      <c r="BK40" s="50" t="str">
        <f t="shared" si="322"/>
        <v/>
      </c>
      <c r="BL40" s="50" t="str">
        <f t="shared" si="322"/>
        <v/>
      </c>
      <c r="BM40" s="50" t="str">
        <f t="shared" si="322"/>
        <v/>
      </c>
      <c r="BN40" s="50" t="str">
        <f t="shared" si="322"/>
        <v/>
      </c>
      <c r="BO40" s="50" t="str">
        <f t="shared" si="322"/>
        <v/>
      </c>
      <c r="BP40" s="50" t="str">
        <f t="shared" si="322"/>
        <v/>
      </c>
      <c r="BQ40" s="50" t="str">
        <f t="shared" si="322"/>
        <v/>
      </c>
      <c r="BR40" s="50" t="str">
        <f t="shared" si="322"/>
        <v/>
      </c>
      <c r="BS40" s="50" t="str">
        <f t="shared" si="322"/>
        <v/>
      </c>
      <c r="BT40" s="50" t="str">
        <f t="shared" si="322"/>
        <v/>
      </c>
      <c r="BU40" s="50" t="str">
        <f t="shared" si="322"/>
        <v/>
      </c>
      <c r="BV40" s="50" t="str">
        <f t="shared" si="322"/>
        <v/>
      </c>
      <c r="BW40" s="50" t="str">
        <f t="shared" si="322"/>
        <v/>
      </c>
      <c r="BX40" s="50" t="str">
        <f t="shared" si="322"/>
        <v/>
      </c>
      <c r="BY40" s="50" t="str">
        <f t="shared" si="322"/>
        <v/>
      </c>
      <c r="BZ40" s="50" t="str">
        <f t="shared" si="322"/>
        <v/>
      </c>
      <c r="CA40" s="50" t="str">
        <f t="shared" si="322"/>
        <v/>
      </c>
      <c r="CB40" s="50" t="str">
        <f t="shared" si="322"/>
        <v/>
      </c>
      <c r="CC40" s="50" t="str">
        <f t="shared" si="322"/>
        <v/>
      </c>
      <c r="CD40" s="50" t="str">
        <f t="shared" si="322"/>
        <v/>
      </c>
      <c r="CE40" s="50" t="str">
        <f t="shared" si="322"/>
        <v/>
      </c>
      <c r="CF40" s="50" t="str">
        <f t="shared" si="322"/>
        <v/>
      </c>
      <c r="CG40" s="50" t="str">
        <f t="shared" si="322"/>
        <v/>
      </c>
      <c r="CH40" s="50" t="str">
        <f t="shared" si="322"/>
        <v/>
      </c>
      <c r="CI40" s="50" t="str">
        <f t="shared" si="322"/>
        <v/>
      </c>
      <c r="CJ40" s="50" t="str">
        <f t="shared" si="322"/>
        <v/>
      </c>
      <c r="CK40" s="50" t="str">
        <f t="shared" si="322"/>
        <v/>
      </c>
      <c r="CL40" s="50" t="str">
        <f t="shared" si="322"/>
        <v/>
      </c>
      <c r="CM40" s="50" t="str">
        <f t="shared" si="322"/>
        <v/>
      </c>
      <c r="CN40" s="50" t="str">
        <f t="shared" si="322"/>
        <v/>
      </c>
      <c r="CO40" s="50" t="str">
        <f t="shared" si="322"/>
        <v/>
      </c>
      <c r="CP40" s="50" t="str">
        <f t="shared" si="322"/>
        <v/>
      </c>
      <c r="CQ40" s="50" t="str">
        <f t="shared" si="322"/>
        <v/>
      </c>
      <c r="CR40" s="50" t="str">
        <f t="shared" si="322"/>
        <v/>
      </c>
      <c r="CS40" s="50" t="str">
        <f t="shared" si="322"/>
        <v/>
      </c>
      <c r="CT40" s="50" t="str">
        <f t="shared" si="322"/>
        <v/>
      </c>
      <c r="CU40" s="50" t="str">
        <f t="shared" si="322"/>
        <v/>
      </c>
      <c r="CV40" s="50" t="str">
        <f t="shared" si="322"/>
        <v/>
      </c>
      <c r="CW40" s="50" t="str">
        <f t="shared" si="322"/>
        <v/>
      </c>
      <c r="CX40" s="50" t="str">
        <f t="shared" si="322"/>
        <v/>
      </c>
      <c r="CY40" s="50" t="str">
        <f t="shared" si="322"/>
        <v/>
      </c>
      <c r="CZ40" s="50" t="str">
        <f t="shared" si="322"/>
        <v/>
      </c>
      <c r="DA40" s="50" t="str">
        <f t="shared" si="322"/>
        <v/>
      </c>
      <c r="DB40" s="50" t="str">
        <f t="shared" si="322"/>
        <v/>
      </c>
      <c r="DC40" s="50" t="str">
        <f t="shared" si="322"/>
        <v/>
      </c>
      <c r="DD40" s="50" t="str">
        <f t="shared" si="322"/>
        <v/>
      </c>
      <c r="DE40" s="50" t="str">
        <f t="shared" si="322"/>
        <v/>
      </c>
      <c r="DF40" s="50" t="str">
        <f t="shared" si="322"/>
        <v/>
      </c>
      <c r="DG40" s="50" t="str">
        <f t="shared" si="322"/>
        <v/>
      </c>
      <c r="DH40" s="50" t="str">
        <f t="shared" ref="DH40:DW40" si="323">IF(ISNONTEXT($Z40),DG40+$Z40,"")</f>
        <v/>
      </c>
      <c r="DI40" s="50" t="str">
        <f t="shared" si="323"/>
        <v/>
      </c>
      <c r="DJ40" s="50" t="str">
        <f t="shared" si="323"/>
        <v/>
      </c>
      <c r="DK40" s="50" t="str">
        <f t="shared" si="323"/>
        <v/>
      </c>
      <c r="DL40" s="50" t="str">
        <f t="shared" si="323"/>
        <v/>
      </c>
      <c r="DM40" s="50" t="str">
        <f t="shared" si="323"/>
        <v/>
      </c>
      <c r="DN40" s="50" t="str">
        <f t="shared" si="323"/>
        <v/>
      </c>
      <c r="DO40" s="50" t="str">
        <f t="shared" si="323"/>
        <v/>
      </c>
      <c r="DP40" s="50" t="str">
        <f t="shared" si="323"/>
        <v/>
      </c>
      <c r="DQ40" s="50" t="str">
        <f t="shared" si="323"/>
        <v/>
      </c>
      <c r="DR40" s="50" t="str">
        <f t="shared" si="323"/>
        <v/>
      </c>
      <c r="DS40" s="50" t="str">
        <f t="shared" si="323"/>
        <v/>
      </c>
      <c r="DT40" s="50" t="str">
        <f t="shared" si="323"/>
        <v/>
      </c>
      <c r="DU40" s="50" t="str">
        <f t="shared" si="323"/>
        <v/>
      </c>
      <c r="DV40" s="50" t="str">
        <f t="shared" si="323"/>
        <v/>
      </c>
      <c r="DW40" s="50" t="str">
        <f t="shared" si="323"/>
        <v/>
      </c>
      <c r="DX40" s="170" t="e">
        <f t="shared" si="211"/>
        <v>#N/A</v>
      </c>
      <c r="DY40" s="170" t="e">
        <f t="shared" si="212"/>
        <v>#N/A</v>
      </c>
      <c r="DZ40" s="170" t="e">
        <f t="shared" si="213"/>
        <v>#N/A</v>
      </c>
      <c r="EA40" s="170" t="e">
        <f t="shared" si="214"/>
        <v>#N/A</v>
      </c>
      <c r="EB40" s="170" t="e">
        <f t="shared" si="215"/>
        <v>#N/A</v>
      </c>
      <c r="EC40" s="170" t="e">
        <f t="shared" si="216"/>
        <v>#N/A</v>
      </c>
      <c r="ED40" s="170" t="e">
        <f t="shared" si="217"/>
        <v>#N/A</v>
      </c>
      <c r="EE40" s="170" t="e">
        <f t="shared" si="218"/>
        <v>#N/A</v>
      </c>
      <c r="EF40" s="170" t="e">
        <f t="shared" si="219"/>
        <v>#N/A</v>
      </c>
      <c r="EG40" s="170" t="e">
        <f t="shared" si="220"/>
        <v>#N/A</v>
      </c>
      <c r="EH40" s="170" t="e">
        <f t="shared" si="221"/>
        <v>#N/A</v>
      </c>
      <c r="EI40" s="170" t="e">
        <f t="shared" si="222"/>
        <v>#N/A</v>
      </c>
      <c r="EJ40" s="170" t="e">
        <f t="shared" si="223"/>
        <v>#N/A</v>
      </c>
      <c r="EK40" s="170" t="e">
        <f t="shared" si="224"/>
        <v>#N/A</v>
      </c>
      <c r="EL40" s="170" t="e">
        <f t="shared" si="225"/>
        <v>#N/A</v>
      </c>
      <c r="EM40" s="170" t="e">
        <f t="shared" si="226"/>
        <v>#N/A</v>
      </c>
      <c r="EN40" s="170" t="e">
        <f t="shared" si="227"/>
        <v>#N/A</v>
      </c>
      <c r="EO40" s="170" t="e">
        <f t="shared" si="228"/>
        <v>#N/A</v>
      </c>
      <c r="EP40" s="170" t="e">
        <f t="shared" si="229"/>
        <v>#N/A</v>
      </c>
      <c r="EQ40" s="170" t="e">
        <f t="shared" si="230"/>
        <v>#N/A</v>
      </c>
      <c r="ER40" s="170" t="e">
        <f t="shared" si="231"/>
        <v>#N/A</v>
      </c>
      <c r="ES40" s="170" t="e">
        <f t="shared" si="232"/>
        <v>#N/A</v>
      </c>
      <c r="ET40" s="170" t="e">
        <f t="shared" si="233"/>
        <v>#N/A</v>
      </c>
      <c r="EU40" s="170" t="e">
        <f t="shared" si="234"/>
        <v>#N/A</v>
      </c>
      <c r="EV40" s="170" t="e">
        <f t="shared" si="235"/>
        <v>#N/A</v>
      </c>
      <c r="EW40" s="170" t="e">
        <f t="shared" si="236"/>
        <v>#N/A</v>
      </c>
      <c r="EX40" s="170" t="e">
        <f t="shared" si="237"/>
        <v>#N/A</v>
      </c>
      <c r="EY40" s="170" t="e">
        <f t="shared" si="238"/>
        <v>#N/A</v>
      </c>
      <c r="EZ40" s="170" t="e">
        <f t="shared" si="239"/>
        <v>#N/A</v>
      </c>
      <c r="FA40" s="170" t="e">
        <f t="shared" si="240"/>
        <v>#N/A</v>
      </c>
      <c r="FB40" s="170" t="e">
        <f t="shared" si="241"/>
        <v>#N/A</v>
      </c>
      <c r="FC40" s="170" t="e">
        <f t="shared" si="242"/>
        <v>#N/A</v>
      </c>
      <c r="FD40" s="170" t="e">
        <f t="shared" si="243"/>
        <v>#N/A</v>
      </c>
      <c r="FE40" s="170" t="e">
        <f t="shared" si="244"/>
        <v>#N/A</v>
      </c>
      <c r="FF40" s="170" t="e">
        <f t="shared" si="245"/>
        <v>#N/A</v>
      </c>
      <c r="FG40" s="170" t="e">
        <f t="shared" si="246"/>
        <v>#N/A</v>
      </c>
      <c r="FH40" s="170" t="e">
        <f t="shared" si="247"/>
        <v>#N/A</v>
      </c>
      <c r="FI40" s="170" t="e">
        <f t="shared" si="248"/>
        <v>#N/A</v>
      </c>
      <c r="FJ40" s="170" t="e">
        <f t="shared" si="249"/>
        <v>#N/A</v>
      </c>
      <c r="FK40" s="170" t="e">
        <f t="shared" si="250"/>
        <v>#N/A</v>
      </c>
      <c r="FL40" s="170" t="e">
        <f t="shared" si="251"/>
        <v>#N/A</v>
      </c>
      <c r="FM40" s="170" t="e">
        <f t="shared" si="252"/>
        <v>#N/A</v>
      </c>
      <c r="FN40" s="170" t="e">
        <f t="shared" si="253"/>
        <v>#N/A</v>
      </c>
      <c r="FO40" s="170" t="e">
        <f t="shared" si="254"/>
        <v>#N/A</v>
      </c>
      <c r="FP40" s="170" t="e">
        <f t="shared" si="255"/>
        <v>#N/A</v>
      </c>
      <c r="FQ40" s="170" t="e">
        <f t="shared" si="256"/>
        <v>#N/A</v>
      </c>
      <c r="FR40" s="170" t="e">
        <f t="shared" si="257"/>
        <v>#N/A</v>
      </c>
      <c r="FS40" s="170" t="e">
        <f t="shared" si="258"/>
        <v>#N/A</v>
      </c>
      <c r="FT40" s="170" t="e">
        <f t="shared" si="259"/>
        <v>#N/A</v>
      </c>
      <c r="FU40" s="170" t="e">
        <f t="shared" si="260"/>
        <v>#N/A</v>
      </c>
      <c r="FV40" s="170" t="e">
        <f t="shared" si="261"/>
        <v>#N/A</v>
      </c>
      <c r="FW40" s="170" t="e">
        <f t="shared" si="262"/>
        <v>#N/A</v>
      </c>
      <c r="FX40" s="170" t="e">
        <f t="shared" si="263"/>
        <v>#N/A</v>
      </c>
      <c r="FY40" s="170" t="e">
        <f t="shared" si="264"/>
        <v>#N/A</v>
      </c>
      <c r="FZ40" s="170" t="e">
        <f t="shared" si="265"/>
        <v>#N/A</v>
      </c>
      <c r="GA40" s="170" t="e">
        <f t="shared" si="266"/>
        <v>#N/A</v>
      </c>
      <c r="GB40" s="170" t="e">
        <f t="shared" si="267"/>
        <v>#N/A</v>
      </c>
      <c r="GC40" s="170" t="e">
        <f t="shared" si="268"/>
        <v>#N/A</v>
      </c>
      <c r="GD40" s="170" t="e">
        <f t="shared" si="269"/>
        <v>#N/A</v>
      </c>
      <c r="GE40" s="170" t="e">
        <f t="shared" si="270"/>
        <v>#N/A</v>
      </c>
      <c r="GF40" s="170" t="e">
        <f t="shared" si="271"/>
        <v>#N/A</v>
      </c>
      <c r="GG40" s="170" t="e">
        <f t="shared" si="272"/>
        <v>#N/A</v>
      </c>
      <c r="GH40" s="170" t="e">
        <f t="shared" si="273"/>
        <v>#N/A</v>
      </c>
      <c r="GI40" s="170" t="e">
        <f t="shared" si="274"/>
        <v>#N/A</v>
      </c>
      <c r="GJ40" s="170" t="e">
        <f t="shared" si="275"/>
        <v>#N/A</v>
      </c>
      <c r="GK40" s="170" t="e">
        <f t="shared" si="276"/>
        <v>#N/A</v>
      </c>
      <c r="GL40" s="170" t="e">
        <f t="shared" si="277"/>
        <v>#N/A</v>
      </c>
      <c r="GM40" s="170" t="e">
        <f t="shared" si="278"/>
        <v>#N/A</v>
      </c>
      <c r="GN40" s="170" t="e">
        <f t="shared" si="279"/>
        <v>#N/A</v>
      </c>
      <c r="GO40" s="170" t="e">
        <f t="shared" si="280"/>
        <v>#N/A</v>
      </c>
      <c r="GP40" s="170" t="e">
        <f t="shared" si="281"/>
        <v>#N/A</v>
      </c>
      <c r="GQ40" s="170" t="e">
        <f t="shared" si="282"/>
        <v>#N/A</v>
      </c>
      <c r="GR40" s="170" t="e">
        <f t="shared" si="283"/>
        <v>#N/A</v>
      </c>
      <c r="GS40" s="170" t="e">
        <f t="shared" si="284"/>
        <v>#N/A</v>
      </c>
      <c r="GT40" s="170" t="e">
        <f t="shared" si="285"/>
        <v>#N/A</v>
      </c>
      <c r="GU40" s="170" t="e">
        <f t="shared" si="286"/>
        <v>#N/A</v>
      </c>
      <c r="GV40" s="170" t="e">
        <f t="shared" si="287"/>
        <v>#N/A</v>
      </c>
      <c r="GW40" s="170" t="e">
        <f t="shared" si="288"/>
        <v>#N/A</v>
      </c>
      <c r="GX40" s="170" t="e">
        <f t="shared" si="289"/>
        <v>#N/A</v>
      </c>
      <c r="GY40" s="170" t="e">
        <f t="shared" si="290"/>
        <v>#N/A</v>
      </c>
      <c r="GZ40" s="170" t="e">
        <f t="shared" si="291"/>
        <v>#N/A</v>
      </c>
      <c r="HA40" s="170" t="e">
        <f t="shared" si="292"/>
        <v>#N/A</v>
      </c>
      <c r="HB40" s="170" t="e">
        <f t="shared" si="293"/>
        <v>#N/A</v>
      </c>
      <c r="HC40" s="170" t="e">
        <f t="shared" si="294"/>
        <v>#N/A</v>
      </c>
      <c r="HD40" s="170" t="e">
        <f t="shared" si="295"/>
        <v>#N/A</v>
      </c>
      <c r="HE40" s="170" t="e">
        <f t="shared" si="296"/>
        <v>#N/A</v>
      </c>
      <c r="HF40" s="170" t="e">
        <f t="shared" si="297"/>
        <v>#N/A</v>
      </c>
      <c r="HG40" s="170" t="e">
        <f t="shared" si="298"/>
        <v>#N/A</v>
      </c>
      <c r="HH40" s="170" t="e">
        <f t="shared" si="299"/>
        <v>#N/A</v>
      </c>
      <c r="HI40" s="170" t="e">
        <f t="shared" si="300"/>
        <v>#N/A</v>
      </c>
      <c r="HJ40" s="170" t="e">
        <f t="shared" si="301"/>
        <v>#N/A</v>
      </c>
      <c r="HK40" s="170" t="e">
        <f t="shared" si="302"/>
        <v>#N/A</v>
      </c>
      <c r="HL40" s="170" t="e">
        <f t="shared" si="303"/>
        <v>#N/A</v>
      </c>
      <c r="HM40" s="170" t="e">
        <f t="shared" si="304"/>
        <v>#N/A</v>
      </c>
      <c r="HN40" s="170" t="e">
        <f t="shared" si="305"/>
        <v>#N/A</v>
      </c>
      <c r="HO40" s="170" t="e">
        <f t="shared" si="306"/>
        <v>#N/A</v>
      </c>
      <c r="HP40" s="170" t="e">
        <f t="shared" si="307"/>
        <v>#N/A</v>
      </c>
      <c r="HQ40" s="170" t="e">
        <f t="shared" si="308"/>
        <v>#N/A</v>
      </c>
      <c r="HR40" s="170" t="e">
        <f t="shared" si="309"/>
        <v>#N/A</v>
      </c>
      <c r="HS40" s="170" t="e">
        <f t="shared" si="310"/>
        <v>#N/A</v>
      </c>
      <c r="HT40" s="170" t="e">
        <f t="shared" si="311"/>
        <v>#N/A</v>
      </c>
    </row>
    <row r="41" spans="1:228" hidden="1" x14ac:dyDescent="0.25">
      <c r="A41" s="4">
        <v>38</v>
      </c>
      <c r="B41" s="110"/>
      <c r="C41" s="118"/>
      <c r="D41" s="123" t="str">
        <f t="shared" si="205"/>
        <v/>
      </c>
      <c r="E41" s="96"/>
      <c r="F41" s="123" t="str">
        <f t="shared" si="206"/>
        <v/>
      </c>
      <c r="G41" s="118"/>
      <c r="H41" s="111"/>
      <c r="I41" s="36" t="str">
        <f t="shared" si="0"/>
        <v/>
      </c>
      <c r="J41" s="36" t="str">
        <f t="shared" si="1"/>
        <v/>
      </c>
      <c r="K41" s="74" t="str">
        <f t="shared" si="109"/>
        <v/>
      </c>
      <c r="L41" s="23"/>
      <c r="M41" s="58"/>
      <c r="N41" s="281"/>
      <c r="O41" s="75" t="str">
        <f>IF(AND(D41&gt;0,E41&gt;0,F41&gt;0),IF(ISBLANK(N41),IF(ISBLANK(L41),"",(F41-D41)*VLOOKUP(L41,VLookups!$A$4:$B$13,2,FALSE)),N41),"")</f>
        <v/>
      </c>
      <c r="P41" s="76" t="str">
        <f t="shared" si="207"/>
        <v/>
      </c>
      <c r="Q41" s="96"/>
      <c r="R41" s="271" t="str">
        <f>IF(AND(Q41&gt;0,E41&gt;0,NOT(O41="")),ABS(VLOOKUP($Q$1,VLookups!$A$43:$B$44,2,FALSE)-_xlfn.NORM.DIST(Q41,K41,O41,TRUE)),"")</f>
        <v/>
      </c>
      <c r="S41" s="95" t="str">
        <f>IF(AND($D41&gt;0,$E41&gt;0,$F41&gt;0,NOT(ISBLANK($L41))),_xlfn.NORM.INV(ABS(VLOOKUP($Q$1,VLookups!$A$43:$B$44,2,FALSE)-S$3),$K41,$O41),"")</f>
        <v/>
      </c>
      <c r="T41" s="94" t="str">
        <f>IF(AND($D41&gt;0,$E41&gt;0,$F41&gt;0,NOT(ISBLANK($L41))),_xlfn.NORM.INV(ABS(VLOOKUP($Q$1,VLookups!$A$43:$B$44,2,FALSE)-T$3),$K41,$O41),"")</f>
        <v/>
      </c>
      <c r="U41" s="95" t="str">
        <f>IF(AND($D41&gt;0,$E41&gt;0,$F41&gt;0,NOT(ISBLANK($L41))),_xlfn.NORM.INV(ABS(VLOOKUP($Q$1,VLookups!$A$43:$B$44,2,FALSE)-U$3),$K41,$O41),"")</f>
        <v/>
      </c>
      <c r="V41" s="94" t="str">
        <f>IF(AND($D41&gt;0,$E41&gt;0,$F41&gt;0,NOT(ISBLANK($L41))),_xlfn.NORM.INV(ABS(VLOOKUP($Q$1,VLookups!$A$43:$B$44,2,FALSE)-V$3),$K41,$O41),"")</f>
        <v/>
      </c>
      <c r="W41" s="95" t="str">
        <f>IF(AND($D41&gt;0,$E41&gt;0,$F41&gt;0,NOT(ISBLANK($L41))),_xlfn.NORM.INV(ABS(VLOOKUP($Q$1,VLookups!$A$43:$B$44,2,FALSE)-W$3),$K41,$O41),"")</f>
        <v/>
      </c>
      <c r="X41" s="94" t="str">
        <f>IF(AND($D41&gt;0,$E41&gt;0,$F41&gt;0,NOT(ISBLANK($L41))),_xlfn.NORM.INV(ABS(VLOOKUP($Q$1,VLookups!$A$43:$B$44,2,FALSE)-X$3),$K41,$O41),"")</f>
        <v/>
      </c>
      <c r="Y41" s="5"/>
      <c r="Z41" s="169" t="str">
        <f t="shared" si="110"/>
        <v/>
      </c>
      <c r="AA41" s="50" t="str">
        <f t="shared" ref="AA41:AT41" si="324">IF(ISNONTEXT($Z41),AB41-$Z41,"")</f>
        <v/>
      </c>
      <c r="AB41" s="50" t="str">
        <f t="shared" si="324"/>
        <v/>
      </c>
      <c r="AC41" s="50" t="str">
        <f t="shared" si="324"/>
        <v/>
      </c>
      <c r="AD41" s="50" t="str">
        <f t="shared" si="324"/>
        <v/>
      </c>
      <c r="AE41" s="50" t="str">
        <f t="shared" si="324"/>
        <v/>
      </c>
      <c r="AF41" s="50" t="str">
        <f t="shared" si="324"/>
        <v/>
      </c>
      <c r="AG41" s="50" t="str">
        <f t="shared" si="324"/>
        <v/>
      </c>
      <c r="AH41" s="50" t="str">
        <f t="shared" si="324"/>
        <v/>
      </c>
      <c r="AI41" s="50" t="str">
        <f t="shared" si="324"/>
        <v/>
      </c>
      <c r="AJ41" s="50" t="str">
        <f t="shared" si="324"/>
        <v/>
      </c>
      <c r="AK41" s="50" t="str">
        <f t="shared" si="324"/>
        <v/>
      </c>
      <c r="AL41" s="50" t="str">
        <f t="shared" si="324"/>
        <v/>
      </c>
      <c r="AM41" s="50" t="str">
        <f t="shared" si="324"/>
        <v/>
      </c>
      <c r="AN41" s="50" t="str">
        <f t="shared" si="324"/>
        <v/>
      </c>
      <c r="AO41" s="50" t="str">
        <f t="shared" si="324"/>
        <v/>
      </c>
      <c r="AP41" s="50" t="str">
        <f t="shared" si="324"/>
        <v/>
      </c>
      <c r="AQ41" s="50" t="str">
        <f t="shared" si="324"/>
        <v/>
      </c>
      <c r="AR41" s="50" t="str">
        <f t="shared" si="324"/>
        <v/>
      </c>
      <c r="AS41" s="50" t="str">
        <f t="shared" si="324"/>
        <v/>
      </c>
      <c r="AT41" s="50" t="str">
        <f t="shared" si="324"/>
        <v/>
      </c>
      <c r="AU41" s="50" t="str">
        <f t="shared" si="112"/>
        <v/>
      </c>
      <c r="AV41" s="50" t="str">
        <f t="shared" ref="AV41:DG41" si="325">IF(ISNONTEXT($Z41),AU41+$Z41,"")</f>
        <v/>
      </c>
      <c r="AW41" s="50" t="str">
        <f t="shared" si="325"/>
        <v/>
      </c>
      <c r="AX41" s="50" t="str">
        <f t="shared" si="325"/>
        <v/>
      </c>
      <c r="AY41" s="50" t="str">
        <f t="shared" si="325"/>
        <v/>
      </c>
      <c r="AZ41" s="50" t="str">
        <f t="shared" si="325"/>
        <v/>
      </c>
      <c r="BA41" s="50" t="str">
        <f t="shared" si="325"/>
        <v/>
      </c>
      <c r="BB41" s="50" t="str">
        <f t="shared" si="325"/>
        <v/>
      </c>
      <c r="BC41" s="50" t="str">
        <f t="shared" si="325"/>
        <v/>
      </c>
      <c r="BD41" s="50" t="str">
        <f t="shared" si="325"/>
        <v/>
      </c>
      <c r="BE41" s="50" t="str">
        <f t="shared" si="325"/>
        <v/>
      </c>
      <c r="BF41" s="50" t="str">
        <f t="shared" si="325"/>
        <v/>
      </c>
      <c r="BG41" s="50" t="str">
        <f t="shared" si="325"/>
        <v/>
      </c>
      <c r="BH41" s="50" t="str">
        <f t="shared" si="325"/>
        <v/>
      </c>
      <c r="BI41" s="50" t="str">
        <f t="shared" si="325"/>
        <v/>
      </c>
      <c r="BJ41" s="50" t="str">
        <f t="shared" si="325"/>
        <v/>
      </c>
      <c r="BK41" s="50" t="str">
        <f t="shared" si="325"/>
        <v/>
      </c>
      <c r="BL41" s="50" t="str">
        <f t="shared" si="325"/>
        <v/>
      </c>
      <c r="BM41" s="50" t="str">
        <f t="shared" si="325"/>
        <v/>
      </c>
      <c r="BN41" s="50" t="str">
        <f t="shared" si="325"/>
        <v/>
      </c>
      <c r="BO41" s="50" t="str">
        <f t="shared" si="325"/>
        <v/>
      </c>
      <c r="BP41" s="50" t="str">
        <f t="shared" si="325"/>
        <v/>
      </c>
      <c r="BQ41" s="50" t="str">
        <f t="shared" si="325"/>
        <v/>
      </c>
      <c r="BR41" s="50" t="str">
        <f t="shared" si="325"/>
        <v/>
      </c>
      <c r="BS41" s="50" t="str">
        <f t="shared" si="325"/>
        <v/>
      </c>
      <c r="BT41" s="50" t="str">
        <f t="shared" si="325"/>
        <v/>
      </c>
      <c r="BU41" s="50" t="str">
        <f t="shared" si="325"/>
        <v/>
      </c>
      <c r="BV41" s="50" t="str">
        <f t="shared" si="325"/>
        <v/>
      </c>
      <c r="BW41" s="50" t="str">
        <f t="shared" si="325"/>
        <v/>
      </c>
      <c r="BX41" s="50" t="str">
        <f t="shared" si="325"/>
        <v/>
      </c>
      <c r="BY41" s="50" t="str">
        <f t="shared" si="325"/>
        <v/>
      </c>
      <c r="BZ41" s="50" t="str">
        <f t="shared" si="325"/>
        <v/>
      </c>
      <c r="CA41" s="50" t="str">
        <f t="shared" si="325"/>
        <v/>
      </c>
      <c r="CB41" s="50" t="str">
        <f t="shared" si="325"/>
        <v/>
      </c>
      <c r="CC41" s="50" t="str">
        <f t="shared" si="325"/>
        <v/>
      </c>
      <c r="CD41" s="50" t="str">
        <f t="shared" si="325"/>
        <v/>
      </c>
      <c r="CE41" s="50" t="str">
        <f t="shared" si="325"/>
        <v/>
      </c>
      <c r="CF41" s="50" t="str">
        <f t="shared" si="325"/>
        <v/>
      </c>
      <c r="CG41" s="50" t="str">
        <f t="shared" si="325"/>
        <v/>
      </c>
      <c r="CH41" s="50" t="str">
        <f t="shared" si="325"/>
        <v/>
      </c>
      <c r="CI41" s="50" t="str">
        <f t="shared" si="325"/>
        <v/>
      </c>
      <c r="CJ41" s="50" t="str">
        <f t="shared" si="325"/>
        <v/>
      </c>
      <c r="CK41" s="50" t="str">
        <f t="shared" si="325"/>
        <v/>
      </c>
      <c r="CL41" s="50" t="str">
        <f t="shared" si="325"/>
        <v/>
      </c>
      <c r="CM41" s="50" t="str">
        <f t="shared" si="325"/>
        <v/>
      </c>
      <c r="CN41" s="50" t="str">
        <f t="shared" si="325"/>
        <v/>
      </c>
      <c r="CO41" s="50" t="str">
        <f t="shared" si="325"/>
        <v/>
      </c>
      <c r="CP41" s="50" t="str">
        <f t="shared" si="325"/>
        <v/>
      </c>
      <c r="CQ41" s="50" t="str">
        <f t="shared" si="325"/>
        <v/>
      </c>
      <c r="CR41" s="50" t="str">
        <f t="shared" si="325"/>
        <v/>
      </c>
      <c r="CS41" s="50" t="str">
        <f t="shared" si="325"/>
        <v/>
      </c>
      <c r="CT41" s="50" t="str">
        <f t="shared" si="325"/>
        <v/>
      </c>
      <c r="CU41" s="50" t="str">
        <f t="shared" si="325"/>
        <v/>
      </c>
      <c r="CV41" s="50" t="str">
        <f t="shared" si="325"/>
        <v/>
      </c>
      <c r="CW41" s="50" t="str">
        <f t="shared" si="325"/>
        <v/>
      </c>
      <c r="CX41" s="50" t="str">
        <f t="shared" si="325"/>
        <v/>
      </c>
      <c r="CY41" s="50" t="str">
        <f t="shared" si="325"/>
        <v/>
      </c>
      <c r="CZ41" s="50" t="str">
        <f t="shared" si="325"/>
        <v/>
      </c>
      <c r="DA41" s="50" t="str">
        <f t="shared" si="325"/>
        <v/>
      </c>
      <c r="DB41" s="50" t="str">
        <f t="shared" si="325"/>
        <v/>
      </c>
      <c r="DC41" s="50" t="str">
        <f t="shared" si="325"/>
        <v/>
      </c>
      <c r="DD41" s="50" t="str">
        <f t="shared" si="325"/>
        <v/>
      </c>
      <c r="DE41" s="50" t="str">
        <f t="shared" si="325"/>
        <v/>
      </c>
      <c r="DF41" s="50" t="str">
        <f t="shared" si="325"/>
        <v/>
      </c>
      <c r="DG41" s="50" t="str">
        <f t="shared" si="325"/>
        <v/>
      </c>
      <c r="DH41" s="50" t="str">
        <f t="shared" ref="DH41:DW41" si="326">IF(ISNONTEXT($Z41),DG41+$Z41,"")</f>
        <v/>
      </c>
      <c r="DI41" s="50" t="str">
        <f t="shared" si="326"/>
        <v/>
      </c>
      <c r="DJ41" s="50" t="str">
        <f t="shared" si="326"/>
        <v/>
      </c>
      <c r="DK41" s="50" t="str">
        <f t="shared" si="326"/>
        <v/>
      </c>
      <c r="DL41" s="50" t="str">
        <f t="shared" si="326"/>
        <v/>
      </c>
      <c r="DM41" s="50" t="str">
        <f t="shared" si="326"/>
        <v/>
      </c>
      <c r="DN41" s="50" t="str">
        <f t="shared" si="326"/>
        <v/>
      </c>
      <c r="DO41" s="50" t="str">
        <f t="shared" si="326"/>
        <v/>
      </c>
      <c r="DP41" s="50" t="str">
        <f t="shared" si="326"/>
        <v/>
      </c>
      <c r="DQ41" s="50" t="str">
        <f t="shared" si="326"/>
        <v/>
      </c>
      <c r="DR41" s="50" t="str">
        <f t="shared" si="326"/>
        <v/>
      </c>
      <c r="DS41" s="50" t="str">
        <f t="shared" si="326"/>
        <v/>
      </c>
      <c r="DT41" s="50" t="str">
        <f t="shared" si="326"/>
        <v/>
      </c>
      <c r="DU41" s="50" t="str">
        <f t="shared" si="326"/>
        <v/>
      </c>
      <c r="DV41" s="50" t="str">
        <f t="shared" si="326"/>
        <v/>
      </c>
      <c r="DW41" s="50" t="str">
        <f t="shared" si="326"/>
        <v/>
      </c>
      <c r="DX41" s="170" t="e">
        <f t="shared" si="211"/>
        <v>#N/A</v>
      </c>
      <c r="DY41" s="170" t="e">
        <f t="shared" si="212"/>
        <v>#N/A</v>
      </c>
      <c r="DZ41" s="170" t="e">
        <f t="shared" si="213"/>
        <v>#N/A</v>
      </c>
      <c r="EA41" s="170" t="e">
        <f t="shared" si="214"/>
        <v>#N/A</v>
      </c>
      <c r="EB41" s="170" t="e">
        <f t="shared" si="215"/>
        <v>#N/A</v>
      </c>
      <c r="EC41" s="170" t="e">
        <f t="shared" si="216"/>
        <v>#N/A</v>
      </c>
      <c r="ED41" s="170" t="e">
        <f t="shared" si="217"/>
        <v>#N/A</v>
      </c>
      <c r="EE41" s="170" t="e">
        <f t="shared" si="218"/>
        <v>#N/A</v>
      </c>
      <c r="EF41" s="170" t="e">
        <f t="shared" si="219"/>
        <v>#N/A</v>
      </c>
      <c r="EG41" s="170" t="e">
        <f t="shared" si="220"/>
        <v>#N/A</v>
      </c>
      <c r="EH41" s="170" t="e">
        <f t="shared" si="221"/>
        <v>#N/A</v>
      </c>
      <c r="EI41" s="170" t="e">
        <f t="shared" si="222"/>
        <v>#N/A</v>
      </c>
      <c r="EJ41" s="170" t="e">
        <f t="shared" si="223"/>
        <v>#N/A</v>
      </c>
      <c r="EK41" s="170" t="e">
        <f t="shared" si="224"/>
        <v>#N/A</v>
      </c>
      <c r="EL41" s="170" t="e">
        <f t="shared" si="225"/>
        <v>#N/A</v>
      </c>
      <c r="EM41" s="170" t="e">
        <f t="shared" si="226"/>
        <v>#N/A</v>
      </c>
      <c r="EN41" s="170" t="e">
        <f t="shared" si="227"/>
        <v>#N/A</v>
      </c>
      <c r="EO41" s="170" t="e">
        <f t="shared" si="228"/>
        <v>#N/A</v>
      </c>
      <c r="EP41" s="170" t="e">
        <f t="shared" si="229"/>
        <v>#N/A</v>
      </c>
      <c r="EQ41" s="170" t="e">
        <f t="shared" si="230"/>
        <v>#N/A</v>
      </c>
      <c r="ER41" s="170" t="e">
        <f t="shared" si="231"/>
        <v>#N/A</v>
      </c>
      <c r="ES41" s="170" t="e">
        <f t="shared" si="232"/>
        <v>#N/A</v>
      </c>
      <c r="ET41" s="170" t="e">
        <f t="shared" si="233"/>
        <v>#N/A</v>
      </c>
      <c r="EU41" s="170" t="e">
        <f t="shared" si="234"/>
        <v>#N/A</v>
      </c>
      <c r="EV41" s="170" t="e">
        <f t="shared" si="235"/>
        <v>#N/A</v>
      </c>
      <c r="EW41" s="170" t="e">
        <f t="shared" si="236"/>
        <v>#N/A</v>
      </c>
      <c r="EX41" s="170" t="e">
        <f t="shared" si="237"/>
        <v>#N/A</v>
      </c>
      <c r="EY41" s="170" t="e">
        <f t="shared" si="238"/>
        <v>#N/A</v>
      </c>
      <c r="EZ41" s="170" t="e">
        <f t="shared" si="239"/>
        <v>#N/A</v>
      </c>
      <c r="FA41" s="170" t="e">
        <f t="shared" si="240"/>
        <v>#N/A</v>
      </c>
      <c r="FB41" s="170" t="e">
        <f t="shared" si="241"/>
        <v>#N/A</v>
      </c>
      <c r="FC41" s="170" t="e">
        <f t="shared" si="242"/>
        <v>#N/A</v>
      </c>
      <c r="FD41" s="170" t="e">
        <f t="shared" si="243"/>
        <v>#N/A</v>
      </c>
      <c r="FE41" s="170" t="e">
        <f t="shared" si="244"/>
        <v>#N/A</v>
      </c>
      <c r="FF41" s="170" t="e">
        <f t="shared" si="245"/>
        <v>#N/A</v>
      </c>
      <c r="FG41" s="170" t="e">
        <f t="shared" si="246"/>
        <v>#N/A</v>
      </c>
      <c r="FH41" s="170" t="e">
        <f t="shared" si="247"/>
        <v>#N/A</v>
      </c>
      <c r="FI41" s="170" t="e">
        <f t="shared" si="248"/>
        <v>#N/A</v>
      </c>
      <c r="FJ41" s="170" t="e">
        <f t="shared" si="249"/>
        <v>#N/A</v>
      </c>
      <c r="FK41" s="170" t="e">
        <f t="shared" si="250"/>
        <v>#N/A</v>
      </c>
      <c r="FL41" s="170" t="e">
        <f t="shared" si="251"/>
        <v>#N/A</v>
      </c>
      <c r="FM41" s="170" t="e">
        <f t="shared" si="252"/>
        <v>#N/A</v>
      </c>
      <c r="FN41" s="170" t="e">
        <f t="shared" si="253"/>
        <v>#N/A</v>
      </c>
      <c r="FO41" s="170" t="e">
        <f t="shared" si="254"/>
        <v>#N/A</v>
      </c>
      <c r="FP41" s="170" t="e">
        <f t="shared" si="255"/>
        <v>#N/A</v>
      </c>
      <c r="FQ41" s="170" t="e">
        <f t="shared" si="256"/>
        <v>#N/A</v>
      </c>
      <c r="FR41" s="170" t="e">
        <f t="shared" si="257"/>
        <v>#N/A</v>
      </c>
      <c r="FS41" s="170" t="e">
        <f t="shared" si="258"/>
        <v>#N/A</v>
      </c>
      <c r="FT41" s="170" t="e">
        <f t="shared" si="259"/>
        <v>#N/A</v>
      </c>
      <c r="FU41" s="170" t="e">
        <f t="shared" si="260"/>
        <v>#N/A</v>
      </c>
      <c r="FV41" s="170" t="e">
        <f t="shared" si="261"/>
        <v>#N/A</v>
      </c>
      <c r="FW41" s="170" t="e">
        <f t="shared" si="262"/>
        <v>#N/A</v>
      </c>
      <c r="FX41" s="170" t="e">
        <f t="shared" si="263"/>
        <v>#N/A</v>
      </c>
      <c r="FY41" s="170" t="e">
        <f t="shared" si="264"/>
        <v>#N/A</v>
      </c>
      <c r="FZ41" s="170" t="e">
        <f t="shared" si="265"/>
        <v>#N/A</v>
      </c>
      <c r="GA41" s="170" t="e">
        <f t="shared" si="266"/>
        <v>#N/A</v>
      </c>
      <c r="GB41" s="170" t="e">
        <f t="shared" si="267"/>
        <v>#N/A</v>
      </c>
      <c r="GC41" s="170" t="e">
        <f t="shared" si="268"/>
        <v>#N/A</v>
      </c>
      <c r="GD41" s="170" t="e">
        <f t="shared" si="269"/>
        <v>#N/A</v>
      </c>
      <c r="GE41" s="170" t="e">
        <f t="shared" si="270"/>
        <v>#N/A</v>
      </c>
      <c r="GF41" s="170" t="e">
        <f t="shared" si="271"/>
        <v>#N/A</v>
      </c>
      <c r="GG41" s="170" t="e">
        <f t="shared" si="272"/>
        <v>#N/A</v>
      </c>
      <c r="GH41" s="170" t="e">
        <f t="shared" si="273"/>
        <v>#N/A</v>
      </c>
      <c r="GI41" s="170" t="e">
        <f t="shared" si="274"/>
        <v>#N/A</v>
      </c>
      <c r="GJ41" s="170" t="e">
        <f t="shared" si="275"/>
        <v>#N/A</v>
      </c>
      <c r="GK41" s="170" t="e">
        <f t="shared" si="276"/>
        <v>#N/A</v>
      </c>
      <c r="GL41" s="170" t="e">
        <f t="shared" si="277"/>
        <v>#N/A</v>
      </c>
      <c r="GM41" s="170" t="e">
        <f t="shared" si="278"/>
        <v>#N/A</v>
      </c>
      <c r="GN41" s="170" t="e">
        <f t="shared" si="279"/>
        <v>#N/A</v>
      </c>
      <c r="GO41" s="170" t="e">
        <f t="shared" si="280"/>
        <v>#N/A</v>
      </c>
      <c r="GP41" s="170" t="e">
        <f t="shared" si="281"/>
        <v>#N/A</v>
      </c>
      <c r="GQ41" s="170" t="e">
        <f t="shared" si="282"/>
        <v>#N/A</v>
      </c>
      <c r="GR41" s="170" t="e">
        <f t="shared" si="283"/>
        <v>#N/A</v>
      </c>
      <c r="GS41" s="170" t="e">
        <f t="shared" si="284"/>
        <v>#N/A</v>
      </c>
      <c r="GT41" s="170" t="e">
        <f t="shared" si="285"/>
        <v>#N/A</v>
      </c>
      <c r="GU41" s="170" t="e">
        <f t="shared" si="286"/>
        <v>#N/A</v>
      </c>
      <c r="GV41" s="170" t="e">
        <f t="shared" si="287"/>
        <v>#N/A</v>
      </c>
      <c r="GW41" s="170" t="e">
        <f t="shared" si="288"/>
        <v>#N/A</v>
      </c>
      <c r="GX41" s="170" t="e">
        <f t="shared" si="289"/>
        <v>#N/A</v>
      </c>
      <c r="GY41" s="170" t="e">
        <f t="shared" si="290"/>
        <v>#N/A</v>
      </c>
      <c r="GZ41" s="170" t="e">
        <f t="shared" si="291"/>
        <v>#N/A</v>
      </c>
      <c r="HA41" s="170" t="e">
        <f t="shared" si="292"/>
        <v>#N/A</v>
      </c>
      <c r="HB41" s="170" t="e">
        <f t="shared" si="293"/>
        <v>#N/A</v>
      </c>
      <c r="HC41" s="170" t="e">
        <f t="shared" si="294"/>
        <v>#N/A</v>
      </c>
      <c r="HD41" s="170" t="e">
        <f t="shared" si="295"/>
        <v>#N/A</v>
      </c>
      <c r="HE41" s="170" t="e">
        <f t="shared" si="296"/>
        <v>#N/A</v>
      </c>
      <c r="HF41" s="170" t="e">
        <f t="shared" si="297"/>
        <v>#N/A</v>
      </c>
      <c r="HG41" s="170" t="e">
        <f t="shared" si="298"/>
        <v>#N/A</v>
      </c>
      <c r="HH41" s="170" t="e">
        <f t="shared" si="299"/>
        <v>#N/A</v>
      </c>
      <c r="HI41" s="170" t="e">
        <f t="shared" si="300"/>
        <v>#N/A</v>
      </c>
      <c r="HJ41" s="170" t="e">
        <f t="shared" si="301"/>
        <v>#N/A</v>
      </c>
      <c r="HK41" s="170" t="e">
        <f t="shared" si="302"/>
        <v>#N/A</v>
      </c>
      <c r="HL41" s="170" t="e">
        <f t="shared" si="303"/>
        <v>#N/A</v>
      </c>
      <c r="HM41" s="170" t="e">
        <f t="shared" si="304"/>
        <v>#N/A</v>
      </c>
      <c r="HN41" s="170" t="e">
        <f t="shared" si="305"/>
        <v>#N/A</v>
      </c>
      <c r="HO41" s="170" t="e">
        <f t="shared" si="306"/>
        <v>#N/A</v>
      </c>
      <c r="HP41" s="170" t="e">
        <f t="shared" si="307"/>
        <v>#N/A</v>
      </c>
      <c r="HQ41" s="170" t="e">
        <f t="shared" si="308"/>
        <v>#N/A</v>
      </c>
      <c r="HR41" s="170" t="e">
        <f t="shared" si="309"/>
        <v>#N/A</v>
      </c>
      <c r="HS41" s="170" t="e">
        <f t="shared" si="310"/>
        <v>#N/A</v>
      </c>
      <c r="HT41" s="170" t="e">
        <f t="shared" si="311"/>
        <v>#N/A</v>
      </c>
    </row>
    <row r="42" spans="1:228" hidden="1" x14ac:dyDescent="0.25">
      <c r="A42" s="4">
        <v>39</v>
      </c>
      <c r="B42" s="110"/>
      <c r="C42" s="118"/>
      <c r="D42" s="123" t="str">
        <f t="shared" si="205"/>
        <v/>
      </c>
      <c r="E42" s="96"/>
      <c r="F42" s="123" t="str">
        <f t="shared" si="206"/>
        <v/>
      </c>
      <c r="G42" s="118"/>
      <c r="H42" s="111"/>
      <c r="I42" s="36" t="str">
        <f t="shared" si="0"/>
        <v/>
      </c>
      <c r="J42" s="36" t="str">
        <f t="shared" si="1"/>
        <v/>
      </c>
      <c r="K42" s="74" t="str">
        <f t="shared" si="109"/>
        <v/>
      </c>
      <c r="L42" s="23"/>
      <c r="M42" s="58"/>
      <c r="N42" s="281"/>
      <c r="O42" s="75" t="str">
        <f>IF(AND(D42&gt;0,E42&gt;0,F42&gt;0),IF(ISBLANK(N42),IF(ISBLANK(L42),"",(F42-D42)*VLOOKUP(L42,VLookups!$A$4:$B$13,2,FALSE)),N42),"")</f>
        <v/>
      </c>
      <c r="P42" s="76" t="str">
        <f t="shared" si="207"/>
        <v/>
      </c>
      <c r="Q42" s="96"/>
      <c r="R42" s="271" t="str">
        <f>IF(AND(Q42&gt;0,E42&gt;0,NOT(O42="")),ABS(VLOOKUP($Q$1,VLookups!$A$43:$B$44,2,FALSE)-_xlfn.NORM.DIST(Q42,K42,O42,TRUE)),"")</f>
        <v/>
      </c>
      <c r="S42" s="95" t="str">
        <f>IF(AND($D42&gt;0,$E42&gt;0,$F42&gt;0,NOT(ISBLANK($L42))),_xlfn.NORM.INV(ABS(VLOOKUP($Q$1,VLookups!$A$43:$B$44,2,FALSE)-S$3),$K42,$O42),"")</f>
        <v/>
      </c>
      <c r="T42" s="94" t="str">
        <f>IF(AND($D42&gt;0,$E42&gt;0,$F42&gt;0,NOT(ISBLANK($L42))),_xlfn.NORM.INV(ABS(VLOOKUP($Q$1,VLookups!$A$43:$B$44,2,FALSE)-T$3),$K42,$O42),"")</f>
        <v/>
      </c>
      <c r="U42" s="95" t="str">
        <f>IF(AND($D42&gt;0,$E42&gt;0,$F42&gt;0,NOT(ISBLANK($L42))),_xlfn.NORM.INV(ABS(VLOOKUP($Q$1,VLookups!$A$43:$B$44,2,FALSE)-U$3),$K42,$O42),"")</f>
        <v/>
      </c>
      <c r="V42" s="94" t="str">
        <f>IF(AND($D42&gt;0,$E42&gt;0,$F42&gt;0,NOT(ISBLANK($L42))),_xlfn.NORM.INV(ABS(VLOOKUP($Q$1,VLookups!$A$43:$B$44,2,FALSE)-V$3),$K42,$O42),"")</f>
        <v/>
      </c>
      <c r="W42" s="95" t="str">
        <f>IF(AND($D42&gt;0,$E42&gt;0,$F42&gt;0,NOT(ISBLANK($L42))),_xlfn.NORM.INV(ABS(VLOOKUP($Q$1,VLookups!$A$43:$B$44,2,FALSE)-W$3),$K42,$O42),"")</f>
        <v/>
      </c>
      <c r="X42" s="94" t="str">
        <f>IF(AND($D42&gt;0,$E42&gt;0,$F42&gt;0,NOT(ISBLANK($L42))),_xlfn.NORM.INV(ABS(VLOOKUP($Q$1,VLookups!$A$43:$B$44,2,FALSE)-X$3),$K42,$O42),"")</f>
        <v/>
      </c>
      <c r="Y42" s="5"/>
      <c r="Z42" s="169" t="str">
        <f t="shared" si="110"/>
        <v/>
      </c>
      <c r="AA42" s="50" t="str">
        <f t="shared" ref="AA42:AT42" si="327">IF(ISNONTEXT($Z42),AB42-$Z42,"")</f>
        <v/>
      </c>
      <c r="AB42" s="50" t="str">
        <f t="shared" si="327"/>
        <v/>
      </c>
      <c r="AC42" s="50" t="str">
        <f t="shared" si="327"/>
        <v/>
      </c>
      <c r="AD42" s="50" t="str">
        <f t="shared" si="327"/>
        <v/>
      </c>
      <c r="AE42" s="50" t="str">
        <f t="shared" si="327"/>
        <v/>
      </c>
      <c r="AF42" s="50" t="str">
        <f t="shared" si="327"/>
        <v/>
      </c>
      <c r="AG42" s="50" t="str">
        <f t="shared" si="327"/>
        <v/>
      </c>
      <c r="AH42" s="50" t="str">
        <f t="shared" si="327"/>
        <v/>
      </c>
      <c r="AI42" s="50" t="str">
        <f t="shared" si="327"/>
        <v/>
      </c>
      <c r="AJ42" s="50" t="str">
        <f t="shared" si="327"/>
        <v/>
      </c>
      <c r="AK42" s="50" t="str">
        <f t="shared" si="327"/>
        <v/>
      </c>
      <c r="AL42" s="50" t="str">
        <f t="shared" si="327"/>
        <v/>
      </c>
      <c r="AM42" s="50" t="str">
        <f t="shared" si="327"/>
        <v/>
      </c>
      <c r="AN42" s="50" t="str">
        <f t="shared" si="327"/>
        <v/>
      </c>
      <c r="AO42" s="50" t="str">
        <f t="shared" si="327"/>
        <v/>
      </c>
      <c r="AP42" s="50" t="str">
        <f t="shared" si="327"/>
        <v/>
      </c>
      <c r="AQ42" s="50" t="str">
        <f t="shared" si="327"/>
        <v/>
      </c>
      <c r="AR42" s="50" t="str">
        <f t="shared" si="327"/>
        <v/>
      </c>
      <c r="AS42" s="50" t="str">
        <f t="shared" si="327"/>
        <v/>
      </c>
      <c r="AT42" s="50" t="str">
        <f t="shared" si="327"/>
        <v/>
      </c>
      <c r="AU42" s="50" t="str">
        <f t="shared" si="112"/>
        <v/>
      </c>
      <c r="AV42" s="50" t="str">
        <f t="shared" ref="AV42:DG42" si="328">IF(ISNONTEXT($Z42),AU42+$Z42,"")</f>
        <v/>
      </c>
      <c r="AW42" s="50" t="str">
        <f t="shared" si="328"/>
        <v/>
      </c>
      <c r="AX42" s="50" t="str">
        <f t="shared" si="328"/>
        <v/>
      </c>
      <c r="AY42" s="50" t="str">
        <f t="shared" si="328"/>
        <v/>
      </c>
      <c r="AZ42" s="50" t="str">
        <f t="shared" si="328"/>
        <v/>
      </c>
      <c r="BA42" s="50" t="str">
        <f t="shared" si="328"/>
        <v/>
      </c>
      <c r="BB42" s="50" t="str">
        <f t="shared" si="328"/>
        <v/>
      </c>
      <c r="BC42" s="50" t="str">
        <f t="shared" si="328"/>
        <v/>
      </c>
      <c r="BD42" s="50" t="str">
        <f t="shared" si="328"/>
        <v/>
      </c>
      <c r="BE42" s="50" t="str">
        <f t="shared" si="328"/>
        <v/>
      </c>
      <c r="BF42" s="50" t="str">
        <f t="shared" si="328"/>
        <v/>
      </c>
      <c r="BG42" s="50" t="str">
        <f t="shared" si="328"/>
        <v/>
      </c>
      <c r="BH42" s="50" t="str">
        <f t="shared" si="328"/>
        <v/>
      </c>
      <c r="BI42" s="50" t="str">
        <f t="shared" si="328"/>
        <v/>
      </c>
      <c r="BJ42" s="50" t="str">
        <f t="shared" si="328"/>
        <v/>
      </c>
      <c r="BK42" s="50" t="str">
        <f t="shared" si="328"/>
        <v/>
      </c>
      <c r="BL42" s="50" t="str">
        <f t="shared" si="328"/>
        <v/>
      </c>
      <c r="BM42" s="50" t="str">
        <f t="shared" si="328"/>
        <v/>
      </c>
      <c r="BN42" s="50" t="str">
        <f t="shared" si="328"/>
        <v/>
      </c>
      <c r="BO42" s="50" t="str">
        <f t="shared" si="328"/>
        <v/>
      </c>
      <c r="BP42" s="50" t="str">
        <f t="shared" si="328"/>
        <v/>
      </c>
      <c r="BQ42" s="50" t="str">
        <f t="shared" si="328"/>
        <v/>
      </c>
      <c r="BR42" s="50" t="str">
        <f t="shared" si="328"/>
        <v/>
      </c>
      <c r="BS42" s="50" t="str">
        <f t="shared" si="328"/>
        <v/>
      </c>
      <c r="BT42" s="50" t="str">
        <f t="shared" si="328"/>
        <v/>
      </c>
      <c r="BU42" s="50" t="str">
        <f t="shared" si="328"/>
        <v/>
      </c>
      <c r="BV42" s="50" t="str">
        <f t="shared" si="328"/>
        <v/>
      </c>
      <c r="BW42" s="50" t="str">
        <f t="shared" si="328"/>
        <v/>
      </c>
      <c r="BX42" s="50" t="str">
        <f t="shared" si="328"/>
        <v/>
      </c>
      <c r="BY42" s="50" t="str">
        <f t="shared" si="328"/>
        <v/>
      </c>
      <c r="BZ42" s="50" t="str">
        <f t="shared" si="328"/>
        <v/>
      </c>
      <c r="CA42" s="50" t="str">
        <f t="shared" si="328"/>
        <v/>
      </c>
      <c r="CB42" s="50" t="str">
        <f t="shared" si="328"/>
        <v/>
      </c>
      <c r="CC42" s="50" t="str">
        <f t="shared" si="328"/>
        <v/>
      </c>
      <c r="CD42" s="50" t="str">
        <f t="shared" si="328"/>
        <v/>
      </c>
      <c r="CE42" s="50" t="str">
        <f t="shared" si="328"/>
        <v/>
      </c>
      <c r="CF42" s="50" t="str">
        <f t="shared" si="328"/>
        <v/>
      </c>
      <c r="CG42" s="50" t="str">
        <f t="shared" si="328"/>
        <v/>
      </c>
      <c r="CH42" s="50" t="str">
        <f t="shared" si="328"/>
        <v/>
      </c>
      <c r="CI42" s="50" t="str">
        <f t="shared" si="328"/>
        <v/>
      </c>
      <c r="CJ42" s="50" t="str">
        <f t="shared" si="328"/>
        <v/>
      </c>
      <c r="CK42" s="50" t="str">
        <f t="shared" si="328"/>
        <v/>
      </c>
      <c r="CL42" s="50" t="str">
        <f t="shared" si="328"/>
        <v/>
      </c>
      <c r="CM42" s="50" t="str">
        <f t="shared" si="328"/>
        <v/>
      </c>
      <c r="CN42" s="50" t="str">
        <f t="shared" si="328"/>
        <v/>
      </c>
      <c r="CO42" s="50" t="str">
        <f t="shared" si="328"/>
        <v/>
      </c>
      <c r="CP42" s="50" t="str">
        <f t="shared" si="328"/>
        <v/>
      </c>
      <c r="CQ42" s="50" t="str">
        <f t="shared" si="328"/>
        <v/>
      </c>
      <c r="CR42" s="50" t="str">
        <f t="shared" si="328"/>
        <v/>
      </c>
      <c r="CS42" s="50" t="str">
        <f t="shared" si="328"/>
        <v/>
      </c>
      <c r="CT42" s="50" t="str">
        <f t="shared" si="328"/>
        <v/>
      </c>
      <c r="CU42" s="50" t="str">
        <f t="shared" si="328"/>
        <v/>
      </c>
      <c r="CV42" s="50" t="str">
        <f t="shared" si="328"/>
        <v/>
      </c>
      <c r="CW42" s="50" t="str">
        <f t="shared" si="328"/>
        <v/>
      </c>
      <c r="CX42" s="50" t="str">
        <f t="shared" si="328"/>
        <v/>
      </c>
      <c r="CY42" s="50" t="str">
        <f t="shared" si="328"/>
        <v/>
      </c>
      <c r="CZ42" s="50" t="str">
        <f t="shared" si="328"/>
        <v/>
      </c>
      <c r="DA42" s="50" t="str">
        <f t="shared" si="328"/>
        <v/>
      </c>
      <c r="DB42" s="50" t="str">
        <f t="shared" si="328"/>
        <v/>
      </c>
      <c r="DC42" s="50" t="str">
        <f t="shared" si="328"/>
        <v/>
      </c>
      <c r="DD42" s="50" t="str">
        <f t="shared" si="328"/>
        <v/>
      </c>
      <c r="DE42" s="50" t="str">
        <f t="shared" si="328"/>
        <v/>
      </c>
      <c r="DF42" s="50" t="str">
        <f t="shared" si="328"/>
        <v/>
      </c>
      <c r="DG42" s="50" t="str">
        <f t="shared" si="328"/>
        <v/>
      </c>
      <c r="DH42" s="50" t="str">
        <f t="shared" ref="DH42:DW42" si="329">IF(ISNONTEXT($Z42),DG42+$Z42,"")</f>
        <v/>
      </c>
      <c r="DI42" s="50" t="str">
        <f t="shared" si="329"/>
        <v/>
      </c>
      <c r="DJ42" s="50" t="str">
        <f t="shared" si="329"/>
        <v/>
      </c>
      <c r="DK42" s="50" t="str">
        <f t="shared" si="329"/>
        <v/>
      </c>
      <c r="DL42" s="50" t="str">
        <f t="shared" si="329"/>
        <v/>
      </c>
      <c r="DM42" s="50" t="str">
        <f t="shared" si="329"/>
        <v/>
      </c>
      <c r="DN42" s="50" t="str">
        <f t="shared" si="329"/>
        <v/>
      </c>
      <c r="DO42" s="50" t="str">
        <f t="shared" si="329"/>
        <v/>
      </c>
      <c r="DP42" s="50" t="str">
        <f t="shared" si="329"/>
        <v/>
      </c>
      <c r="DQ42" s="50" t="str">
        <f t="shared" si="329"/>
        <v/>
      </c>
      <c r="DR42" s="50" t="str">
        <f t="shared" si="329"/>
        <v/>
      </c>
      <c r="DS42" s="50" t="str">
        <f t="shared" si="329"/>
        <v/>
      </c>
      <c r="DT42" s="50" t="str">
        <f t="shared" si="329"/>
        <v/>
      </c>
      <c r="DU42" s="50" t="str">
        <f t="shared" si="329"/>
        <v/>
      </c>
      <c r="DV42" s="50" t="str">
        <f t="shared" si="329"/>
        <v/>
      </c>
      <c r="DW42" s="50" t="str">
        <f t="shared" si="329"/>
        <v/>
      </c>
      <c r="DX42" s="170" t="e">
        <f t="shared" si="211"/>
        <v>#N/A</v>
      </c>
      <c r="DY42" s="170" t="e">
        <f t="shared" si="212"/>
        <v>#N/A</v>
      </c>
      <c r="DZ42" s="170" t="e">
        <f t="shared" si="213"/>
        <v>#N/A</v>
      </c>
      <c r="EA42" s="170" t="e">
        <f t="shared" si="214"/>
        <v>#N/A</v>
      </c>
      <c r="EB42" s="170" t="e">
        <f t="shared" si="215"/>
        <v>#N/A</v>
      </c>
      <c r="EC42" s="170" t="e">
        <f t="shared" si="216"/>
        <v>#N/A</v>
      </c>
      <c r="ED42" s="170" t="e">
        <f t="shared" si="217"/>
        <v>#N/A</v>
      </c>
      <c r="EE42" s="170" t="e">
        <f t="shared" si="218"/>
        <v>#N/A</v>
      </c>
      <c r="EF42" s="170" t="e">
        <f t="shared" si="219"/>
        <v>#N/A</v>
      </c>
      <c r="EG42" s="170" t="e">
        <f t="shared" si="220"/>
        <v>#N/A</v>
      </c>
      <c r="EH42" s="170" t="e">
        <f t="shared" si="221"/>
        <v>#N/A</v>
      </c>
      <c r="EI42" s="170" t="e">
        <f t="shared" si="222"/>
        <v>#N/A</v>
      </c>
      <c r="EJ42" s="170" t="e">
        <f t="shared" si="223"/>
        <v>#N/A</v>
      </c>
      <c r="EK42" s="170" t="e">
        <f t="shared" si="224"/>
        <v>#N/A</v>
      </c>
      <c r="EL42" s="170" t="e">
        <f t="shared" si="225"/>
        <v>#N/A</v>
      </c>
      <c r="EM42" s="170" t="e">
        <f t="shared" si="226"/>
        <v>#N/A</v>
      </c>
      <c r="EN42" s="170" t="e">
        <f t="shared" si="227"/>
        <v>#N/A</v>
      </c>
      <c r="EO42" s="170" t="e">
        <f t="shared" si="228"/>
        <v>#N/A</v>
      </c>
      <c r="EP42" s="170" t="e">
        <f t="shared" si="229"/>
        <v>#N/A</v>
      </c>
      <c r="EQ42" s="170" t="e">
        <f t="shared" si="230"/>
        <v>#N/A</v>
      </c>
      <c r="ER42" s="170" t="e">
        <f t="shared" si="231"/>
        <v>#N/A</v>
      </c>
      <c r="ES42" s="170" t="e">
        <f t="shared" si="232"/>
        <v>#N/A</v>
      </c>
      <c r="ET42" s="170" t="e">
        <f t="shared" si="233"/>
        <v>#N/A</v>
      </c>
      <c r="EU42" s="170" t="e">
        <f t="shared" si="234"/>
        <v>#N/A</v>
      </c>
      <c r="EV42" s="170" t="e">
        <f t="shared" si="235"/>
        <v>#N/A</v>
      </c>
      <c r="EW42" s="170" t="e">
        <f t="shared" si="236"/>
        <v>#N/A</v>
      </c>
      <c r="EX42" s="170" t="e">
        <f t="shared" si="237"/>
        <v>#N/A</v>
      </c>
      <c r="EY42" s="170" t="e">
        <f t="shared" si="238"/>
        <v>#N/A</v>
      </c>
      <c r="EZ42" s="170" t="e">
        <f t="shared" si="239"/>
        <v>#N/A</v>
      </c>
      <c r="FA42" s="170" t="e">
        <f t="shared" si="240"/>
        <v>#N/A</v>
      </c>
      <c r="FB42" s="170" t="e">
        <f t="shared" si="241"/>
        <v>#N/A</v>
      </c>
      <c r="FC42" s="170" t="e">
        <f t="shared" si="242"/>
        <v>#N/A</v>
      </c>
      <c r="FD42" s="170" t="e">
        <f t="shared" si="243"/>
        <v>#N/A</v>
      </c>
      <c r="FE42" s="170" t="e">
        <f t="shared" si="244"/>
        <v>#N/A</v>
      </c>
      <c r="FF42" s="170" t="e">
        <f t="shared" si="245"/>
        <v>#N/A</v>
      </c>
      <c r="FG42" s="170" t="e">
        <f t="shared" si="246"/>
        <v>#N/A</v>
      </c>
      <c r="FH42" s="170" t="e">
        <f t="shared" si="247"/>
        <v>#N/A</v>
      </c>
      <c r="FI42" s="170" t="e">
        <f t="shared" si="248"/>
        <v>#N/A</v>
      </c>
      <c r="FJ42" s="170" t="e">
        <f t="shared" si="249"/>
        <v>#N/A</v>
      </c>
      <c r="FK42" s="170" t="e">
        <f t="shared" si="250"/>
        <v>#N/A</v>
      </c>
      <c r="FL42" s="170" t="e">
        <f t="shared" si="251"/>
        <v>#N/A</v>
      </c>
      <c r="FM42" s="170" t="e">
        <f t="shared" si="252"/>
        <v>#N/A</v>
      </c>
      <c r="FN42" s="170" t="e">
        <f t="shared" si="253"/>
        <v>#N/A</v>
      </c>
      <c r="FO42" s="170" t="e">
        <f t="shared" si="254"/>
        <v>#N/A</v>
      </c>
      <c r="FP42" s="170" t="e">
        <f t="shared" si="255"/>
        <v>#N/A</v>
      </c>
      <c r="FQ42" s="170" t="e">
        <f t="shared" si="256"/>
        <v>#N/A</v>
      </c>
      <c r="FR42" s="170" t="e">
        <f t="shared" si="257"/>
        <v>#N/A</v>
      </c>
      <c r="FS42" s="170" t="e">
        <f t="shared" si="258"/>
        <v>#N/A</v>
      </c>
      <c r="FT42" s="170" t="e">
        <f t="shared" si="259"/>
        <v>#N/A</v>
      </c>
      <c r="FU42" s="170" t="e">
        <f t="shared" si="260"/>
        <v>#N/A</v>
      </c>
      <c r="FV42" s="170" t="e">
        <f t="shared" si="261"/>
        <v>#N/A</v>
      </c>
      <c r="FW42" s="170" t="e">
        <f t="shared" si="262"/>
        <v>#N/A</v>
      </c>
      <c r="FX42" s="170" t="e">
        <f t="shared" si="263"/>
        <v>#N/A</v>
      </c>
      <c r="FY42" s="170" t="e">
        <f t="shared" si="264"/>
        <v>#N/A</v>
      </c>
      <c r="FZ42" s="170" t="e">
        <f t="shared" si="265"/>
        <v>#N/A</v>
      </c>
      <c r="GA42" s="170" t="e">
        <f t="shared" si="266"/>
        <v>#N/A</v>
      </c>
      <c r="GB42" s="170" t="e">
        <f t="shared" si="267"/>
        <v>#N/A</v>
      </c>
      <c r="GC42" s="170" t="e">
        <f t="shared" si="268"/>
        <v>#N/A</v>
      </c>
      <c r="GD42" s="170" t="e">
        <f t="shared" si="269"/>
        <v>#N/A</v>
      </c>
      <c r="GE42" s="170" t="e">
        <f t="shared" si="270"/>
        <v>#N/A</v>
      </c>
      <c r="GF42" s="170" t="e">
        <f t="shared" si="271"/>
        <v>#N/A</v>
      </c>
      <c r="GG42" s="170" t="e">
        <f t="shared" si="272"/>
        <v>#N/A</v>
      </c>
      <c r="GH42" s="170" t="e">
        <f t="shared" si="273"/>
        <v>#N/A</v>
      </c>
      <c r="GI42" s="170" t="e">
        <f t="shared" si="274"/>
        <v>#N/A</v>
      </c>
      <c r="GJ42" s="170" t="e">
        <f t="shared" si="275"/>
        <v>#N/A</v>
      </c>
      <c r="GK42" s="170" t="e">
        <f t="shared" si="276"/>
        <v>#N/A</v>
      </c>
      <c r="GL42" s="170" t="e">
        <f t="shared" si="277"/>
        <v>#N/A</v>
      </c>
      <c r="GM42" s="170" t="e">
        <f t="shared" si="278"/>
        <v>#N/A</v>
      </c>
      <c r="GN42" s="170" t="e">
        <f t="shared" si="279"/>
        <v>#N/A</v>
      </c>
      <c r="GO42" s="170" t="e">
        <f t="shared" si="280"/>
        <v>#N/A</v>
      </c>
      <c r="GP42" s="170" t="e">
        <f t="shared" si="281"/>
        <v>#N/A</v>
      </c>
      <c r="GQ42" s="170" t="e">
        <f t="shared" si="282"/>
        <v>#N/A</v>
      </c>
      <c r="GR42" s="170" t="e">
        <f t="shared" si="283"/>
        <v>#N/A</v>
      </c>
      <c r="GS42" s="170" t="e">
        <f t="shared" si="284"/>
        <v>#N/A</v>
      </c>
      <c r="GT42" s="170" t="e">
        <f t="shared" si="285"/>
        <v>#N/A</v>
      </c>
      <c r="GU42" s="170" t="e">
        <f t="shared" si="286"/>
        <v>#N/A</v>
      </c>
      <c r="GV42" s="170" t="e">
        <f t="shared" si="287"/>
        <v>#N/A</v>
      </c>
      <c r="GW42" s="170" t="e">
        <f t="shared" si="288"/>
        <v>#N/A</v>
      </c>
      <c r="GX42" s="170" t="e">
        <f t="shared" si="289"/>
        <v>#N/A</v>
      </c>
      <c r="GY42" s="170" t="e">
        <f t="shared" si="290"/>
        <v>#N/A</v>
      </c>
      <c r="GZ42" s="170" t="e">
        <f t="shared" si="291"/>
        <v>#N/A</v>
      </c>
      <c r="HA42" s="170" t="e">
        <f t="shared" si="292"/>
        <v>#N/A</v>
      </c>
      <c r="HB42" s="170" t="e">
        <f t="shared" si="293"/>
        <v>#N/A</v>
      </c>
      <c r="HC42" s="170" t="e">
        <f t="shared" si="294"/>
        <v>#N/A</v>
      </c>
      <c r="HD42" s="170" t="e">
        <f t="shared" si="295"/>
        <v>#N/A</v>
      </c>
      <c r="HE42" s="170" t="e">
        <f t="shared" si="296"/>
        <v>#N/A</v>
      </c>
      <c r="HF42" s="170" t="e">
        <f t="shared" si="297"/>
        <v>#N/A</v>
      </c>
      <c r="HG42" s="170" t="e">
        <f t="shared" si="298"/>
        <v>#N/A</v>
      </c>
      <c r="HH42" s="170" t="e">
        <f t="shared" si="299"/>
        <v>#N/A</v>
      </c>
      <c r="HI42" s="170" t="e">
        <f t="shared" si="300"/>
        <v>#N/A</v>
      </c>
      <c r="HJ42" s="170" t="e">
        <f t="shared" si="301"/>
        <v>#N/A</v>
      </c>
      <c r="HK42" s="170" t="e">
        <f t="shared" si="302"/>
        <v>#N/A</v>
      </c>
      <c r="HL42" s="170" t="e">
        <f t="shared" si="303"/>
        <v>#N/A</v>
      </c>
      <c r="HM42" s="170" t="e">
        <f t="shared" si="304"/>
        <v>#N/A</v>
      </c>
      <c r="HN42" s="170" t="e">
        <f t="shared" si="305"/>
        <v>#N/A</v>
      </c>
      <c r="HO42" s="170" t="e">
        <f t="shared" si="306"/>
        <v>#N/A</v>
      </c>
      <c r="HP42" s="170" t="e">
        <f t="shared" si="307"/>
        <v>#N/A</v>
      </c>
      <c r="HQ42" s="170" t="e">
        <f t="shared" si="308"/>
        <v>#N/A</v>
      </c>
      <c r="HR42" s="170" t="e">
        <f t="shared" si="309"/>
        <v>#N/A</v>
      </c>
      <c r="HS42" s="170" t="e">
        <f t="shared" si="310"/>
        <v>#N/A</v>
      </c>
      <c r="HT42" s="170" t="e">
        <f t="shared" si="311"/>
        <v>#N/A</v>
      </c>
    </row>
    <row r="43" spans="1:228" hidden="1" x14ac:dyDescent="0.25">
      <c r="A43" s="4">
        <v>40</v>
      </c>
      <c r="B43" s="110"/>
      <c r="C43" s="118"/>
      <c r="D43" s="123" t="str">
        <f t="shared" si="205"/>
        <v/>
      </c>
      <c r="E43" s="96"/>
      <c r="F43" s="123" t="str">
        <f t="shared" si="206"/>
        <v/>
      </c>
      <c r="G43" s="118"/>
      <c r="H43" s="111"/>
      <c r="I43" s="36" t="str">
        <f t="shared" si="0"/>
        <v/>
      </c>
      <c r="J43" s="36" t="str">
        <f t="shared" si="1"/>
        <v/>
      </c>
      <c r="K43" s="74" t="str">
        <f t="shared" si="109"/>
        <v/>
      </c>
      <c r="L43" s="23"/>
      <c r="M43" s="58"/>
      <c r="N43" s="281"/>
      <c r="O43" s="75" t="str">
        <f>IF(AND(D43&gt;0,E43&gt;0,F43&gt;0),IF(ISBLANK(N43),IF(ISBLANK(L43),"",(F43-D43)*VLOOKUP(L43,VLookups!$A$4:$B$13,2,FALSE)),N43),"")</f>
        <v/>
      </c>
      <c r="P43" s="76" t="str">
        <f t="shared" si="207"/>
        <v/>
      </c>
      <c r="Q43" s="96"/>
      <c r="R43" s="271" t="str">
        <f>IF(AND(Q43&gt;0,E43&gt;0,NOT(O43="")),ABS(VLOOKUP($Q$1,VLookups!$A$43:$B$44,2,FALSE)-_xlfn.NORM.DIST(Q43,K43,O43,TRUE)),"")</f>
        <v/>
      </c>
      <c r="S43" s="95" t="str">
        <f>IF(AND($D43&gt;0,$E43&gt;0,$F43&gt;0,NOT(ISBLANK($L43))),_xlfn.NORM.INV(ABS(VLOOKUP($Q$1,VLookups!$A$43:$B$44,2,FALSE)-S$3),$K43,$O43),"")</f>
        <v/>
      </c>
      <c r="T43" s="94" t="str">
        <f>IF(AND($D43&gt;0,$E43&gt;0,$F43&gt;0,NOT(ISBLANK($L43))),_xlfn.NORM.INV(ABS(VLOOKUP($Q$1,VLookups!$A$43:$B$44,2,FALSE)-T$3),$K43,$O43),"")</f>
        <v/>
      </c>
      <c r="U43" s="95" t="str">
        <f>IF(AND($D43&gt;0,$E43&gt;0,$F43&gt;0,NOT(ISBLANK($L43))),_xlfn.NORM.INV(ABS(VLOOKUP($Q$1,VLookups!$A$43:$B$44,2,FALSE)-U$3),$K43,$O43),"")</f>
        <v/>
      </c>
      <c r="V43" s="94" t="str">
        <f>IF(AND($D43&gt;0,$E43&gt;0,$F43&gt;0,NOT(ISBLANK($L43))),_xlfn.NORM.INV(ABS(VLOOKUP($Q$1,VLookups!$A$43:$B$44,2,FALSE)-V$3),$K43,$O43),"")</f>
        <v/>
      </c>
      <c r="W43" s="95" t="str">
        <f>IF(AND($D43&gt;0,$E43&gt;0,$F43&gt;0,NOT(ISBLANK($L43))),_xlfn.NORM.INV(ABS(VLOOKUP($Q$1,VLookups!$A$43:$B$44,2,FALSE)-W$3),$K43,$O43),"")</f>
        <v/>
      </c>
      <c r="X43" s="94" t="str">
        <f>IF(AND($D43&gt;0,$E43&gt;0,$F43&gt;0,NOT(ISBLANK($L43))),_xlfn.NORM.INV(ABS(VLOOKUP($Q$1,VLookups!$A$43:$B$44,2,FALSE)-X$3),$K43,$O43),"")</f>
        <v/>
      </c>
      <c r="Y43" s="5"/>
      <c r="Z43" s="169" t="str">
        <f t="shared" si="110"/>
        <v/>
      </c>
      <c r="AA43" s="50" t="str">
        <f t="shared" ref="AA43:AT43" si="330">IF(ISNONTEXT($Z43),AB43-$Z43,"")</f>
        <v/>
      </c>
      <c r="AB43" s="50" t="str">
        <f t="shared" si="330"/>
        <v/>
      </c>
      <c r="AC43" s="50" t="str">
        <f t="shared" si="330"/>
        <v/>
      </c>
      <c r="AD43" s="50" t="str">
        <f t="shared" si="330"/>
        <v/>
      </c>
      <c r="AE43" s="50" t="str">
        <f t="shared" si="330"/>
        <v/>
      </c>
      <c r="AF43" s="50" t="str">
        <f t="shared" si="330"/>
        <v/>
      </c>
      <c r="AG43" s="50" t="str">
        <f t="shared" si="330"/>
        <v/>
      </c>
      <c r="AH43" s="50" t="str">
        <f t="shared" si="330"/>
        <v/>
      </c>
      <c r="AI43" s="50" t="str">
        <f t="shared" si="330"/>
        <v/>
      </c>
      <c r="AJ43" s="50" t="str">
        <f t="shared" si="330"/>
        <v/>
      </c>
      <c r="AK43" s="50" t="str">
        <f t="shared" si="330"/>
        <v/>
      </c>
      <c r="AL43" s="50" t="str">
        <f t="shared" si="330"/>
        <v/>
      </c>
      <c r="AM43" s="50" t="str">
        <f t="shared" si="330"/>
        <v/>
      </c>
      <c r="AN43" s="50" t="str">
        <f t="shared" si="330"/>
        <v/>
      </c>
      <c r="AO43" s="50" t="str">
        <f t="shared" si="330"/>
        <v/>
      </c>
      <c r="AP43" s="50" t="str">
        <f t="shared" si="330"/>
        <v/>
      </c>
      <c r="AQ43" s="50" t="str">
        <f t="shared" si="330"/>
        <v/>
      </c>
      <c r="AR43" s="50" t="str">
        <f t="shared" si="330"/>
        <v/>
      </c>
      <c r="AS43" s="50" t="str">
        <f t="shared" si="330"/>
        <v/>
      </c>
      <c r="AT43" s="50" t="str">
        <f t="shared" si="330"/>
        <v/>
      </c>
      <c r="AU43" s="50" t="str">
        <f t="shared" si="112"/>
        <v/>
      </c>
      <c r="AV43" s="50" t="str">
        <f t="shared" ref="AV43:DG43" si="331">IF(ISNONTEXT($Z43),AU43+$Z43,"")</f>
        <v/>
      </c>
      <c r="AW43" s="50" t="str">
        <f t="shared" si="331"/>
        <v/>
      </c>
      <c r="AX43" s="50" t="str">
        <f t="shared" si="331"/>
        <v/>
      </c>
      <c r="AY43" s="50" t="str">
        <f t="shared" si="331"/>
        <v/>
      </c>
      <c r="AZ43" s="50" t="str">
        <f t="shared" si="331"/>
        <v/>
      </c>
      <c r="BA43" s="50" t="str">
        <f t="shared" si="331"/>
        <v/>
      </c>
      <c r="BB43" s="50" t="str">
        <f t="shared" si="331"/>
        <v/>
      </c>
      <c r="BC43" s="50" t="str">
        <f t="shared" si="331"/>
        <v/>
      </c>
      <c r="BD43" s="50" t="str">
        <f t="shared" si="331"/>
        <v/>
      </c>
      <c r="BE43" s="50" t="str">
        <f t="shared" si="331"/>
        <v/>
      </c>
      <c r="BF43" s="50" t="str">
        <f t="shared" si="331"/>
        <v/>
      </c>
      <c r="BG43" s="50" t="str">
        <f t="shared" si="331"/>
        <v/>
      </c>
      <c r="BH43" s="50" t="str">
        <f t="shared" si="331"/>
        <v/>
      </c>
      <c r="BI43" s="50" t="str">
        <f t="shared" si="331"/>
        <v/>
      </c>
      <c r="BJ43" s="50" t="str">
        <f t="shared" si="331"/>
        <v/>
      </c>
      <c r="BK43" s="50" t="str">
        <f t="shared" si="331"/>
        <v/>
      </c>
      <c r="BL43" s="50" t="str">
        <f t="shared" si="331"/>
        <v/>
      </c>
      <c r="BM43" s="50" t="str">
        <f t="shared" si="331"/>
        <v/>
      </c>
      <c r="BN43" s="50" t="str">
        <f t="shared" si="331"/>
        <v/>
      </c>
      <c r="BO43" s="50" t="str">
        <f t="shared" si="331"/>
        <v/>
      </c>
      <c r="BP43" s="50" t="str">
        <f t="shared" si="331"/>
        <v/>
      </c>
      <c r="BQ43" s="50" t="str">
        <f t="shared" si="331"/>
        <v/>
      </c>
      <c r="BR43" s="50" t="str">
        <f t="shared" si="331"/>
        <v/>
      </c>
      <c r="BS43" s="50" t="str">
        <f t="shared" si="331"/>
        <v/>
      </c>
      <c r="BT43" s="50" t="str">
        <f t="shared" si="331"/>
        <v/>
      </c>
      <c r="BU43" s="50" t="str">
        <f t="shared" si="331"/>
        <v/>
      </c>
      <c r="BV43" s="50" t="str">
        <f t="shared" si="331"/>
        <v/>
      </c>
      <c r="BW43" s="50" t="str">
        <f t="shared" si="331"/>
        <v/>
      </c>
      <c r="BX43" s="50" t="str">
        <f t="shared" si="331"/>
        <v/>
      </c>
      <c r="BY43" s="50" t="str">
        <f t="shared" si="331"/>
        <v/>
      </c>
      <c r="BZ43" s="50" t="str">
        <f t="shared" si="331"/>
        <v/>
      </c>
      <c r="CA43" s="50" t="str">
        <f t="shared" si="331"/>
        <v/>
      </c>
      <c r="CB43" s="50" t="str">
        <f t="shared" si="331"/>
        <v/>
      </c>
      <c r="CC43" s="50" t="str">
        <f t="shared" si="331"/>
        <v/>
      </c>
      <c r="CD43" s="50" t="str">
        <f t="shared" si="331"/>
        <v/>
      </c>
      <c r="CE43" s="50" t="str">
        <f t="shared" si="331"/>
        <v/>
      </c>
      <c r="CF43" s="50" t="str">
        <f t="shared" si="331"/>
        <v/>
      </c>
      <c r="CG43" s="50" t="str">
        <f t="shared" si="331"/>
        <v/>
      </c>
      <c r="CH43" s="50" t="str">
        <f t="shared" si="331"/>
        <v/>
      </c>
      <c r="CI43" s="50" t="str">
        <f t="shared" si="331"/>
        <v/>
      </c>
      <c r="CJ43" s="50" t="str">
        <f t="shared" si="331"/>
        <v/>
      </c>
      <c r="CK43" s="50" t="str">
        <f t="shared" si="331"/>
        <v/>
      </c>
      <c r="CL43" s="50" t="str">
        <f t="shared" si="331"/>
        <v/>
      </c>
      <c r="CM43" s="50" t="str">
        <f t="shared" si="331"/>
        <v/>
      </c>
      <c r="CN43" s="50" t="str">
        <f t="shared" si="331"/>
        <v/>
      </c>
      <c r="CO43" s="50" t="str">
        <f t="shared" si="331"/>
        <v/>
      </c>
      <c r="CP43" s="50" t="str">
        <f t="shared" si="331"/>
        <v/>
      </c>
      <c r="CQ43" s="50" t="str">
        <f t="shared" si="331"/>
        <v/>
      </c>
      <c r="CR43" s="50" t="str">
        <f t="shared" si="331"/>
        <v/>
      </c>
      <c r="CS43" s="50" t="str">
        <f t="shared" si="331"/>
        <v/>
      </c>
      <c r="CT43" s="50" t="str">
        <f t="shared" si="331"/>
        <v/>
      </c>
      <c r="CU43" s="50" t="str">
        <f t="shared" si="331"/>
        <v/>
      </c>
      <c r="CV43" s="50" t="str">
        <f t="shared" si="331"/>
        <v/>
      </c>
      <c r="CW43" s="50" t="str">
        <f t="shared" si="331"/>
        <v/>
      </c>
      <c r="CX43" s="50" t="str">
        <f t="shared" si="331"/>
        <v/>
      </c>
      <c r="CY43" s="50" t="str">
        <f t="shared" si="331"/>
        <v/>
      </c>
      <c r="CZ43" s="50" t="str">
        <f t="shared" si="331"/>
        <v/>
      </c>
      <c r="DA43" s="50" t="str">
        <f t="shared" si="331"/>
        <v/>
      </c>
      <c r="DB43" s="50" t="str">
        <f t="shared" si="331"/>
        <v/>
      </c>
      <c r="DC43" s="50" t="str">
        <f t="shared" si="331"/>
        <v/>
      </c>
      <c r="DD43" s="50" t="str">
        <f t="shared" si="331"/>
        <v/>
      </c>
      <c r="DE43" s="50" t="str">
        <f t="shared" si="331"/>
        <v/>
      </c>
      <c r="DF43" s="50" t="str">
        <f t="shared" si="331"/>
        <v/>
      </c>
      <c r="DG43" s="50" t="str">
        <f t="shared" si="331"/>
        <v/>
      </c>
      <c r="DH43" s="50" t="str">
        <f t="shared" ref="DH43:DW43" si="332">IF(ISNONTEXT($Z43),DG43+$Z43,"")</f>
        <v/>
      </c>
      <c r="DI43" s="50" t="str">
        <f t="shared" si="332"/>
        <v/>
      </c>
      <c r="DJ43" s="50" t="str">
        <f t="shared" si="332"/>
        <v/>
      </c>
      <c r="DK43" s="50" t="str">
        <f t="shared" si="332"/>
        <v/>
      </c>
      <c r="DL43" s="50" t="str">
        <f t="shared" si="332"/>
        <v/>
      </c>
      <c r="DM43" s="50" t="str">
        <f t="shared" si="332"/>
        <v/>
      </c>
      <c r="DN43" s="50" t="str">
        <f t="shared" si="332"/>
        <v/>
      </c>
      <c r="DO43" s="50" t="str">
        <f t="shared" si="332"/>
        <v/>
      </c>
      <c r="DP43" s="50" t="str">
        <f t="shared" si="332"/>
        <v/>
      </c>
      <c r="DQ43" s="50" t="str">
        <f t="shared" si="332"/>
        <v/>
      </c>
      <c r="DR43" s="50" t="str">
        <f t="shared" si="332"/>
        <v/>
      </c>
      <c r="DS43" s="50" t="str">
        <f t="shared" si="332"/>
        <v/>
      </c>
      <c r="DT43" s="50" t="str">
        <f t="shared" si="332"/>
        <v/>
      </c>
      <c r="DU43" s="50" t="str">
        <f t="shared" si="332"/>
        <v/>
      </c>
      <c r="DV43" s="50" t="str">
        <f t="shared" si="332"/>
        <v/>
      </c>
      <c r="DW43" s="50" t="str">
        <f t="shared" si="332"/>
        <v/>
      </c>
      <c r="DX43" s="170" t="e">
        <f t="shared" si="211"/>
        <v>#N/A</v>
      </c>
      <c r="DY43" s="170" t="e">
        <f t="shared" si="212"/>
        <v>#N/A</v>
      </c>
      <c r="DZ43" s="170" t="e">
        <f t="shared" si="213"/>
        <v>#N/A</v>
      </c>
      <c r="EA43" s="170" t="e">
        <f t="shared" si="214"/>
        <v>#N/A</v>
      </c>
      <c r="EB43" s="170" t="e">
        <f t="shared" si="215"/>
        <v>#N/A</v>
      </c>
      <c r="EC43" s="170" t="e">
        <f t="shared" si="216"/>
        <v>#N/A</v>
      </c>
      <c r="ED43" s="170" t="e">
        <f t="shared" si="217"/>
        <v>#N/A</v>
      </c>
      <c r="EE43" s="170" t="e">
        <f t="shared" si="218"/>
        <v>#N/A</v>
      </c>
      <c r="EF43" s="170" t="e">
        <f t="shared" si="219"/>
        <v>#N/A</v>
      </c>
      <c r="EG43" s="170" t="e">
        <f t="shared" si="220"/>
        <v>#N/A</v>
      </c>
      <c r="EH43" s="170" t="e">
        <f t="shared" si="221"/>
        <v>#N/A</v>
      </c>
      <c r="EI43" s="170" t="e">
        <f t="shared" si="222"/>
        <v>#N/A</v>
      </c>
      <c r="EJ43" s="170" t="e">
        <f t="shared" si="223"/>
        <v>#N/A</v>
      </c>
      <c r="EK43" s="170" t="e">
        <f t="shared" si="224"/>
        <v>#N/A</v>
      </c>
      <c r="EL43" s="170" t="e">
        <f t="shared" si="225"/>
        <v>#N/A</v>
      </c>
      <c r="EM43" s="170" t="e">
        <f t="shared" si="226"/>
        <v>#N/A</v>
      </c>
      <c r="EN43" s="170" t="e">
        <f t="shared" si="227"/>
        <v>#N/A</v>
      </c>
      <c r="EO43" s="170" t="e">
        <f t="shared" si="228"/>
        <v>#N/A</v>
      </c>
      <c r="EP43" s="170" t="e">
        <f t="shared" si="229"/>
        <v>#N/A</v>
      </c>
      <c r="EQ43" s="170" t="e">
        <f t="shared" si="230"/>
        <v>#N/A</v>
      </c>
      <c r="ER43" s="170" t="e">
        <f t="shared" si="231"/>
        <v>#N/A</v>
      </c>
      <c r="ES43" s="170" t="e">
        <f t="shared" si="232"/>
        <v>#N/A</v>
      </c>
      <c r="ET43" s="170" t="e">
        <f t="shared" si="233"/>
        <v>#N/A</v>
      </c>
      <c r="EU43" s="170" t="e">
        <f t="shared" si="234"/>
        <v>#N/A</v>
      </c>
      <c r="EV43" s="170" t="e">
        <f t="shared" si="235"/>
        <v>#N/A</v>
      </c>
      <c r="EW43" s="170" t="e">
        <f t="shared" si="236"/>
        <v>#N/A</v>
      </c>
      <c r="EX43" s="170" t="e">
        <f t="shared" si="237"/>
        <v>#N/A</v>
      </c>
      <c r="EY43" s="170" t="e">
        <f t="shared" si="238"/>
        <v>#N/A</v>
      </c>
      <c r="EZ43" s="170" t="e">
        <f t="shared" si="239"/>
        <v>#N/A</v>
      </c>
      <c r="FA43" s="170" t="e">
        <f t="shared" si="240"/>
        <v>#N/A</v>
      </c>
      <c r="FB43" s="170" t="e">
        <f t="shared" si="241"/>
        <v>#N/A</v>
      </c>
      <c r="FC43" s="170" t="e">
        <f t="shared" si="242"/>
        <v>#N/A</v>
      </c>
      <c r="FD43" s="170" t="e">
        <f t="shared" si="243"/>
        <v>#N/A</v>
      </c>
      <c r="FE43" s="170" t="e">
        <f t="shared" si="244"/>
        <v>#N/A</v>
      </c>
      <c r="FF43" s="170" t="e">
        <f t="shared" si="245"/>
        <v>#N/A</v>
      </c>
      <c r="FG43" s="170" t="e">
        <f t="shared" si="246"/>
        <v>#N/A</v>
      </c>
      <c r="FH43" s="170" t="e">
        <f t="shared" si="247"/>
        <v>#N/A</v>
      </c>
      <c r="FI43" s="170" t="e">
        <f t="shared" si="248"/>
        <v>#N/A</v>
      </c>
      <c r="FJ43" s="170" t="e">
        <f t="shared" si="249"/>
        <v>#N/A</v>
      </c>
      <c r="FK43" s="170" t="e">
        <f t="shared" si="250"/>
        <v>#N/A</v>
      </c>
      <c r="FL43" s="170" t="e">
        <f t="shared" si="251"/>
        <v>#N/A</v>
      </c>
      <c r="FM43" s="170" t="e">
        <f t="shared" si="252"/>
        <v>#N/A</v>
      </c>
      <c r="FN43" s="170" t="e">
        <f t="shared" si="253"/>
        <v>#N/A</v>
      </c>
      <c r="FO43" s="170" t="e">
        <f t="shared" si="254"/>
        <v>#N/A</v>
      </c>
      <c r="FP43" s="170" t="e">
        <f t="shared" si="255"/>
        <v>#N/A</v>
      </c>
      <c r="FQ43" s="170" t="e">
        <f t="shared" si="256"/>
        <v>#N/A</v>
      </c>
      <c r="FR43" s="170" t="e">
        <f t="shared" si="257"/>
        <v>#N/A</v>
      </c>
      <c r="FS43" s="170" t="e">
        <f t="shared" si="258"/>
        <v>#N/A</v>
      </c>
      <c r="FT43" s="170" t="e">
        <f t="shared" si="259"/>
        <v>#N/A</v>
      </c>
      <c r="FU43" s="170" t="e">
        <f t="shared" si="260"/>
        <v>#N/A</v>
      </c>
      <c r="FV43" s="170" t="e">
        <f t="shared" si="261"/>
        <v>#N/A</v>
      </c>
      <c r="FW43" s="170" t="e">
        <f t="shared" si="262"/>
        <v>#N/A</v>
      </c>
      <c r="FX43" s="170" t="e">
        <f t="shared" si="263"/>
        <v>#N/A</v>
      </c>
      <c r="FY43" s="170" t="e">
        <f t="shared" si="264"/>
        <v>#N/A</v>
      </c>
      <c r="FZ43" s="170" t="e">
        <f t="shared" si="265"/>
        <v>#N/A</v>
      </c>
      <c r="GA43" s="170" t="e">
        <f t="shared" si="266"/>
        <v>#N/A</v>
      </c>
      <c r="GB43" s="170" t="e">
        <f t="shared" si="267"/>
        <v>#N/A</v>
      </c>
      <c r="GC43" s="170" t="e">
        <f t="shared" si="268"/>
        <v>#N/A</v>
      </c>
      <c r="GD43" s="170" t="e">
        <f t="shared" si="269"/>
        <v>#N/A</v>
      </c>
      <c r="GE43" s="170" t="e">
        <f t="shared" si="270"/>
        <v>#N/A</v>
      </c>
      <c r="GF43" s="170" t="e">
        <f t="shared" si="271"/>
        <v>#N/A</v>
      </c>
      <c r="GG43" s="170" t="e">
        <f t="shared" si="272"/>
        <v>#N/A</v>
      </c>
      <c r="GH43" s="170" t="e">
        <f t="shared" si="273"/>
        <v>#N/A</v>
      </c>
      <c r="GI43" s="170" t="e">
        <f t="shared" si="274"/>
        <v>#N/A</v>
      </c>
      <c r="GJ43" s="170" t="e">
        <f t="shared" si="275"/>
        <v>#N/A</v>
      </c>
      <c r="GK43" s="170" t="e">
        <f t="shared" si="276"/>
        <v>#N/A</v>
      </c>
      <c r="GL43" s="170" t="e">
        <f t="shared" si="277"/>
        <v>#N/A</v>
      </c>
      <c r="GM43" s="170" t="e">
        <f t="shared" si="278"/>
        <v>#N/A</v>
      </c>
      <c r="GN43" s="170" t="e">
        <f t="shared" si="279"/>
        <v>#N/A</v>
      </c>
      <c r="GO43" s="170" t="e">
        <f t="shared" si="280"/>
        <v>#N/A</v>
      </c>
      <c r="GP43" s="170" t="e">
        <f t="shared" si="281"/>
        <v>#N/A</v>
      </c>
      <c r="GQ43" s="170" t="e">
        <f t="shared" si="282"/>
        <v>#N/A</v>
      </c>
      <c r="GR43" s="170" t="e">
        <f t="shared" si="283"/>
        <v>#N/A</v>
      </c>
      <c r="GS43" s="170" t="e">
        <f t="shared" si="284"/>
        <v>#N/A</v>
      </c>
      <c r="GT43" s="170" t="e">
        <f t="shared" si="285"/>
        <v>#N/A</v>
      </c>
      <c r="GU43" s="170" t="e">
        <f t="shared" si="286"/>
        <v>#N/A</v>
      </c>
      <c r="GV43" s="170" t="e">
        <f t="shared" si="287"/>
        <v>#N/A</v>
      </c>
      <c r="GW43" s="170" t="e">
        <f t="shared" si="288"/>
        <v>#N/A</v>
      </c>
      <c r="GX43" s="170" t="e">
        <f t="shared" si="289"/>
        <v>#N/A</v>
      </c>
      <c r="GY43" s="170" t="e">
        <f t="shared" si="290"/>
        <v>#N/A</v>
      </c>
      <c r="GZ43" s="170" t="e">
        <f t="shared" si="291"/>
        <v>#N/A</v>
      </c>
      <c r="HA43" s="170" t="e">
        <f t="shared" si="292"/>
        <v>#N/A</v>
      </c>
      <c r="HB43" s="170" t="e">
        <f t="shared" si="293"/>
        <v>#N/A</v>
      </c>
      <c r="HC43" s="170" t="e">
        <f t="shared" si="294"/>
        <v>#N/A</v>
      </c>
      <c r="HD43" s="170" t="e">
        <f t="shared" si="295"/>
        <v>#N/A</v>
      </c>
      <c r="HE43" s="170" t="e">
        <f t="shared" si="296"/>
        <v>#N/A</v>
      </c>
      <c r="HF43" s="170" t="e">
        <f t="shared" si="297"/>
        <v>#N/A</v>
      </c>
      <c r="HG43" s="170" t="e">
        <f t="shared" si="298"/>
        <v>#N/A</v>
      </c>
      <c r="HH43" s="170" t="e">
        <f t="shared" si="299"/>
        <v>#N/A</v>
      </c>
      <c r="HI43" s="170" t="e">
        <f t="shared" si="300"/>
        <v>#N/A</v>
      </c>
      <c r="HJ43" s="170" t="e">
        <f t="shared" si="301"/>
        <v>#N/A</v>
      </c>
      <c r="HK43" s="170" t="e">
        <f t="shared" si="302"/>
        <v>#N/A</v>
      </c>
      <c r="HL43" s="170" t="e">
        <f t="shared" si="303"/>
        <v>#N/A</v>
      </c>
      <c r="HM43" s="170" t="e">
        <f t="shared" si="304"/>
        <v>#N/A</v>
      </c>
      <c r="HN43" s="170" t="e">
        <f t="shared" si="305"/>
        <v>#N/A</v>
      </c>
      <c r="HO43" s="170" t="e">
        <f t="shared" si="306"/>
        <v>#N/A</v>
      </c>
      <c r="HP43" s="170" t="e">
        <f t="shared" si="307"/>
        <v>#N/A</v>
      </c>
      <c r="HQ43" s="170" t="e">
        <f t="shared" si="308"/>
        <v>#N/A</v>
      </c>
      <c r="HR43" s="170" t="e">
        <f t="shared" si="309"/>
        <v>#N/A</v>
      </c>
      <c r="HS43" s="170" t="e">
        <f t="shared" si="310"/>
        <v>#N/A</v>
      </c>
      <c r="HT43" s="170" t="e">
        <f t="shared" si="311"/>
        <v>#N/A</v>
      </c>
    </row>
    <row r="44" spans="1:228" hidden="1" x14ac:dyDescent="0.25">
      <c r="A44" s="4">
        <v>41</v>
      </c>
      <c r="B44" s="110"/>
      <c r="C44" s="118"/>
      <c r="D44" s="123" t="str">
        <f t="shared" si="205"/>
        <v/>
      </c>
      <c r="E44" s="96"/>
      <c r="F44" s="123" t="str">
        <f t="shared" si="206"/>
        <v/>
      </c>
      <c r="G44" s="118"/>
      <c r="H44" s="111"/>
      <c r="I44" s="36" t="str">
        <f t="shared" si="0"/>
        <v/>
      </c>
      <c r="J44" s="36" t="str">
        <f t="shared" si="1"/>
        <v/>
      </c>
      <c r="K44" s="74" t="str">
        <f t="shared" si="109"/>
        <v/>
      </c>
      <c r="L44" s="23"/>
      <c r="M44" s="58"/>
      <c r="N44" s="281"/>
      <c r="O44" s="75" t="str">
        <f>IF(AND(D44&gt;0,E44&gt;0,F44&gt;0),IF(ISBLANK(N44),IF(ISBLANK(L44),"",(F44-D44)*VLOOKUP(L44,VLookups!$A$4:$B$13,2,FALSE)),N44),"")</f>
        <v/>
      </c>
      <c r="P44" s="76" t="str">
        <f t="shared" si="207"/>
        <v/>
      </c>
      <c r="Q44" s="96"/>
      <c r="R44" s="271" t="str">
        <f>IF(AND(Q44&gt;0,E44&gt;0,NOT(O44="")),ABS(VLOOKUP($Q$1,VLookups!$A$43:$B$44,2,FALSE)-_xlfn.NORM.DIST(Q44,K44,O44,TRUE)),"")</f>
        <v/>
      </c>
      <c r="S44" s="95" t="str">
        <f>IF(AND($D44&gt;0,$E44&gt;0,$F44&gt;0,NOT(ISBLANK($L44))),_xlfn.NORM.INV(ABS(VLOOKUP($Q$1,VLookups!$A$43:$B$44,2,FALSE)-S$3),$K44,$O44),"")</f>
        <v/>
      </c>
      <c r="T44" s="94" t="str">
        <f>IF(AND($D44&gt;0,$E44&gt;0,$F44&gt;0,NOT(ISBLANK($L44))),_xlfn.NORM.INV(ABS(VLOOKUP($Q$1,VLookups!$A$43:$B$44,2,FALSE)-T$3),$K44,$O44),"")</f>
        <v/>
      </c>
      <c r="U44" s="95" t="str">
        <f>IF(AND($D44&gt;0,$E44&gt;0,$F44&gt;0,NOT(ISBLANK($L44))),_xlfn.NORM.INV(ABS(VLOOKUP($Q$1,VLookups!$A$43:$B$44,2,FALSE)-U$3),$K44,$O44),"")</f>
        <v/>
      </c>
      <c r="V44" s="94" t="str">
        <f>IF(AND($D44&gt;0,$E44&gt;0,$F44&gt;0,NOT(ISBLANK($L44))),_xlfn.NORM.INV(ABS(VLOOKUP($Q$1,VLookups!$A$43:$B$44,2,FALSE)-V$3),$K44,$O44),"")</f>
        <v/>
      </c>
      <c r="W44" s="95" t="str">
        <f>IF(AND($D44&gt;0,$E44&gt;0,$F44&gt;0,NOT(ISBLANK($L44))),_xlfn.NORM.INV(ABS(VLOOKUP($Q$1,VLookups!$A$43:$B$44,2,FALSE)-W$3),$K44,$O44),"")</f>
        <v/>
      </c>
      <c r="X44" s="94" t="str">
        <f>IF(AND($D44&gt;0,$E44&gt;0,$F44&gt;0,NOT(ISBLANK($L44))),_xlfn.NORM.INV(ABS(VLOOKUP($Q$1,VLookups!$A$43:$B$44,2,FALSE)-X$3),$K44,$O44),"")</f>
        <v/>
      </c>
      <c r="Y44" s="5"/>
      <c r="Z44" s="169" t="str">
        <f t="shared" si="110"/>
        <v/>
      </c>
      <c r="AA44" s="50" t="str">
        <f t="shared" ref="AA44:AT44" si="333">IF(ISNONTEXT($Z44),AB44-$Z44,"")</f>
        <v/>
      </c>
      <c r="AB44" s="50" t="str">
        <f t="shared" si="333"/>
        <v/>
      </c>
      <c r="AC44" s="50" t="str">
        <f t="shared" si="333"/>
        <v/>
      </c>
      <c r="AD44" s="50" t="str">
        <f t="shared" si="333"/>
        <v/>
      </c>
      <c r="AE44" s="50" t="str">
        <f t="shared" si="333"/>
        <v/>
      </c>
      <c r="AF44" s="50" t="str">
        <f t="shared" si="333"/>
        <v/>
      </c>
      <c r="AG44" s="50" t="str">
        <f t="shared" si="333"/>
        <v/>
      </c>
      <c r="AH44" s="50" t="str">
        <f t="shared" si="333"/>
        <v/>
      </c>
      <c r="AI44" s="50" t="str">
        <f t="shared" si="333"/>
        <v/>
      </c>
      <c r="AJ44" s="50" t="str">
        <f t="shared" si="333"/>
        <v/>
      </c>
      <c r="AK44" s="50" t="str">
        <f t="shared" si="333"/>
        <v/>
      </c>
      <c r="AL44" s="50" t="str">
        <f t="shared" si="333"/>
        <v/>
      </c>
      <c r="AM44" s="50" t="str">
        <f t="shared" si="333"/>
        <v/>
      </c>
      <c r="AN44" s="50" t="str">
        <f t="shared" si="333"/>
        <v/>
      </c>
      <c r="AO44" s="50" t="str">
        <f t="shared" si="333"/>
        <v/>
      </c>
      <c r="AP44" s="50" t="str">
        <f t="shared" si="333"/>
        <v/>
      </c>
      <c r="AQ44" s="50" t="str">
        <f t="shared" si="333"/>
        <v/>
      </c>
      <c r="AR44" s="50" t="str">
        <f t="shared" si="333"/>
        <v/>
      </c>
      <c r="AS44" s="50" t="str">
        <f t="shared" si="333"/>
        <v/>
      </c>
      <c r="AT44" s="50" t="str">
        <f t="shared" si="333"/>
        <v/>
      </c>
      <c r="AU44" s="50" t="str">
        <f t="shared" si="112"/>
        <v/>
      </c>
      <c r="AV44" s="50" t="str">
        <f t="shared" ref="AV44:DG44" si="334">IF(ISNONTEXT($Z44),AU44+$Z44,"")</f>
        <v/>
      </c>
      <c r="AW44" s="50" t="str">
        <f t="shared" si="334"/>
        <v/>
      </c>
      <c r="AX44" s="50" t="str">
        <f t="shared" si="334"/>
        <v/>
      </c>
      <c r="AY44" s="50" t="str">
        <f t="shared" si="334"/>
        <v/>
      </c>
      <c r="AZ44" s="50" t="str">
        <f t="shared" si="334"/>
        <v/>
      </c>
      <c r="BA44" s="50" t="str">
        <f t="shared" si="334"/>
        <v/>
      </c>
      <c r="BB44" s="50" t="str">
        <f t="shared" si="334"/>
        <v/>
      </c>
      <c r="BC44" s="50" t="str">
        <f t="shared" si="334"/>
        <v/>
      </c>
      <c r="BD44" s="50" t="str">
        <f t="shared" si="334"/>
        <v/>
      </c>
      <c r="BE44" s="50" t="str">
        <f t="shared" si="334"/>
        <v/>
      </c>
      <c r="BF44" s="50" t="str">
        <f t="shared" si="334"/>
        <v/>
      </c>
      <c r="BG44" s="50" t="str">
        <f t="shared" si="334"/>
        <v/>
      </c>
      <c r="BH44" s="50" t="str">
        <f t="shared" si="334"/>
        <v/>
      </c>
      <c r="BI44" s="50" t="str">
        <f t="shared" si="334"/>
        <v/>
      </c>
      <c r="BJ44" s="50" t="str">
        <f t="shared" si="334"/>
        <v/>
      </c>
      <c r="BK44" s="50" t="str">
        <f t="shared" si="334"/>
        <v/>
      </c>
      <c r="BL44" s="50" t="str">
        <f t="shared" si="334"/>
        <v/>
      </c>
      <c r="BM44" s="50" t="str">
        <f t="shared" si="334"/>
        <v/>
      </c>
      <c r="BN44" s="50" t="str">
        <f t="shared" si="334"/>
        <v/>
      </c>
      <c r="BO44" s="50" t="str">
        <f t="shared" si="334"/>
        <v/>
      </c>
      <c r="BP44" s="50" t="str">
        <f t="shared" si="334"/>
        <v/>
      </c>
      <c r="BQ44" s="50" t="str">
        <f t="shared" si="334"/>
        <v/>
      </c>
      <c r="BR44" s="50" t="str">
        <f t="shared" si="334"/>
        <v/>
      </c>
      <c r="BS44" s="50" t="str">
        <f t="shared" si="334"/>
        <v/>
      </c>
      <c r="BT44" s="50" t="str">
        <f t="shared" si="334"/>
        <v/>
      </c>
      <c r="BU44" s="50" t="str">
        <f t="shared" si="334"/>
        <v/>
      </c>
      <c r="BV44" s="50" t="str">
        <f t="shared" si="334"/>
        <v/>
      </c>
      <c r="BW44" s="50" t="str">
        <f t="shared" si="334"/>
        <v/>
      </c>
      <c r="BX44" s="50" t="str">
        <f t="shared" si="334"/>
        <v/>
      </c>
      <c r="BY44" s="50" t="str">
        <f t="shared" si="334"/>
        <v/>
      </c>
      <c r="BZ44" s="50" t="str">
        <f t="shared" si="334"/>
        <v/>
      </c>
      <c r="CA44" s="50" t="str">
        <f t="shared" si="334"/>
        <v/>
      </c>
      <c r="CB44" s="50" t="str">
        <f t="shared" si="334"/>
        <v/>
      </c>
      <c r="CC44" s="50" t="str">
        <f t="shared" si="334"/>
        <v/>
      </c>
      <c r="CD44" s="50" t="str">
        <f t="shared" si="334"/>
        <v/>
      </c>
      <c r="CE44" s="50" t="str">
        <f t="shared" si="334"/>
        <v/>
      </c>
      <c r="CF44" s="50" t="str">
        <f t="shared" si="334"/>
        <v/>
      </c>
      <c r="CG44" s="50" t="str">
        <f t="shared" si="334"/>
        <v/>
      </c>
      <c r="CH44" s="50" t="str">
        <f t="shared" si="334"/>
        <v/>
      </c>
      <c r="CI44" s="50" t="str">
        <f t="shared" si="334"/>
        <v/>
      </c>
      <c r="CJ44" s="50" t="str">
        <f t="shared" si="334"/>
        <v/>
      </c>
      <c r="CK44" s="50" t="str">
        <f t="shared" si="334"/>
        <v/>
      </c>
      <c r="CL44" s="50" t="str">
        <f t="shared" si="334"/>
        <v/>
      </c>
      <c r="CM44" s="50" t="str">
        <f t="shared" si="334"/>
        <v/>
      </c>
      <c r="CN44" s="50" t="str">
        <f t="shared" si="334"/>
        <v/>
      </c>
      <c r="CO44" s="50" t="str">
        <f t="shared" si="334"/>
        <v/>
      </c>
      <c r="CP44" s="50" t="str">
        <f t="shared" si="334"/>
        <v/>
      </c>
      <c r="CQ44" s="50" t="str">
        <f t="shared" si="334"/>
        <v/>
      </c>
      <c r="CR44" s="50" t="str">
        <f t="shared" si="334"/>
        <v/>
      </c>
      <c r="CS44" s="50" t="str">
        <f t="shared" si="334"/>
        <v/>
      </c>
      <c r="CT44" s="50" t="str">
        <f t="shared" si="334"/>
        <v/>
      </c>
      <c r="CU44" s="50" t="str">
        <f t="shared" si="334"/>
        <v/>
      </c>
      <c r="CV44" s="50" t="str">
        <f t="shared" si="334"/>
        <v/>
      </c>
      <c r="CW44" s="50" t="str">
        <f t="shared" si="334"/>
        <v/>
      </c>
      <c r="CX44" s="50" t="str">
        <f t="shared" si="334"/>
        <v/>
      </c>
      <c r="CY44" s="50" t="str">
        <f t="shared" si="334"/>
        <v/>
      </c>
      <c r="CZ44" s="50" t="str">
        <f t="shared" si="334"/>
        <v/>
      </c>
      <c r="DA44" s="50" t="str">
        <f t="shared" si="334"/>
        <v/>
      </c>
      <c r="DB44" s="50" t="str">
        <f t="shared" si="334"/>
        <v/>
      </c>
      <c r="DC44" s="50" t="str">
        <f t="shared" si="334"/>
        <v/>
      </c>
      <c r="DD44" s="50" t="str">
        <f t="shared" si="334"/>
        <v/>
      </c>
      <c r="DE44" s="50" t="str">
        <f t="shared" si="334"/>
        <v/>
      </c>
      <c r="DF44" s="50" t="str">
        <f t="shared" si="334"/>
        <v/>
      </c>
      <c r="DG44" s="50" t="str">
        <f t="shared" si="334"/>
        <v/>
      </c>
      <c r="DH44" s="50" t="str">
        <f t="shared" ref="DH44:DW44" si="335">IF(ISNONTEXT($Z44),DG44+$Z44,"")</f>
        <v/>
      </c>
      <c r="DI44" s="50" t="str">
        <f t="shared" si="335"/>
        <v/>
      </c>
      <c r="DJ44" s="50" t="str">
        <f t="shared" si="335"/>
        <v/>
      </c>
      <c r="DK44" s="50" t="str">
        <f t="shared" si="335"/>
        <v/>
      </c>
      <c r="DL44" s="50" t="str">
        <f t="shared" si="335"/>
        <v/>
      </c>
      <c r="DM44" s="50" t="str">
        <f t="shared" si="335"/>
        <v/>
      </c>
      <c r="DN44" s="50" t="str">
        <f t="shared" si="335"/>
        <v/>
      </c>
      <c r="DO44" s="50" t="str">
        <f t="shared" si="335"/>
        <v/>
      </c>
      <c r="DP44" s="50" t="str">
        <f t="shared" si="335"/>
        <v/>
      </c>
      <c r="DQ44" s="50" t="str">
        <f t="shared" si="335"/>
        <v/>
      </c>
      <c r="DR44" s="50" t="str">
        <f t="shared" si="335"/>
        <v/>
      </c>
      <c r="DS44" s="50" t="str">
        <f t="shared" si="335"/>
        <v/>
      </c>
      <c r="DT44" s="50" t="str">
        <f t="shared" si="335"/>
        <v/>
      </c>
      <c r="DU44" s="50" t="str">
        <f t="shared" si="335"/>
        <v/>
      </c>
      <c r="DV44" s="50" t="str">
        <f t="shared" si="335"/>
        <v/>
      </c>
      <c r="DW44" s="50" t="str">
        <f t="shared" si="335"/>
        <v/>
      </c>
      <c r="DX44" s="170" t="e">
        <f t="shared" si="211"/>
        <v>#N/A</v>
      </c>
      <c r="DY44" s="170" t="e">
        <f t="shared" si="212"/>
        <v>#N/A</v>
      </c>
      <c r="DZ44" s="170" t="e">
        <f t="shared" si="213"/>
        <v>#N/A</v>
      </c>
      <c r="EA44" s="170" t="e">
        <f t="shared" si="214"/>
        <v>#N/A</v>
      </c>
      <c r="EB44" s="170" t="e">
        <f t="shared" si="215"/>
        <v>#N/A</v>
      </c>
      <c r="EC44" s="170" t="e">
        <f t="shared" si="216"/>
        <v>#N/A</v>
      </c>
      <c r="ED44" s="170" t="e">
        <f t="shared" si="217"/>
        <v>#N/A</v>
      </c>
      <c r="EE44" s="170" t="e">
        <f t="shared" si="218"/>
        <v>#N/A</v>
      </c>
      <c r="EF44" s="170" t="e">
        <f t="shared" si="219"/>
        <v>#N/A</v>
      </c>
      <c r="EG44" s="170" t="e">
        <f t="shared" si="220"/>
        <v>#N/A</v>
      </c>
      <c r="EH44" s="170" t="e">
        <f t="shared" si="221"/>
        <v>#N/A</v>
      </c>
      <c r="EI44" s="170" t="e">
        <f t="shared" si="222"/>
        <v>#N/A</v>
      </c>
      <c r="EJ44" s="170" t="e">
        <f t="shared" si="223"/>
        <v>#N/A</v>
      </c>
      <c r="EK44" s="170" t="e">
        <f t="shared" si="224"/>
        <v>#N/A</v>
      </c>
      <c r="EL44" s="170" t="e">
        <f t="shared" si="225"/>
        <v>#N/A</v>
      </c>
      <c r="EM44" s="170" t="e">
        <f t="shared" si="226"/>
        <v>#N/A</v>
      </c>
      <c r="EN44" s="170" t="e">
        <f t="shared" si="227"/>
        <v>#N/A</v>
      </c>
      <c r="EO44" s="170" t="e">
        <f t="shared" si="228"/>
        <v>#N/A</v>
      </c>
      <c r="EP44" s="170" t="e">
        <f t="shared" si="229"/>
        <v>#N/A</v>
      </c>
      <c r="EQ44" s="170" t="e">
        <f t="shared" si="230"/>
        <v>#N/A</v>
      </c>
      <c r="ER44" s="170" t="e">
        <f t="shared" si="231"/>
        <v>#N/A</v>
      </c>
      <c r="ES44" s="170" t="e">
        <f t="shared" si="232"/>
        <v>#N/A</v>
      </c>
      <c r="ET44" s="170" t="e">
        <f t="shared" si="233"/>
        <v>#N/A</v>
      </c>
      <c r="EU44" s="170" t="e">
        <f t="shared" si="234"/>
        <v>#N/A</v>
      </c>
      <c r="EV44" s="170" t="e">
        <f t="shared" si="235"/>
        <v>#N/A</v>
      </c>
      <c r="EW44" s="170" t="e">
        <f t="shared" si="236"/>
        <v>#N/A</v>
      </c>
      <c r="EX44" s="170" t="e">
        <f t="shared" si="237"/>
        <v>#N/A</v>
      </c>
      <c r="EY44" s="170" t="e">
        <f t="shared" si="238"/>
        <v>#N/A</v>
      </c>
      <c r="EZ44" s="170" t="e">
        <f t="shared" si="239"/>
        <v>#N/A</v>
      </c>
      <c r="FA44" s="170" t="e">
        <f t="shared" si="240"/>
        <v>#N/A</v>
      </c>
      <c r="FB44" s="170" t="e">
        <f t="shared" si="241"/>
        <v>#N/A</v>
      </c>
      <c r="FC44" s="170" t="e">
        <f t="shared" si="242"/>
        <v>#N/A</v>
      </c>
      <c r="FD44" s="170" t="e">
        <f t="shared" si="243"/>
        <v>#N/A</v>
      </c>
      <c r="FE44" s="170" t="e">
        <f t="shared" si="244"/>
        <v>#N/A</v>
      </c>
      <c r="FF44" s="170" t="e">
        <f t="shared" si="245"/>
        <v>#N/A</v>
      </c>
      <c r="FG44" s="170" t="e">
        <f t="shared" si="246"/>
        <v>#N/A</v>
      </c>
      <c r="FH44" s="170" t="e">
        <f t="shared" si="247"/>
        <v>#N/A</v>
      </c>
      <c r="FI44" s="170" t="e">
        <f t="shared" si="248"/>
        <v>#N/A</v>
      </c>
      <c r="FJ44" s="170" t="e">
        <f t="shared" si="249"/>
        <v>#N/A</v>
      </c>
      <c r="FK44" s="170" t="e">
        <f t="shared" si="250"/>
        <v>#N/A</v>
      </c>
      <c r="FL44" s="170" t="e">
        <f t="shared" si="251"/>
        <v>#N/A</v>
      </c>
      <c r="FM44" s="170" t="e">
        <f t="shared" si="252"/>
        <v>#N/A</v>
      </c>
      <c r="FN44" s="170" t="e">
        <f t="shared" si="253"/>
        <v>#N/A</v>
      </c>
      <c r="FO44" s="170" t="e">
        <f t="shared" si="254"/>
        <v>#N/A</v>
      </c>
      <c r="FP44" s="170" t="e">
        <f t="shared" si="255"/>
        <v>#N/A</v>
      </c>
      <c r="FQ44" s="170" t="e">
        <f t="shared" si="256"/>
        <v>#N/A</v>
      </c>
      <c r="FR44" s="170" t="e">
        <f t="shared" si="257"/>
        <v>#N/A</v>
      </c>
      <c r="FS44" s="170" t="e">
        <f t="shared" si="258"/>
        <v>#N/A</v>
      </c>
      <c r="FT44" s="170" t="e">
        <f t="shared" si="259"/>
        <v>#N/A</v>
      </c>
      <c r="FU44" s="170" t="e">
        <f t="shared" si="260"/>
        <v>#N/A</v>
      </c>
      <c r="FV44" s="170" t="e">
        <f t="shared" si="261"/>
        <v>#N/A</v>
      </c>
      <c r="FW44" s="170" t="e">
        <f t="shared" si="262"/>
        <v>#N/A</v>
      </c>
      <c r="FX44" s="170" t="e">
        <f t="shared" si="263"/>
        <v>#N/A</v>
      </c>
      <c r="FY44" s="170" t="e">
        <f t="shared" si="264"/>
        <v>#N/A</v>
      </c>
      <c r="FZ44" s="170" t="e">
        <f t="shared" si="265"/>
        <v>#N/A</v>
      </c>
      <c r="GA44" s="170" t="e">
        <f t="shared" si="266"/>
        <v>#N/A</v>
      </c>
      <c r="GB44" s="170" t="e">
        <f t="shared" si="267"/>
        <v>#N/A</v>
      </c>
      <c r="GC44" s="170" t="e">
        <f t="shared" si="268"/>
        <v>#N/A</v>
      </c>
      <c r="GD44" s="170" t="e">
        <f t="shared" si="269"/>
        <v>#N/A</v>
      </c>
      <c r="GE44" s="170" t="e">
        <f t="shared" si="270"/>
        <v>#N/A</v>
      </c>
      <c r="GF44" s="170" t="e">
        <f t="shared" si="271"/>
        <v>#N/A</v>
      </c>
      <c r="GG44" s="170" t="e">
        <f t="shared" si="272"/>
        <v>#N/A</v>
      </c>
      <c r="GH44" s="170" t="e">
        <f t="shared" si="273"/>
        <v>#N/A</v>
      </c>
      <c r="GI44" s="170" t="e">
        <f t="shared" si="274"/>
        <v>#N/A</v>
      </c>
      <c r="GJ44" s="170" t="e">
        <f t="shared" si="275"/>
        <v>#N/A</v>
      </c>
      <c r="GK44" s="170" t="e">
        <f t="shared" si="276"/>
        <v>#N/A</v>
      </c>
      <c r="GL44" s="170" t="e">
        <f t="shared" si="277"/>
        <v>#N/A</v>
      </c>
      <c r="GM44" s="170" t="e">
        <f t="shared" si="278"/>
        <v>#N/A</v>
      </c>
      <c r="GN44" s="170" t="e">
        <f t="shared" si="279"/>
        <v>#N/A</v>
      </c>
      <c r="GO44" s="170" t="e">
        <f t="shared" si="280"/>
        <v>#N/A</v>
      </c>
      <c r="GP44" s="170" t="e">
        <f t="shared" si="281"/>
        <v>#N/A</v>
      </c>
      <c r="GQ44" s="170" t="e">
        <f t="shared" si="282"/>
        <v>#N/A</v>
      </c>
      <c r="GR44" s="170" t="e">
        <f t="shared" si="283"/>
        <v>#N/A</v>
      </c>
      <c r="GS44" s="170" t="e">
        <f t="shared" si="284"/>
        <v>#N/A</v>
      </c>
      <c r="GT44" s="170" t="e">
        <f t="shared" si="285"/>
        <v>#N/A</v>
      </c>
      <c r="GU44" s="170" t="e">
        <f t="shared" si="286"/>
        <v>#N/A</v>
      </c>
      <c r="GV44" s="170" t="e">
        <f t="shared" si="287"/>
        <v>#N/A</v>
      </c>
      <c r="GW44" s="170" t="e">
        <f t="shared" si="288"/>
        <v>#N/A</v>
      </c>
      <c r="GX44" s="170" t="e">
        <f t="shared" si="289"/>
        <v>#N/A</v>
      </c>
      <c r="GY44" s="170" t="e">
        <f t="shared" si="290"/>
        <v>#N/A</v>
      </c>
      <c r="GZ44" s="170" t="e">
        <f t="shared" si="291"/>
        <v>#N/A</v>
      </c>
      <c r="HA44" s="170" t="e">
        <f t="shared" si="292"/>
        <v>#N/A</v>
      </c>
      <c r="HB44" s="170" t="e">
        <f t="shared" si="293"/>
        <v>#N/A</v>
      </c>
      <c r="HC44" s="170" t="e">
        <f t="shared" si="294"/>
        <v>#N/A</v>
      </c>
      <c r="HD44" s="170" t="e">
        <f t="shared" si="295"/>
        <v>#N/A</v>
      </c>
      <c r="HE44" s="170" t="e">
        <f t="shared" si="296"/>
        <v>#N/A</v>
      </c>
      <c r="HF44" s="170" t="e">
        <f t="shared" si="297"/>
        <v>#N/A</v>
      </c>
      <c r="HG44" s="170" t="e">
        <f t="shared" si="298"/>
        <v>#N/A</v>
      </c>
      <c r="HH44" s="170" t="e">
        <f t="shared" si="299"/>
        <v>#N/A</v>
      </c>
      <c r="HI44" s="170" t="e">
        <f t="shared" si="300"/>
        <v>#N/A</v>
      </c>
      <c r="HJ44" s="170" t="e">
        <f t="shared" si="301"/>
        <v>#N/A</v>
      </c>
      <c r="HK44" s="170" t="e">
        <f t="shared" si="302"/>
        <v>#N/A</v>
      </c>
      <c r="HL44" s="170" t="e">
        <f t="shared" si="303"/>
        <v>#N/A</v>
      </c>
      <c r="HM44" s="170" t="e">
        <f t="shared" si="304"/>
        <v>#N/A</v>
      </c>
      <c r="HN44" s="170" t="e">
        <f t="shared" si="305"/>
        <v>#N/A</v>
      </c>
      <c r="HO44" s="170" t="e">
        <f t="shared" si="306"/>
        <v>#N/A</v>
      </c>
      <c r="HP44" s="170" t="e">
        <f t="shared" si="307"/>
        <v>#N/A</v>
      </c>
      <c r="HQ44" s="170" t="e">
        <f t="shared" si="308"/>
        <v>#N/A</v>
      </c>
      <c r="HR44" s="170" t="e">
        <f t="shared" si="309"/>
        <v>#N/A</v>
      </c>
      <c r="HS44" s="170" t="e">
        <f t="shared" si="310"/>
        <v>#N/A</v>
      </c>
      <c r="HT44" s="170" t="e">
        <f t="shared" si="311"/>
        <v>#N/A</v>
      </c>
    </row>
    <row r="45" spans="1:228" hidden="1" x14ac:dyDescent="0.25">
      <c r="A45" s="4">
        <v>42</v>
      </c>
      <c r="B45" s="110"/>
      <c r="C45" s="118"/>
      <c r="D45" s="123" t="str">
        <f t="shared" si="205"/>
        <v/>
      </c>
      <c r="E45" s="96"/>
      <c r="F45" s="123" t="str">
        <f t="shared" si="206"/>
        <v/>
      </c>
      <c r="G45" s="118"/>
      <c r="H45" s="111"/>
      <c r="I45" s="36" t="str">
        <f t="shared" si="0"/>
        <v/>
      </c>
      <c r="J45" s="36" t="str">
        <f t="shared" si="1"/>
        <v/>
      </c>
      <c r="K45" s="74" t="str">
        <f t="shared" si="109"/>
        <v/>
      </c>
      <c r="L45" s="23"/>
      <c r="M45" s="58"/>
      <c r="N45" s="281"/>
      <c r="O45" s="75" t="str">
        <f>IF(AND(D45&gt;0,E45&gt;0,F45&gt;0),IF(ISBLANK(N45),IF(ISBLANK(L45),"",(F45-D45)*VLOOKUP(L45,VLookups!$A$4:$B$13,2,FALSE)),N45),"")</f>
        <v/>
      </c>
      <c r="P45" s="76" t="str">
        <f t="shared" si="207"/>
        <v/>
      </c>
      <c r="Q45" s="96"/>
      <c r="R45" s="271" t="str">
        <f>IF(AND(Q45&gt;0,E45&gt;0,NOT(O45="")),ABS(VLOOKUP($Q$1,VLookups!$A$43:$B$44,2,FALSE)-_xlfn.NORM.DIST(Q45,K45,O45,TRUE)),"")</f>
        <v/>
      </c>
      <c r="S45" s="95" t="str">
        <f>IF(AND($D45&gt;0,$E45&gt;0,$F45&gt;0,NOT(ISBLANK($L45))),_xlfn.NORM.INV(ABS(VLOOKUP($Q$1,VLookups!$A$43:$B$44,2,FALSE)-S$3),$K45,$O45),"")</f>
        <v/>
      </c>
      <c r="T45" s="94" t="str">
        <f>IF(AND($D45&gt;0,$E45&gt;0,$F45&gt;0,NOT(ISBLANK($L45))),_xlfn.NORM.INV(ABS(VLOOKUP($Q$1,VLookups!$A$43:$B$44,2,FALSE)-T$3),$K45,$O45),"")</f>
        <v/>
      </c>
      <c r="U45" s="95" t="str">
        <f>IF(AND($D45&gt;0,$E45&gt;0,$F45&gt;0,NOT(ISBLANK($L45))),_xlfn.NORM.INV(ABS(VLOOKUP($Q$1,VLookups!$A$43:$B$44,2,FALSE)-U$3),$K45,$O45),"")</f>
        <v/>
      </c>
      <c r="V45" s="94" t="str">
        <f>IF(AND($D45&gt;0,$E45&gt;0,$F45&gt;0,NOT(ISBLANK($L45))),_xlfn.NORM.INV(ABS(VLOOKUP($Q$1,VLookups!$A$43:$B$44,2,FALSE)-V$3),$K45,$O45),"")</f>
        <v/>
      </c>
      <c r="W45" s="95" t="str">
        <f>IF(AND($D45&gt;0,$E45&gt;0,$F45&gt;0,NOT(ISBLANK($L45))),_xlfn.NORM.INV(ABS(VLOOKUP($Q$1,VLookups!$A$43:$B$44,2,FALSE)-W$3),$K45,$O45),"")</f>
        <v/>
      </c>
      <c r="X45" s="94" t="str">
        <f>IF(AND($D45&gt;0,$E45&gt;0,$F45&gt;0,NOT(ISBLANK($L45))),_xlfn.NORM.INV(ABS(VLOOKUP($Q$1,VLookups!$A$43:$B$44,2,FALSE)-X$3),$K45,$O45),"")</f>
        <v/>
      </c>
      <c r="Y45" s="5"/>
      <c r="Z45" s="169" t="str">
        <f t="shared" si="110"/>
        <v/>
      </c>
      <c r="AA45" s="50" t="str">
        <f t="shared" ref="AA45:AT45" si="336">IF(ISNONTEXT($Z45),AB45-$Z45,"")</f>
        <v/>
      </c>
      <c r="AB45" s="50" t="str">
        <f t="shared" si="336"/>
        <v/>
      </c>
      <c r="AC45" s="50" t="str">
        <f t="shared" si="336"/>
        <v/>
      </c>
      <c r="AD45" s="50" t="str">
        <f t="shared" si="336"/>
        <v/>
      </c>
      <c r="AE45" s="50" t="str">
        <f t="shared" si="336"/>
        <v/>
      </c>
      <c r="AF45" s="50" t="str">
        <f t="shared" si="336"/>
        <v/>
      </c>
      <c r="AG45" s="50" t="str">
        <f t="shared" si="336"/>
        <v/>
      </c>
      <c r="AH45" s="50" t="str">
        <f t="shared" si="336"/>
        <v/>
      </c>
      <c r="AI45" s="50" t="str">
        <f t="shared" si="336"/>
        <v/>
      </c>
      <c r="AJ45" s="50" t="str">
        <f t="shared" si="336"/>
        <v/>
      </c>
      <c r="AK45" s="50" t="str">
        <f t="shared" si="336"/>
        <v/>
      </c>
      <c r="AL45" s="50" t="str">
        <f t="shared" si="336"/>
        <v/>
      </c>
      <c r="AM45" s="50" t="str">
        <f t="shared" si="336"/>
        <v/>
      </c>
      <c r="AN45" s="50" t="str">
        <f t="shared" si="336"/>
        <v/>
      </c>
      <c r="AO45" s="50" t="str">
        <f t="shared" si="336"/>
        <v/>
      </c>
      <c r="AP45" s="50" t="str">
        <f t="shared" si="336"/>
        <v/>
      </c>
      <c r="AQ45" s="50" t="str">
        <f t="shared" si="336"/>
        <v/>
      </c>
      <c r="AR45" s="50" t="str">
        <f t="shared" si="336"/>
        <v/>
      </c>
      <c r="AS45" s="50" t="str">
        <f t="shared" si="336"/>
        <v/>
      </c>
      <c r="AT45" s="50" t="str">
        <f t="shared" si="336"/>
        <v/>
      </c>
      <c r="AU45" s="50" t="str">
        <f t="shared" si="112"/>
        <v/>
      </c>
      <c r="AV45" s="50" t="str">
        <f t="shared" ref="AV45:DG45" si="337">IF(ISNONTEXT($Z45),AU45+$Z45,"")</f>
        <v/>
      </c>
      <c r="AW45" s="50" t="str">
        <f t="shared" si="337"/>
        <v/>
      </c>
      <c r="AX45" s="50" t="str">
        <f t="shared" si="337"/>
        <v/>
      </c>
      <c r="AY45" s="50" t="str">
        <f t="shared" si="337"/>
        <v/>
      </c>
      <c r="AZ45" s="50" t="str">
        <f t="shared" si="337"/>
        <v/>
      </c>
      <c r="BA45" s="50" t="str">
        <f t="shared" si="337"/>
        <v/>
      </c>
      <c r="BB45" s="50" t="str">
        <f t="shared" si="337"/>
        <v/>
      </c>
      <c r="BC45" s="50" t="str">
        <f t="shared" si="337"/>
        <v/>
      </c>
      <c r="BD45" s="50" t="str">
        <f t="shared" si="337"/>
        <v/>
      </c>
      <c r="BE45" s="50" t="str">
        <f t="shared" si="337"/>
        <v/>
      </c>
      <c r="BF45" s="50" t="str">
        <f t="shared" si="337"/>
        <v/>
      </c>
      <c r="BG45" s="50" t="str">
        <f t="shared" si="337"/>
        <v/>
      </c>
      <c r="BH45" s="50" t="str">
        <f t="shared" si="337"/>
        <v/>
      </c>
      <c r="BI45" s="50" t="str">
        <f t="shared" si="337"/>
        <v/>
      </c>
      <c r="BJ45" s="50" t="str">
        <f t="shared" si="337"/>
        <v/>
      </c>
      <c r="BK45" s="50" t="str">
        <f t="shared" si="337"/>
        <v/>
      </c>
      <c r="BL45" s="50" t="str">
        <f t="shared" si="337"/>
        <v/>
      </c>
      <c r="BM45" s="50" t="str">
        <f t="shared" si="337"/>
        <v/>
      </c>
      <c r="BN45" s="50" t="str">
        <f t="shared" si="337"/>
        <v/>
      </c>
      <c r="BO45" s="50" t="str">
        <f t="shared" si="337"/>
        <v/>
      </c>
      <c r="BP45" s="50" t="str">
        <f t="shared" si="337"/>
        <v/>
      </c>
      <c r="BQ45" s="50" t="str">
        <f t="shared" si="337"/>
        <v/>
      </c>
      <c r="BR45" s="50" t="str">
        <f t="shared" si="337"/>
        <v/>
      </c>
      <c r="BS45" s="50" t="str">
        <f t="shared" si="337"/>
        <v/>
      </c>
      <c r="BT45" s="50" t="str">
        <f t="shared" si="337"/>
        <v/>
      </c>
      <c r="BU45" s="50" t="str">
        <f t="shared" si="337"/>
        <v/>
      </c>
      <c r="BV45" s="50" t="str">
        <f t="shared" si="337"/>
        <v/>
      </c>
      <c r="BW45" s="50" t="str">
        <f t="shared" si="337"/>
        <v/>
      </c>
      <c r="BX45" s="50" t="str">
        <f t="shared" si="337"/>
        <v/>
      </c>
      <c r="BY45" s="50" t="str">
        <f t="shared" si="337"/>
        <v/>
      </c>
      <c r="BZ45" s="50" t="str">
        <f t="shared" si="337"/>
        <v/>
      </c>
      <c r="CA45" s="50" t="str">
        <f t="shared" si="337"/>
        <v/>
      </c>
      <c r="CB45" s="50" t="str">
        <f t="shared" si="337"/>
        <v/>
      </c>
      <c r="CC45" s="50" t="str">
        <f t="shared" si="337"/>
        <v/>
      </c>
      <c r="CD45" s="50" t="str">
        <f t="shared" si="337"/>
        <v/>
      </c>
      <c r="CE45" s="50" t="str">
        <f t="shared" si="337"/>
        <v/>
      </c>
      <c r="CF45" s="50" t="str">
        <f t="shared" si="337"/>
        <v/>
      </c>
      <c r="CG45" s="50" t="str">
        <f t="shared" si="337"/>
        <v/>
      </c>
      <c r="CH45" s="50" t="str">
        <f t="shared" si="337"/>
        <v/>
      </c>
      <c r="CI45" s="50" t="str">
        <f t="shared" si="337"/>
        <v/>
      </c>
      <c r="CJ45" s="50" t="str">
        <f t="shared" si="337"/>
        <v/>
      </c>
      <c r="CK45" s="50" t="str">
        <f t="shared" si="337"/>
        <v/>
      </c>
      <c r="CL45" s="50" t="str">
        <f t="shared" si="337"/>
        <v/>
      </c>
      <c r="CM45" s="50" t="str">
        <f t="shared" si="337"/>
        <v/>
      </c>
      <c r="CN45" s="50" t="str">
        <f t="shared" si="337"/>
        <v/>
      </c>
      <c r="CO45" s="50" t="str">
        <f t="shared" si="337"/>
        <v/>
      </c>
      <c r="CP45" s="50" t="str">
        <f t="shared" si="337"/>
        <v/>
      </c>
      <c r="CQ45" s="50" t="str">
        <f t="shared" si="337"/>
        <v/>
      </c>
      <c r="CR45" s="50" t="str">
        <f t="shared" si="337"/>
        <v/>
      </c>
      <c r="CS45" s="50" t="str">
        <f t="shared" si="337"/>
        <v/>
      </c>
      <c r="CT45" s="50" t="str">
        <f t="shared" si="337"/>
        <v/>
      </c>
      <c r="CU45" s="50" t="str">
        <f t="shared" si="337"/>
        <v/>
      </c>
      <c r="CV45" s="50" t="str">
        <f t="shared" si="337"/>
        <v/>
      </c>
      <c r="CW45" s="50" t="str">
        <f t="shared" si="337"/>
        <v/>
      </c>
      <c r="CX45" s="50" t="str">
        <f t="shared" si="337"/>
        <v/>
      </c>
      <c r="CY45" s="50" t="str">
        <f t="shared" si="337"/>
        <v/>
      </c>
      <c r="CZ45" s="50" t="str">
        <f t="shared" si="337"/>
        <v/>
      </c>
      <c r="DA45" s="50" t="str">
        <f t="shared" si="337"/>
        <v/>
      </c>
      <c r="DB45" s="50" t="str">
        <f t="shared" si="337"/>
        <v/>
      </c>
      <c r="DC45" s="50" t="str">
        <f t="shared" si="337"/>
        <v/>
      </c>
      <c r="DD45" s="50" t="str">
        <f t="shared" si="337"/>
        <v/>
      </c>
      <c r="DE45" s="50" t="str">
        <f t="shared" si="337"/>
        <v/>
      </c>
      <c r="DF45" s="50" t="str">
        <f t="shared" si="337"/>
        <v/>
      </c>
      <c r="DG45" s="50" t="str">
        <f t="shared" si="337"/>
        <v/>
      </c>
      <c r="DH45" s="50" t="str">
        <f t="shared" ref="DH45:DW45" si="338">IF(ISNONTEXT($Z45),DG45+$Z45,"")</f>
        <v/>
      </c>
      <c r="DI45" s="50" t="str">
        <f t="shared" si="338"/>
        <v/>
      </c>
      <c r="DJ45" s="50" t="str">
        <f t="shared" si="338"/>
        <v/>
      </c>
      <c r="DK45" s="50" t="str">
        <f t="shared" si="338"/>
        <v/>
      </c>
      <c r="DL45" s="50" t="str">
        <f t="shared" si="338"/>
        <v/>
      </c>
      <c r="DM45" s="50" t="str">
        <f t="shared" si="338"/>
        <v/>
      </c>
      <c r="DN45" s="50" t="str">
        <f t="shared" si="338"/>
        <v/>
      </c>
      <c r="DO45" s="50" t="str">
        <f t="shared" si="338"/>
        <v/>
      </c>
      <c r="DP45" s="50" t="str">
        <f t="shared" si="338"/>
        <v/>
      </c>
      <c r="DQ45" s="50" t="str">
        <f t="shared" si="338"/>
        <v/>
      </c>
      <c r="DR45" s="50" t="str">
        <f t="shared" si="338"/>
        <v/>
      </c>
      <c r="DS45" s="50" t="str">
        <f t="shared" si="338"/>
        <v/>
      </c>
      <c r="DT45" s="50" t="str">
        <f t="shared" si="338"/>
        <v/>
      </c>
      <c r="DU45" s="50" t="str">
        <f t="shared" si="338"/>
        <v/>
      </c>
      <c r="DV45" s="50" t="str">
        <f t="shared" si="338"/>
        <v/>
      </c>
      <c r="DW45" s="50" t="str">
        <f t="shared" si="338"/>
        <v/>
      </c>
      <c r="DX45" s="170" t="e">
        <f t="shared" si="211"/>
        <v>#N/A</v>
      </c>
      <c r="DY45" s="170" t="e">
        <f t="shared" si="212"/>
        <v>#N/A</v>
      </c>
      <c r="DZ45" s="170" t="e">
        <f t="shared" si="213"/>
        <v>#N/A</v>
      </c>
      <c r="EA45" s="170" t="e">
        <f t="shared" si="214"/>
        <v>#N/A</v>
      </c>
      <c r="EB45" s="170" t="e">
        <f t="shared" si="215"/>
        <v>#N/A</v>
      </c>
      <c r="EC45" s="170" t="e">
        <f t="shared" si="216"/>
        <v>#N/A</v>
      </c>
      <c r="ED45" s="170" t="e">
        <f t="shared" si="217"/>
        <v>#N/A</v>
      </c>
      <c r="EE45" s="170" t="e">
        <f t="shared" si="218"/>
        <v>#N/A</v>
      </c>
      <c r="EF45" s="170" t="e">
        <f t="shared" si="219"/>
        <v>#N/A</v>
      </c>
      <c r="EG45" s="170" t="e">
        <f t="shared" si="220"/>
        <v>#N/A</v>
      </c>
      <c r="EH45" s="170" t="e">
        <f t="shared" si="221"/>
        <v>#N/A</v>
      </c>
      <c r="EI45" s="170" t="e">
        <f t="shared" si="222"/>
        <v>#N/A</v>
      </c>
      <c r="EJ45" s="170" t="e">
        <f t="shared" si="223"/>
        <v>#N/A</v>
      </c>
      <c r="EK45" s="170" t="e">
        <f t="shared" si="224"/>
        <v>#N/A</v>
      </c>
      <c r="EL45" s="170" t="e">
        <f t="shared" si="225"/>
        <v>#N/A</v>
      </c>
      <c r="EM45" s="170" t="e">
        <f t="shared" si="226"/>
        <v>#N/A</v>
      </c>
      <c r="EN45" s="170" t="e">
        <f t="shared" si="227"/>
        <v>#N/A</v>
      </c>
      <c r="EO45" s="170" t="e">
        <f t="shared" si="228"/>
        <v>#N/A</v>
      </c>
      <c r="EP45" s="170" t="e">
        <f t="shared" si="229"/>
        <v>#N/A</v>
      </c>
      <c r="EQ45" s="170" t="e">
        <f t="shared" si="230"/>
        <v>#N/A</v>
      </c>
      <c r="ER45" s="170" t="e">
        <f t="shared" si="231"/>
        <v>#N/A</v>
      </c>
      <c r="ES45" s="170" t="e">
        <f t="shared" si="232"/>
        <v>#N/A</v>
      </c>
      <c r="ET45" s="170" t="e">
        <f t="shared" si="233"/>
        <v>#N/A</v>
      </c>
      <c r="EU45" s="170" t="e">
        <f t="shared" si="234"/>
        <v>#N/A</v>
      </c>
      <c r="EV45" s="170" t="e">
        <f t="shared" si="235"/>
        <v>#N/A</v>
      </c>
      <c r="EW45" s="170" t="e">
        <f t="shared" si="236"/>
        <v>#N/A</v>
      </c>
      <c r="EX45" s="170" t="e">
        <f t="shared" si="237"/>
        <v>#N/A</v>
      </c>
      <c r="EY45" s="170" t="e">
        <f t="shared" si="238"/>
        <v>#N/A</v>
      </c>
      <c r="EZ45" s="170" t="e">
        <f t="shared" si="239"/>
        <v>#N/A</v>
      </c>
      <c r="FA45" s="170" t="e">
        <f t="shared" si="240"/>
        <v>#N/A</v>
      </c>
      <c r="FB45" s="170" t="e">
        <f t="shared" si="241"/>
        <v>#N/A</v>
      </c>
      <c r="FC45" s="170" t="e">
        <f t="shared" si="242"/>
        <v>#N/A</v>
      </c>
      <c r="FD45" s="170" t="e">
        <f t="shared" si="243"/>
        <v>#N/A</v>
      </c>
      <c r="FE45" s="170" t="e">
        <f t="shared" si="244"/>
        <v>#N/A</v>
      </c>
      <c r="FF45" s="170" t="e">
        <f t="shared" si="245"/>
        <v>#N/A</v>
      </c>
      <c r="FG45" s="170" t="e">
        <f t="shared" si="246"/>
        <v>#N/A</v>
      </c>
      <c r="FH45" s="170" t="e">
        <f t="shared" si="247"/>
        <v>#N/A</v>
      </c>
      <c r="FI45" s="170" t="e">
        <f t="shared" si="248"/>
        <v>#N/A</v>
      </c>
      <c r="FJ45" s="170" t="e">
        <f t="shared" si="249"/>
        <v>#N/A</v>
      </c>
      <c r="FK45" s="170" t="e">
        <f t="shared" si="250"/>
        <v>#N/A</v>
      </c>
      <c r="FL45" s="170" t="e">
        <f t="shared" si="251"/>
        <v>#N/A</v>
      </c>
      <c r="FM45" s="170" t="e">
        <f t="shared" si="252"/>
        <v>#N/A</v>
      </c>
      <c r="FN45" s="170" t="e">
        <f t="shared" si="253"/>
        <v>#N/A</v>
      </c>
      <c r="FO45" s="170" t="e">
        <f t="shared" si="254"/>
        <v>#N/A</v>
      </c>
      <c r="FP45" s="170" t="e">
        <f t="shared" si="255"/>
        <v>#N/A</v>
      </c>
      <c r="FQ45" s="170" t="e">
        <f t="shared" si="256"/>
        <v>#N/A</v>
      </c>
      <c r="FR45" s="170" t="e">
        <f t="shared" si="257"/>
        <v>#N/A</v>
      </c>
      <c r="FS45" s="170" t="e">
        <f t="shared" si="258"/>
        <v>#N/A</v>
      </c>
      <c r="FT45" s="170" t="e">
        <f t="shared" si="259"/>
        <v>#N/A</v>
      </c>
      <c r="FU45" s="170" t="e">
        <f t="shared" si="260"/>
        <v>#N/A</v>
      </c>
      <c r="FV45" s="170" t="e">
        <f t="shared" si="261"/>
        <v>#N/A</v>
      </c>
      <c r="FW45" s="170" t="e">
        <f t="shared" si="262"/>
        <v>#N/A</v>
      </c>
      <c r="FX45" s="170" t="e">
        <f t="shared" si="263"/>
        <v>#N/A</v>
      </c>
      <c r="FY45" s="170" t="e">
        <f t="shared" si="264"/>
        <v>#N/A</v>
      </c>
      <c r="FZ45" s="170" t="e">
        <f t="shared" si="265"/>
        <v>#N/A</v>
      </c>
      <c r="GA45" s="170" t="e">
        <f t="shared" si="266"/>
        <v>#N/A</v>
      </c>
      <c r="GB45" s="170" t="e">
        <f t="shared" si="267"/>
        <v>#N/A</v>
      </c>
      <c r="GC45" s="170" t="e">
        <f t="shared" si="268"/>
        <v>#N/A</v>
      </c>
      <c r="GD45" s="170" t="e">
        <f t="shared" si="269"/>
        <v>#N/A</v>
      </c>
      <c r="GE45" s="170" t="e">
        <f t="shared" si="270"/>
        <v>#N/A</v>
      </c>
      <c r="GF45" s="170" t="e">
        <f t="shared" si="271"/>
        <v>#N/A</v>
      </c>
      <c r="GG45" s="170" t="e">
        <f t="shared" si="272"/>
        <v>#N/A</v>
      </c>
      <c r="GH45" s="170" t="e">
        <f t="shared" si="273"/>
        <v>#N/A</v>
      </c>
      <c r="GI45" s="170" t="e">
        <f t="shared" si="274"/>
        <v>#N/A</v>
      </c>
      <c r="GJ45" s="170" t="e">
        <f t="shared" si="275"/>
        <v>#N/A</v>
      </c>
      <c r="GK45" s="170" t="e">
        <f t="shared" si="276"/>
        <v>#N/A</v>
      </c>
      <c r="GL45" s="170" t="e">
        <f t="shared" si="277"/>
        <v>#N/A</v>
      </c>
      <c r="GM45" s="170" t="e">
        <f t="shared" si="278"/>
        <v>#N/A</v>
      </c>
      <c r="GN45" s="170" t="e">
        <f t="shared" si="279"/>
        <v>#N/A</v>
      </c>
      <c r="GO45" s="170" t="e">
        <f t="shared" si="280"/>
        <v>#N/A</v>
      </c>
      <c r="GP45" s="170" t="e">
        <f t="shared" si="281"/>
        <v>#N/A</v>
      </c>
      <c r="GQ45" s="170" t="e">
        <f t="shared" si="282"/>
        <v>#N/A</v>
      </c>
      <c r="GR45" s="170" t="e">
        <f t="shared" si="283"/>
        <v>#N/A</v>
      </c>
      <c r="GS45" s="170" t="e">
        <f t="shared" si="284"/>
        <v>#N/A</v>
      </c>
      <c r="GT45" s="170" t="e">
        <f t="shared" si="285"/>
        <v>#N/A</v>
      </c>
      <c r="GU45" s="170" t="e">
        <f t="shared" si="286"/>
        <v>#N/A</v>
      </c>
      <c r="GV45" s="170" t="e">
        <f t="shared" si="287"/>
        <v>#N/A</v>
      </c>
      <c r="GW45" s="170" t="e">
        <f t="shared" si="288"/>
        <v>#N/A</v>
      </c>
      <c r="GX45" s="170" t="e">
        <f t="shared" si="289"/>
        <v>#N/A</v>
      </c>
      <c r="GY45" s="170" t="e">
        <f t="shared" si="290"/>
        <v>#N/A</v>
      </c>
      <c r="GZ45" s="170" t="e">
        <f t="shared" si="291"/>
        <v>#N/A</v>
      </c>
      <c r="HA45" s="170" t="e">
        <f t="shared" si="292"/>
        <v>#N/A</v>
      </c>
      <c r="HB45" s="170" t="e">
        <f t="shared" si="293"/>
        <v>#N/A</v>
      </c>
      <c r="HC45" s="170" t="e">
        <f t="shared" si="294"/>
        <v>#N/A</v>
      </c>
      <c r="HD45" s="170" t="e">
        <f t="shared" si="295"/>
        <v>#N/A</v>
      </c>
      <c r="HE45" s="170" t="e">
        <f t="shared" si="296"/>
        <v>#N/A</v>
      </c>
      <c r="HF45" s="170" t="e">
        <f t="shared" si="297"/>
        <v>#N/A</v>
      </c>
      <c r="HG45" s="170" t="e">
        <f t="shared" si="298"/>
        <v>#N/A</v>
      </c>
      <c r="HH45" s="170" t="e">
        <f t="shared" si="299"/>
        <v>#N/A</v>
      </c>
      <c r="HI45" s="170" t="e">
        <f t="shared" si="300"/>
        <v>#N/A</v>
      </c>
      <c r="HJ45" s="170" t="e">
        <f t="shared" si="301"/>
        <v>#N/A</v>
      </c>
      <c r="HK45" s="170" t="e">
        <f t="shared" si="302"/>
        <v>#N/A</v>
      </c>
      <c r="HL45" s="170" t="e">
        <f t="shared" si="303"/>
        <v>#N/A</v>
      </c>
      <c r="HM45" s="170" t="e">
        <f t="shared" si="304"/>
        <v>#N/A</v>
      </c>
      <c r="HN45" s="170" t="e">
        <f t="shared" si="305"/>
        <v>#N/A</v>
      </c>
      <c r="HO45" s="170" t="e">
        <f t="shared" si="306"/>
        <v>#N/A</v>
      </c>
      <c r="HP45" s="170" t="e">
        <f t="shared" si="307"/>
        <v>#N/A</v>
      </c>
      <c r="HQ45" s="170" t="e">
        <f t="shared" si="308"/>
        <v>#N/A</v>
      </c>
      <c r="HR45" s="170" t="e">
        <f t="shared" si="309"/>
        <v>#N/A</v>
      </c>
      <c r="HS45" s="170" t="e">
        <f t="shared" si="310"/>
        <v>#N/A</v>
      </c>
      <c r="HT45" s="170" t="e">
        <f t="shared" si="311"/>
        <v>#N/A</v>
      </c>
    </row>
    <row r="46" spans="1:228" hidden="1" x14ac:dyDescent="0.25">
      <c r="A46" s="4">
        <v>43</v>
      </c>
      <c r="B46" s="110"/>
      <c r="C46" s="118"/>
      <c r="D46" s="123" t="str">
        <f t="shared" si="205"/>
        <v/>
      </c>
      <c r="E46" s="96"/>
      <c r="F46" s="123" t="str">
        <f t="shared" si="206"/>
        <v/>
      </c>
      <c r="G46" s="118"/>
      <c r="H46" s="111"/>
      <c r="I46" s="36" t="str">
        <f t="shared" si="0"/>
        <v/>
      </c>
      <c r="J46" s="36" t="str">
        <f t="shared" si="1"/>
        <v/>
      </c>
      <c r="K46" s="74" t="str">
        <f t="shared" si="109"/>
        <v/>
      </c>
      <c r="L46" s="23"/>
      <c r="M46" s="58"/>
      <c r="N46" s="281"/>
      <c r="O46" s="75" t="str">
        <f>IF(AND(D46&gt;0,E46&gt;0,F46&gt;0),IF(ISBLANK(N46),IF(ISBLANK(L46),"",(F46-D46)*VLOOKUP(L46,VLookups!$A$4:$B$13,2,FALSE)),N46),"")</f>
        <v/>
      </c>
      <c r="P46" s="76" t="str">
        <f t="shared" si="207"/>
        <v/>
      </c>
      <c r="Q46" s="96"/>
      <c r="R46" s="271" t="str">
        <f>IF(AND(Q46&gt;0,E46&gt;0,NOT(O46="")),ABS(VLOOKUP($Q$1,VLookups!$A$43:$B$44,2,FALSE)-_xlfn.NORM.DIST(Q46,K46,O46,TRUE)),"")</f>
        <v/>
      </c>
      <c r="S46" s="95" t="str">
        <f>IF(AND($D46&gt;0,$E46&gt;0,$F46&gt;0,NOT(ISBLANK($L46))),_xlfn.NORM.INV(ABS(VLOOKUP($Q$1,VLookups!$A$43:$B$44,2,FALSE)-S$3),$K46,$O46),"")</f>
        <v/>
      </c>
      <c r="T46" s="94" t="str">
        <f>IF(AND($D46&gt;0,$E46&gt;0,$F46&gt;0,NOT(ISBLANK($L46))),_xlfn.NORM.INV(ABS(VLOOKUP($Q$1,VLookups!$A$43:$B$44,2,FALSE)-T$3),$K46,$O46),"")</f>
        <v/>
      </c>
      <c r="U46" s="95" t="str">
        <f>IF(AND($D46&gt;0,$E46&gt;0,$F46&gt;0,NOT(ISBLANK($L46))),_xlfn.NORM.INV(ABS(VLOOKUP($Q$1,VLookups!$A$43:$B$44,2,FALSE)-U$3),$K46,$O46),"")</f>
        <v/>
      </c>
      <c r="V46" s="94" t="str">
        <f>IF(AND($D46&gt;0,$E46&gt;0,$F46&gt;0,NOT(ISBLANK($L46))),_xlfn.NORM.INV(ABS(VLOOKUP($Q$1,VLookups!$A$43:$B$44,2,FALSE)-V$3),$K46,$O46),"")</f>
        <v/>
      </c>
      <c r="W46" s="95" t="str">
        <f>IF(AND($D46&gt;0,$E46&gt;0,$F46&gt;0,NOT(ISBLANK($L46))),_xlfn.NORM.INV(ABS(VLOOKUP($Q$1,VLookups!$A$43:$B$44,2,FALSE)-W$3),$K46,$O46),"")</f>
        <v/>
      </c>
      <c r="X46" s="94" t="str">
        <f>IF(AND($D46&gt;0,$E46&gt;0,$F46&gt;0,NOT(ISBLANK($L46))),_xlfn.NORM.INV(ABS(VLOOKUP($Q$1,VLookups!$A$43:$B$44,2,FALSE)-X$3),$K46,$O46),"")</f>
        <v/>
      </c>
      <c r="Y46" s="5"/>
      <c r="Z46" s="169" t="str">
        <f t="shared" si="110"/>
        <v/>
      </c>
      <c r="AA46" s="50" t="str">
        <f t="shared" ref="AA46:AT46" si="339">IF(ISNONTEXT($Z46),AB46-$Z46,"")</f>
        <v/>
      </c>
      <c r="AB46" s="50" t="str">
        <f t="shared" si="339"/>
        <v/>
      </c>
      <c r="AC46" s="50" t="str">
        <f t="shared" si="339"/>
        <v/>
      </c>
      <c r="AD46" s="50" t="str">
        <f t="shared" si="339"/>
        <v/>
      </c>
      <c r="AE46" s="50" t="str">
        <f t="shared" si="339"/>
        <v/>
      </c>
      <c r="AF46" s="50" t="str">
        <f t="shared" si="339"/>
        <v/>
      </c>
      <c r="AG46" s="50" t="str">
        <f t="shared" si="339"/>
        <v/>
      </c>
      <c r="AH46" s="50" t="str">
        <f t="shared" si="339"/>
        <v/>
      </c>
      <c r="AI46" s="50" t="str">
        <f t="shared" si="339"/>
        <v/>
      </c>
      <c r="AJ46" s="50" t="str">
        <f t="shared" si="339"/>
        <v/>
      </c>
      <c r="AK46" s="50" t="str">
        <f t="shared" si="339"/>
        <v/>
      </c>
      <c r="AL46" s="50" t="str">
        <f t="shared" si="339"/>
        <v/>
      </c>
      <c r="AM46" s="50" t="str">
        <f t="shared" si="339"/>
        <v/>
      </c>
      <c r="AN46" s="50" t="str">
        <f t="shared" si="339"/>
        <v/>
      </c>
      <c r="AO46" s="50" t="str">
        <f t="shared" si="339"/>
        <v/>
      </c>
      <c r="AP46" s="50" t="str">
        <f t="shared" si="339"/>
        <v/>
      </c>
      <c r="AQ46" s="50" t="str">
        <f t="shared" si="339"/>
        <v/>
      </c>
      <c r="AR46" s="50" t="str">
        <f t="shared" si="339"/>
        <v/>
      </c>
      <c r="AS46" s="50" t="str">
        <f t="shared" si="339"/>
        <v/>
      </c>
      <c r="AT46" s="50" t="str">
        <f t="shared" si="339"/>
        <v/>
      </c>
      <c r="AU46" s="50" t="str">
        <f t="shared" si="112"/>
        <v/>
      </c>
      <c r="AV46" s="50" t="str">
        <f t="shared" ref="AV46:DG46" si="340">IF(ISNONTEXT($Z46),AU46+$Z46,"")</f>
        <v/>
      </c>
      <c r="AW46" s="50" t="str">
        <f t="shared" si="340"/>
        <v/>
      </c>
      <c r="AX46" s="50" t="str">
        <f t="shared" si="340"/>
        <v/>
      </c>
      <c r="AY46" s="50" t="str">
        <f t="shared" si="340"/>
        <v/>
      </c>
      <c r="AZ46" s="50" t="str">
        <f t="shared" si="340"/>
        <v/>
      </c>
      <c r="BA46" s="50" t="str">
        <f t="shared" si="340"/>
        <v/>
      </c>
      <c r="BB46" s="50" t="str">
        <f t="shared" si="340"/>
        <v/>
      </c>
      <c r="BC46" s="50" t="str">
        <f t="shared" si="340"/>
        <v/>
      </c>
      <c r="BD46" s="50" t="str">
        <f t="shared" si="340"/>
        <v/>
      </c>
      <c r="BE46" s="50" t="str">
        <f t="shared" si="340"/>
        <v/>
      </c>
      <c r="BF46" s="50" t="str">
        <f t="shared" si="340"/>
        <v/>
      </c>
      <c r="BG46" s="50" t="str">
        <f t="shared" si="340"/>
        <v/>
      </c>
      <c r="BH46" s="50" t="str">
        <f t="shared" si="340"/>
        <v/>
      </c>
      <c r="BI46" s="50" t="str">
        <f t="shared" si="340"/>
        <v/>
      </c>
      <c r="BJ46" s="50" t="str">
        <f t="shared" si="340"/>
        <v/>
      </c>
      <c r="BK46" s="50" t="str">
        <f t="shared" si="340"/>
        <v/>
      </c>
      <c r="BL46" s="50" t="str">
        <f t="shared" si="340"/>
        <v/>
      </c>
      <c r="BM46" s="50" t="str">
        <f t="shared" si="340"/>
        <v/>
      </c>
      <c r="BN46" s="50" t="str">
        <f t="shared" si="340"/>
        <v/>
      </c>
      <c r="BO46" s="50" t="str">
        <f t="shared" si="340"/>
        <v/>
      </c>
      <c r="BP46" s="50" t="str">
        <f t="shared" si="340"/>
        <v/>
      </c>
      <c r="BQ46" s="50" t="str">
        <f t="shared" si="340"/>
        <v/>
      </c>
      <c r="BR46" s="50" t="str">
        <f t="shared" si="340"/>
        <v/>
      </c>
      <c r="BS46" s="50" t="str">
        <f t="shared" si="340"/>
        <v/>
      </c>
      <c r="BT46" s="50" t="str">
        <f t="shared" si="340"/>
        <v/>
      </c>
      <c r="BU46" s="50" t="str">
        <f t="shared" si="340"/>
        <v/>
      </c>
      <c r="BV46" s="50" t="str">
        <f t="shared" si="340"/>
        <v/>
      </c>
      <c r="BW46" s="50" t="str">
        <f t="shared" si="340"/>
        <v/>
      </c>
      <c r="BX46" s="50" t="str">
        <f t="shared" si="340"/>
        <v/>
      </c>
      <c r="BY46" s="50" t="str">
        <f t="shared" si="340"/>
        <v/>
      </c>
      <c r="BZ46" s="50" t="str">
        <f t="shared" si="340"/>
        <v/>
      </c>
      <c r="CA46" s="50" t="str">
        <f t="shared" si="340"/>
        <v/>
      </c>
      <c r="CB46" s="50" t="str">
        <f t="shared" si="340"/>
        <v/>
      </c>
      <c r="CC46" s="50" t="str">
        <f t="shared" si="340"/>
        <v/>
      </c>
      <c r="CD46" s="50" t="str">
        <f t="shared" si="340"/>
        <v/>
      </c>
      <c r="CE46" s="50" t="str">
        <f t="shared" si="340"/>
        <v/>
      </c>
      <c r="CF46" s="50" t="str">
        <f t="shared" si="340"/>
        <v/>
      </c>
      <c r="CG46" s="50" t="str">
        <f t="shared" si="340"/>
        <v/>
      </c>
      <c r="CH46" s="50" t="str">
        <f t="shared" si="340"/>
        <v/>
      </c>
      <c r="CI46" s="50" t="str">
        <f t="shared" si="340"/>
        <v/>
      </c>
      <c r="CJ46" s="50" t="str">
        <f t="shared" si="340"/>
        <v/>
      </c>
      <c r="CK46" s="50" t="str">
        <f t="shared" si="340"/>
        <v/>
      </c>
      <c r="CL46" s="50" t="str">
        <f t="shared" si="340"/>
        <v/>
      </c>
      <c r="CM46" s="50" t="str">
        <f t="shared" si="340"/>
        <v/>
      </c>
      <c r="CN46" s="50" t="str">
        <f t="shared" si="340"/>
        <v/>
      </c>
      <c r="CO46" s="50" t="str">
        <f t="shared" si="340"/>
        <v/>
      </c>
      <c r="CP46" s="50" t="str">
        <f t="shared" si="340"/>
        <v/>
      </c>
      <c r="CQ46" s="50" t="str">
        <f t="shared" si="340"/>
        <v/>
      </c>
      <c r="CR46" s="50" t="str">
        <f t="shared" si="340"/>
        <v/>
      </c>
      <c r="CS46" s="50" t="str">
        <f t="shared" si="340"/>
        <v/>
      </c>
      <c r="CT46" s="50" t="str">
        <f t="shared" si="340"/>
        <v/>
      </c>
      <c r="CU46" s="50" t="str">
        <f t="shared" si="340"/>
        <v/>
      </c>
      <c r="CV46" s="50" t="str">
        <f t="shared" si="340"/>
        <v/>
      </c>
      <c r="CW46" s="50" t="str">
        <f t="shared" si="340"/>
        <v/>
      </c>
      <c r="CX46" s="50" t="str">
        <f t="shared" si="340"/>
        <v/>
      </c>
      <c r="CY46" s="50" t="str">
        <f t="shared" si="340"/>
        <v/>
      </c>
      <c r="CZ46" s="50" t="str">
        <f t="shared" si="340"/>
        <v/>
      </c>
      <c r="DA46" s="50" t="str">
        <f t="shared" si="340"/>
        <v/>
      </c>
      <c r="DB46" s="50" t="str">
        <f t="shared" si="340"/>
        <v/>
      </c>
      <c r="DC46" s="50" t="str">
        <f t="shared" si="340"/>
        <v/>
      </c>
      <c r="DD46" s="50" t="str">
        <f t="shared" si="340"/>
        <v/>
      </c>
      <c r="DE46" s="50" t="str">
        <f t="shared" si="340"/>
        <v/>
      </c>
      <c r="DF46" s="50" t="str">
        <f t="shared" si="340"/>
        <v/>
      </c>
      <c r="DG46" s="50" t="str">
        <f t="shared" si="340"/>
        <v/>
      </c>
      <c r="DH46" s="50" t="str">
        <f t="shared" ref="DH46:DW46" si="341">IF(ISNONTEXT($Z46),DG46+$Z46,"")</f>
        <v/>
      </c>
      <c r="DI46" s="50" t="str">
        <f t="shared" si="341"/>
        <v/>
      </c>
      <c r="DJ46" s="50" t="str">
        <f t="shared" si="341"/>
        <v/>
      </c>
      <c r="DK46" s="50" t="str">
        <f t="shared" si="341"/>
        <v/>
      </c>
      <c r="DL46" s="50" t="str">
        <f t="shared" si="341"/>
        <v/>
      </c>
      <c r="DM46" s="50" t="str">
        <f t="shared" si="341"/>
        <v/>
      </c>
      <c r="DN46" s="50" t="str">
        <f t="shared" si="341"/>
        <v/>
      </c>
      <c r="DO46" s="50" t="str">
        <f t="shared" si="341"/>
        <v/>
      </c>
      <c r="DP46" s="50" t="str">
        <f t="shared" si="341"/>
        <v/>
      </c>
      <c r="DQ46" s="50" t="str">
        <f t="shared" si="341"/>
        <v/>
      </c>
      <c r="DR46" s="50" t="str">
        <f t="shared" si="341"/>
        <v/>
      </c>
      <c r="DS46" s="50" t="str">
        <f t="shared" si="341"/>
        <v/>
      </c>
      <c r="DT46" s="50" t="str">
        <f t="shared" si="341"/>
        <v/>
      </c>
      <c r="DU46" s="50" t="str">
        <f t="shared" si="341"/>
        <v/>
      </c>
      <c r="DV46" s="50" t="str">
        <f t="shared" si="341"/>
        <v/>
      </c>
      <c r="DW46" s="50" t="str">
        <f t="shared" si="341"/>
        <v/>
      </c>
      <c r="DX46" s="170" t="e">
        <f t="shared" si="211"/>
        <v>#N/A</v>
      </c>
      <c r="DY46" s="170" t="e">
        <f t="shared" si="212"/>
        <v>#N/A</v>
      </c>
      <c r="DZ46" s="170" t="e">
        <f t="shared" si="213"/>
        <v>#N/A</v>
      </c>
      <c r="EA46" s="170" t="e">
        <f t="shared" si="214"/>
        <v>#N/A</v>
      </c>
      <c r="EB46" s="170" t="e">
        <f t="shared" si="215"/>
        <v>#N/A</v>
      </c>
      <c r="EC46" s="170" t="e">
        <f t="shared" si="216"/>
        <v>#N/A</v>
      </c>
      <c r="ED46" s="170" t="e">
        <f t="shared" si="217"/>
        <v>#N/A</v>
      </c>
      <c r="EE46" s="170" t="e">
        <f t="shared" si="218"/>
        <v>#N/A</v>
      </c>
      <c r="EF46" s="170" t="e">
        <f t="shared" si="219"/>
        <v>#N/A</v>
      </c>
      <c r="EG46" s="170" t="e">
        <f t="shared" si="220"/>
        <v>#N/A</v>
      </c>
      <c r="EH46" s="170" t="e">
        <f t="shared" si="221"/>
        <v>#N/A</v>
      </c>
      <c r="EI46" s="170" t="e">
        <f t="shared" si="222"/>
        <v>#N/A</v>
      </c>
      <c r="EJ46" s="170" t="e">
        <f t="shared" si="223"/>
        <v>#N/A</v>
      </c>
      <c r="EK46" s="170" t="e">
        <f t="shared" si="224"/>
        <v>#N/A</v>
      </c>
      <c r="EL46" s="170" t="e">
        <f t="shared" si="225"/>
        <v>#N/A</v>
      </c>
      <c r="EM46" s="170" t="e">
        <f t="shared" si="226"/>
        <v>#N/A</v>
      </c>
      <c r="EN46" s="170" t="e">
        <f t="shared" si="227"/>
        <v>#N/A</v>
      </c>
      <c r="EO46" s="170" t="e">
        <f t="shared" si="228"/>
        <v>#N/A</v>
      </c>
      <c r="EP46" s="170" t="e">
        <f t="shared" si="229"/>
        <v>#N/A</v>
      </c>
      <c r="EQ46" s="170" t="e">
        <f t="shared" si="230"/>
        <v>#N/A</v>
      </c>
      <c r="ER46" s="170" t="e">
        <f t="shared" si="231"/>
        <v>#N/A</v>
      </c>
      <c r="ES46" s="170" t="e">
        <f t="shared" si="232"/>
        <v>#N/A</v>
      </c>
      <c r="ET46" s="170" t="e">
        <f t="shared" si="233"/>
        <v>#N/A</v>
      </c>
      <c r="EU46" s="170" t="e">
        <f t="shared" si="234"/>
        <v>#N/A</v>
      </c>
      <c r="EV46" s="170" t="e">
        <f t="shared" si="235"/>
        <v>#N/A</v>
      </c>
      <c r="EW46" s="170" t="e">
        <f t="shared" si="236"/>
        <v>#N/A</v>
      </c>
      <c r="EX46" s="170" t="e">
        <f t="shared" si="237"/>
        <v>#N/A</v>
      </c>
      <c r="EY46" s="170" t="e">
        <f t="shared" si="238"/>
        <v>#N/A</v>
      </c>
      <c r="EZ46" s="170" t="e">
        <f t="shared" si="239"/>
        <v>#N/A</v>
      </c>
      <c r="FA46" s="170" t="e">
        <f t="shared" si="240"/>
        <v>#N/A</v>
      </c>
      <c r="FB46" s="170" t="e">
        <f t="shared" si="241"/>
        <v>#N/A</v>
      </c>
      <c r="FC46" s="170" t="e">
        <f t="shared" si="242"/>
        <v>#N/A</v>
      </c>
      <c r="FD46" s="170" t="e">
        <f t="shared" si="243"/>
        <v>#N/A</v>
      </c>
      <c r="FE46" s="170" t="e">
        <f t="shared" si="244"/>
        <v>#N/A</v>
      </c>
      <c r="FF46" s="170" t="e">
        <f t="shared" si="245"/>
        <v>#N/A</v>
      </c>
      <c r="FG46" s="170" t="e">
        <f t="shared" si="246"/>
        <v>#N/A</v>
      </c>
      <c r="FH46" s="170" t="e">
        <f t="shared" si="247"/>
        <v>#N/A</v>
      </c>
      <c r="FI46" s="170" t="e">
        <f t="shared" si="248"/>
        <v>#N/A</v>
      </c>
      <c r="FJ46" s="170" t="e">
        <f t="shared" si="249"/>
        <v>#N/A</v>
      </c>
      <c r="FK46" s="170" t="e">
        <f t="shared" si="250"/>
        <v>#N/A</v>
      </c>
      <c r="FL46" s="170" t="e">
        <f t="shared" si="251"/>
        <v>#N/A</v>
      </c>
      <c r="FM46" s="170" t="e">
        <f t="shared" si="252"/>
        <v>#N/A</v>
      </c>
      <c r="FN46" s="170" t="e">
        <f t="shared" si="253"/>
        <v>#N/A</v>
      </c>
      <c r="FO46" s="170" t="e">
        <f t="shared" si="254"/>
        <v>#N/A</v>
      </c>
      <c r="FP46" s="170" t="e">
        <f t="shared" si="255"/>
        <v>#N/A</v>
      </c>
      <c r="FQ46" s="170" t="e">
        <f t="shared" si="256"/>
        <v>#N/A</v>
      </c>
      <c r="FR46" s="170" t="e">
        <f t="shared" si="257"/>
        <v>#N/A</v>
      </c>
      <c r="FS46" s="170" t="e">
        <f t="shared" si="258"/>
        <v>#N/A</v>
      </c>
      <c r="FT46" s="170" t="e">
        <f t="shared" si="259"/>
        <v>#N/A</v>
      </c>
      <c r="FU46" s="170" t="e">
        <f t="shared" si="260"/>
        <v>#N/A</v>
      </c>
      <c r="FV46" s="170" t="e">
        <f t="shared" si="261"/>
        <v>#N/A</v>
      </c>
      <c r="FW46" s="170" t="e">
        <f t="shared" si="262"/>
        <v>#N/A</v>
      </c>
      <c r="FX46" s="170" t="e">
        <f t="shared" si="263"/>
        <v>#N/A</v>
      </c>
      <c r="FY46" s="170" t="e">
        <f t="shared" si="264"/>
        <v>#N/A</v>
      </c>
      <c r="FZ46" s="170" t="e">
        <f t="shared" si="265"/>
        <v>#N/A</v>
      </c>
      <c r="GA46" s="170" t="e">
        <f t="shared" si="266"/>
        <v>#N/A</v>
      </c>
      <c r="GB46" s="170" t="e">
        <f t="shared" si="267"/>
        <v>#N/A</v>
      </c>
      <c r="GC46" s="170" t="e">
        <f t="shared" si="268"/>
        <v>#N/A</v>
      </c>
      <c r="GD46" s="170" t="e">
        <f t="shared" si="269"/>
        <v>#N/A</v>
      </c>
      <c r="GE46" s="170" t="e">
        <f t="shared" si="270"/>
        <v>#N/A</v>
      </c>
      <c r="GF46" s="170" t="e">
        <f t="shared" si="271"/>
        <v>#N/A</v>
      </c>
      <c r="GG46" s="170" t="e">
        <f t="shared" si="272"/>
        <v>#N/A</v>
      </c>
      <c r="GH46" s="170" t="e">
        <f t="shared" si="273"/>
        <v>#N/A</v>
      </c>
      <c r="GI46" s="170" t="e">
        <f t="shared" si="274"/>
        <v>#N/A</v>
      </c>
      <c r="GJ46" s="170" t="e">
        <f t="shared" si="275"/>
        <v>#N/A</v>
      </c>
      <c r="GK46" s="170" t="e">
        <f t="shared" si="276"/>
        <v>#N/A</v>
      </c>
      <c r="GL46" s="170" t="e">
        <f t="shared" si="277"/>
        <v>#N/A</v>
      </c>
      <c r="GM46" s="170" t="e">
        <f t="shared" si="278"/>
        <v>#N/A</v>
      </c>
      <c r="GN46" s="170" t="e">
        <f t="shared" si="279"/>
        <v>#N/A</v>
      </c>
      <c r="GO46" s="170" t="e">
        <f t="shared" si="280"/>
        <v>#N/A</v>
      </c>
      <c r="GP46" s="170" t="e">
        <f t="shared" si="281"/>
        <v>#N/A</v>
      </c>
      <c r="GQ46" s="170" t="e">
        <f t="shared" si="282"/>
        <v>#N/A</v>
      </c>
      <c r="GR46" s="170" t="e">
        <f t="shared" si="283"/>
        <v>#N/A</v>
      </c>
      <c r="GS46" s="170" t="e">
        <f t="shared" si="284"/>
        <v>#N/A</v>
      </c>
      <c r="GT46" s="170" t="e">
        <f t="shared" si="285"/>
        <v>#N/A</v>
      </c>
      <c r="GU46" s="170" t="e">
        <f t="shared" si="286"/>
        <v>#N/A</v>
      </c>
      <c r="GV46" s="170" t="e">
        <f t="shared" si="287"/>
        <v>#N/A</v>
      </c>
      <c r="GW46" s="170" t="e">
        <f t="shared" si="288"/>
        <v>#N/A</v>
      </c>
      <c r="GX46" s="170" t="e">
        <f t="shared" si="289"/>
        <v>#N/A</v>
      </c>
      <c r="GY46" s="170" t="e">
        <f t="shared" si="290"/>
        <v>#N/A</v>
      </c>
      <c r="GZ46" s="170" t="e">
        <f t="shared" si="291"/>
        <v>#N/A</v>
      </c>
      <c r="HA46" s="170" t="e">
        <f t="shared" si="292"/>
        <v>#N/A</v>
      </c>
      <c r="HB46" s="170" t="e">
        <f t="shared" si="293"/>
        <v>#N/A</v>
      </c>
      <c r="HC46" s="170" t="e">
        <f t="shared" si="294"/>
        <v>#N/A</v>
      </c>
      <c r="HD46" s="170" t="e">
        <f t="shared" si="295"/>
        <v>#N/A</v>
      </c>
      <c r="HE46" s="170" t="e">
        <f t="shared" si="296"/>
        <v>#N/A</v>
      </c>
      <c r="HF46" s="170" t="e">
        <f t="shared" si="297"/>
        <v>#N/A</v>
      </c>
      <c r="HG46" s="170" t="e">
        <f t="shared" si="298"/>
        <v>#N/A</v>
      </c>
      <c r="HH46" s="170" t="e">
        <f t="shared" si="299"/>
        <v>#N/A</v>
      </c>
      <c r="HI46" s="170" t="e">
        <f t="shared" si="300"/>
        <v>#N/A</v>
      </c>
      <c r="HJ46" s="170" t="e">
        <f t="shared" si="301"/>
        <v>#N/A</v>
      </c>
      <c r="HK46" s="170" t="e">
        <f t="shared" si="302"/>
        <v>#N/A</v>
      </c>
      <c r="HL46" s="170" t="e">
        <f t="shared" si="303"/>
        <v>#N/A</v>
      </c>
      <c r="HM46" s="170" t="e">
        <f t="shared" si="304"/>
        <v>#N/A</v>
      </c>
      <c r="HN46" s="170" t="e">
        <f t="shared" si="305"/>
        <v>#N/A</v>
      </c>
      <c r="HO46" s="170" t="e">
        <f t="shared" si="306"/>
        <v>#N/A</v>
      </c>
      <c r="HP46" s="170" t="e">
        <f t="shared" si="307"/>
        <v>#N/A</v>
      </c>
      <c r="HQ46" s="170" t="e">
        <f t="shared" si="308"/>
        <v>#N/A</v>
      </c>
      <c r="HR46" s="170" t="e">
        <f t="shared" si="309"/>
        <v>#N/A</v>
      </c>
      <c r="HS46" s="170" t="e">
        <f t="shared" si="310"/>
        <v>#N/A</v>
      </c>
      <c r="HT46" s="170" t="e">
        <f t="shared" si="311"/>
        <v>#N/A</v>
      </c>
    </row>
    <row r="47" spans="1:228" hidden="1" x14ac:dyDescent="0.25">
      <c r="A47" s="4">
        <v>44</v>
      </c>
      <c r="B47" s="110"/>
      <c r="C47" s="118"/>
      <c r="D47" s="123" t="str">
        <f t="shared" si="205"/>
        <v/>
      </c>
      <c r="E47" s="96"/>
      <c r="F47" s="123" t="str">
        <f t="shared" si="206"/>
        <v/>
      </c>
      <c r="G47" s="118"/>
      <c r="H47" s="111"/>
      <c r="I47" s="36" t="str">
        <f t="shared" si="0"/>
        <v/>
      </c>
      <c r="J47" s="36" t="str">
        <f t="shared" si="1"/>
        <v/>
      </c>
      <c r="K47" s="74" t="str">
        <f t="shared" si="109"/>
        <v/>
      </c>
      <c r="L47" s="23"/>
      <c r="M47" s="58"/>
      <c r="N47" s="281"/>
      <c r="O47" s="75" t="str">
        <f>IF(AND(D47&gt;0,E47&gt;0,F47&gt;0),IF(ISBLANK(N47),IF(ISBLANK(L47),"",(F47-D47)*VLOOKUP(L47,VLookups!$A$4:$B$13,2,FALSE)),N47),"")</f>
        <v/>
      </c>
      <c r="P47" s="76" t="str">
        <f t="shared" si="207"/>
        <v/>
      </c>
      <c r="Q47" s="96"/>
      <c r="R47" s="271" t="str">
        <f>IF(AND(Q47&gt;0,E47&gt;0,NOT(O47="")),ABS(VLOOKUP($Q$1,VLookups!$A$43:$B$44,2,FALSE)-_xlfn.NORM.DIST(Q47,K47,O47,TRUE)),"")</f>
        <v/>
      </c>
      <c r="S47" s="95" t="str">
        <f>IF(AND($D47&gt;0,$E47&gt;0,$F47&gt;0,NOT(ISBLANK($L47))),_xlfn.NORM.INV(ABS(VLOOKUP($Q$1,VLookups!$A$43:$B$44,2,FALSE)-S$3),$K47,$O47),"")</f>
        <v/>
      </c>
      <c r="T47" s="94" t="str">
        <f>IF(AND($D47&gt;0,$E47&gt;0,$F47&gt;0,NOT(ISBLANK($L47))),_xlfn.NORM.INV(ABS(VLOOKUP($Q$1,VLookups!$A$43:$B$44,2,FALSE)-T$3),$K47,$O47),"")</f>
        <v/>
      </c>
      <c r="U47" s="95" t="str">
        <f>IF(AND($D47&gt;0,$E47&gt;0,$F47&gt;0,NOT(ISBLANK($L47))),_xlfn.NORM.INV(ABS(VLOOKUP($Q$1,VLookups!$A$43:$B$44,2,FALSE)-U$3),$K47,$O47),"")</f>
        <v/>
      </c>
      <c r="V47" s="94" t="str">
        <f>IF(AND($D47&gt;0,$E47&gt;0,$F47&gt;0,NOT(ISBLANK($L47))),_xlfn.NORM.INV(ABS(VLOOKUP($Q$1,VLookups!$A$43:$B$44,2,FALSE)-V$3),$K47,$O47),"")</f>
        <v/>
      </c>
      <c r="W47" s="95" t="str">
        <f>IF(AND($D47&gt;0,$E47&gt;0,$F47&gt;0,NOT(ISBLANK($L47))),_xlfn.NORM.INV(ABS(VLOOKUP($Q$1,VLookups!$A$43:$B$44,2,FALSE)-W$3),$K47,$O47),"")</f>
        <v/>
      </c>
      <c r="X47" s="94" t="str">
        <f>IF(AND($D47&gt;0,$E47&gt;0,$F47&gt;0,NOT(ISBLANK($L47))),_xlfn.NORM.INV(ABS(VLOOKUP($Q$1,VLookups!$A$43:$B$44,2,FALSE)-X$3),$K47,$O47),"")</f>
        <v/>
      </c>
      <c r="Y47" s="5"/>
      <c r="Z47" s="169" t="str">
        <f t="shared" si="110"/>
        <v/>
      </c>
      <c r="AA47" s="50" t="str">
        <f t="shared" ref="AA47:AT47" si="342">IF(ISNONTEXT($Z47),AB47-$Z47,"")</f>
        <v/>
      </c>
      <c r="AB47" s="50" t="str">
        <f t="shared" si="342"/>
        <v/>
      </c>
      <c r="AC47" s="50" t="str">
        <f t="shared" si="342"/>
        <v/>
      </c>
      <c r="AD47" s="50" t="str">
        <f t="shared" si="342"/>
        <v/>
      </c>
      <c r="AE47" s="50" t="str">
        <f t="shared" si="342"/>
        <v/>
      </c>
      <c r="AF47" s="50" t="str">
        <f t="shared" si="342"/>
        <v/>
      </c>
      <c r="AG47" s="50" t="str">
        <f t="shared" si="342"/>
        <v/>
      </c>
      <c r="AH47" s="50" t="str">
        <f t="shared" si="342"/>
        <v/>
      </c>
      <c r="AI47" s="50" t="str">
        <f t="shared" si="342"/>
        <v/>
      </c>
      <c r="AJ47" s="50" t="str">
        <f t="shared" si="342"/>
        <v/>
      </c>
      <c r="AK47" s="50" t="str">
        <f t="shared" si="342"/>
        <v/>
      </c>
      <c r="AL47" s="50" t="str">
        <f t="shared" si="342"/>
        <v/>
      </c>
      <c r="AM47" s="50" t="str">
        <f t="shared" si="342"/>
        <v/>
      </c>
      <c r="AN47" s="50" t="str">
        <f t="shared" si="342"/>
        <v/>
      </c>
      <c r="AO47" s="50" t="str">
        <f t="shared" si="342"/>
        <v/>
      </c>
      <c r="AP47" s="50" t="str">
        <f t="shared" si="342"/>
        <v/>
      </c>
      <c r="AQ47" s="50" t="str">
        <f t="shared" si="342"/>
        <v/>
      </c>
      <c r="AR47" s="50" t="str">
        <f t="shared" si="342"/>
        <v/>
      </c>
      <c r="AS47" s="50" t="str">
        <f t="shared" si="342"/>
        <v/>
      </c>
      <c r="AT47" s="50" t="str">
        <f t="shared" si="342"/>
        <v/>
      </c>
      <c r="AU47" s="50" t="str">
        <f t="shared" si="112"/>
        <v/>
      </c>
      <c r="AV47" s="50" t="str">
        <f t="shared" ref="AV47:DG47" si="343">IF(ISNONTEXT($Z47),AU47+$Z47,"")</f>
        <v/>
      </c>
      <c r="AW47" s="50" t="str">
        <f t="shared" si="343"/>
        <v/>
      </c>
      <c r="AX47" s="50" t="str">
        <f t="shared" si="343"/>
        <v/>
      </c>
      <c r="AY47" s="50" t="str">
        <f t="shared" si="343"/>
        <v/>
      </c>
      <c r="AZ47" s="50" t="str">
        <f t="shared" si="343"/>
        <v/>
      </c>
      <c r="BA47" s="50" t="str">
        <f t="shared" si="343"/>
        <v/>
      </c>
      <c r="BB47" s="50" t="str">
        <f t="shared" si="343"/>
        <v/>
      </c>
      <c r="BC47" s="50" t="str">
        <f t="shared" si="343"/>
        <v/>
      </c>
      <c r="BD47" s="50" t="str">
        <f t="shared" si="343"/>
        <v/>
      </c>
      <c r="BE47" s="50" t="str">
        <f t="shared" si="343"/>
        <v/>
      </c>
      <c r="BF47" s="50" t="str">
        <f t="shared" si="343"/>
        <v/>
      </c>
      <c r="BG47" s="50" t="str">
        <f t="shared" si="343"/>
        <v/>
      </c>
      <c r="BH47" s="50" t="str">
        <f t="shared" si="343"/>
        <v/>
      </c>
      <c r="BI47" s="50" t="str">
        <f t="shared" si="343"/>
        <v/>
      </c>
      <c r="BJ47" s="50" t="str">
        <f t="shared" si="343"/>
        <v/>
      </c>
      <c r="BK47" s="50" t="str">
        <f t="shared" si="343"/>
        <v/>
      </c>
      <c r="BL47" s="50" t="str">
        <f t="shared" si="343"/>
        <v/>
      </c>
      <c r="BM47" s="50" t="str">
        <f t="shared" si="343"/>
        <v/>
      </c>
      <c r="BN47" s="50" t="str">
        <f t="shared" si="343"/>
        <v/>
      </c>
      <c r="BO47" s="50" t="str">
        <f t="shared" si="343"/>
        <v/>
      </c>
      <c r="BP47" s="50" t="str">
        <f t="shared" si="343"/>
        <v/>
      </c>
      <c r="BQ47" s="50" t="str">
        <f t="shared" si="343"/>
        <v/>
      </c>
      <c r="BR47" s="50" t="str">
        <f t="shared" si="343"/>
        <v/>
      </c>
      <c r="BS47" s="50" t="str">
        <f t="shared" si="343"/>
        <v/>
      </c>
      <c r="BT47" s="50" t="str">
        <f t="shared" si="343"/>
        <v/>
      </c>
      <c r="BU47" s="50" t="str">
        <f t="shared" si="343"/>
        <v/>
      </c>
      <c r="BV47" s="50" t="str">
        <f t="shared" si="343"/>
        <v/>
      </c>
      <c r="BW47" s="50" t="str">
        <f t="shared" si="343"/>
        <v/>
      </c>
      <c r="BX47" s="50" t="str">
        <f t="shared" si="343"/>
        <v/>
      </c>
      <c r="BY47" s="50" t="str">
        <f t="shared" si="343"/>
        <v/>
      </c>
      <c r="BZ47" s="50" t="str">
        <f t="shared" si="343"/>
        <v/>
      </c>
      <c r="CA47" s="50" t="str">
        <f t="shared" si="343"/>
        <v/>
      </c>
      <c r="CB47" s="50" t="str">
        <f t="shared" si="343"/>
        <v/>
      </c>
      <c r="CC47" s="50" t="str">
        <f t="shared" si="343"/>
        <v/>
      </c>
      <c r="CD47" s="50" t="str">
        <f t="shared" si="343"/>
        <v/>
      </c>
      <c r="CE47" s="50" t="str">
        <f t="shared" si="343"/>
        <v/>
      </c>
      <c r="CF47" s="50" t="str">
        <f t="shared" si="343"/>
        <v/>
      </c>
      <c r="CG47" s="50" t="str">
        <f t="shared" si="343"/>
        <v/>
      </c>
      <c r="CH47" s="50" t="str">
        <f t="shared" si="343"/>
        <v/>
      </c>
      <c r="CI47" s="50" t="str">
        <f t="shared" si="343"/>
        <v/>
      </c>
      <c r="CJ47" s="50" t="str">
        <f t="shared" si="343"/>
        <v/>
      </c>
      <c r="CK47" s="50" t="str">
        <f t="shared" si="343"/>
        <v/>
      </c>
      <c r="CL47" s="50" t="str">
        <f t="shared" si="343"/>
        <v/>
      </c>
      <c r="CM47" s="50" t="str">
        <f t="shared" si="343"/>
        <v/>
      </c>
      <c r="CN47" s="50" t="str">
        <f t="shared" si="343"/>
        <v/>
      </c>
      <c r="CO47" s="50" t="str">
        <f t="shared" si="343"/>
        <v/>
      </c>
      <c r="CP47" s="50" t="str">
        <f t="shared" si="343"/>
        <v/>
      </c>
      <c r="CQ47" s="50" t="str">
        <f t="shared" si="343"/>
        <v/>
      </c>
      <c r="CR47" s="50" t="str">
        <f t="shared" si="343"/>
        <v/>
      </c>
      <c r="CS47" s="50" t="str">
        <f t="shared" si="343"/>
        <v/>
      </c>
      <c r="CT47" s="50" t="str">
        <f t="shared" si="343"/>
        <v/>
      </c>
      <c r="CU47" s="50" t="str">
        <f t="shared" si="343"/>
        <v/>
      </c>
      <c r="CV47" s="50" t="str">
        <f t="shared" si="343"/>
        <v/>
      </c>
      <c r="CW47" s="50" t="str">
        <f t="shared" si="343"/>
        <v/>
      </c>
      <c r="CX47" s="50" t="str">
        <f t="shared" si="343"/>
        <v/>
      </c>
      <c r="CY47" s="50" t="str">
        <f t="shared" si="343"/>
        <v/>
      </c>
      <c r="CZ47" s="50" t="str">
        <f t="shared" si="343"/>
        <v/>
      </c>
      <c r="DA47" s="50" t="str">
        <f t="shared" si="343"/>
        <v/>
      </c>
      <c r="DB47" s="50" t="str">
        <f t="shared" si="343"/>
        <v/>
      </c>
      <c r="DC47" s="50" t="str">
        <f t="shared" si="343"/>
        <v/>
      </c>
      <c r="DD47" s="50" t="str">
        <f t="shared" si="343"/>
        <v/>
      </c>
      <c r="DE47" s="50" t="str">
        <f t="shared" si="343"/>
        <v/>
      </c>
      <c r="DF47" s="50" t="str">
        <f t="shared" si="343"/>
        <v/>
      </c>
      <c r="DG47" s="50" t="str">
        <f t="shared" si="343"/>
        <v/>
      </c>
      <c r="DH47" s="50" t="str">
        <f t="shared" ref="DH47:DW47" si="344">IF(ISNONTEXT($Z47),DG47+$Z47,"")</f>
        <v/>
      </c>
      <c r="DI47" s="50" t="str">
        <f t="shared" si="344"/>
        <v/>
      </c>
      <c r="DJ47" s="50" t="str">
        <f t="shared" si="344"/>
        <v/>
      </c>
      <c r="DK47" s="50" t="str">
        <f t="shared" si="344"/>
        <v/>
      </c>
      <c r="DL47" s="50" t="str">
        <f t="shared" si="344"/>
        <v/>
      </c>
      <c r="DM47" s="50" t="str">
        <f t="shared" si="344"/>
        <v/>
      </c>
      <c r="DN47" s="50" t="str">
        <f t="shared" si="344"/>
        <v/>
      </c>
      <c r="DO47" s="50" t="str">
        <f t="shared" si="344"/>
        <v/>
      </c>
      <c r="DP47" s="50" t="str">
        <f t="shared" si="344"/>
        <v/>
      </c>
      <c r="DQ47" s="50" t="str">
        <f t="shared" si="344"/>
        <v/>
      </c>
      <c r="DR47" s="50" t="str">
        <f t="shared" si="344"/>
        <v/>
      </c>
      <c r="DS47" s="50" t="str">
        <f t="shared" si="344"/>
        <v/>
      </c>
      <c r="DT47" s="50" t="str">
        <f t="shared" si="344"/>
        <v/>
      </c>
      <c r="DU47" s="50" t="str">
        <f t="shared" si="344"/>
        <v/>
      </c>
      <c r="DV47" s="50" t="str">
        <f t="shared" si="344"/>
        <v/>
      </c>
      <c r="DW47" s="50" t="str">
        <f t="shared" si="344"/>
        <v/>
      </c>
      <c r="DX47" s="170" t="e">
        <f t="shared" si="211"/>
        <v>#N/A</v>
      </c>
      <c r="DY47" s="170" t="e">
        <f t="shared" si="212"/>
        <v>#N/A</v>
      </c>
      <c r="DZ47" s="170" t="e">
        <f t="shared" si="213"/>
        <v>#N/A</v>
      </c>
      <c r="EA47" s="170" t="e">
        <f t="shared" si="214"/>
        <v>#N/A</v>
      </c>
      <c r="EB47" s="170" t="e">
        <f t="shared" si="215"/>
        <v>#N/A</v>
      </c>
      <c r="EC47" s="170" t="e">
        <f t="shared" si="216"/>
        <v>#N/A</v>
      </c>
      <c r="ED47" s="170" t="e">
        <f t="shared" si="217"/>
        <v>#N/A</v>
      </c>
      <c r="EE47" s="170" t="e">
        <f t="shared" si="218"/>
        <v>#N/A</v>
      </c>
      <c r="EF47" s="170" t="e">
        <f t="shared" si="219"/>
        <v>#N/A</v>
      </c>
      <c r="EG47" s="170" t="e">
        <f t="shared" si="220"/>
        <v>#N/A</v>
      </c>
      <c r="EH47" s="170" t="e">
        <f t="shared" si="221"/>
        <v>#N/A</v>
      </c>
      <c r="EI47" s="170" t="e">
        <f t="shared" si="222"/>
        <v>#N/A</v>
      </c>
      <c r="EJ47" s="170" t="e">
        <f t="shared" si="223"/>
        <v>#N/A</v>
      </c>
      <c r="EK47" s="170" t="e">
        <f t="shared" si="224"/>
        <v>#N/A</v>
      </c>
      <c r="EL47" s="170" t="e">
        <f t="shared" si="225"/>
        <v>#N/A</v>
      </c>
      <c r="EM47" s="170" t="e">
        <f t="shared" si="226"/>
        <v>#N/A</v>
      </c>
      <c r="EN47" s="170" t="e">
        <f t="shared" si="227"/>
        <v>#N/A</v>
      </c>
      <c r="EO47" s="170" t="e">
        <f t="shared" si="228"/>
        <v>#N/A</v>
      </c>
      <c r="EP47" s="170" t="e">
        <f t="shared" si="229"/>
        <v>#N/A</v>
      </c>
      <c r="EQ47" s="170" t="e">
        <f t="shared" si="230"/>
        <v>#N/A</v>
      </c>
      <c r="ER47" s="170" t="e">
        <f t="shared" si="231"/>
        <v>#N/A</v>
      </c>
      <c r="ES47" s="170" t="e">
        <f t="shared" si="232"/>
        <v>#N/A</v>
      </c>
      <c r="ET47" s="170" t="e">
        <f t="shared" si="233"/>
        <v>#N/A</v>
      </c>
      <c r="EU47" s="170" t="e">
        <f t="shared" si="234"/>
        <v>#N/A</v>
      </c>
      <c r="EV47" s="170" t="e">
        <f t="shared" si="235"/>
        <v>#N/A</v>
      </c>
      <c r="EW47" s="170" t="e">
        <f t="shared" si="236"/>
        <v>#N/A</v>
      </c>
      <c r="EX47" s="170" t="e">
        <f t="shared" si="237"/>
        <v>#N/A</v>
      </c>
      <c r="EY47" s="170" t="e">
        <f t="shared" si="238"/>
        <v>#N/A</v>
      </c>
      <c r="EZ47" s="170" t="e">
        <f t="shared" si="239"/>
        <v>#N/A</v>
      </c>
      <c r="FA47" s="170" t="e">
        <f t="shared" si="240"/>
        <v>#N/A</v>
      </c>
      <c r="FB47" s="170" t="e">
        <f t="shared" si="241"/>
        <v>#N/A</v>
      </c>
      <c r="FC47" s="170" t="e">
        <f t="shared" si="242"/>
        <v>#N/A</v>
      </c>
      <c r="FD47" s="170" t="e">
        <f t="shared" si="243"/>
        <v>#N/A</v>
      </c>
      <c r="FE47" s="170" t="e">
        <f t="shared" si="244"/>
        <v>#N/A</v>
      </c>
      <c r="FF47" s="170" t="e">
        <f t="shared" si="245"/>
        <v>#N/A</v>
      </c>
      <c r="FG47" s="170" t="e">
        <f t="shared" si="246"/>
        <v>#N/A</v>
      </c>
      <c r="FH47" s="170" t="e">
        <f t="shared" si="247"/>
        <v>#N/A</v>
      </c>
      <c r="FI47" s="170" t="e">
        <f t="shared" si="248"/>
        <v>#N/A</v>
      </c>
      <c r="FJ47" s="170" t="e">
        <f t="shared" si="249"/>
        <v>#N/A</v>
      </c>
      <c r="FK47" s="170" t="e">
        <f t="shared" si="250"/>
        <v>#N/A</v>
      </c>
      <c r="FL47" s="170" t="e">
        <f t="shared" si="251"/>
        <v>#N/A</v>
      </c>
      <c r="FM47" s="170" t="e">
        <f t="shared" si="252"/>
        <v>#N/A</v>
      </c>
      <c r="FN47" s="170" t="e">
        <f t="shared" si="253"/>
        <v>#N/A</v>
      </c>
      <c r="FO47" s="170" t="e">
        <f t="shared" si="254"/>
        <v>#N/A</v>
      </c>
      <c r="FP47" s="170" t="e">
        <f t="shared" si="255"/>
        <v>#N/A</v>
      </c>
      <c r="FQ47" s="170" t="e">
        <f t="shared" si="256"/>
        <v>#N/A</v>
      </c>
      <c r="FR47" s="170" t="e">
        <f t="shared" si="257"/>
        <v>#N/A</v>
      </c>
      <c r="FS47" s="170" t="e">
        <f t="shared" si="258"/>
        <v>#N/A</v>
      </c>
      <c r="FT47" s="170" t="e">
        <f t="shared" si="259"/>
        <v>#N/A</v>
      </c>
      <c r="FU47" s="170" t="e">
        <f t="shared" si="260"/>
        <v>#N/A</v>
      </c>
      <c r="FV47" s="170" t="e">
        <f t="shared" si="261"/>
        <v>#N/A</v>
      </c>
      <c r="FW47" s="170" t="e">
        <f t="shared" si="262"/>
        <v>#N/A</v>
      </c>
      <c r="FX47" s="170" t="e">
        <f t="shared" si="263"/>
        <v>#N/A</v>
      </c>
      <c r="FY47" s="170" t="e">
        <f t="shared" si="264"/>
        <v>#N/A</v>
      </c>
      <c r="FZ47" s="170" t="e">
        <f t="shared" si="265"/>
        <v>#N/A</v>
      </c>
      <c r="GA47" s="170" t="e">
        <f t="shared" si="266"/>
        <v>#N/A</v>
      </c>
      <c r="GB47" s="170" t="e">
        <f t="shared" si="267"/>
        <v>#N/A</v>
      </c>
      <c r="GC47" s="170" t="e">
        <f t="shared" si="268"/>
        <v>#N/A</v>
      </c>
      <c r="GD47" s="170" t="e">
        <f t="shared" si="269"/>
        <v>#N/A</v>
      </c>
      <c r="GE47" s="170" t="e">
        <f t="shared" si="270"/>
        <v>#N/A</v>
      </c>
      <c r="GF47" s="170" t="e">
        <f t="shared" si="271"/>
        <v>#N/A</v>
      </c>
      <c r="GG47" s="170" t="e">
        <f t="shared" si="272"/>
        <v>#N/A</v>
      </c>
      <c r="GH47" s="170" t="e">
        <f t="shared" si="273"/>
        <v>#N/A</v>
      </c>
      <c r="GI47" s="170" t="e">
        <f t="shared" si="274"/>
        <v>#N/A</v>
      </c>
      <c r="GJ47" s="170" t="e">
        <f t="shared" si="275"/>
        <v>#N/A</v>
      </c>
      <c r="GK47" s="170" t="e">
        <f t="shared" si="276"/>
        <v>#N/A</v>
      </c>
      <c r="GL47" s="170" t="e">
        <f t="shared" si="277"/>
        <v>#N/A</v>
      </c>
      <c r="GM47" s="170" t="e">
        <f t="shared" si="278"/>
        <v>#N/A</v>
      </c>
      <c r="GN47" s="170" t="e">
        <f t="shared" si="279"/>
        <v>#N/A</v>
      </c>
      <c r="GO47" s="170" t="e">
        <f t="shared" si="280"/>
        <v>#N/A</v>
      </c>
      <c r="GP47" s="170" t="e">
        <f t="shared" si="281"/>
        <v>#N/A</v>
      </c>
      <c r="GQ47" s="170" t="e">
        <f t="shared" si="282"/>
        <v>#N/A</v>
      </c>
      <c r="GR47" s="170" t="e">
        <f t="shared" si="283"/>
        <v>#N/A</v>
      </c>
      <c r="GS47" s="170" t="e">
        <f t="shared" si="284"/>
        <v>#N/A</v>
      </c>
      <c r="GT47" s="170" t="e">
        <f t="shared" si="285"/>
        <v>#N/A</v>
      </c>
      <c r="GU47" s="170" t="e">
        <f t="shared" si="286"/>
        <v>#N/A</v>
      </c>
      <c r="GV47" s="170" t="e">
        <f t="shared" si="287"/>
        <v>#N/A</v>
      </c>
      <c r="GW47" s="170" t="e">
        <f t="shared" si="288"/>
        <v>#N/A</v>
      </c>
      <c r="GX47" s="170" t="e">
        <f t="shared" si="289"/>
        <v>#N/A</v>
      </c>
      <c r="GY47" s="170" t="e">
        <f t="shared" si="290"/>
        <v>#N/A</v>
      </c>
      <c r="GZ47" s="170" t="e">
        <f t="shared" si="291"/>
        <v>#N/A</v>
      </c>
      <c r="HA47" s="170" t="e">
        <f t="shared" si="292"/>
        <v>#N/A</v>
      </c>
      <c r="HB47" s="170" t="e">
        <f t="shared" si="293"/>
        <v>#N/A</v>
      </c>
      <c r="HC47" s="170" t="e">
        <f t="shared" si="294"/>
        <v>#N/A</v>
      </c>
      <c r="HD47" s="170" t="e">
        <f t="shared" si="295"/>
        <v>#N/A</v>
      </c>
      <c r="HE47" s="170" t="e">
        <f t="shared" si="296"/>
        <v>#N/A</v>
      </c>
      <c r="HF47" s="170" t="e">
        <f t="shared" si="297"/>
        <v>#N/A</v>
      </c>
      <c r="HG47" s="170" t="e">
        <f t="shared" si="298"/>
        <v>#N/A</v>
      </c>
      <c r="HH47" s="170" t="e">
        <f t="shared" si="299"/>
        <v>#N/A</v>
      </c>
      <c r="HI47" s="170" t="e">
        <f t="shared" si="300"/>
        <v>#N/A</v>
      </c>
      <c r="HJ47" s="170" t="e">
        <f t="shared" si="301"/>
        <v>#N/A</v>
      </c>
      <c r="HK47" s="170" t="e">
        <f t="shared" si="302"/>
        <v>#N/A</v>
      </c>
      <c r="HL47" s="170" t="e">
        <f t="shared" si="303"/>
        <v>#N/A</v>
      </c>
      <c r="HM47" s="170" t="e">
        <f t="shared" si="304"/>
        <v>#N/A</v>
      </c>
      <c r="HN47" s="170" t="e">
        <f t="shared" si="305"/>
        <v>#N/A</v>
      </c>
      <c r="HO47" s="170" t="e">
        <f t="shared" si="306"/>
        <v>#N/A</v>
      </c>
      <c r="HP47" s="170" t="e">
        <f t="shared" si="307"/>
        <v>#N/A</v>
      </c>
      <c r="HQ47" s="170" t="e">
        <f t="shared" si="308"/>
        <v>#N/A</v>
      </c>
      <c r="HR47" s="170" t="e">
        <f t="shared" si="309"/>
        <v>#N/A</v>
      </c>
      <c r="HS47" s="170" t="e">
        <f t="shared" si="310"/>
        <v>#N/A</v>
      </c>
      <c r="HT47" s="170" t="e">
        <f t="shared" si="311"/>
        <v>#N/A</v>
      </c>
    </row>
    <row r="48" spans="1:228" hidden="1" x14ac:dyDescent="0.25">
      <c r="A48" s="4">
        <v>45</v>
      </c>
      <c r="B48" s="110"/>
      <c r="C48" s="118"/>
      <c r="D48" s="123" t="str">
        <f t="shared" si="205"/>
        <v/>
      </c>
      <c r="E48" s="96"/>
      <c r="F48" s="123" t="str">
        <f t="shared" si="206"/>
        <v/>
      </c>
      <c r="G48" s="118"/>
      <c r="H48" s="111"/>
      <c r="I48" s="36" t="str">
        <f t="shared" si="0"/>
        <v/>
      </c>
      <c r="J48" s="36" t="str">
        <f t="shared" si="1"/>
        <v/>
      </c>
      <c r="K48" s="74" t="str">
        <f t="shared" si="109"/>
        <v/>
      </c>
      <c r="L48" s="23"/>
      <c r="M48" s="58"/>
      <c r="N48" s="281"/>
      <c r="O48" s="75" t="str">
        <f>IF(AND(D48&gt;0,E48&gt;0,F48&gt;0),IF(ISBLANK(N48),IF(ISBLANK(L48),"",(F48-D48)*VLOOKUP(L48,VLookups!$A$4:$B$13,2,FALSE)),N48),"")</f>
        <v/>
      </c>
      <c r="P48" s="76" t="str">
        <f t="shared" si="207"/>
        <v/>
      </c>
      <c r="Q48" s="96"/>
      <c r="R48" s="271" t="str">
        <f>IF(AND(Q48&gt;0,E48&gt;0,NOT(O48="")),ABS(VLOOKUP($Q$1,VLookups!$A$43:$B$44,2,FALSE)-_xlfn.NORM.DIST(Q48,K48,O48,TRUE)),"")</f>
        <v/>
      </c>
      <c r="S48" s="95" t="str">
        <f>IF(AND($D48&gt;0,$E48&gt;0,$F48&gt;0,NOT(ISBLANK($L48))),_xlfn.NORM.INV(ABS(VLOOKUP($Q$1,VLookups!$A$43:$B$44,2,FALSE)-S$3),$K48,$O48),"")</f>
        <v/>
      </c>
      <c r="T48" s="94" t="str">
        <f>IF(AND($D48&gt;0,$E48&gt;0,$F48&gt;0,NOT(ISBLANK($L48))),_xlfn.NORM.INV(ABS(VLOOKUP($Q$1,VLookups!$A$43:$B$44,2,FALSE)-T$3),$K48,$O48),"")</f>
        <v/>
      </c>
      <c r="U48" s="95" t="str">
        <f>IF(AND($D48&gt;0,$E48&gt;0,$F48&gt;0,NOT(ISBLANK($L48))),_xlfn.NORM.INV(ABS(VLOOKUP($Q$1,VLookups!$A$43:$B$44,2,FALSE)-U$3),$K48,$O48),"")</f>
        <v/>
      </c>
      <c r="V48" s="94" t="str">
        <f>IF(AND($D48&gt;0,$E48&gt;0,$F48&gt;0,NOT(ISBLANK($L48))),_xlfn.NORM.INV(ABS(VLOOKUP($Q$1,VLookups!$A$43:$B$44,2,FALSE)-V$3),$K48,$O48),"")</f>
        <v/>
      </c>
      <c r="W48" s="95" t="str">
        <f>IF(AND($D48&gt;0,$E48&gt;0,$F48&gt;0,NOT(ISBLANK($L48))),_xlfn.NORM.INV(ABS(VLOOKUP($Q$1,VLookups!$A$43:$B$44,2,FALSE)-W$3),$K48,$O48),"")</f>
        <v/>
      </c>
      <c r="X48" s="94" t="str">
        <f>IF(AND($D48&gt;0,$E48&gt;0,$F48&gt;0,NOT(ISBLANK($L48))),_xlfn.NORM.INV(ABS(VLOOKUP($Q$1,VLookups!$A$43:$B$44,2,FALSE)-X$3),$K48,$O48),"")</f>
        <v/>
      </c>
      <c r="Y48" s="5"/>
      <c r="Z48" s="169" t="str">
        <f t="shared" si="110"/>
        <v/>
      </c>
      <c r="AA48" s="50" t="str">
        <f t="shared" ref="AA48:AT48" si="345">IF(ISNONTEXT($Z48),AB48-$Z48,"")</f>
        <v/>
      </c>
      <c r="AB48" s="50" t="str">
        <f t="shared" si="345"/>
        <v/>
      </c>
      <c r="AC48" s="50" t="str">
        <f t="shared" si="345"/>
        <v/>
      </c>
      <c r="AD48" s="50" t="str">
        <f t="shared" si="345"/>
        <v/>
      </c>
      <c r="AE48" s="50" t="str">
        <f t="shared" si="345"/>
        <v/>
      </c>
      <c r="AF48" s="50" t="str">
        <f t="shared" si="345"/>
        <v/>
      </c>
      <c r="AG48" s="50" t="str">
        <f t="shared" si="345"/>
        <v/>
      </c>
      <c r="AH48" s="50" t="str">
        <f t="shared" si="345"/>
        <v/>
      </c>
      <c r="AI48" s="50" t="str">
        <f t="shared" si="345"/>
        <v/>
      </c>
      <c r="AJ48" s="50" t="str">
        <f t="shared" si="345"/>
        <v/>
      </c>
      <c r="AK48" s="50" t="str">
        <f t="shared" si="345"/>
        <v/>
      </c>
      <c r="AL48" s="50" t="str">
        <f t="shared" si="345"/>
        <v/>
      </c>
      <c r="AM48" s="50" t="str">
        <f t="shared" si="345"/>
        <v/>
      </c>
      <c r="AN48" s="50" t="str">
        <f t="shared" si="345"/>
        <v/>
      </c>
      <c r="AO48" s="50" t="str">
        <f t="shared" si="345"/>
        <v/>
      </c>
      <c r="AP48" s="50" t="str">
        <f t="shared" si="345"/>
        <v/>
      </c>
      <c r="AQ48" s="50" t="str">
        <f t="shared" si="345"/>
        <v/>
      </c>
      <c r="AR48" s="50" t="str">
        <f t="shared" si="345"/>
        <v/>
      </c>
      <c r="AS48" s="50" t="str">
        <f t="shared" si="345"/>
        <v/>
      </c>
      <c r="AT48" s="50" t="str">
        <f t="shared" si="345"/>
        <v/>
      </c>
      <c r="AU48" s="50" t="str">
        <f t="shared" si="112"/>
        <v/>
      </c>
      <c r="AV48" s="50" t="str">
        <f t="shared" ref="AV48:DG48" si="346">IF(ISNONTEXT($Z48),AU48+$Z48,"")</f>
        <v/>
      </c>
      <c r="AW48" s="50" t="str">
        <f t="shared" si="346"/>
        <v/>
      </c>
      <c r="AX48" s="50" t="str">
        <f t="shared" si="346"/>
        <v/>
      </c>
      <c r="AY48" s="50" t="str">
        <f t="shared" si="346"/>
        <v/>
      </c>
      <c r="AZ48" s="50" t="str">
        <f t="shared" si="346"/>
        <v/>
      </c>
      <c r="BA48" s="50" t="str">
        <f t="shared" si="346"/>
        <v/>
      </c>
      <c r="BB48" s="50" t="str">
        <f t="shared" si="346"/>
        <v/>
      </c>
      <c r="BC48" s="50" t="str">
        <f t="shared" si="346"/>
        <v/>
      </c>
      <c r="BD48" s="50" t="str">
        <f t="shared" si="346"/>
        <v/>
      </c>
      <c r="BE48" s="50" t="str">
        <f t="shared" si="346"/>
        <v/>
      </c>
      <c r="BF48" s="50" t="str">
        <f t="shared" si="346"/>
        <v/>
      </c>
      <c r="BG48" s="50" t="str">
        <f t="shared" si="346"/>
        <v/>
      </c>
      <c r="BH48" s="50" t="str">
        <f t="shared" si="346"/>
        <v/>
      </c>
      <c r="BI48" s="50" t="str">
        <f t="shared" si="346"/>
        <v/>
      </c>
      <c r="BJ48" s="50" t="str">
        <f t="shared" si="346"/>
        <v/>
      </c>
      <c r="BK48" s="50" t="str">
        <f t="shared" si="346"/>
        <v/>
      </c>
      <c r="BL48" s="50" t="str">
        <f t="shared" si="346"/>
        <v/>
      </c>
      <c r="BM48" s="50" t="str">
        <f t="shared" si="346"/>
        <v/>
      </c>
      <c r="BN48" s="50" t="str">
        <f t="shared" si="346"/>
        <v/>
      </c>
      <c r="BO48" s="50" t="str">
        <f t="shared" si="346"/>
        <v/>
      </c>
      <c r="BP48" s="50" t="str">
        <f t="shared" si="346"/>
        <v/>
      </c>
      <c r="BQ48" s="50" t="str">
        <f t="shared" si="346"/>
        <v/>
      </c>
      <c r="BR48" s="50" t="str">
        <f t="shared" si="346"/>
        <v/>
      </c>
      <c r="BS48" s="50" t="str">
        <f t="shared" si="346"/>
        <v/>
      </c>
      <c r="BT48" s="50" t="str">
        <f t="shared" si="346"/>
        <v/>
      </c>
      <c r="BU48" s="50" t="str">
        <f t="shared" si="346"/>
        <v/>
      </c>
      <c r="BV48" s="50" t="str">
        <f t="shared" si="346"/>
        <v/>
      </c>
      <c r="BW48" s="50" t="str">
        <f t="shared" si="346"/>
        <v/>
      </c>
      <c r="BX48" s="50" t="str">
        <f t="shared" si="346"/>
        <v/>
      </c>
      <c r="BY48" s="50" t="str">
        <f t="shared" si="346"/>
        <v/>
      </c>
      <c r="BZ48" s="50" t="str">
        <f t="shared" si="346"/>
        <v/>
      </c>
      <c r="CA48" s="50" t="str">
        <f t="shared" si="346"/>
        <v/>
      </c>
      <c r="CB48" s="50" t="str">
        <f t="shared" si="346"/>
        <v/>
      </c>
      <c r="CC48" s="50" t="str">
        <f t="shared" si="346"/>
        <v/>
      </c>
      <c r="CD48" s="50" t="str">
        <f t="shared" si="346"/>
        <v/>
      </c>
      <c r="CE48" s="50" t="str">
        <f t="shared" si="346"/>
        <v/>
      </c>
      <c r="CF48" s="50" t="str">
        <f t="shared" si="346"/>
        <v/>
      </c>
      <c r="CG48" s="50" t="str">
        <f t="shared" si="346"/>
        <v/>
      </c>
      <c r="CH48" s="50" t="str">
        <f t="shared" si="346"/>
        <v/>
      </c>
      <c r="CI48" s="50" t="str">
        <f t="shared" si="346"/>
        <v/>
      </c>
      <c r="CJ48" s="50" t="str">
        <f t="shared" si="346"/>
        <v/>
      </c>
      <c r="CK48" s="50" t="str">
        <f t="shared" si="346"/>
        <v/>
      </c>
      <c r="CL48" s="50" t="str">
        <f t="shared" si="346"/>
        <v/>
      </c>
      <c r="CM48" s="50" t="str">
        <f t="shared" si="346"/>
        <v/>
      </c>
      <c r="CN48" s="50" t="str">
        <f t="shared" si="346"/>
        <v/>
      </c>
      <c r="CO48" s="50" t="str">
        <f t="shared" si="346"/>
        <v/>
      </c>
      <c r="CP48" s="50" t="str">
        <f t="shared" si="346"/>
        <v/>
      </c>
      <c r="CQ48" s="50" t="str">
        <f t="shared" si="346"/>
        <v/>
      </c>
      <c r="CR48" s="50" t="str">
        <f t="shared" si="346"/>
        <v/>
      </c>
      <c r="CS48" s="50" t="str">
        <f t="shared" si="346"/>
        <v/>
      </c>
      <c r="CT48" s="50" t="str">
        <f t="shared" si="346"/>
        <v/>
      </c>
      <c r="CU48" s="50" t="str">
        <f t="shared" si="346"/>
        <v/>
      </c>
      <c r="CV48" s="50" t="str">
        <f t="shared" si="346"/>
        <v/>
      </c>
      <c r="CW48" s="50" t="str">
        <f t="shared" si="346"/>
        <v/>
      </c>
      <c r="CX48" s="50" t="str">
        <f t="shared" si="346"/>
        <v/>
      </c>
      <c r="CY48" s="50" t="str">
        <f t="shared" si="346"/>
        <v/>
      </c>
      <c r="CZ48" s="50" t="str">
        <f t="shared" si="346"/>
        <v/>
      </c>
      <c r="DA48" s="50" t="str">
        <f t="shared" si="346"/>
        <v/>
      </c>
      <c r="DB48" s="50" t="str">
        <f t="shared" si="346"/>
        <v/>
      </c>
      <c r="DC48" s="50" t="str">
        <f t="shared" si="346"/>
        <v/>
      </c>
      <c r="DD48" s="50" t="str">
        <f t="shared" si="346"/>
        <v/>
      </c>
      <c r="DE48" s="50" t="str">
        <f t="shared" si="346"/>
        <v/>
      </c>
      <c r="DF48" s="50" t="str">
        <f t="shared" si="346"/>
        <v/>
      </c>
      <c r="DG48" s="50" t="str">
        <f t="shared" si="346"/>
        <v/>
      </c>
      <c r="DH48" s="50" t="str">
        <f t="shared" ref="DH48:DW48" si="347">IF(ISNONTEXT($Z48),DG48+$Z48,"")</f>
        <v/>
      </c>
      <c r="DI48" s="50" t="str">
        <f t="shared" si="347"/>
        <v/>
      </c>
      <c r="DJ48" s="50" t="str">
        <f t="shared" si="347"/>
        <v/>
      </c>
      <c r="DK48" s="50" t="str">
        <f t="shared" si="347"/>
        <v/>
      </c>
      <c r="DL48" s="50" t="str">
        <f t="shared" si="347"/>
        <v/>
      </c>
      <c r="DM48" s="50" t="str">
        <f t="shared" si="347"/>
        <v/>
      </c>
      <c r="DN48" s="50" t="str">
        <f t="shared" si="347"/>
        <v/>
      </c>
      <c r="DO48" s="50" t="str">
        <f t="shared" si="347"/>
        <v/>
      </c>
      <c r="DP48" s="50" t="str">
        <f t="shared" si="347"/>
        <v/>
      </c>
      <c r="DQ48" s="50" t="str">
        <f t="shared" si="347"/>
        <v/>
      </c>
      <c r="DR48" s="50" t="str">
        <f t="shared" si="347"/>
        <v/>
      </c>
      <c r="DS48" s="50" t="str">
        <f t="shared" si="347"/>
        <v/>
      </c>
      <c r="DT48" s="50" t="str">
        <f t="shared" si="347"/>
        <v/>
      </c>
      <c r="DU48" s="50" t="str">
        <f t="shared" si="347"/>
        <v/>
      </c>
      <c r="DV48" s="50" t="str">
        <f t="shared" si="347"/>
        <v/>
      </c>
      <c r="DW48" s="50" t="str">
        <f t="shared" si="347"/>
        <v/>
      </c>
      <c r="DX48" s="170" t="e">
        <f t="shared" si="211"/>
        <v>#N/A</v>
      </c>
      <c r="DY48" s="170" t="e">
        <f t="shared" si="212"/>
        <v>#N/A</v>
      </c>
      <c r="DZ48" s="170" t="e">
        <f t="shared" si="213"/>
        <v>#N/A</v>
      </c>
      <c r="EA48" s="170" t="e">
        <f t="shared" si="214"/>
        <v>#N/A</v>
      </c>
      <c r="EB48" s="170" t="e">
        <f t="shared" si="215"/>
        <v>#N/A</v>
      </c>
      <c r="EC48" s="170" t="e">
        <f t="shared" si="216"/>
        <v>#N/A</v>
      </c>
      <c r="ED48" s="170" t="e">
        <f t="shared" si="217"/>
        <v>#N/A</v>
      </c>
      <c r="EE48" s="170" t="e">
        <f t="shared" si="218"/>
        <v>#N/A</v>
      </c>
      <c r="EF48" s="170" t="e">
        <f t="shared" si="219"/>
        <v>#N/A</v>
      </c>
      <c r="EG48" s="170" t="e">
        <f t="shared" si="220"/>
        <v>#N/A</v>
      </c>
      <c r="EH48" s="170" t="e">
        <f t="shared" si="221"/>
        <v>#N/A</v>
      </c>
      <c r="EI48" s="170" t="e">
        <f t="shared" si="222"/>
        <v>#N/A</v>
      </c>
      <c r="EJ48" s="170" t="e">
        <f t="shared" si="223"/>
        <v>#N/A</v>
      </c>
      <c r="EK48" s="170" t="e">
        <f t="shared" si="224"/>
        <v>#N/A</v>
      </c>
      <c r="EL48" s="170" t="e">
        <f t="shared" si="225"/>
        <v>#N/A</v>
      </c>
      <c r="EM48" s="170" t="e">
        <f t="shared" si="226"/>
        <v>#N/A</v>
      </c>
      <c r="EN48" s="170" t="e">
        <f t="shared" si="227"/>
        <v>#N/A</v>
      </c>
      <c r="EO48" s="170" t="e">
        <f t="shared" si="228"/>
        <v>#N/A</v>
      </c>
      <c r="EP48" s="170" t="e">
        <f t="shared" si="229"/>
        <v>#N/A</v>
      </c>
      <c r="EQ48" s="170" t="e">
        <f t="shared" si="230"/>
        <v>#N/A</v>
      </c>
      <c r="ER48" s="170" t="e">
        <f t="shared" si="231"/>
        <v>#N/A</v>
      </c>
      <c r="ES48" s="170" t="e">
        <f t="shared" si="232"/>
        <v>#N/A</v>
      </c>
      <c r="ET48" s="170" t="e">
        <f t="shared" si="233"/>
        <v>#N/A</v>
      </c>
      <c r="EU48" s="170" t="e">
        <f t="shared" si="234"/>
        <v>#N/A</v>
      </c>
      <c r="EV48" s="170" t="e">
        <f t="shared" si="235"/>
        <v>#N/A</v>
      </c>
      <c r="EW48" s="170" t="e">
        <f t="shared" si="236"/>
        <v>#N/A</v>
      </c>
      <c r="EX48" s="170" t="e">
        <f t="shared" si="237"/>
        <v>#N/A</v>
      </c>
      <c r="EY48" s="170" t="e">
        <f t="shared" si="238"/>
        <v>#N/A</v>
      </c>
      <c r="EZ48" s="170" t="e">
        <f t="shared" si="239"/>
        <v>#N/A</v>
      </c>
      <c r="FA48" s="170" t="e">
        <f t="shared" si="240"/>
        <v>#N/A</v>
      </c>
      <c r="FB48" s="170" t="e">
        <f t="shared" si="241"/>
        <v>#N/A</v>
      </c>
      <c r="FC48" s="170" t="e">
        <f t="shared" si="242"/>
        <v>#N/A</v>
      </c>
      <c r="FD48" s="170" t="e">
        <f t="shared" si="243"/>
        <v>#N/A</v>
      </c>
      <c r="FE48" s="170" t="e">
        <f t="shared" si="244"/>
        <v>#N/A</v>
      </c>
      <c r="FF48" s="170" t="e">
        <f t="shared" si="245"/>
        <v>#N/A</v>
      </c>
      <c r="FG48" s="170" t="e">
        <f t="shared" si="246"/>
        <v>#N/A</v>
      </c>
      <c r="FH48" s="170" t="e">
        <f t="shared" si="247"/>
        <v>#N/A</v>
      </c>
      <c r="FI48" s="170" t="e">
        <f t="shared" si="248"/>
        <v>#N/A</v>
      </c>
      <c r="FJ48" s="170" t="e">
        <f t="shared" si="249"/>
        <v>#N/A</v>
      </c>
      <c r="FK48" s="170" t="e">
        <f t="shared" si="250"/>
        <v>#N/A</v>
      </c>
      <c r="FL48" s="170" t="e">
        <f t="shared" si="251"/>
        <v>#N/A</v>
      </c>
      <c r="FM48" s="170" t="e">
        <f t="shared" si="252"/>
        <v>#N/A</v>
      </c>
      <c r="FN48" s="170" t="e">
        <f t="shared" si="253"/>
        <v>#N/A</v>
      </c>
      <c r="FO48" s="170" t="e">
        <f t="shared" si="254"/>
        <v>#N/A</v>
      </c>
      <c r="FP48" s="170" t="e">
        <f t="shared" si="255"/>
        <v>#N/A</v>
      </c>
      <c r="FQ48" s="170" t="e">
        <f t="shared" si="256"/>
        <v>#N/A</v>
      </c>
      <c r="FR48" s="170" t="e">
        <f t="shared" si="257"/>
        <v>#N/A</v>
      </c>
      <c r="FS48" s="170" t="e">
        <f t="shared" si="258"/>
        <v>#N/A</v>
      </c>
      <c r="FT48" s="170" t="e">
        <f t="shared" si="259"/>
        <v>#N/A</v>
      </c>
      <c r="FU48" s="170" t="e">
        <f t="shared" si="260"/>
        <v>#N/A</v>
      </c>
      <c r="FV48" s="170" t="e">
        <f t="shared" si="261"/>
        <v>#N/A</v>
      </c>
      <c r="FW48" s="170" t="e">
        <f t="shared" si="262"/>
        <v>#N/A</v>
      </c>
      <c r="FX48" s="170" t="e">
        <f t="shared" si="263"/>
        <v>#N/A</v>
      </c>
      <c r="FY48" s="170" t="e">
        <f t="shared" si="264"/>
        <v>#N/A</v>
      </c>
      <c r="FZ48" s="170" t="e">
        <f t="shared" si="265"/>
        <v>#N/A</v>
      </c>
      <c r="GA48" s="170" t="e">
        <f t="shared" si="266"/>
        <v>#N/A</v>
      </c>
      <c r="GB48" s="170" t="e">
        <f t="shared" si="267"/>
        <v>#N/A</v>
      </c>
      <c r="GC48" s="170" t="e">
        <f t="shared" si="268"/>
        <v>#N/A</v>
      </c>
      <c r="GD48" s="170" t="e">
        <f t="shared" si="269"/>
        <v>#N/A</v>
      </c>
      <c r="GE48" s="170" t="e">
        <f t="shared" si="270"/>
        <v>#N/A</v>
      </c>
      <c r="GF48" s="170" t="e">
        <f t="shared" si="271"/>
        <v>#N/A</v>
      </c>
      <c r="GG48" s="170" t="e">
        <f t="shared" si="272"/>
        <v>#N/A</v>
      </c>
      <c r="GH48" s="170" t="e">
        <f t="shared" si="273"/>
        <v>#N/A</v>
      </c>
      <c r="GI48" s="170" t="e">
        <f t="shared" si="274"/>
        <v>#N/A</v>
      </c>
      <c r="GJ48" s="170" t="e">
        <f t="shared" si="275"/>
        <v>#N/A</v>
      </c>
      <c r="GK48" s="170" t="e">
        <f t="shared" si="276"/>
        <v>#N/A</v>
      </c>
      <c r="GL48" s="170" t="e">
        <f t="shared" si="277"/>
        <v>#N/A</v>
      </c>
      <c r="GM48" s="170" t="e">
        <f t="shared" si="278"/>
        <v>#N/A</v>
      </c>
      <c r="GN48" s="170" t="e">
        <f t="shared" si="279"/>
        <v>#N/A</v>
      </c>
      <c r="GO48" s="170" t="e">
        <f t="shared" si="280"/>
        <v>#N/A</v>
      </c>
      <c r="GP48" s="170" t="e">
        <f t="shared" si="281"/>
        <v>#N/A</v>
      </c>
      <c r="GQ48" s="170" t="e">
        <f t="shared" si="282"/>
        <v>#N/A</v>
      </c>
      <c r="GR48" s="170" t="e">
        <f t="shared" si="283"/>
        <v>#N/A</v>
      </c>
      <c r="GS48" s="170" t="e">
        <f t="shared" si="284"/>
        <v>#N/A</v>
      </c>
      <c r="GT48" s="170" t="e">
        <f t="shared" si="285"/>
        <v>#N/A</v>
      </c>
      <c r="GU48" s="170" t="e">
        <f t="shared" si="286"/>
        <v>#N/A</v>
      </c>
      <c r="GV48" s="170" t="e">
        <f t="shared" si="287"/>
        <v>#N/A</v>
      </c>
      <c r="GW48" s="170" t="e">
        <f t="shared" si="288"/>
        <v>#N/A</v>
      </c>
      <c r="GX48" s="170" t="e">
        <f t="shared" si="289"/>
        <v>#N/A</v>
      </c>
      <c r="GY48" s="170" t="e">
        <f t="shared" si="290"/>
        <v>#N/A</v>
      </c>
      <c r="GZ48" s="170" t="e">
        <f t="shared" si="291"/>
        <v>#N/A</v>
      </c>
      <c r="HA48" s="170" t="e">
        <f t="shared" si="292"/>
        <v>#N/A</v>
      </c>
      <c r="HB48" s="170" t="e">
        <f t="shared" si="293"/>
        <v>#N/A</v>
      </c>
      <c r="HC48" s="170" t="e">
        <f t="shared" si="294"/>
        <v>#N/A</v>
      </c>
      <c r="HD48" s="170" t="e">
        <f t="shared" si="295"/>
        <v>#N/A</v>
      </c>
      <c r="HE48" s="170" t="e">
        <f t="shared" si="296"/>
        <v>#N/A</v>
      </c>
      <c r="HF48" s="170" t="e">
        <f t="shared" si="297"/>
        <v>#N/A</v>
      </c>
      <c r="HG48" s="170" t="e">
        <f t="shared" si="298"/>
        <v>#N/A</v>
      </c>
      <c r="HH48" s="170" t="e">
        <f t="shared" si="299"/>
        <v>#N/A</v>
      </c>
      <c r="HI48" s="170" t="e">
        <f t="shared" si="300"/>
        <v>#N/A</v>
      </c>
      <c r="HJ48" s="170" t="e">
        <f t="shared" si="301"/>
        <v>#N/A</v>
      </c>
      <c r="HK48" s="170" t="e">
        <f t="shared" si="302"/>
        <v>#N/A</v>
      </c>
      <c r="HL48" s="170" t="e">
        <f t="shared" si="303"/>
        <v>#N/A</v>
      </c>
      <c r="HM48" s="170" t="e">
        <f t="shared" si="304"/>
        <v>#N/A</v>
      </c>
      <c r="HN48" s="170" t="e">
        <f t="shared" si="305"/>
        <v>#N/A</v>
      </c>
      <c r="HO48" s="170" t="e">
        <f t="shared" si="306"/>
        <v>#N/A</v>
      </c>
      <c r="HP48" s="170" t="e">
        <f t="shared" si="307"/>
        <v>#N/A</v>
      </c>
      <c r="HQ48" s="170" t="e">
        <f t="shared" si="308"/>
        <v>#N/A</v>
      </c>
      <c r="HR48" s="170" t="e">
        <f t="shared" si="309"/>
        <v>#N/A</v>
      </c>
      <c r="HS48" s="170" t="e">
        <f t="shared" si="310"/>
        <v>#N/A</v>
      </c>
      <c r="HT48" s="170" t="e">
        <f t="shared" si="311"/>
        <v>#N/A</v>
      </c>
    </row>
    <row r="49" spans="1:228" hidden="1" x14ac:dyDescent="0.25">
      <c r="A49" s="4">
        <v>46</v>
      </c>
      <c r="B49" s="110"/>
      <c r="C49" s="118"/>
      <c r="D49" s="123" t="str">
        <f t="shared" si="205"/>
        <v/>
      </c>
      <c r="E49" s="96"/>
      <c r="F49" s="123" t="str">
        <f t="shared" si="206"/>
        <v/>
      </c>
      <c r="G49" s="118"/>
      <c r="H49" s="111"/>
      <c r="I49" s="36" t="str">
        <f t="shared" si="0"/>
        <v/>
      </c>
      <c r="J49" s="36" t="str">
        <f t="shared" si="1"/>
        <v/>
      </c>
      <c r="K49" s="74" t="str">
        <f t="shared" si="109"/>
        <v/>
      </c>
      <c r="L49" s="23"/>
      <c r="M49" s="58"/>
      <c r="N49" s="281"/>
      <c r="O49" s="75" t="str">
        <f>IF(AND(D49&gt;0,E49&gt;0,F49&gt;0),IF(ISBLANK(N49),IF(ISBLANK(L49),"",(F49-D49)*VLOOKUP(L49,VLookups!$A$4:$B$13,2,FALSE)),N49),"")</f>
        <v/>
      </c>
      <c r="P49" s="76" t="str">
        <f t="shared" si="207"/>
        <v/>
      </c>
      <c r="Q49" s="96"/>
      <c r="R49" s="271" t="str">
        <f>IF(AND(Q49&gt;0,E49&gt;0,NOT(O49="")),ABS(VLOOKUP($Q$1,VLookups!$A$43:$B$44,2,FALSE)-_xlfn.NORM.DIST(Q49,K49,O49,TRUE)),"")</f>
        <v/>
      </c>
      <c r="S49" s="95" t="str">
        <f>IF(AND($D49&gt;0,$E49&gt;0,$F49&gt;0,NOT(ISBLANK($L49))),_xlfn.NORM.INV(ABS(VLOOKUP($Q$1,VLookups!$A$43:$B$44,2,FALSE)-S$3),$K49,$O49),"")</f>
        <v/>
      </c>
      <c r="T49" s="94" t="str">
        <f>IF(AND($D49&gt;0,$E49&gt;0,$F49&gt;0,NOT(ISBLANK($L49))),_xlfn.NORM.INV(ABS(VLOOKUP($Q$1,VLookups!$A$43:$B$44,2,FALSE)-T$3),$K49,$O49),"")</f>
        <v/>
      </c>
      <c r="U49" s="95" t="str">
        <f>IF(AND($D49&gt;0,$E49&gt;0,$F49&gt;0,NOT(ISBLANK($L49))),_xlfn.NORM.INV(ABS(VLOOKUP($Q$1,VLookups!$A$43:$B$44,2,FALSE)-U$3),$K49,$O49),"")</f>
        <v/>
      </c>
      <c r="V49" s="94" t="str">
        <f>IF(AND($D49&gt;0,$E49&gt;0,$F49&gt;0,NOT(ISBLANK($L49))),_xlfn.NORM.INV(ABS(VLOOKUP($Q$1,VLookups!$A$43:$B$44,2,FALSE)-V$3),$K49,$O49),"")</f>
        <v/>
      </c>
      <c r="W49" s="95" t="str">
        <f>IF(AND($D49&gt;0,$E49&gt;0,$F49&gt;0,NOT(ISBLANK($L49))),_xlfn.NORM.INV(ABS(VLOOKUP($Q$1,VLookups!$A$43:$B$44,2,FALSE)-W$3),$K49,$O49),"")</f>
        <v/>
      </c>
      <c r="X49" s="94" t="str">
        <f>IF(AND($D49&gt;0,$E49&gt;0,$F49&gt;0,NOT(ISBLANK($L49))),_xlfn.NORM.INV(ABS(VLOOKUP($Q$1,VLookups!$A$43:$B$44,2,FALSE)-X$3),$K49,$O49),"")</f>
        <v/>
      </c>
      <c r="Y49" s="5"/>
      <c r="Z49" s="169" t="str">
        <f t="shared" si="110"/>
        <v/>
      </c>
      <c r="AA49" s="50" t="str">
        <f t="shared" ref="AA49:AT49" si="348">IF(ISNONTEXT($Z49),AB49-$Z49,"")</f>
        <v/>
      </c>
      <c r="AB49" s="50" t="str">
        <f t="shared" si="348"/>
        <v/>
      </c>
      <c r="AC49" s="50" t="str">
        <f t="shared" si="348"/>
        <v/>
      </c>
      <c r="AD49" s="50" t="str">
        <f t="shared" si="348"/>
        <v/>
      </c>
      <c r="AE49" s="50" t="str">
        <f t="shared" si="348"/>
        <v/>
      </c>
      <c r="AF49" s="50" t="str">
        <f t="shared" si="348"/>
        <v/>
      </c>
      <c r="AG49" s="50" t="str">
        <f t="shared" si="348"/>
        <v/>
      </c>
      <c r="AH49" s="50" t="str">
        <f t="shared" si="348"/>
        <v/>
      </c>
      <c r="AI49" s="50" t="str">
        <f t="shared" si="348"/>
        <v/>
      </c>
      <c r="AJ49" s="50" t="str">
        <f t="shared" si="348"/>
        <v/>
      </c>
      <c r="AK49" s="50" t="str">
        <f t="shared" si="348"/>
        <v/>
      </c>
      <c r="AL49" s="50" t="str">
        <f t="shared" si="348"/>
        <v/>
      </c>
      <c r="AM49" s="50" t="str">
        <f t="shared" si="348"/>
        <v/>
      </c>
      <c r="AN49" s="50" t="str">
        <f t="shared" si="348"/>
        <v/>
      </c>
      <c r="AO49" s="50" t="str">
        <f t="shared" si="348"/>
        <v/>
      </c>
      <c r="AP49" s="50" t="str">
        <f t="shared" si="348"/>
        <v/>
      </c>
      <c r="AQ49" s="50" t="str">
        <f t="shared" si="348"/>
        <v/>
      </c>
      <c r="AR49" s="50" t="str">
        <f t="shared" si="348"/>
        <v/>
      </c>
      <c r="AS49" s="50" t="str">
        <f t="shared" si="348"/>
        <v/>
      </c>
      <c r="AT49" s="50" t="str">
        <f t="shared" si="348"/>
        <v/>
      </c>
      <c r="AU49" s="50" t="str">
        <f t="shared" si="112"/>
        <v/>
      </c>
      <c r="AV49" s="50" t="str">
        <f t="shared" ref="AV49:DG49" si="349">IF(ISNONTEXT($Z49),AU49+$Z49,"")</f>
        <v/>
      </c>
      <c r="AW49" s="50" t="str">
        <f t="shared" si="349"/>
        <v/>
      </c>
      <c r="AX49" s="50" t="str">
        <f t="shared" si="349"/>
        <v/>
      </c>
      <c r="AY49" s="50" t="str">
        <f t="shared" si="349"/>
        <v/>
      </c>
      <c r="AZ49" s="50" t="str">
        <f t="shared" si="349"/>
        <v/>
      </c>
      <c r="BA49" s="50" t="str">
        <f t="shared" si="349"/>
        <v/>
      </c>
      <c r="BB49" s="50" t="str">
        <f t="shared" si="349"/>
        <v/>
      </c>
      <c r="BC49" s="50" t="str">
        <f t="shared" si="349"/>
        <v/>
      </c>
      <c r="BD49" s="50" t="str">
        <f t="shared" si="349"/>
        <v/>
      </c>
      <c r="BE49" s="50" t="str">
        <f t="shared" si="349"/>
        <v/>
      </c>
      <c r="BF49" s="50" t="str">
        <f t="shared" si="349"/>
        <v/>
      </c>
      <c r="BG49" s="50" t="str">
        <f t="shared" si="349"/>
        <v/>
      </c>
      <c r="BH49" s="50" t="str">
        <f t="shared" si="349"/>
        <v/>
      </c>
      <c r="BI49" s="50" t="str">
        <f t="shared" si="349"/>
        <v/>
      </c>
      <c r="BJ49" s="50" t="str">
        <f t="shared" si="349"/>
        <v/>
      </c>
      <c r="BK49" s="50" t="str">
        <f t="shared" si="349"/>
        <v/>
      </c>
      <c r="BL49" s="50" t="str">
        <f t="shared" si="349"/>
        <v/>
      </c>
      <c r="BM49" s="50" t="str">
        <f t="shared" si="349"/>
        <v/>
      </c>
      <c r="BN49" s="50" t="str">
        <f t="shared" si="349"/>
        <v/>
      </c>
      <c r="BO49" s="50" t="str">
        <f t="shared" si="349"/>
        <v/>
      </c>
      <c r="BP49" s="50" t="str">
        <f t="shared" si="349"/>
        <v/>
      </c>
      <c r="BQ49" s="50" t="str">
        <f t="shared" si="349"/>
        <v/>
      </c>
      <c r="BR49" s="50" t="str">
        <f t="shared" si="349"/>
        <v/>
      </c>
      <c r="BS49" s="50" t="str">
        <f t="shared" si="349"/>
        <v/>
      </c>
      <c r="BT49" s="50" t="str">
        <f t="shared" si="349"/>
        <v/>
      </c>
      <c r="BU49" s="50" t="str">
        <f t="shared" si="349"/>
        <v/>
      </c>
      <c r="BV49" s="50" t="str">
        <f t="shared" si="349"/>
        <v/>
      </c>
      <c r="BW49" s="50" t="str">
        <f t="shared" si="349"/>
        <v/>
      </c>
      <c r="BX49" s="50" t="str">
        <f t="shared" si="349"/>
        <v/>
      </c>
      <c r="BY49" s="50" t="str">
        <f t="shared" si="349"/>
        <v/>
      </c>
      <c r="BZ49" s="50" t="str">
        <f t="shared" si="349"/>
        <v/>
      </c>
      <c r="CA49" s="50" t="str">
        <f t="shared" si="349"/>
        <v/>
      </c>
      <c r="CB49" s="50" t="str">
        <f t="shared" si="349"/>
        <v/>
      </c>
      <c r="CC49" s="50" t="str">
        <f t="shared" si="349"/>
        <v/>
      </c>
      <c r="CD49" s="50" t="str">
        <f t="shared" si="349"/>
        <v/>
      </c>
      <c r="CE49" s="50" t="str">
        <f t="shared" si="349"/>
        <v/>
      </c>
      <c r="CF49" s="50" t="str">
        <f t="shared" si="349"/>
        <v/>
      </c>
      <c r="CG49" s="50" t="str">
        <f t="shared" si="349"/>
        <v/>
      </c>
      <c r="CH49" s="50" t="str">
        <f t="shared" si="349"/>
        <v/>
      </c>
      <c r="CI49" s="50" t="str">
        <f t="shared" si="349"/>
        <v/>
      </c>
      <c r="CJ49" s="50" t="str">
        <f t="shared" si="349"/>
        <v/>
      </c>
      <c r="CK49" s="50" t="str">
        <f t="shared" si="349"/>
        <v/>
      </c>
      <c r="CL49" s="50" t="str">
        <f t="shared" si="349"/>
        <v/>
      </c>
      <c r="CM49" s="50" t="str">
        <f t="shared" si="349"/>
        <v/>
      </c>
      <c r="CN49" s="50" t="str">
        <f t="shared" si="349"/>
        <v/>
      </c>
      <c r="CO49" s="50" t="str">
        <f t="shared" si="349"/>
        <v/>
      </c>
      <c r="CP49" s="50" t="str">
        <f t="shared" si="349"/>
        <v/>
      </c>
      <c r="CQ49" s="50" t="str">
        <f t="shared" si="349"/>
        <v/>
      </c>
      <c r="CR49" s="50" t="str">
        <f t="shared" si="349"/>
        <v/>
      </c>
      <c r="CS49" s="50" t="str">
        <f t="shared" si="349"/>
        <v/>
      </c>
      <c r="CT49" s="50" t="str">
        <f t="shared" si="349"/>
        <v/>
      </c>
      <c r="CU49" s="50" t="str">
        <f t="shared" si="349"/>
        <v/>
      </c>
      <c r="CV49" s="50" t="str">
        <f t="shared" si="349"/>
        <v/>
      </c>
      <c r="CW49" s="50" t="str">
        <f t="shared" si="349"/>
        <v/>
      </c>
      <c r="CX49" s="50" t="str">
        <f t="shared" si="349"/>
        <v/>
      </c>
      <c r="CY49" s="50" t="str">
        <f t="shared" si="349"/>
        <v/>
      </c>
      <c r="CZ49" s="50" t="str">
        <f t="shared" si="349"/>
        <v/>
      </c>
      <c r="DA49" s="50" t="str">
        <f t="shared" si="349"/>
        <v/>
      </c>
      <c r="DB49" s="50" t="str">
        <f t="shared" si="349"/>
        <v/>
      </c>
      <c r="DC49" s="50" t="str">
        <f t="shared" si="349"/>
        <v/>
      </c>
      <c r="DD49" s="50" t="str">
        <f t="shared" si="349"/>
        <v/>
      </c>
      <c r="DE49" s="50" t="str">
        <f t="shared" si="349"/>
        <v/>
      </c>
      <c r="DF49" s="50" t="str">
        <f t="shared" si="349"/>
        <v/>
      </c>
      <c r="DG49" s="50" t="str">
        <f t="shared" si="349"/>
        <v/>
      </c>
      <c r="DH49" s="50" t="str">
        <f t="shared" ref="DH49:DW49" si="350">IF(ISNONTEXT($Z49),DG49+$Z49,"")</f>
        <v/>
      </c>
      <c r="DI49" s="50" t="str">
        <f t="shared" si="350"/>
        <v/>
      </c>
      <c r="DJ49" s="50" t="str">
        <f t="shared" si="350"/>
        <v/>
      </c>
      <c r="DK49" s="50" t="str">
        <f t="shared" si="350"/>
        <v/>
      </c>
      <c r="DL49" s="50" t="str">
        <f t="shared" si="350"/>
        <v/>
      </c>
      <c r="DM49" s="50" t="str">
        <f t="shared" si="350"/>
        <v/>
      </c>
      <c r="DN49" s="50" t="str">
        <f t="shared" si="350"/>
        <v/>
      </c>
      <c r="DO49" s="50" t="str">
        <f t="shared" si="350"/>
        <v/>
      </c>
      <c r="DP49" s="50" t="str">
        <f t="shared" si="350"/>
        <v/>
      </c>
      <c r="DQ49" s="50" t="str">
        <f t="shared" si="350"/>
        <v/>
      </c>
      <c r="DR49" s="50" t="str">
        <f t="shared" si="350"/>
        <v/>
      </c>
      <c r="DS49" s="50" t="str">
        <f t="shared" si="350"/>
        <v/>
      </c>
      <c r="DT49" s="50" t="str">
        <f t="shared" si="350"/>
        <v/>
      </c>
      <c r="DU49" s="50" t="str">
        <f t="shared" si="350"/>
        <v/>
      </c>
      <c r="DV49" s="50" t="str">
        <f t="shared" si="350"/>
        <v/>
      </c>
      <c r="DW49" s="50" t="str">
        <f t="shared" si="350"/>
        <v/>
      </c>
      <c r="DX49" s="170" t="e">
        <f t="shared" si="211"/>
        <v>#N/A</v>
      </c>
      <c r="DY49" s="170" t="e">
        <f t="shared" si="212"/>
        <v>#N/A</v>
      </c>
      <c r="DZ49" s="170" t="e">
        <f t="shared" si="213"/>
        <v>#N/A</v>
      </c>
      <c r="EA49" s="170" t="e">
        <f t="shared" si="214"/>
        <v>#N/A</v>
      </c>
      <c r="EB49" s="170" t="e">
        <f t="shared" si="215"/>
        <v>#N/A</v>
      </c>
      <c r="EC49" s="170" t="e">
        <f t="shared" si="216"/>
        <v>#N/A</v>
      </c>
      <c r="ED49" s="170" t="e">
        <f t="shared" si="217"/>
        <v>#N/A</v>
      </c>
      <c r="EE49" s="170" t="e">
        <f t="shared" si="218"/>
        <v>#N/A</v>
      </c>
      <c r="EF49" s="170" t="e">
        <f t="shared" si="219"/>
        <v>#N/A</v>
      </c>
      <c r="EG49" s="170" t="e">
        <f t="shared" si="220"/>
        <v>#N/A</v>
      </c>
      <c r="EH49" s="170" t="e">
        <f t="shared" si="221"/>
        <v>#N/A</v>
      </c>
      <c r="EI49" s="170" t="e">
        <f t="shared" si="222"/>
        <v>#N/A</v>
      </c>
      <c r="EJ49" s="170" t="e">
        <f t="shared" si="223"/>
        <v>#N/A</v>
      </c>
      <c r="EK49" s="170" t="e">
        <f t="shared" si="224"/>
        <v>#N/A</v>
      </c>
      <c r="EL49" s="170" t="e">
        <f t="shared" si="225"/>
        <v>#N/A</v>
      </c>
      <c r="EM49" s="170" t="e">
        <f t="shared" si="226"/>
        <v>#N/A</v>
      </c>
      <c r="EN49" s="170" t="e">
        <f t="shared" si="227"/>
        <v>#N/A</v>
      </c>
      <c r="EO49" s="170" t="e">
        <f t="shared" si="228"/>
        <v>#N/A</v>
      </c>
      <c r="EP49" s="170" t="e">
        <f t="shared" si="229"/>
        <v>#N/A</v>
      </c>
      <c r="EQ49" s="170" t="e">
        <f t="shared" si="230"/>
        <v>#N/A</v>
      </c>
      <c r="ER49" s="170" t="e">
        <f t="shared" si="231"/>
        <v>#N/A</v>
      </c>
      <c r="ES49" s="170" t="e">
        <f t="shared" si="232"/>
        <v>#N/A</v>
      </c>
      <c r="ET49" s="170" t="e">
        <f t="shared" si="233"/>
        <v>#N/A</v>
      </c>
      <c r="EU49" s="170" t="e">
        <f t="shared" si="234"/>
        <v>#N/A</v>
      </c>
      <c r="EV49" s="170" t="e">
        <f t="shared" si="235"/>
        <v>#N/A</v>
      </c>
      <c r="EW49" s="170" t="e">
        <f t="shared" si="236"/>
        <v>#N/A</v>
      </c>
      <c r="EX49" s="170" t="e">
        <f t="shared" si="237"/>
        <v>#N/A</v>
      </c>
      <c r="EY49" s="170" t="e">
        <f t="shared" si="238"/>
        <v>#N/A</v>
      </c>
      <c r="EZ49" s="170" t="e">
        <f t="shared" si="239"/>
        <v>#N/A</v>
      </c>
      <c r="FA49" s="170" t="e">
        <f t="shared" si="240"/>
        <v>#N/A</v>
      </c>
      <c r="FB49" s="170" t="e">
        <f t="shared" si="241"/>
        <v>#N/A</v>
      </c>
      <c r="FC49" s="170" t="e">
        <f t="shared" si="242"/>
        <v>#N/A</v>
      </c>
      <c r="FD49" s="170" t="e">
        <f t="shared" si="243"/>
        <v>#N/A</v>
      </c>
      <c r="FE49" s="170" t="e">
        <f t="shared" si="244"/>
        <v>#N/A</v>
      </c>
      <c r="FF49" s="170" t="e">
        <f t="shared" si="245"/>
        <v>#N/A</v>
      </c>
      <c r="FG49" s="170" t="e">
        <f t="shared" si="246"/>
        <v>#N/A</v>
      </c>
      <c r="FH49" s="170" t="e">
        <f t="shared" si="247"/>
        <v>#N/A</v>
      </c>
      <c r="FI49" s="170" t="e">
        <f t="shared" si="248"/>
        <v>#N/A</v>
      </c>
      <c r="FJ49" s="170" t="e">
        <f t="shared" si="249"/>
        <v>#N/A</v>
      </c>
      <c r="FK49" s="170" t="e">
        <f t="shared" si="250"/>
        <v>#N/A</v>
      </c>
      <c r="FL49" s="170" t="e">
        <f t="shared" si="251"/>
        <v>#N/A</v>
      </c>
      <c r="FM49" s="170" t="e">
        <f t="shared" si="252"/>
        <v>#N/A</v>
      </c>
      <c r="FN49" s="170" t="e">
        <f t="shared" si="253"/>
        <v>#N/A</v>
      </c>
      <c r="FO49" s="170" t="e">
        <f t="shared" si="254"/>
        <v>#N/A</v>
      </c>
      <c r="FP49" s="170" t="e">
        <f t="shared" si="255"/>
        <v>#N/A</v>
      </c>
      <c r="FQ49" s="170" t="e">
        <f t="shared" si="256"/>
        <v>#N/A</v>
      </c>
      <c r="FR49" s="170" t="e">
        <f t="shared" si="257"/>
        <v>#N/A</v>
      </c>
      <c r="FS49" s="170" t="e">
        <f t="shared" si="258"/>
        <v>#N/A</v>
      </c>
      <c r="FT49" s="170" t="e">
        <f t="shared" si="259"/>
        <v>#N/A</v>
      </c>
      <c r="FU49" s="170" t="e">
        <f t="shared" si="260"/>
        <v>#N/A</v>
      </c>
      <c r="FV49" s="170" t="e">
        <f t="shared" si="261"/>
        <v>#N/A</v>
      </c>
      <c r="FW49" s="170" t="e">
        <f t="shared" si="262"/>
        <v>#N/A</v>
      </c>
      <c r="FX49" s="170" t="e">
        <f t="shared" si="263"/>
        <v>#N/A</v>
      </c>
      <c r="FY49" s="170" t="e">
        <f t="shared" si="264"/>
        <v>#N/A</v>
      </c>
      <c r="FZ49" s="170" t="e">
        <f t="shared" si="265"/>
        <v>#N/A</v>
      </c>
      <c r="GA49" s="170" t="e">
        <f t="shared" si="266"/>
        <v>#N/A</v>
      </c>
      <c r="GB49" s="170" t="e">
        <f t="shared" si="267"/>
        <v>#N/A</v>
      </c>
      <c r="GC49" s="170" t="e">
        <f t="shared" si="268"/>
        <v>#N/A</v>
      </c>
      <c r="GD49" s="170" t="e">
        <f t="shared" si="269"/>
        <v>#N/A</v>
      </c>
      <c r="GE49" s="170" t="e">
        <f t="shared" si="270"/>
        <v>#N/A</v>
      </c>
      <c r="GF49" s="170" t="e">
        <f t="shared" si="271"/>
        <v>#N/A</v>
      </c>
      <c r="GG49" s="170" t="e">
        <f t="shared" si="272"/>
        <v>#N/A</v>
      </c>
      <c r="GH49" s="170" t="e">
        <f t="shared" si="273"/>
        <v>#N/A</v>
      </c>
      <c r="GI49" s="170" t="e">
        <f t="shared" si="274"/>
        <v>#N/A</v>
      </c>
      <c r="GJ49" s="170" t="e">
        <f t="shared" si="275"/>
        <v>#N/A</v>
      </c>
      <c r="GK49" s="170" t="e">
        <f t="shared" si="276"/>
        <v>#N/A</v>
      </c>
      <c r="GL49" s="170" t="e">
        <f t="shared" si="277"/>
        <v>#N/A</v>
      </c>
      <c r="GM49" s="170" t="e">
        <f t="shared" si="278"/>
        <v>#N/A</v>
      </c>
      <c r="GN49" s="170" t="e">
        <f t="shared" si="279"/>
        <v>#N/A</v>
      </c>
      <c r="GO49" s="170" t="e">
        <f t="shared" si="280"/>
        <v>#N/A</v>
      </c>
      <c r="GP49" s="170" t="e">
        <f t="shared" si="281"/>
        <v>#N/A</v>
      </c>
      <c r="GQ49" s="170" t="e">
        <f t="shared" si="282"/>
        <v>#N/A</v>
      </c>
      <c r="GR49" s="170" t="e">
        <f t="shared" si="283"/>
        <v>#N/A</v>
      </c>
      <c r="GS49" s="170" t="e">
        <f t="shared" si="284"/>
        <v>#N/A</v>
      </c>
      <c r="GT49" s="170" t="e">
        <f t="shared" si="285"/>
        <v>#N/A</v>
      </c>
      <c r="GU49" s="170" t="e">
        <f t="shared" si="286"/>
        <v>#N/A</v>
      </c>
      <c r="GV49" s="170" t="e">
        <f t="shared" si="287"/>
        <v>#N/A</v>
      </c>
      <c r="GW49" s="170" t="e">
        <f t="shared" si="288"/>
        <v>#N/A</v>
      </c>
      <c r="GX49" s="170" t="e">
        <f t="shared" si="289"/>
        <v>#N/A</v>
      </c>
      <c r="GY49" s="170" t="e">
        <f t="shared" si="290"/>
        <v>#N/A</v>
      </c>
      <c r="GZ49" s="170" t="e">
        <f t="shared" si="291"/>
        <v>#N/A</v>
      </c>
      <c r="HA49" s="170" t="e">
        <f t="shared" si="292"/>
        <v>#N/A</v>
      </c>
      <c r="HB49" s="170" t="e">
        <f t="shared" si="293"/>
        <v>#N/A</v>
      </c>
      <c r="HC49" s="170" t="e">
        <f t="shared" si="294"/>
        <v>#N/A</v>
      </c>
      <c r="HD49" s="170" t="e">
        <f t="shared" si="295"/>
        <v>#N/A</v>
      </c>
      <c r="HE49" s="170" t="e">
        <f t="shared" si="296"/>
        <v>#N/A</v>
      </c>
      <c r="HF49" s="170" t="e">
        <f t="shared" si="297"/>
        <v>#N/A</v>
      </c>
      <c r="HG49" s="170" t="e">
        <f t="shared" si="298"/>
        <v>#N/A</v>
      </c>
      <c r="HH49" s="170" t="e">
        <f t="shared" si="299"/>
        <v>#N/A</v>
      </c>
      <c r="HI49" s="170" t="e">
        <f t="shared" si="300"/>
        <v>#N/A</v>
      </c>
      <c r="HJ49" s="170" t="e">
        <f t="shared" si="301"/>
        <v>#N/A</v>
      </c>
      <c r="HK49" s="170" t="e">
        <f t="shared" si="302"/>
        <v>#N/A</v>
      </c>
      <c r="HL49" s="170" t="e">
        <f t="shared" si="303"/>
        <v>#N/A</v>
      </c>
      <c r="HM49" s="170" t="e">
        <f t="shared" si="304"/>
        <v>#N/A</v>
      </c>
      <c r="HN49" s="170" t="e">
        <f t="shared" si="305"/>
        <v>#N/A</v>
      </c>
      <c r="HO49" s="170" t="e">
        <f t="shared" si="306"/>
        <v>#N/A</v>
      </c>
      <c r="HP49" s="170" t="e">
        <f t="shared" si="307"/>
        <v>#N/A</v>
      </c>
      <c r="HQ49" s="170" t="e">
        <f t="shared" si="308"/>
        <v>#N/A</v>
      </c>
      <c r="HR49" s="170" t="e">
        <f t="shared" si="309"/>
        <v>#N/A</v>
      </c>
      <c r="HS49" s="170" t="e">
        <f t="shared" si="310"/>
        <v>#N/A</v>
      </c>
      <c r="HT49" s="170" t="e">
        <f t="shared" si="311"/>
        <v>#N/A</v>
      </c>
    </row>
    <row r="50" spans="1:228" hidden="1" x14ac:dyDescent="0.25">
      <c r="A50" s="4">
        <v>47</v>
      </c>
      <c r="B50" s="110"/>
      <c r="C50" s="118"/>
      <c r="D50" s="123" t="str">
        <f t="shared" si="205"/>
        <v/>
      </c>
      <c r="E50" s="96"/>
      <c r="F50" s="123" t="str">
        <f t="shared" si="206"/>
        <v/>
      </c>
      <c r="G50" s="118"/>
      <c r="H50" s="111"/>
      <c r="I50" s="36" t="str">
        <f t="shared" si="0"/>
        <v/>
      </c>
      <c r="J50" s="36" t="str">
        <f t="shared" si="1"/>
        <v/>
      </c>
      <c r="K50" s="74" t="str">
        <f t="shared" si="109"/>
        <v/>
      </c>
      <c r="L50" s="23"/>
      <c r="M50" s="58"/>
      <c r="N50" s="281"/>
      <c r="O50" s="75" t="str">
        <f>IF(AND(D50&gt;0,E50&gt;0,F50&gt;0),IF(ISBLANK(N50),IF(ISBLANK(L50),"",(F50-D50)*VLOOKUP(L50,VLookups!$A$4:$B$13,2,FALSE)),N50),"")</f>
        <v/>
      </c>
      <c r="P50" s="76" t="str">
        <f t="shared" si="207"/>
        <v/>
      </c>
      <c r="Q50" s="96"/>
      <c r="R50" s="271" t="str">
        <f>IF(AND(Q50&gt;0,E50&gt;0,NOT(O50="")),ABS(VLOOKUP($Q$1,VLookups!$A$43:$B$44,2,FALSE)-_xlfn.NORM.DIST(Q50,K50,O50,TRUE)),"")</f>
        <v/>
      </c>
      <c r="S50" s="95" t="str">
        <f>IF(AND($D50&gt;0,$E50&gt;0,$F50&gt;0,NOT(ISBLANK($L50))),_xlfn.NORM.INV(ABS(VLOOKUP($Q$1,VLookups!$A$43:$B$44,2,FALSE)-S$3),$K50,$O50),"")</f>
        <v/>
      </c>
      <c r="T50" s="94" t="str">
        <f>IF(AND($D50&gt;0,$E50&gt;0,$F50&gt;0,NOT(ISBLANK($L50))),_xlfn.NORM.INV(ABS(VLOOKUP($Q$1,VLookups!$A$43:$B$44,2,FALSE)-T$3),$K50,$O50),"")</f>
        <v/>
      </c>
      <c r="U50" s="95" t="str">
        <f>IF(AND($D50&gt;0,$E50&gt;0,$F50&gt;0,NOT(ISBLANK($L50))),_xlfn.NORM.INV(ABS(VLOOKUP($Q$1,VLookups!$A$43:$B$44,2,FALSE)-U$3),$K50,$O50),"")</f>
        <v/>
      </c>
      <c r="V50" s="94" t="str">
        <f>IF(AND($D50&gt;0,$E50&gt;0,$F50&gt;0,NOT(ISBLANK($L50))),_xlfn.NORM.INV(ABS(VLOOKUP($Q$1,VLookups!$A$43:$B$44,2,FALSE)-V$3),$K50,$O50),"")</f>
        <v/>
      </c>
      <c r="W50" s="95" t="str">
        <f>IF(AND($D50&gt;0,$E50&gt;0,$F50&gt;0,NOT(ISBLANK($L50))),_xlfn.NORM.INV(ABS(VLOOKUP($Q$1,VLookups!$A$43:$B$44,2,FALSE)-W$3),$K50,$O50),"")</f>
        <v/>
      </c>
      <c r="X50" s="94" t="str">
        <f>IF(AND($D50&gt;0,$E50&gt;0,$F50&gt;0,NOT(ISBLANK($L50))),_xlfn.NORM.INV(ABS(VLOOKUP($Q$1,VLookups!$A$43:$B$44,2,FALSE)-X$3),$K50,$O50),"")</f>
        <v/>
      </c>
      <c r="Y50" s="5"/>
      <c r="Z50" s="169" t="str">
        <f t="shared" si="110"/>
        <v/>
      </c>
      <c r="AA50" s="50" t="str">
        <f t="shared" ref="AA50:AT50" si="351">IF(ISNONTEXT($Z50),AB50-$Z50,"")</f>
        <v/>
      </c>
      <c r="AB50" s="50" t="str">
        <f t="shared" si="351"/>
        <v/>
      </c>
      <c r="AC50" s="50" t="str">
        <f t="shared" si="351"/>
        <v/>
      </c>
      <c r="AD50" s="50" t="str">
        <f t="shared" si="351"/>
        <v/>
      </c>
      <c r="AE50" s="50" t="str">
        <f t="shared" si="351"/>
        <v/>
      </c>
      <c r="AF50" s="50" t="str">
        <f t="shared" si="351"/>
        <v/>
      </c>
      <c r="AG50" s="50" t="str">
        <f t="shared" si="351"/>
        <v/>
      </c>
      <c r="AH50" s="50" t="str">
        <f t="shared" si="351"/>
        <v/>
      </c>
      <c r="AI50" s="50" t="str">
        <f t="shared" si="351"/>
        <v/>
      </c>
      <c r="AJ50" s="50" t="str">
        <f t="shared" si="351"/>
        <v/>
      </c>
      <c r="AK50" s="50" t="str">
        <f t="shared" si="351"/>
        <v/>
      </c>
      <c r="AL50" s="50" t="str">
        <f t="shared" si="351"/>
        <v/>
      </c>
      <c r="AM50" s="50" t="str">
        <f t="shared" si="351"/>
        <v/>
      </c>
      <c r="AN50" s="50" t="str">
        <f t="shared" si="351"/>
        <v/>
      </c>
      <c r="AO50" s="50" t="str">
        <f t="shared" si="351"/>
        <v/>
      </c>
      <c r="AP50" s="50" t="str">
        <f t="shared" si="351"/>
        <v/>
      </c>
      <c r="AQ50" s="50" t="str">
        <f t="shared" si="351"/>
        <v/>
      </c>
      <c r="AR50" s="50" t="str">
        <f t="shared" si="351"/>
        <v/>
      </c>
      <c r="AS50" s="50" t="str">
        <f t="shared" si="351"/>
        <v/>
      </c>
      <c r="AT50" s="50" t="str">
        <f t="shared" si="351"/>
        <v/>
      </c>
      <c r="AU50" s="50" t="str">
        <f t="shared" si="112"/>
        <v/>
      </c>
      <c r="AV50" s="50" t="str">
        <f t="shared" ref="AV50:DG50" si="352">IF(ISNONTEXT($Z50),AU50+$Z50,"")</f>
        <v/>
      </c>
      <c r="AW50" s="50" t="str">
        <f t="shared" si="352"/>
        <v/>
      </c>
      <c r="AX50" s="50" t="str">
        <f t="shared" si="352"/>
        <v/>
      </c>
      <c r="AY50" s="50" t="str">
        <f t="shared" si="352"/>
        <v/>
      </c>
      <c r="AZ50" s="50" t="str">
        <f t="shared" si="352"/>
        <v/>
      </c>
      <c r="BA50" s="50" t="str">
        <f t="shared" si="352"/>
        <v/>
      </c>
      <c r="BB50" s="50" t="str">
        <f t="shared" si="352"/>
        <v/>
      </c>
      <c r="BC50" s="50" t="str">
        <f t="shared" si="352"/>
        <v/>
      </c>
      <c r="BD50" s="50" t="str">
        <f t="shared" si="352"/>
        <v/>
      </c>
      <c r="BE50" s="50" t="str">
        <f t="shared" si="352"/>
        <v/>
      </c>
      <c r="BF50" s="50" t="str">
        <f t="shared" si="352"/>
        <v/>
      </c>
      <c r="BG50" s="50" t="str">
        <f t="shared" si="352"/>
        <v/>
      </c>
      <c r="BH50" s="50" t="str">
        <f t="shared" si="352"/>
        <v/>
      </c>
      <c r="BI50" s="50" t="str">
        <f t="shared" si="352"/>
        <v/>
      </c>
      <c r="BJ50" s="50" t="str">
        <f t="shared" si="352"/>
        <v/>
      </c>
      <c r="BK50" s="50" t="str">
        <f t="shared" si="352"/>
        <v/>
      </c>
      <c r="BL50" s="50" t="str">
        <f t="shared" si="352"/>
        <v/>
      </c>
      <c r="BM50" s="50" t="str">
        <f t="shared" si="352"/>
        <v/>
      </c>
      <c r="BN50" s="50" t="str">
        <f t="shared" si="352"/>
        <v/>
      </c>
      <c r="BO50" s="50" t="str">
        <f t="shared" si="352"/>
        <v/>
      </c>
      <c r="BP50" s="50" t="str">
        <f t="shared" si="352"/>
        <v/>
      </c>
      <c r="BQ50" s="50" t="str">
        <f t="shared" si="352"/>
        <v/>
      </c>
      <c r="BR50" s="50" t="str">
        <f t="shared" si="352"/>
        <v/>
      </c>
      <c r="BS50" s="50" t="str">
        <f t="shared" si="352"/>
        <v/>
      </c>
      <c r="BT50" s="50" t="str">
        <f t="shared" si="352"/>
        <v/>
      </c>
      <c r="BU50" s="50" t="str">
        <f t="shared" si="352"/>
        <v/>
      </c>
      <c r="BV50" s="50" t="str">
        <f t="shared" si="352"/>
        <v/>
      </c>
      <c r="BW50" s="50" t="str">
        <f t="shared" si="352"/>
        <v/>
      </c>
      <c r="BX50" s="50" t="str">
        <f t="shared" si="352"/>
        <v/>
      </c>
      <c r="BY50" s="50" t="str">
        <f t="shared" si="352"/>
        <v/>
      </c>
      <c r="BZ50" s="50" t="str">
        <f t="shared" si="352"/>
        <v/>
      </c>
      <c r="CA50" s="50" t="str">
        <f t="shared" si="352"/>
        <v/>
      </c>
      <c r="CB50" s="50" t="str">
        <f t="shared" si="352"/>
        <v/>
      </c>
      <c r="CC50" s="50" t="str">
        <f t="shared" si="352"/>
        <v/>
      </c>
      <c r="CD50" s="50" t="str">
        <f t="shared" si="352"/>
        <v/>
      </c>
      <c r="CE50" s="50" t="str">
        <f t="shared" si="352"/>
        <v/>
      </c>
      <c r="CF50" s="50" t="str">
        <f t="shared" si="352"/>
        <v/>
      </c>
      <c r="CG50" s="50" t="str">
        <f t="shared" si="352"/>
        <v/>
      </c>
      <c r="CH50" s="50" t="str">
        <f t="shared" si="352"/>
        <v/>
      </c>
      <c r="CI50" s="50" t="str">
        <f t="shared" si="352"/>
        <v/>
      </c>
      <c r="CJ50" s="50" t="str">
        <f t="shared" si="352"/>
        <v/>
      </c>
      <c r="CK50" s="50" t="str">
        <f t="shared" si="352"/>
        <v/>
      </c>
      <c r="CL50" s="50" t="str">
        <f t="shared" si="352"/>
        <v/>
      </c>
      <c r="CM50" s="50" t="str">
        <f t="shared" si="352"/>
        <v/>
      </c>
      <c r="CN50" s="50" t="str">
        <f t="shared" si="352"/>
        <v/>
      </c>
      <c r="CO50" s="50" t="str">
        <f t="shared" si="352"/>
        <v/>
      </c>
      <c r="CP50" s="50" t="str">
        <f t="shared" si="352"/>
        <v/>
      </c>
      <c r="CQ50" s="50" t="str">
        <f t="shared" si="352"/>
        <v/>
      </c>
      <c r="CR50" s="50" t="str">
        <f t="shared" si="352"/>
        <v/>
      </c>
      <c r="CS50" s="50" t="str">
        <f t="shared" si="352"/>
        <v/>
      </c>
      <c r="CT50" s="50" t="str">
        <f t="shared" si="352"/>
        <v/>
      </c>
      <c r="CU50" s="50" t="str">
        <f t="shared" si="352"/>
        <v/>
      </c>
      <c r="CV50" s="50" t="str">
        <f t="shared" si="352"/>
        <v/>
      </c>
      <c r="CW50" s="50" t="str">
        <f t="shared" si="352"/>
        <v/>
      </c>
      <c r="CX50" s="50" t="str">
        <f t="shared" si="352"/>
        <v/>
      </c>
      <c r="CY50" s="50" t="str">
        <f t="shared" si="352"/>
        <v/>
      </c>
      <c r="CZ50" s="50" t="str">
        <f t="shared" si="352"/>
        <v/>
      </c>
      <c r="DA50" s="50" t="str">
        <f t="shared" si="352"/>
        <v/>
      </c>
      <c r="DB50" s="50" t="str">
        <f t="shared" si="352"/>
        <v/>
      </c>
      <c r="DC50" s="50" t="str">
        <f t="shared" si="352"/>
        <v/>
      </c>
      <c r="DD50" s="50" t="str">
        <f t="shared" si="352"/>
        <v/>
      </c>
      <c r="DE50" s="50" t="str">
        <f t="shared" si="352"/>
        <v/>
      </c>
      <c r="DF50" s="50" t="str">
        <f t="shared" si="352"/>
        <v/>
      </c>
      <c r="DG50" s="50" t="str">
        <f t="shared" si="352"/>
        <v/>
      </c>
      <c r="DH50" s="50" t="str">
        <f t="shared" ref="DH50:DW50" si="353">IF(ISNONTEXT($Z50),DG50+$Z50,"")</f>
        <v/>
      </c>
      <c r="DI50" s="50" t="str">
        <f t="shared" si="353"/>
        <v/>
      </c>
      <c r="DJ50" s="50" t="str">
        <f t="shared" si="353"/>
        <v/>
      </c>
      <c r="DK50" s="50" t="str">
        <f t="shared" si="353"/>
        <v/>
      </c>
      <c r="DL50" s="50" t="str">
        <f t="shared" si="353"/>
        <v/>
      </c>
      <c r="DM50" s="50" t="str">
        <f t="shared" si="353"/>
        <v/>
      </c>
      <c r="DN50" s="50" t="str">
        <f t="shared" si="353"/>
        <v/>
      </c>
      <c r="DO50" s="50" t="str">
        <f t="shared" si="353"/>
        <v/>
      </c>
      <c r="DP50" s="50" t="str">
        <f t="shared" si="353"/>
        <v/>
      </c>
      <c r="DQ50" s="50" t="str">
        <f t="shared" si="353"/>
        <v/>
      </c>
      <c r="DR50" s="50" t="str">
        <f t="shared" si="353"/>
        <v/>
      </c>
      <c r="DS50" s="50" t="str">
        <f t="shared" si="353"/>
        <v/>
      </c>
      <c r="DT50" s="50" t="str">
        <f t="shared" si="353"/>
        <v/>
      </c>
      <c r="DU50" s="50" t="str">
        <f t="shared" si="353"/>
        <v/>
      </c>
      <c r="DV50" s="50" t="str">
        <f t="shared" si="353"/>
        <v/>
      </c>
      <c r="DW50" s="50" t="str">
        <f t="shared" si="353"/>
        <v/>
      </c>
      <c r="DX50" s="170" t="e">
        <f t="shared" si="211"/>
        <v>#N/A</v>
      </c>
      <c r="DY50" s="170" t="e">
        <f t="shared" si="212"/>
        <v>#N/A</v>
      </c>
      <c r="DZ50" s="170" t="e">
        <f t="shared" si="213"/>
        <v>#N/A</v>
      </c>
      <c r="EA50" s="170" t="e">
        <f t="shared" si="214"/>
        <v>#N/A</v>
      </c>
      <c r="EB50" s="170" t="e">
        <f t="shared" si="215"/>
        <v>#N/A</v>
      </c>
      <c r="EC50" s="170" t="e">
        <f t="shared" si="216"/>
        <v>#N/A</v>
      </c>
      <c r="ED50" s="170" t="e">
        <f t="shared" si="217"/>
        <v>#N/A</v>
      </c>
      <c r="EE50" s="170" t="e">
        <f t="shared" si="218"/>
        <v>#N/A</v>
      </c>
      <c r="EF50" s="170" t="e">
        <f t="shared" si="219"/>
        <v>#N/A</v>
      </c>
      <c r="EG50" s="170" t="e">
        <f t="shared" si="220"/>
        <v>#N/A</v>
      </c>
      <c r="EH50" s="170" t="e">
        <f t="shared" si="221"/>
        <v>#N/A</v>
      </c>
      <c r="EI50" s="170" t="e">
        <f t="shared" si="222"/>
        <v>#N/A</v>
      </c>
      <c r="EJ50" s="170" t="e">
        <f t="shared" si="223"/>
        <v>#N/A</v>
      </c>
      <c r="EK50" s="170" t="e">
        <f t="shared" si="224"/>
        <v>#N/A</v>
      </c>
      <c r="EL50" s="170" t="e">
        <f t="shared" si="225"/>
        <v>#N/A</v>
      </c>
      <c r="EM50" s="170" t="e">
        <f t="shared" si="226"/>
        <v>#N/A</v>
      </c>
      <c r="EN50" s="170" t="e">
        <f t="shared" si="227"/>
        <v>#N/A</v>
      </c>
      <c r="EO50" s="170" t="e">
        <f t="shared" si="228"/>
        <v>#N/A</v>
      </c>
      <c r="EP50" s="170" t="e">
        <f t="shared" si="229"/>
        <v>#N/A</v>
      </c>
      <c r="EQ50" s="170" t="e">
        <f t="shared" si="230"/>
        <v>#N/A</v>
      </c>
      <c r="ER50" s="170" t="e">
        <f t="shared" si="231"/>
        <v>#N/A</v>
      </c>
      <c r="ES50" s="170" t="e">
        <f t="shared" si="232"/>
        <v>#N/A</v>
      </c>
      <c r="ET50" s="170" t="e">
        <f t="shared" si="233"/>
        <v>#N/A</v>
      </c>
      <c r="EU50" s="170" t="e">
        <f t="shared" si="234"/>
        <v>#N/A</v>
      </c>
      <c r="EV50" s="170" t="e">
        <f t="shared" si="235"/>
        <v>#N/A</v>
      </c>
      <c r="EW50" s="170" t="e">
        <f t="shared" si="236"/>
        <v>#N/A</v>
      </c>
      <c r="EX50" s="170" t="e">
        <f t="shared" si="237"/>
        <v>#N/A</v>
      </c>
      <c r="EY50" s="170" t="e">
        <f t="shared" si="238"/>
        <v>#N/A</v>
      </c>
      <c r="EZ50" s="170" t="e">
        <f t="shared" si="239"/>
        <v>#N/A</v>
      </c>
      <c r="FA50" s="170" t="e">
        <f t="shared" si="240"/>
        <v>#N/A</v>
      </c>
      <c r="FB50" s="170" t="e">
        <f t="shared" si="241"/>
        <v>#N/A</v>
      </c>
      <c r="FC50" s="170" t="e">
        <f t="shared" si="242"/>
        <v>#N/A</v>
      </c>
      <c r="FD50" s="170" t="e">
        <f t="shared" si="243"/>
        <v>#N/A</v>
      </c>
      <c r="FE50" s="170" t="e">
        <f t="shared" si="244"/>
        <v>#N/A</v>
      </c>
      <c r="FF50" s="170" t="e">
        <f t="shared" si="245"/>
        <v>#N/A</v>
      </c>
      <c r="FG50" s="170" t="e">
        <f t="shared" si="246"/>
        <v>#N/A</v>
      </c>
      <c r="FH50" s="170" t="e">
        <f t="shared" si="247"/>
        <v>#N/A</v>
      </c>
      <c r="FI50" s="170" t="e">
        <f t="shared" si="248"/>
        <v>#N/A</v>
      </c>
      <c r="FJ50" s="170" t="e">
        <f t="shared" si="249"/>
        <v>#N/A</v>
      </c>
      <c r="FK50" s="170" t="e">
        <f t="shared" si="250"/>
        <v>#N/A</v>
      </c>
      <c r="FL50" s="170" t="e">
        <f t="shared" si="251"/>
        <v>#N/A</v>
      </c>
      <c r="FM50" s="170" t="e">
        <f t="shared" si="252"/>
        <v>#N/A</v>
      </c>
      <c r="FN50" s="170" t="e">
        <f t="shared" si="253"/>
        <v>#N/A</v>
      </c>
      <c r="FO50" s="170" t="e">
        <f t="shared" si="254"/>
        <v>#N/A</v>
      </c>
      <c r="FP50" s="170" t="e">
        <f t="shared" si="255"/>
        <v>#N/A</v>
      </c>
      <c r="FQ50" s="170" t="e">
        <f t="shared" si="256"/>
        <v>#N/A</v>
      </c>
      <c r="FR50" s="170" t="e">
        <f t="shared" si="257"/>
        <v>#N/A</v>
      </c>
      <c r="FS50" s="170" t="e">
        <f t="shared" si="258"/>
        <v>#N/A</v>
      </c>
      <c r="FT50" s="170" t="e">
        <f t="shared" si="259"/>
        <v>#N/A</v>
      </c>
      <c r="FU50" s="170" t="e">
        <f t="shared" si="260"/>
        <v>#N/A</v>
      </c>
      <c r="FV50" s="170" t="e">
        <f t="shared" si="261"/>
        <v>#N/A</v>
      </c>
      <c r="FW50" s="170" t="e">
        <f t="shared" si="262"/>
        <v>#N/A</v>
      </c>
      <c r="FX50" s="170" t="e">
        <f t="shared" si="263"/>
        <v>#N/A</v>
      </c>
      <c r="FY50" s="170" t="e">
        <f t="shared" si="264"/>
        <v>#N/A</v>
      </c>
      <c r="FZ50" s="170" t="e">
        <f t="shared" si="265"/>
        <v>#N/A</v>
      </c>
      <c r="GA50" s="170" t="e">
        <f t="shared" si="266"/>
        <v>#N/A</v>
      </c>
      <c r="GB50" s="170" t="e">
        <f t="shared" si="267"/>
        <v>#N/A</v>
      </c>
      <c r="GC50" s="170" t="e">
        <f t="shared" si="268"/>
        <v>#N/A</v>
      </c>
      <c r="GD50" s="170" t="e">
        <f t="shared" si="269"/>
        <v>#N/A</v>
      </c>
      <c r="GE50" s="170" t="e">
        <f t="shared" si="270"/>
        <v>#N/A</v>
      </c>
      <c r="GF50" s="170" t="e">
        <f t="shared" si="271"/>
        <v>#N/A</v>
      </c>
      <c r="GG50" s="170" t="e">
        <f t="shared" si="272"/>
        <v>#N/A</v>
      </c>
      <c r="GH50" s="170" t="e">
        <f t="shared" si="273"/>
        <v>#N/A</v>
      </c>
      <c r="GI50" s="170" t="e">
        <f t="shared" si="274"/>
        <v>#N/A</v>
      </c>
      <c r="GJ50" s="170" t="e">
        <f t="shared" si="275"/>
        <v>#N/A</v>
      </c>
      <c r="GK50" s="170" t="e">
        <f t="shared" si="276"/>
        <v>#N/A</v>
      </c>
      <c r="GL50" s="170" t="e">
        <f t="shared" si="277"/>
        <v>#N/A</v>
      </c>
      <c r="GM50" s="170" t="e">
        <f t="shared" si="278"/>
        <v>#N/A</v>
      </c>
      <c r="GN50" s="170" t="e">
        <f t="shared" si="279"/>
        <v>#N/A</v>
      </c>
      <c r="GO50" s="170" t="e">
        <f t="shared" si="280"/>
        <v>#N/A</v>
      </c>
      <c r="GP50" s="170" t="e">
        <f t="shared" si="281"/>
        <v>#N/A</v>
      </c>
      <c r="GQ50" s="170" t="e">
        <f t="shared" si="282"/>
        <v>#N/A</v>
      </c>
      <c r="GR50" s="170" t="e">
        <f t="shared" si="283"/>
        <v>#N/A</v>
      </c>
      <c r="GS50" s="170" t="e">
        <f t="shared" si="284"/>
        <v>#N/A</v>
      </c>
      <c r="GT50" s="170" t="e">
        <f t="shared" si="285"/>
        <v>#N/A</v>
      </c>
      <c r="GU50" s="170" t="e">
        <f t="shared" si="286"/>
        <v>#N/A</v>
      </c>
      <c r="GV50" s="170" t="e">
        <f t="shared" si="287"/>
        <v>#N/A</v>
      </c>
      <c r="GW50" s="170" t="e">
        <f t="shared" si="288"/>
        <v>#N/A</v>
      </c>
      <c r="GX50" s="170" t="e">
        <f t="shared" si="289"/>
        <v>#N/A</v>
      </c>
      <c r="GY50" s="170" t="e">
        <f t="shared" si="290"/>
        <v>#N/A</v>
      </c>
      <c r="GZ50" s="170" t="e">
        <f t="shared" si="291"/>
        <v>#N/A</v>
      </c>
      <c r="HA50" s="170" t="e">
        <f t="shared" si="292"/>
        <v>#N/A</v>
      </c>
      <c r="HB50" s="170" t="e">
        <f t="shared" si="293"/>
        <v>#N/A</v>
      </c>
      <c r="HC50" s="170" t="e">
        <f t="shared" si="294"/>
        <v>#N/A</v>
      </c>
      <c r="HD50" s="170" t="e">
        <f t="shared" si="295"/>
        <v>#N/A</v>
      </c>
      <c r="HE50" s="170" t="e">
        <f t="shared" si="296"/>
        <v>#N/A</v>
      </c>
      <c r="HF50" s="170" t="e">
        <f t="shared" si="297"/>
        <v>#N/A</v>
      </c>
      <c r="HG50" s="170" t="e">
        <f t="shared" si="298"/>
        <v>#N/A</v>
      </c>
      <c r="HH50" s="170" t="e">
        <f t="shared" si="299"/>
        <v>#N/A</v>
      </c>
      <c r="HI50" s="170" t="e">
        <f t="shared" si="300"/>
        <v>#N/A</v>
      </c>
      <c r="HJ50" s="170" t="e">
        <f t="shared" si="301"/>
        <v>#N/A</v>
      </c>
      <c r="HK50" s="170" t="e">
        <f t="shared" si="302"/>
        <v>#N/A</v>
      </c>
      <c r="HL50" s="170" t="e">
        <f t="shared" si="303"/>
        <v>#N/A</v>
      </c>
      <c r="HM50" s="170" t="e">
        <f t="shared" si="304"/>
        <v>#N/A</v>
      </c>
      <c r="HN50" s="170" t="e">
        <f t="shared" si="305"/>
        <v>#N/A</v>
      </c>
      <c r="HO50" s="170" t="e">
        <f t="shared" si="306"/>
        <v>#N/A</v>
      </c>
      <c r="HP50" s="170" t="e">
        <f t="shared" si="307"/>
        <v>#N/A</v>
      </c>
      <c r="HQ50" s="170" t="e">
        <f t="shared" si="308"/>
        <v>#N/A</v>
      </c>
      <c r="HR50" s="170" t="e">
        <f t="shared" si="309"/>
        <v>#N/A</v>
      </c>
      <c r="HS50" s="170" t="e">
        <f t="shared" si="310"/>
        <v>#N/A</v>
      </c>
      <c r="HT50" s="170" t="e">
        <f t="shared" si="311"/>
        <v>#N/A</v>
      </c>
    </row>
    <row r="51" spans="1:228" hidden="1" x14ac:dyDescent="0.25">
      <c r="A51" s="4">
        <v>48</v>
      </c>
      <c r="B51" s="110"/>
      <c r="C51" s="118"/>
      <c r="D51" s="123" t="str">
        <f t="shared" si="205"/>
        <v/>
      </c>
      <c r="E51" s="96"/>
      <c r="F51" s="123" t="str">
        <f t="shared" si="206"/>
        <v/>
      </c>
      <c r="G51" s="118"/>
      <c r="H51" s="111"/>
      <c r="I51" s="36" t="str">
        <f t="shared" si="0"/>
        <v/>
      </c>
      <c r="J51" s="36" t="str">
        <f t="shared" si="1"/>
        <v/>
      </c>
      <c r="K51" s="74" t="str">
        <f t="shared" si="109"/>
        <v/>
      </c>
      <c r="L51" s="23"/>
      <c r="M51" s="58"/>
      <c r="N51" s="281"/>
      <c r="O51" s="75" t="str">
        <f>IF(AND(D51&gt;0,E51&gt;0,F51&gt;0),IF(ISBLANK(N51),IF(ISBLANK(L51),"",(F51-D51)*VLOOKUP(L51,VLookups!$A$4:$B$13,2,FALSE)),N51),"")</f>
        <v/>
      </c>
      <c r="P51" s="76" t="str">
        <f t="shared" si="207"/>
        <v/>
      </c>
      <c r="Q51" s="96"/>
      <c r="R51" s="271" t="str">
        <f>IF(AND(Q51&gt;0,E51&gt;0,NOT(O51="")),ABS(VLOOKUP($Q$1,VLookups!$A$43:$B$44,2,FALSE)-_xlfn.NORM.DIST(Q51,K51,O51,TRUE)),"")</f>
        <v/>
      </c>
      <c r="S51" s="95" t="str">
        <f>IF(AND($D51&gt;0,$E51&gt;0,$F51&gt;0,NOT(ISBLANK($L51))),_xlfn.NORM.INV(ABS(VLOOKUP($Q$1,VLookups!$A$43:$B$44,2,FALSE)-S$3),$K51,$O51),"")</f>
        <v/>
      </c>
      <c r="T51" s="94" t="str">
        <f>IF(AND($D51&gt;0,$E51&gt;0,$F51&gt;0,NOT(ISBLANK($L51))),_xlfn.NORM.INV(ABS(VLOOKUP($Q$1,VLookups!$A$43:$B$44,2,FALSE)-T$3),$K51,$O51),"")</f>
        <v/>
      </c>
      <c r="U51" s="95" t="str">
        <f>IF(AND($D51&gt;0,$E51&gt;0,$F51&gt;0,NOT(ISBLANK($L51))),_xlfn.NORM.INV(ABS(VLOOKUP($Q$1,VLookups!$A$43:$B$44,2,FALSE)-U$3),$K51,$O51),"")</f>
        <v/>
      </c>
      <c r="V51" s="94" t="str">
        <f>IF(AND($D51&gt;0,$E51&gt;0,$F51&gt;0,NOT(ISBLANK($L51))),_xlfn.NORM.INV(ABS(VLOOKUP($Q$1,VLookups!$A$43:$B$44,2,FALSE)-V$3),$K51,$O51),"")</f>
        <v/>
      </c>
      <c r="W51" s="95" t="str">
        <f>IF(AND($D51&gt;0,$E51&gt;0,$F51&gt;0,NOT(ISBLANK($L51))),_xlfn.NORM.INV(ABS(VLOOKUP($Q$1,VLookups!$A$43:$B$44,2,FALSE)-W$3),$K51,$O51),"")</f>
        <v/>
      </c>
      <c r="X51" s="94" t="str">
        <f>IF(AND($D51&gt;0,$E51&gt;0,$F51&gt;0,NOT(ISBLANK($L51))),_xlfn.NORM.INV(ABS(VLOOKUP($Q$1,VLookups!$A$43:$B$44,2,FALSE)-X$3),$K51,$O51),"")</f>
        <v/>
      </c>
      <c r="Y51" s="5"/>
      <c r="Z51" s="169" t="str">
        <f t="shared" si="110"/>
        <v/>
      </c>
      <c r="AA51" s="50" t="str">
        <f t="shared" ref="AA51:AT51" si="354">IF(ISNONTEXT($Z51),AB51-$Z51,"")</f>
        <v/>
      </c>
      <c r="AB51" s="50" t="str">
        <f t="shared" si="354"/>
        <v/>
      </c>
      <c r="AC51" s="50" t="str">
        <f t="shared" si="354"/>
        <v/>
      </c>
      <c r="AD51" s="50" t="str">
        <f t="shared" si="354"/>
        <v/>
      </c>
      <c r="AE51" s="50" t="str">
        <f t="shared" si="354"/>
        <v/>
      </c>
      <c r="AF51" s="50" t="str">
        <f t="shared" si="354"/>
        <v/>
      </c>
      <c r="AG51" s="50" t="str">
        <f t="shared" si="354"/>
        <v/>
      </c>
      <c r="AH51" s="50" t="str">
        <f t="shared" si="354"/>
        <v/>
      </c>
      <c r="AI51" s="50" t="str">
        <f t="shared" si="354"/>
        <v/>
      </c>
      <c r="AJ51" s="50" t="str">
        <f t="shared" si="354"/>
        <v/>
      </c>
      <c r="AK51" s="50" t="str">
        <f t="shared" si="354"/>
        <v/>
      </c>
      <c r="AL51" s="50" t="str">
        <f t="shared" si="354"/>
        <v/>
      </c>
      <c r="AM51" s="50" t="str">
        <f t="shared" si="354"/>
        <v/>
      </c>
      <c r="AN51" s="50" t="str">
        <f t="shared" si="354"/>
        <v/>
      </c>
      <c r="AO51" s="50" t="str">
        <f t="shared" si="354"/>
        <v/>
      </c>
      <c r="AP51" s="50" t="str">
        <f t="shared" si="354"/>
        <v/>
      </c>
      <c r="AQ51" s="50" t="str">
        <f t="shared" si="354"/>
        <v/>
      </c>
      <c r="AR51" s="50" t="str">
        <f t="shared" si="354"/>
        <v/>
      </c>
      <c r="AS51" s="50" t="str">
        <f t="shared" si="354"/>
        <v/>
      </c>
      <c r="AT51" s="50" t="str">
        <f t="shared" si="354"/>
        <v/>
      </c>
      <c r="AU51" s="50" t="str">
        <f t="shared" si="112"/>
        <v/>
      </c>
      <c r="AV51" s="50" t="str">
        <f t="shared" ref="AV51:DG51" si="355">IF(ISNONTEXT($Z51),AU51+$Z51,"")</f>
        <v/>
      </c>
      <c r="AW51" s="50" t="str">
        <f t="shared" si="355"/>
        <v/>
      </c>
      <c r="AX51" s="50" t="str">
        <f t="shared" si="355"/>
        <v/>
      </c>
      <c r="AY51" s="50" t="str">
        <f t="shared" si="355"/>
        <v/>
      </c>
      <c r="AZ51" s="50" t="str">
        <f t="shared" si="355"/>
        <v/>
      </c>
      <c r="BA51" s="50" t="str">
        <f t="shared" si="355"/>
        <v/>
      </c>
      <c r="BB51" s="50" t="str">
        <f t="shared" si="355"/>
        <v/>
      </c>
      <c r="BC51" s="50" t="str">
        <f t="shared" si="355"/>
        <v/>
      </c>
      <c r="BD51" s="50" t="str">
        <f t="shared" si="355"/>
        <v/>
      </c>
      <c r="BE51" s="50" t="str">
        <f t="shared" si="355"/>
        <v/>
      </c>
      <c r="BF51" s="50" t="str">
        <f t="shared" si="355"/>
        <v/>
      </c>
      <c r="BG51" s="50" t="str">
        <f t="shared" si="355"/>
        <v/>
      </c>
      <c r="BH51" s="50" t="str">
        <f t="shared" si="355"/>
        <v/>
      </c>
      <c r="BI51" s="50" t="str">
        <f t="shared" si="355"/>
        <v/>
      </c>
      <c r="BJ51" s="50" t="str">
        <f t="shared" si="355"/>
        <v/>
      </c>
      <c r="BK51" s="50" t="str">
        <f t="shared" si="355"/>
        <v/>
      </c>
      <c r="BL51" s="50" t="str">
        <f t="shared" si="355"/>
        <v/>
      </c>
      <c r="BM51" s="50" t="str">
        <f t="shared" si="355"/>
        <v/>
      </c>
      <c r="BN51" s="50" t="str">
        <f t="shared" si="355"/>
        <v/>
      </c>
      <c r="BO51" s="50" t="str">
        <f t="shared" si="355"/>
        <v/>
      </c>
      <c r="BP51" s="50" t="str">
        <f t="shared" si="355"/>
        <v/>
      </c>
      <c r="BQ51" s="50" t="str">
        <f t="shared" si="355"/>
        <v/>
      </c>
      <c r="BR51" s="50" t="str">
        <f t="shared" si="355"/>
        <v/>
      </c>
      <c r="BS51" s="50" t="str">
        <f t="shared" si="355"/>
        <v/>
      </c>
      <c r="BT51" s="50" t="str">
        <f t="shared" si="355"/>
        <v/>
      </c>
      <c r="BU51" s="50" t="str">
        <f t="shared" si="355"/>
        <v/>
      </c>
      <c r="BV51" s="50" t="str">
        <f t="shared" si="355"/>
        <v/>
      </c>
      <c r="BW51" s="50" t="str">
        <f t="shared" si="355"/>
        <v/>
      </c>
      <c r="BX51" s="50" t="str">
        <f t="shared" si="355"/>
        <v/>
      </c>
      <c r="BY51" s="50" t="str">
        <f t="shared" si="355"/>
        <v/>
      </c>
      <c r="BZ51" s="50" t="str">
        <f t="shared" si="355"/>
        <v/>
      </c>
      <c r="CA51" s="50" t="str">
        <f t="shared" si="355"/>
        <v/>
      </c>
      <c r="CB51" s="50" t="str">
        <f t="shared" si="355"/>
        <v/>
      </c>
      <c r="CC51" s="50" t="str">
        <f t="shared" si="355"/>
        <v/>
      </c>
      <c r="CD51" s="50" t="str">
        <f t="shared" si="355"/>
        <v/>
      </c>
      <c r="CE51" s="50" t="str">
        <f t="shared" si="355"/>
        <v/>
      </c>
      <c r="CF51" s="50" t="str">
        <f t="shared" si="355"/>
        <v/>
      </c>
      <c r="CG51" s="50" t="str">
        <f t="shared" si="355"/>
        <v/>
      </c>
      <c r="CH51" s="50" t="str">
        <f t="shared" si="355"/>
        <v/>
      </c>
      <c r="CI51" s="50" t="str">
        <f t="shared" si="355"/>
        <v/>
      </c>
      <c r="CJ51" s="50" t="str">
        <f t="shared" si="355"/>
        <v/>
      </c>
      <c r="CK51" s="50" t="str">
        <f t="shared" si="355"/>
        <v/>
      </c>
      <c r="CL51" s="50" t="str">
        <f t="shared" si="355"/>
        <v/>
      </c>
      <c r="CM51" s="50" t="str">
        <f t="shared" si="355"/>
        <v/>
      </c>
      <c r="CN51" s="50" t="str">
        <f t="shared" si="355"/>
        <v/>
      </c>
      <c r="CO51" s="50" t="str">
        <f t="shared" si="355"/>
        <v/>
      </c>
      <c r="CP51" s="50" t="str">
        <f t="shared" si="355"/>
        <v/>
      </c>
      <c r="CQ51" s="50" t="str">
        <f t="shared" si="355"/>
        <v/>
      </c>
      <c r="CR51" s="50" t="str">
        <f t="shared" si="355"/>
        <v/>
      </c>
      <c r="CS51" s="50" t="str">
        <f t="shared" si="355"/>
        <v/>
      </c>
      <c r="CT51" s="50" t="str">
        <f t="shared" si="355"/>
        <v/>
      </c>
      <c r="CU51" s="50" t="str">
        <f t="shared" si="355"/>
        <v/>
      </c>
      <c r="CV51" s="50" t="str">
        <f t="shared" si="355"/>
        <v/>
      </c>
      <c r="CW51" s="50" t="str">
        <f t="shared" si="355"/>
        <v/>
      </c>
      <c r="CX51" s="50" t="str">
        <f t="shared" si="355"/>
        <v/>
      </c>
      <c r="CY51" s="50" t="str">
        <f t="shared" si="355"/>
        <v/>
      </c>
      <c r="CZ51" s="50" t="str">
        <f t="shared" si="355"/>
        <v/>
      </c>
      <c r="DA51" s="50" t="str">
        <f t="shared" si="355"/>
        <v/>
      </c>
      <c r="DB51" s="50" t="str">
        <f t="shared" si="355"/>
        <v/>
      </c>
      <c r="DC51" s="50" t="str">
        <f t="shared" si="355"/>
        <v/>
      </c>
      <c r="DD51" s="50" t="str">
        <f t="shared" si="355"/>
        <v/>
      </c>
      <c r="DE51" s="50" t="str">
        <f t="shared" si="355"/>
        <v/>
      </c>
      <c r="DF51" s="50" t="str">
        <f t="shared" si="355"/>
        <v/>
      </c>
      <c r="DG51" s="50" t="str">
        <f t="shared" si="355"/>
        <v/>
      </c>
      <c r="DH51" s="50" t="str">
        <f t="shared" ref="DH51:DW51" si="356">IF(ISNONTEXT($Z51),DG51+$Z51,"")</f>
        <v/>
      </c>
      <c r="DI51" s="50" t="str">
        <f t="shared" si="356"/>
        <v/>
      </c>
      <c r="DJ51" s="50" t="str">
        <f t="shared" si="356"/>
        <v/>
      </c>
      <c r="DK51" s="50" t="str">
        <f t="shared" si="356"/>
        <v/>
      </c>
      <c r="DL51" s="50" t="str">
        <f t="shared" si="356"/>
        <v/>
      </c>
      <c r="DM51" s="50" t="str">
        <f t="shared" si="356"/>
        <v/>
      </c>
      <c r="DN51" s="50" t="str">
        <f t="shared" si="356"/>
        <v/>
      </c>
      <c r="DO51" s="50" t="str">
        <f t="shared" si="356"/>
        <v/>
      </c>
      <c r="DP51" s="50" t="str">
        <f t="shared" si="356"/>
        <v/>
      </c>
      <c r="DQ51" s="50" t="str">
        <f t="shared" si="356"/>
        <v/>
      </c>
      <c r="DR51" s="50" t="str">
        <f t="shared" si="356"/>
        <v/>
      </c>
      <c r="DS51" s="50" t="str">
        <f t="shared" si="356"/>
        <v/>
      </c>
      <c r="DT51" s="50" t="str">
        <f t="shared" si="356"/>
        <v/>
      </c>
      <c r="DU51" s="50" t="str">
        <f t="shared" si="356"/>
        <v/>
      </c>
      <c r="DV51" s="50" t="str">
        <f t="shared" si="356"/>
        <v/>
      </c>
      <c r="DW51" s="50" t="str">
        <f t="shared" si="356"/>
        <v/>
      </c>
      <c r="DX51" s="170" t="e">
        <f t="shared" si="211"/>
        <v>#N/A</v>
      </c>
      <c r="DY51" s="170" t="e">
        <f t="shared" si="212"/>
        <v>#N/A</v>
      </c>
      <c r="DZ51" s="170" t="e">
        <f t="shared" si="213"/>
        <v>#N/A</v>
      </c>
      <c r="EA51" s="170" t="e">
        <f t="shared" si="214"/>
        <v>#N/A</v>
      </c>
      <c r="EB51" s="170" t="e">
        <f t="shared" si="215"/>
        <v>#N/A</v>
      </c>
      <c r="EC51" s="170" t="e">
        <f t="shared" si="216"/>
        <v>#N/A</v>
      </c>
      <c r="ED51" s="170" t="e">
        <f t="shared" si="217"/>
        <v>#N/A</v>
      </c>
      <c r="EE51" s="170" t="e">
        <f t="shared" si="218"/>
        <v>#N/A</v>
      </c>
      <c r="EF51" s="170" t="e">
        <f t="shared" si="219"/>
        <v>#N/A</v>
      </c>
      <c r="EG51" s="170" t="e">
        <f t="shared" si="220"/>
        <v>#N/A</v>
      </c>
      <c r="EH51" s="170" t="e">
        <f t="shared" si="221"/>
        <v>#N/A</v>
      </c>
      <c r="EI51" s="170" t="e">
        <f t="shared" si="222"/>
        <v>#N/A</v>
      </c>
      <c r="EJ51" s="170" t="e">
        <f t="shared" si="223"/>
        <v>#N/A</v>
      </c>
      <c r="EK51" s="170" t="e">
        <f t="shared" si="224"/>
        <v>#N/A</v>
      </c>
      <c r="EL51" s="170" t="e">
        <f t="shared" si="225"/>
        <v>#N/A</v>
      </c>
      <c r="EM51" s="170" t="e">
        <f t="shared" si="226"/>
        <v>#N/A</v>
      </c>
      <c r="EN51" s="170" t="e">
        <f t="shared" si="227"/>
        <v>#N/A</v>
      </c>
      <c r="EO51" s="170" t="e">
        <f t="shared" si="228"/>
        <v>#N/A</v>
      </c>
      <c r="EP51" s="170" t="e">
        <f t="shared" si="229"/>
        <v>#N/A</v>
      </c>
      <c r="EQ51" s="170" t="e">
        <f t="shared" si="230"/>
        <v>#N/A</v>
      </c>
      <c r="ER51" s="170" t="e">
        <f t="shared" si="231"/>
        <v>#N/A</v>
      </c>
      <c r="ES51" s="170" t="e">
        <f t="shared" si="232"/>
        <v>#N/A</v>
      </c>
      <c r="ET51" s="170" t="e">
        <f t="shared" si="233"/>
        <v>#N/A</v>
      </c>
      <c r="EU51" s="170" t="e">
        <f t="shared" si="234"/>
        <v>#N/A</v>
      </c>
      <c r="EV51" s="170" t="e">
        <f t="shared" si="235"/>
        <v>#N/A</v>
      </c>
      <c r="EW51" s="170" t="e">
        <f t="shared" si="236"/>
        <v>#N/A</v>
      </c>
      <c r="EX51" s="170" t="e">
        <f t="shared" si="237"/>
        <v>#N/A</v>
      </c>
      <c r="EY51" s="170" t="e">
        <f t="shared" si="238"/>
        <v>#N/A</v>
      </c>
      <c r="EZ51" s="170" t="e">
        <f t="shared" si="239"/>
        <v>#N/A</v>
      </c>
      <c r="FA51" s="170" t="e">
        <f t="shared" si="240"/>
        <v>#N/A</v>
      </c>
      <c r="FB51" s="170" t="e">
        <f t="shared" si="241"/>
        <v>#N/A</v>
      </c>
      <c r="FC51" s="170" t="e">
        <f t="shared" si="242"/>
        <v>#N/A</v>
      </c>
      <c r="FD51" s="170" t="e">
        <f t="shared" si="243"/>
        <v>#N/A</v>
      </c>
      <c r="FE51" s="170" t="e">
        <f t="shared" si="244"/>
        <v>#N/A</v>
      </c>
      <c r="FF51" s="170" t="e">
        <f t="shared" si="245"/>
        <v>#N/A</v>
      </c>
      <c r="FG51" s="170" t="e">
        <f t="shared" si="246"/>
        <v>#N/A</v>
      </c>
      <c r="FH51" s="170" t="e">
        <f t="shared" si="247"/>
        <v>#N/A</v>
      </c>
      <c r="FI51" s="170" t="e">
        <f t="shared" si="248"/>
        <v>#N/A</v>
      </c>
      <c r="FJ51" s="170" t="e">
        <f t="shared" si="249"/>
        <v>#N/A</v>
      </c>
      <c r="FK51" s="170" t="e">
        <f t="shared" si="250"/>
        <v>#N/A</v>
      </c>
      <c r="FL51" s="170" t="e">
        <f t="shared" si="251"/>
        <v>#N/A</v>
      </c>
      <c r="FM51" s="170" t="e">
        <f t="shared" si="252"/>
        <v>#N/A</v>
      </c>
      <c r="FN51" s="170" t="e">
        <f t="shared" si="253"/>
        <v>#N/A</v>
      </c>
      <c r="FO51" s="170" t="e">
        <f t="shared" si="254"/>
        <v>#N/A</v>
      </c>
      <c r="FP51" s="170" t="e">
        <f t="shared" si="255"/>
        <v>#N/A</v>
      </c>
      <c r="FQ51" s="170" t="e">
        <f t="shared" si="256"/>
        <v>#N/A</v>
      </c>
      <c r="FR51" s="170" t="e">
        <f t="shared" si="257"/>
        <v>#N/A</v>
      </c>
      <c r="FS51" s="170" t="e">
        <f t="shared" si="258"/>
        <v>#N/A</v>
      </c>
      <c r="FT51" s="170" t="e">
        <f t="shared" si="259"/>
        <v>#N/A</v>
      </c>
      <c r="FU51" s="170" t="e">
        <f t="shared" si="260"/>
        <v>#N/A</v>
      </c>
      <c r="FV51" s="170" t="e">
        <f t="shared" si="261"/>
        <v>#N/A</v>
      </c>
      <c r="FW51" s="170" t="e">
        <f t="shared" si="262"/>
        <v>#N/A</v>
      </c>
      <c r="FX51" s="170" t="e">
        <f t="shared" si="263"/>
        <v>#N/A</v>
      </c>
      <c r="FY51" s="170" t="e">
        <f t="shared" si="264"/>
        <v>#N/A</v>
      </c>
      <c r="FZ51" s="170" t="e">
        <f t="shared" si="265"/>
        <v>#N/A</v>
      </c>
      <c r="GA51" s="170" t="e">
        <f t="shared" si="266"/>
        <v>#N/A</v>
      </c>
      <c r="GB51" s="170" t="e">
        <f t="shared" si="267"/>
        <v>#N/A</v>
      </c>
      <c r="GC51" s="170" t="e">
        <f t="shared" si="268"/>
        <v>#N/A</v>
      </c>
      <c r="GD51" s="170" t="e">
        <f t="shared" si="269"/>
        <v>#N/A</v>
      </c>
      <c r="GE51" s="170" t="e">
        <f t="shared" si="270"/>
        <v>#N/A</v>
      </c>
      <c r="GF51" s="170" t="e">
        <f t="shared" si="271"/>
        <v>#N/A</v>
      </c>
      <c r="GG51" s="170" t="e">
        <f t="shared" si="272"/>
        <v>#N/A</v>
      </c>
      <c r="GH51" s="170" t="e">
        <f t="shared" si="273"/>
        <v>#N/A</v>
      </c>
      <c r="GI51" s="170" t="e">
        <f t="shared" si="274"/>
        <v>#N/A</v>
      </c>
      <c r="GJ51" s="170" t="e">
        <f t="shared" si="275"/>
        <v>#N/A</v>
      </c>
      <c r="GK51" s="170" t="e">
        <f t="shared" si="276"/>
        <v>#N/A</v>
      </c>
      <c r="GL51" s="170" t="e">
        <f t="shared" si="277"/>
        <v>#N/A</v>
      </c>
      <c r="GM51" s="170" t="e">
        <f t="shared" si="278"/>
        <v>#N/A</v>
      </c>
      <c r="GN51" s="170" t="e">
        <f t="shared" si="279"/>
        <v>#N/A</v>
      </c>
      <c r="GO51" s="170" t="e">
        <f t="shared" si="280"/>
        <v>#N/A</v>
      </c>
      <c r="GP51" s="170" t="e">
        <f t="shared" si="281"/>
        <v>#N/A</v>
      </c>
      <c r="GQ51" s="170" t="e">
        <f t="shared" si="282"/>
        <v>#N/A</v>
      </c>
      <c r="GR51" s="170" t="e">
        <f t="shared" si="283"/>
        <v>#N/A</v>
      </c>
      <c r="GS51" s="170" t="e">
        <f t="shared" si="284"/>
        <v>#N/A</v>
      </c>
      <c r="GT51" s="170" t="e">
        <f t="shared" si="285"/>
        <v>#N/A</v>
      </c>
      <c r="GU51" s="170" t="e">
        <f t="shared" si="286"/>
        <v>#N/A</v>
      </c>
      <c r="GV51" s="170" t="e">
        <f t="shared" si="287"/>
        <v>#N/A</v>
      </c>
      <c r="GW51" s="170" t="e">
        <f t="shared" si="288"/>
        <v>#N/A</v>
      </c>
      <c r="GX51" s="170" t="e">
        <f t="shared" si="289"/>
        <v>#N/A</v>
      </c>
      <c r="GY51" s="170" t="e">
        <f t="shared" si="290"/>
        <v>#N/A</v>
      </c>
      <c r="GZ51" s="170" t="e">
        <f t="shared" si="291"/>
        <v>#N/A</v>
      </c>
      <c r="HA51" s="170" t="e">
        <f t="shared" si="292"/>
        <v>#N/A</v>
      </c>
      <c r="HB51" s="170" t="e">
        <f t="shared" si="293"/>
        <v>#N/A</v>
      </c>
      <c r="HC51" s="170" t="e">
        <f t="shared" si="294"/>
        <v>#N/A</v>
      </c>
      <c r="HD51" s="170" t="e">
        <f t="shared" si="295"/>
        <v>#N/A</v>
      </c>
      <c r="HE51" s="170" t="e">
        <f t="shared" si="296"/>
        <v>#N/A</v>
      </c>
      <c r="HF51" s="170" t="e">
        <f t="shared" si="297"/>
        <v>#N/A</v>
      </c>
      <c r="HG51" s="170" t="e">
        <f t="shared" si="298"/>
        <v>#N/A</v>
      </c>
      <c r="HH51" s="170" t="e">
        <f t="shared" si="299"/>
        <v>#N/A</v>
      </c>
      <c r="HI51" s="170" t="e">
        <f t="shared" si="300"/>
        <v>#N/A</v>
      </c>
      <c r="HJ51" s="170" t="e">
        <f t="shared" si="301"/>
        <v>#N/A</v>
      </c>
      <c r="HK51" s="170" t="e">
        <f t="shared" si="302"/>
        <v>#N/A</v>
      </c>
      <c r="HL51" s="170" t="e">
        <f t="shared" si="303"/>
        <v>#N/A</v>
      </c>
      <c r="HM51" s="170" t="e">
        <f t="shared" si="304"/>
        <v>#N/A</v>
      </c>
      <c r="HN51" s="170" t="e">
        <f t="shared" si="305"/>
        <v>#N/A</v>
      </c>
      <c r="HO51" s="170" t="e">
        <f t="shared" si="306"/>
        <v>#N/A</v>
      </c>
      <c r="HP51" s="170" t="e">
        <f t="shared" si="307"/>
        <v>#N/A</v>
      </c>
      <c r="HQ51" s="170" t="e">
        <f t="shared" si="308"/>
        <v>#N/A</v>
      </c>
      <c r="HR51" s="170" t="e">
        <f t="shared" si="309"/>
        <v>#N/A</v>
      </c>
      <c r="HS51" s="170" t="e">
        <f t="shared" si="310"/>
        <v>#N/A</v>
      </c>
      <c r="HT51" s="170" t="e">
        <f t="shared" si="311"/>
        <v>#N/A</v>
      </c>
    </row>
    <row r="52" spans="1:228" hidden="1" x14ac:dyDescent="0.25">
      <c r="A52" s="4">
        <v>49</v>
      </c>
      <c r="B52" s="110"/>
      <c r="C52" s="118"/>
      <c r="D52" s="123" t="str">
        <f t="shared" si="205"/>
        <v/>
      </c>
      <c r="E52" s="96"/>
      <c r="F52" s="123" t="str">
        <f t="shared" si="206"/>
        <v/>
      </c>
      <c r="G52" s="118"/>
      <c r="H52" s="111"/>
      <c r="I52" s="36" t="str">
        <f t="shared" si="0"/>
        <v/>
      </c>
      <c r="J52" s="36" t="str">
        <f t="shared" si="1"/>
        <v/>
      </c>
      <c r="K52" s="74" t="str">
        <f t="shared" si="109"/>
        <v/>
      </c>
      <c r="L52" s="23"/>
      <c r="M52" s="58"/>
      <c r="N52" s="281"/>
      <c r="O52" s="75" t="str">
        <f>IF(AND(D52&gt;0,E52&gt;0,F52&gt;0),IF(ISBLANK(N52),IF(ISBLANK(L52),"",(F52-D52)*VLOOKUP(L52,VLookups!$A$4:$B$13,2,FALSE)),N52),"")</f>
        <v/>
      </c>
      <c r="P52" s="76" t="str">
        <f t="shared" si="207"/>
        <v/>
      </c>
      <c r="Q52" s="96"/>
      <c r="R52" s="271" t="str">
        <f>IF(AND(Q52&gt;0,E52&gt;0,NOT(O52="")),ABS(VLOOKUP($Q$1,VLookups!$A$43:$B$44,2,FALSE)-_xlfn.NORM.DIST(Q52,K52,O52,TRUE)),"")</f>
        <v/>
      </c>
      <c r="S52" s="95" t="str">
        <f>IF(AND($D52&gt;0,$E52&gt;0,$F52&gt;0,NOT(ISBLANK($L52))),_xlfn.NORM.INV(ABS(VLOOKUP($Q$1,VLookups!$A$43:$B$44,2,FALSE)-S$3),$K52,$O52),"")</f>
        <v/>
      </c>
      <c r="T52" s="94" t="str">
        <f>IF(AND($D52&gt;0,$E52&gt;0,$F52&gt;0,NOT(ISBLANK($L52))),_xlfn.NORM.INV(ABS(VLOOKUP($Q$1,VLookups!$A$43:$B$44,2,FALSE)-T$3),$K52,$O52),"")</f>
        <v/>
      </c>
      <c r="U52" s="95" t="str">
        <f>IF(AND($D52&gt;0,$E52&gt;0,$F52&gt;0,NOT(ISBLANK($L52))),_xlfn.NORM.INV(ABS(VLOOKUP($Q$1,VLookups!$A$43:$B$44,2,FALSE)-U$3),$K52,$O52),"")</f>
        <v/>
      </c>
      <c r="V52" s="94" t="str">
        <f>IF(AND($D52&gt;0,$E52&gt;0,$F52&gt;0,NOT(ISBLANK($L52))),_xlfn.NORM.INV(ABS(VLOOKUP($Q$1,VLookups!$A$43:$B$44,2,FALSE)-V$3),$K52,$O52),"")</f>
        <v/>
      </c>
      <c r="W52" s="95" t="str">
        <f>IF(AND($D52&gt;0,$E52&gt;0,$F52&gt;0,NOT(ISBLANK($L52))),_xlfn.NORM.INV(ABS(VLOOKUP($Q$1,VLookups!$A$43:$B$44,2,FALSE)-W$3),$K52,$O52),"")</f>
        <v/>
      </c>
      <c r="X52" s="94" t="str">
        <f>IF(AND($D52&gt;0,$E52&gt;0,$F52&gt;0,NOT(ISBLANK($L52))),_xlfn.NORM.INV(ABS(VLOOKUP($Q$1,VLookups!$A$43:$B$44,2,FALSE)-X$3),$K52,$O52),"")</f>
        <v/>
      </c>
      <c r="Y52" s="5"/>
      <c r="Z52" s="169" t="str">
        <f t="shared" si="110"/>
        <v/>
      </c>
      <c r="AA52" s="50" t="str">
        <f t="shared" ref="AA52:AT52" si="357">IF(ISNONTEXT($Z52),AB52-$Z52,"")</f>
        <v/>
      </c>
      <c r="AB52" s="50" t="str">
        <f t="shared" si="357"/>
        <v/>
      </c>
      <c r="AC52" s="50" t="str">
        <f t="shared" si="357"/>
        <v/>
      </c>
      <c r="AD52" s="50" t="str">
        <f t="shared" si="357"/>
        <v/>
      </c>
      <c r="AE52" s="50" t="str">
        <f t="shared" si="357"/>
        <v/>
      </c>
      <c r="AF52" s="50" t="str">
        <f t="shared" si="357"/>
        <v/>
      </c>
      <c r="AG52" s="50" t="str">
        <f t="shared" si="357"/>
        <v/>
      </c>
      <c r="AH52" s="50" t="str">
        <f t="shared" si="357"/>
        <v/>
      </c>
      <c r="AI52" s="50" t="str">
        <f t="shared" si="357"/>
        <v/>
      </c>
      <c r="AJ52" s="50" t="str">
        <f t="shared" si="357"/>
        <v/>
      </c>
      <c r="AK52" s="50" t="str">
        <f t="shared" si="357"/>
        <v/>
      </c>
      <c r="AL52" s="50" t="str">
        <f t="shared" si="357"/>
        <v/>
      </c>
      <c r="AM52" s="50" t="str">
        <f t="shared" si="357"/>
        <v/>
      </c>
      <c r="AN52" s="50" t="str">
        <f t="shared" si="357"/>
        <v/>
      </c>
      <c r="AO52" s="50" t="str">
        <f t="shared" si="357"/>
        <v/>
      </c>
      <c r="AP52" s="50" t="str">
        <f t="shared" si="357"/>
        <v/>
      </c>
      <c r="AQ52" s="50" t="str">
        <f t="shared" si="357"/>
        <v/>
      </c>
      <c r="AR52" s="50" t="str">
        <f t="shared" si="357"/>
        <v/>
      </c>
      <c r="AS52" s="50" t="str">
        <f t="shared" si="357"/>
        <v/>
      </c>
      <c r="AT52" s="50" t="str">
        <f t="shared" si="357"/>
        <v/>
      </c>
      <c r="AU52" s="50" t="str">
        <f t="shared" si="112"/>
        <v/>
      </c>
      <c r="AV52" s="50" t="str">
        <f t="shared" ref="AV52:DG52" si="358">IF(ISNONTEXT($Z52),AU52+$Z52,"")</f>
        <v/>
      </c>
      <c r="AW52" s="50" t="str">
        <f t="shared" si="358"/>
        <v/>
      </c>
      <c r="AX52" s="50" t="str">
        <f t="shared" si="358"/>
        <v/>
      </c>
      <c r="AY52" s="50" t="str">
        <f t="shared" si="358"/>
        <v/>
      </c>
      <c r="AZ52" s="50" t="str">
        <f t="shared" si="358"/>
        <v/>
      </c>
      <c r="BA52" s="50" t="str">
        <f t="shared" si="358"/>
        <v/>
      </c>
      <c r="BB52" s="50" t="str">
        <f t="shared" si="358"/>
        <v/>
      </c>
      <c r="BC52" s="50" t="str">
        <f t="shared" si="358"/>
        <v/>
      </c>
      <c r="BD52" s="50" t="str">
        <f t="shared" si="358"/>
        <v/>
      </c>
      <c r="BE52" s="50" t="str">
        <f t="shared" si="358"/>
        <v/>
      </c>
      <c r="BF52" s="50" t="str">
        <f t="shared" si="358"/>
        <v/>
      </c>
      <c r="BG52" s="50" t="str">
        <f t="shared" si="358"/>
        <v/>
      </c>
      <c r="BH52" s="50" t="str">
        <f t="shared" si="358"/>
        <v/>
      </c>
      <c r="BI52" s="50" t="str">
        <f t="shared" si="358"/>
        <v/>
      </c>
      <c r="BJ52" s="50" t="str">
        <f t="shared" si="358"/>
        <v/>
      </c>
      <c r="BK52" s="50" t="str">
        <f t="shared" si="358"/>
        <v/>
      </c>
      <c r="BL52" s="50" t="str">
        <f t="shared" si="358"/>
        <v/>
      </c>
      <c r="BM52" s="50" t="str">
        <f t="shared" si="358"/>
        <v/>
      </c>
      <c r="BN52" s="50" t="str">
        <f t="shared" si="358"/>
        <v/>
      </c>
      <c r="BO52" s="50" t="str">
        <f t="shared" si="358"/>
        <v/>
      </c>
      <c r="BP52" s="50" t="str">
        <f t="shared" si="358"/>
        <v/>
      </c>
      <c r="BQ52" s="50" t="str">
        <f t="shared" si="358"/>
        <v/>
      </c>
      <c r="BR52" s="50" t="str">
        <f t="shared" si="358"/>
        <v/>
      </c>
      <c r="BS52" s="50" t="str">
        <f t="shared" si="358"/>
        <v/>
      </c>
      <c r="BT52" s="50" t="str">
        <f t="shared" si="358"/>
        <v/>
      </c>
      <c r="BU52" s="50" t="str">
        <f t="shared" si="358"/>
        <v/>
      </c>
      <c r="BV52" s="50" t="str">
        <f t="shared" si="358"/>
        <v/>
      </c>
      <c r="BW52" s="50" t="str">
        <f t="shared" si="358"/>
        <v/>
      </c>
      <c r="BX52" s="50" t="str">
        <f t="shared" si="358"/>
        <v/>
      </c>
      <c r="BY52" s="50" t="str">
        <f t="shared" si="358"/>
        <v/>
      </c>
      <c r="BZ52" s="50" t="str">
        <f t="shared" si="358"/>
        <v/>
      </c>
      <c r="CA52" s="50" t="str">
        <f t="shared" si="358"/>
        <v/>
      </c>
      <c r="CB52" s="50" t="str">
        <f t="shared" si="358"/>
        <v/>
      </c>
      <c r="CC52" s="50" t="str">
        <f t="shared" si="358"/>
        <v/>
      </c>
      <c r="CD52" s="50" t="str">
        <f t="shared" si="358"/>
        <v/>
      </c>
      <c r="CE52" s="50" t="str">
        <f t="shared" si="358"/>
        <v/>
      </c>
      <c r="CF52" s="50" t="str">
        <f t="shared" si="358"/>
        <v/>
      </c>
      <c r="CG52" s="50" t="str">
        <f t="shared" si="358"/>
        <v/>
      </c>
      <c r="CH52" s="50" t="str">
        <f t="shared" si="358"/>
        <v/>
      </c>
      <c r="CI52" s="50" t="str">
        <f t="shared" si="358"/>
        <v/>
      </c>
      <c r="CJ52" s="50" t="str">
        <f t="shared" si="358"/>
        <v/>
      </c>
      <c r="CK52" s="50" t="str">
        <f t="shared" si="358"/>
        <v/>
      </c>
      <c r="CL52" s="50" t="str">
        <f t="shared" si="358"/>
        <v/>
      </c>
      <c r="CM52" s="50" t="str">
        <f t="shared" si="358"/>
        <v/>
      </c>
      <c r="CN52" s="50" t="str">
        <f t="shared" si="358"/>
        <v/>
      </c>
      <c r="CO52" s="50" t="str">
        <f t="shared" si="358"/>
        <v/>
      </c>
      <c r="CP52" s="50" t="str">
        <f t="shared" si="358"/>
        <v/>
      </c>
      <c r="CQ52" s="50" t="str">
        <f t="shared" si="358"/>
        <v/>
      </c>
      <c r="CR52" s="50" t="str">
        <f t="shared" si="358"/>
        <v/>
      </c>
      <c r="CS52" s="50" t="str">
        <f t="shared" si="358"/>
        <v/>
      </c>
      <c r="CT52" s="50" t="str">
        <f t="shared" si="358"/>
        <v/>
      </c>
      <c r="CU52" s="50" t="str">
        <f t="shared" si="358"/>
        <v/>
      </c>
      <c r="CV52" s="50" t="str">
        <f t="shared" si="358"/>
        <v/>
      </c>
      <c r="CW52" s="50" t="str">
        <f t="shared" si="358"/>
        <v/>
      </c>
      <c r="CX52" s="50" t="str">
        <f t="shared" si="358"/>
        <v/>
      </c>
      <c r="CY52" s="50" t="str">
        <f t="shared" si="358"/>
        <v/>
      </c>
      <c r="CZ52" s="50" t="str">
        <f t="shared" si="358"/>
        <v/>
      </c>
      <c r="DA52" s="50" t="str">
        <f t="shared" si="358"/>
        <v/>
      </c>
      <c r="DB52" s="50" t="str">
        <f t="shared" si="358"/>
        <v/>
      </c>
      <c r="DC52" s="50" t="str">
        <f t="shared" si="358"/>
        <v/>
      </c>
      <c r="DD52" s="50" t="str">
        <f t="shared" si="358"/>
        <v/>
      </c>
      <c r="DE52" s="50" t="str">
        <f t="shared" si="358"/>
        <v/>
      </c>
      <c r="DF52" s="50" t="str">
        <f t="shared" si="358"/>
        <v/>
      </c>
      <c r="DG52" s="50" t="str">
        <f t="shared" si="358"/>
        <v/>
      </c>
      <c r="DH52" s="50" t="str">
        <f t="shared" ref="DH52:DW52" si="359">IF(ISNONTEXT($Z52),DG52+$Z52,"")</f>
        <v/>
      </c>
      <c r="DI52" s="50" t="str">
        <f t="shared" si="359"/>
        <v/>
      </c>
      <c r="DJ52" s="50" t="str">
        <f t="shared" si="359"/>
        <v/>
      </c>
      <c r="DK52" s="50" t="str">
        <f t="shared" si="359"/>
        <v/>
      </c>
      <c r="DL52" s="50" t="str">
        <f t="shared" si="359"/>
        <v/>
      </c>
      <c r="DM52" s="50" t="str">
        <f t="shared" si="359"/>
        <v/>
      </c>
      <c r="DN52" s="50" t="str">
        <f t="shared" si="359"/>
        <v/>
      </c>
      <c r="DO52" s="50" t="str">
        <f t="shared" si="359"/>
        <v/>
      </c>
      <c r="DP52" s="50" t="str">
        <f t="shared" si="359"/>
        <v/>
      </c>
      <c r="DQ52" s="50" t="str">
        <f t="shared" si="359"/>
        <v/>
      </c>
      <c r="DR52" s="50" t="str">
        <f t="shared" si="359"/>
        <v/>
      </c>
      <c r="DS52" s="50" t="str">
        <f t="shared" si="359"/>
        <v/>
      </c>
      <c r="DT52" s="50" t="str">
        <f t="shared" si="359"/>
        <v/>
      </c>
      <c r="DU52" s="50" t="str">
        <f t="shared" si="359"/>
        <v/>
      </c>
      <c r="DV52" s="50" t="str">
        <f t="shared" si="359"/>
        <v/>
      </c>
      <c r="DW52" s="50" t="str">
        <f t="shared" si="359"/>
        <v/>
      </c>
      <c r="DX52" s="170" t="e">
        <f t="shared" si="211"/>
        <v>#N/A</v>
      </c>
      <c r="DY52" s="170" t="e">
        <f t="shared" si="212"/>
        <v>#N/A</v>
      </c>
      <c r="DZ52" s="170" t="e">
        <f t="shared" si="213"/>
        <v>#N/A</v>
      </c>
      <c r="EA52" s="170" t="e">
        <f t="shared" si="214"/>
        <v>#N/A</v>
      </c>
      <c r="EB52" s="170" t="e">
        <f t="shared" si="215"/>
        <v>#N/A</v>
      </c>
      <c r="EC52" s="170" t="e">
        <f t="shared" si="216"/>
        <v>#N/A</v>
      </c>
      <c r="ED52" s="170" t="e">
        <f t="shared" si="217"/>
        <v>#N/A</v>
      </c>
      <c r="EE52" s="170" t="e">
        <f t="shared" si="218"/>
        <v>#N/A</v>
      </c>
      <c r="EF52" s="170" t="e">
        <f t="shared" si="219"/>
        <v>#N/A</v>
      </c>
      <c r="EG52" s="170" t="e">
        <f t="shared" si="220"/>
        <v>#N/A</v>
      </c>
      <c r="EH52" s="170" t="e">
        <f t="shared" si="221"/>
        <v>#N/A</v>
      </c>
      <c r="EI52" s="170" t="e">
        <f t="shared" si="222"/>
        <v>#N/A</v>
      </c>
      <c r="EJ52" s="170" t="e">
        <f t="shared" si="223"/>
        <v>#N/A</v>
      </c>
      <c r="EK52" s="170" t="e">
        <f t="shared" si="224"/>
        <v>#N/A</v>
      </c>
      <c r="EL52" s="170" t="e">
        <f t="shared" si="225"/>
        <v>#N/A</v>
      </c>
      <c r="EM52" s="170" t="e">
        <f t="shared" si="226"/>
        <v>#N/A</v>
      </c>
      <c r="EN52" s="170" t="e">
        <f t="shared" si="227"/>
        <v>#N/A</v>
      </c>
      <c r="EO52" s="170" t="e">
        <f t="shared" si="228"/>
        <v>#N/A</v>
      </c>
      <c r="EP52" s="170" t="e">
        <f t="shared" si="229"/>
        <v>#N/A</v>
      </c>
      <c r="EQ52" s="170" t="e">
        <f t="shared" si="230"/>
        <v>#N/A</v>
      </c>
      <c r="ER52" s="170" t="e">
        <f t="shared" si="231"/>
        <v>#N/A</v>
      </c>
      <c r="ES52" s="170" t="e">
        <f t="shared" si="232"/>
        <v>#N/A</v>
      </c>
      <c r="ET52" s="170" t="e">
        <f t="shared" si="233"/>
        <v>#N/A</v>
      </c>
      <c r="EU52" s="170" t="e">
        <f t="shared" si="234"/>
        <v>#N/A</v>
      </c>
      <c r="EV52" s="170" t="e">
        <f t="shared" si="235"/>
        <v>#N/A</v>
      </c>
      <c r="EW52" s="170" t="e">
        <f t="shared" si="236"/>
        <v>#N/A</v>
      </c>
      <c r="EX52" s="170" t="e">
        <f t="shared" si="237"/>
        <v>#N/A</v>
      </c>
      <c r="EY52" s="170" t="e">
        <f t="shared" si="238"/>
        <v>#N/A</v>
      </c>
      <c r="EZ52" s="170" t="e">
        <f t="shared" si="239"/>
        <v>#N/A</v>
      </c>
      <c r="FA52" s="170" t="e">
        <f t="shared" si="240"/>
        <v>#N/A</v>
      </c>
      <c r="FB52" s="170" t="e">
        <f t="shared" si="241"/>
        <v>#N/A</v>
      </c>
      <c r="FC52" s="170" t="e">
        <f t="shared" si="242"/>
        <v>#N/A</v>
      </c>
      <c r="FD52" s="170" t="e">
        <f t="shared" si="243"/>
        <v>#N/A</v>
      </c>
      <c r="FE52" s="170" t="e">
        <f t="shared" si="244"/>
        <v>#N/A</v>
      </c>
      <c r="FF52" s="170" t="e">
        <f t="shared" si="245"/>
        <v>#N/A</v>
      </c>
      <c r="FG52" s="170" t="e">
        <f t="shared" si="246"/>
        <v>#N/A</v>
      </c>
      <c r="FH52" s="170" t="e">
        <f t="shared" si="247"/>
        <v>#N/A</v>
      </c>
      <c r="FI52" s="170" t="e">
        <f t="shared" si="248"/>
        <v>#N/A</v>
      </c>
      <c r="FJ52" s="170" t="e">
        <f t="shared" si="249"/>
        <v>#N/A</v>
      </c>
      <c r="FK52" s="170" t="e">
        <f t="shared" si="250"/>
        <v>#N/A</v>
      </c>
      <c r="FL52" s="170" t="e">
        <f t="shared" si="251"/>
        <v>#N/A</v>
      </c>
      <c r="FM52" s="170" t="e">
        <f t="shared" si="252"/>
        <v>#N/A</v>
      </c>
      <c r="FN52" s="170" t="e">
        <f t="shared" si="253"/>
        <v>#N/A</v>
      </c>
      <c r="FO52" s="170" t="e">
        <f t="shared" si="254"/>
        <v>#N/A</v>
      </c>
      <c r="FP52" s="170" t="e">
        <f t="shared" si="255"/>
        <v>#N/A</v>
      </c>
      <c r="FQ52" s="170" t="e">
        <f t="shared" si="256"/>
        <v>#N/A</v>
      </c>
      <c r="FR52" s="170" t="e">
        <f t="shared" si="257"/>
        <v>#N/A</v>
      </c>
      <c r="FS52" s="170" t="e">
        <f t="shared" si="258"/>
        <v>#N/A</v>
      </c>
      <c r="FT52" s="170" t="e">
        <f t="shared" si="259"/>
        <v>#N/A</v>
      </c>
      <c r="FU52" s="170" t="e">
        <f t="shared" si="260"/>
        <v>#N/A</v>
      </c>
      <c r="FV52" s="170" t="e">
        <f t="shared" si="261"/>
        <v>#N/A</v>
      </c>
      <c r="FW52" s="170" t="e">
        <f t="shared" si="262"/>
        <v>#N/A</v>
      </c>
      <c r="FX52" s="170" t="e">
        <f t="shared" si="263"/>
        <v>#N/A</v>
      </c>
      <c r="FY52" s="170" t="e">
        <f t="shared" si="264"/>
        <v>#N/A</v>
      </c>
      <c r="FZ52" s="170" t="e">
        <f t="shared" si="265"/>
        <v>#N/A</v>
      </c>
      <c r="GA52" s="170" t="e">
        <f t="shared" si="266"/>
        <v>#N/A</v>
      </c>
      <c r="GB52" s="170" t="e">
        <f t="shared" si="267"/>
        <v>#N/A</v>
      </c>
      <c r="GC52" s="170" t="e">
        <f t="shared" si="268"/>
        <v>#N/A</v>
      </c>
      <c r="GD52" s="170" t="e">
        <f t="shared" si="269"/>
        <v>#N/A</v>
      </c>
      <c r="GE52" s="170" t="e">
        <f t="shared" si="270"/>
        <v>#N/A</v>
      </c>
      <c r="GF52" s="170" t="e">
        <f t="shared" si="271"/>
        <v>#N/A</v>
      </c>
      <c r="GG52" s="170" t="e">
        <f t="shared" si="272"/>
        <v>#N/A</v>
      </c>
      <c r="GH52" s="170" t="e">
        <f t="shared" si="273"/>
        <v>#N/A</v>
      </c>
      <c r="GI52" s="170" t="e">
        <f t="shared" si="274"/>
        <v>#N/A</v>
      </c>
      <c r="GJ52" s="170" t="e">
        <f t="shared" si="275"/>
        <v>#N/A</v>
      </c>
      <c r="GK52" s="170" t="e">
        <f t="shared" si="276"/>
        <v>#N/A</v>
      </c>
      <c r="GL52" s="170" t="e">
        <f t="shared" si="277"/>
        <v>#N/A</v>
      </c>
      <c r="GM52" s="170" t="e">
        <f t="shared" si="278"/>
        <v>#N/A</v>
      </c>
      <c r="GN52" s="170" t="e">
        <f t="shared" si="279"/>
        <v>#N/A</v>
      </c>
      <c r="GO52" s="170" t="e">
        <f t="shared" si="280"/>
        <v>#N/A</v>
      </c>
      <c r="GP52" s="170" t="e">
        <f t="shared" si="281"/>
        <v>#N/A</v>
      </c>
      <c r="GQ52" s="170" t="e">
        <f t="shared" si="282"/>
        <v>#N/A</v>
      </c>
      <c r="GR52" s="170" t="e">
        <f t="shared" si="283"/>
        <v>#N/A</v>
      </c>
      <c r="GS52" s="170" t="e">
        <f t="shared" si="284"/>
        <v>#N/A</v>
      </c>
      <c r="GT52" s="170" t="e">
        <f t="shared" si="285"/>
        <v>#N/A</v>
      </c>
      <c r="GU52" s="170" t="e">
        <f t="shared" si="286"/>
        <v>#N/A</v>
      </c>
      <c r="GV52" s="170" t="e">
        <f t="shared" si="287"/>
        <v>#N/A</v>
      </c>
      <c r="GW52" s="170" t="e">
        <f t="shared" si="288"/>
        <v>#N/A</v>
      </c>
      <c r="GX52" s="170" t="e">
        <f t="shared" si="289"/>
        <v>#N/A</v>
      </c>
      <c r="GY52" s="170" t="e">
        <f t="shared" si="290"/>
        <v>#N/A</v>
      </c>
      <c r="GZ52" s="170" t="e">
        <f t="shared" si="291"/>
        <v>#N/A</v>
      </c>
      <c r="HA52" s="170" t="e">
        <f t="shared" si="292"/>
        <v>#N/A</v>
      </c>
      <c r="HB52" s="170" t="e">
        <f t="shared" si="293"/>
        <v>#N/A</v>
      </c>
      <c r="HC52" s="170" t="e">
        <f t="shared" si="294"/>
        <v>#N/A</v>
      </c>
      <c r="HD52" s="170" t="e">
        <f t="shared" si="295"/>
        <v>#N/A</v>
      </c>
      <c r="HE52" s="170" t="e">
        <f t="shared" si="296"/>
        <v>#N/A</v>
      </c>
      <c r="HF52" s="170" t="e">
        <f t="shared" si="297"/>
        <v>#N/A</v>
      </c>
      <c r="HG52" s="170" t="e">
        <f t="shared" si="298"/>
        <v>#N/A</v>
      </c>
      <c r="HH52" s="170" t="e">
        <f t="shared" si="299"/>
        <v>#N/A</v>
      </c>
      <c r="HI52" s="170" t="e">
        <f t="shared" si="300"/>
        <v>#N/A</v>
      </c>
      <c r="HJ52" s="170" t="e">
        <f t="shared" si="301"/>
        <v>#N/A</v>
      </c>
      <c r="HK52" s="170" t="e">
        <f t="shared" si="302"/>
        <v>#N/A</v>
      </c>
      <c r="HL52" s="170" t="e">
        <f t="shared" si="303"/>
        <v>#N/A</v>
      </c>
      <c r="HM52" s="170" t="e">
        <f t="shared" si="304"/>
        <v>#N/A</v>
      </c>
      <c r="HN52" s="170" t="e">
        <f t="shared" si="305"/>
        <v>#N/A</v>
      </c>
      <c r="HO52" s="170" t="e">
        <f t="shared" si="306"/>
        <v>#N/A</v>
      </c>
      <c r="HP52" s="170" t="e">
        <f t="shared" si="307"/>
        <v>#N/A</v>
      </c>
      <c r="HQ52" s="170" t="e">
        <f t="shared" si="308"/>
        <v>#N/A</v>
      </c>
      <c r="HR52" s="170" t="e">
        <f t="shared" si="309"/>
        <v>#N/A</v>
      </c>
      <c r="HS52" s="170" t="e">
        <f t="shared" si="310"/>
        <v>#N/A</v>
      </c>
      <c r="HT52" s="170" t="e">
        <f t="shared" si="311"/>
        <v>#N/A</v>
      </c>
    </row>
    <row r="53" spans="1:228" hidden="1" x14ac:dyDescent="0.25">
      <c r="A53" s="4">
        <v>50</v>
      </c>
      <c r="B53" s="110"/>
      <c r="C53" s="118"/>
      <c r="D53" s="123" t="str">
        <f t="shared" si="205"/>
        <v/>
      </c>
      <c r="E53" s="96"/>
      <c r="F53" s="123" t="str">
        <f t="shared" si="206"/>
        <v/>
      </c>
      <c r="G53" s="118"/>
      <c r="H53" s="111"/>
      <c r="I53" s="36" t="str">
        <f t="shared" si="0"/>
        <v/>
      </c>
      <c r="J53" s="36" t="str">
        <f t="shared" si="1"/>
        <v/>
      </c>
      <c r="K53" s="74" t="str">
        <f t="shared" si="109"/>
        <v/>
      </c>
      <c r="L53" s="23"/>
      <c r="M53" s="58"/>
      <c r="N53" s="281"/>
      <c r="O53" s="75" t="str">
        <f>IF(AND(D53&gt;0,E53&gt;0,F53&gt;0),IF(ISBLANK(N53),IF(ISBLANK(L53),"",(F53-D53)*VLOOKUP(L53,VLookups!$A$4:$B$13,2,FALSE)),N53),"")</f>
        <v/>
      </c>
      <c r="P53" s="76" t="str">
        <f t="shared" si="207"/>
        <v/>
      </c>
      <c r="Q53" s="96"/>
      <c r="R53" s="271" t="str">
        <f>IF(AND(Q53&gt;0,E53&gt;0,NOT(O53="")),ABS(VLOOKUP($Q$1,VLookups!$A$43:$B$44,2,FALSE)-_xlfn.NORM.DIST(Q53,K53,O53,TRUE)),"")</f>
        <v/>
      </c>
      <c r="S53" s="95" t="str">
        <f>IF(AND($D53&gt;0,$E53&gt;0,$F53&gt;0,NOT(ISBLANK($L53))),_xlfn.NORM.INV(ABS(VLOOKUP($Q$1,VLookups!$A$43:$B$44,2,FALSE)-S$3),$K53,$O53),"")</f>
        <v/>
      </c>
      <c r="T53" s="94" t="str">
        <f>IF(AND($D53&gt;0,$E53&gt;0,$F53&gt;0,NOT(ISBLANK($L53))),_xlfn.NORM.INV(ABS(VLOOKUP($Q$1,VLookups!$A$43:$B$44,2,FALSE)-T$3),$K53,$O53),"")</f>
        <v/>
      </c>
      <c r="U53" s="95" t="str">
        <f>IF(AND($D53&gt;0,$E53&gt;0,$F53&gt;0,NOT(ISBLANK($L53))),_xlfn.NORM.INV(ABS(VLOOKUP($Q$1,VLookups!$A$43:$B$44,2,FALSE)-U$3),$K53,$O53),"")</f>
        <v/>
      </c>
      <c r="V53" s="94" t="str">
        <f>IF(AND($D53&gt;0,$E53&gt;0,$F53&gt;0,NOT(ISBLANK($L53))),_xlfn.NORM.INV(ABS(VLOOKUP($Q$1,VLookups!$A$43:$B$44,2,FALSE)-V$3),$K53,$O53),"")</f>
        <v/>
      </c>
      <c r="W53" s="95" t="str">
        <f>IF(AND($D53&gt;0,$E53&gt;0,$F53&gt;0,NOT(ISBLANK($L53))),_xlfn.NORM.INV(ABS(VLOOKUP($Q$1,VLookups!$A$43:$B$44,2,FALSE)-W$3),$K53,$O53),"")</f>
        <v/>
      </c>
      <c r="X53" s="94" t="str">
        <f>IF(AND($D53&gt;0,$E53&gt;0,$F53&gt;0,NOT(ISBLANK($L53))),_xlfn.NORM.INV(ABS(VLOOKUP($Q$1,VLookups!$A$43:$B$44,2,FALSE)-X$3),$K53,$O53),"")</f>
        <v/>
      </c>
      <c r="Y53" s="5"/>
      <c r="Z53" s="169" t="str">
        <f t="shared" si="110"/>
        <v/>
      </c>
      <c r="AA53" s="50" t="str">
        <f t="shared" ref="AA53:AT53" si="360">IF(ISNONTEXT($Z53),AB53-$Z53,"")</f>
        <v/>
      </c>
      <c r="AB53" s="50" t="str">
        <f t="shared" si="360"/>
        <v/>
      </c>
      <c r="AC53" s="50" t="str">
        <f t="shared" si="360"/>
        <v/>
      </c>
      <c r="AD53" s="50" t="str">
        <f t="shared" si="360"/>
        <v/>
      </c>
      <c r="AE53" s="50" t="str">
        <f t="shared" si="360"/>
        <v/>
      </c>
      <c r="AF53" s="50" t="str">
        <f t="shared" si="360"/>
        <v/>
      </c>
      <c r="AG53" s="50" t="str">
        <f t="shared" si="360"/>
        <v/>
      </c>
      <c r="AH53" s="50" t="str">
        <f t="shared" si="360"/>
        <v/>
      </c>
      <c r="AI53" s="50" t="str">
        <f t="shared" si="360"/>
        <v/>
      </c>
      <c r="AJ53" s="50" t="str">
        <f t="shared" si="360"/>
        <v/>
      </c>
      <c r="AK53" s="50" t="str">
        <f t="shared" si="360"/>
        <v/>
      </c>
      <c r="AL53" s="50" t="str">
        <f t="shared" si="360"/>
        <v/>
      </c>
      <c r="AM53" s="50" t="str">
        <f t="shared" si="360"/>
        <v/>
      </c>
      <c r="AN53" s="50" t="str">
        <f t="shared" si="360"/>
        <v/>
      </c>
      <c r="AO53" s="50" t="str">
        <f t="shared" si="360"/>
        <v/>
      </c>
      <c r="AP53" s="50" t="str">
        <f t="shared" si="360"/>
        <v/>
      </c>
      <c r="AQ53" s="50" t="str">
        <f t="shared" si="360"/>
        <v/>
      </c>
      <c r="AR53" s="50" t="str">
        <f t="shared" si="360"/>
        <v/>
      </c>
      <c r="AS53" s="50" t="str">
        <f t="shared" si="360"/>
        <v/>
      </c>
      <c r="AT53" s="50" t="str">
        <f t="shared" si="360"/>
        <v/>
      </c>
      <c r="AU53" s="50" t="str">
        <f t="shared" si="112"/>
        <v/>
      </c>
      <c r="AV53" s="50" t="str">
        <f t="shared" ref="AV53:DG53" si="361">IF(ISNONTEXT($Z53),AU53+$Z53,"")</f>
        <v/>
      </c>
      <c r="AW53" s="50" t="str">
        <f t="shared" si="361"/>
        <v/>
      </c>
      <c r="AX53" s="50" t="str">
        <f t="shared" si="361"/>
        <v/>
      </c>
      <c r="AY53" s="50" t="str">
        <f t="shared" si="361"/>
        <v/>
      </c>
      <c r="AZ53" s="50" t="str">
        <f t="shared" si="361"/>
        <v/>
      </c>
      <c r="BA53" s="50" t="str">
        <f t="shared" si="361"/>
        <v/>
      </c>
      <c r="BB53" s="50" t="str">
        <f t="shared" si="361"/>
        <v/>
      </c>
      <c r="BC53" s="50" t="str">
        <f t="shared" si="361"/>
        <v/>
      </c>
      <c r="BD53" s="50" t="str">
        <f t="shared" si="361"/>
        <v/>
      </c>
      <c r="BE53" s="50" t="str">
        <f t="shared" si="361"/>
        <v/>
      </c>
      <c r="BF53" s="50" t="str">
        <f t="shared" si="361"/>
        <v/>
      </c>
      <c r="BG53" s="50" t="str">
        <f t="shared" si="361"/>
        <v/>
      </c>
      <c r="BH53" s="50" t="str">
        <f t="shared" si="361"/>
        <v/>
      </c>
      <c r="BI53" s="50" t="str">
        <f t="shared" si="361"/>
        <v/>
      </c>
      <c r="BJ53" s="50" t="str">
        <f t="shared" si="361"/>
        <v/>
      </c>
      <c r="BK53" s="50" t="str">
        <f t="shared" si="361"/>
        <v/>
      </c>
      <c r="BL53" s="50" t="str">
        <f t="shared" si="361"/>
        <v/>
      </c>
      <c r="BM53" s="50" t="str">
        <f t="shared" si="361"/>
        <v/>
      </c>
      <c r="BN53" s="50" t="str">
        <f t="shared" si="361"/>
        <v/>
      </c>
      <c r="BO53" s="50" t="str">
        <f t="shared" si="361"/>
        <v/>
      </c>
      <c r="BP53" s="50" t="str">
        <f t="shared" si="361"/>
        <v/>
      </c>
      <c r="BQ53" s="50" t="str">
        <f t="shared" si="361"/>
        <v/>
      </c>
      <c r="BR53" s="50" t="str">
        <f t="shared" si="361"/>
        <v/>
      </c>
      <c r="BS53" s="50" t="str">
        <f t="shared" si="361"/>
        <v/>
      </c>
      <c r="BT53" s="50" t="str">
        <f t="shared" si="361"/>
        <v/>
      </c>
      <c r="BU53" s="50" t="str">
        <f t="shared" si="361"/>
        <v/>
      </c>
      <c r="BV53" s="50" t="str">
        <f t="shared" si="361"/>
        <v/>
      </c>
      <c r="BW53" s="50" t="str">
        <f t="shared" si="361"/>
        <v/>
      </c>
      <c r="BX53" s="50" t="str">
        <f t="shared" si="361"/>
        <v/>
      </c>
      <c r="BY53" s="50" t="str">
        <f t="shared" si="361"/>
        <v/>
      </c>
      <c r="BZ53" s="50" t="str">
        <f t="shared" si="361"/>
        <v/>
      </c>
      <c r="CA53" s="50" t="str">
        <f t="shared" si="361"/>
        <v/>
      </c>
      <c r="CB53" s="50" t="str">
        <f t="shared" si="361"/>
        <v/>
      </c>
      <c r="CC53" s="50" t="str">
        <f t="shared" si="361"/>
        <v/>
      </c>
      <c r="CD53" s="50" t="str">
        <f t="shared" si="361"/>
        <v/>
      </c>
      <c r="CE53" s="50" t="str">
        <f t="shared" si="361"/>
        <v/>
      </c>
      <c r="CF53" s="50" t="str">
        <f t="shared" si="361"/>
        <v/>
      </c>
      <c r="CG53" s="50" t="str">
        <f t="shared" si="361"/>
        <v/>
      </c>
      <c r="CH53" s="50" t="str">
        <f t="shared" si="361"/>
        <v/>
      </c>
      <c r="CI53" s="50" t="str">
        <f t="shared" si="361"/>
        <v/>
      </c>
      <c r="CJ53" s="50" t="str">
        <f t="shared" si="361"/>
        <v/>
      </c>
      <c r="CK53" s="50" t="str">
        <f t="shared" si="361"/>
        <v/>
      </c>
      <c r="CL53" s="50" t="str">
        <f t="shared" si="361"/>
        <v/>
      </c>
      <c r="CM53" s="50" t="str">
        <f t="shared" si="361"/>
        <v/>
      </c>
      <c r="CN53" s="50" t="str">
        <f t="shared" si="361"/>
        <v/>
      </c>
      <c r="CO53" s="50" t="str">
        <f t="shared" si="361"/>
        <v/>
      </c>
      <c r="CP53" s="50" t="str">
        <f t="shared" si="361"/>
        <v/>
      </c>
      <c r="CQ53" s="50" t="str">
        <f t="shared" si="361"/>
        <v/>
      </c>
      <c r="CR53" s="50" t="str">
        <f t="shared" si="361"/>
        <v/>
      </c>
      <c r="CS53" s="50" t="str">
        <f t="shared" si="361"/>
        <v/>
      </c>
      <c r="CT53" s="50" t="str">
        <f t="shared" si="361"/>
        <v/>
      </c>
      <c r="CU53" s="50" t="str">
        <f t="shared" si="361"/>
        <v/>
      </c>
      <c r="CV53" s="50" t="str">
        <f t="shared" si="361"/>
        <v/>
      </c>
      <c r="CW53" s="50" t="str">
        <f t="shared" si="361"/>
        <v/>
      </c>
      <c r="CX53" s="50" t="str">
        <f t="shared" si="361"/>
        <v/>
      </c>
      <c r="CY53" s="50" t="str">
        <f t="shared" si="361"/>
        <v/>
      </c>
      <c r="CZ53" s="50" t="str">
        <f t="shared" si="361"/>
        <v/>
      </c>
      <c r="DA53" s="50" t="str">
        <f t="shared" si="361"/>
        <v/>
      </c>
      <c r="DB53" s="50" t="str">
        <f t="shared" si="361"/>
        <v/>
      </c>
      <c r="DC53" s="50" t="str">
        <f t="shared" si="361"/>
        <v/>
      </c>
      <c r="DD53" s="50" t="str">
        <f t="shared" si="361"/>
        <v/>
      </c>
      <c r="DE53" s="50" t="str">
        <f t="shared" si="361"/>
        <v/>
      </c>
      <c r="DF53" s="50" t="str">
        <f t="shared" si="361"/>
        <v/>
      </c>
      <c r="DG53" s="50" t="str">
        <f t="shared" si="361"/>
        <v/>
      </c>
      <c r="DH53" s="50" t="str">
        <f t="shared" ref="DH53:DW53" si="362">IF(ISNONTEXT($Z53),DG53+$Z53,"")</f>
        <v/>
      </c>
      <c r="DI53" s="50" t="str">
        <f t="shared" si="362"/>
        <v/>
      </c>
      <c r="DJ53" s="50" t="str">
        <f t="shared" si="362"/>
        <v/>
      </c>
      <c r="DK53" s="50" t="str">
        <f t="shared" si="362"/>
        <v/>
      </c>
      <c r="DL53" s="50" t="str">
        <f t="shared" si="362"/>
        <v/>
      </c>
      <c r="DM53" s="50" t="str">
        <f t="shared" si="362"/>
        <v/>
      </c>
      <c r="DN53" s="50" t="str">
        <f t="shared" si="362"/>
        <v/>
      </c>
      <c r="DO53" s="50" t="str">
        <f t="shared" si="362"/>
        <v/>
      </c>
      <c r="DP53" s="50" t="str">
        <f t="shared" si="362"/>
        <v/>
      </c>
      <c r="DQ53" s="50" t="str">
        <f t="shared" si="362"/>
        <v/>
      </c>
      <c r="DR53" s="50" t="str">
        <f t="shared" si="362"/>
        <v/>
      </c>
      <c r="DS53" s="50" t="str">
        <f t="shared" si="362"/>
        <v/>
      </c>
      <c r="DT53" s="50" t="str">
        <f t="shared" si="362"/>
        <v/>
      </c>
      <c r="DU53" s="50" t="str">
        <f t="shared" si="362"/>
        <v/>
      </c>
      <c r="DV53" s="50" t="str">
        <f t="shared" si="362"/>
        <v/>
      </c>
      <c r="DW53" s="50" t="str">
        <f t="shared" si="362"/>
        <v/>
      </c>
      <c r="DX53" s="170" t="e">
        <f t="shared" si="211"/>
        <v>#N/A</v>
      </c>
      <c r="DY53" s="170" t="e">
        <f t="shared" si="212"/>
        <v>#N/A</v>
      </c>
      <c r="DZ53" s="170" t="e">
        <f t="shared" si="213"/>
        <v>#N/A</v>
      </c>
      <c r="EA53" s="170" t="e">
        <f t="shared" si="214"/>
        <v>#N/A</v>
      </c>
      <c r="EB53" s="170" t="e">
        <f t="shared" si="215"/>
        <v>#N/A</v>
      </c>
      <c r="EC53" s="170" t="e">
        <f t="shared" si="216"/>
        <v>#N/A</v>
      </c>
      <c r="ED53" s="170" t="e">
        <f t="shared" si="217"/>
        <v>#N/A</v>
      </c>
      <c r="EE53" s="170" t="e">
        <f t="shared" si="218"/>
        <v>#N/A</v>
      </c>
      <c r="EF53" s="170" t="e">
        <f t="shared" si="219"/>
        <v>#N/A</v>
      </c>
      <c r="EG53" s="170" t="e">
        <f t="shared" si="220"/>
        <v>#N/A</v>
      </c>
      <c r="EH53" s="170" t="e">
        <f t="shared" si="221"/>
        <v>#N/A</v>
      </c>
      <c r="EI53" s="170" t="e">
        <f t="shared" si="222"/>
        <v>#N/A</v>
      </c>
      <c r="EJ53" s="170" t="e">
        <f t="shared" si="223"/>
        <v>#N/A</v>
      </c>
      <c r="EK53" s="170" t="e">
        <f t="shared" si="224"/>
        <v>#N/A</v>
      </c>
      <c r="EL53" s="170" t="e">
        <f t="shared" si="225"/>
        <v>#N/A</v>
      </c>
      <c r="EM53" s="170" t="e">
        <f t="shared" si="226"/>
        <v>#N/A</v>
      </c>
      <c r="EN53" s="170" t="e">
        <f t="shared" si="227"/>
        <v>#N/A</v>
      </c>
      <c r="EO53" s="170" t="e">
        <f t="shared" si="228"/>
        <v>#N/A</v>
      </c>
      <c r="EP53" s="170" t="e">
        <f t="shared" si="229"/>
        <v>#N/A</v>
      </c>
      <c r="EQ53" s="170" t="e">
        <f t="shared" si="230"/>
        <v>#N/A</v>
      </c>
      <c r="ER53" s="170" t="e">
        <f t="shared" si="231"/>
        <v>#N/A</v>
      </c>
      <c r="ES53" s="170" t="e">
        <f t="shared" si="232"/>
        <v>#N/A</v>
      </c>
      <c r="ET53" s="170" t="e">
        <f t="shared" si="233"/>
        <v>#N/A</v>
      </c>
      <c r="EU53" s="170" t="e">
        <f t="shared" si="234"/>
        <v>#N/A</v>
      </c>
      <c r="EV53" s="170" t="e">
        <f t="shared" si="235"/>
        <v>#N/A</v>
      </c>
      <c r="EW53" s="170" t="e">
        <f t="shared" si="236"/>
        <v>#N/A</v>
      </c>
      <c r="EX53" s="170" t="e">
        <f t="shared" si="237"/>
        <v>#N/A</v>
      </c>
      <c r="EY53" s="170" t="e">
        <f t="shared" si="238"/>
        <v>#N/A</v>
      </c>
      <c r="EZ53" s="170" t="e">
        <f t="shared" si="239"/>
        <v>#N/A</v>
      </c>
      <c r="FA53" s="170" t="e">
        <f t="shared" si="240"/>
        <v>#N/A</v>
      </c>
      <c r="FB53" s="170" t="e">
        <f t="shared" si="241"/>
        <v>#N/A</v>
      </c>
      <c r="FC53" s="170" t="e">
        <f t="shared" si="242"/>
        <v>#N/A</v>
      </c>
      <c r="FD53" s="170" t="e">
        <f t="shared" si="243"/>
        <v>#N/A</v>
      </c>
      <c r="FE53" s="170" t="e">
        <f t="shared" si="244"/>
        <v>#N/A</v>
      </c>
      <c r="FF53" s="170" t="e">
        <f t="shared" si="245"/>
        <v>#N/A</v>
      </c>
      <c r="FG53" s="170" t="e">
        <f t="shared" si="246"/>
        <v>#N/A</v>
      </c>
      <c r="FH53" s="170" t="e">
        <f t="shared" si="247"/>
        <v>#N/A</v>
      </c>
      <c r="FI53" s="170" t="e">
        <f t="shared" si="248"/>
        <v>#N/A</v>
      </c>
      <c r="FJ53" s="170" t="e">
        <f t="shared" si="249"/>
        <v>#N/A</v>
      </c>
      <c r="FK53" s="170" t="e">
        <f t="shared" si="250"/>
        <v>#N/A</v>
      </c>
      <c r="FL53" s="170" t="e">
        <f t="shared" si="251"/>
        <v>#N/A</v>
      </c>
      <c r="FM53" s="170" t="e">
        <f t="shared" si="252"/>
        <v>#N/A</v>
      </c>
      <c r="FN53" s="170" t="e">
        <f t="shared" si="253"/>
        <v>#N/A</v>
      </c>
      <c r="FO53" s="170" t="e">
        <f t="shared" si="254"/>
        <v>#N/A</v>
      </c>
      <c r="FP53" s="170" t="e">
        <f t="shared" si="255"/>
        <v>#N/A</v>
      </c>
      <c r="FQ53" s="170" t="e">
        <f t="shared" si="256"/>
        <v>#N/A</v>
      </c>
      <c r="FR53" s="170" t="e">
        <f t="shared" si="257"/>
        <v>#N/A</v>
      </c>
      <c r="FS53" s="170" t="e">
        <f t="shared" si="258"/>
        <v>#N/A</v>
      </c>
      <c r="FT53" s="170" t="e">
        <f t="shared" si="259"/>
        <v>#N/A</v>
      </c>
      <c r="FU53" s="170" t="e">
        <f t="shared" si="260"/>
        <v>#N/A</v>
      </c>
      <c r="FV53" s="170" t="e">
        <f t="shared" si="261"/>
        <v>#N/A</v>
      </c>
      <c r="FW53" s="170" t="e">
        <f t="shared" si="262"/>
        <v>#N/A</v>
      </c>
      <c r="FX53" s="170" t="e">
        <f t="shared" si="263"/>
        <v>#N/A</v>
      </c>
      <c r="FY53" s="170" t="e">
        <f t="shared" si="264"/>
        <v>#N/A</v>
      </c>
      <c r="FZ53" s="170" t="e">
        <f t="shared" si="265"/>
        <v>#N/A</v>
      </c>
      <c r="GA53" s="170" t="e">
        <f t="shared" si="266"/>
        <v>#N/A</v>
      </c>
      <c r="GB53" s="170" t="e">
        <f t="shared" si="267"/>
        <v>#N/A</v>
      </c>
      <c r="GC53" s="170" t="e">
        <f t="shared" si="268"/>
        <v>#N/A</v>
      </c>
      <c r="GD53" s="170" t="e">
        <f t="shared" si="269"/>
        <v>#N/A</v>
      </c>
      <c r="GE53" s="170" t="e">
        <f t="shared" si="270"/>
        <v>#N/A</v>
      </c>
      <c r="GF53" s="170" t="e">
        <f t="shared" si="271"/>
        <v>#N/A</v>
      </c>
      <c r="GG53" s="170" t="e">
        <f t="shared" si="272"/>
        <v>#N/A</v>
      </c>
      <c r="GH53" s="170" t="e">
        <f t="shared" si="273"/>
        <v>#N/A</v>
      </c>
      <c r="GI53" s="170" t="e">
        <f t="shared" si="274"/>
        <v>#N/A</v>
      </c>
      <c r="GJ53" s="170" t="e">
        <f t="shared" si="275"/>
        <v>#N/A</v>
      </c>
      <c r="GK53" s="170" t="e">
        <f t="shared" si="276"/>
        <v>#N/A</v>
      </c>
      <c r="GL53" s="170" t="e">
        <f t="shared" si="277"/>
        <v>#N/A</v>
      </c>
      <c r="GM53" s="170" t="e">
        <f t="shared" si="278"/>
        <v>#N/A</v>
      </c>
      <c r="GN53" s="170" t="e">
        <f t="shared" si="279"/>
        <v>#N/A</v>
      </c>
      <c r="GO53" s="170" t="e">
        <f t="shared" si="280"/>
        <v>#N/A</v>
      </c>
      <c r="GP53" s="170" t="e">
        <f t="shared" si="281"/>
        <v>#N/A</v>
      </c>
      <c r="GQ53" s="170" t="e">
        <f t="shared" si="282"/>
        <v>#N/A</v>
      </c>
      <c r="GR53" s="170" t="e">
        <f t="shared" si="283"/>
        <v>#N/A</v>
      </c>
      <c r="GS53" s="170" t="e">
        <f t="shared" si="284"/>
        <v>#N/A</v>
      </c>
      <c r="GT53" s="170" t="e">
        <f t="shared" si="285"/>
        <v>#N/A</v>
      </c>
      <c r="GU53" s="170" t="e">
        <f t="shared" si="286"/>
        <v>#N/A</v>
      </c>
      <c r="GV53" s="170" t="e">
        <f t="shared" si="287"/>
        <v>#N/A</v>
      </c>
      <c r="GW53" s="170" t="e">
        <f t="shared" si="288"/>
        <v>#N/A</v>
      </c>
      <c r="GX53" s="170" t="e">
        <f t="shared" si="289"/>
        <v>#N/A</v>
      </c>
      <c r="GY53" s="170" t="e">
        <f t="shared" si="290"/>
        <v>#N/A</v>
      </c>
      <c r="GZ53" s="170" t="e">
        <f t="shared" si="291"/>
        <v>#N/A</v>
      </c>
      <c r="HA53" s="170" t="e">
        <f t="shared" si="292"/>
        <v>#N/A</v>
      </c>
      <c r="HB53" s="170" t="e">
        <f t="shared" si="293"/>
        <v>#N/A</v>
      </c>
      <c r="HC53" s="170" t="e">
        <f t="shared" si="294"/>
        <v>#N/A</v>
      </c>
      <c r="HD53" s="170" t="e">
        <f t="shared" si="295"/>
        <v>#N/A</v>
      </c>
      <c r="HE53" s="170" t="e">
        <f t="shared" si="296"/>
        <v>#N/A</v>
      </c>
      <c r="HF53" s="170" t="e">
        <f t="shared" si="297"/>
        <v>#N/A</v>
      </c>
      <c r="HG53" s="170" t="e">
        <f t="shared" si="298"/>
        <v>#N/A</v>
      </c>
      <c r="HH53" s="170" t="e">
        <f t="shared" si="299"/>
        <v>#N/A</v>
      </c>
      <c r="HI53" s="170" t="e">
        <f t="shared" si="300"/>
        <v>#N/A</v>
      </c>
      <c r="HJ53" s="170" t="e">
        <f t="shared" si="301"/>
        <v>#N/A</v>
      </c>
      <c r="HK53" s="170" t="e">
        <f t="shared" si="302"/>
        <v>#N/A</v>
      </c>
      <c r="HL53" s="170" t="e">
        <f t="shared" si="303"/>
        <v>#N/A</v>
      </c>
      <c r="HM53" s="170" t="e">
        <f t="shared" si="304"/>
        <v>#N/A</v>
      </c>
      <c r="HN53" s="170" t="e">
        <f t="shared" si="305"/>
        <v>#N/A</v>
      </c>
      <c r="HO53" s="170" t="e">
        <f t="shared" si="306"/>
        <v>#N/A</v>
      </c>
      <c r="HP53" s="170" t="e">
        <f t="shared" si="307"/>
        <v>#N/A</v>
      </c>
      <c r="HQ53" s="170" t="e">
        <f t="shared" si="308"/>
        <v>#N/A</v>
      </c>
      <c r="HR53" s="170" t="e">
        <f t="shared" si="309"/>
        <v>#N/A</v>
      </c>
      <c r="HS53" s="170" t="e">
        <f t="shared" si="310"/>
        <v>#N/A</v>
      </c>
      <c r="HT53" s="170" t="e">
        <f t="shared" si="311"/>
        <v>#N/A</v>
      </c>
    </row>
    <row r="54" spans="1:228" hidden="1" x14ac:dyDescent="0.25">
      <c r="A54" s="4">
        <v>51</v>
      </c>
      <c r="B54" s="110"/>
      <c r="C54" s="118"/>
      <c r="D54" s="123" t="str">
        <f t="shared" si="205"/>
        <v/>
      </c>
      <c r="E54" s="96"/>
      <c r="F54" s="123" t="str">
        <f t="shared" si="206"/>
        <v/>
      </c>
      <c r="G54" s="118"/>
      <c r="H54" s="111"/>
      <c r="I54" s="36" t="str">
        <f t="shared" si="0"/>
        <v/>
      </c>
      <c r="J54" s="36" t="str">
        <f t="shared" si="1"/>
        <v/>
      </c>
      <c r="K54" s="74" t="str">
        <f t="shared" si="109"/>
        <v/>
      </c>
      <c r="L54" s="23"/>
      <c r="M54" s="58"/>
      <c r="N54" s="281"/>
      <c r="O54" s="75" t="str">
        <f>IF(AND(D54&gt;0,E54&gt;0,F54&gt;0),IF(ISBLANK(N54),IF(ISBLANK(L54),"",(F54-D54)*VLOOKUP(L54,VLookups!$A$4:$B$13,2,FALSE)),N54),"")</f>
        <v/>
      </c>
      <c r="P54" s="76" t="str">
        <f t="shared" si="207"/>
        <v/>
      </c>
      <c r="Q54" s="96"/>
      <c r="R54" s="271" t="str">
        <f>IF(AND(Q54&gt;0,E54&gt;0,NOT(O54="")),ABS(VLOOKUP($Q$1,VLookups!$A$43:$B$44,2,FALSE)-_xlfn.NORM.DIST(Q54,K54,O54,TRUE)),"")</f>
        <v/>
      </c>
      <c r="S54" s="95" t="str">
        <f>IF(AND($D54&gt;0,$E54&gt;0,$F54&gt;0,NOT(ISBLANK($L54))),_xlfn.NORM.INV(ABS(VLOOKUP($Q$1,VLookups!$A$43:$B$44,2,FALSE)-S$3),$K54,$O54),"")</f>
        <v/>
      </c>
      <c r="T54" s="94" t="str">
        <f>IF(AND($D54&gt;0,$E54&gt;0,$F54&gt;0,NOT(ISBLANK($L54))),_xlfn.NORM.INV(ABS(VLOOKUP($Q$1,VLookups!$A$43:$B$44,2,FALSE)-T$3),$K54,$O54),"")</f>
        <v/>
      </c>
      <c r="U54" s="95" t="str">
        <f>IF(AND($D54&gt;0,$E54&gt;0,$F54&gt;0,NOT(ISBLANK($L54))),_xlfn.NORM.INV(ABS(VLOOKUP($Q$1,VLookups!$A$43:$B$44,2,FALSE)-U$3),$K54,$O54),"")</f>
        <v/>
      </c>
      <c r="V54" s="94" t="str">
        <f>IF(AND($D54&gt;0,$E54&gt;0,$F54&gt;0,NOT(ISBLANK($L54))),_xlfn.NORM.INV(ABS(VLOOKUP($Q$1,VLookups!$A$43:$B$44,2,FALSE)-V$3),$K54,$O54),"")</f>
        <v/>
      </c>
      <c r="W54" s="95" t="str">
        <f>IF(AND($D54&gt;0,$E54&gt;0,$F54&gt;0,NOT(ISBLANK($L54))),_xlfn.NORM.INV(ABS(VLOOKUP($Q$1,VLookups!$A$43:$B$44,2,FALSE)-W$3),$K54,$O54),"")</f>
        <v/>
      </c>
      <c r="X54" s="94" t="str">
        <f>IF(AND($D54&gt;0,$E54&gt;0,$F54&gt;0,NOT(ISBLANK($L54))),_xlfn.NORM.INV(ABS(VLOOKUP($Q$1,VLookups!$A$43:$B$44,2,FALSE)-X$3),$K54,$O54),"")</f>
        <v/>
      </c>
      <c r="Y54" s="5"/>
      <c r="Z54" s="169" t="str">
        <f t="shared" si="110"/>
        <v/>
      </c>
      <c r="AA54" s="50" t="str">
        <f t="shared" ref="AA54:AT54" si="363">IF(ISNONTEXT($Z54),AB54-$Z54,"")</f>
        <v/>
      </c>
      <c r="AB54" s="50" t="str">
        <f t="shared" si="363"/>
        <v/>
      </c>
      <c r="AC54" s="50" t="str">
        <f t="shared" si="363"/>
        <v/>
      </c>
      <c r="AD54" s="50" t="str">
        <f t="shared" si="363"/>
        <v/>
      </c>
      <c r="AE54" s="50" t="str">
        <f t="shared" si="363"/>
        <v/>
      </c>
      <c r="AF54" s="50" t="str">
        <f t="shared" si="363"/>
        <v/>
      </c>
      <c r="AG54" s="50" t="str">
        <f t="shared" si="363"/>
        <v/>
      </c>
      <c r="AH54" s="50" t="str">
        <f t="shared" si="363"/>
        <v/>
      </c>
      <c r="AI54" s="50" t="str">
        <f t="shared" si="363"/>
        <v/>
      </c>
      <c r="AJ54" s="50" t="str">
        <f t="shared" si="363"/>
        <v/>
      </c>
      <c r="AK54" s="50" t="str">
        <f t="shared" si="363"/>
        <v/>
      </c>
      <c r="AL54" s="50" t="str">
        <f t="shared" si="363"/>
        <v/>
      </c>
      <c r="AM54" s="50" t="str">
        <f t="shared" si="363"/>
        <v/>
      </c>
      <c r="AN54" s="50" t="str">
        <f t="shared" si="363"/>
        <v/>
      </c>
      <c r="AO54" s="50" t="str">
        <f t="shared" si="363"/>
        <v/>
      </c>
      <c r="AP54" s="50" t="str">
        <f t="shared" si="363"/>
        <v/>
      </c>
      <c r="AQ54" s="50" t="str">
        <f t="shared" si="363"/>
        <v/>
      </c>
      <c r="AR54" s="50" t="str">
        <f t="shared" si="363"/>
        <v/>
      </c>
      <c r="AS54" s="50" t="str">
        <f t="shared" si="363"/>
        <v/>
      </c>
      <c r="AT54" s="50" t="str">
        <f t="shared" si="363"/>
        <v/>
      </c>
      <c r="AU54" s="50" t="str">
        <f t="shared" si="112"/>
        <v/>
      </c>
      <c r="AV54" s="50" t="str">
        <f t="shared" ref="AV54:DG54" si="364">IF(ISNONTEXT($Z54),AU54+$Z54,"")</f>
        <v/>
      </c>
      <c r="AW54" s="50" t="str">
        <f t="shared" si="364"/>
        <v/>
      </c>
      <c r="AX54" s="50" t="str">
        <f t="shared" si="364"/>
        <v/>
      </c>
      <c r="AY54" s="50" t="str">
        <f t="shared" si="364"/>
        <v/>
      </c>
      <c r="AZ54" s="50" t="str">
        <f t="shared" si="364"/>
        <v/>
      </c>
      <c r="BA54" s="50" t="str">
        <f t="shared" si="364"/>
        <v/>
      </c>
      <c r="BB54" s="50" t="str">
        <f t="shared" si="364"/>
        <v/>
      </c>
      <c r="BC54" s="50" t="str">
        <f t="shared" si="364"/>
        <v/>
      </c>
      <c r="BD54" s="50" t="str">
        <f t="shared" si="364"/>
        <v/>
      </c>
      <c r="BE54" s="50" t="str">
        <f t="shared" si="364"/>
        <v/>
      </c>
      <c r="BF54" s="50" t="str">
        <f t="shared" si="364"/>
        <v/>
      </c>
      <c r="BG54" s="50" t="str">
        <f t="shared" si="364"/>
        <v/>
      </c>
      <c r="BH54" s="50" t="str">
        <f t="shared" si="364"/>
        <v/>
      </c>
      <c r="BI54" s="50" t="str">
        <f t="shared" si="364"/>
        <v/>
      </c>
      <c r="BJ54" s="50" t="str">
        <f t="shared" si="364"/>
        <v/>
      </c>
      <c r="BK54" s="50" t="str">
        <f t="shared" si="364"/>
        <v/>
      </c>
      <c r="BL54" s="50" t="str">
        <f t="shared" si="364"/>
        <v/>
      </c>
      <c r="BM54" s="50" t="str">
        <f t="shared" si="364"/>
        <v/>
      </c>
      <c r="BN54" s="50" t="str">
        <f t="shared" si="364"/>
        <v/>
      </c>
      <c r="BO54" s="50" t="str">
        <f t="shared" si="364"/>
        <v/>
      </c>
      <c r="BP54" s="50" t="str">
        <f t="shared" si="364"/>
        <v/>
      </c>
      <c r="BQ54" s="50" t="str">
        <f t="shared" si="364"/>
        <v/>
      </c>
      <c r="BR54" s="50" t="str">
        <f t="shared" si="364"/>
        <v/>
      </c>
      <c r="BS54" s="50" t="str">
        <f t="shared" si="364"/>
        <v/>
      </c>
      <c r="BT54" s="50" t="str">
        <f t="shared" si="364"/>
        <v/>
      </c>
      <c r="BU54" s="50" t="str">
        <f t="shared" si="364"/>
        <v/>
      </c>
      <c r="BV54" s="50" t="str">
        <f t="shared" si="364"/>
        <v/>
      </c>
      <c r="BW54" s="50" t="str">
        <f t="shared" si="364"/>
        <v/>
      </c>
      <c r="BX54" s="50" t="str">
        <f t="shared" si="364"/>
        <v/>
      </c>
      <c r="BY54" s="50" t="str">
        <f t="shared" si="364"/>
        <v/>
      </c>
      <c r="BZ54" s="50" t="str">
        <f t="shared" si="364"/>
        <v/>
      </c>
      <c r="CA54" s="50" t="str">
        <f t="shared" si="364"/>
        <v/>
      </c>
      <c r="CB54" s="50" t="str">
        <f t="shared" si="364"/>
        <v/>
      </c>
      <c r="CC54" s="50" t="str">
        <f t="shared" si="364"/>
        <v/>
      </c>
      <c r="CD54" s="50" t="str">
        <f t="shared" si="364"/>
        <v/>
      </c>
      <c r="CE54" s="50" t="str">
        <f t="shared" si="364"/>
        <v/>
      </c>
      <c r="CF54" s="50" t="str">
        <f t="shared" si="364"/>
        <v/>
      </c>
      <c r="CG54" s="50" t="str">
        <f t="shared" si="364"/>
        <v/>
      </c>
      <c r="CH54" s="50" t="str">
        <f t="shared" si="364"/>
        <v/>
      </c>
      <c r="CI54" s="50" t="str">
        <f t="shared" si="364"/>
        <v/>
      </c>
      <c r="CJ54" s="50" t="str">
        <f t="shared" si="364"/>
        <v/>
      </c>
      <c r="CK54" s="50" t="str">
        <f t="shared" si="364"/>
        <v/>
      </c>
      <c r="CL54" s="50" t="str">
        <f t="shared" si="364"/>
        <v/>
      </c>
      <c r="CM54" s="50" t="str">
        <f t="shared" si="364"/>
        <v/>
      </c>
      <c r="CN54" s="50" t="str">
        <f t="shared" si="364"/>
        <v/>
      </c>
      <c r="CO54" s="50" t="str">
        <f t="shared" si="364"/>
        <v/>
      </c>
      <c r="CP54" s="50" t="str">
        <f t="shared" si="364"/>
        <v/>
      </c>
      <c r="CQ54" s="50" t="str">
        <f t="shared" si="364"/>
        <v/>
      </c>
      <c r="CR54" s="50" t="str">
        <f t="shared" si="364"/>
        <v/>
      </c>
      <c r="CS54" s="50" t="str">
        <f t="shared" si="364"/>
        <v/>
      </c>
      <c r="CT54" s="50" t="str">
        <f t="shared" si="364"/>
        <v/>
      </c>
      <c r="CU54" s="50" t="str">
        <f t="shared" si="364"/>
        <v/>
      </c>
      <c r="CV54" s="50" t="str">
        <f t="shared" si="364"/>
        <v/>
      </c>
      <c r="CW54" s="50" t="str">
        <f t="shared" si="364"/>
        <v/>
      </c>
      <c r="CX54" s="50" t="str">
        <f t="shared" si="364"/>
        <v/>
      </c>
      <c r="CY54" s="50" t="str">
        <f t="shared" si="364"/>
        <v/>
      </c>
      <c r="CZ54" s="50" t="str">
        <f t="shared" si="364"/>
        <v/>
      </c>
      <c r="DA54" s="50" t="str">
        <f t="shared" si="364"/>
        <v/>
      </c>
      <c r="DB54" s="50" t="str">
        <f t="shared" si="364"/>
        <v/>
      </c>
      <c r="DC54" s="50" t="str">
        <f t="shared" si="364"/>
        <v/>
      </c>
      <c r="DD54" s="50" t="str">
        <f t="shared" si="364"/>
        <v/>
      </c>
      <c r="DE54" s="50" t="str">
        <f t="shared" si="364"/>
        <v/>
      </c>
      <c r="DF54" s="50" t="str">
        <f t="shared" si="364"/>
        <v/>
      </c>
      <c r="DG54" s="50" t="str">
        <f t="shared" si="364"/>
        <v/>
      </c>
      <c r="DH54" s="50" t="str">
        <f t="shared" ref="DH54:DW54" si="365">IF(ISNONTEXT($Z54),DG54+$Z54,"")</f>
        <v/>
      </c>
      <c r="DI54" s="50" t="str">
        <f t="shared" si="365"/>
        <v/>
      </c>
      <c r="DJ54" s="50" t="str">
        <f t="shared" si="365"/>
        <v/>
      </c>
      <c r="DK54" s="50" t="str">
        <f t="shared" si="365"/>
        <v/>
      </c>
      <c r="DL54" s="50" t="str">
        <f t="shared" si="365"/>
        <v/>
      </c>
      <c r="DM54" s="50" t="str">
        <f t="shared" si="365"/>
        <v/>
      </c>
      <c r="DN54" s="50" t="str">
        <f t="shared" si="365"/>
        <v/>
      </c>
      <c r="DO54" s="50" t="str">
        <f t="shared" si="365"/>
        <v/>
      </c>
      <c r="DP54" s="50" t="str">
        <f t="shared" si="365"/>
        <v/>
      </c>
      <c r="DQ54" s="50" t="str">
        <f t="shared" si="365"/>
        <v/>
      </c>
      <c r="DR54" s="50" t="str">
        <f t="shared" si="365"/>
        <v/>
      </c>
      <c r="DS54" s="50" t="str">
        <f t="shared" si="365"/>
        <v/>
      </c>
      <c r="DT54" s="50" t="str">
        <f t="shared" si="365"/>
        <v/>
      </c>
      <c r="DU54" s="50" t="str">
        <f t="shared" si="365"/>
        <v/>
      </c>
      <c r="DV54" s="50" t="str">
        <f t="shared" si="365"/>
        <v/>
      </c>
      <c r="DW54" s="50" t="str">
        <f t="shared" si="365"/>
        <v/>
      </c>
      <c r="DX54" s="170" t="e">
        <f t="shared" si="211"/>
        <v>#N/A</v>
      </c>
      <c r="DY54" s="170" t="e">
        <f t="shared" si="212"/>
        <v>#N/A</v>
      </c>
      <c r="DZ54" s="170" t="e">
        <f t="shared" si="213"/>
        <v>#N/A</v>
      </c>
      <c r="EA54" s="170" t="e">
        <f t="shared" si="214"/>
        <v>#N/A</v>
      </c>
      <c r="EB54" s="170" t="e">
        <f t="shared" si="215"/>
        <v>#N/A</v>
      </c>
      <c r="EC54" s="170" t="e">
        <f t="shared" si="216"/>
        <v>#N/A</v>
      </c>
      <c r="ED54" s="170" t="e">
        <f t="shared" si="217"/>
        <v>#N/A</v>
      </c>
      <c r="EE54" s="170" t="e">
        <f t="shared" si="218"/>
        <v>#N/A</v>
      </c>
      <c r="EF54" s="170" t="e">
        <f t="shared" si="219"/>
        <v>#N/A</v>
      </c>
      <c r="EG54" s="170" t="e">
        <f t="shared" si="220"/>
        <v>#N/A</v>
      </c>
      <c r="EH54" s="170" t="e">
        <f t="shared" si="221"/>
        <v>#N/A</v>
      </c>
      <c r="EI54" s="170" t="e">
        <f t="shared" si="222"/>
        <v>#N/A</v>
      </c>
      <c r="EJ54" s="170" t="e">
        <f t="shared" si="223"/>
        <v>#N/A</v>
      </c>
      <c r="EK54" s="170" t="e">
        <f t="shared" si="224"/>
        <v>#N/A</v>
      </c>
      <c r="EL54" s="170" t="e">
        <f t="shared" si="225"/>
        <v>#N/A</v>
      </c>
      <c r="EM54" s="170" t="e">
        <f t="shared" si="226"/>
        <v>#N/A</v>
      </c>
      <c r="EN54" s="170" t="e">
        <f t="shared" si="227"/>
        <v>#N/A</v>
      </c>
      <c r="EO54" s="170" t="e">
        <f t="shared" si="228"/>
        <v>#N/A</v>
      </c>
      <c r="EP54" s="170" t="e">
        <f t="shared" si="229"/>
        <v>#N/A</v>
      </c>
      <c r="EQ54" s="170" t="e">
        <f t="shared" si="230"/>
        <v>#N/A</v>
      </c>
      <c r="ER54" s="170" t="e">
        <f t="shared" si="231"/>
        <v>#N/A</v>
      </c>
      <c r="ES54" s="170" t="e">
        <f t="shared" si="232"/>
        <v>#N/A</v>
      </c>
      <c r="ET54" s="170" t="e">
        <f t="shared" si="233"/>
        <v>#N/A</v>
      </c>
      <c r="EU54" s="170" t="e">
        <f t="shared" si="234"/>
        <v>#N/A</v>
      </c>
      <c r="EV54" s="170" t="e">
        <f t="shared" si="235"/>
        <v>#N/A</v>
      </c>
      <c r="EW54" s="170" t="e">
        <f t="shared" si="236"/>
        <v>#N/A</v>
      </c>
      <c r="EX54" s="170" t="e">
        <f t="shared" si="237"/>
        <v>#N/A</v>
      </c>
      <c r="EY54" s="170" t="e">
        <f t="shared" si="238"/>
        <v>#N/A</v>
      </c>
      <c r="EZ54" s="170" t="e">
        <f t="shared" si="239"/>
        <v>#N/A</v>
      </c>
      <c r="FA54" s="170" t="e">
        <f t="shared" si="240"/>
        <v>#N/A</v>
      </c>
      <c r="FB54" s="170" t="e">
        <f t="shared" si="241"/>
        <v>#N/A</v>
      </c>
      <c r="FC54" s="170" t="e">
        <f t="shared" si="242"/>
        <v>#N/A</v>
      </c>
      <c r="FD54" s="170" t="e">
        <f t="shared" si="243"/>
        <v>#N/A</v>
      </c>
      <c r="FE54" s="170" t="e">
        <f t="shared" si="244"/>
        <v>#N/A</v>
      </c>
      <c r="FF54" s="170" t="e">
        <f t="shared" si="245"/>
        <v>#N/A</v>
      </c>
      <c r="FG54" s="170" t="e">
        <f t="shared" si="246"/>
        <v>#N/A</v>
      </c>
      <c r="FH54" s="170" t="e">
        <f t="shared" si="247"/>
        <v>#N/A</v>
      </c>
      <c r="FI54" s="170" t="e">
        <f t="shared" si="248"/>
        <v>#N/A</v>
      </c>
      <c r="FJ54" s="170" t="e">
        <f t="shared" si="249"/>
        <v>#N/A</v>
      </c>
      <c r="FK54" s="170" t="e">
        <f t="shared" si="250"/>
        <v>#N/A</v>
      </c>
      <c r="FL54" s="170" t="e">
        <f t="shared" si="251"/>
        <v>#N/A</v>
      </c>
      <c r="FM54" s="170" t="e">
        <f t="shared" si="252"/>
        <v>#N/A</v>
      </c>
      <c r="FN54" s="170" t="e">
        <f t="shared" si="253"/>
        <v>#N/A</v>
      </c>
      <c r="FO54" s="170" t="e">
        <f t="shared" si="254"/>
        <v>#N/A</v>
      </c>
      <c r="FP54" s="170" t="e">
        <f t="shared" si="255"/>
        <v>#N/A</v>
      </c>
      <c r="FQ54" s="170" t="e">
        <f t="shared" si="256"/>
        <v>#N/A</v>
      </c>
      <c r="FR54" s="170" t="e">
        <f t="shared" si="257"/>
        <v>#N/A</v>
      </c>
      <c r="FS54" s="170" t="e">
        <f t="shared" si="258"/>
        <v>#N/A</v>
      </c>
      <c r="FT54" s="170" t="e">
        <f t="shared" si="259"/>
        <v>#N/A</v>
      </c>
      <c r="FU54" s="170" t="e">
        <f t="shared" si="260"/>
        <v>#N/A</v>
      </c>
      <c r="FV54" s="170" t="e">
        <f t="shared" si="261"/>
        <v>#N/A</v>
      </c>
      <c r="FW54" s="170" t="e">
        <f t="shared" si="262"/>
        <v>#N/A</v>
      </c>
      <c r="FX54" s="170" t="e">
        <f t="shared" si="263"/>
        <v>#N/A</v>
      </c>
      <c r="FY54" s="170" t="e">
        <f t="shared" si="264"/>
        <v>#N/A</v>
      </c>
      <c r="FZ54" s="170" t="e">
        <f t="shared" si="265"/>
        <v>#N/A</v>
      </c>
      <c r="GA54" s="170" t="e">
        <f t="shared" si="266"/>
        <v>#N/A</v>
      </c>
      <c r="GB54" s="170" t="e">
        <f t="shared" si="267"/>
        <v>#N/A</v>
      </c>
      <c r="GC54" s="170" t="e">
        <f t="shared" si="268"/>
        <v>#N/A</v>
      </c>
      <c r="GD54" s="170" t="e">
        <f t="shared" si="269"/>
        <v>#N/A</v>
      </c>
      <c r="GE54" s="170" t="e">
        <f t="shared" si="270"/>
        <v>#N/A</v>
      </c>
      <c r="GF54" s="170" t="e">
        <f t="shared" si="271"/>
        <v>#N/A</v>
      </c>
      <c r="GG54" s="170" t="e">
        <f t="shared" si="272"/>
        <v>#N/A</v>
      </c>
      <c r="GH54" s="170" t="e">
        <f t="shared" si="273"/>
        <v>#N/A</v>
      </c>
      <c r="GI54" s="170" t="e">
        <f t="shared" si="274"/>
        <v>#N/A</v>
      </c>
      <c r="GJ54" s="170" t="e">
        <f t="shared" si="275"/>
        <v>#N/A</v>
      </c>
      <c r="GK54" s="170" t="e">
        <f t="shared" si="276"/>
        <v>#N/A</v>
      </c>
      <c r="GL54" s="170" t="e">
        <f t="shared" si="277"/>
        <v>#N/A</v>
      </c>
      <c r="GM54" s="170" t="e">
        <f t="shared" si="278"/>
        <v>#N/A</v>
      </c>
      <c r="GN54" s="170" t="e">
        <f t="shared" si="279"/>
        <v>#N/A</v>
      </c>
      <c r="GO54" s="170" t="e">
        <f t="shared" si="280"/>
        <v>#N/A</v>
      </c>
      <c r="GP54" s="170" t="e">
        <f t="shared" si="281"/>
        <v>#N/A</v>
      </c>
      <c r="GQ54" s="170" t="e">
        <f t="shared" si="282"/>
        <v>#N/A</v>
      </c>
      <c r="GR54" s="170" t="e">
        <f t="shared" si="283"/>
        <v>#N/A</v>
      </c>
      <c r="GS54" s="170" t="e">
        <f t="shared" si="284"/>
        <v>#N/A</v>
      </c>
      <c r="GT54" s="170" t="e">
        <f t="shared" si="285"/>
        <v>#N/A</v>
      </c>
      <c r="GU54" s="170" t="e">
        <f t="shared" si="286"/>
        <v>#N/A</v>
      </c>
      <c r="GV54" s="170" t="e">
        <f t="shared" si="287"/>
        <v>#N/A</v>
      </c>
      <c r="GW54" s="170" t="e">
        <f t="shared" si="288"/>
        <v>#N/A</v>
      </c>
      <c r="GX54" s="170" t="e">
        <f t="shared" si="289"/>
        <v>#N/A</v>
      </c>
      <c r="GY54" s="170" t="e">
        <f t="shared" si="290"/>
        <v>#N/A</v>
      </c>
      <c r="GZ54" s="170" t="e">
        <f t="shared" si="291"/>
        <v>#N/A</v>
      </c>
      <c r="HA54" s="170" t="e">
        <f t="shared" si="292"/>
        <v>#N/A</v>
      </c>
      <c r="HB54" s="170" t="e">
        <f t="shared" si="293"/>
        <v>#N/A</v>
      </c>
      <c r="HC54" s="170" t="e">
        <f t="shared" si="294"/>
        <v>#N/A</v>
      </c>
      <c r="HD54" s="170" t="e">
        <f t="shared" si="295"/>
        <v>#N/A</v>
      </c>
      <c r="HE54" s="170" t="e">
        <f t="shared" si="296"/>
        <v>#N/A</v>
      </c>
      <c r="HF54" s="170" t="e">
        <f t="shared" si="297"/>
        <v>#N/A</v>
      </c>
      <c r="HG54" s="170" t="e">
        <f t="shared" si="298"/>
        <v>#N/A</v>
      </c>
      <c r="HH54" s="170" t="e">
        <f t="shared" si="299"/>
        <v>#N/A</v>
      </c>
      <c r="HI54" s="170" t="e">
        <f t="shared" si="300"/>
        <v>#N/A</v>
      </c>
      <c r="HJ54" s="170" t="e">
        <f t="shared" si="301"/>
        <v>#N/A</v>
      </c>
      <c r="HK54" s="170" t="e">
        <f t="shared" si="302"/>
        <v>#N/A</v>
      </c>
      <c r="HL54" s="170" t="e">
        <f t="shared" si="303"/>
        <v>#N/A</v>
      </c>
      <c r="HM54" s="170" t="e">
        <f t="shared" si="304"/>
        <v>#N/A</v>
      </c>
      <c r="HN54" s="170" t="e">
        <f t="shared" si="305"/>
        <v>#N/A</v>
      </c>
      <c r="HO54" s="170" t="e">
        <f t="shared" si="306"/>
        <v>#N/A</v>
      </c>
      <c r="HP54" s="170" t="e">
        <f t="shared" si="307"/>
        <v>#N/A</v>
      </c>
      <c r="HQ54" s="170" t="e">
        <f t="shared" si="308"/>
        <v>#N/A</v>
      </c>
      <c r="HR54" s="170" t="e">
        <f t="shared" si="309"/>
        <v>#N/A</v>
      </c>
      <c r="HS54" s="170" t="e">
        <f t="shared" si="310"/>
        <v>#N/A</v>
      </c>
      <c r="HT54" s="170" t="e">
        <f t="shared" si="311"/>
        <v>#N/A</v>
      </c>
    </row>
    <row r="55" spans="1:228" hidden="1" x14ac:dyDescent="0.25">
      <c r="A55" s="4">
        <v>52</v>
      </c>
      <c r="B55" s="110"/>
      <c r="C55" s="118"/>
      <c r="D55" s="123" t="str">
        <f t="shared" si="205"/>
        <v/>
      </c>
      <c r="E55" s="96"/>
      <c r="F55" s="123" t="str">
        <f t="shared" si="206"/>
        <v/>
      </c>
      <c r="G55" s="118"/>
      <c r="H55" s="111"/>
      <c r="I55" s="36" t="str">
        <f t="shared" si="0"/>
        <v/>
      </c>
      <c r="J55" s="36" t="str">
        <f t="shared" si="1"/>
        <v/>
      </c>
      <c r="K55" s="74" t="str">
        <f t="shared" si="109"/>
        <v/>
      </c>
      <c r="L55" s="23"/>
      <c r="M55" s="58"/>
      <c r="N55" s="281"/>
      <c r="O55" s="75" t="str">
        <f>IF(AND(D55&gt;0,E55&gt;0,F55&gt;0),IF(ISBLANK(N55),IF(ISBLANK(L55),"",(F55-D55)*VLOOKUP(L55,VLookups!$A$4:$B$13,2,FALSE)),N55),"")</f>
        <v/>
      </c>
      <c r="P55" s="76" t="str">
        <f t="shared" si="207"/>
        <v/>
      </c>
      <c r="Q55" s="96"/>
      <c r="R55" s="271" t="str">
        <f>IF(AND(Q55&gt;0,E55&gt;0,NOT(O55="")),ABS(VLOOKUP($Q$1,VLookups!$A$43:$B$44,2,FALSE)-_xlfn.NORM.DIST(Q55,K55,O55,TRUE)),"")</f>
        <v/>
      </c>
      <c r="S55" s="95" t="str">
        <f>IF(AND($D55&gt;0,$E55&gt;0,$F55&gt;0,NOT(ISBLANK($L55))),_xlfn.NORM.INV(ABS(VLOOKUP($Q$1,VLookups!$A$43:$B$44,2,FALSE)-S$3),$K55,$O55),"")</f>
        <v/>
      </c>
      <c r="T55" s="94" t="str">
        <f>IF(AND($D55&gt;0,$E55&gt;0,$F55&gt;0,NOT(ISBLANK($L55))),_xlfn.NORM.INV(ABS(VLOOKUP($Q$1,VLookups!$A$43:$B$44,2,FALSE)-T$3),$K55,$O55),"")</f>
        <v/>
      </c>
      <c r="U55" s="95" t="str">
        <f>IF(AND($D55&gt;0,$E55&gt;0,$F55&gt;0,NOT(ISBLANK($L55))),_xlfn.NORM.INV(ABS(VLOOKUP($Q$1,VLookups!$A$43:$B$44,2,FALSE)-U$3),$K55,$O55),"")</f>
        <v/>
      </c>
      <c r="V55" s="94" t="str">
        <f>IF(AND($D55&gt;0,$E55&gt;0,$F55&gt;0,NOT(ISBLANK($L55))),_xlfn.NORM.INV(ABS(VLOOKUP($Q$1,VLookups!$A$43:$B$44,2,FALSE)-V$3),$K55,$O55),"")</f>
        <v/>
      </c>
      <c r="W55" s="95" t="str">
        <f>IF(AND($D55&gt;0,$E55&gt;0,$F55&gt;0,NOT(ISBLANK($L55))),_xlfn.NORM.INV(ABS(VLOOKUP($Q$1,VLookups!$A$43:$B$44,2,FALSE)-W$3),$K55,$O55),"")</f>
        <v/>
      </c>
      <c r="X55" s="94" t="str">
        <f>IF(AND($D55&gt;0,$E55&gt;0,$F55&gt;0,NOT(ISBLANK($L55))),_xlfn.NORM.INV(ABS(VLOOKUP($Q$1,VLookups!$A$43:$B$44,2,FALSE)-X$3),$K55,$O55),"")</f>
        <v/>
      </c>
      <c r="Y55" s="5"/>
      <c r="Z55" s="169" t="str">
        <f t="shared" si="110"/>
        <v/>
      </c>
      <c r="AA55" s="50" t="str">
        <f t="shared" ref="AA55:AT55" si="366">IF(ISNONTEXT($Z55),AB55-$Z55,"")</f>
        <v/>
      </c>
      <c r="AB55" s="50" t="str">
        <f t="shared" si="366"/>
        <v/>
      </c>
      <c r="AC55" s="50" t="str">
        <f t="shared" si="366"/>
        <v/>
      </c>
      <c r="AD55" s="50" t="str">
        <f t="shared" si="366"/>
        <v/>
      </c>
      <c r="AE55" s="50" t="str">
        <f t="shared" si="366"/>
        <v/>
      </c>
      <c r="AF55" s="50" t="str">
        <f t="shared" si="366"/>
        <v/>
      </c>
      <c r="AG55" s="50" t="str">
        <f t="shared" si="366"/>
        <v/>
      </c>
      <c r="AH55" s="50" t="str">
        <f t="shared" si="366"/>
        <v/>
      </c>
      <c r="AI55" s="50" t="str">
        <f t="shared" si="366"/>
        <v/>
      </c>
      <c r="AJ55" s="50" t="str">
        <f t="shared" si="366"/>
        <v/>
      </c>
      <c r="AK55" s="50" t="str">
        <f t="shared" si="366"/>
        <v/>
      </c>
      <c r="AL55" s="50" t="str">
        <f t="shared" si="366"/>
        <v/>
      </c>
      <c r="AM55" s="50" t="str">
        <f t="shared" si="366"/>
        <v/>
      </c>
      <c r="AN55" s="50" t="str">
        <f t="shared" si="366"/>
        <v/>
      </c>
      <c r="AO55" s="50" t="str">
        <f t="shared" si="366"/>
        <v/>
      </c>
      <c r="AP55" s="50" t="str">
        <f t="shared" si="366"/>
        <v/>
      </c>
      <c r="AQ55" s="50" t="str">
        <f t="shared" si="366"/>
        <v/>
      </c>
      <c r="AR55" s="50" t="str">
        <f t="shared" si="366"/>
        <v/>
      </c>
      <c r="AS55" s="50" t="str">
        <f t="shared" si="366"/>
        <v/>
      </c>
      <c r="AT55" s="50" t="str">
        <f t="shared" si="366"/>
        <v/>
      </c>
      <c r="AU55" s="50" t="str">
        <f t="shared" si="112"/>
        <v/>
      </c>
      <c r="AV55" s="50" t="str">
        <f t="shared" ref="AV55:DG55" si="367">IF(ISNONTEXT($Z55),AU55+$Z55,"")</f>
        <v/>
      </c>
      <c r="AW55" s="50" t="str">
        <f t="shared" si="367"/>
        <v/>
      </c>
      <c r="AX55" s="50" t="str">
        <f t="shared" si="367"/>
        <v/>
      </c>
      <c r="AY55" s="50" t="str">
        <f t="shared" si="367"/>
        <v/>
      </c>
      <c r="AZ55" s="50" t="str">
        <f t="shared" si="367"/>
        <v/>
      </c>
      <c r="BA55" s="50" t="str">
        <f t="shared" si="367"/>
        <v/>
      </c>
      <c r="BB55" s="50" t="str">
        <f t="shared" si="367"/>
        <v/>
      </c>
      <c r="BC55" s="50" t="str">
        <f t="shared" si="367"/>
        <v/>
      </c>
      <c r="BD55" s="50" t="str">
        <f t="shared" si="367"/>
        <v/>
      </c>
      <c r="BE55" s="50" t="str">
        <f t="shared" si="367"/>
        <v/>
      </c>
      <c r="BF55" s="50" t="str">
        <f t="shared" si="367"/>
        <v/>
      </c>
      <c r="BG55" s="50" t="str">
        <f t="shared" si="367"/>
        <v/>
      </c>
      <c r="BH55" s="50" t="str">
        <f t="shared" si="367"/>
        <v/>
      </c>
      <c r="BI55" s="50" t="str">
        <f t="shared" si="367"/>
        <v/>
      </c>
      <c r="BJ55" s="50" t="str">
        <f t="shared" si="367"/>
        <v/>
      </c>
      <c r="BK55" s="50" t="str">
        <f t="shared" si="367"/>
        <v/>
      </c>
      <c r="BL55" s="50" t="str">
        <f t="shared" si="367"/>
        <v/>
      </c>
      <c r="BM55" s="50" t="str">
        <f t="shared" si="367"/>
        <v/>
      </c>
      <c r="BN55" s="50" t="str">
        <f t="shared" si="367"/>
        <v/>
      </c>
      <c r="BO55" s="50" t="str">
        <f t="shared" si="367"/>
        <v/>
      </c>
      <c r="BP55" s="50" t="str">
        <f t="shared" si="367"/>
        <v/>
      </c>
      <c r="BQ55" s="50" t="str">
        <f t="shared" si="367"/>
        <v/>
      </c>
      <c r="BR55" s="50" t="str">
        <f t="shared" si="367"/>
        <v/>
      </c>
      <c r="BS55" s="50" t="str">
        <f t="shared" si="367"/>
        <v/>
      </c>
      <c r="BT55" s="50" t="str">
        <f t="shared" si="367"/>
        <v/>
      </c>
      <c r="BU55" s="50" t="str">
        <f t="shared" si="367"/>
        <v/>
      </c>
      <c r="BV55" s="50" t="str">
        <f t="shared" si="367"/>
        <v/>
      </c>
      <c r="BW55" s="50" t="str">
        <f t="shared" si="367"/>
        <v/>
      </c>
      <c r="BX55" s="50" t="str">
        <f t="shared" si="367"/>
        <v/>
      </c>
      <c r="BY55" s="50" t="str">
        <f t="shared" si="367"/>
        <v/>
      </c>
      <c r="BZ55" s="50" t="str">
        <f t="shared" si="367"/>
        <v/>
      </c>
      <c r="CA55" s="50" t="str">
        <f t="shared" si="367"/>
        <v/>
      </c>
      <c r="CB55" s="50" t="str">
        <f t="shared" si="367"/>
        <v/>
      </c>
      <c r="CC55" s="50" t="str">
        <f t="shared" si="367"/>
        <v/>
      </c>
      <c r="CD55" s="50" t="str">
        <f t="shared" si="367"/>
        <v/>
      </c>
      <c r="CE55" s="50" t="str">
        <f t="shared" si="367"/>
        <v/>
      </c>
      <c r="CF55" s="50" t="str">
        <f t="shared" si="367"/>
        <v/>
      </c>
      <c r="CG55" s="50" t="str">
        <f t="shared" si="367"/>
        <v/>
      </c>
      <c r="CH55" s="50" t="str">
        <f t="shared" si="367"/>
        <v/>
      </c>
      <c r="CI55" s="50" t="str">
        <f t="shared" si="367"/>
        <v/>
      </c>
      <c r="CJ55" s="50" t="str">
        <f t="shared" si="367"/>
        <v/>
      </c>
      <c r="CK55" s="50" t="str">
        <f t="shared" si="367"/>
        <v/>
      </c>
      <c r="CL55" s="50" t="str">
        <f t="shared" si="367"/>
        <v/>
      </c>
      <c r="CM55" s="50" t="str">
        <f t="shared" si="367"/>
        <v/>
      </c>
      <c r="CN55" s="50" t="str">
        <f t="shared" si="367"/>
        <v/>
      </c>
      <c r="CO55" s="50" t="str">
        <f t="shared" si="367"/>
        <v/>
      </c>
      <c r="CP55" s="50" t="str">
        <f t="shared" si="367"/>
        <v/>
      </c>
      <c r="CQ55" s="50" t="str">
        <f t="shared" si="367"/>
        <v/>
      </c>
      <c r="CR55" s="50" t="str">
        <f t="shared" si="367"/>
        <v/>
      </c>
      <c r="CS55" s="50" t="str">
        <f t="shared" si="367"/>
        <v/>
      </c>
      <c r="CT55" s="50" t="str">
        <f t="shared" si="367"/>
        <v/>
      </c>
      <c r="CU55" s="50" t="str">
        <f t="shared" si="367"/>
        <v/>
      </c>
      <c r="CV55" s="50" t="str">
        <f t="shared" si="367"/>
        <v/>
      </c>
      <c r="CW55" s="50" t="str">
        <f t="shared" si="367"/>
        <v/>
      </c>
      <c r="CX55" s="50" t="str">
        <f t="shared" si="367"/>
        <v/>
      </c>
      <c r="CY55" s="50" t="str">
        <f t="shared" si="367"/>
        <v/>
      </c>
      <c r="CZ55" s="50" t="str">
        <f t="shared" si="367"/>
        <v/>
      </c>
      <c r="DA55" s="50" t="str">
        <f t="shared" si="367"/>
        <v/>
      </c>
      <c r="DB55" s="50" t="str">
        <f t="shared" si="367"/>
        <v/>
      </c>
      <c r="DC55" s="50" t="str">
        <f t="shared" si="367"/>
        <v/>
      </c>
      <c r="DD55" s="50" t="str">
        <f t="shared" si="367"/>
        <v/>
      </c>
      <c r="DE55" s="50" t="str">
        <f t="shared" si="367"/>
        <v/>
      </c>
      <c r="DF55" s="50" t="str">
        <f t="shared" si="367"/>
        <v/>
      </c>
      <c r="DG55" s="50" t="str">
        <f t="shared" si="367"/>
        <v/>
      </c>
      <c r="DH55" s="50" t="str">
        <f t="shared" ref="DH55:DW55" si="368">IF(ISNONTEXT($Z55),DG55+$Z55,"")</f>
        <v/>
      </c>
      <c r="DI55" s="50" t="str">
        <f t="shared" si="368"/>
        <v/>
      </c>
      <c r="DJ55" s="50" t="str">
        <f t="shared" si="368"/>
        <v/>
      </c>
      <c r="DK55" s="50" t="str">
        <f t="shared" si="368"/>
        <v/>
      </c>
      <c r="DL55" s="50" t="str">
        <f t="shared" si="368"/>
        <v/>
      </c>
      <c r="DM55" s="50" t="str">
        <f t="shared" si="368"/>
        <v/>
      </c>
      <c r="DN55" s="50" t="str">
        <f t="shared" si="368"/>
        <v/>
      </c>
      <c r="DO55" s="50" t="str">
        <f t="shared" si="368"/>
        <v/>
      </c>
      <c r="DP55" s="50" t="str">
        <f t="shared" si="368"/>
        <v/>
      </c>
      <c r="DQ55" s="50" t="str">
        <f t="shared" si="368"/>
        <v/>
      </c>
      <c r="DR55" s="50" t="str">
        <f t="shared" si="368"/>
        <v/>
      </c>
      <c r="DS55" s="50" t="str">
        <f t="shared" si="368"/>
        <v/>
      </c>
      <c r="DT55" s="50" t="str">
        <f t="shared" si="368"/>
        <v/>
      </c>
      <c r="DU55" s="50" t="str">
        <f t="shared" si="368"/>
        <v/>
      </c>
      <c r="DV55" s="50" t="str">
        <f t="shared" si="368"/>
        <v/>
      </c>
      <c r="DW55" s="50" t="str">
        <f t="shared" si="368"/>
        <v/>
      </c>
      <c r="DX55" s="170" t="e">
        <f t="shared" si="211"/>
        <v>#N/A</v>
      </c>
      <c r="DY55" s="170" t="e">
        <f t="shared" si="212"/>
        <v>#N/A</v>
      </c>
      <c r="DZ55" s="170" t="e">
        <f t="shared" si="213"/>
        <v>#N/A</v>
      </c>
      <c r="EA55" s="170" t="e">
        <f t="shared" si="214"/>
        <v>#N/A</v>
      </c>
      <c r="EB55" s="170" t="e">
        <f t="shared" si="215"/>
        <v>#N/A</v>
      </c>
      <c r="EC55" s="170" t="e">
        <f t="shared" si="216"/>
        <v>#N/A</v>
      </c>
      <c r="ED55" s="170" t="e">
        <f t="shared" si="217"/>
        <v>#N/A</v>
      </c>
      <c r="EE55" s="170" t="e">
        <f t="shared" si="218"/>
        <v>#N/A</v>
      </c>
      <c r="EF55" s="170" t="e">
        <f t="shared" si="219"/>
        <v>#N/A</v>
      </c>
      <c r="EG55" s="170" t="e">
        <f t="shared" si="220"/>
        <v>#N/A</v>
      </c>
      <c r="EH55" s="170" t="e">
        <f t="shared" si="221"/>
        <v>#N/A</v>
      </c>
      <c r="EI55" s="170" t="e">
        <f t="shared" si="222"/>
        <v>#N/A</v>
      </c>
      <c r="EJ55" s="170" t="e">
        <f t="shared" si="223"/>
        <v>#N/A</v>
      </c>
      <c r="EK55" s="170" t="e">
        <f t="shared" si="224"/>
        <v>#N/A</v>
      </c>
      <c r="EL55" s="170" t="e">
        <f t="shared" si="225"/>
        <v>#N/A</v>
      </c>
      <c r="EM55" s="170" t="e">
        <f t="shared" si="226"/>
        <v>#N/A</v>
      </c>
      <c r="EN55" s="170" t="e">
        <f t="shared" si="227"/>
        <v>#N/A</v>
      </c>
      <c r="EO55" s="170" t="e">
        <f t="shared" si="228"/>
        <v>#N/A</v>
      </c>
      <c r="EP55" s="170" t="e">
        <f t="shared" si="229"/>
        <v>#N/A</v>
      </c>
      <c r="EQ55" s="170" t="e">
        <f t="shared" si="230"/>
        <v>#N/A</v>
      </c>
      <c r="ER55" s="170" t="e">
        <f t="shared" si="231"/>
        <v>#N/A</v>
      </c>
      <c r="ES55" s="170" t="e">
        <f t="shared" si="232"/>
        <v>#N/A</v>
      </c>
      <c r="ET55" s="170" t="e">
        <f t="shared" si="233"/>
        <v>#N/A</v>
      </c>
      <c r="EU55" s="170" t="e">
        <f t="shared" si="234"/>
        <v>#N/A</v>
      </c>
      <c r="EV55" s="170" t="e">
        <f t="shared" si="235"/>
        <v>#N/A</v>
      </c>
      <c r="EW55" s="170" t="e">
        <f t="shared" si="236"/>
        <v>#N/A</v>
      </c>
      <c r="EX55" s="170" t="e">
        <f t="shared" si="237"/>
        <v>#N/A</v>
      </c>
      <c r="EY55" s="170" t="e">
        <f t="shared" si="238"/>
        <v>#N/A</v>
      </c>
      <c r="EZ55" s="170" t="e">
        <f t="shared" si="239"/>
        <v>#N/A</v>
      </c>
      <c r="FA55" s="170" t="e">
        <f t="shared" si="240"/>
        <v>#N/A</v>
      </c>
      <c r="FB55" s="170" t="e">
        <f t="shared" si="241"/>
        <v>#N/A</v>
      </c>
      <c r="FC55" s="170" t="e">
        <f t="shared" si="242"/>
        <v>#N/A</v>
      </c>
      <c r="FD55" s="170" t="e">
        <f t="shared" si="243"/>
        <v>#N/A</v>
      </c>
      <c r="FE55" s="170" t="e">
        <f t="shared" si="244"/>
        <v>#N/A</v>
      </c>
      <c r="FF55" s="170" t="e">
        <f t="shared" si="245"/>
        <v>#N/A</v>
      </c>
      <c r="FG55" s="170" t="e">
        <f t="shared" si="246"/>
        <v>#N/A</v>
      </c>
      <c r="FH55" s="170" t="e">
        <f t="shared" si="247"/>
        <v>#N/A</v>
      </c>
      <c r="FI55" s="170" t="e">
        <f t="shared" si="248"/>
        <v>#N/A</v>
      </c>
      <c r="FJ55" s="170" t="e">
        <f t="shared" si="249"/>
        <v>#N/A</v>
      </c>
      <c r="FK55" s="170" t="e">
        <f t="shared" si="250"/>
        <v>#N/A</v>
      </c>
      <c r="FL55" s="170" t="e">
        <f t="shared" si="251"/>
        <v>#N/A</v>
      </c>
      <c r="FM55" s="170" t="e">
        <f t="shared" si="252"/>
        <v>#N/A</v>
      </c>
      <c r="FN55" s="170" t="e">
        <f t="shared" si="253"/>
        <v>#N/A</v>
      </c>
      <c r="FO55" s="170" t="e">
        <f t="shared" si="254"/>
        <v>#N/A</v>
      </c>
      <c r="FP55" s="170" t="e">
        <f t="shared" si="255"/>
        <v>#N/A</v>
      </c>
      <c r="FQ55" s="170" t="e">
        <f t="shared" si="256"/>
        <v>#N/A</v>
      </c>
      <c r="FR55" s="170" t="e">
        <f t="shared" si="257"/>
        <v>#N/A</v>
      </c>
      <c r="FS55" s="170" t="e">
        <f t="shared" si="258"/>
        <v>#N/A</v>
      </c>
      <c r="FT55" s="170" t="e">
        <f t="shared" si="259"/>
        <v>#N/A</v>
      </c>
      <c r="FU55" s="170" t="e">
        <f t="shared" si="260"/>
        <v>#N/A</v>
      </c>
      <c r="FV55" s="170" t="e">
        <f t="shared" si="261"/>
        <v>#N/A</v>
      </c>
      <c r="FW55" s="170" t="e">
        <f t="shared" si="262"/>
        <v>#N/A</v>
      </c>
      <c r="FX55" s="170" t="e">
        <f t="shared" si="263"/>
        <v>#N/A</v>
      </c>
      <c r="FY55" s="170" t="e">
        <f t="shared" si="264"/>
        <v>#N/A</v>
      </c>
      <c r="FZ55" s="170" t="e">
        <f t="shared" si="265"/>
        <v>#N/A</v>
      </c>
      <c r="GA55" s="170" t="e">
        <f t="shared" si="266"/>
        <v>#N/A</v>
      </c>
      <c r="GB55" s="170" t="e">
        <f t="shared" si="267"/>
        <v>#N/A</v>
      </c>
      <c r="GC55" s="170" t="e">
        <f t="shared" si="268"/>
        <v>#N/A</v>
      </c>
      <c r="GD55" s="170" t="e">
        <f t="shared" si="269"/>
        <v>#N/A</v>
      </c>
      <c r="GE55" s="170" t="e">
        <f t="shared" si="270"/>
        <v>#N/A</v>
      </c>
      <c r="GF55" s="170" t="e">
        <f t="shared" si="271"/>
        <v>#N/A</v>
      </c>
      <c r="GG55" s="170" t="e">
        <f t="shared" si="272"/>
        <v>#N/A</v>
      </c>
      <c r="GH55" s="170" t="e">
        <f t="shared" si="273"/>
        <v>#N/A</v>
      </c>
      <c r="GI55" s="170" t="e">
        <f t="shared" si="274"/>
        <v>#N/A</v>
      </c>
      <c r="GJ55" s="170" t="e">
        <f t="shared" si="275"/>
        <v>#N/A</v>
      </c>
      <c r="GK55" s="170" t="e">
        <f t="shared" si="276"/>
        <v>#N/A</v>
      </c>
      <c r="GL55" s="170" t="e">
        <f t="shared" si="277"/>
        <v>#N/A</v>
      </c>
      <c r="GM55" s="170" t="e">
        <f t="shared" si="278"/>
        <v>#N/A</v>
      </c>
      <c r="GN55" s="170" t="e">
        <f t="shared" si="279"/>
        <v>#N/A</v>
      </c>
      <c r="GO55" s="170" t="e">
        <f t="shared" si="280"/>
        <v>#N/A</v>
      </c>
      <c r="GP55" s="170" t="e">
        <f t="shared" si="281"/>
        <v>#N/A</v>
      </c>
      <c r="GQ55" s="170" t="e">
        <f t="shared" si="282"/>
        <v>#N/A</v>
      </c>
      <c r="GR55" s="170" t="e">
        <f t="shared" si="283"/>
        <v>#N/A</v>
      </c>
      <c r="GS55" s="170" t="e">
        <f t="shared" si="284"/>
        <v>#N/A</v>
      </c>
      <c r="GT55" s="170" t="e">
        <f t="shared" si="285"/>
        <v>#N/A</v>
      </c>
      <c r="GU55" s="170" t="e">
        <f t="shared" si="286"/>
        <v>#N/A</v>
      </c>
      <c r="GV55" s="170" t="e">
        <f t="shared" si="287"/>
        <v>#N/A</v>
      </c>
      <c r="GW55" s="170" t="e">
        <f t="shared" si="288"/>
        <v>#N/A</v>
      </c>
      <c r="GX55" s="170" t="e">
        <f t="shared" si="289"/>
        <v>#N/A</v>
      </c>
      <c r="GY55" s="170" t="e">
        <f t="shared" si="290"/>
        <v>#N/A</v>
      </c>
      <c r="GZ55" s="170" t="e">
        <f t="shared" si="291"/>
        <v>#N/A</v>
      </c>
      <c r="HA55" s="170" t="e">
        <f t="shared" si="292"/>
        <v>#N/A</v>
      </c>
      <c r="HB55" s="170" t="e">
        <f t="shared" si="293"/>
        <v>#N/A</v>
      </c>
      <c r="HC55" s="170" t="e">
        <f t="shared" si="294"/>
        <v>#N/A</v>
      </c>
      <c r="HD55" s="170" t="e">
        <f t="shared" si="295"/>
        <v>#N/A</v>
      </c>
      <c r="HE55" s="170" t="e">
        <f t="shared" si="296"/>
        <v>#N/A</v>
      </c>
      <c r="HF55" s="170" t="e">
        <f t="shared" si="297"/>
        <v>#N/A</v>
      </c>
      <c r="HG55" s="170" t="e">
        <f t="shared" si="298"/>
        <v>#N/A</v>
      </c>
      <c r="HH55" s="170" t="e">
        <f t="shared" si="299"/>
        <v>#N/A</v>
      </c>
      <c r="HI55" s="170" t="e">
        <f t="shared" si="300"/>
        <v>#N/A</v>
      </c>
      <c r="HJ55" s="170" t="e">
        <f t="shared" si="301"/>
        <v>#N/A</v>
      </c>
      <c r="HK55" s="170" t="e">
        <f t="shared" si="302"/>
        <v>#N/A</v>
      </c>
      <c r="HL55" s="170" t="e">
        <f t="shared" si="303"/>
        <v>#N/A</v>
      </c>
      <c r="HM55" s="170" t="e">
        <f t="shared" si="304"/>
        <v>#N/A</v>
      </c>
      <c r="HN55" s="170" t="e">
        <f t="shared" si="305"/>
        <v>#N/A</v>
      </c>
      <c r="HO55" s="170" t="e">
        <f t="shared" si="306"/>
        <v>#N/A</v>
      </c>
      <c r="HP55" s="170" t="e">
        <f t="shared" si="307"/>
        <v>#N/A</v>
      </c>
      <c r="HQ55" s="170" t="e">
        <f t="shared" si="308"/>
        <v>#N/A</v>
      </c>
      <c r="HR55" s="170" t="e">
        <f t="shared" si="309"/>
        <v>#N/A</v>
      </c>
      <c r="HS55" s="170" t="e">
        <f t="shared" si="310"/>
        <v>#N/A</v>
      </c>
      <c r="HT55" s="170" t="e">
        <f t="shared" si="311"/>
        <v>#N/A</v>
      </c>
    </row>
    <row r="56" spans="1:228" hidden="1" x14ac:dyDescent="0.25">
      <c r="A56" s="4">
        <v>53</v>
      </c>
      <c r="B56" s="110"/>
      <c r="C56" s="118"/>
      <c r="D56" s="123" t="str">
        <f t="shared" si="205"/>
        <v/>
      </c>
      <c r="E56" s="96"/>
      <c r="F56" s="123" t="str">
        <f t="shared" si="206"/>
        <v/>
      </c>
      <c r="G56" s="118"/>
      <c r="H56" s="111"/>
      <c r="I56" s="36" t="str">
        <f t="shared" si="0"/>
        <v/>
      </c>
      <c r="J56" s="36" t="str">
        <f t="shared" si="1"/>
        <v/>
      </c>
      <c r="K56" s="74" t="str">
        <f t="shared" si="109"/>
        <v/>
      </c>
      <c r="L56" s="23"/>
      <c r="M56" s="58"/>
      <c r="N56" s="281"/>
      <c r="O56" s="75" t="str">
        <f>IF(AND(D56&gt;0,E56&gt;0,F56&gt;0),IF(ISBLANK(N56),IF(ISBLANK(L56),"",(F56-D56)*VLOOKUP(L56,VLookups!$A$4:$B$13,2,FALSE)),N56),"")</f>
        <v/>
      </c>
      <c r="P56" s="76" t="str">
        <f t="shared" si="207"/>
        <v/>
      </c>
      <c r="Q56" s="96"/>
      <c r="R56" s="271" t="str">
        <f>IF(AND(Q56&gt;0,E56&gt;0,NOT(O56="")),ABS(VLOOKUP($Q$1,VLookups!$A$43:$B$44,2,FALSE)-_xlfn.NORM.DIST(Q56,K56,O56,TRUE)),"")</f>
        <v/>
      </c>
      <c r="S56" s="95" t="str">
        <f>IF(AND($D56&gt;0,$E56&gt;0,$F56&gt;0,NOT(ISBLANK($L56))),_xlfn.NORM.INV(ABS(VLOOKUP($Q$1,VLookups!$A$43:$B$44,2,FALSE)-S$3),$K56,$O56),"")</f>
        <v/>
      </c>
      <c r="T56" s="94" t="str">
        <f>IF(AND($D56&gt;0,$E56&gt;0,$F56&gt;0,NOT(ISBLANK($L56))),_xlfn.NORM.INV(ABS(VLOOKUP($Q$1,VLookups!$A$43:$B$44,2,FALSE)-T$3),$K56,$O56),"")</f>
        <v/>
      </c>
      <c r="U56" s="95" t="str">
        <f>IF(AND($D56&gt;0,$E56&gt;0,$F56&gt;0,NOT(ISBLANK($L56))),_xlfn.NORM.INV(ABS(VLOOKUP($Q$1,VLookups!$A$43:$B$44,2,FALSE)-U$3),$K56,$O56),"")</f>
        <v/>
      </c>
      <c r="V56" s="94" t="str">
        <f>IF(AND($D56&gt;0,$E56&gt;0,$F56&gt;0,NOT(ISBLANK($L56))),_xlfn.NORM.INV(ABS(VLOOKUP($Q$1,VLookups!$A$43:$B$44,2,FALSE)-V$3),$K56,$O56),"")</f>
        <v/>
      </c>
      <c r="W56" s="95" t="str">
        <f>IF(AND($D56&gt;0,$E56&gt;0,$F56&gt;0,NOT(ISBLANK($L56))),_xlfn.NORM.INV(ABS(VLOOKUP($Q$1,VLookups!$A$43:$B$44,2,FALSE)-W$3),$K56,$O56),"")</f>
        <v/>
      </c>
      <c r="X56" s="94" t="str">
        <f>IF(AND($D56&gt;0,$E56&gt;0,$F56&gt;0,NOT(ISBLANK($L56))),_xlfn.NORM.INV(ABS(VLOOKUP($Q$1,VLookups!$A$43:$B$44,2,FALSE)-X$3),$K56,$O56),"")</f>
        <v/>
      </c>
      <c r="Y56" s="5"/>
      <c r="Z56" s="169" t="str">
        <f t="shared" si="110"/>
        <v/>
      </c>
      <c r="AA56" s="50" t="str">
        <f t="shared" ref="AA56:AT56" si="369">IF(ISNONTEXT($Z56),AB56-$Z56,"")</f>
        <v/>
      </c>
      <c r="AB56" s="50" t="str">
        <f t="shared" si="369"/>
        <v/>
      </c>
      <c r="AC56" s="50" t="str">
        <f t="shared" si="369"/>
        <v/>
      </c>
      <c r="AD56" s="50" t="str">
        <f t="shared" si="369"/>
        <v/>
      </c>
      <c r="AE56" s="50" t="str">
        <f t="shared" si="369"/>
        <v/>
      </c>
      <c r="AF56" s="50" t="str">
        <f t="shared" si="369"/>
        <v/>
      </c>
      <c r="AG56" s="50" t="str">
        <f t="shared" si="369"/>
        <v/>
      </c>
      <c r="AH56" s="50" t="str">
        <f t="shared" si="369"/>
        <v/>
      </c>
      <c r="AI56" s="50" t="str">
        <f t="shared" si="369"/>
        <v/>
      </c>
      <c r="AJ56" s="50" t="str">
        <f t="shared" si="369"/>
        <v/>
      </c>
      <c r="AK56" s="50" t="str">
        <f t="shared" si="369"/>
        <v/>
      </c>
      <c r="AL56" s="50" t="str">
        <f t="shared" si="369"/>
        <v/>
      </c>
      <c r="AM56" s="50" t="str">
        <f t="shared" si="369"/>
        <v/>
      </c>
      <c r="AN56" s="50" t="str">
        <f t="shared" si="369"/>
        <v/>
      </c>
      <c r="AO56" s="50" t="str">
        <f t="shared" si="369"/>
        <v/>
      </c>
      <c r="AP56" s="50" t="str">
        <f t="shared" si="369"/>
        <v/>
      </c>
      <c r="AQ56" s="50" t="str">
        <f t="shared" si="369"/>
        <v/>
      </c>
      <c r="AR56" s="50" t="str">
        <f t="shared" si="369"/>
        <v/>
      </c>
      <c r="AS56" s="50" t="str">
        <f t="shared" si="369"/>
        <v/>
      </c>
      <c r="AT56" s="50" t="str">
        <f t="shared" si="369"/>
        <v/>
      </c>
      <c r="AU56" s="50" t="str">
        <f t="shared" si="112"/>
        <v/>
      </c>
      <c r="AV56" s="50" t="str">
        <f t="shared" ref="AV56:DG56" si="370">IF(ISNONTEXT($Z56),AU56+$Z56,"")</f>
        <v/>
      </c>
      <c r="AW56" s="50" t="str">
        <f t="shared" si="370"/>
        <v/>
      </c>
      <c r="AX56" s="50" t="str">
        <f t="shared" si="370"/>
        <v/>
      </c>
      <c r="AY56" s="50" t="str">
        <f t="shared" si="370"/>
        <v/>
      </c>
      <c r="AZ56" s="50" t="str">
        <f t="shared" si="370"/>
        <v/>
      </c>
      <c r="BA56" s="50" t="str">
        <f t="shared" si="370"/>
        <v/>
      </c>
      <c r="BB56" s="50" t="str">
        <f t="shared" si="370"/>
        <v/>
      </c>
      <c r="BC56" s="50" t="str">
        <f t="shared" si="370"/>
        <v/>
      </c>
      <c r="BD56" s="50" t="str">
        <f t="shared" si="370"/>
        <v/>
      </c>
      <c r="BE56" s="50" t="str">
        <f t="shared" si="370"/>
        <v/>
      </c>
      <c r="BF56" s="50" t="str">
        <f t="shared" si="370"/>
        <v/>
      </c>
      <c r="BG56" s="50" t="str">
        <f t="shared" si="370"/>
        <v/>
      </c>
      <c r="BH56" s="50" t="str">
        <f t="shared" si="370"/>
        <v/>
      </c>
      <c r="BI56" s="50" t="str">
        <f t="shared" si="370"/>
        <v/>
      </c>
      <c r="BJ56" s="50" t="str">
        <f t="shared" si="370"/>
        <v/>
      </c>
      <c r="BK56" s="50" t="str">
        <f t="shared" si="370"/>
        <v/>
      </c>
      <c r="BL56" s="50" t="str">
        <f t="shared" si="370"/>
        <v/>
      </c>
      <c r="BM56" s="50" t="str">
        <f t="shared" si="370"/>
        <v/>
      </c>
      <c r="BN56" s="50" t="str">
        <f t="shared" si="370"/>
        <v/>
      </c>
      <c r="BO56" s="50" t="str">
        <f t="shared" si="370"/>
        <v/>
      </c>
      <c r="BP56" s="50" t="str">
        <f t="shared" si="370"/>
        <v/>
      </c>
      <c r="BQ56" s="50" t="str">
        <f t="shared" si="370"/>
        <v/>
      </c>
      <c r="BR56" s="50" t="str">
        <f t="shared" si="370"/>
        <v/>
      </c>
      <c r="BS56" s="50" t="str">
        <f t="shared" si="370"/>
        <v/>
      </c>
      <c r="BT56" s="50" t="str">
        <f t="shared" si="370"/>
        <v/>
      </c>
      <c r="BU56" s="50" t="str">
        <f t="shared" si="370"/>
        <v/>
      </c>
      <c r="BV56" s="50" t="str">
        <f t="shared" si="370"/>
        <v/>
      </c>
      <c r="BW56" s="50" t="str">
        <f t="shared" si="370"/>
        <v/>
      </c>
      <c r="BX56" s="50" t="str">
        <f t="shared" si="370"/>
        <v/>
      </c>
      <c r="BY56" s="50" t="str">
        <f t="shared" si="370"/>
        <v/>
      </c>
      <c r="BZ56" s="50" t="str">
        <f t="shared" si="370"/>
        <v/>
      </c>
      <c r="CA56" s="50" t="str">
        <f t="shared" si="370"/>
        <v/>
      </c>
      <c r="CB56" s="50" t="str">
        <f t="shared" si="370"/>
        <v/>
      </c>
      <c r="CC56" s="50" t="str">
        <f t="shared" si="370"/>
        <v/>
      </c>
      <c r="CD56" s="50" t="str">
        <f t="shared" si="370"/>
        <v/>
      </c>
      <c r="CE56" s="50" t="str">
        <f t="shared" si="370"/>
        <v/>
      </c>
      <c r="CF56" s="50" t="str">
        <f t="shared" si="370"/>
        <v/>
      </c>
      <c r="CG56" s="50" t="str">
        <f t="shared" si="370"/>
        <v/>
      </c>
      <c r="CH56" s="50" t="str">
        <f t="shared" si="370"/>
        <v/>
      </c>
      <c r="CI56" s="50" t="str">
        <f t="shared" si="370"/>
        <v/>
      </c>
      <c r="CJ56" s="50" t="str">
        <f t="shared" si="370"/>
        <v/>
      </c>
      <c r="CK56" s="50" t="str">
        <f t="shared" si="370"/>
        <v/>
      </c>
      <c r="CL56" s="50" t="str">
        <f t="shared" si="370"/>
        <v/>
      </c>
      <c r="CM56" s="50" t="str">
        <f t="shared" si="370"/>
        <v/>
      </c>
      <c r="CN56" s="50" t="str">
        <f t="shared" si="370"/>
        <v/>
      </c>
      <c r="CO56" s="50" t="str">
        <f t="shared" si="370"/>
        <v/>
      </c>
      <c r="CP56" s="50" t="str">
        <f t="shared" si="370"/>
        <v/>
      </c>
      <c r="CQ56" s="50" t="str">
        <f t="shared" si="370"/>
        <v/>
      </c>
      <c r="CR56" s="50" t="str">
        <f t="shared" si="370"/>
        <v/>
      </c>
      <c r="CS56" s="50" t="str">
        <f t="shared" si="370"/>
        <v/>
      </c>
      <c r="CT56" s="50" t="str">
        <f t="shared" si="370"/>
        <v/>
      </c>
      <c r="CU56" s="50" t="str">
        <f t="shared" si="370"/>
        <v/>
      </c>
      <c r="CV56" s="50" t="str">
        <f t="shared" si="370"/>
        <v/>
      </c>
      <c r="CW56" s="50" t="str">
        <f t="shared" si="370"/>
        <v/>
      </c>
      <c r="CX56" s="50" t="str">
        <f t="shared" si="370"/>
        <v/>
      </c>
      <c r="CY56" s="50" t="str">
        <f t="shared" si="370"/>
        <v/>
      </c>
      <c r="CZ56" s="50" t="str">
        <f t="shared" si="370"/>
        <v/>
      </c>
      <c r="DA56" s="50" t="str">
        <f t="shared" si="370"/>
        <v/>
      </c>
      <c r="DB56" s="50" t="str">
        <f t="shared" si="370"/>
        <v/>
      </c>
      <c r="DC56" s="50" t="str">
        <f t="shared" si="370"/>
        <v/>
      </c>
      <c r="DD56" s="50" t="str">
        <f t="shared" si="370"/>
        <v/>
      </c>
      <c r="DE56" s="50" t="str">
        <f t="shared" si="370"/>
        <v/>
      </c>
      <c r="DF56" s="50" t="str">
        <f t="shared" si="370"/>
        <v/>
      </c>
      <c r="DG56" s="50" t="str">
        <f t="shared" si="370"/>
        <v/>
      </c>
      <c r="DH56" s="50" t="str">
        <f t="shared" ref="DH56:DW56" si="371">IF(ISNONTEXT($Z56),DG56+$Z56,"")</f>
        <v/>
      </c>
      <c r="DI56" s="50" t="str">
        <f t="shared" si="371"/>
        <v/>
      </c>
      <c r="DJ56" s="50" t="str">
        <f t="shared" si="371"/>
        <v/>
      </c>
      <c r="DK56" s="50" t="str">
        <f t="shared" si="371"/>
        <v/>
      </c>
      <c r="DL56" s="50" t="str">
        <f t="shared" si="371"/>
        <v/>
      </c>
      <c r="DM56" s="50" t="str">
        <f t="shared" si="371"/>
        <v/>
      </c>
      <c r="DN56" s="50" t="str">
        <f t="shared" si="371"/>
        <v/>
      </c>
      <c r="DO56" s="50" t="str">
        <f t="shared" si="371"/>
        <v/>
      </c>
      <c r="DP56" s="50" t="str">
        <f t="shared" si="371"/>
        <v/>
      </c>
      <c r="DQ56" s="50" t="str">
        <f t="shared" si="371"/>
        <v/>
      </c>
      <c r="DR56" s="50" t="str">
        <f t="shared" si="371"/>
        <v/>
      </c>
      <c r="DS56" s="50" t="str">
        <f t="shared" si="371"/>
        <v/>
      </c>
      <c r="DT56" s="50" t="str">
        <f t="shared" si="371"/>
        <v/>
      </c>
      <c r="DU56" s="50" t="str">
        <f t="shared" si="371"/>
        <v/>
      </c>
      <c r="DV56" s="50" t="str">
        <f t="shared" si="371"/>
        <v/>
      </c>
      <c r="DW56" s="50" t="str">
        <f t="shared" si="371"/>
        <v/>
      </c>
      <c r="DX56" s="170" t="e">
        <f t="shared" si="211"/>
        <v>#N/A</v>
      </c>
      <c r="DY56" s="170" t="e">
        <f t="shared" si="212"/>
        <v>#N/A</v>
      </c>
      <c r="DZ56" s="170" t="e">
        <f t="shared" si="213"/>
        <v>#N/A</v>
      </c>
      <c r="EA56" s="170" t="e">
        <f t="shared" si="214"/>
        <v>#N/A</v>
      </c>
      <c r="EB56" s="170" t="e">
        <f t="shared" si="215"/>
        <v>#N/A</v>
      </c>
      <c r="EC56" s="170" t="e">
        <f t="shared" si="216"/>
        <v>#N/A</v>
      </c>
      <c r="ED56" s="170" t="e">
        <f t="shared" si="217"/>
        <v>#N/A</v>
      </c>
      <c r="EE56" s="170" t="e">
        <f t="shared" si="218"/>
        <v>#N/A</v>
      </c>
      <c r="EF56" s="170" t="e">
        <f t="shared" si="219"/>
        <v>#N/A</v>
      </c>
      <c r="EG56" s="170" t="e">
        <f t="shared" si="220"/>
        <v>#N/A</v>
      </c>
      <c r="EH56" s="170" t="e">
        <f t="shared" si="221"/>
        <v>#N/A</v>
      </c>
      <c r="EI56" s="170" t="e">
        <f t="shared" si="222"/>
        <v>#N/A</v>
      </c>
      <c r="EJ56" s="170" t="e">
        <f t="shared" si="223"/>
        <v>#N/A</v>
      </c>
      <c r="EK56" s="170" t="e">
        <f t="shared" si="224"/>
        <v>#N/A</v>
      </c>
      <c r="EL56" s="170" t="e">
        <f t="shared" si="225"/>
        <v>#N/A</v>
      </c>
      <c r="EM56" s="170" t="e">
        <f t="shared" si="226"/>
        <v>#N/A</v>
      </c>
      <c r="EN56" s="170" t="e">
        <f t="shared" si="227"/>
        <v>#N/A</v>
      </c>
      <c r="EO56" s="170" t="e">
        <f t="shared" si="228"/>
        <v>#N/A</v>
      </c>
      <c r="EP56" s="170" t="e">
        <f t="shared" si="229"/>
        <v>#N/A</v>
      </c>
      <c r="EQ56" s="170" t="e">
        <f t="shared" si="230"/>
        <v>#N/A</v>
      </c>
      <c r="ER56" s="170" t="e">
        <f t="shared" si="231"/>
        <v>#N/A</v>
      </c>
      <c r="ES56" s="170" t="e">
        <f t="shared" si="232"/>
        <v>#N/A</v>
      </c>
      <c r="ET56" s="170" t="e">
        <f t="shared" si="233"/>
        <v>#N/A</v>
      </c>
      <c r="EU56" s="170" t="e">
        <f t="shared" si="234"/>
        <v>#N/A</v>
      </c>
      <c r="EV56" s="170" t="e">
        <f t="shared" si="235"/>
        <v>#N/A</v>
      </c>
      <c r="EW56" s="170" t="e">
        <f t="shared" si="236"/>
        <v>#N/A</v>
      </c>
      <c r="EX56" s="170" t="e">
        <f t="shared" si="237"/>
        <v>#N/A</v>
      </c>
      <c r="EY56" s="170" t="e">
        <f t="shared" si="238"/>
        <v>#N/A</v>
      </c>
      <c r="EZ56" s="170" t="e">
        <f t="shared" si="239"/>
        <v>#N/A</v>
      </c>
      <c r="FA56" s="170" t="e">
        <f t="shared" si="240"/>
        <v>#N/A</v>
      </c>
      <c r="FB56" s="170" t="e">
        <f t="shared" si="241"/>
        <v>#N/A</v>
      </c>
      <c r="FC56" s="170" t="e">
        <f t="shared" si="242"/>
        <v>#N/A</v>
      </c>
      <c r="FD56" s="170" t="e">
        <f t="shared" si="243"/>
        <v>#N/A</v>
      </c>
      <c r="FE56" s="170" t="e">
        <f t="shared" si="244"/>
        <v>#N/A</v>
      </c>
      <c r="FF56" s="170" t="e">
        <f t="shared" si="245"/>
        <v>#N/A</v>
      </c>
      <c r="FG56" s="170" t="e">
        <f t="shared" si="246"/>
        <v>#N/A</v>
      </c>
      <c r="FH56" s="170" t="e">
        <f t="shared" si="247"/>
        <v>#N/A</v>
      </c>
      <c r="FI56" s="170" t="e">
        <f t="shared" si="248"/>
        <v>#N/A</v>
      </c>
      <c r="FJ56" s="170" t="e">
        <f t="shared" si="249"/>
        <v>#N/A</v>
      </c>
      <c r="FK56" s="170" t="e">
        <f t="shared" si="250"/>
        <v>#N/A</v>
      </c>
      <c r="FL56" s="170" t="e">
        <f t="shared" si="251"/>
        <v>#N/A</v>
      </c>
      <c r="FM56" s="170" t="e">
        <f t="shared" si="252"/>
        <v>#N/A</v>
      </c>
      <c r="FN56" s="170" t="e">
        <f t="shared" si="253"/>
        <v>#N/A</v>
      </c>
      <c r="FO56" s="170" t="e">
        <f t="shared" si="254"/>
        <v>#N/A</v>
      </c>
      <c r="FP56" s="170" t="e">
        <f t="shared" si="255"/>
        <v>#N/A</v>
      </c>
      <c r="FQ56" s="170" t="e">
        <f t="shared" si="256"/>
        <v>#N/A</v>
      </c>
      <c r="FR56" s="170" t="e">
        <f t="shared" si="257"/>
        <v>#N/A</v>
      </c>
      <c r="FS56" s="170" t="e">
        <f t="shared" si="258"/>
        <v>#N/A</v>
      </c>
      <c r="FT56" s="170" t="e">
        <f t="shared" si="259"/>
        <v>#N/A</v>
      </c>
      <c r="FU56" s="170" t="e">
        <f t="shared" si="260"/>
        <v>#N/A</v>
      </c>
      <c r="FV56" s="170" t="e">
        <f t="shared" si="261"/>
        <v>#N/A</v>
      </c>
      <c r="FW56" s="170" t="e">
        <f t="shared" si="262"/>
        <v>#N/A</v>
      </c>
      <c r="FX56" s="170" t="e">
        <f t="shared" si="263"/>
        <v>#N/A</v>
      </c>
      <c r="FY56" s="170" t="e">
        <f t="shared" si="264"/>
        <v>#N/A</v>
      </c>
      <c r="FZ56" s="170" t="e">
        <f t="shared" si="265"/>
        <v>#N/A</v>
      </c>
      <c r="GA56" s="170" t="e">
        <f t="shared" si="266"/>
        <v>#N/A</v>
      </c>
      <c r="GB56" s="170" t="e">
        <f t="shared" si="267"/>
        <v>#N/A</v>
      </c>
      <c r="GC56" s="170" t="e">
        <f t="shared" si="268"/>
        <v>#N/A</v>
      </c>
      <c r="GD56" s="170" t="e">
        <f t="shared" si="269"/>
        <v>#N/A</v>
      </c>
      <c r="GE56" s="170" t="e">
        <f t="shared" si="270"/>
        <v>#N/A</v>
      </c>
      <c r="GF56" s="170" t="e">
        <f t="shared" si="271"/>
        <v>#N/A</v>
      </c>
      <c r="GG56" s="170" t="e">
        <f t="shared" si="272"/>
        <v>#N/A</v>
      </c>
      <c r="GH56" s="170" t="e">
        <f t="shared" si="273"/>
        <v>#N/A</v>
      </c>
      <c r="GI56" s="170" t="e">
        <f t="shared" si="274"/>
        <v>#N/A</v>
      </c>
      <c r="GJ56" s="170" t="e">
        <f t="shared" si="275"/>
        <v>#N/A</v>
      </c>
      <c r="GK56" s="170" t="e">
        <f t="shared" si="276"/>
        <v>#N/A</v>
      </c>
      <c r="GL56" s="170" t="e">
        <f t="shared" si="277"/>
        <v>#N/A</v>
      </c>
      <c r="GM56" s="170" t="e">
        <f t="shared" si="278"/>
        <v>#N/A</v>
      </c>
      <c r="GN56" s="170" t="e">
        <f t="shared" si="279"/>
        <v>#N/A</v>
      </c>
      <c r="GO56" s="170" t="e">
        <f t="shared" si="280"/>
        <v>#N/A</v>
      </c>
      <c r="GP56" s="170" t="e">
        <f t="shared" si="281"/>
        <v>#N/A</v>
      </c>
      <c r="GQ56" s="170" t="e">
        <f t="shared" si="282"/>
        <v>#N/A</v>
      </c>
      <c r="GR56" s="170" t="e">
        <f t="shared" si="283"/>
        <v>#N/A</v>
      </c>
      <c r="GS56" s="170" t="e">
        <f t="shared" si="284"/>
        <v>#N/A</v>
      </c>
      <c r="GT56" s="170" t="e">
        <f t="shared" si="285"/>
        <v>#N/A</v>
      </c>
      <c r="GU56" s="170" t="e">
        <f t="shared" si="286"/>
        <v>#N/A</v>
      </c>
      <c r="GV56" s="170" t="e">
        <f t="shared" si="287"/>
        <v>#N/A</v>
      </c>
      <c r="GW56" s="170" t="e">
        <f t="shared" si="288"/>
        <v>#N/A</v>
      </c>
      <c r="GX56" s="170" t="e">
        <f t="shared" si="289"/>
        <v>#N/A</v>
      </c>
      <c r="GY56" s="170" t="e">
        <f t="shared" si="290"/>
        <v>#N/A</v>
      </c>
      <c r="GZ56" s="170" t="e">
        <f t="shared" si="291"/>
        <v>#N/A</v>
      </c>
      <c r="HA56" s="170" t="e">
        <f t="shared" si="292"/>
        <v>#N/A</v>
      </c>
      <c r="HB56" s="170" t="e">
        <f t="shared" si="293"/>
        <v>#N/A</v>
      </c>
      <c r="HC56" s="170" t="e">
        <f t="shared" si="294"/>
        <v>#N/A</v>
      </c>
      <c r="HD56" s="170" t="e">
        <f t="shared" si="295"/>
        <v>#N/A</v>
      </c>
      <c r="HE56" s="170" t="e">
        <f t="shared" si="296"/>
        <v>#N/A</v>
      </c>
      <c r="HF56" s="170" t="e">
        <f t="shared" si="297"/>
        <v>#N/A</v>
      </c>
      <c r="HG56" s="170" t="e">
        <f t="shared" si="298"/>
        <v>#N/A</v>
      </c>
      <c r="HH56" s="170" t="e">
        <f t="shared" si="299"/>
        <v>#N/A</v>
      </c>
      <c r="HI56" s="170" t="e">
        <f t="shared" si="300"/>
        <v>#N/A</v>
      </c>
      <c r="HJ56" s="170" t="e">
        <f t="shared" si="301"/>
        <v>#N/A</v>
      </c>
      <c r="HK56" s="170" t="e">
        <f t="shared" si="302"/>
        <v>#N/A</v>
      </c>
      <c r="HL56" s="170" t="e">
        <f t="shared" si="303"/>
        <v>#N/A</v>
      </c>
      <c r="HM56" s="170" t="e">
        <f t="shared" si="304"/>
        <v>#N/A</v>
      </c>
      <c r="HN56" s="170" t="e">
        <f t="shared" si="305"/>
        <v>#N/A</v>
      </c>
      <c r="HO56" s="170" t="e">
        <f t="shared" si="306"/>
        <v>#N/A</v>
      </c>
      <c r="HP56" s="170" t="e">
        <f t="shared" si="307"/>
        <v>#N/A</v>
      </c>
      <c r="HQ56" s="170" t="e">
        <f t="shared" si="308"/>
        <v>#N/A</v>
      </c>
      <c r="HR56" s="170" t="e">
        <f t="shared" si="309"/>
        <v>#N/A</v>
      </c>
      <c r="HS56" s="170" t="e">
        <f t="shared" si="310"/>
        <v>#N/A</v>
      </c>
      <c r="HT56" s="170" t="e">
        <f t="shared" si="311"/>
        <v>#N/A</v>
      </c>
    </row>
    <row r="57" spans="1:228" hidden="1" x14ac:dyDescent="0.25">
      <c r="A57" s="4">
        <v>54</v>
      </c>
      <c r="B57" s="110"/>
      <c r="C57" s="118"/>
      <c r="D57" s="123" t="str">
        <f t="shared" si="205"/>
        <v/>
      </c>
      <c r="E57" s="96"/>
      <c r="F57" s="123" t="str">
        <f t="shared" si="206"/>
        <v/>
      </c>
      <c r="G57" s="118"/>
      <c r="H57" s="111"/>
      <c r="I57" s="36" t="str">
        <f t="shared" si="0"/>
        <v/>
      </c>
      <c r="J57" s="36" t="str">
        <f t="shared" si="1"/>
        <v/>
      </c>
      <c r="K57" s="74" t="str">
        <f t="shared" si="109"/>
        <v/>
      </c>
      <c r="L57" s="23"/>
      <c r="M57" s="58"/>
      <c r="N57" s="281"/>
      <c r="O57" s="75" t="str">
        <f>IF(AND(D57&gt;0,E57&gt;0,F57&gt;0),IF(ISBLANK(N57),IF(ISBLANK(L57),"",(F57-D57)*VLOOKUP(L57,VLookups!$A$4:$B$13,2,FALSE)),N57),"")</f>
        <v/>
      </c>
      <c r="P57" s="76" t="str">
        <f t="shared" si="207"/>
        <v/>
      </c>
      <c r="Q57" s="96"/>
      <c r="R57" s="271" t="str">
        <f>IF(AND(Q57&gt;0,E57&gt;0,NOT(O57="")),ABS(VLOOKUP($Q$1,VLookups!$A$43:$B$44,2,FALSE)-_xlfn.NORM.DIST(Q57,K57,O57,TRUE)),"")</f>
        <v/>
      </c>
      <c r="S57" s="95" t="str">
        <f>IF(AND($D57&gt;0,$E57&gt;0,$F57&gt;0,NOT(ISBLANK($L57))),_xlfn.NORM.INV(ABS(VLOOKUP($Q$1,VLookups!$A$43:$B$44,2,FALSE)-S$3),$K57,$O57),"")</f>
        <v/>
      </c>
      <c r="T57" s="94" t="str">
        <f>IF(AND($D57&gt;0,$E57&gt;0,$F57&gt;0,NOT(ISBLANK($L57))),_xlfn.NORM.INV(ABS(VLOOKUP($Q$1,VLookups!$A$43:$B$44,2,FALSE)-T$3),$K57,$O57),"")</f>
        <v/>
      </c>
      <c r="U57" s="95" t="str">
        <f>IF(AND($D57&gt;0,$E57&gt;0,$F57&gt;0,NOT(ISBLANK($L57))),_xlfn.NORM.INV(ABS(VLOOKUP($Q$1,VLookups!$A$43:$B$44,2,FALSE)-U$3),$K57,$O57),"")</f>
        <v/>
      </c>
      <c r="V57" s="94" t="str">
        <f>IF(AND($D57&gt;0,$E57&gt;0,$F57&gt;0,NOT(ISBLANK($L57))),_xlfn.NORM.INV(ABS(VLOOKUP($Q$1,VLookups!$A$43:$B$44,2,FALSE)-V$3),$K57,$O57),"")</f>
        <v/>
      </c>
      <c r="W57" s="95" t="str">
        <f>IF(AND($D57&gt;0,$E57&gt;0,$F57&gt;0,NOT(ISBLANK($L57))),_xlfn.NORM.INV(ABS(VLOOKUP($Q$1,VLookups!$A$43:$B$44,2,FALSE)-W$3),$K57,$O57),"")</f>
        <v/>
      </c>
      <c r="X57" s="94" t="str">
        <f>IF(AND($D57&gt;0,$E57&gt;0,$F57&gt;0,NOT(ISBLANK($L57))),_xlfn.NORM.INV(ABS(VLOOKUP($Q$1,VLookups!$A$43:$B$44,2,FALSE)-X$3),$K57,$O57),"")</f>
        <v/>
      </c>
      <c r="Y57" s="5"/>
      <c r="Z57" s="169" t="str">
        <f t="shared" si="110"/>
        <v/>
      </c>
      <c r="AA57" s="50" t="str">
        <f t="shared" ref="AA57:AT57" si="372">IF(ISNONTEXT($Z57),AB57-$Z57,"")</f>
        <v/>
      </c>
      <c r="AB57" s="50" t="str">
        <f t="shared" si="372"/>
        <v/>
      </c>
      <c r="AC57" s="50" t="str">
        <f t="shared" si="372"/>
        <v/>
      </c>
      <c r="AD57" s="50" t="str">
        <f t="shared" si="372"/>
        <v/>
      </c>
      <c r="AE57" s="50" t="str">
        <f t="shared" si="372"/>
        <v/>
      </c>
      <c r="AF57" s="50" t="str">
        <f t="shared" si="372"/>
        <v/>
      </c>
      <c r="AG57" s="50" t="str">
        <f t="shared" si="372"/>
        <v/>
      </c>
      <c r="AH57" s="50" t="str">
        <f t="shared" si="372"/>
        <v/>
      </c>
      <c r="AI57" s="50" t="str">
        <f t="shared" si="372"/>
        <v/>
      </c>
      <c r="AJ57" s="50" t="str">
        <f t="shared" si="372"/>
        <v/>
      </c>
      <c r="AK57" s="50" t="str">
        <f t="shared" si="372"/>
        <v/>
      </c>
      <c r="AL57" s="50" t="str">
        <f t="shared" si="372"/>
        <v/>
      </c>
      <c r="AM57" s="50" t="str">
        <f t="shared" si="372"/>
        <v/>
      </c>
      <c r="AN57" s="50" t="str">
        <f t="shared" si="372"/>
        <v/>
      </c>
      <c r="AO57" s="50" t="str">
        <f t="shared" si="372"/>
        <v/>
      </c>
      <c r="AP57" s="50" t="str">
        <f t="shared" si="372"/>
        <v/>
      </c>
      <c r="AQ57" s="50" t="str">
        <f t="shared" si="372"/>
        <v/>
      </c>
      <c r="AR57" s="50" t="str">
        <f t="shared" si="372"/>
        <v/>
      </c>
      <c r="AS57" s="50" t="str">
        <f t="shared" si="372"/>
        <v/>
      </c>
      <c r="AT57" s="50" t="str">
        <f t="shared" si="372"/>
        <v/>
      </c>
      <c r="AU57" s="50" t="str">
        <f t="shared" si="112"/>
        <v/>
      </c>
      <c r="AV57" s="50" t="str">
        <f t="shared" ref="AV57:DG57" si="373">IF(ISNONTEXT($Z57),AU57+$Z57,"")</f>
        <v/>
      </c>
      <c r="AW57" s="50" t="str">
        <f t="shared" si="373"/>
        <v/>
      </c>
      <c r="AX57" s="50" t="str">
        <f t="shared" si="373"/>
        <v/>
      </c>
      <c r="AY57" s="50" t="str">
        <f t="shared" si="373"/>
        <v/>
      </c>
      <c r="AZ57" s="50" t="str">
        <f t="shared" si="373"/>
        <v/>
      </c>
      <c r="BA57" s="50" t="str">
        <f t="shared" si="373"/>
        <v/>
      </c>
      <c r="BB57" s="50" t="str">
        <f t="shared" si="373"/>
        <v/>
      </c>
      <c r="BC57" s="50" t="str">
        <f t="shared" si="373"/>
        <v/>
      </c>
      <c r="BD57" s="50" t="str">
        <f t="shared" si="373"/>
        <v/>
      </c>
      <c r="BE57" s="50" t="str">
        <f t="shared" si="373"/>
        <v/>
      </c>
      <c r="BF57" s="50" t="str">
        <f t="shared" si="373"/>
        <v/>
      </c>
      <c r="BG57" s="50" t="str">
        <f t="shared" si="373"/>
        <v/>
      </c>
      <c r="BH57" s="50" t="str">
        <f t="shared" si="373"/>
        <v/>
      </c>
      <c r="BI57" s="50" t="str">
        <f t="shared" si="373"/>
        <v/>
      </c>
      <c r="BJ57" s="50" t="str">
        <f t="shared" si="373"/>
        <v/>
      </c>
      <c r="BK57" s="50" t="str">
        <f t="shared" si="373"/>
        <v/>
      </c>
      <c r="BL57" s="50" t="str">
        <f t="shared" si="373"/>
        <v/>
      </c>
      <c r="BM57" s="50" t="str">
        <f t="shared" si="373"/>
        <v/>
      </c>
      <c r="BN57" s="50" t="str">
        <f t="shared" si="373"/>
        <v/>
      </c>
      <c r="BO57" s="50" t="str">
        <f t="shared" si="373"/>
        <v/>
      </c>
      <c r="BP57" s="50" t="str">
        <f t="shared" si="373"/>
        <v/>
      </c>
      <c r="BQ57" s="50" t="str">
        <f t="shared" si="373"/>
        <v/>
      </c>
      <c r="BR57" s="50" t="str">
        <f t="shared" si="373"/>
        <v/>
      </c>
      <c r="BS57" s="50" t="str">
        <f t="shared" si="373"/>
        <v/>
      </c>
      <c r="BT57" s="50" t="str">
        <f t="shared" si="373"/>
        <v/>
      </c>
      <c r="BU57" s="50" t="str">
        <f t="shared" si="373"/>
        <v/>
      </c>
      <c r="BV57" s="50" t="str">
        <f t="shared" si="373"/>
        <v/>
      </c>
      <c r="BW57" s="50" t="str">
        <f t="shared" si="373"/>
        <v/>
      </c>
      <c r="BX57" s="50" t="str">
        <f t="shared" si="373"/>
        <v/>
      </c>
      <c r="BY57" s="50" t="str">
        <f t="shared" si="373"/>
        <v/>
      </c>
      <c r="BZ57" s="50" t="str">
        <f t="shared" si="373"/>
        <v/>
      </c>
      <c r="CA57" s="50" t="str">
        <f t="shared" si="373"/>
        <v/>
      </c>
      <c r="CB57" s="50" t="str">
        <f t="shared" si="373"/>
        <v/>
      </c>
      <c r="CC57" s="50" t="str">
        <f t="shared" si="373"/>
        <v/>
      </c>
      <c r="CD57" s="50" t="str">
        <f t="shared" si="373"/>
        <v/>
      </c>
      <c r="CE57" s="50" t="str">
        <f t="shared" si="373"/>
        <v/>
      </c>
      <c r="CF57" s="50" t="str">
        <f t="shared" si="373"/>
        <v/>
      </c>
      <c r="CG57" s="50" t="str">
        <f t="shared" si="373"/>
        <v/>
      </c>
      <c r="CH57" s="50" t="str">
        <f t="shared" si="373"/>
        <v/>
      </c>
      <c r="CI57" s="50" t="str">
        <f t="shared" si="373"/>
        <v/>
      </c>
      <c r="CJ57" s="50" t="str">
        <f t="shared" si="373"/>
        <v/>
      </c>
      <c r="CK57" s="50" t="str">
        <f t="shared" si="373"/>
        <v/>
      </c>
      <c r="CL57" s="50" t="str">
        <f t="shared" si="373"/>
        <v/>
      </c>
      <c r="CM57" s="50" t="str">
        <f t="shared" si="373"/>
        <v/>
      </c>
      <c r="CN57" s="50" t="str">
        <f t="shared" si="373"/>
        <v/>
      </c>
      <c r="CO57" s="50" t="str">
        <f t="shared" si="373"/>
        <v/>
      </c>
      <c r="CP57" s="50" t="str">
        <f t="shared" si="373"/>
        <v/>
      </c>
      <c r="CQ57" s="50" t="str">
        <f t="shared" si="373"/>
        <v/>
      </c>
      <c r="CR57" s="50" t="str">
        <f t="shared" si="373"/>
        <v/>
      </c>
      <c r="CS57" s="50" t="str">
        <f t="shared" si="373"/>
        <v/>
      </c>
      <c r="CT57" s="50" t="str">
        <f t="shared" si="373"/>
        <v/>
      </c>
      <c r="CU57" s="50" t="str">
        <f t="shared" si="373"/>
        <v/>
      </c>
      <c r="CV57" s="50" t="str">
        <f t="shared" si="373"/>
        <v/>
      </c>
      <c r="CW57" s="50" t="str">
        <f t="shared" si="373"/>
        <v/>
      </c>
      <c r="CX57" s="50" t="str">
        <f t="shared" si="373"/>
        <v/>
      </c>
      <c r="CY57" s="50" t="str">
        <f t="shared" si="373"/>
        <v/>
      </c>
      <c r="CZ57" s="50" t="str">
        <f t="shared" si="373"/>
        <v/>
      </c>
      <c r="DA57" s="50" t="str">
        <f t="shared" si="373"/>
        <v/>
      </c>
      <c r="DB57" s="50" t="str">
        <f t="shared" si="373"/>
        <v/>
      </c>
      <c r="DC57" s="50" t="str">
        <f t="shared" si="373"/>
        <v/>
      </c>
      <c r="DD57" s="50" t="str">
        <f t="shared" si="373"/>
        <v/>
      </c>
      <c r="DE57" s="50" t="str">
        <f t="shared" si="373"/>
        <v/>
      </c>
      <c r="DF57" s="50" t="str">
        <f t="shared" si="373"/>
        <v/>
      </c>
      <c r="DG57" s="50" t="str">
        <f t="shared" si="373"/>
        <v/>
      </c>
      <c r="DH57" s="50" t="str">
        <f t="shared" ref="DH57:DW57" si="374">IF(ISNONTEXT($Z57),DG57+$Z57,"")</f>
        <v/>
      </c>
      <c r="DI57" s="50" t="str">
        <f t="shared" si="374"/>
        <v/>
      </c>
      <c r="DJ57" s="50" t="str">
        <f t="shared" si="374"/>
        <v/>
      </c>
      <c r="DK57" s="50" t="str">
        <f t="shared" si="374"/>
        <v/>
      </c>
      <c r="DL57" s="50" t="str">
        <f t="shared" si="374"/>
        <v/>
      </c>
      <c r="DM57" s="50" t="str">
        <f t="shared" si="374"/>
        <v/>
      </c>
      <c r="DN57" s="50" t="str">
        <f t="shared" si="374"/>
        <v/>
      </c>
      <c r="DO57" s="50" t="str">
        <f t="shared" si="374"/>
        <v/>
      </c>
      <c r="DP57" s="50" t="str">
        <f t="shared" si="374"/>
        <v/>
      </c>
      <c r="DQ57" s="50" t="str">
        <f t="shared" si="374"/>
        <v/>
      </c>
      <c r="DR57" s="50" t="str">
        <f t="shared" si="374"/>
        <v/>
      </c>
      <c r="DS57" s="50" t="str">
        <f t="shared" si="374"/>
        <v/>
      </c>
      <c r="DT57" s="50" t="str">
        <f t="shared" si="374"/>
        <v/>
      </c>
      <c r="DU57" s="50" t="str">
        <f t="shared" si="374"/>
        <v/>
      </c>
      <c r="DV57" s="50" t="str">
        <f t="shared" si="374"/>
        <v/>
      </c>
      <c r="DW57" s="50" t="str">
        <f t="shared" si="374"/>
        <v/>
      </c>
      <c r="DX57" s="170" t="e">
        <f t="shared" si="211"/>
        <v>#N/A</v>
      </c>
      <c r="DY57" s="170" t="e">
        <f t="shared" si="212"/>
        <v>#N/A</v>
      </c>
      <c r="DZ57" s="170" t="e">
        <f t="shared" si="213"/>
        <v>#N/A</v>
      </c>
      <c r="EA57" s="170" t="e">
        <f t="shared" si="214"/>
        <v>#N/A</v>
      </c>
      <c r="EB57" s="170" t="e">
        <f t="shared" si="215"/>
        <v>#N/A</v>
      </c>
      <c r="EC57" s="170" t="e">
        <f t="shared" si="216"/>
        <v>#N/A</v>
      </c>
      <c r="ED57" s="170" t="e">
        <f t="shared" si="217"/>
        <v>#N/A</v>
      </c>
      <c r="EE57" s="170" t="e">
        <f t="shared" si="218"/>
        <v>#N/A</v>
      </c>
      <c r="EF57" s="170" t="e">
        <f t="shared" si="219"/>
        <v>#N/A</v>
      </c>
      <c r="EG57" s="170" t="e">
        <f t="shared" si="220"/>
        <v>#N/A</v>
      </c>
      <c r="EH57" s="170" t="e">
        <f t="shared" si="221"/>
        <v>#N/A</v>
      </c>
      <c r="EI57" s="170" t="e">
        <f t="shared" si="222"/>
        <v>#N/A</v>
      </c>
      <c r="EJ57" s="170" t="e">
        <f t="shared" si="223"/>
        <v>#N/A</v>
      </c>
      <c r="EK57" s="170" t="e">
        <f t="shared" si="224"/>
        <v>#N/A</v>
      </c>
      <c r="EL57" s="170" t="e">
        <f t="shared" si="225"/>
        <v>#N/A</v>
      </c>
      <c r="EM57" s="170" t="e">
        <f t="shared" si="226"/>
        <v>#N/A</v>
      </c>
      <c r="EN57" s="170" t="e">
        <f t="shared" si="227"/>
        <v>#N/A</v>
      </c>
      <c r="EO57" s="170" t="e">
        <f t="shared" si="228"/>
        <v>#N/A</v>
      </c>
      <c r="EP57" s="170" t="e">
        <f t="shared" si="229"/>
        <v>#N/A</v>
      </c>
      <c r="EQ57" s="170" t="e">
        <f t="shared" si="230"/>
        <v>#N/A</v>
      </c>
      <c r="ER57" s="170" t="e">
        <f t="shared" si="231"/>
        <v>#N/A</v>
      </c>
      <c r="ES57" s="170" t="e">
        <f t="shared" si="232"/>
        <v>#N/A</v>
      </c>
      <c r="ET57" s="170" t="e">
        <f t="shared" si="233"/>
        <v>#N/A</v>
      </c>
      <c r="EU57" s="170" t="e">
        <f t="shared" si="234"/>
        <v>#N/A</v>
      </c>
      <c r="EV57" s="170" t="e">
        <f t="shared" si="235"/>
        <v>#N/A</v>
      </c>
      <c r="EW57" s="170" t="e">
        <f t="shared" si="236"/>
        <v>#N/A</v>
      </c>
      <c r="EX57" s="170" t="e">
        <f t="shared" si="237"/>
        <v>#N/A</v>
      </c>
      <c r="EY57" s="170" t="e">
        <f t="shared" si="238"/>
        <v>#N/A</v>
      </c>
      <c r="EZ57" s="170" t="e">
        <f t="shared" si="239"/>
        <v>#N/A</v>
      </c>
      <c r="FA57" s="170" t="e">
        <f t="shared" si="240"/>
        <v>#N/A</v>
      </c>
      <c r="FB57" s="170" t="e">
        <f t="shared" si="241"/>
        <v>#N/A</v>
      </c>
      <c r="FC57" s="170" t="e">
        <f t="shared" si="242"/>
        <v>#N/A</v>
      </c>
      <c r="FD57" s="170" t="e">
        <f t="shared" si="243"/>
        <v>#N/A</v>
      </c>
      <c r="FE57" s="170" t="e">
        <f t="shared" si="244"/>
        <v>#N/A</v>
      </c>
      <c r="FF57" s="170" t="e">
        <f t="shared" si="245"/>
        <v>#N/A</v>
      </c>
      <c r="FG57" s="170" t="e">
        <f t="shared" si="246"/>
        <v>#N/A</v>
      </c>
      <c r="FH57" s="170" t="e">
        <f t="shared" si="247"/>
        <v>#N/A</v>
      </c>
      <c r="FI57" s="170" t="e">
        <f t="shared" si="248"/>
        <v>#N/A</v>
      </c>
      <c r="FJ57" s="170" t="e">
        <f t="shared" si="249"/>
        <v>#N/A</v>
      </c>
      <c r="FK57" s="170" t="e">
        <f t="shared" si="250"/>
        <v>#N/A</v>
      </c>
      <c r="FL57" s="170" t="e">
        <f t="shared" si="251"/>
        <v>#N/A</v>
      </c>
      <c r="FM57" s="170" t="e">
        <f t="shared" si="252"/>
        <v>#N/A</v>
      </c>
      <c r="FN57" s="170" t="e">
        <f t="shared" si="253"/>
        <v>#N/A</v>
      </c>
      <c r="FO57" s="170" t="e">
        <f t="shared" si="254"/>
        <v>#N/A</v>
      </c>
      <c r="FP57" s="170" t="e">
        <f t="shared" si="255"/>
        <v>#N/A</v>
      </c>
      <c r="FQ57" s="170" t="e">
        <f t="shared" si="256"/>
        <v>#N/A</v>
      </c>
      <c r="FR57" s="170" t="e">
        <f t="shared" si="257"/>
        <v>#N/A</v>
      </c>
      <c r="FS57" s="170" t="e">
        <f t="shared" si="258"/>
        <v>#N/A</v>
      </c>
      <c r="FT57" s="170" t="e">
        <f t="shared" si="259"/>
        <v>#N/A</v>
      </c>
      <c r="FU57" s="170" t="e">
        <f t="shared" si="260"/>
        <v>#N/A</v>
      </c>
      <c r="FV57" s="170" t="e">
        <f t="shared" si="261"/>
        <v>#N/A</v>
      </c>
      <c r="FW57" s="170" t="e">
        <f t="shared" si="262"/>
        <v>#N/A</v>
      </c>
      <c r="FX57" s="170" t="e">
        <f t="shared" si="263"/>
        <v>#N/A</v>
      </c>
      <c r="FY57" s="170" t="e">
        <f t="shared" si="264"/>
        <v>#N/A</v>
      </c>
      <c r="FZ57" s="170" t="e">
        <f t="shared" si="265"/>
        <v>#N/A</v>
      </c>
      <c r="GA57" s="170" t="e">
        <f t="shared" si="266"/>
        <v>#N/A</v>
      </c>
      <c r="GB57" s="170" t="e">
        <f t="shared" si="267"/>
        <v>#N/A</v>
      </c>
      <c r="GC57" s="170" t="e">
        <f t="shared" si="268"/>
        <v>#N/A</v>
      </c>
      <c r="GD57" s="170" t="e">
        <f t="shared" si="269"/>
        <v>#N/A</v>
      </c>
      <c r="GE57" s="170" t="e">
        <f t="shared" si="270"/>
        <v>#N/A</v>
      </c>
      <c r="GF57" s="170" t="e">
        <f t="shared" si="271"/>
        <v>#N/A</v>
      </c>
      <c r="GG57" s="170" t="e">
        <f t="shared" si="272"/>
        <v>#N/A</v>
      </c>
      <c r="GH57" s="170" t="e">
        <f t="shared" si="273"/>
        <v>#N/A</v>
      </c>
      <c r="GI57" s="170" t="e">
        <f t="shared" si="274"/>
        <v>#N/A</v>
      </c>
      <c r="GJ57" s="170" t="e">
        <f t="shared" si="275"/>
        <v>#N/A</v>
      </c>
      <c r="GK57" s="170" t="e">
        <f t="shared" si="276"/>
        <v>#N/A</v>
      </c>
      <c r="GL57" s="170" t="e">
        <f t="shared" si="277"/>
        <v>#N/A</v>
      </c>
      <c r="GM57" s="170" t="e">
        <f t="shared" si="278"/>
        <v>#N/A</v>
      </c>
      <c r="GN57" s="170" t="e">
        <f t="shared" si="279"/>
        <v>#N/A</v>
      </c>
      <c r="GO57" s="170" t="e">
        <f t="shared" si="280"/>
        <v>#N/A</v>
      </c>
      <c r="GP57" s="170" t="e">
        <f t="shared" si="281"/>
        <v>#N/A</v>
      </c>
      <c r="GQ57" s="170" t="e">
        <f t="shared" si="282"/>
        <v>#N/A</v>
      </c>
      <c r="GR57" s="170" t="e">
        <f t="shared" si="283"/>
        <v>#N/A</v>
      </c>
      <c r="GS57" s="170" t="e">
        <f t="shared" si="284"/>
        <v>#N/A</v>
      </c>
      <c r="GT57" s="170" t="e">
        <f t="shared" si="285"/>
        <v>#N/A</v>
      </c>
      <c r="GU57" s="170" t="e">
        <f t="shared" si="286"/>
        <v>#N/A</v>
      </c>
      <c r="GV57" s="170" t="e">
        <f t="shared" si="287"/>
        <v>#N/A</v>
      </c>
      <c r="GW57" s="170" t="e">
        <f t="shared" si="288"/>
        <v>#N/A</v>
      </c>
      <c r="GX57" s="170" t="e">
        <f t="shared" si="289"/>
        <v>#N/A</v>
      </c>
      <c r="GY57" s="170" t="e">
        <f t="shared" si="290"/>
        <v>#N/A</v>
      </c>
      <c r="GZ57" s="170" t="e">
        <f t="shared" si="291"/>
        <v>#N/A</v>
      </c>
      <c r="HA57" s="170" t="e">
        <f t="shared" si="292"/>
        <v>#N/A</v>
      </c>
      <c r="HB57" s="170" t="e">
        <f t="shared" si="293"/>
        <v>#N/A</v>
      </c>
      <c r="HC57" s="170" t="e">
        <f t="shared" si="294"/>
        <v>#N/A</v>
      </c>
      <c r="HD57" s="170" t="e">
        <f t="shared" si="295"/>
        <v>#N/A</v>
      </c>
      <c r="HE57" s="170" t="e">
        <f t="shared" si="296"/>
        <v>#N/A</v>
      </c>
      <c r="HF57" s="170" t="e">
        <f t="shared" si="297"/>
        <v>#N/A</v>
      </c>
      <c r="HG57" s="170" t="e">
        <f t="shared" si="298"/>
        <v>#N/A</v>
      </c>
      <c r="HH57" s="170" t="e">
        <f t="shared" si="299"/>
        <v>#N/A</v>
      </c>
      <c r="HI57" s="170" t="e">
        <f t="shared" si="300"/>
        <v>#N/A</v>
      </c>
      <c r="HJ57" s="170" t="e">
        <f t="shared" si="301"/>
        <v>#N/A</v>
      </c>
      <c r="HK57" s="170" t="e">
        <f t="shared" si="302"/>
        <v>#N/A</v>
      </c>
      <c r="HL57" s="170" t="e">
        <f t="shared" si="303"/>
        <v>#N/A</v>
      </c>
      <c r="HM57" s="170" t="e">
        <f t="shared" si="304"/>
        <v>#N/A</v>
      </c>
      <c r="HN57" s="170" t="e">
        <f t="shared" si="305"/>
        <v>#N/A</v>
      </c>
      <c r="HO57" s="170" t="e">
        <f t="shared" si="306"/>
        <v>#N/A</v>
      </c>
      <c r="HP57" s="170" t="e">
        <f t="shared" si="307"/>
        <v>#N/A</v>
      </c>
      <c r="HQ57" s="170" t="e">
        <f t="shared" si="308"/>
        <v>#N/A</v>
      </c>
      <c r="HR57" s="170" t="e">
        <f t="shared" si="309"/>
        <v>#N/A</v>
      </c>
      <c r="HS57" s="170" t="e">
        <f t="shared" si="310"/>
        <v>#N/A</v>
      </c>
      <c r="HT57" s="170" t="e">
        <f t="shared" si="311"/>
        <v>#N/A</v>
      </c>
    </row>
    <row r="58" spans="1:228" hidden="1" x14ac:dyDescent="0.25">
      <c r="A58" s="4">
        <v>55</v>
      </c>
      <c r="B58" s="110"/>
      <c r="C58" s="118"/>
      <c r="D58" s="123" t="str">
        <f t="shared" si="205"/>
        <v/>
      </c>
      <c r="E58" s="96"/>
      <c r="F58" s="123" t="str">
        <f t="shared" si="206"/>
        <v/>
      </c>
      <c r="G58" s="118"/>
      <c r="H58" s="111"/>
      <c r="I58" s="36" t="str">
        <f t="shared" si="0"/>
        <v/>
      </c>
      <c r="J58" s="36" t="str">
        <f t="shared" si="1"/>
        <v/>
      </c>
      <c r="K58" s="74" t="str">
        <f t="shared" si="109"/>
        <v/>
      </c>
      <c r="L58" s="23"/>
      <c r="M58" s="58"/>
      <c r="N58" s="281"/>
      <c r="O58" s="75" t="str">
        <f>IF(AND(D58&gt;0,E58&gt;0,F58&gt;0),IF(ISBLANK(N58),IF(ISBLANK(L58),"",(F58-D58)*VLOOKUP(L58,VLookups!$A$4:$B$13,2,FALSE)),N58),"")</f>
        <v/>
      </c>
      <c r="P58" s="76" t="str">
        <f t="shared" si="207"/>
        <v/>
      </c>
      <c r="Q58" s="96"/>
      <c r="R58" s="271" t="str">
        <f>IF(AND(Q58&gt;0,E58&gt;0,NOT(O58="")),ABS(VLOOKUP($Q$1,VLookups!$A$43:$B$44,2,FALSE)-_xlfn.NORM.DIST(Q58,K58,O58,TRUE)),"")</f>
        <v/>
      </c>
      <c r="S58" s="95" t="str">
        <f>IF(AND($D58&gt;0,$E58&gt;0,$F58&gt;0,NOT(ISBLANK($L58))),_xlfn.NORM.INV(ABS(VLOOKUP($Q$1,VLookups!$A$43:$B$44,2,FALSE)-S$3),$K58,$O58),"")</f>
        <v/>
      </c>
      <c r="T58" s="94" t="str">
        <f>IF(AND($D58&gt;0,$E58&gt;0,$F58&gt;0,NOT(ISBLANK($L58))),_xlfn.NORM.INV(ABS(VLOOKUP($Q$1,VLookups!$A$43:$B$44,2,FALSE)-T$3),$K58,$O58),"")</f>
        <v/>
      </c>
      <c r="U58" s="95" t="str">
        <f>IF(AND($D58&gt;0,$E58&gt;0,$F58&gt;0,NOT(ISBLANK($L58))),_xlfn.NORM.INV(ABS(VLOOKUP($Q$1,VLookups!$A$43:$B$44,2,FALSE)-U$3),$K58,$O58),"")</f>
        <v/>
      </c>
      <c r="V58" s="94" t="str">
        <f>IF(AND($D58&gt;0,$E58&gt;0,$F58&gt;0,NOT(ISBLANK($L58))),_xlfn.NORM.INV(ABS(VLOOKUP($Q$1,VLookups!$A$43:$B$44,2,FALSE)-V$3),$K58,$O58),"")</f>
        <v/>
      </c>
      <c r="W58" s="95" t="str">
        <f>IF(AND($D58&gt;0,$E58&gt;0,$F58&gt;0,NOT(ISBLANK($L58))),_xlfn.NORM.INV(ABS(VLOOKUP($Q$1,VLookups!$A$43:$B$44,2,FALSE)-W$3),$K58,$O58),"")</f>
        <v/>
      </c>
      <c r="X58" s="94" t="str">
        <f>IF(AND($D58&gt;0,$E58&gt;0,$F58&gt;0,NOT(ISBLANK($L58))),_xlfn.NORM.INV(ABS(VLOOKUP($Q$1,VLookups!$A$43:$B$44,2,FALSE)-X$3),$K58,$O58),"")</f>
        <v/>
      </c>
      <c r="Y58" s="5"/>
      <c r="Z58" s="169" t="str">
        <f t="shared" si="110"/>
        <v/>
      </c>
      <c r="AA58" s="50" t="str">
        <f t="shared" ref="AA58:AT58" si="375">IF(ISNONTEXT($Z58),AB58-$Z58,"")</f>
        <v/>
      </c>
      <c r="AB58" s="50" t="str">
        <f t="shared" si="375"/>
        <v/>
      </c>
      <c r="AC58" s="50" t="str">
        <f t="shared" si="375"/>
        <v/>
      </c>
      <c r="AD58" s="50" t="str">
        <f t="shared" si="375"/>
        <v/>
      </c>
      <c r="AE58" s="50" t="str">
        <f t="shared" si="375"/>
        <v/>
      </c>
      <c r="AF58" s="50" t="str">
        <f t="shared" si="375"/>
        <v/>
      </c>
      <c r="AG58" s="50" t="str">
        <f t="shared" si="375"/>
        <v/>
      </c>
      <c r="AH58" s="50" t="str">
        <f t="shared" si="375"/>
        <v/>
      </c>
      <c r="AI58" s="50" t="str">
        <f t="shared" si="375"/>
        <v/>
      </c>
      <c r="AJ58" s="50" t="str">
        <f t="shared" si="375"/>
        <v/>
      </c>
      <c r="AK58" s="50" t="str">
        <f t="shared" si="375"/>
        <v/>
      </c>
      <c r="AL58" s="50" t="str">
        <f t="shared" si="375"/>
        <v/>
      </c>
      <c r="AM58" s="50" t="str">
        <f t="shared" si="375"/>
        <v/>
      </c>
      <c r="AN58" s="50" t="str">
        <f t="shared" si="375"/>
        <v/>
      </c>
      <c r="AO58" s="50" t="str">
        <f t="shared" si="375"/>
        <v/>
      </c>
      <c r="AP58" s="50" t="str">
        <f t="shared" si="375"/>
        <v/>
      </c>
      <c r="AQ58" s="50" t="str">
        <f t="shared" si="375"/>
        <v/>
      </c>
      <c r="AR58" s="50" t="str">
        <f t="shared" si="375"/>
        <v/>
      </c>
      <c r="AS58" s="50" t="str">
        <f t="shared" si="375"/>
        <v/>
      </c>
      <c r="AT58" s="50" t="str">
        <f t="shared" si="375"/>
        <v/>
      </c>
      <c r="AU58" s="50" t="str">
        <f t="shared" si="112"/>
        <v/>
      </c>
      <c r="AV58" s="50" t="str">
        <f t="shared" ref="AV58:DG58" si="376">IF(ISNONTEXT($Z58),AU58+$Z58,"")</f>
        <v/>
      </c>
      <c r="AW58" s="50" t="str">
        <f t="shared" si="376"/>
        <v/>
      </c>
      <c r="AX58" s="50" t="str">
        <f t="shared" si="376"/>
        <v/>
      </c>
      <c r="AY58" s="50" t="str">
        <f t="shared" si="376"/>
        <v/>
      </c>
      <c r="AZ58" s="50" t="str">
        <f t="shared" si="376"/>
        <v/>
      </c>
      <c r="BA58" s="50" t="str">
        <f t="shared" si="376"/>
        <v/>
      </c>
      <c r="BB58" s="50" t="str">
        <f t="shared" si="376"/>
        <v/>
      </c>
      <c r="BC58" s="50" t="str">
        <f t="shared" si="376"/>
        <v/>
      </c>
      <c r="BD58" s="50" t="str">
        <f t="shared" si="376"/>
        <v/>
      </c>
      <c r="BE58" s="50" t="str">
        <f t="shared" si="376"/>
        <v/>
      </c>
      <c r="BF58" s="50" t="str">
        <f t="shared" si="376"/>
        <v/>
      </c>
      <c r="BG58" s="50" t="str">
        <f t="shared" si="376"/>
        <v/>
      </c>
      <c r="BH58" s="50" t="str">
        <f t="shared" si="376"/>
        <v/>
      </c>
      <c r="BI58" s="50" t="str">
        <f t="shared" si="376"/>
        <v/>
      </c>
      <c r="BJ58" s="50" t="str">
        <f t="shared" si="376"/>
        <v/>
      </c>
      <c r="BK58" s="50" t="str">
        <f t="shared" si="376"/>
        <v/>
      </c>
      <c r="BL58" s="50" t="str">
        <f t="shared" si="376"/>
        <v/>
      </c>
      <c r="BM58" s="50" t="str">
        <f t="shared" si="376"/>
        <v/>
      </c>
      <c r="BN58" s="50" t="str">
        <f t="shared" si="376"/>
        <v/>
      </c>
      <c r="BO58" s="50" t="str">
        <f t="shared" si="376"/>
        <v/>
      </c>
      <c r="BP58" s="50" t="str">
        <f t="shared" si="376"/>
        <v/>
      </c>
      <c r="BQ58" s="50" t="str">
        <f t="shared" si="376"/>
        <v/>
      </c>
      <c r="BR58" s="50" t="str">
        <f t="shared" si="376"/>
        <v/>
      </c>
      <c r="BS58" s="50" t="str">
        <f t="shared" si="376"/>
        <v/>
      </c>
      <c r="BT58" s="50" t="str">
        <f t="shared" si="376"/>
        <v/>
      </c>
      <c r="BU58" s="50" t="str">
        <f t="shared" si="376"/>
        <v/>
      </c>
      <c r="BV58" s="50" t="str">
        <f t="shared" si="376"/>
        <v/>
      </c>
      <c r="BW58" s="50" t="str">
        <f t="shared" si="376"/>
        <v/>
      </c>
      <c r="BX58" s="50" t="str">
        <f t="shared" si="376"/>
        <v/>
      </c>
      <c r="BY58" s="50" t="str">
        <f t="shared" si="376"/>
        <v/>
      </c>
      <c r="BZ58" s="50" t="str">
        <f t="shared" si="376"/>
        <v/>
      </c>
      <c r="CA58" s="50" t="str">
        <f t="shared" si="376"/>
        <v/>
      </c>
      <c r="CB58" s="50" t="str">
        <f t="shared" si="376"/>
        <v/>
      </c>
      <c r="CC58" s="50" t="str">
        <f t="shared" si="376"/>
        <v/>
      </c>
      <c r="CD58" s="50" t="str">
        <f t="shared" si="376"/>
        <v/>
      </c>
      <c r="CE58" s="50" t="str">
        <f t="shared" si="376"/>
        <v/>
      </c>
      <c r="CF58" s="50" t="str">
        <f t="shared" si="376"/>
        <v/>
      </c>
      <c r="CG58" s="50" t="str">
        <f t="shared" si="376"/>
        <v/>
      </c>
      <c r="CH58" s="50" t="str">
        <f t="shared" si="376"/>
        <v/>
      </c>
      <c r="CI58" s="50" t="str">
        <f t="shared" si="376"/>
        <v/>
      </c>
      <c r="CJ58" s="50" t="str">
        <f t="shared" si="376"/>
        <v/>
      </c>
      <c r="CK58" s="50" t="str">
        <f t="shared" si="376"/>
        <v/>
      </c>
      <c r="CL58" s="50" t="str">
        <f t="shared" si="376"/>
        <v/>
      </c>
      <c r="CM58" s="50" t="str">
        <f t="shared" si="376"/>
        <v/>
      </c>
      <c r="CN58" s="50" t="str">
        <f t="shared" si="376"/>
        <v/>
      </c>
      <c r="CO58" s="50" t="str">
        <f t="shared" si="376"/>
        <v/>
      </c>
      <c r="CP58" s="50" t="str">
        <f t="shared" si="376"/>
        <v/>
      </c>
      <c r="CQ58" s="50" t="str">
        <f t="shared" si="376"/>
        <v/>
      </c>
      <c r="CR58" s="50" t="str">
        <f t="shared" si="376"/>
        <v/>
      </c>
      <c r="CS58" s="50" t="str">
        <f t="shared" si="376"/>
        <v/>
      </c>
      <c r="CT58" s="50" t="str">
        <f t="shared" si="376"/>
        <v/>
      </c>
      <c r="CU58" s="50" t="str">
        <f t="shared" si="376"/>
        <v/>
      </c>
      <c r="CV58" s="50" t="str">
        <f t="shared" si="376"/>
        <v/>
      </c>
      <c r="CW58" s="50" t="str">
        <f t="shared" si="376"/>
        <v/>
      </c>
      <c r="CX58" s="50" t="str">
        <f t="shared" si="376"/>
        <v/>
      </c>
      <c r="CY58" s="50" t="str">
        <f t="shared" si="376"/>
        <v/>
      </c>
      <c r="CZ58" s="50" t="str">
        <f t="shared" si="376"/>
        <v/>
      </c>
      <c r="DA58" s="50" t="str">
        <f t="shared" si="376"/>
        <v/>
      </c>
      <c r="DB58" s="50" t="str">
        <f t="shared" si="376"/>
        <v/>
      </c>
      <c r="DC58" s="50" t="str">
        <f t="shared" si="376"/>
        <v/>
      </c>
      <c r="DD58" s="50" t="str">
        <f t="shared" si="376"/>
        <v/>
      </c>
      <c r="DE58" s="50" t="str">
        <f t="shared" si="376"/>
        <v/>
      </c>
      <c r="DF58" s="50" t="str">
        <f t="shared" si="376"/>
        <v/>
      </c>
      <c r="DG58" s="50" t="str">
        <f t="shared" si="376"/>
        <v/>
      </c>
      <c r="DH58" s="50" t="str">
        <f t="shared" ref="DH58:DW58" si="377">IF(ISNONTEXT($Z58),DG58+$Z58,"")</f>
        <v/>
      </c>
      <c r="DI58" s="50" t="str">
        <f t="shared" si="377"/>
        <v/>
      </c>
      <c r="DJ58" s="50" t="str">
        <f t="shared" si="377"/>
        <v/>
      </c>
      <c r="DK58" s="50" t="str">
        <f t="shared" si="377"/>
        <v/>
      </c>
      <c r="DL58" s="50" t="str">
        <f t="shared" si="377"/>
        <v/>
      </c>
      <c r="DM58" s="50" t="str">
        <f t="shared" si="377"/>
        <v/>
      </c>
      <c r="DN58" s="50" t="str">
        <f t="shared" si="377"/>
        <v/>
      </c>
      <c r="DO58" s="50" t="str">
        <f t="shared" si="377"/>
        <v/>
      </c>
      <c r="DP58" s="50" t="str">
        <f t="shared" si="377"/>
        <v/>
      </c>
      <c r="DQ58" s="50" t="str">
        <f t="shared" si="377"/>
        <v/>
      </c>
      <c r="DR58" s="50" t="str">
        <f t="shared" si="377"/>
        <v/>
      </c>
      <c r="DS58" s="50" t="str">
        <f t="shared" si="377"/>
        <v/>
      </c>
      <c r="DT58" s="50" t="str">
        <f t="shared" si="377"/>
        <v/>
      </c>
      <c r="DU58" s="50" t="str">
        <f t="shared" si="377"/>
        <v/>
      </c>
      <c r="DV58" s="50" t="str">
        <f t="shared" si="377"/>
        <v/>
      </c>
      <c r="DW58" s="50" t="str">
        <f t="shared" si="377"/>
        <v/>
      </c>
      <c r="DX58" s="170" t="e">
        <f t="shared" si="211"/>
        <v>#N/A</v>
      </c>
      <c r="DY58" s="170" t="e">
        <f t="shared" si="212"/>
        <v>#N/A</v>
      </c>
      <c r="DZ58" s="170" t="e">
        <f t="shared" si="213"/>
        <v>#N/A</v>
      </c>
      <c r="EA58" s="170" t="e">
        <f t="shared" si="214"/>
        <v>#N/A</v>
      </c>
      <c r="EB58" s="170" t="e">
        <f t="shared" si="215"/>
        <v>#N/A</v>
      </c>
      <c r="EC58" s="170" t="e">
        <f t="shared" si="216"/>
        <v>#N/A</v>
      </c>
      <c r="ED58" s="170" t="e">
        <f t="shared" si="217"/>
        <v>#N/A</v>
      </c>
      <c r="EE58" s="170" t="e">
        <f t="shared" si="218"/>
        <v>#N/A</v>
      </c>
      <c r="EF58" s="170" t="e">
        <f t="shared" si="219"/>
        <v>#N/A</v>
      </c>
      <c r="EG58" s="170" t="e">
        <f t="shared" si="220"/>
        <v>#N/A</v>
      </c>
      <c r="EH58" s="170" t="e">
        <f t="shared" si="221"/>
        <v>#N/A</v>
      </c>
      <c r="EI58" s="170" t="e">
        <f t="shared" si="222"/>
        <v>#N/A</v>
      </c>
      <c r="EJ58" s="170" t="e">
        <f t="shared" si="223"/>
        <v>#N/A</v>
      </c>
      <c r="EK58" s="170" t="e">
        <f t="shared" si="224"/>
        <v>#N/A</v>
      </c>
      <c r="EL58" s="170" t="e">
        <f t="shared" si="225"/>
        <v>#N/A</v>
      </c>
      <c r="EM58" s="170" t="e">
        <f t="shared" si="226"/>
        <v>#N/A</v>
      </c>
      <c r="EN58" s="170" t="e">
        <f t="shared" si="227"/>
        <v>#N/A</v>
      </c>
      <c r="EO58" s="170" t="e">
        <f t="shared" si="228"/>
        <v>#N/A</v>
      </c>
      <c r="EP58" s="170" t="e">
        <f t="shared" si="229"/>
        <v>#N/A</v>
      </c>
      <c r="EQ58" s="170" t="e">
        <f t="shared" si="230"/>
        <v>#N/A</v>
      </c>
      <c r="ER58" s="170" t="e">
        <f t="shared" si="231"/>
        <v>#N/A</v>
      </c>
      <c r="ES58" s="170" t="e">
        <f t="shared" si="232"/>
        <v>#N/A</v>
      </c>
      <c r="ET58" s="170" t="e">
        <f t="shared" si="233"/>
        <v>#N/A</v>
      </c>
      <c r="EU58" s="170" t="e">
        <f t="shared" si="234"/>
        <v>#N/A</v>
      </c>
      <c r="EV58" s="170" t="e">
        <f t="shared" si="235"/>
        <v>#N/A</v>
      </c>
      <c r="EW58" s="170" t="e">
        <f t="shared" si="236"/>
        <v>#N/A</v>
      </c>
      <c r="EX58" s="170" t="e">
        <f t="shared" si="237"/>
        <v>#N/A</v>
      </c>
      <c r="EY58" s="170" t="e">
        <f t="shared" si="238"/>
        <v>#N/A</v>
      </c>
      <c r="EZ58" s="170" t="e">
        <f t="shared" si="239"/>
        <v>#N/A</v>
      </c>
      <c r="FA58" s="170" t="e">
        <f t="shared" si="240"/>
        <v>#N/A</v>
      </c>
      <c r="FB58" s="170" t="e">
        <f t="shared" si="241"/>
        <v>#N/A</v>
      </c>
      <c r="FC58" s="170" t="e">
        <f t="shared" si="242"/>
        <v>#N/A</v>
      </c>
      <c r="FD58" s="170" t="e">
        <f t="shared" si="243"/>
        <v>#N/A</v>
      </c>
      <c r="FE58" s="170" t="e">
        <f t="shared" si="244"/>
        <v>#N/A</v>
      </c>
      <c r="FF58" s="170" t="e">
        <f t="shared" si="245"/>
        <v>#N/A</v>
      </c>
      <c r="FG58" s="170" t="e">
        <f t="shared" si="246"/>
        <v>#N/A</v>
      </c>
      <c r="FH58" s="170" t="e">
        <f t="shared" si="247"/>
        <v>#N/A</v>
      </c>
      <c r="FI58" s="170" t="e">
        <f t="shared" si="248"/>
        <v>#N/A</v>
      </c>
      <c r="FJ58" s="170" t="e">
        <f t="shared" si="249"/>
        <v>#N/A</v>
      </c>
      <c r="FK58" s="170" t="e">
        <f t="shared" si="250"/>
        <v>#N/A</v>
      </c>
      <c r="FL58" s="170" t="e">
        <f t="shared" si="251"/>
        <v>#N/A</v>
      </c>
      <c r="FM58" s="170" t="e">
        <f t="shared" si="252"/>
        <v>#N/A</v>
      </c>
      <c r="FN58" s="170" t="e">
        <f t="shared" si="253"/>
        <v>#N/A</v>
      </c>
      <c r="FO58" s="170" t="e">
        <f t="shared" si="254"/>
        <v>#N/A</v>
      </c>
      <c r="FP58" s="170" t="e">
        <f t="shared" si="255"/>
        <v>#N/A</v>
      </c>
      <c r="FQ58" s="170" t="e">
        <f t="shared" si="256"/>
        <v>#N/A</v>
      </c>
      <c r="FR58" s="170" t="e">
        <f t="shared" si="257"/>
        <v>#N/A</v>
      </c>
      <c r="FS58" s="170" t="e">
        <f t="shared" si="258"/>
        <v>#N/A</v>
      </c>
      <c r="FT58" s="170" t="e">
        <f t="shared" si="259"/>
        <v>#N/A</v>
      </c>
      <c r="FU58" s="170" t="e">
        <f t="shared" si="260"/>
        <v>#N/A</v>
      </c>
      <c r="FV58" s="170" t="e">
        <f t="shared" si="261"/>
        <v>#N/A</v>
      </c>
      <c r="FW58" s="170" t="e">
        <f t="shared" si="262"/>
        <v>#N/A</v>
      </c>
      <c r="FX58" s="170" t="e">
        <f t="shared" si="263"/>
        <v>#N/A</v>
      </c>
      <c r="FY58" s="170" t="e">
        <f t="shared" si="264"/>
        <v>#N/A</v>
      </c>
      <c r="FZ58" s="170" t="e">
        <f t="shared" si="265"/>
        <v>#N/A</v>
      </c>
      <c r="GA58" s="170" t="e">
        <f t="shared" si="266"/>
        <v>#N/A</v>
      </c>
      <c r="GB58" s="170" t="e">
        <f t="shared" si="267"/>
        <v>#N/A</v>
      </c>
      <c r="GC58" s="170" t="e">
        <f t="shared" si="268"/>
        <v>#N/A</v>
      </c>
      <c r="GD58" s="170" t="e">
        <f t="shared" si="269"/>
        <v>#N/A</v>
      </c>
      <c r="GE58" s="170" t="e">
        <f t="shared" si="270"/>
        <v>#N/A</v>
      </c>
      <c r="GF58" s="170" t="e">
        <f t="shared" si="271"/>
        <v>#N/A</v>
      </c>
      <c r="GG58" s="170" t="e">
        <f t="shared" si="272"/>
        <v>#N/A</v>
      </c>
      <c r="GH58" s="170" t="e">
        <f t="shared" si="273"/>
        <v>#N/A</v>
      </c>
      <c r="GI58" s="170" t="e">
        <f t="shared" si="274"/>
        <v>#N/A</v>
      </c>
      <c r="GJ58" s="170" t="e">
        <f t="shared" si="275"/>
        <v>#N/A</v>
      </c>
      <c r="GK58" s="170" t="e">
        <f t="shared" si="276"/>
        <v>#N/A</v>
      </c>
      <c r="GL58" s="170" t="e">
        <f t="shared" si="277"/>
        <v>#N/A</v>
      </c>
      <c r="GM58" s="170" t="e">
        <f t="shared" si="278"/>
        <v>#N/A</v>
      </c>
      <c r="GN58" s="170" t="e">
        <f t="shared" si="279"/>
        <v>#N/A</v>
      </c>
      <c r="GO58" s="170" t="e">
        <f t="shared" si="280"/>
        <v>#N/A</v>
      </c>
      <c r="GP58" s="170" t="e">
        <f t="shared" si="281"/>
        <v>#N/A</v>
      </c>
      <c r="GQ58" s="170" t="e">
        <f t="shared" si="282"/>
        <v>#N/A</v>
      </c>
      <c r="GR58" s="170" t="e">
        <f t="shared" si="283"/>
        <v>#N/A</v>
      </c>
      <c r="GS58" s="170" t="e">
        <f t="shared" si="284"/>
        <v>#N/A</v>
      </c>
      <c r="GT58" s="170" t="e">
        <f t="shared" si="285"/>
        <v>#N/A</v>
      </c>
      <c r="GU58" s="170" t="e">
        <f t="shared" si="286"/>
        <v>#N/A</v>
      </c>
      <c r="GV58" s="170" t="e">
        <f t="shared" si="287"/>
        <v>#N/A</v>
      </c>
      <c r="GW58" s="170" t="e">
        <f t="shared" si="288"/>
        <v>#N/A</v>
      </c>
      <c r="GX58" s="170" t="e">
        <f t="shared" si="289"/>
        <v>#N/A</v>
      </c>
      <c r="GY58" s="170" t="e">
        <f t="shared" si="290"/>
        <v>#N/A</v>
      </c>
      <c r="GZ58" s="170" t="e">
        <f t="shared" si="291"/>
        <v>#N/A</v>
      </c>
      <c r="HA58" s="170" t="e">
        <f t="shared" si="292"/>
        <v>#N/A</v>
      </c>
      <c r="HB58" s="170" t="e">
        <f t="shared" si="293"/>
        <v>#N/A</v>
      </c>
      <c r="HC58" s="170" t="e">
        <f t="shared" si="294"/>
        <v>#N/A</v>
      </c>
      <c r="HD58" s="170" t="e">
        <f t="shared" si="295"/>
        <v>#N/A</v>
      </c>
      <c r="HE58" s="170" t="e">
        <f t="shared" si="296"/>
        <v>#N/A</v>
      </c>
      <c r="HF58" s="170" t="e">
        <f t="shared" si="297"/>
        <v>#N/A</v>
      </c>
      <c r="HG58" s="170" t="e">
        <f t="shared" si="298"/>
        <v>#N/A</v>
      </c>
      <c r="HH58" s="170" t="e">
        <f t="shared" si="299"/>
        <v>#N/A</v>
      </c>
      <c r="HI58" s="170" t="e">
        <f t="shared" si="300"/>
        <v>#N/A</v>
      </c>
      <c r="HJ58" s="170" t="e">
        <f t="shared" si="301"/>
        <v>#N/A</v>
      </c>
      <c r="HK58" s="170" t="e">
        <f t="shared" si="302"/>
        <v>#N/A</v>
      </c>
      <c r="HL58" s="170" t="e">
        <f t="shared" si="303"/>
        <v>#N/A</v>
      </c>
      <c r="HM58" s="170" t="e">
        <f t="shared" si="304"/>
        <v>#N/A</v>
      </c>
      <c r="HN58" s="170" t="e">
        <f t="shared" si="305"/>
        <v>#N/A</v>
      </c>
      <c r="HO58" s="170" t="e">
        <f t="shared" si="306"/>
        <v>#N/A</v>
      </c>
      <c r="HP58" s="170" t="e">
        <f t="shared" si="307"/>
        <v>#N/A</v>
      </c>
      <c r="HQ58" s="170" t="e">
        <f t="shared" si="308"/>
        <v>#N/A</v>
      </c>
      <c r="HR58" s="170" t="e">
        <f t="shared" si="309"/>
        <v>#N/A</v>
      </c>
      <c r="HS58" s="170" t="e">
        <f t="shared" si="310"/>
        <v>#N/A</v>
      </c>
      <c r="HT58" s="170" t="e">
        <f t="shared" si="311"/>
        <v>#N/A</v>
      </c>
    </row>
    <row r="59" spans="1:228" hidden="1" x14ac:dyDescent="0.25">
      <c r="A59" s="4">
        <v>56</v>
      </c>
      <c r="B59" s="110"/>
      <c r="C59" s="118"/>
      <c r="D59" s="123" t="str">
        <f t="shared" si="205"/>
        <v/>
      </c>
      <c r="E59" s="96"/>
      <c r="F59" s="123" t="str">
        <f t="shared" si="206"/>
        <v/>
      </c>
      <c r="G59" s="118"/>
      <c r="H59" s="111"/>
      <c r="I59" s="36" t="str">
        <f t="shared" si="0"/>
        <v/>
      </c>
      <c r="J59" s="36" t="str">
        <f t="shared" si="1"/>
        <v/>
      </c>
      <c r="K59" s="74" t="str">
        <f t="shared" si="109"/>
        <v/>
      </c>
      <c r="L59" s="23"/>
      <c r="M59" s="58"/>
      <c r="N59" s="281"/>
      <c r="O59" s="75" t="str">
        <f>IF(AND(D59&gt;0,E59&gt;0,F59&gt;0),IF(ISBLANK(N59),IF(ISBLANK(L59),"",(F59-D59)*VLOOKUP(L59,VLookups!$A$4:$B$13,2,FALSE)),N59),"")</f>
        <v/>
      </c>
      <c r="P59" s="76" t="str">
        <f t="shared" si="207"/>
        <v/>
      </c>
      <c r="Q59" s="96"/>
      <c r="R59" s="271" t="str">
        <f>IF(AND(Q59&gt;0,E59&gt;0,NOT(O59="")),ABS(VLOOKUP($Q$1,VLookups!$A$43:$B$44,2,FALSE)-_xlfn.NORM.DIST(Q59,K59,O59,TRUE)),"")</f>
        <v/>
      </c>
      <c r="S59" s="95" t="str">
        <f>IF(AND($D59&gt;0,$E59&gt;0,$F59&gt;0,NOT(ISBLANK($L59))),_xlfn.NORM.INV(ABS(VLOOKUP($Q$1,VLookups!$A$43:$B$44,2,FALSE)-S$3),$K59,$O59),"")</f>
        <v/>
      </c>
      <c r="T59" s="94" t="str">
        <f>IF(AND($D59&gt;0,$E59&gt;0,$F59&gt;0,NOT(ISBLANK($L59))),_xlfn.NORM.INV(ABS(VLOOKUP($Q$1,VLookups!$A$43:$B$44,2,FALSE)-T$3),$K59,$O59),"")</f>
        <v/>
      </c>
      <c r="U59" s="95" t="str">
        <f>IF(AND($D59&gt;0,$E59&gt;0,$F59&gt;0,NOT(ISBLANK($L59))),_xlfn.NORM.INV(ABS(VLOOKUP($Q$1,VLookups!$A$43:$B$44,2,FALSE)-U$3),$K59,$O59),"")</f>
        <v/>
      </c>
      <c r="V59" s="94" t="str">
        <f>IF(AND($D59&gt;0,$E59&gt;0,$F59&gt;0,NOT(ISBLANK($L59))),_xlfn.NORM.INV(ABS(VLOOKUP($Q$1,VLookups!$A$43:$B$44,2,FALSE)-V$3),$K59,$O59),"")</f>
        <v/>
      </c>
      <c r="W59" s="95" t="str">
        <f>IF(AND($D59&gt;0,$E59&gt;0,$F59&gt;0,NOT(ISBLANK($L59))),_xlfn.NORM.INV(ABS(VLOOKUP($Q$1,VLookups!$A$43:$B$44,2,FALSE)-W$3),$K59,$O59),"")</f>
        <v/>
      </c>
      <c r="X59" s="94" t="str">
        <f>IF(AND($D59&gt;0,$E59&gt;0,$F59&gt;0,NOT(ISBLANK($L59))),_xlfn.NORM.INV(ABS(VLOOKUP($Q$1,VLookups!$A$43:$B$44,2,FALSE)-X$3),$K59,$O59),"")</f>
        <v/>
      </c>
      <c r="Y59" s="5"/>
      <c r="Z59" s="169" t="str">
        <f t="shared" si="110"/>
        <v/>
      </c>
      <c r="AA59" s="50" t="str">
        <f t="shared" ref="AA59:AT59" si="378">IF(ISNONTEXT($Z59),AB59-$Z59,"")</f>
        <v/>
      </c>
      <c r="AB59" s="50" t="str">
        <f t="shared" si="378"/>
        <v/>
      </c>
      <c r="AC59" s="50" t="str">
        <f t="shared" si="378"/>
        <v/>
      </c>
      <c r="AD59" s="50" t="str">
        <f t="shared" si="378"/>
        <v/>
      </c>
      <c r="AE59" s="50" t="str">
        <f t="shared" si="378"/>
        <v/>
      </c>
      <c r="AF59" s="50" t="str">
        <f t="shared" si="378"/>
        <v/>
      </c>
      <c r="AG59" s="50" t="str">
        <f t="shared" si="378"/>
        <v/>
      </c>
      <c r="AH59" s="50" t="str">
        <f t="shared" si="378"/>
        <v/>
      </c>
      <c r="AI59" s="50" t="str">
        <f t="shared" si="378"/>
        <v/>
      </c>
      <c r="AJ59" s="50" t="str">
        <f t="shared" si="378"/>
        <v/>
      </c>
      <c r="AK59" s="50" t="str">
        <f t="shared" si="378"/>
        <v/>
      </c>
      <c r="AL59" s="50" t="str">
        <f t="shared" si="378"/>
        <v/>
      </c>
      <c r="AM59" s="50" t="str">
        <f t="shared" si="378"/>
        <v/>
      </c>
      <c r="AN59" s="50" t="str">
        <f t="shared" si="378"/>
        <v/>
      </c>
      <c r="AO59" s="50" t="str">
        <f t="shared" si="378"/>
        <v/>
      </c>
      <c r="AP59" s="50" t="str">
        <f t="shared" si="378"/>
        <v/>
      </c>
      <c r="AQ59" s="50" t="str">
        <f t="shared" si="378"/>
        <v/>
      </c>
      <c r="AR59" s="50" t="str">
        <f t="shared" si="378"/>
        <v/>
      </c>
      <c r="AS59" s="50" t="str">
        <f t="shared" si="378"/>
        <v/>
      </c>
      <c r="AT59" s="50" t="str">
        <f t="shared" si="378"/>
        <v/>
      </c>
      <c r="AU59" s="50" t="str">
        <f t="shared" si="112"/>
        <v/>
      </c>
      <c r="AV59" s="50" t="str">
        <f t="shared" ref="AV59:DG59" si="379">IF(ISNONTEXT($Z59),AU59+$Z59,"")</f>
        <v/>
      </c>
      <c r="AW59" s="50" t="str">
        <f t="shared" si="379"/>
        <v/>
      </c>
      <c r="AX59" s="50" t="str">
        <f t="shared" si="379"/>
        <v/>
      </c>
      <c r="AY59" s="50" t="str">
        <f t="shared" si="379"/>
        <v/>
      </c>
      <c r="AZ59" s="50" t="str">
        <f t="shared" si="379"/>
        <v/>
      </c>
      <c r="BA59" s="50" t="str">
        <f t="shared" si="379"/>
        <v/>
      </c>
      <c r="BB59" s="50" t="str">
        <f t="shared" si="379"/>
        <v/>
      </c>
      <c r="BC59" s="50" t="str">
        <f t="shared" si="379"/>
        <v/>
      </c>
      <c r="BD59" s="50" t="str">
        <f t="shared" si="379"/>
        <v/>
      </c>
      <c r="BE59" s="50" t="str">
        <f t="shared" si="379"/>
        <v/>
      </c>
      <c r="BF59" s="50" t="str">
        <f t="shared" si="379"/>
        <v/>
      </c>
      <c r="BG59" s="50" t="str">
        <f t="shared" si="379"/>
        <v/>
      </c>
      <c r="BH59" s="50" t="str">
        <f t="shared" si="379"/>
        <v/>
      </c>
      <c r="BI59" s="50" t="str">
        <f t="shared" si="379"/>
        <v/>
      </c>
      <c r="BJ59" s="50" t="str">
        <f t="shared" si="379"/>
        <v/>
      </c>
      <c r="BK59" s="50" t="str">
        <f t="shared" si="379"/>
        <v/>
      </c>
      <c r="BL59" s="50" t="str">
        <f t="shared" si="379"/>
        <v/>
      </c>
      <c r="BM59" s="50" t="str">
        <f t="shared" si="379"/>
        <v/>
      </c>
      <c r="BN59" s="50" t="str">
        <f t="shared" si="379"/>
        <v/>
      </c>
      <c r="BO59" s="50" t="str">
        <f t="shared" si="379"/>
        <v/>
      </c>
      <c r="BP59" s="50" t="str">
        <f t="shared" si="379"/>
        <v/>
      </c>
      <c r="BQ59" s="50" t="str">
        <f t="shared" si="379"/>
        <v/>
      </c>
      <c r="BR59" s="50" t="str">
        <f t="shared" si="379"/>
        <v/>
      </c>
      <c r="BS59" s="50" t="str">
        <f t="shared" si="379"/>
        <v/>
      </c>
      <c r="BT59" s="50" t="str">
        <f t="shared" si="379"/>
        <v/>
      </c>
      <c r="BU59" s="50" t="str">
        <f t="shared" si="379"/>
        <v/>
      </c>
      <c r="BV59" s="50" t="str">
        <f t="shared" si="379"/>
        <v/>
      </c>
      <c r="BW59" s="50" t="str">
        <f t="shared" si="379"/>
        <v/>
      </c>
      <c r="BX59" s="50" t="str">
        <f t="shared" si="379"/>
        <v/>
      </c>
      <c r="BY59" s="50" t="str">
        <f t="shared" si="379"/>
        <v/>
      </c>
      <c r="BZ59" s="50" t="str">
        <f t="shared" si="379"/>
        <v/>
      </c>
      <c r="CA59" s="50" t="str">
        <f t="shared" si="379"/>
        <v/>
      </c>
      <c r="CB59" s="50" t="str">
        <f t="shared" si="379"/>
        <v/>
      </c>
      <c r="CC59" s="50" t="str">
        <f t="shared" si="379"/>
        <v/>
      </c>
      <c r="CD59" s="50" t="str">
        <f t="shared" si="379"/>
        <v/>
      </c>
      <c r="CE59" s="50" t="str">
        <f t="shared" si="379"/>
        <v/>
      </c>
      <c r="CF59" s="50" t="str">
        <f t="shared" si="379"/>
        <v/>
      </c>
      <c r="CG59" s="50" t="str">
        <f t="shared" si="379"/>
        <v/>
      </c>
      <c r="CH59" s="50" t="str">
        <f t="shared" si="379"/>
        <v/>
      </c>
      <c r="CI59" s="50" t="str">
        <f t="shared" si="379"/>
        <v/>
      </c>
      <c r="CJ59" s="50" t="str">
        <f t="shared" si="379"/>
        <v/>
      </c>
      <c r="CK59" s="50" t="str">
        <f t="shared" si="379"/>
        <v/>
      </c>
      <c r="CL59" s="50" t="str">
        <f t="shared" si="379"/>
        <v/>
      </c>
      <c r="CM59" s="50" t="str">
        <f t="shared" si="379"/>
        <v/>
      </c>
      <c r="CN59" s="50" t="str">
        <f t="shared" si="379"/>
        <v/>
      </c>
      <c r="CO59" s="50" t="str">
        <f t="shared" si="379"/>
        <v/>
      </c>
      <c r="CP59" s="50" t="str">
        <f t="shared" si="379"/>
        <v/>
      </c>
      <c r="CQ59" s="50" t="str">
        <f t="shared" si="379"/>
        <v/>
      </c>
      <c r="CR59" s="50" t="str">
        <f t="shared" si="379"/>
        <v/>
      </c>
      <c r="CS59" s="50" t="str">
        <f t="shared" si="379"/>
        <v/>
      </c>
      <c r="CT59" s="50" t="str">
        <f t="shared" si="379"/>
        <v/>
      </c>
      <c r="CU59" s="50" t="str">
        <f t="shared" si="379"/>
        <v/>
      </c>
      <c r="CV59" s="50" t="str">
        <f t="shared" si="379"/>
        <v/>
      </c>
      <c r="CW59" s="50" t="str">
        <f t="shared" si="379"/>
        <v/>
      </c>
      <c r="CX59" s="50" t="str">
        <f t="shared" si="379"/>
        <v/>
      </c>
      <c r="CY59" s="50" t="str">
        <f t="shared" si="379"/>
        <v/>
      </c>
      <c r="CZ59" s="50" t="str">
        <f t="shared" si="379"/>
        <v/>
      </c>
      <c r="DA59" s="50" t="str">
        <f t="shared" si="379"/>
        <v/>
      </c>
      <c r="DB59" s="50" t="str">
        <f t="shared" si="379"/>
        <v/>
      </c>
      <c r="DC59" s="50" t="str">
        <f t="shared" si="379"/>
        <v/>
      </c>
      <c r="DD59" s="50" t="str">
        <f t="shared" si="379"/>
        <v/>
      </c>
      <c r="DE59" s="50" t="str">
        <f t="shared" si="379"/>
        <v/>
      </c>
      <c r="DF59" s="50" t="str">
        <f t="shared" si="379"/>
        <v/>
      </c>
      <c r="DG59" s="50" t="str">
        <f t="shared" si="379"/>
        <v/>
      </c>
      <c r="DH59" s="50" t="str">
        <f t="shared" ref="DH59:DW59" si="380">IF(ISNONTEXT($Z59),DG59+$Z59,"")</f>
        <v/>
      </c>
      <c r="DI59" s="50" t="str">
        <f t="shared" si="380"/>
        <v/>
      </c>
      <c r="DJ59" s="50" t="str">
        <f t="shared" si="380"/>
        <v/>
      </c>
      <c r="DK59" s="50" t="str">
        <f t="shared" si="380"/>
        <v/>
      </c>
      <c r="DL59" s="50" t="str">
        <f t="shared" si="380"/>
        <v/>
      </c>
      <c r="DM59" s="50" t="str">
        <f t="shared" si="380"/>
        <v/>
      </c>
      <c r="DN59" s="50" t="str">
        <f t="shared" si="380"/>
        <v/>
      </c>
      <c r="DO59" s="50" t="str">
        <f t="shared" si="380"/>
        <v/>
      </c>
      <c r="DP59" s="50" t="str">
        <f t="shared" si="380"/>
        <v/>
      </c>
      <c r="DQ59" s="50" t="str">
        <f t="shared" si="380"/>
        <v/>
      </c>
      <c r="DR59" s="50" t="str">
        <f t="shared" si="380"/>
        <v/>
      </c>
      <c r="DS59" s="50" t="str">
        <f t="shared" si="380"/>
        <v/>
      </c>
      <c r="DT59" s="50" t="str">
        <f t="shared" si="380"/>
        <v/>
      </c>
      <c r="DU59" s="50" t="str">
        <f t="shared" si="380"/>
        <v/>
      </c>
      <c r="DV59" s="50" t="str">
        <f t="shared" si="380"/>
        <v/>
      </c>
      <c r="DW59" s="50" t="str">
        <f t="shared" si="380"/>
        <v/>
      </c>
      <c r="DX59" s="170" t="e">
        <f t="shared" si="211"/>
        <v>#N/A</v>
      </c>
      <c r="DY59" s="170" t="e">
        <f t="shared" si="212"/>
        <v>#N/A</v>
      </c>
      <c r="DZ59" s="170" t="e">
        <f t="shared" si="213"/>
        <v>#N/A</v>
      </c>
      <c r="EA59" s="170" t="e">
        <f t="shared" si="214"/>
        <v>#N/A</v>
      </c>
      <c r="EB59" s="170" t="e">
        <f t="shared" si="215"/>
        <v>#N/A</v>
      </c>
      <c r="EC59" s="170" t="e">
        <f t="shared" si="216"/>
        <v>#N/A</v>
      </c>
      <c r="ED59" s="170" t="e">
        <f t="shared" si="217"/>
        <v>#N/A</v>
      </c>
      <c r="EE59" s="170" t="e">
        <f t="shared" si="218"/>
        <v>#N/A</v>
      </c>
      <c r="EF59" s="170" t="e">
        <f t="shared" si="219"/>
        <v>#N/A</v>
      </c>
      <c r="EG59" s="170" t="e">
        <f t="shared" si="220"/>
        <v>#N/A</v>
      </c>
      <c r="EH59" s="170" t="e">
        <f t="shared" si="221"/>
        <v>#N/A</v>
      </c>
      <c r="EI59" s="170" t="e">
        <f t="shared" si="222"/>
        <v>#N/A</v>
      </c>
      <c r="EJ59" s="170" t="e">
        <f t="shared" si="223"/>
        <v>#N/A</v>
      </c>
      <c r="EK59" s="170" t="e">
        <f t="shared" si="224"/>
        <v>#N/A</v>
      </c>
      <c r="EL59" s="170" t="e">
        <f t="shared" si="225"/>
        <v>#N/A</v>
      </c>
      <c r="EM59" s="170" t="e">
        <f t="shared" si="226"/>
        <v>#N/A</v>
      </c>
      <c r="EN59" s="170" t="e">
        <f t="shared" si="227"/>
        <v>#N/A</v>
      </c>
      <c r="EO59" s="170" t="e">
        <f t="shared" si="228"/>
        <v>#N/A</v>
      </c>
      <c r="EP59" s="170" t="e">
        <f t="shared" si="229"/>
        <v>#N/A</v>
      </c>
      <c r="EQ59" s="170" t="e">
        <f t="shared" si="230"/>
        <v>#N/A</v>
      </c>
      <c r="ER59" s="170" t="e">
        <f t="shared" si="231"/>
        <v>#N/A</v>
      </c>
      <c r="ES59" s="170" t="e">
        <f t="shared" si="232"/>
        <v>#N/A</v>
      </c>
      <c r="ET59" s="170" t="e">
        <f t="shared" si="233"/>
        <v>#N/A</v>
      </c>
      <c r="EU59" s="170" t="e">
        <f t="shared" si="234"/>
        <v>#N/A</v>
      </c>
      <c r="EV59" s="170" t="e">
        <f t="shared" si="235"/>
        <v>#N/A</v>
      </c>
      <c r="EW59" s="170" t="e">
        <f t="shared" si="236"/>
        <v>#N/A</v>
      </c>
      <c r="EX59" s="170" t="e">
        <f t="shared" si="237"/>
        <v>#N/A</v>
      </c>
      <c r="EY59" s="170" t="e">
        <f t="shared" si="238"/>
        <v>#N/A</v>
      </c>
      <c r="EZ59" s="170" t="e">
        <f t="shared" si="239"/>
        <v>#N/A</v>
      </c>
      <c r="FA59" s="170" t="e">
        <f t="shared" si="240"/>
        <v>#N/A</v>
      </c>
      <c r="FB59" s="170" t="e">
        <f t="shared" si="241"/>
        <v>#N/A</v>
      </c>
      <c r="FC59" s="170" t="e">
        <f t="shared" si="242"/>
        <v>#N/A</v>
      </c>
      <c r="FD59" s="170" t="e">
        <f t="shared" si="243"/>
        <v>#N/A</v>
      </c>
      <c r="FE59" s="170" t="e">
        <f t="shared" si="244"/>
        <v>#N/A</v>
      </c>
      <c r="FF59" s="170" t="e">
        <f t="shared" si="245"/>
        <v>#N/A</v>
      </c>
      <c r="FG59" s="170" t="e">
        <f t="shared" si="246"/>
        <v>#N/A</v>
      </c>
      <c r="FH59" s="170" t="e">
        <f t="shared" si="247"/>
        <v>#N/A</v>
      </c>
      <c r="FI59" s="170" t="e">
        <f t="shared" si="248"/>
        <v>#N/A</v>
      </c>
      <c r="FJ59" s="170" t="e">
        <f t="shared" si="249"/>
        <v>#N/A</v>
      </c>
      <c r="FK59" s="170" t="e">
        <f t="shared" si="250"/>
        <v>#N/A</v>
      </c>
      <c r="FL59" s="170" t="e">
        <f t="shared" si="251"/>
        <v>#N/A</v>
      </c>
      <c r="FM59" s="170" t="e">
        <f t="shared" si="252"/>
        <v>#N/A</v>
      </c>
      <c r="FN59" s="170" t="e">
        <f t="shared" si="253"/>
        <v>#N/A</v>
      </c>
      <c r="FO59" s="170" t="e">
        <f t="shared" si="254"/>
        <v>#N/A</v>
      </c>
      <c r="FP59" s="170" t="e">
        <f t="shared" si="255"/>
        <v>#N/A</v>
      </c>
      <c r="FQ59" s="170" t="e">
        <f t="shared" si="256"/>
        <v>#N/A</v>
      </c>
      <c r="FR59" s="170" t="e">
        <f t="shared" si="257"/>
        <v>#N/A</v>
      </c>
      <c r="FS59" s="170" t="e">
        <f t="shared" si="258"/>
        <v>#N/A</v>
      </c>
      <c r="FT59" s="170" t="e">
        <f t="shared" si="259"/>
        <v>#N/A</v>
      </c>
      <c r="FU59" s="170" t="e">
        <f t="shared" si="260"/>
        <v>#N/A</v>
      </c>
      <c r="FV59" s="170" t="e">
        <f t="shared" si="261"/>
        <v>#N/A</v>
      </c>
      <c r="FW59" s="170" t="e">
        <f t="shared" si="262"/>
        <v>#N/A</v>
      </c>
      <c r="FX59" s="170" t="e">
        <f t="shared" si="263"/>
        <v>#N/A</v>
      </c>
      <c r="FY59" s="170" t="e">
        <f t="shared" si="264"/>
        <v>#N/A</v>
      </c>
      <c r="FZ59" s="170" t="e">
        <f t="shared" si="265"/>
        <v>#N/A</v>
      </c>
      <c r="GA59" s="170" t="e">
        <f t="shared" si="266"/>
        <v>#N/A</v>
      </c>
      <c r="GB59" s="170" t="e">
        <f t="shared" si="267"/>
        <v>#N/A</v>
      </c>
      <c r="GC59" s="170" t="e">
        <f t="shared" si="268"/>
        <v>#N/A</v>
      </c>
      <c r="GD59" s="170" t="e">
        <f t="shared" si="269"/>
        <v>#N/A</v>
      </c>
      <c r="GE59" s="170" t="e">
        <f t="shared" si="270"/>
        <v>#N/A</v>
      </c>
      <c r="GF59" s="170" t="e">
        <f t="shared" si="271"/>
        <v>#N/A</v>
      </c>
      <c r="GG59" s="170" t="e">
        <f t="shared" si="272"/>
        <v>#N/A</v>
      </c>
      <c r="GH59" s="170" t="e">
        <f t="shared" si="273"/>
        <v>#N/A</v>
      </c>
      <c r="GI59" s="170" t="e">
        <f t="shared" si="274"/>
        <v>#N/A</v>
      </c>
      <c r="GJ59" s="170" t="e">
        <f t="shared" si="275"/>
        <v>#N/A</v>
      </c>
      <c r="GK59" s="170" t="e">
        <f t="shared" si="276"/>
        <v>#N/A</v>
      </c>
      <c r="GL59" s="170" t="e">
        <f t="shared" si="277"/>
        <v>#N/A</v>
      </c>
      <c r="GM59" s="170" t="e">
        <f t="shared" si="278"/>
        <v>#N/A</v>
      </c>
      <c r="GN59" s="170" t="e">
        <f t="shared" si="279"/>
        <v>#N/A</v>
      </c>
      <c r="GO59" s="170" t="e">
        <f t="shared" si="280"/>
        <v>#N/A</v>
      </c>
      <c r="GP59" s="170" t="e">
        <f t="shared" si="281"/>
        <v>#N/A</v>
      </c>
      <c r="GQ59" s="170" t="e">
        <f t="shared" si="282"/>
        <v>#N/A</v>
      </c>
      <c r="GR59" s="170" t="e">
        <f t="shared" si="283"/>
        <v>#N/A</v>
      </c>
      <c r="GS59" s="170" t="e">
        <f t="shared" si="284"/>
        <v>#N/A</v>
      </c>
      <c r="GT59" s="170" t="e">
        <f t="shared" si="285"/>
        <v>#N/A</v>
      </c>
      <c r="GU59" s="170" t="e">
        <f t="shared" si="286"/>
        <v>#N/A</v>
      </c>
      <c r="GV59" s="170" t="e">
        <f t="shared" si="287"/>
        <v>#N/A</v>
      </c>
      <c r="GW59" s="170" t="e">
        <f t="shared" si="288"/>
        <v>#N/A</v>
      </c>
      <c r="GX59" s="170" t="e">
        <f t="shared" si="289"/>
        <v>#N/A</v>
      </c>
      <c r="GY59" s="170" t="e">
        <f t="shared" si="290"/>
        <v>#N/A</v>
      </c>
      <c r="GZ59" s="170" t="e">
        <f t="shared" si="291"/>
        <v>#N/A</v>
      </c>
      <c r="HA59" s="170" t="e">
        <f t="shared" si="292"/>
        <v>#N/A</v>
      </c>
      <c r="HB59" s="170" t="e">
        <f t="shared" si="293"/>
        <v>#N/A</v>
      </c>
      <c r="HC59" s="170" t="e">
        <f t="shared" si="294"/>
        <v>#N/A</v>
      </c>
      <c r="HD59" s="170" t="e">
        <f t="shared" si="295"/>
        <v>#N/A</v>
      </c>
      <c r="HE59" s="170" t="e">
        <f t="shared" si="296"/>
        <v>#N/A</v>
      </c>
      <c r="HF59" s="170" t="e">
        <f t="shared" si="297"/>
        <v>#N/A</v>
      </c>
      <c r="HG59" s="170" t="e">
        <f t="shared" si="298"/>
        <v>#N/A</v>
      </c>
      <c r="HH59" s="170" t="e">
        <f t="shared" si="299"/>
        <v>#N/A</v>
      </c>
      <c r="HI59" s="170" t="e">
        <f t="shared" si="300"/>
        <v>#N/A</v>
      </c>
      <c r="HJ59" s="170" t="e">
        <f t="shared" si="301"/>
        <v>#N/A</v>
      </c>
      <c r="HK59" s="170" t="e">
        <f t="shared" si="302"/>
        <v>#N/A</v>
      </c>
      <c r="HL59" s="170" t="e">
        <f t="shared" si="303"/>
        <v>#N/A</v>
      </c>
      <c r="HM59" s="170" t="e">
        <f t="shared" si="304"/>
        <v>#N/A</v>
      </c>
      <c r="HN59" s="170" t="e">
        <f t="shared" si="305"/>
        <v>#N/A</v>
      </c>
      <c r="HO59" s="170" t="e">
        <f t="shared" si="306"/>
        <v>#N/A</v>
      </c>
      <c r="HP59" s="170" t="e">
        <f t="shared" si="307"/>
        <v>#N/A</v>
      </c>
      <c r="HQ59" s="170" t="e">
        <f t="shared" si="308"/>
        <v>#N/A</v>
      </c>
      <c r="HR59" s="170" t="e">
        <f t="shared" si="309"/>
        <v>#N/A</v>
      </c>
      <c r="HS59" s="170" t="e">
        <f t="shared" si="310"/>
        <v>#N/A</v>
      </c>
      <c r="HT59" s="170" t="e">
        <f t="shared" si="311"/>
        <v>#N/A</v>
      </c>
    </row>
    <row r="60" spans="1:228" hidden="1" x14ac:dyDescent="0.25">
      <c r="A60" s="4">
        <v>57</v>
      </c>
      <c r="B60" s="110"/>
      <c r="C60" s="118"/>
      <c r="D60" s="123" t="str">
        <f t="shared" si="205"/>
        <v/>
      </c>
      <c r="E60" s="96"/>
      <c r="F60" s="123" t="str">
        <f t="shared" si="206"/>
        <v/>
      </c>
      <c r="G60" s="118"/>
      <c r="H60" s="111"/>
      <c r="I60" s="36" t="str">
        <f t="shared" si="0"/>
        <v/>
      </c>
      <c r="J60" s="36" t="str">
        <f t="shared" si="1"/>
        <v/>
      </c>
      <c r="K60" s="74" t="str">
        <f t="shared" si="109"/>
        <v/>
      </c>
      <c r="L60" s="23"/>
      <c r="M60" s="58"/>
      <c r="N60" s="281"/>
      <c r="O60" s="75" t="str">
        <f>IF(AND(D60&gt;0,E60&gt;0,F60&gt;0),IF(ISBLANK(N60),IF(ISBLANK(L60),"",(F60-D60)*VLOOKUP(L60,VLookups!$A$4:$B$13,2,FALSE)),N60),"")</f>
        <v/>
      </c>
      <c r="P60" s="76" t="str">
        <f t="shared" si="207"/>
        <v/>
      </c>
      <c r="Q60" s="96"/>
      <c r="R60" s="271" t="str">
        <f>IF(AND(Q60&gt;0,E60&gt;0,NOT(O60="")),ABS(VLOOKUP($Q$1,VLookups!$A$43:$B$44,2,FALSE)-_xlfn.NORM.DIST(Q60,K60,O60,TRUE)),"")</f>
        <v/>
      </c>
      <c r="S60" s="95" t="str">
        <f>IF(AND($D60&gt;0,$E60&gt;0,$F60&gt;0,NOT(ISBLANK($L60))),_xlfn.NORM.INV(ABS(VLOOKUP($Q$1,VLookups!$A$43:$B$44,2,FALSE)-S$3),$K60,$O60),"")</f>
        <v/>
      </c>
      <c r="T60" s="94" t="str">
        <f>IF(AND($D60&gt;0,$E60&gt;0,$F60&gt;0,NOT(ISBLANK($L60))),_xlfn.NORM.INV(ABS(VLOOKUP($Q$1,VLookups!$A$43:$B$44,2,FALSE)-T$3),$K60,$O60),"")</f>
        <v/>
      </c>
      <c r="U60" s="95" t="str">
        <f>IF(AND($D60&gt;0,$E60&gt;0,$F60&gt;0,NOT(ISBLANK($L60))),_xlfn.NORM.INV(ABS(VLOOKUP($Q$1,VLookups!$A$43:$B$44,2,FALSE)-U$3),$K60,$O60),"")</f>
        <v/>
      </c>
      <c r="V60" s="94" t="str">
        <f>IF(AND($D60&gt;0,$E60&gt;0,$F60&gt;0,NOT(ISBLANK($L60))),_xlfn.NORM.INV(ABS(VLOOKUP($Q$1,VLookups!$A$43:$B$44,2,FALSE)-V$3),$K60,$O60),"")</f>
        <v/>
      </c>
      <c r="W60" s="95" t="str">
        <f>IF(AND($D60&gt;0,$E60&gt;0,$F60&gt;0,NOT(ISBLANK($L60))),_xlfn.NORM.INV(ABS(VLOOKUP($Q$1,VLookups!$A$43:$B$44,2,FALSE)-W$3),$K60,$O60),"")</f>
        <v/>
      </c>
      <c r="X60" s="94" t="str">
        <f>IF(AND($D60&gt;0,$E60&gt;0,$F60&gt;0,NOT(ISBLANK($L60))),_xlfn.NORM.INV(ABS(VLOOKUP($Q$1,VLookups!$A$43:$B$44,2,FALSE)-X$3),$K60,$O60),"")</f>
        <v/>
      </c>
      <c r="Y60" s="5"/>
      <c r="Z60" s="169" t="str">
        <f t="shared" si="110"/>
        <v/>
      </c>
      <c r="AA60" s="50" t="str">
        <f t="shared" ref="AA60:AT60" si="381">IF(ISNONTEXT($Z60),AB60-$Z60,"")</f>
        <v/>
      </c>
      <c r="AB60" s="50" t="str">
        <f t="shared" si="381"/>
        <v/>
      </c>
      <c r="AC60" s="50" t="str">
        <f t="shared" si="381"/>
        <v/>
      </c>
      <c r="AD60" s="50" t="str">
        <f t="shared" si="381"/>
        <v/>
      </c>
      <c r="AE60" s="50" t="str">
        <f t="shared" si="381"/>
        <v/>
      </c>
      <c r="AF60" s="50" t="str">
        <f t="shared" si="381"/>
        <v/>
      </c>
      <c r="AG60" s="50" t="str">
        <f t="shared" si="381"/>
        <v/>
      </c>
      <c r="AH60" s="50" t="str">
        <f t="shared" si="381"/>
        <v/>
      </c>
      <c r="AI60" s="50" t="str">
        <f t="shared" si="381"/>
        <v/>
      </c>
      <c r="AJ60" s="50" t="str">
        <f t="shared" si="381"/>
        <v/>
      </c>
      <c r="AK60" s="50" t="str">
        <f t="shared" si="381"/>
        <v/>
      </c>
      <c r="AL60" s="50" t="str">
        <f t="shared" si="381"/>
        <v/>
      </c>
      <c r="AM60" s="50" t="str">
        <f t="shared" si="381"/>
        <v/>
      </c>
      <c r="AN60" s="50" t="str">
        <f t="shared" si="381"/>
        <v/>
      </c>
      <c r="AO60" s="50" t="str">
        <f t="shared" si="381"/>
        <v/>
      </c>
      <c r="AP60" s="50" t="str">
        <f t="shared" si="381"/>
        <v/>
      </c>
      <c r="AQ60" s="50" t="str">
        <f t="shared" si="381"/>
        <v/>
      </c>
      <c r="AR60" s="50" t="str">
        <f t="shared" si="381"/>
        <v/>
      </c>
      <c r="AS60" s="50" t="str">
        <f t="shared" si="381"/>
        <v/>
      </c>
      <c r="AT60" s="50" t="str">
        <f t="shared" si="381"/>
        <v/>
      </c>
      <c r="AU60" s="50" t="str">
        <f t="shared" si="112"/>
        <v/>
      </c>
      <c r="AV60" s="50" t="str">
        <f t="shared" ref="AV60:DG60" si="382">IF(ISNONTEXT($Z60),AU60+$Z60,"")</f>
        <v/>
      </c>
      <c r="AW60" s="50" t="str">
        <f t="shared" si="382"/>
        <v/>
      </c>
      <c r="AX60" s="50" t="str">
        <f t="shared" si="382"/>
        <v/>
      </c>
      <c r="AY60" s="50" t="str">
        <f t="shared" si="382"/>
        <v/>
      </c>
      <c r="AZ60" s="50" t="str">
        <f t="shared" si="382"/>
        <v/>
      </c>
      <c r="BA60" s="50" t="str">
        <f t="shared" si="382"/>
        <v/>
      </c>
      <c r="BB60" s="50" t="str">
        <f t="shared" si="382"/>
        <v/>
      </c>
      <c r="BC60" s="50" t="str">
        <f t="shared" si="382"/>
        <v/>
      </c>
      <c r="BD60" s="50" t="str">
        <f t="shared" si="382"/>
        <v/>
      </c>
      <c r="BE60" s="50" t="str">
        <f t="shared" si="382"/>
        <v/>
      </c>
      <c r="BF60" s="50" t="str">
        <f t="shared" si="382"/>
        <v/>
      </c>
      <c r="BG60" s="50" t="str">
        <f t="shared" si="382"/>
        <v/>
      </c>
      <c r="BH60" s="50" t="str">
        <f t="shared" si="382"/>
        <v/>
      </c>
      <c r="BI60" s="50" t="str">
        <f t="shared" si="382"/>
        <v/>
      </c>
      <c r="BJ60" s="50" t="str">
        <f t="shared" si="382"/>
        <v/>
      </c>
      <c r="BK60" s="50" t="str">
        <f t="shared" si="382"/>
        <v/>
      </c>
      <c r="BL60" s="50" t="str">
        <f t="shared" si="382"/>
        <v/>
      </c>
      <c r="BM60" s="50" t="str">
        <f t="shared" si="382"/>
        <v/>
      </c>
      <c r="BN60" s="50" t="str">
        <f t="shared" si="382"/>
        <v/>
      </c>
      <c r="BO60" s="50" t="str">
        <f t="shared" si="382"/>
        <v/>
      </c>
      <c r="BP60" s="50" t="str">
        <f t="shared" si="382"/>
        <v/>
      </c>
      <c r="BQ60" s="50" t="str">
        <f t="shared" si="382"/>
        <v/>
      </c>
      <c r="BR60" s="50" t="str">
        <f t="shared" si="382"/>
        <v/>
      </c>
      <c r="BS60" s="50" t="str">
        <f t="shared" si="382"/>
        <v/>
      </c>
      <c r="BT60" s="50" t="str">
        <f t="shared" si="382"/>
        <v/>
      </c>
      <c r="BU60" s="50" t="str">
        <f t="shared" si="382"/>
        <v/>
      </c>
      <c r="BV60" s="50" t="str">
        <f t="shared" si="382"/>
        <v/>
      </c>
      <c r="BW60" s="50" t="str">
        <f t="shared" si="382"/>
        <v/>
      </c>
      <c r="BX60" s="50" t="str">
        <f t="shared" si="382"/>
        <v/>
      </c>
      <c r="BY60" s="50" t="str">
        <f t="shared" si="382"/>
        <v/>
      </c>
      <c r="BZ60" s="50" t="str">
        <f t="shared" si="382"/>
        <v/>
      </c>
      <c r="CA60" s="50" t="str">
        <f t="shared" si="382"/>
        <v/>
      </c>
      <c r="CB60" s="50" t="str">
        <f t="shared" si="382"/>
        <v/>
      </c>
      <c r="CC60" s="50" t="str">
        <f t="shared" si="382"/>
        <v/>
      </c>
      <c r="CD60" s="50" t="str">
        <f t="shared" si="382"/>
        <v/>
      </c>
      <c r="CE60" s="50" t="str">
        <f t="shared" si="382"/>
        <v/>
      </c>
      <c r="CF60" s="50" t="str">
        <f t="shared" si="382"/>
        <v/>
      </c>
      <c r="CG60" s="50" t="str">
        <f t="shared" si="382"/>
        <v/>
      </c>
      <c r="CH60" s="50" t="str">
        <f t="shared" si="382"/>
        <v/>
      </c>
      <c r="CI60" s="50" t="str">
        <f t="shared" si="382"/>
        <v/>
      </c>
      <c r="CJ60" s="50" t="str">
        <f t="shared" si="382"/>
        <v/>
      </c>
      <c r="CK60" s="50" t="str">
        <f t="shared" si="382"/>
        <v/>
      </c>
      <c r="CL60" s="50" t="str">
        <f t="shared" si="382"/>
        <v/>
      </c>
      <c r="CM60" s="50" t="str">
        <f t="shared" si="382"/>
        <v/>
      </c>
      <c r="CN60" s="50" t="str">
        <f t="shared" si="382"/>
        <v/>
      </c>
      <c r="CO60" s="50" t="str">
        <f t="shared" si="382"/>
        <v/>
      </c>
      <c r="CP60" s="50" t="str">
        <f t="shared" si="382"/>
        <v/>
      </c>
      <c r="CQ60" s="50" t="str">
        <f t="shared" si="382"/>
        <v/>
      </c>
      <c r="CR60" s="50" t="str">
        <f t="shared" si="382"/>
        <v/>
      </c>
      <c r="CS60" s="50" t="str">
        <f t="shared" si="382"/>
        <v/>
      </c>
      <c r="CT60" s="50" t="str">
        <f t="shared" si="382"/>
        <v/>
      </c>
      <c r="CU60" s="50" t="str">
        <f t="shared" si="382"/>
        <v/>
      </c>
      <c r="CV60" s="50" t="str">
        <f t="shared" si="382"/>
        <v/>
      </c>
      <c r="CW60" s="50" t="str">
        <f t="shared" si="382"/>
        <v/>
      </c>
      <c r="CX60" s="50" t="str">
        <f t="shared" si="382"/>
        <v/>
      </c>
      <c r="CY60" s="50" t="str">
        <f t="shared" si="382"/>
        <v/>
      </c>
      <c r="CZ60" s="50" t="str">
        <f t="shared" si="382"/>
        <v/>
      </c>
      <c r="DA60" s="50" t="str">
        <f t="shared" si="382"/>
        <v/>
      </c>
      <c r="DB60" s="50" t="str">
        <f t="shared" si="382"/>
        <v/>
      </c>
      <c r="DC60" s="50" t="str">
        <f t="shared" si="382"/>
        <v/>
      </c>
      <c r="DD60" s="50" t="str">
        <f t="shared" si="382"/>
        <v/>
      </c>
      <c r="DE60" s="50" t="str">
        <f t="shared" si="382"/>
        <v/>
      </c>
      <c r="DF60" s="50" t="str">
        <f t="shared" si="382"/>
        <v/>
      </c>
      <c r="DG60" s="50" t="str">
        <f t="shared" si="382"/>
        <v/>
      </c>
      <c r="DH60" s="50" t="str">
        <f t="shared" ref="DH60:DW60" si="383">IF(ISNONTEXT($Z60),DG60+$Z60,"")</f>
        <v/>
      </c>
      <c r="DI60" s="50" t="str">
        <f t="shared" si="383"/>
        <v/>
      </c>
      <c r="DJ60" s="50" t="str">
        <f t="shared" si="383"/>
        <v/>
      </c>
      <c r="DK60" s="50" t="str">
        <f t="shared" si="383"/>
        <v/>
      </c>
      <c r="DL60" s="50" t="str">
        <f t="shared" si="383"/>
        <v/>
      </c>
      <c r="DM60" s="50" t="str">
        <f t="shared" si="383"/>
        <v/>
      </c>
      <c r="DN60" s="50" t="str">
        <f t="shared" si="383"/>
        <v/>
      </c>
      <c r="DO60" s="50" t="str">
        <f t="shared" si="383"/>
        <v/>
      </c>
      <c r="DP60" s="50" t="str">
        <f t="shared" si="383"/>
        <v/>
      </c>
      <c r="DQ60" s="50" t="str">
        <f t="shared" si="383"/>
        <v/>
      </c>
      <c r="DR60" s="50" t="str">
        <f t="shared" si="383"/>
        <v/>
      </c>
      <c r="DS60" s="50" t="str">
        <f t="shared" si="383"/>
        <v/>
      </c>
      <c r="DT60" s="50" t="str">
        <f t="shared" si="383"/>
        <v/>
      </c>
      <c r="DU60" s="50" t="str">
        <f t="shared" si="383"/>
        <v/>
      </c>
      <c r="DV60" s="50" t="str">
        <f t="shared" si="383"/>
        <v/>
      </c>
      <c r="DW60" s="50" t="str">
        <f t="shared" si="383"/>
        <v/>
      </c>
      <c r="DX60" s="170" t="e">
        <f t="shared" si="211"/>
        <v>#N/A</v>
      </c>
      <c r="DY60" s="170" t="e">
        <f t="shared" si="212"/>
        <v>#N/A</v>
      </c>
      <c r="DZ60" s="170" t="e">
        <f t="shared" si="213"/>
        <v>#N/A</v>
      </c>
      <c r="EA60" s="170" t="e">
        <f t="shared" si="214"/>
        <v>#N/A</v>
      </c>
      <c r="EB60" s="170" t="e">
        <f t="shared" si="215"/>
        <v>#N/A</v>
      </c>
      <c r="EC60" s="170" t="e">
        <f t="shared" si="216"/>
        <v>#N/A</v>
      </c>
      <c r="ED60" s="170" t="e">
        <f t="shared" si="217"/>
        <v>#N/A</v>
      </c>
      <c r="EE60" s="170" t="e">
        <f t="shared" si="218"/>
        <v>#N/A</v>
      </c>
      <c r="EF60" s="170" t="e">
        <f t="shared" si="219"/>
        <v>#N/A</v>
      </c>
      <c r="EG60" s="170" t="e">
        <f t="shared" si="220"/>
        <v>#N/A</v>
      </c>
      <c r="EH60" s="170" t="e">
        <f t="shared" si="221"/>
        <v>#N/A</v>
      </c>
      <c r="EI60" s="170" t="e">
        <f t="shared" si="222"/>
        <v>#N/A</v>
      </c>
      <c r="EJ60" s="170" t="e">
        <f t="shared" si="223"/>
        <v>#N/A</v>
      </c>
      <c r="EK60" s="170" t="e">
        <f t="shared" si="224"/>
        <v>#N/A</v>
      </c>
      <c r="EL60" s="170" t="e">
        <f t="shared" si="225"/>
        <v>#N/A</v>
      </c>
      <c r="EM60" s="170" t="e">
        <f t="shared" si="226"/>
        <v>#N/A</v>
      </c>
      <c r="EN60" s="170" t="e">
        <f t="shared" si="227"/>
        <v>#N/A</v>
      </c>
      <c r="EO60" s="170" t="e">
        <f t="shared" si="228"/>
        <v>#N/A</v>
      </c>
      <c r="EP60" s="170" t="e">
        <f t="shared" si="229"/>
        <v>#N/A</v>
      </c>
      <c r="EQ60" s="170" t="e">
        <f t="shared" si="230"/>
        <v>#N/A</v>
      </c>
      <c r="ER60" s="170" t="e">
        <f t="shared" si="231"/>
        <v>#N/A</v>
      </c>
      <c r="ES60" s="170" t="e">
        <f t="shared" si="232"/>
        <v>#N/A</v>
      </c>
      <c r="ET60" s="170" t="e">
        <f t="shared" si="233"/>
        <v>#N/A</v>
      </c>
      <c r="EU60" s="170" t="e">
        <f t="shared" si="234"/>
        <v>#N/A</v>
      </c>
      <c r="EV60" s="170" t="e">
        <f t="shared" si="235"/>
        <v>#N/A</v>
      </c>
      <c r="EW60" s="170" t="e">
        <f t="shared" si="236"/>
        <v>#N/A</v>
      </c>
      <c r="EX60" s="170" t="e">
        <f t="shared" si="237"/>
        <v>#N/A</v>
      </c>
      <c r="EY60" s="170" t="e">
        <f t="shared" si="238"/>
        <v>#N/A</v>
      </c>
      <c r="EZ60" s="170" t="e">
        <f t="shared" si="239"/>
        <v>#N/A</v>
      </c>
      <c r="FA60" s="170" t="e">
        <f t="shared" si="240"/>
        <v>#N/A</v>
      </c>
      <c r="FB60" s="170" t="e">
        <f t="shared" si="241"/>
        <v>#N/A</v>
      </c>
      <c r="FC60" s="170" t="e">
        <f t="shared" si="242"/>
        <v>#N/A</v>
      </c>
      <c r="FD60" s="170" t="e">
        <f t="shared" si="243"/>
        <v>#N/A</v>
      </c>
      <c r="FE60" s="170" t="e">
        <f t="shared" si="244"/>
        <v>#N/A</v>
      </c>
      <c r="FF60" s="170" t="e">
        <f t="shared" si="245"/>
        <v>#N/A</v>
      </c>
      <c r="FG60" s="170" t="e">
        <f t="shared" si="246"/>
        <v>#N/A</v>
      </c>
      <c r="FH60" s="170" t="e">
        <f t="shared" si="247"/>
        <v>#N/A</v>
      </c>
      <c r="FI60" s="170" t="e">
        <f t="shared" si="248"/>
        <v>#N/A</v>
      </c>
      <c r="FJ60" s="170" t="e">
        <f t="shared" si="249"/>
        <v>#N/A</v>
      </c>
      <c r="FK60" s="170" t="e">
        <f t="shared" si="250"/>
        <v>#N/A</v>
      </c>
      <c r="FL60" s="170" t="e">
        <f t="shared" si="251"/>
        <v>#N/A</v>
      </c>
      <c r="FM60" s="170" t="e">
        <f t="shared" si="252"/>
        <v>#N/A</v>
      </c>
      <c r="FN60" s="170" t="e">
        <f t="shared" si="253"/>
        <v>#N/A</v>
      </c>
      <c r="FO60" s="170" t="e">
        <f t="shared" si="254"/>
        <v>#N/A</v>
      </c>
      <c r="FP60" s="170" t="e">
        <f t="shared" si="255"/>
        <v>#N/A</v>
      </c>
      <c r="FQ60" s="170" t="e">
        <f t="shared" si="256"/>
        <v>#N/A</v>
      </c>
      <c r="FR60" s="170" t="e">
        <f t="shared" si="257"/>
        <v>#N/A</v>
      </c>
      <c r="FS60" s="170" t="e">
        <f t="shared" si="258"/>
        <v>#N/A</v>
      </c>
      <c r="FT60" s="170" t="e">
        <f t="shared" si="259"/>
        <v>#N/A</v>
      </c>
      <c r="FU60" s="170" t="e">
        <f t="shared" si="260"/>
        <v>#N/A</v>
      </c>
      <c r="FV60" s="170" t="e">
        <f t="shared" si="261"/>
        <v>#N/A</v>
      </c>
      <c r="FW60" s="170" t="e">
        <f t="shared" si="262"/>
        <v>#N/A</v>
      </c>
      <c r="FX60" s="170" t="e">
        <f t="shared" si="263"/>
        <v>#N/A</v>
      </c>
      <c r="FY60" s="170" t="e">
        <f t="shared" si="264"/>
        <v>#N/A</v>
      </c>
      <c r="FZ60" s="170" t="e">
        <f t="shared" si="265"/>
        <v>#N/A</v>
      </c>
      <c r="GA60" s="170" t="e">
        <f t="shared" si="266"/>
        <v>#N/A</v>
      </c>
      <c r="GB60" s="170" t="e">
        <f t="shared" si="267"/>
        <v>#N/A</v>
      </c>
      <c r="GC60" s="170" t="e">
        <f t="shared" si="268"/>
        <v>#N/A</v>
      </c>
      <c r="GD60" s="170" t="e">
        <f t="shared" si="269"/>
        <v>#N/A</v>
      </c>
      <c r="GE60" s="170" t="e">
        <f t="shared" si="270"/>
        <v>#N/A</v>
      </c>
      <c r="GF60" s="170" t="e">
        <f t="shared" si="271"/>
        <v>#N/A</v>
      </c>
      <c r="GG60" s="170" t="e">
        <f t="shared" si="272"/>
        <v>#N/A</v>
      </c>
      <c r="GH60" s="170" t="e">
        <f t="shared" si="273"/>
        <v>#N/A</v>
      </c>
      <c r="GI60" s="170" t="e">
        <f t="shared" si="274"/>
        <v>#N/A</v>
      </c>
      <c r="GJ60" s="170" t="e">
        <f t="shared" si="275"/>
        <v>#N/A</v>
      </c>
      <c r="GK60" s="170" t="e">
        <f t="shared" si="276"/>
        <v>#N/A</v>
      </c>
      <c r="GL60" s="170" t="e">
        <f t="shared" si="277"/>
        <v>#N/A</v>
      </c>
      <c r="GM60" s="170" t="e">
        <f t="shared" si="278"/>
        <v>#N/A</v>
      </c>
      <c r="GN60" s="170" t="e">
        <f t="shared" si="279"/>
        <v>#N/A</v>
      </c>
      <c r="GO60" s="170" t="e">
        <f t="shared" si="280"/>
        <v>#N/A</v>
      </c>
      <c r="GP60" s="170" t="e">
        <f t="shared" si="281"/>
        <v>#N/A</v>
      </c>
      <c r="GQ60" s="170" t="e">
        <f t="shared" si="282"/>
        <v>#N/A</v>
      </c>
      <c r="GR60" s="170" t="e">
        <f t="shared" si="283"/>
        <v>#N/A</v>
      </c>
      <c r="GS60" s="170" t="e">
        <f t="shared" si="284"/>
        <v>#N/A</v>
      </c>
      <c r="GT60" s="170" t="e">
        <f t="shared" si="285"/>
        <v>#N/A</v>
      </c>
      <c r="GU60" s="170" t="e">
        <f t="shared" si="286"/>
        <v>#N/A</v>
      </c>
      <c r="GV60" s="170" t="e">
        <f t="shared" si="287"/>
        <v>#N/A</v>
      </c>
      <c r="GW60" s="170" t="e">
        <f t="shared" si="288"/>
        <v>#N/A</v>
      </c>
      <c r="GX60" s="170" t="e">
        <f t="shared" si="289"/>
        <v>#N/A</v>
      </c>
      <c r="GY60" s="170" t="e">
        <f t="shared" si="290"/>
        <v>#N/A</v>
      </c>
      <c r="GZ60" s="170" t="e">
        <f t="shared" si="291"/>
        <v>#N/A</v>
      </c>
      <c r="HA60" s="170" t="e">
        <f t="shared" si="292"/>
        <v>#N/A</v>
      </c>
      <c r="HB60" s="170" t="e">
        <f t="shared" si="293"/>
        <v>#N/A</v>
      </c>
      <c r="HC60" s="170" t="e">
        <f t="shared" si="294"/>
        <v>#N/A</v>
      </c>
      <c r="HD60" s="170" t="e">
        <f t="shared" si="295"/>
        <v>#N/A</v>
      </c>
      <c r="HE60" s="170" t="e">
        <f t="shared" si="296"/>
        <v>#N/A</v>
      </c>
      <c r="HF60" s="170" t="e">
        <f t="shared" si="297"/>
        <v>#N/A</v>
      </c>
      <c r="HG60" s="170" t="e">
        <f t="shared" si="298"/>
        <v>#N/A</v>
      </c>
      <c r="HH60" s="170" t="e">
        <f t="shared" si="299"/>
        <v>#N/A</v>
      </c>
      <c r="HI60" s="170" t="e">
        <f t="shared" si="300"/>
        <v>#N/A</v>
      </c>
      <c r="HJ60" s="170" t="e">
        <f t="shared" si="301"/>
        <v>#N/A</v>
      </c>
      <c r="HK60" s="170" t="e">
        <f t="shared" si="302"/>
        <v>#N/A</v>
      </c>
      <c r="HL60" s="170" t="e">
        <f t="shared" si="303"/>
        <v>#N/A</v>
      </c>
      <c r="HM60" s="170" t="e">
        <f t="shared" si="304"/>
        <v>#N/A</v>
      </c>
      <c r="HN60" s="170" t="e">
        <f t="shared" si="305"/>
        <v>#N/A</v>
      </c>
      <c r="HO60" s="170" t="e">
        <f t="shared" si="306"/>
        <v>#N/A</v>
      </c>
      <c r="HP60" s="170" t="e">
        <f t="shared" si="307"/>
        <v>#N/A</v>
      </c>
      <c r="HQ60" s="170" t="e">
        <f t="shared" si="308"/>
        <v>#N/A</v>
      </c>
      <c r="HR60" s="170" t="e">
        <f t="shared" si="309"/>
        <v>#N/A</v>
      </c>
      <c r="HS60" s="170" t="e">
        <f t="shared" si="310"/>
        <v>#N/A</v>
      </c>
      <c r="HT60" s="170" t="e">
        <f t="shared" si="311"/>
        <v>#N/A</v>
      </c>
    </row>
    <row r="61" spans="1:228" hidden="1" x14ac:dyDescent="0.25">
      <c r="A61" s="4">
        <v>58</v>
      </c>
      <c r="B61" s="110"/>
      <c r="C61" s="118"/>
      <c r="D61" s="123" t="str">
        <f t="shared" si="205"/>
        <v/>
      </c>
      <c r="E61" s="96"/>
      <c r="F61" s="123" t="str">
        <f t="shared" si="206"/>
        <v/>
      </c>
      <c r="G61" s="118"/>
      <c r="H61" s="111"/>
      <c r="I61" s="36" t="str">
        <f t="shared" si="0"/>
        <v/>
      </c>
      <c r="J61" s="36" t="str">
        <f t="shared" si="1"/>
        <v/>
      </c>
      <c r="K61" s="74" t="str">
        <f t="shared" si="109"/>
        <v/>
      </c>
      <c r="L61" s="23"/>
      <c r="M61" s="58"/>
      <c r="N61" s="281"/>
      <c r="O61" s="75" t="str">
        <f>IF(AND(D61&gt;0,E61&gt;0,F61&gt;0),IF(ISBLANK(N61),IF(ISBLANK(L61),"",(F61-D61)*VLOOKUP(L61,VLookups!$A$4:$B$13,2,FALSE)),N61),"")</f>
        <v/>
      </c>
      <c r="P61" s="76" t="str">
        <f t="shared" si="207"/>
        <v/>
      </c>
      <c r="Q61" s="96"/>
      <c r="R61" s="271" t="str">
        <f>IF(AND(Q61&gt;0,E61&gt;0,NOT(O61="")),ABS(VLOOKUP($Q$1,VLookups!$A$43:$B$44,2,FALSE)-_xlfn.NORM.DIST(Q61,K61,O61,TRUE)),"")</f>
        <v/>
      </c>
      <c r="S61" s="95" t="str">
        <f>IF(AND($D61&gt;0,$E61&gt;0,$F61&gt;0,NOT(ISBLANK($L61))),_xlfn.NORM.INV(ABS(VLOOKUP($Q$1,VLookups!$A$43:$B$44,2,FALSE)-S$3),$K61,$O61),"")</f>
        <v/>
      </c>
      <c r="T61" s="94" t="str">
        <f>IF(AND($D61&gt;0,$E61&gt;0,$F61&gt;0,NOT(ISBLANK($L61))),_xlfn.NORM.INV(ABS(VLOOKUP($Q$1,VLookups!$A$43:$B$44,2,FALSE)-T$3),$K61,$O61),"")</f>
        <v/>
      </c>
      <c r="U61" s="95" t="str">
        <f>IF(AND($D61&gt;0,$E61&gt;0,$F61&gt;0,NOT(ISBLANK($L61))),_xlfn.NORM.INV(ABS(VLOOKUP($Q$1,VLookups!$A$43:$B$44,2,FALSE)-U$3),$K61,$O61),"")</f>
        <v/>
      </c>
      <c r="V61" s="94" t="str">
        <f>IF(AND($D61&gt;0,$E61&gt;0,$F61&gt;0,NOT(ISBLANK($L61))),_xlfn.NORM.INV(ABS(VLOOKUP($Q$1,VLookups!$A$43:$B$44,2,FALSE)-V$3),$K61,$O61),"")</f>
        <v/>
      </c>
      <c r="W61" s="95" t="str">
        <f>IF(AND($D61&gt;0,$E61&gt;0,$F61&gt;0,NOT(ISBLANK($L61))),_xlfn.NORM.INV(ABS(VLOOKUP($Q$1,VLookups!$A$43:$B$44,2,FALSE)-W$3),$K61,$O61),"")</f>
        <v/>
      </c>
      <c r="X61" s="94" t="str">
        <f>IF(AND($D61&gt;0,$E61&gt;0,$F61&gt;0,NOT(ISBLANK($L61))),_xlfn.NORM.INV(ABS(VLOOKUP($Q$1,VLookups!$A$43:$B$44,2,FALSE)-X$3),$K61,$O61),"")</f>
        <v/>
      </c>
      <c r="Y61" s="5"/>
      <c r="Z61" s="169" t="str">
        <f t="shared" si="110"/>
        <v/>
      </c>
      <c r="AA61" s="50" t="str">
        <f t="shared" ref="AA61:AT61" si="384">IF(ISNONTEXT($Z61),AB61-$Z61,"")</f>
        <v/>
      </c>
      <c r="AB61" s="50" t="str">
        <f t="shared" si="384"/>
        <v/>
      </c>
      <c r="AC61" s="50" t="str">
        <f t="shared" si="384"/>
        <v/>
      </c>
      <c r="AD61" s="50" t="str">
        <f t="shared" si="384"/>
        <v/>
      </c>
      <c r="AE61" s="50" t="str">
        <f t="shared" si="384"/>
        <v/>
      </c>
      <c r="AF61" s="50" t="str">
        <f t="shared" si="384"/>
        <v/>
      </c>
      <c r="AG61" s="50" t="str">
        <f t="shared" si="384"/>
        <v/>
      </c>
      <c r="AH61" s="50" t="str">
        <f t="shared" si="384"/>
        <v/>
      </c>
      <c r="AI61" s="50" t="str">
        <f t="shared" si="384"/>
        <v/>
      </c>
      <c r="AJ61" s="50" t="str">
        <f t="shared" si="384"/>
        <v/>
      </c>
      <c r="AK61" s="50" t="str">
        <f t="shared" si="384"/>
        <v/>
      </c>
      <c r="AL61" s="50" t="str">
        <f t="shared" si="384"/>
        <v/>
      </c>
      <c r="AM61" s="50" t="str">
        <f t="shared" si="384"/>
        <v/>
      </c>
      <c r="AN61" s="50" t="str">
        <f t="shared" si="384"/>
        <v/>
      </c>
      <c r="AO61" s="50" t="str">
        <f t="shared" si="384"/>
        <v/>
      </c>
      <c r="AP61" s="50" t="str">
        <f t="shared" si="384"/>
        <v/>
      </c>
      <c r="AQ61" s="50" t="str">
        <f t="shared" si="384"/>
        <v/>
      </c>
      <c r="AR61" s="50" t="str">
        <f t="shared" si="384"/>
        <v/>
      </c>
      <c r="AS61" s="50" t="str">
        <f t="shared" si="384"/>
        <v/>
      </c>
      <c r="AT61" s="50" t="str">
        <f t="shared" si="384"/>
        <v/>
      </c>
      <c r="AU61" s="50" t="str">
        <f t="shared" si="112"/>
        <v/>
      </c>
      <c r="AV61" s="50" t="str">
        <f t="shared" ref="AV61:DG61" si="385">IF(ISNONTEXT($Z61),AU61+$Z61,"")</f>
        <v/>
      </c>
      <c r="AW61" s="50" t="str">
        <f t="shared" si="385"/>
        <v/>
      </c>
      <c r="AX61" s="50" t="str">
        <f t="shared" si="385"/>
        <v/>
      </c>
      <c r="AY61" s="50" t="str">
        <f t="shared" si="385"/>
        <v/>
      </c>
      <c r="AZ61" s="50" t="str">
        <f t="shared" si="385"/>
        <v/>
      </c>
      <c r="BA61" s="50" t="str">
        <f t="shared" si="385"/>
        <v/>
      </c>
      <c r="BB61" s="50" t="str">
        <f t="shared" si="385"/>
        <v/>
      </c>
      <c r="BC61" s="50" t="str">
        <f t="shared" si="385"/>
        <v/>
      </c>
      <c r="BD61" s="50" t="str">
        <f t="shared" si="385"/>
        <v/>
      </c>
      <c r="BE61" s="50" t="str">
        <f t="shared" si="385"/>
        <v/>
      </c>
      <c r="BF61" s="50" t="str">
        <f t="shared" si="385"/>
        <v/>
      </c>
      <c r="BG61" s="50" t="str">
        <f t="shared" si="385"/>
        <v/>
      </c>
      <c r="BH61" s="50" t="str">
        <f t="shared" si="385"/>
        <v/>
      </c>
      <c r="BI61" s="50" t="str">
        <f t="shared" si="385"/>
        <v/>
      </c>
      <c r="BJ61" s="50" t="str">
        <f t="shared" si="385"/>
        <v/>
      </c>
      <c r="BK61" s="50" t="str">
        <f t="shared" si="385"/>
        <v/>
      </c>
      <c r="BL61" s="50" t="str">
        <f t="shared" si="385"/>
        <v/>
      </c>
      <c r="BM61" s="50" t="str">
        <f t="shared" si="385"/>
        <v/>
      </c>
      <c r="BN61" s="50" t="str">
        <f t="shared" si="385"/>
        <v/>
      </c>
      <c r="BO61" s="50" t="str">
        <f t="shared" si="385"/>
        <v/>
      </c>
      <c r="BP61" s="50" t="str">
        <f t="shared" si="385"/>
        <v/>
      </c>
      <c r="BQ61" s="50" t="str">
        <f t="shared" si="385"/>
        <v/>
      </c>
      <c r="BR61" s="50" t="str">
        <f t="shared" si="385"/>
        <v/>
      </c>
      <c r="BS61" s="50" t="str">
        <f t="shared" si="385"/>
        <v/>
      </c>
      <c r="BT61" s="50" t="str">
        <f t="shared" si="385"/>
        <v/>
      </c>
      <c r="BU61" s="50" t="str">
        <f t="shared" si="385"/>
        <v/>
      </c>
      <c r="BV61" s="50" t="str">
        <f t="shared" si="385"/>
        <v/>
      </c>
      <c r="BW61" s="50" t="str">
        <f t="shared" si="385"/>
        <v/>
      </c>
      <c r="BX61" s="50" t="str">
        <f t="shared" si="385"/>
        <v/>
      </c>
      <c r="BY61" s="50" t="str">
        <f t="shared" si="385"/>
        <v/>
      </c>
      <c r="BZ61" s="50" t="str">
        <f t="shared" si="385"/>
        <v/>
      </c>
      <c r="CA61" s="50" t="str">
        <f t="shared" si="385"/>
        <v/>
      </c>
      <c r="CB61" s="50" t="str">
        <f t="shared" si="385"/>
        <v/>
      </c>
      <c r="CC61" s="50" t="str">
        <f t="shared" si="385"/>
        <v/>
      </c>
      <c r="CD61" s="50" t="str">
        <f t="shared" si="385"/>
        <v/>
      </c>
      <c r="CE61" s="50" t="str">
        <f t="shared" si="385"/>
        <v/>
      </c>
      <c r="CF61" s="50" t="str">
        <f t="shared" si="385"/>
        <v/>
      </c>
      <c r="CG61" s="50" t="str">
        <f t="shared" si="385"/>
        <v/>
      </c>
      <c r="CH61" s="50" t="str">
        <f t="shared" si="385"/>
        <v/>
      </c>
      <c r="CI61" s="50" t="str">
        <f t="shared" si="385"/>
        <v/>
      </c>
      <c r="CJ61" s="50" t="str">
        <f t="shared" si="385"/>
        <v/>
      </c>
      <c r="CK61" s="50" t="str">
        <f t="shared" si="385"/>
        <v/>
      </c>
      <c r="CL61" s="50" t="str">
        <f t="shared" si="385"/>
        <v/>
      </c>
      <c r="CM61" s="50" t="str">
        <f t="shared" si="385"/>
        <v/>
      </c>
      <c r="CN61" s="50" t="str">
        <f t="shared" si="385"/>
        <v/>
      </c>
      <c r="CO61" s="50" t="str">
        <f t="shared" si="385"/>
        <v/>
      </c>
      <c r="CP61" s="50" t="str">
        <f t="shared" si="385"/>
        <v/>
      </c>
      <c r="CQ61" s="50" t="str">
        <f t="shared" si="385"/>
        <v/>
      </c>
      <c r="CR61" s="50" t="str">
        <f t="shared" si="385"/>
        <v/>
      </c>
      <c r="CS61" s="50" t="str">
        <f t="shared" si="385"/>
        <v/>
      </c>
      <c r="CT61" s="50" t="str">
        <f t="shared" si="385"/>
        <v/>
      </c>
      <c r="CU61" s="50" t="str">
        <f t="shared" si="385"/>
        <v/>
      </c>
      <c r="CV61" s="50" t="str">
        <f t="shared" si="385"/>
        <v/>
      </c>
      <c r="CW61" s="50" t="str">
        <f t="shared" si="385"/>
        <v/>
      </c>
      <c r="CX61" s="50" t="str">
        <f t="shared" si="385"/>
        <v/>
      </c>
      <c r="CY61" s="50" t="str">
        <f t="shared" si="385"/>
        <v/>
      </c>
      <c r="CZ61" s="50" t="str">
        <f t="shared" si="385"/>
        <v/>
      </c>
      <c r="DA61" s="50" t="str">
        <f t="shared" si="385"/>
        <v/>
      </c>
      <c r="DB61" s="50" t="str">
        <f t="shared" si="385"/>
        <v/>
      </c>
      <c r="DC61" s="50" t="str">
        <f t="shared" si="385"/>
        <v/>
      </c>
      <c r="DD61" s="50" t="str">
        <f t="shared" si="385"/>
        <v/>
      </c>
      <c r="DE61" s="50" t="str">
        <f t="shared" si="385"/>
        <v/>
      </c>
      <c r="DF61" s="50" t="str">
        <f t="shared" si="385"/>
        <v/>
      </c>
      <c r="DG61" s="50" t="str">
        <f t="shared" si="385"/>
        <v/>
      </c>
      <c r="DH61" s="50" t="str">
        <f t="shared" ref="DH61:DW61" si="386">IF(ISNONTEXT($Z61),DG61+$Z61,"")</f>
        <v/>
      </c>
      <c r="DI61" s="50" t="str">
        <f t="shared" si="386"/>
        <v/>
      </c>
      <c r="DJ61" s="50" t="str">
        <f t="shared" si="386"/>
        <v/>
      </c>
      <c r="DK61" s="50" t="str">
        <f t="shared" si="386"/>
        <v/>
      </c>
      <c r="DL61" s="50" t="str">
        <f t="shared" si="386"/>
        <v/>
      </c>
      <c r="DM61" s="50" t="str">
        <f t="shared" si="386"/>
        <v/>
      </c>
      <c r="DN61" s="50" t="str">
        <f t="shared" si="386"/>
        <v/>
      </c>
      <c r="DO61" s="50" t="str">
        <f t="shared" si="386"/>
        <v/>
      </c>
      <c r="DP61" s="50" t="str">
        <f t="shared" si="386"/>
        <v/>
      </c>
      <c r="DQ61" s="50" t="str">
        <f t="shared" si="386"/>
        <v/>
      </c>
      <c r="DR61" s="50" t="str">
        <f t="shared" si="386"/>
        <v/>
      </c>
      <c r="DS61" s="50" t="str">
        <f t="shared" si="386"/>
        <v/>
      </c>
      <c r="DT61" s="50" t="str">
        <f t="shared" si="386"/>
        <v/>
      </c>
      <c r="DU61" s="50" t="str">
        <f t="shared" si="386"/>
        <v/>
      </c>
      <c r="DV61" s="50" t="str">
        <f t="shared" si="386"/>
        <v/>
      </c>
      <c r="DW61" s="50" t="str">
        <f t="shared" si="386"/>
        <v/>
      </c>
      <c r="DX61" s="170" t="e">
        <f t="shared" si="211"/>
        <v>#N/A</v>
      </c>
      <c r="DY61" s="170" t="e">
        <f t="shared" si="212"/>
        <v>#N/A</v>
      </c>
      <c r="DZ61" s="170" t="e">
        <f t="shared" si="213"/>
        <v>#N/A</v>
      </c>
      <c r="EA61" s="170" t="e">
        <f t="shared" si="214"/>
        <v>#N/A</v>
      </c>
      <c r="EB61" s="170" t="e">
        <f t="shared" si="215"/>
        <v>#N/A</v>
      </c>
      <c r="EC61" s="170" t="e">
        <f t="shared" si="216"/>
        <v>#N/A</v>
      </c>
      <c r="ED61" s="170" t="e">
        <f t="shared" si="217"/>
        <v>#N/A</v>
      </c>
      <c r="EE61" s="170" t="e">
        <f t="shared" si="218"/>
        <v>#N/A</v>
      </c>
      <c r="EF61" s="170" t="e">
        <f t="shared" si="219"/>
        <v>#N/A</v>
      </c>
      <c r="EG61" s="170" t="e">
        <f t="shared" si="220"/>
        <v>#N/A</v>
      </c>
      <c r="EH61" s="170" t="e">
        <f t="shared" si="221"/>
        <v>#N/A</v>
      </c>
      <c r="EI61" s="170" t="e">
        <f t="shared" si="222"/>
        <v>#N/A</v>
      </c>
      <c r="EJ61" s="170" t="e">
        <f t="shared" si="223"/>
        <v>#N/A</v>
      </c>
      <c r="EK61" s="170" t="e">
        <f t="shared" si="224"/>
        <v>#N/A</v>
      </c>
      <c r="EL61" s="170" t="e">
        <f t="shared" si="225"/>
        <v>#N/A</v>
      </c>
      <c r="EM61" s="170" t="e">
        <f t="shared" si="226"/>
        <v>#N/A</v>
      </c>
      <c r="EN61" s="170" t="e">
        <f t="shared" si="227"/>
        <v>#N/A</v>
      </c>
      <c r="EO61" s="170" t="e">
        <f t="shared" si="228"/>
        <v>#N/A</v>
      </c>
      <c r="EP61" s="170" t="e">
        <f t="shared" si="229"/>
        <v>#N/A</v>
      </c>
      <c r="EQ61" s="170" t="e">
        <f t="shared" si="230"/>
        <v>#N/A</v>
      </c>
      <c r="ER61" s="170" t="e">
        <f t="shared" si="231"/>
        <v>#N/A</v>
      </c>
      <c r="ES61" s="170" t="e">
        <f t="shared" si="232"/>
        <v>#N/A</v>
      </c>
      <c r="ET61" s="170" t="e">
        <f t="shared" si="233"/>
        <v>#N/A</v>
      </c>
      <c r="EU61" s="170" t="e">
        <f t="shared" si="234"/>
        <v>#N/A</v>
      </c>
      <c r="EV61" s="170" t="e">
        <f t="shared" si="235"/>
        <v>#N/A</v>
      </c>
      <c r="EW61" s="170" t="e">
        <f t="shared" si="236"/>
        <v>#N/A</v>
      </c>
      <c r="EX61" s="170" t="e">
        <f t="shared" si="237"/>
        <v>#N/A</v>
      </c>
      <c r="EY61" s="170" t="e">
        <f t="shared" si="238"/>
        <v>#N/A</v>
      </c>
      <c r="EZ61" s="170" t="e">
        <f t="shared" si="239"/>
        <v>#N/A</v>
      </c>
      <c r="FA61" s="170" t="e">
        <f t="shared" si="240"/>
        <v>#N/A</v>
      </c>
      <c r="FB61" s="170" t="e">
        <f t="shared" si="241"/>
        <v>#N/A</v>
      </c>
      <c r="FC61" s="170" t="e">
        <f t="shared" si="242"/>
        <v>#N/A</v>
      </c>
      <c r="FD61" s="170" t="e">
        <f t="shared" si="243"/>
        <v>#N/A</v>
      </c>
      <c r="FE61" s="170" t="e">
        <f t="shared" si="244"/>
        <v>#N/A</v>
      </c>
      <c r="FF61" s="170" t="e">
        <f t="shared" si="245"/>
        <v>#N/A</v>
      </c>
      <c r="FG61" s="170" t="e">
        <f t="shared" si="246"/>
        <v>#N/A</v>
      </c>
      <c r="FH61" s="170" t="e">
        <f t="shared" si="247"/>
        <v>#N/A</v>
      </c>
      <c r="FI61" s="170" t="e">
        <f t="shared" si="248"/>
        <v>#N/A</v>
      </c>
      <c r="FJ61" s="170" t="e">
        <f t="shared" si="249"/>
        <v>#N/A</v>
      </c>
      <c r="FK61" s="170" t="e">
        <f t="shared" si="250"/>
        <v>#N/A</v>
      </c>
      <c r="FL61" s="170" t="e">
        <f t="shared" si="251"/>
        <v>#N/A</v>
      </c>
      <c r="FM61" s="170" t="e">
        <f t="shared" si="252"/>
        <v>#N/A</v>
      </c>
      <c r="FN61" s="170" t="e">
        <f t="shared" si="253"/>
        <v>#N/A</v>
      </c>
      <c r="FO61" s="170" t="e">
        <f t="shared" si="254"/>
        <v>#N/A</v>
      </c>
      <c r="FP61" s="170" t="e">
        <f t="shared" si="255"/>
        <v>#N/A</v>
      </c>
      <c r="FQ61" s="170" t="e">
        <f t="shared" si="256"/>
        <v>#N/A</v>
      </c>
      <c r="FR61" s="170" t="e">
        <f t="shared" si="257"/>
        <v>#N/A</v>
      </c>
      <c r="FS61" s="170" t="e">
        <f t="shared" si="258"/>
        <v>#N/A</v>
      </c>
      <c r="FT61" s="170" t="e">
        <f t="shared" si="259"/>
        <v>#N/A</v>
      </c>
      <c r="FU61" s="170" t="e">
        <f t="shared" si="260"/>
        <v>#N/A</v>
      </c>
      <c r="FV61" s="170" t="e">
        <f t="shared" si="261"/>
        <v>#N/A</v>
      </c>
      <c r="FW61" s="170" t="e">
        <f t="shared" si="262"/>
        <v>#N/A</v>
      </c>
      <c r="FX61" s="170" t="e">
        <f t="shared" si="263"/>
        <v>#N/A</v>
      </c>
      <c r="FY61" s="170" t="e">
        <f t="shared" si="264"/>
        <v>#N/A</v>
      </c>
      <c r="FZ61" s="170" t="e">
        <f t="shared" si="265"/>
        <v>#N/A</v>
      </c>
      <c r="GA61" s="170" t="e">
        <f t="shared" si="266"/>
        <v>#N/A</v>
      </c>
      <c r="GB61" s="170" t="e">
        <f t="shared" si="267"/>
        <v>#N/A</v>
      </c>
      <c r="GC61" s="170" t="e">
        <f t="shared" si="268"/>
        <v>#N/A</v>
      </c>
      <c r="GD61" s="170" t="e">
        <f t="shared" si="269"/>
        <v>#N/A</v>
      </c>
      <c r="GE61" s="170" t="e">
        <f t="shared" si="270"/>
        <v>#N/A</v>
      </c>
      <c r="GF61" s="170" t="e">
        <f t="shared" si="271"/>
        <v>#N/A</v>
      </c>
      <c r="GG61" s="170" t="e">
        <f t="shared" si="272"/>
        <v>#N/A</v>
      </c>
      <c r="GH61" s="170" t="e">
        <f t="shared" si="273"/>
        <v>#N/A</v>
      </c>
      <c r="GI61" s="170" t="e">
        <f t="shared" si="274"/>
        <v>#N/A</v>
      </c>
      <c r="GJ61" s="170" t="e">
        <f t="shared" si="275"/>
        <v>#N/A</v>
      </c>
      <c r="GK61" s="170" t="e">
        <f t="shared" si="276"/>
        <v>#N/A</v>
      </c>
      <c r="GL61" s="170" t="e">
        <f t="shared" si="277"/>
        <v>#N/A</v>
      </c>
      <c r="GM61" s="170" t="e">
        <f t="shared" si="278"/>
        <v>#N/A</v>
      </c>
      <c r="GN61" s="170" t="e">
        <f t="shared" si="279"/>
        <v>#N/A</v>
      </c>
      <c r="GO61" s="170" t="e">
        <f t="shared" si="280"/>
        <v>#N/A</v>
      </c>
      <c r="GP61" s="170" t="e">
        <f t="shared" si="281"/>
        <v>#N/A</v>
      </c>
      <c r="GQ61" s="170" t="e">
        <f t="shared" si="282"/>
        <v>#N/A</v>
      </c>
      <c r="GR61" s="170" t="e">
        <f t="shared" si="283"/>
        <v>#N/A</v>
      </c>
      <c r="GS61" s="170" t="e">
        <f t="shared" si="284"/>
        <v>#N/A</v>
      </c>
      <c r="GT61" s="170" t="e">
        <f t="shared" si="285"/>
        <v>#N/A</v>
      </c>
      <c r="GU61" s="170" t="e">
        <f t="shared" si="286"/>
        <v>#N/A</v>
      </c>
      <c r="GV61" s="170" t="e">
        <f t="shared" si="287"/>
        <v>#N/A</v>
      </c>
      <c r="GW61" s="170" t="e">
        <f t="shared" si="288"/>
        <v>#N/A</v>
      </c>
      <c r="GX61" s="170" t="e">
        <f t="shared" si="289"/>
        <v>#N/A</v>
      </c>
      <c r="GY61" s="170" t="e">
        <f t="shared" si="290"/>
        <v>#N/A</v>
      </c>
      <c r="GZ61" s="170" t="e">
        <f t="shared" si="291"/>
        <v>#N/A</v>
      </c>
      <c r="HA61" s="170" t="e">
        <f t="shared" si="292"/>
        <v>#N/A</v>
      </c>
      <c r="HB61" s="170" t="e">
        <f t="shared" si="293"/>
        <v>#N/A</v>
      </c>
      <c r="HC61" s="170" t="e">
        <f t="shared" si="294"/>
        <v>#N/A</v>
      </c>
      <c r="HD61" s="170" t="e">
        <f t="shared" si="295"/>
        <v>#N/A</v>
      </c>
      <c r="HE61" s="170" t="e">
        <f t="shared" si="296"/>
        <v>#N/A</v>
      </c>
      <c r="HF61" s="170" t="e">
        <f t="shared" si="297"/>
        <v>#N/A</v>
      </c>
      <c r="HG61" s="170" t="e">
        <f t="shared" si="298"/>
        <v>#N/A</v>
      </c>
      <c r="HH61" s="170" t="e">
        <f t="shared" si="299"/>
        <v>#N/A</v>
      </c>
      <c r="HI61" s="170" t="e">
        <f t="shared" si="300"/>
        <v>#N/A</v>
      </c>
      <c r="HJ61" s="170" t="e">
        <f t="shared" si="301"/>
        <v>#N/A</v>
      </c>
      <c r="HK61" s="170" t="e">
        <f t="shared" si="302"/>
        <v>#N/A</v>
      </c>
      <c r="HL61" s="170" t="e">
        <f t="shared" si="303"/>
        <v>#N/A</v>
      </c>
      <c r="HM61" s="170" t="e">
        <f t="shared" si="304"/>
        <v>#N/A</v>
      </c>
      <c r="HN61" s="170" t="e">
        <f t="shared" si="305"/>
        <v>#N/A</v>
      </c>
      <c r="HO61" s="170" t="e">
        <f t="shared" si="306"/>
        <v>#N/A</v>
      </c>
      <c r="HP61" s="170" t="e">
        <f t="shared" si="307"/>
        <v>#N/A</v>
      </c>
      <c r="HQ61" s="170" t="e">
        <f t="shared" si="308"/>
        <v>#N/A</v>
      </c>
      <c r="HR61" s="170" t="e">
        <f t="shared" si="309"/>
        <v>#N/A</v>
      </c>
      <c r="HS61" s="170" t="e">
        <f t="shared" si="310"/>
        <v>#N/A</v>
      </c>
      <c r="HT61" s="170" t="e">
        <f t="shared" si="311"/>
        <v>#N/A</v>
      </c>
    </row>
    <row r="62" spans="1:228" hidden="1" x14ac:dyDescent="0.25">
      <c r="A62" s="4">
        <v>59</v>
      </c>
      <c r="B62" s="110"/>
      <c r="C62" s="118"/>
      <c r="D62" s="123" t="str">
        <f t="shared" si="205"/>
        <v/>
      </c>
      <c r="E62" s="96"/>
      <c r="F62" s="123" t="str">
        <f t="shared" si="206"/>
        <v/>
      </c>
      <c r="G62" s="118"/>
      <c r="H62" s="111"/>
      <c r="I62" s="36" t="str">
        <f t="shared" si="0"/>
        <v/>
      </c>
      <c r="J62" s="36" t="str">
        <f t="shared" si="1"/>
        <v/>
      </c>
      <c r="K62" s="74" t="str">
        <f t="shared" si="109"/>
        <v/>
      </c>
      <c r="L62" s="23"/>
      <c r="M62" s="58"/>
      <c r="N62" s="281"/>
      <c r="O62" s="75" t="str">
        <f>IF(AND(D62&gt;0,E62&gt;0,F62&gt;0),IF(ISBLANK(N62),IF(ISBLANK(L62),"",(F62-D62)*VLOOKUP(L62,VLookups!$A$4:$B$13,2,FALSE)),N62),"")</f>
        <v/>
      </c>
      <c r="P62" s="76" t="str">
        <f t="shared" si="207"/>
        <v/>
      </c>
      <c r="Q62" s="96"/>
      <c r="R62" s="271" t="str">
        <f>IF(AND(Q62&gt;0,E62&gt;0,NOT(O62="")),ABS(VLOOKUP($Q$1,VLookups!$A$43:$B$44,2,FALSE)-_xlfn.NORM.DIST(Q62,K62,O62,TRUE)),"")</f>
        <v/>
      </c>
      <c r="S62" s="95" t="str">
        <f>IF(AND($D62&gt;0,$E62&gt;0,$F62&gt;0,NOT(ISBLANK($L62))),_xlfn.NORM.INV(ABS(VLOOKUP($Q$1,VLookups!$A$43:$B$44,2,FALSE)-S$3),$K62,$O62),"")</f>
        <v/>
      </c>
      <c r="T62" s="94" t="str">
        <f>IF(AND($D62&gt;0,$E62&gt;0,$F62&gt;0,NOT(ISBLANK($L62))),_xlfn.NORM.INV(ABS(VLOOKUP($Q$1,VLookups!$A$43:$B$44,2,FALSE)-T$3),$K62,$O62),"")</f>
        <v/>
      </c>
      <c r="U62" s="95" t="str">
        <f>IF(AND($D62&gt;0,$E62&gt;0,$F62&gt;0,NOT(ISBLANK($L62))),_xlfn.NORM.INV(ABS(VLOOKUP($Q$1,VLookups!$A$43:$B$44,2,FALSE)-U$3),$K62,$O62),"")</f>
        <v/>
      </c>
      <c r="V62" s="94" t="str">
        <f>IF(AND($D62&gt;0,$E62&gt;0,$F62&gt;0,NOT(ISBLANK($L62))),_xlfn.NORM.INV(ABS(VLOOKUP($Q$1,VLookups!$A$43:$B$44,2,FALSE)-V$3),$K62,$O62),"")</f>
        <v/>
      </c>
      <c r="W62" s="95" t="str">
        <f>IF(AND($D62&gt;0,$E62&gt;0,$F62&gt;0,NOT(ISBLANK($L62))),_xlfn.NORM.INV(ABS(VLOOKUP($Q$1,VLookups!$A$43:$B$44,2,FALSE)-W$3),$K62,$O62),"")</f>
        <v/>
      </c>
      <c r="X62" s="94" t="str">
        <f>IF(AND($D62&gt;0,$E62&gt;0,$F62&gt;0,NOT(ISBLANK($L62))),_xlfn.NORM.INV(ABS(VLOOKUP($Q$1,VLookups!$A$43:$B$44,2,FALSE)-X$3),$K62,$O62),"")</f>
        <v/>
      </c>
      <c r="Y62" s="5"/>
      <c r="Z62" s="169" t="str">
        <f t="shared" si="110"/>
        <v/>
      </c>
      <c r="AA62" s="50" t="str">
        <f t="shared" ref="AA62:AT62" si="387">IF(ISNONTEXT($Z62),AB62-$Z62,"")</f>
        <v/>
      </c>
      <c r="AB62" s="50" t="str">
        <f t="shared" si="387"/>
        <v/>
      </c>
      <c r="AC62" s="50" t="str">
        <f t="shared" si="387"/>
        <v/>
      </c>
      <c r="AD62" s="50" t="str">
        <f t="shared" si="387"/>
        <v/>
      </c>
      <c r="AE62" s="50" t="str">
        <f t="shared" si="387"/>
        <v/>
      </c>
      <c r="AF62" s="50" t="str">
        <f t="shared" si="387"/>
        <v/>
      </c>
      <c r="AG62" s="50" t="str">
        <f t="shared" si="387"/>
        <v/>
      </c>
      <c r="AH62" s="50" t="str">
        <f t="shared" si="387"/>
        <v/>
      </c>
      <c r="AI62" s="50" t="str">
        <f t="shared" si="387"/>
        <v/>
      </c>
      <c r="AJ62" s="50" t="str">
        <f t="shared" si="387"/>
        <v/>
      </c>
      <c r="AK62" s="50" t="str">
        <f t="shared" si="387"/>
        <v/>
      </c>
      <c r="AL62" s="50" t="str">
        <f t="shared" si="387"/>
        <v/>
      </c>
      <c r="AM62" s="50" t="str">
        <f t="shared" si="387"/>
        <v/>
      </c>
      <c r="AN62" s="50" t="str">
        <f t="shared" si="387"/>
        <v/>
      </c>
      <c r="AO62" s="50" t="str">
        <f t="shared" si="387"/>
        <v/>
      </c>
      <c r="AP62" s="50" t="str">
        <f t="shared" si="387"/>
        <v/>
      </c>
      <c r="AQ62" s="50" t="str">
        <f t="shared" si="387"/>
        <v/>
      </c>
      <c r="AR62" s="50" t="str">
        <f t="shared" si="387"/>
        <v/>
      </c>
      <c r="AS62" s="50" t="str">
        <f t="shared" si="387"/>
        <v/>
      </c>
      <c r="AT62" s="50" t="str">
        <f t="shared" si="387"/>
        <v/>
      </c>
      <c r="AU62" s="50" t="str">
        <f t="shared" si="112"/>
        <v/>
      </c>
      <c r="AV62" s="50" t="str">
        <f t="shared" ref="AV62:DG62" si="388">IF(ISNONTEXT($Z62),AU62+$Z62,"")</f>
        <v/>
      </c>
      <c r="AW62" s="50" t="str">
        <f t="shared" si="388"/>
        <v/>
      </c>
      <c r="AX62" s="50" t="str">
        <f t="shared" si="388"/>
        <v/>
      </c>
      <c r="AY62" s="50" t="str">
        <f t="shared" si="388"/>
        <v/>
      </c>
      <c r="AZ62" s="50" t="str">
        <f t="shared" si="388"/>
        <v/>
      </c>
      <c r="BA62" s="50" t="str">
        <f t="shared" si="388"/>
        <v/>
      </c>
      <c r="BB62" s="50" t="str">
        <f t="shared" si="388"/>
        <v/>
      </c>
      <c r="BC62" s="50" t="str">
        <f t="shared" si="388"/>
        <v/>
      </c>
      <c r="BD62" s="50" t="str">
        <f t="shared" si="388"/>
        <v/>
      </c>
      <c r="BE62" s="50" t="str">
        <f t="shared" si="388"/>
        <v/>
      </c>
      <c r="BF62" s="50" t="str">
        <f t="shared" si="388"/>
        <v/>
      </c>
      <c r="BG62" s="50" t="str">
        <f t="shared" si="388"/>
        <v/>
      </c>
      <c r="BH62" s="50" t="str">
        <f t="shared" si="388"/>
        <v/>
      </c>
      <c r="BI62" s="50" t="str">
        <f t="shared" si="388"/>
        <v/>
      </c>
      <c r="BJ62" s="50" t="str">
        <f t="shared" si="388"/>
        <v/>
      </c>
      <c r="BK62" s="50" t="str">
        <f t="shared" si="388"/>
        <v/>
      </c>
      <c r="BL62" s="50" t="str">
        <f t="shared" si="388"/>
        <v/>
      </c>
      <c r="BM62" s="50" t="str">
        <f t="shared" si="388"/>
        <v/>
      </c>
      <c r="BN62" s="50" t="str">
        <f t="shared" si="388"/>
        <v/>
      </c>
      <c r="BO62" s="50" t="str">
        <f t="shared" si="388"/>
        <v/>
      </c>
      <c r="BP62" s="50" t="str">
        <f t="shared" si="388"/>
        <v/>
      </c>
      <c r="BQ62" s="50" t="str">
        <f t="shared" si="388"/>
        <v/>
      </c>
      <c r="BR62" s="50" t="str">
        <f t="shared" si="388"/>
        <v/>
      </c>
      <c r="BS62" s="50" t="str">
        <f t="shared" si="388"/>
        <v/>
      </c>
      <c r="BT62" s="50" t="str">
        <f t="shared" si="388"/>
        <v/>
      </c>
      <c r="BU62" s="50" t="str">
        <f t="shared" si="388"/>
        <v/>
      </c>
      <c r="BV62" s="50" t="str">
        <f t="shared" si="388"/>
        <v/>
      </c>
      <c r="BW62" s="50" t="str">
        <f t="shared" si="388"/>
        <v/>
      </c>
      <c r="BX62" s="50" t="str">
        <f t="shared" si="388"/>
        <v/>
      </c>
      <c r="BY62" s="50" t="str">
        <f t="shared" si="388"/>
        <v/>
      </c>
      <c r="BZ62" s="50" t="str">
        <f t="shared" si="388"/>
        <v/>
      </c>
      <c r="CA62" s="50" t="str">
        <f t="shared" si="388"/>
        <v/>
      </c>
      <c r="CB62" s="50" t="str">
        <f t="shared" si="388"/>
        <v/>
      </c>
      <c r="CC62" s="50" t="str">
        <f t="shared" si="388"/>
        <v/>
      </c>
      <c r="CD62" s="50" t="str">
        <f t="shared" si="388"/>
        <v/>
      </c>
      <c r="CE62" s="50" t="str">
        <f t="shared" si="388"/>
        <v/>
      </c>
      <c r="CF62" s="50" t="str">
        <f t="shared" si="388"/>
        <v/>
      </c>
      <c r="CG62" s="50" t="str">
        <f t="shared" si="388"/>
        <v/>
      </c>
      <c r="CH62" s="50" t="str">
        <f t="shared" si="388"/>
        <v/>
      </c>
      <c r="CI62" s="50" t="str">
        <f t="shared" si="388"/>
        <v/>
      </c>
      <c r="CJ62" s="50" t="str">
        <f t="shared" si="388"/>
        <v/>
      </c>
      <c r="CK62" s="50" t="str">
        <f t="shared" si="388"/>
        <v/>
      </c>
      <c r="CL62" s="50" t="str">
        <f t="shared" si="388"/>
        <v/>
      </c>
      <c r="CM62" s="50" t="str">
        <f t="shared" si="388"/>
        <v/>
      </c>
      <c r="CN62" s="50" t="str">
        <f t="shared" si="388"/>
        <v/>
      </c>
      <c r="CO62" s="50" t="str">
        <f t="shared" si="388"/>
        <v/>
      </c>
      <c r="CP62" s="50" t="str">
        <f t="shared" si="388"/>
        <v/>
      </c>
      <c r="CQ62" s="50" t="str">
        <f t="shared" si="388"/>
        <v/>
      </c>
      <c r="CR62" s="50" t="str">
        <f t="shared" si="388"/>
        <v/>
      </c>
      <c r="CS62" s="50" t="str">
        <f t="shared" si="388"/>
        <v/>
      </c>
      <c r="CT62" s="50" t="str">
        <f t="shared" si="388"/>
        <v/>
      </c>
      <c r="CU62" s="50" t="str">
        <f t="shared" si="388"/>
        <v/>
      </c>
      <c r="CV62" s="50" t="str">
        <f t="shared" si="388"/>
        <v/>
      </c>
      <c r="CW62" s="50" t="str">
        <f t="shared" si="388"/>
        <v/>
      </c>
      <c r="CX62" s="50" t="str">
        <f t="shared" si="388"/>
        <v/>
      </c>
      <c r="CY62" s="50" t="str">
        <f t="shared" si="388"/>
        <v/>
      </c>
      <c r="CZ62" s="50" t="str">
        <f t="shared" si="388"/>
        <v/>
      </c>
      <c r="DA62" s="50" t="str">
        <f t="shared" si="388"/>
        <v/>
      </c>
      <c r="DB62" s="50" t="str">
        <f t="shared" si="388"/>
        <v/>
      </c>
      <c r="DC62" s="50" t="str">
        <f t="shared" si="388"/>
        <v/>
      </c>
      <c r="DD62" s="50" t="str">
        <f t="shared" si="388"/>
        <v/>
      </c>
      <c r="DE62" s="50" t="str">
        <f t="shared" si="388"/>
        <v/>
      </c>
      <c r="DF62" s="50" t="str">
        <f t="shared" si="388"/>
        <v/>
      </c>
      <c r="DG62" s="50" t="str">
        <f t="shared" si="388"/>
        <v/>
      </c>
      <c r="DH62" s="50" t="str">
        <f t="shared" ref="DH62:DW62" si="389">IF(ISNONTEXT($Z62),DG62+$Z62,"")</f>
        <v/>
      </c>
      <c r="DI62" s="50" t="str">
        <f t="shared" si="389"/>
        <v/>
      </c>
      <c r="DJ62" s="50" t="str">
        <f t="shared" si="389"/>
        <v/>
      </c>
      <c r="DK62" s="50" t="str">
        <f t="shared" si="389"/>
        <v/>
      </c>
      <c r="DL62" s="50" t="str">
        <f t="shared" si="389"/>
        <v/>
      </c>
      <c r="DM62" s="50" t="str">
        <f t="shared" si="389"/>
        <v/>
      </c>
      <c r="DN62" s="50" t="str">
        <f t="shared" si="389"/>
        <v/>
      </c>
      <c r="DO62" s="50" t="str">
        <f t="shared" si="389"/>
        <v/>
      </c>
      <c r="DP62" s="50" t="str">
        <f t="shared" si="389"/>
        <v/>
      </c>
      <c r="DQ62" s="50" t="str">
        <f t="shared" si="389"/>
        <v/>
      </c>
      <c r="DR62" s="50" t="str">
        <f t="shared" si="389"/>
        <v/>
      </c>
      <c r="DS62" s="50" t="str">
        <f t="shared" si="389"/>
        <v/>
      </c>
      <c r="DT62" s="50" t="str">
        <f t="shared" si="389"/>
        <v/>
      </c>
      <c r="DU62" s="50" t="str">
        <f t="shared" si="389"/>
        <v/>
      </c>
      <c r="DV62" s="50" t="str">
        <f t="shared" si="389"/>
        <v/>
      </c>
      <c r="DW62" s="50" t="str">
        <f t="shared" si="389"/>
        <v/>
      </c>
      <c r="DX62" s="170" t="e">
        <f t="shared" si="211"/>
        <v>#N/A</v>
      </c>
      <c r="DY62" s="170" t="e">
        <f t="shared" si="212"/>
        <v>#N/A</v>
      </c>
      <c r="DZ62" s="170" t="e">
        <f t="shared" si="213"/>
        <v>#N/A</v>
      </c>
      <c r="EA62" s="170" t="e">
        <f t="shared" si="214"/>
        <v>#N/A</v>
      </c>
      <c r="EB62" s="170" t="e">
        <f t="shared" si="215"/>
        <v>#N/A</v>
      </c>
      <c r="EC62" s="170" t="e">
        <f t="shared" si="216"/>
        <v>#N/A</v>
      </c>
      <c r="ED62" s="170" t="e">
        <f t="shared" si="217"/>
        <v>#N/A</v>
      </c>
      <c r="EE62" s="170" t="e">
        <f t="shared" si="218"/>
        <v>#N/A</v>
      </c>
      <c r="EF62" s="170" t="e">
        <f t="shared" si="219"/>
        <v>#N/A</v>
      </c>
      <c r="EG62" s="170" t="e">
        <f t="shared" si="220"/>
        <v>#N/A</v>
      </c>
      <c r="EH62" s="170" t="e">
        <f t="shared" si="221"/>
        <v>#N/A</v>
      </c>
      <c r="EI62" s="170" t="e">
        <f t="shared" si="222"/>
        <v>#N/A</v>
      </c>
      <c r="EJ62" s="170" t="e">
        <f t="shared" si="223"/>
        <v>#N/A</v>
      </c>
      <c r="EK62" s="170" t="e">
        <f t="shared" si="224"/>
        <v>#N/A</v>
      </c>
      <c r="EL62" s="170" t="e">
        <f t="shared" si="225"/>
        <v>#N/A</v>
      </c>
      <c r="EM62" s="170" t="e">
        <f t="shared" si="226"/>
        <v>#N/A</v>
      </c>
      <c r="EN62" s="170" t="e">
        <f t="shared" si="227"/>
        <v>#N/A</v>
      </c>
      <c r="EO62" s="170" t="e">
        <f t="shared" si="228"/>
        <v>#N/A</v>
      </c>
      <c r="EP62" s="170" t="e">
        <f t="shared" si="229"/>
        <v>#N/A</v>
      </c>
      <c r="EQ62" s="170" t="e">
        <f t="shared" si="230"/>
        <v>#N/A</v>
      </c>
      <c r="ER62" s="170" t="e">
        <f t="shared" si="231"/>
        <v>#N/A</v>
      </c>
      <c r="ES62" s="170" t="e">
        <f t="shared" si="232"/>
        <v>#N/A</v>
      </c>
      <c r="ET62" s="170" t="e">
        <f t="shared" si="233"/>
        <v>#N/A</v>
      </c>
      <c r="EU62" s="170" t="e">
        <f t="shared" si="234"/>
        <v>#N/A</v>
      </c>
      <c r="EV62" s="170" t="e">
        <f t="shared" si="235"/>
        <v>#N/A</v>
      </c>
      <c r="EW62" s="170" t="e">
        <f t="shared" si="236"/>
        <v>#N/A</v>
      </c>
      <c r="EX62" s="170" t="e">
        <f t="shared" si="237"/>
        <v>#N/A</v>
      </c>
      <c r="EY62" s="170" t="e">
        <f t="shared" si="238"/>
        <v>#N/A</v>
      </c>
      <c r="EZ62" s="170" t="e">
        <f t="shared" si="239"/>
        <v>#N/A</v>
      </c>
      <c r="FA62" s="170" t="e">
        <f t="shared" si="240"/>
        <v>#N/A</v>
      </c>
      <c r="FB62" s="170" t="e">
        <f t="shared" si="241"/>
        <v>#N/A</v>
      </c>
      <c r="FC62" s="170" t="e">
        <f t="shared" si="242"/>
        <v>#N/A</v>
      </c>
      <c r="FD62" s="170" t="e">
        <f t="shared" si="243"/>
        <v>#N/A</v>
      </c>
      <c r="FE62" s="170" t="e">
        <f t="shared" si="244"/>
        <v>#N/A</v>
      </c>
      <c r="FF62" s="170" t="e">
        <f t="shared" si="245"/>
        <v>#N/A</v>
      </c>
      <c r="FG62" s="170" t="e">
        <f t="shared" si="246"/>
        <v>#N/A</v>
      </c>
      <c r="FH62" s="170" t="e">
        <f t="shared" si="247"/>
        <v>#N/A</v>
      </c>
      <c r="FI62" s="170" t="e">
        <f t="shared" si="248"/>
        <v>#N/A</v>
      </c>
      <c r="FJ62" s="170" t="e">
        <f t="shared" si="249"/>
        <v>#N/A</v>
      </c>
      <c r="FK62" s="170" t="e">
        <f t="shared" si="250"/>
        <v>#N/A</v>
      </c>
      <c r="FL62" s="170" t="e">
        <f t="shared" si="251"/>
        <v>#N/A</v>
      </c>
      <c r="FM62" s="170" t="e">
        <f t="shared" si="252"/>
        <v>#N/A</v>
      </c>
      <c r="FN62" s="170" t="e">
        <f t="shared" si="253"/>
        <v>#N/A</v>
      </c>
      <c r="FO62" s="170" t="e">
        <f t="shared" si="254"/>
        <v>#N/A</v>
      </c>
      <c r="FP62" s="170" t="e">
        <f t="shared" si="255"/>
        <v>#N/A</v>
      </c>
      <c r="FQ62" s="170" t="e">
        <f t="shared" si="256"/>
        <v>#N/A</v>
      </c>
      <c r="FR62" s="170" t="e">
        <f t="shared" si="257"/>
        <v>#N/A</v>
      </c>
      <c r="FS62" s="170" t="e">
        <f t="shared" si="258"/>
        <v>#N/A</v>
      </c>
      <c r="FT62" s="170" t="e">
        <f t="shared" si="259"/>
        <v>#N/A</v>
      </c>
      <c r="FU62" s="170" t="e">
        <f t="shared" si="260"/>
        <v>#N/A</v>
      </c>
      <c r="FV62" s="170" t="e">
        <f t="shared" si="261"/>
        <v>#N/A</v>
      </c>
      <c r="FW62" s="170" t="e">
        <f t="shared" si="262"/>
        <v>#N/A</v>
      </c>
      <c r="FX62" s="170" t="e">
        <f t="shared" si="263"/>
        <v>#N/A</v>
      </c>
      <c r="FY62" s="170" t="e">
        <f t="shared" si="264"/>
        <v>#N/A</v>
      </c>
      <c r="FZ62" s="170" t="e">
        <f t="shared" si="265"/>
        <v>#N/A</v>
      </c>
      <c r="GA62" s="170" t="e">
        <f t="shared" si="266"/>
        <v>#N/A</v>
      </c>
      <c r="GB62" s="170" t="e">
        <f t="shared" si="267"/>
        <v>#N/A</v>
      </c>
      <c r="GC62" s="170" t="e">
        <f t="shared" si="268"/>
        <v>#N/A</v>
      </c>
      <c r="GD62" s="170" t="e">
        <f t="shared" si="269"/>
        <v>#N/A</v>
      </c>
      <c r="GE62" s="170" t="e">
        <f t="shared" si="270"/>
        <v>#N/A</v>
      </c>
      <c r="GF62" s="170" t="e">
        <f t="shared" si="271"/>
        <v>#N/A</v>
      </c>
      <c r="GG62" s="170" t="e">
        <f t="shared" si="272"/>
        <v>#N/A</v>
      </c>
      <c r="GH62" s="170" t="e">
        <f t="shared" si="273"/>
        <v>#N/A</v>
      </c>
      <c r="GI62" s="170" t="e">
        <f t="shared" si="274"/>
        <v>#N/A</v>
      </c>
      <c r="GJ62" s="170" t="e">
        <f t="shared" si="275"/>
        <v>#N/A</v>
      </c>
      <c r="GK62" s="170" t="e">
        <f t="shared" si="276"/>
        <v>#N/A</v>
      </c>
      <c r="GL62" s="170" t="e">
        <f t="shared" si="277"/>
        <v>#N/A</v>
      </c>
      <c r="GM62" s="170" t="e">
        <f t="shared" si="278"/>
        <v>#N/A</v>
      </c>
      <c r="GN62" s="170" t="e">
        <f t="shared" si="279"/>
        <v>#N/A</v>
      </c>
      <c r="GO62" s="170" t="e">
        <f t="shared" si="280"/>
        <v>#N/A</v>
      </c>
      <c r="GP62" s="170" t="e">
        <f t="shared" si="281"/>
        <v>#N/A</v>
      </c>
      <c r="GQ62" s="170" t="e">
        <f t="shared" si="282"/>
        <v>#N/A</v>
      </c>
      <c r="GR62" s="170" t="e">
        <f t="shared" si="283"/>
        <v>#N/A</v>
      </c>
      <c r="GS62" s="170" t="e">
        <f t="shared" si="284"/>
        <v>#N/A</v>
      </c>
      <c r="GT62" s="170" t="e">
        <f t="shared" si="285"/>
        <v>#N/A</v>
      </c>
      <c r="GU62" s="170" t="e">
        <f t="shared" si="286"/>
        <v>#N/A</v>
      </c>
      <c r="GV62" s="170" t="e">
        <f t="shared" si="287"/>
        <v>#N/A</v>
      </c>
      <c r="GW62" s="170" t="e">
        <f t="shared" si="288"/>
        <v>#N/A</v>
      </c>
      <c r="GX62" s="170" t="e">
        <f t="shared" si="289"/>
        <v>#N/A</v>
      </c>
      <c r="GY62" s="170" t="e">
        <f t="shared" si="290"/>
        <v>#N/A</v>
      </c>
      <c r="GZ62" s="170" t="e">
        <f t="shared" si="291"/>
        <v>#N/A</v>
      </c>
      <c r="HA62" s="170" t="e">
        <f t="shared" si="292"/>
        <v>#N/A</v>
      </c>
      <c r="HB62" s="170" t="e">
        <f t="shared" si="293"/>
        <v>#N/A</v>
      </c>
      <c r="HC62" s="170" t="e">
        <f t="shared" si="294"/>
        <v>#N/A</v>
      </c>
      <c r="HD62" s="170" t="e">
        <f t="shared" si="295"/>
        <v>#N/A</v>
      </c>
      <c r="HE62" s="170" t="e">
        <f t="shared" si="296"/>
        <v>#N/A</v>
      </c>
      <c r="HF62" s="170" t="e">
        <f t="shared" si="297"/>
        <v>#N/A</v>
      </c>
      <c r="HG62" s="170" t="e">
        <f t="shared" si="298"/>
        <v>#N/A</v>
      </c>
      <c r="HH62" s="170" t="e">
        <f t="shared" si="299"/>
        <v>#N/A</v>
      </c>
      <c r="HI62" s="170" t="e">
        <f t="shared" si="300"/>
        <v>#N/A</v>
      </c>
      <c r="HJ62" s="170" t="e">
        <f t="shared" si="301"/>
        <v>#N/A</v>
      </c>
      <c r="HK62" s="170" t="e">
        <f t="shared" si="302"/>
        <v>#N/A</v>
      </c>
      <c r="HL62" s="170" t="e">
        <f t="shared" si="303"/>
        <v>#N/A</v>
      </c>
      <c r="HM62" s="170" t="e">
        <f t="shared" si="304"/>
        <v>#N/A</v>
      </c>
      <c r="HN62" s="170" t="e">
        <f t="shared" si="305"/>
        <v>#N/A</v>
      </c>
      <c r="HO62" s="170" t="e">
        <f t="shared" si="306"/>
        <v>#N/A</v>
      </c>
      <c r="HP62" s="170" t="e">
        <f t="shared" si="307"/>
        <v>#N/A</v>
      </c>
      <c r="HQ62" s="170" t="e">
        <f t="shared" si="308"/>
        <v>#N/A</v>
      </c>
      <c r="HR62" s="170" t="e">
        <f t="shared" si="309"/>
        <v>#N/A</v>
      </c>
      <c r="HS62" s="170" t="e">
        <f t="shared" si="310"/>
        <v>#N/A</v>
      </c>
      <c r="HT62" s="170" t="e">
        <f t="shared" si="311"/>
        <v>#N/A</v>
      </c>
    </row>
    <row r="63" spans="1:228" hidden="1" x14ac:dyDescent="0.25">
      <c r="A63" s="4">
        <v>60</v>
      </c>
      <c r="B63" s="110"/>
      <c r="C63" s="118"/>
      <c r="D63" s="123" t="str">
        <f t="shared" si="205"/>
        <v/>
      </c>
      <c r="E63" s="96"/>
      <c r="F63" s="123" t="str">
        <f t="shared" si="206"/>
        <v/>
      </c>
      <c r="G63" s="118"/>
      <c r="H63" s="111"/>
      <c r="I63" s="36" t="str">
        <f t="shared" si="0"/>
        <v/>
      </c>
      <c r="J63" s="36" t="str">
        <f t="shared" si="1"/>
        <v/>
      </c>
      <c r="K63" s="74" t="str">
        <f t="shared" si="109"/>
        <v/>
      </c>
      <c r="L63" s="23"/>
      <c r="M63" s="58"/>
      <c r="N63" s="281"/>
      <c r="O63" s="75" t="str">
        <f>IF(AND(D63&gt;0,E63&gt;0,F63&gt;0),IF(ISBLANK(N63),IF(ISBLANK(L63),"",(F63-D63)*VLOOKUP(L63,VLookups!$A$4:$B$13,2,FALSE)),N63),"")</f>
        <v/>
      </c>
      <c r="P63" s="76" t="str">
        <f t="shared" si="207"/>
        <v/>
      </c>
      <c r="Q63" s="96"/>
      <c r="R63" s="271" t="str">
        <f>IF(AND(Q63&gt;0,E63&gt;0,NOT(O63="")),ABS(VLOOKUP($Q$1,VLookups!$A$43:$B$44,2,FALSE)-_xlfn.NORM.DIST(Q63,K63,O63,TRUE)),"")</f>
        <v/>
      </c>
      <c r="S63" s="95" t="str">
        <f>IF(AND($D63&gt;0,$E63&gt;0,$F63&gt;0,NOT(ISBLANK($L63))),_xlfn.NORM.INV(ABS(VLOOKUP($Q$1,VLookups!$A$43:$B$44,2,FALSE)-S$3),$K63,$O63),"")</f>
        <v/>
      </c>
      <c r="T63" s="94" t="str">
        <f>IF(AND($D63&gt;0,$E63&gt;0,$F63&gt;0,NOT(ISBLANK($L63))),_xlfn.NORM.INV(ABS(VLOOKUP($Q$1,VLookups!$A$43:$B$44,2,FALSE)-T$3),$K63,$O63),"")</f>
        <v/>
      </c>
      <c r="U63" s="95" t="str">
        <f>IF(AND($D63&gt;0,$E63&gt;0,$F63&gt;0,NOT(ISBLANK($L63))),_xlfn.NORM.INV(ABS(VLOOKUP($Q$1,VLookups!$A$43:$B$44,2,FALSE)-U$3),$K63,$O63),"")</f>
        <v/>
      </c>
      <c r="V63" s="94" t="str">
        <f>IF(AND($D63&gt;0,$E63&gt;0,$F63&gt;0,NOT(ISBLANK($L63))),_xlfn.NORM.INV(ABS(VLOOKUP($Q$1,VLookups!$A$43:$B$44,2,FALSE)-V$3),$K63,$O63),"")</f>
        <v/>
      </c>
      <c r="W63" s="95" t="str">
        <f>IF(AND($D63&gt;0,$E63&gt;0,$F63&gt;0,NOT(ISBLANK($L63))),_xlfn.NORM.INV(ABS(VLOOKUP($Q$1,VLookups!$A$43:$B$44,2,FALSE)-W$3),$K63,$O63),"")</f>
        <v/>
      </c>
      <c r="X63" s="94" t="str">
        <f>IF(AND($D63&gt;0,$E63&gt;0,$F63&gt;0,NOT(ISBLANK($L63))),_xlfn.NORM.INV(ABS(VLOOKUP($Q$1,VLookups!$A$43:$B$44,2,FALSE)-X$3),$K63,$O63),"")</f>
        <v/>
      </c>
      <c r="Y63" s="5"/>
      <c r="Z63" s="169" t="str">
        <f t="shared" si="110"/>
        <v/>
      </c>
      <c r="AA63" s="50" t="str">
        <f t="shared" ref="AA63:AT63" si="390">IF(ISNONTEXT($Z63),AB63-$Z63,"")</f>
        <v/>
      </c>
      <c r="AB63" s="50" t="str">
        <f t="shared" si="390"/>
        <v/>
      </c>
      <c r="AC63" s="50" t="str">
        <f t="shared" si="390"/>
        <v/>
      </c>
      <c r="AD63" s="50" t="str">
        <f t="shared" si="390"/>
        <v/>
      </c>
      <c r="AE63" s="50" t="str">
        <f t="shared" si="390"/>
        <v/>
      </c>
      <c r="AF63" s="50" t="str">
        <f t="shared" si="390"/>
        <v/>
      </c>
      <c r="AG63" s="50" t="str">
        <f t="shared" si="390"/>
        <v/>
      </c>
      <c r="AH63" s="50" t="str">
        <f t="shared" si="390"/>
        <v/>
      </c>
      <c r="AI63" s="50" t="str">
        <f t="shared" si="390"/>
        <v/>
      </c>
      <c r="AJ63" s="50" t="str">
        <f t="shared" si="390"/>
        <v/>
      </c>
      <c r="AK63" s="50" t="str">
        <f t="shared" si="390"/>
        <v/>
      </c>
      <c r="AL63" s="50" t="str">
        <f t="shared" si="390"/>
        <v/>
      </c>
      <c r="AM63" s="50" t="str">
        <f t="shared" si="390"/>
        <v/>
      </c>
      <c r="AN63" s="50" t="str">
        <f t="shared" si="390"/>
        <v/>
      </c>
      <c r="AO63" s="50" t="str">
        <f t="shared" si="390"/>
        <v/>
      </c>
      <c r="AP63" s="50" t="str">
        <f t="shared" si="390"/>
        <v/>
      </c>
      <c r="AQ63" s="50" t="str">
        <f t="shared" si="390"/>
        <v/>
      </c>
      <c r="AR63" s="50" t="str">
        <f t="shared" si="390"/>
        <v/>
      </c>
      <c r="AS63" s="50" t="str">
        <f t="shared" si="390"/>
        <v/>
      </c>
      <c r="AT63" s="50" t="str">
        <f t="shared" si="390"/>
        <v/>
      </c>
      <c r="AU63" s="50" t="str">
        <f t="shared" si="112"/>
        <v/>
      </c>
      <c r="AV63" s="50" t="str">
        <f t="shared" ref="AV63:DG63" si="391">IF(ISNONTEXT($Z63),AU63+$Z63,"")</f>
        <v/>
      </c>
      <c r="AW63" s="50" t="str">
        <f t="shared" si="391"/>
        <v/>
      </c>
      <c r="AX63" s="50" t="str">
        <f t="shared" si="391"/>
        <v/>
      </c>
      <c r="AY63" s="50" t="str">
        <f t="shared" si="391"/>
        <v/>
      </c>
      <c r="AZ63" s="50" t="str">
        <f t="shared" si="391"/>
        <v/>
      </c>
      <c r="BA63" s="50" t="str">
        <f t="shared" si="391"/>
        <v/>
      </c>
      <c r="BB63" s="50" t="str">
        <f t="shared" si="391"/>
        <v/>
      </c>
      <c r="BC63" s="50" t="str">
        <f t="shared" si="391"/>
        <v/>
      </c>
      <c r="BD63" s="50" t="str">
        <f t="shared" si="391"/>
        <v/>
      </c>
      <c r="BE63" s="50" t="str">
        <f t="shared" si="391"/>
        <v/>
      </c>
      <c r="BF63" s="50" t="str">
        <f t="shared" si="391"/>
        <v/>
      </c>
      <c r="BG63" s="50" t="str">
        <f t="shared" si="391"/>
        <v/>
      </c>
      <c r="BH63" s="50" t="str">
        <f t="shared" si="391"/>
        <v/>
      </c>
      <c r="BI63" s="50" t="str">
        <f t="shared" si="391"/>
        <v/>
      </c>
      <c r="BJ63" s="50" t="str">
        <f t="shared" si="391"/>
        <v/>
      </c>
      <c r="BK63" s="50" t="str">
        <f t="shared" si="391"/>
        <v/>
      </c>
      <c r="BL63" s="50" t="str">
        <f t="shared" si="391"/>
        <v/>
      </c>
      <c r="BM63" s="50" t="str">
        <f t="shared" si="391"/>
        <v/>
      </c>
      <c r="BN63" s="50" t="str">
        <f t="shared" si="391"/>
        <v/>
      </c>
      <c r="BO63" s="50" t="str">
        <f t="shared" si="391"/>
        <v/>
      </c>
      <c r="BP63" s="50" t="str">
        <f t="shared" si="391"/>
        <v/>
      </c>
      <c r="BQ63" s="50" t="str">
        <f t="shared" si="391"/>
        <v/>
      </c>
      <c r="BR63" s="50" t="str">
        <f t="shared" si="391"/>
        <v/>
      </c>
      <c r="BS63" s="50" t="str">
        <f t="shared" si="391"/>
        <v/>
      </c>
      <c r="BT63" s="50" t="str">
        <f t="shared" si="391"/>
        <v/>
      </c>
      <c r="BU63" s="50" t="str">
        <f t="shared" si="391"/>
        <v/>
      </c>
      <c r="BV63" s="50" t="str">
        <f t="shared" si="391"/>
        <v/>
      </c>
      <c r="BW63" s="50" t="str">
        <f t="shared" si="391"/>
        <v/>
      </c>
      <c r="BX63" s="50" t="str">
        <f t="shared" si="391"/>
        <v/>
      </c>
      <c r="BY63" s="50" t="str">
        <f t="shared" si="391"/>
        <v/>
      </c>
      <c r="BZ63" s="50" t="str">
        <f t="shared" si="391"/>
        <v/>
      </c>
      <c r="CA63" s="50" t="str">
        <f t="shared" si="391"/>
        <v/>
      </c>
      <c r="CB63" s="50" t="str">
        <f t="shared" si="391"/>
        <v/>
      </c>
      <c r="CC63" s="50" t="str">
        <f t="shared" si="391"/>
        <v/>
      </c>
      <c r="CD63" s="50" t="str">
        <f t="shared" si="391"/>
        <v/>
      </c>
      <c r="CE63" s="50" t="str">
        <f t="shared" si="391"/>
        <v/>
      </c>
      <c r="CF63" s="50" t="str">
        <f t="shared" si="391"/>
        <v/>
      </c>
      <c r="CG63" s="50" t="str">
        <f t="shared" si="391"/>
        <v/>
      </c>
      <c r="CH63" s="50" t="str">
        <f t="shared" si="391"/>
        <v/>
      </c>
      <c r="CI63" s="50" t="str">
        <f t="shared" si="391"/>
        <v/>
      </c>
      <c r="CJ63" s="50" t="str">
        <f t="shared" si="391"/>
        <v/>
      </c>
      <c r="CK63" s="50" t="str">
        <f t="shared" si="391"/>
        <v/>
      </c>
      <c r="CL63" s="50" t="str">
        <f t="shared" si="391"/>
        <v/>
      </c>
      <c r="CM63" s="50" t="str">
        <f t="shared" si="391"/>
        <v/>
      </c>
      <c r="CN63" s="50" t="str">
        <f t="shared" si="391"/>
        <v/>
      </c>
      <c r="CO63" s="50" t="str">
        <f t="shared" si="391"/>
        <v/>
      </c>
      <c r="CP63" s="50" t="str">
        <f t="shared" si="391"/>
        <v/>
      </c>
      <c r="CQ63" s="50" t="str">
        <f t="shared" si="391"/>
        <v/>
      </c>
      <c r="CR63" s="50" t="str">
        <f t="shared" si="391"/>
        <v/>
      </c>
      <c r="CS63" s="50" t="str">
        <f t="shared" si="391"/>
        <v/>
      </c>
      <c r="CT63" s="50" t="str">
        <f t="shared" si="391"/>
        <v/>
      </c>
      <c r="CU63" s="50" t="str">
        <f t="shared" si="391"/>
        <v/>
      </c>
      <c r="CV63" s="50" t="str">
        <f t="shared" si="391"/>
        <v/>
      </c>
      <c r="CW63" s="50" t="str">
        <f t="shared" si="391"/>
        <v/>
      </c>
      <c r="CX63" s="50" t="str">
        <f t="shared" si="391"/>
        <v/>
      </c>
      <c r="CY63" s="50" t="str">
        <f t="shared" si="391"/>
        <v/>
      </c>
      <c r="CZ63" s="50" t="str">
        <f t="shared" si="391"/>
        <v/>
      </c>
      <c r="DA63" s="50" t="str">
        <f t="shared" si="391"/>
        <v/>
      </c>
      <c r="DB63" s="50" t="str">
        <f t="shared" si="391"/>
        <v/>
      </c>
      <c r="DC63" s="50" t="str">
        <f t="shared" si="391"/>
        <v/>
      </c>
      <c r="DD63" s="50" t="str">
        <f t="shared" si="391"/>
        <v/>
      </c>
      <c r="DE63" s="50" t="str">
        <f t="shared" si="391"/>
        <v/>
      </c>
      <c r="DF63" s="50" t="str">
        <f t="shared" si="391"/>
        <v/>
      </c>
      <c r="DG63" s="50" t="str">
        <f t="shared" si="391"/>
        <v/>
      </c>
      <c r="DH63" s="50" t="str">
        <f t="shared" ref="DH63:DW63" si="392">IF(ISNONTEXT($Z63),DG63+$Z63,"")</f>
        <v/>
      </c>
      <c r="DI63" s="50" t="str">
        <f t="shared" si="392"/>
        <v/>
      </c>
      <c r="DJ63" s="50" t="str">
        <f t="shared" si="392"/>
        <v/>
      </c>
      <c r="DK63" s="50" t="str">
        <f t="shared" si="392"/>
        <v/>
      </c>
      <c r="DL63" s="50" t="str">
        <f t="shared" si="392"/>
        <v/>
      </c>
      <c r="DM63" s="50" t="str">
        <f t="shared" si="392"/>
        <v/>
      </c>
      <c r="DN63" s="50" t="str">
        <f t="shared" si="392"/>
        <v/>
      </c>
      <c r="DO63" s="50" t="str">
        <f t="shared" si="392"/>
        <v/>
      </c>
      <c r="DP63" s="50" t="str">
        <f t="shared" si="392"/>
        <v/>
      </c>
      <c r="DQ63" s="50" t="str">
        <f t="shared" si="392"/>
        <v/>
      </c>
      <c r="DR63" s="50" t="str">
        <f t="shared" si="392"/>
        <v/>
      </c>
      <c r="DS63" s="50" t="str">
        <f t="shared" si="392"/>
        <v/>
      </c>
      <c r="DT63" s="50" t="str">
        <f t="shared" si="392"/>
        <v/>
      </c>
      <c r="DU63" s="50" t="str">
        <f t="shared" si="392"/>
        <v/>
      </c>
      <c r="DV63" s="50" t="str">
        <f t="shared" si="392"/>
        <v/>
      </c>
      <c r="DW63" s="50" t="str">
        <f t="shared" si="392"/>
        <v/>
      </c>
      <c r="DX63" s="170" t="e">
        <f t="shared" si="211"/>
        <v>#N/A</v>
      </c>
      <c r="DY63" s="170" t="e">
        <f t="shared" si="212"/>
        <v>#N/A</v>
      </c>
      <c r="DZ63" s="170" t="e">
        <f t="shared" si="213"/>
        <v>#N/A</v>
      </c>
      <c r="EA63" s="170" t="e">
        <f t="shared" si="214"/>
        <v>#N/A</v>
      </c>
      <c r="EB63" s="170" t="e">
        <f t="shared" si="215"/>
        <v>#N/A</v>
      </c>
      <c r="EC63" s="170" t="e">
        <f t="shared" si="216"/>
        <v>#N/A</v>
      </c>
      <c r="ED63" s="170" t="e">
        <f t="shared" si="217"/>
        <v>#N/A</v>
      </c>
      <c r="EE63" s="170" t="e">
        <f t="shared" si="218"/>
        <v>#N/A</v>
      </c>
      <c r="EF63" s="170" t="e">
        <f t="shared" si="219"/>
        <v>#N/A</v>
      </c>
      <c r="EG63" s="170" t="e">
        <f t="shared" si="220"/>
        <v>#N/A</v>
      </c>
      <c r="EH63" s="170" t="e">
        <f t="shared" si="221"/>
        <v>#N/A</v>
      </c>
      <c r="EI63" s="170" t="e">
        <f t="shared" si="222"/>
        <v>#N/A</v>
      </c>
      <c r="EJ63" s="170" t="e">
        <f t="shared" si="223"/>
        <v>#N/A</v>
      </c>
      <c r="EK63" s="170" t="e">
        <f t="shared" si="224"/>
        <v>#N/A</v>
      </c>
      <c r="EL63" s="170" t="e">
        <f t="shared" si="225"/>
        <v>#N/A</v>
      </c>
      <c r="EM63" s="170" t="e">
        <f t="shared" si="226"/>
        <v>#N/A</v>
      </c>
      <c r="EN63" s="170" t="e">
        <f t="shared" si="227"/>
        <v>#N/A</v>
      </c>
      <c r="EO63" s="170" t="e">
        <f t="shared" si="228"/>
        <v>#N/A</v>
      </c>
      <c r="EP63" s="170" t="e">
        <f t="shared" si="229"/>
        <v>#N/A</v>
      </c>
      <c r="EQ63" s="170" t="e">
        <f t="shared" si="230"/>
        <v>#N/A</v>
      </c>
      <c r="ER63" s="170" t="e">
        <f t="shared" si="231"/>
        <v>#N/A</v>
      </c>
      <c r="ES63" s="170" t="e">
        <f t="shared" si="232"/>
        <v>#N/A</v>
      </c>
      <c r="ET63" s="170" t="e">
        <f t="shared" si="233"/>
        <v>#N/A</v>
      </c>
      <c r="EU63" s="170" t="e">
        <f t="shared" si="234"/>
        <v>#N/A</v>
      </c>
      <c r="EV63" s="170" t="e">
        <f t="shared" si="235"/>
        <v>#N/A</v>
      </c>
      <c r="EW63" s="170" t="e">
        <f t="shared" si="236"/>
        <v>#N/A</v>
      </c>
      <c r="EX63" s="170" t="e">
        <f t="shared" si="237"/>
        <v>#N/A</v>
      </c>
      <c r="EY63" s="170" t="e">
        <f t="shared" si="238"/>
        <v>#N/A</v>
      </c>
      <c r="EZ63" s="170" t="e">
        <f t="shared" si="239"/>
        <v>#N/A</v>
      </c>
      <c r="FA63" s="170" t="e">
        <f t="shared" si="240"/>
        <v>#N/A</v>
      </c>
      <c r="FB63" s="170" t="e">
        <f t="shared" si="241"/>
        <v>#N/A</v>
      </c>
      <c r="FC63" s="170" t="e">
        <f t="shared" si="242"/>
        <v>#N/A</v>
      </c>
      <c r="FD63" s="170" t="e">
        <f t="shared" si="243"/>
        <v>#N/A</v>
      </c>
      <c r="FE63" s="170" t="e">
        <f t="shared" si="244"/>
        <v>#N/A</v>
      </c>
      <c r="FF63" s="170" t="e">
        <f t="shared" si="245"/>
        <v>#N/A</v>
      </c>
      <c r="FG63" s="170" t="e">
        <f t="shared" si="246"/>
        <v>#N/A</v>
      </c>
      <c r="FH63" s="170" t="e">
        <f t="shared" si="247"/>
        <v>#N/A</v>
      </c>
      <c r="FI63" s="170" t="e">
        <f t="shared" si="248"/>
        <v>#N/A</v>
      </c>
      <c r="FJ63" s="170" t="e">
        <f t="shared" si="249"/>
        <v>#N/A</v>
      </c>
      <c r="FK63" s="170" t="e">
        <f t="shared" si="250"/>
        <v>#N/A</v>
      </c>
      <c r="FL63" s="170" t="e">
        <f t="shared" si="251"/>
        <v>#N/A</v>
      </c>
      <c r="FM63" s="170" t="e">
        <f t="shared" si="252"/>
        <v>#N/A</v>
      </c>
      <c r="FN63" s="170" t="e">
        <f t="shared" si="253"/>
        <v>#N/A</v>
      </c>
      <c r="FO63" s="170" t="e">
        <f t="shared" si="254"/>
        <v>#N/A</v>
      </c>
      <c r="FP63" s="170" t="e">
        <f t="shared" si="255"/>
        <v>#N/A</v>
      </c>
      <c r="FQ63" s="170" t="e">
        <f t="shared" si="256"/>
        <v>#N/A</v>
      </c>
      <c r="FR63" s="170" t="e">
        <f t="shared" si="257"/>
        <v>#N/A</v>
      </c>
      <c r="FS63" s="170" t="e">
        <f t="shared" si="258"/>
        <v>#N/A</v>
      </c>
      <c r="FT63" s="170" t="e">
        <f t="shared" si="259"/>
        <v>#N/A</v>
      </c>
      <c r="FU63" s="170" t="e">
        <f t="shared" si="260"/>
        <v>#N/A</v>
      </c>
      <c r="FV63" s="170" t="e">
        <f t="shared" si="261"/>
        <v>#N/A</v>
      </c>
      <c r="FW63" s="170" t="e">
        <f t="shared" si="262"/>
        <v>#N/A</v>
      </c>
      <c r="FX63" s="170" t="e">
        <f t="shared" si="263"/>
        <v>#N/A</v>
      </c>
      <c r="FY63" s="170" t="e">
        <f t="shared" si="264"/>
        <v>#N/A</v>
      </c>
      <c r="FZ63" s="170" t="e">
        <f t="shared" si="265"/>
        <v>#N/A</v>
      </c>
      <c r="GA63" s="170" t="e">
        <f t="shared" si="266"/>
        <v>#N/A</v>
      </c>
      <c r="GB63" s="170" t="e">
        <f t="shared" si="267"/>
        <v>#N/A</v>
      </c>
      <c r="GC63" s="170" t="e">
        <f t="shared" si="268"/>
        <v>#N/A</v>
      </c>
      <c r="GD63" s="170" t="e">
        <f t="shared" si="269"/>
        <v>#N/A</v>
      </c>
      <c r="GE63" s="170" t="e">
        <f t="shared" si="270"/>
        <v>#N/A</v>
      </c>
      <c r="GF63" s="170" t="e">
        <f t="shared" si="271"/>
        <v>#N/A</v>
      </c>
      <c r="GG63" s="170" t="e">
        <f t="shared" si="272"/>
        <v>#N/A</v>
      </c>
      <c r="GH63" s="170" t="e">
        <f t="shared" si="273"/>
        <v>#N/A</v>
      </c>
      <c r="GI63" s="170" t="e">
        <f t="shared" si="274"/>
        <v>#N/A</v>
      </c>
      <c r="GJ63" s="170" t="e">
        <f t="shared" si="275"/>
        <v>#N/A</v>
      </c>
      <c r="GK63" s="170" t="e">
        <f t="shared" si="276"/>
        <v>#N/A</v>
      </c>
      <c r="GL63" s="170" t="e">
        <f t="shared" si="277"/>
        <v>#N/A</v>
      </c>
      <c r="GM63" s="170" t="e">
        <f t="shared" si="278"/>
        <v>#N/A</v>
      </c>
      <c r="GN63" s="170" t="e">
        <f t="shared" si="279"/>
        <v>#N/A</v>
      </c>
      <c r="GO63" s="170" t="e">
        <f t="shared" si="280"/>
        <v>#N/A</v>
      </c>
      <c r="GP63" s="170" t="e">
        <f t="shared" si="281"/>
        <v>#N/A</v>
      </c>
      <c r="GQ63" s="170" t="e">
        <f t="shared" si="282"/>
        <v>#N/A</v>
      </c>
      <c r="GR63" s="170" t="e">
        <f t="shared" si="283"/>
        <v>#N/A</v>
      </c>
      <c r="GS63" s="170" t="e">
        <f t="shared" si="284"/>
        <v>#N/A</v>
      </c>
      <c r="GT63" s="170" t="e">
        <f t="shared" si="285"/>
        <v>#N/A</v>
      </c>
      <c r="GU63" s="170" t="e">
        <f t="shared" si="286"/>
        <v>#N/A</v>
      </c>
      <c r="GV63" s="170" t="e">
        <f t="shared" si="287"/>
        <v>#N/A</v>
      </c>
      <c r="GW63" s="170" t="e">
        <f t="shared" si="288"/>
        <v>#N/A</v>
      </c>
      <c r="GX63" s="170" t="e">
        <f t="shared" si="289"/>
        <v>#N/A</v>
      </c>
      <c r="GY63" s="170" t="e">
        <f t="shared" si="290"/>
        <v>#N/A</v>
      </c>
      <c r="GZ63" s="170" t="e">
        <f t="shared" si="291"/>
        <v>#N/A</v>
      </c>
      <c r="HA63" s="170" t="e">
        <f t="shared" si="292"/>
        <v>#N/A</v>
      </c>
      <c r="HB63" s="170" t="e">
        <f t="shared" si="293"/>
        <v>#N/A</v>
      </c>
      <c r="HC63" s="170" t="e">
        <f t="shared" si="294"/>
        <v>#N/A</v>
      </c>
      <c r="HD63" s="170" t="e">
        <f t="shared" si="295"/>
        <v>#N/A</v>
      </c>
      <c r="HE63" s="170" t="e">
        <f t="shared" si="296"/>
        <v>#N/A</v>
      </c>
      <c r="HF63" s="170" t="e">
        <f t="shared" si="297"/>
        <v>#N/A</v>
      </c>
      <c r="HG63" s="170" t="e">
        <f t="shared" si="298"/>
        <v>#N/A</v>
      </c>
      <c r="HH63" s="170" t="e">
        <f t="shared" si="299"/>
        <v>#N/A</v>
      </c>
      <c r="HI63" s="170" t="e">
        <f t="shared" si="300"/>
        <v>#N/A</v>
      </c>
      <c r="HJ63" s="170" t="e">
        <f t="shared" si="301"/>
        <v>#N/A</v>
      </c>
      <c r="HK63" s="170" t="e">
        <f t="shared" si="302"/>
        <v>#N/A</v>
      </c>
      <c r="HL63" s="170" t="e">
        <f t="shared" si="303"/>
        <v>#N/A</v>
      </c>
      <c r="HM63" s="170" t="e">
        <f t="shared" si="304"/>
        <v>#N/A</v>
      </c>
      <c r="HN63" s="170" t="e">
        <f t="shared" si="305"/>
        <v>#N/A</v>
      </c>
      <c r="HO63" s="170" t="e">
        <f t="shared" si="306"/>
        <v>#N/A</v>
      </c>
      <c r="HP63" s="170" t="e">
        <f t="shared" si="307"/>
        <v>#N/A</v>
      </c>
      <c r="HQ63" s="170" t="e">
        <f t="shared" si="308"/>
        <v>#N/A</v>
      </c>
      <c r="HR63" s="170" t="e">
        <f t="shared" si="309"/>
        <v>#N/A</v>
      </c>
      <c r="HS63" s="170" t="e">
        <f t="shared" si="310"/>
        <v>#N/A</v>
      </c>
      <c r="HT63" s="170" t="e">
        <f t="shared" si="311"/>
        <v>#N/A</v>
      </c>
    </row>
    <row r="64" spans="1:228" hidden="1" x14ac:dyDescent="0.25">
      <c r="A64" s="4">
        <v>61</v>
      </c>
      <c r="B64" s="110"/>
      <c r="C64" s="118"/>
      <c r="D64" s="123" t="str">
        <f t="shared" si="205"/>
        <v/>
      </c>
      <c r="E64" s="96"/>
      <c r="F64" s="123" t="str">
        <f t="shared" si="206"/>
        <v/>
      </c>
      <c r="G64" s="118"/>
      <c r="H64" s="111"/>
      <c r="I64" s="36" t="str">
        <f t="shared" si="0"/>
        <v/>
      </c>
      <c r="J64" s="36" t="str">
        <f t="shared" si="1"/>
        <v/>
      </c>
      <c r="K64" s="74" t="str">
        <f t="shared" si="109"/>
        <v/>
      </c>
      <c r="L64" s="23"/>
      <c r="M64" s="58"/>
      <c r="N64" s="281"/>
      <c r="O64" s="75" t="str">
        <f>IF(AND(D64&gt;0,E64&gt;0,F64&gt;0),IF(ISBLANK(N64),IF(ISBLANK(L64),"",(F64-D64)*VLOOKUP(L64,VLookups!$A$4:$B$13,2,FALSE)),N64),"")</f>
        <v/>
      </c>
      <c r="P64" s="76" t="str">
        <f t="shared" si="207"/>
        <v/>
      </c>
      <c r="Q64" s="96"/>
      <c r="R64" s="271" t="str">
        <f>IF(AND(Q64&gt;0,E64&gt;0,NOT(O64="")),ABS(VLOOKUP($Q$1,VLookups!$A$43:$B$44,2,FALSE)-_xlfn.NORM.DIST(Q64,K64,O64,TRUE)),"")</f>
        <v/>
      </c>
      <c r="S64" s="95" t="str">
        <f>IF(AND($D64&gt;0,$E64&gt;0,$F64&gt;0,NOT(ISBLANK($L64))),_xlfn.NORM.INV(ABS(VLOOKUP($Q$1,VLookups!$A$43:$B$44,2,FALSE)-S$3),$K64,$O64),"")</f>
        <v/>
      </c>
      <c r="T64" s="94" t="str">
        <f>IF(AND($D64&gt;0,$E64&gt;0,$F64&gt;0,NOT(ISBLANK($L64))),_xlfn.NORM.INV(ABS(VLOOKUP($Q$1,VLookups!$A$43:$B$44,2,FALSE)-T$3),$K64,$O64),"")</f>
        <v/>
      </c>
      <c r="U64" s="95" t="str">
        <f>IF(AND($D64&gt;0,$E64&gt;0,$F64&gt;0,NOT(ISBLANK($L64))),_xlfn.NORM.INV(ABS(VLOOKUP($Q$1,VLookups!$A$43:$B$44,2,FALSE)-U$3),$K64,$O64),"")</f>
        <v/>
      </c>
      <c r="V64" s="94" t="str">
        <f>IF(AND($D64&gt;0,$E64&gt;0,$F64&gt;0,NOT(ISBLANK($L64))),_xlfn.NORM.INV(ABS(VLOOKUP($Q$1,VLookups!$A$43:$B$44,2,FALSE)-V$3),$K64,$O64),"")</f>
        <v/>
      </c>
      <c r="W64" s="95" t="str">
        <f>IF(AND($D64&gt;0,$E64&gt;0,$F64&gt;0,NOT(ISBLANK($L64))),_xlfn.NORM.INV(ABS(VLOOKUP($Q$1,VLookups!$A$43:$B$44,2,FALSE)-W$3),$K64,$O64),"")</f>
        <v/>
      </c>
      <c r="X64" s="94" t="str">
        <f>IF(AND($D64&gt;0,$E64&gt;0,$F64&gt;0,NOT(ISBLANK($L64))),_xlfn.NORM.INV(ABS(VLOOKUP($Q$1,VLookups!$A$43:$B$44,2,FALSE)-X$3),$K64,$O64),"")</f>
        <v/>
      </c>
      <c r="Y64" s="5"/>
      <c r="Z64" s="169" t="str">
        <f t="shared" si="110"/>
        <v/>
      </c>
      <c r="AA64" s="50" t="str">
        <f t="shared" ref="AA64:AT64" si="393">IF(ISNONTEXT($Z64),AB64-$Z64,"")</f>
        <v/>
      </c>
      <c r="AB64" s="50" t="str">
        <f t="shared" si="393"/>
        <v/>
      </c>
      <c r="AC64" s="50" t="str">
        <f t="shared" si="393"/>
        <v/>
      </c>
      <c r="AD64" s="50" t="str">
        <f t="shared" si="393"/>
        <v/>
      </c>
      <c r="AE64" s="50" t="str">
        <f t="shared" si="393"/>
        <v/>
      </c>
      <c r="AF64" s="50" t="str">
        <f t="shared" si="393"/>
        <v/>
      </c>
      <c r="AG64" s="50" t="str">
        <f t="shared" si="393"/>
        <v/>
      </c>
      <c r="AH64" s="50" t="str">
        <f t="shared" si="393"/>
        <v/>
      </c>
      <c r="AI64" s="50" t="str">
        <f t="shared" si="393"/>
        <v/>
      </c>
      <c r="AJ64" s="50" t="str">
        <f t="shared" si="393"/>
        <v/>
      </c>
      <c r="AK64" s="50" t="str">
        <f t="shared" si="393"/>
        <v/>
      </c>
      <c r="AL64" s="50" t="str">
        <f t="shared" si="393"/>
        <v/>
      </c>
      <c r="AM64" s="50" t="str">
        <f t="shared" si="393"/>
        <v/>
      </c>
      <c r="AN64" s="50" t="str">
        <f t="shared" si="393"/>
        <v/>
      </c>
      <c r="AO64" s="50" t="str">
        <f t="shared" si="393"/>
        <v/>
      </c>
      <c r="AP64" s="50" t="str">
        <f t="shared" si="393"/>
        <v/>
      </c>
      <c r="AQ64" s="50" t="str">
        <f t="shared" si="393"/>
        <v/>
      </c>
      <c r="AR64" s="50" t="str">
        <f t="shared" si="393"/>
        <v/>
      </c>
      <c r="AS64" s="50" t="str">
        <f t="shared" si="393"/>
        <v/>
      </c>
      <c r="AT64" s="50" t="str">
        <f t="shared" si="393"/>
        <v/>
      </c>
      <c r="AU64" s="50" t="str">
        <f t="shared" si="112"/>
        <v/>
      </c>
      <c r="AV64" s="50" t="str">
        <f t="shared" ref="AV64:DG64" si="394">IF(ISNONTEXT($Z64),AU64+$Z64,"")</f>
        <v/>
      </c>
      <c r="AW64" s="50" t="str">
        <f t="shared" si="394"/>
        <v/>
      </c>
      <c r="AX64" s="50" t="str">
        <f t="shared" si="394"/>
        <v/>
      </c>
      <c r="AY64" s="50" t="str">
        <f t="shared" si="394"/>
        <v/>
      </c>
      <c r="AZ64" s="50" t="str">
        <f t="shared" si="394"/>
        <v/>
      </c>
      <c r="BA64" s="50" t="str">
        <f t="shared" si="394"/>
        <v/>
      </c>
      <c r="BB64" s="50" t="str">
        <f t="shared" si="394"/>
        <v/>
      </c>
      <c r="BC64" s="50" t="str">
        <f t="shared" si="394"/>
        <v/>
      </c>
      <c r="BD64" s="50" t="str">
        <f t="shared" si="394"/>
        <v/>
      </c>
      <c r="BE64" s="50" t="str">
        <f t="shared" si="394"/>
        <v/>
      </c>
      <c r="BF64" s="50" t="str">
        <f t="shared" si="394"/>
        <v/>
      </c>
      <c r="BG64" s="50" t="str">
        <f t="shared" si="394"/>
        <v/>
      </c>
      <c r="BH64" s="50" t="str">
        <f t="shared" si="394"/>
        <v/>
      </c>
      <c r="BI64" s="50" t="str">
        <f t="shared" si="394"/>
        <v/>
      </c>
      <c r="BJ64" s="50" t="str">
        <f t="shared" si="394"/>
        <v/>
      </c>
      <c r="BK64" s="50" t="str">
        <f t="shared" si="394"/>
        <v/>
      </c>
      <c r="BL64" s="50" t="str">
        <f t="shared" si="394"/>
        <v/>
      </c>
      <c r="BM64" s="50" t="str">
        <f t="shared" si="394"/>
        <v/>
      </c>
      <c r="BN64" s="50" t="str">
        <f t="shared" si="394"/>
        <v/>
      </c>
      <c r="BO64" s="50" t="str">
        <f t="shared" si="394"/>
        <v/>
      </c>
      <c r="BP64" s="50" t="str">
        <f t="shared" si="394"/>
        <v/>
      </c>
      <c r="BQ64" s="50" t="str">
        <f t="shared" si="394"/>
        <v/>
      </c>
      <c r="BR64" s="50" t="str">
        <f t="shared" si="394"/>
        <v/>
      </c>
      <c r="BS64" s="50" t="str">
        <f t="shared" si="394"/>
        <v/>
      </c>
      <c r="BT64" s="50" t="str">
        <f t="shared" si="394"/>
        <v/>
      </c>
      <c r="BU64" s="50" t="str">
        <f t="shared" si="394"/>
        <v/>
      </c>
      <c r="BV64" s="50" t="str">
        <f t="shared" si="394"/>
        <v/>
      </c>
      <c r="BW64" s="50" t="str">
        <f t="shared" si="394"/>
        <v/>
      </c>
      <c r="BX64" s="50" t="str">
        <f t="shared" si="394"/>
        <v/>
      </c>
      <c r="BY64" s="50" t="str">
        <f t="shared" si="394"/>
        <v/>
      </c>
      <c r="BZ64" s="50" t="str">
        <f t="shared" si="394"/>
        <v/>
      </c>
      <c r="CA64" s="50" t="str">
        <f t="shared" si="394"/>
        <v/>
      </c>
      <c r="CB64" s="50" t="str">
        <f t="shared" si="394"/>
        <v/>
      </c>
      <c r="CC64" s="50" t="str">
        <f t="shared" si="394"/>
        <v/>
      </c>
      <c r="CD64" s="50" t="str">
        <f t="shared" si="394"/>
        <v/>
      </c>
      <c r="CE64" s="50" t="str">
        <f t="shared" si="394"/>
        <v/>
      </c>
      <c r="CF64" s="50" t="str">
        <f t="shared" si="394"/>
        <v/>
      </c>
      <c r="CG64" s="50" t="str">
        <f t="shared" si="394"/>
        <v/>
      </c>
      <c r="CH64" s="50" t="str">
        <f t="shared" si="394"/>
        <v/>
      </c>
      <c r="CI64" s="50" t="str">
        <f t="shared" si="394"/>
        <v/>
      </c>
      <c r="CJ64" s="50" t="str">
        <f t="shared" si="394"/>
        <v/>
      </c>
      <c r="CK64" s="50" t="str">
        <f t="shared" si="394"/>
        <v/>
      </c>
      <c r="CL64" s="50" t="str">
        <f t="shared" si="394"/>
        <v/>
      </c>
      <c r="CM64" s="50" t="str">
        <f t="shared" si="394"/>
        <v/>
      </c>
      <c r="CN64" s="50" t="str">
        <f t="shared" si="394"/>
        <v/>
      </c>
      <c r="CO64" s="50" t="str">
        <f t="shared" si="394"/>
        <v/>
      </c>
      <c r="CP64" s="50" t="str">
        <f t="shared" si="394"/>
        <v/>
      </c>
      <c r="CQ64" s="50" t="str">
        <f t="shared" si="394"/>
        <v/>
      </c>
      <c r="CR64" s="50" t="str">
        <f t="shared" si="394"/>
        <v/>
      </c>
      <c r="CS64" s="50" t="str">
        <f t="shared" si="394"/>
        <v/>
      </c>
      <c r="CT64" s="50" t="str">
        <f t="shared" si="394"/>
        <v/>
      </c>
      <c r="CU64" s="50" t="str">
        <f t="shared" si="394"/>
        <v/>
      </c>
      <c r="CV64" s="50" t="str">
        <f t="shared" si="394"/>
        <v/>
      </c>
      <c r="CW64" s="50" t="str">
        <f t="shared" si="394"/>
        <v/>
      </c>
      <c r="CX64" s="50" t="str">
        <f t="shared" si="394"/>
        <v/>
      </c>
      <c r="CY64" s="50" t="str">
        <f t="shared" si="394"/>
        <v/>
      </c>
      <c r="CZ64" s="50" t="str">
        <f t="shared" si="394"/>
        <v/>
      </c>
      <c r="DA64" s="50" t="str">
        <f t="shared" si="394"/>
        <v/>
      </c>
      <c r="DB64" s="50" t="str">
        <f t="shared" si="394"/>
        <v/>
      </c>
      <c r="DC64" s="50" t="str">
        <f t="shared" si="394"/>
        <v/>
      </c>
      <c r="DD64" s="50" t="str">
        <f t="shared" si="394"/>
        <v/>
      </c>
      <c r="DE64" s="50" t="str">
        <f t="shared" si="394"/>
        <v/>
      </c>
      <c r="DF64" s="50" t="str">
        <f t="shared" si="394"/>
        <v/>
      </c>
      <c r="DG64" s="50" t="str">
        <f t="shared" si="394"/>
        <v/>
      </c>
      <c r="DH64" s="50" t="str">
        <f t="shared" ref="DH64:DW64" si="395">IF(ISNONTEXT($Z64),DG64+$Z64,"")</f>
        <v/>
      </c>
      <c r="DI64" s="50" t="str">
        <f t="shared" si="395"/>
        <v/>
      </c>
      <c r="DJ64" s="50" t="str">
        <f t="shared" si="395"/>
        <v/>
      </c>
      <c r="DK64" s="50" t="str">
        <f t="shared" si="395"/>
        <v/>
      </c>
      <c r="DL64" s="50" t="str">
        <f t="shared" si="395"/>
        <v/>
      </c>
      <c r="DM64" s="50" t="str">
        <f t="shared" si="395"/>
        <v/>
      </c>
      <c r="DN64" s="50" t="str">
        <f t="shared" si="395"/>
        <v/>
      </c>
      <c r="DO64" s="50" t="str">
        <f t="shared" si="395"/>
        <v/>
      </c>
      <c r="DP64" s="50" t="str">
        <f t="shared" si="395"/>
        <v/>
      </c>
      <c r="DQ64" s="50" t="str">
        <f t="shared" si="395"/>
        <v/>
      </c>
      <c r="DR64" s="50" t="str">
        <f t="shared" si="395"/>
        <v/>
      </c>
      <c r="DS64" s="50" t="str">
        <f t="shared" si="395"/>
        <v/>
      </c>
      <c r="DT64" s="50" t="str">
        <f t="shared" si="395"/>
        <v/>
      </c>
      <c r="DU64" s="50" t="str">
        <f t="shared" si="395"/>
        <v/>
      </c>
      <c r="DV64" s="50" t="str">
        <f t="shared" si="395"/>
        <v/>
      </c>
      <c r="DW64" s="50" t="str">
        <f t="shared" si="395"/>
        <v/>
      </c>
      <c r="DX64" s="170" t="e">
        <f t="shared" si="211"/>
        <v>#N/A</v>
      </c>
      <c r="DY64" s="170" t="e">
        <f t="shared" si="212"/>
        <v>#N/A</v>
      </c>
      <c r="DZ64" s="170" t="e">
        <f t="shared" si="213"/>
        <v>#N/A</v>
      </c>
      <c r="EA64" s="170" t="e">
        <f t="shared" si="214"/>
        <v>#N/A</v>
      </c>
      <c r="EB64" s="170" t="e">
        <f t="shared" si="215"/>
        <v>#N/A</v>
      </c>
      <c r="EC64" s="170" t="e">
        <f t="shared" si="216"/>
        <v>#N/A</v>
      </c>
      <c r="ED64" s="170" t="e">
        <f t="shared" si="217"/>
        <v>#N/A</v>
      </c>
      <c r="EE64" s="170" t="e">
        <f t="shared" si="218"/>
        <v>#N/A</v>
      </c>
      <c r="EF64" s="170" t="e">
        <f t="shared" si="219"/>
        <v>#N/A</v>
      </c>
      <c r="EG64" s="170" t="e">
        <f t="shared" si="220"/>
        <v>#N/A</v>
      </c>
      <c r="EH64" s="170" t="e">
        <f t="shared" si="221"/>
        <v>#N/A</v>
      </c>
      <c r="EI64" s="170" t="e">
        <f t="shared" si="222"/>
        <v>#N/A</v>
      </c>
      <c r="EJ64" s="170" t="e">
        <f t="shared" si="223"/>
        <v>#N/A</v>
      </c>
      <c r="EK64" s="170" t="e">
        <f t="shared" si="224"/>
        <v>#N/A</v>
      </c>
      <c r="EL64" s="170" t="e">
        <f t="shared" si="225"/>
        <v>#N/A</v>
      </c>
      <c r="EM64" s="170" t="e">
        <f t="shared" si="226"/>
        <v>#N/A</v>
      </c>
      <c r="EN64" s="170" t="e">
        <f t="shared" si="227"/>
        <v>#N/A</v>
      </c>
      <c r="EO64" s="170" t="e">
        <f t="shared" si="228"/>
        <v>#N/A</v>
      </c>
      <c r="EP64" s="170" t="e">
        <f t="shared" si="229"/>
        <v>#N/A</v>
      </c>
      <c r="EQ64" s="170" t="e">
        <f t="shared" si="230"/>
        <v>#N/A</v>
      </c>
      <c r="ER64" s="170" t="e">
        <f t="shared" si="231"/>
        <v>#N/A</v>
      </c>
      <c r="ES64" s="170" t="e">
        <f t="shared" si="232"/>
        <v>#N/A</v>
      </c>
      <c r="ET64" s="170" t="e">
        <f t="shared" si="233"/>
        <v>#N/A</v>
      </c>
      <c r="EU64" s="170" t="e">
        <f t="shared" si="234"/>
        <v>#N/A</v>
      </c>
      <c r="EV64" s="170" t="e">
        <f t="shared" si="235"/>
        <v>#N/A</v>
      </c>
      <c r="EW64" s="170" t="e">
        <f t="shared" si="236"/>
        <v>#N/A</v>
      </c>
      <c r="EX64" s="170" t="e">
        <f t="shared" si="237"/>
        <v>#N/A</v>
      </c>
      <c r="EY64" s="170" t="e">
        <f t="shared" si="238"/>
        <v>#N/A</v>
      </c>
      <c r="EZ64" s="170" t="e">
        <f t="shared" si="239"/>
        <v>#N/A</v>
      </c>
      <c r="FA64" s="170" t="e">
        <f t="shared" si="240"/>
        <v>#N/A</v>
      </c>
      <c r="FB64" s="170" t="e">
        <f t="shared" si="241"/>
        <v>#N/A</v>
      </c>
      <c r="FC64" s="170" t="e">
        <f t="shared" si="242"/>
        <v>#N/A</v>
      </c>
      <c r="FD64" s="170" t="e">
        <f t="shared" si="243"/>
        <v>#N/A</v>
      </c>
      <c r="FE64" s="170" t="e">
        <f t="shared" si="244"/>
        <v>#N/A</v>
      </c>
      <c r="FF64" s="170" t="e">
        <f t="shared" si="245"/>
        <v>#N/A</v>
      </c>
      <c r="FG64" s="170" t="e">
        <f t="shared" si="246"/>
        <v>#N/A</v>
      </c>
      <c r="FH64" s="170" t="e">
        <f t="shared" si="247"/>
        <v>#N/A</v>
      </c>
      <c r="FI64" s="170" t="e">
        <f t="shared" si="248"/>
        <v>#N/A</v>
      </c>
      <c r="FJ64" s="170" t="e">
        <f t="shared" si="249"/>
        <v>#N/A</v>
      </c>
      <c r="FK64" s="170" t="e">
        <f t="shared" si="250"/>
        <v>#N/A</v>
      </c>
      <c r="FL64" s="170" t="e">
        <f t="shared" si="251"/>
        <v>#N/A</v>
      </c>
      <c r="FM64" s="170" t="e">
        <f t="shared" si="252"/>
        <v>#N/A</v>
      </c>
      <c r="FN64" s="170" t="e">
        <f t="shared" si="253"/>
        <v>#N/A</v>
      </c>
      <c r="FO64" s="170" t="e">
        <f t="shared" si="254"/>
        <v>#N/A</v>
      </c>
      <c r="FP64" s="170" t="e">
        <f t="shared" si="255"/>
        <v>#N/A</v>
      </c>
      <c r="FQ64" s="170" t="e">
        <f t="shared" si="256"/>
        <v>#N/A</v>
      </c>
      <c r="FR64" s="170" t="e">
        <f t="shared" si="257"/>
        <v>#N/A</v>
      </c>
      <c r="FS64" s="170" t="e">
        <f t="shared" si="258"/>
        <v>#N/A</v>
      </c>
      <c r="FT64" s="170" t="e">
        <f t="shared" si="259"/>
        <v>#N/A</v>
      </c>
      <c r="FU64" s="170" t="e">
        <f t="shared" si="260"/>
        <v>#N/A</v>
      </c>
      <c r="FV64" s="170" t="e">
        <f t="shared" si="261"/>
        <v>#N/A</v>
      </c>
      <c r="FW64" s="170" t="e">
        <f t="shared" si="262"/>
        <v>#N/A</v>
      </c>
      <c r="FX64" s="170" t="e">
        <f t="shared" si="263"/>
        <v>#N/A</v>
      </c>
      <c r="FY64" s="170" t="e">
        <f t="shared" si="264"/>
        <v>#N/A</v>
      </c>
      <c r="FZ64" s="170" t="e">
        <f t="shared" si="265"/>
        <v>#N/A</v>
      </c>
      <c r="GA64" s="170" t="e">
        <f t="shared" si="266"/>
        <v>#N/A</v>
      </c>
      <c r="GB64" s="170" t="e">
        <f t="shared" si="267"/>
        <v>#N/A</v>
      </c>
      <c r="GC64" s="170" t="e">
        <f t="shared" si="268"/>
        <v>#N/A</v>
      </c>
      <c r="GD64" s="170" t="e">
        <f t="shared" si="269"/>
        <v>#N/A</v>
      </c>
      <c r="GE64" s="170" t="e">
        <f t="shared" si="270"/>
        <v>#N/A</v>
      </c>
      <c r="GF64" s="170" t="e">
        <f t="shared" si="271"/>
        <v>#N/A</v>
      </c>
      <c r="GG64" s="170" t="e">
        <f t="shared" si="272"/>
        <v>#N/A</v>
      </c>
      <c r="GH64" s="170" t="e">
        <f t="shared" si="273"/>
        <v>#N/A</v>
      </c>
      <c r="GI64" s="170" t="e">
        <f t="shared" si="274"/>
        <v>#N/A</v>
      </c>
      <c r="GJ64" s="170" t="e">
        <f t="shared" si="275"/>
        <v>#N/A</v>
      </c>
      <c r="GK64" s="170" t="e">
        <f t="shared" si="276"/>
        <v>#N/A</v>
      </c>
      <c r="GL64" s="170" t="e">
        <f t="shared" si="277"/>
        <v>#N/A</v>
      </c>
      <c r="GM64" s="170" t="e">
        <f t="shared" si="278"/>
        <v>#N/A</v>
      </c>
      <c r="GN64" s="170" t="e">
        <f t="shared" si="279"/>
        <v>#N/A</v>
      </c>
      <c r="GO64" s="170" t="e">
        <f t="shared" si="280"/>
        <v>#N/A</v>
      </c>
      <c r="GP64" s="170" t="e">
        <f t="shared" si="281"/>
        <v>#N/A</v>
      </c>
      <c r="GQ64" s="170" t="e">
        <f t="shared" si="282"/>
        <v>#N/A</v>
      </c>
      <c r="GR64" s="170" t="e">
        <f t="shared" si="283"/>
        <v>#N/A</v>
      </c>
      <c r="GS64" s="170" t="e">
        <f t="shared" si="284"/>
        <v>#N/A</v>
      </c>
      <c r="GT64" s="170" t="e">
        <f t="shared" si="285"/>
        <v>#N/A</v>
      </c>
      <c r="GU64" s="170" t="e">
        <f t="shared" si="286"/>
        <v>#N/A</v>
      </c>
      <c r="GV64" s="170" t="e">
        <f t="shared" si="287"/>
        <v>#N/A</v>
      </c>
      <c r="GW64" s="170" t="e">
        <f t="shared" si="288"/>
        <v>#N/A</v>
      </c>
      <c r="GX64" s="170" t="e">
        <f t="shared" si="289"/>
        <v>#N/A</v>
      </c>
      <c r="GY64" s="170" t="e">
        <f t="shared" si="290"/>
        <v>#N/A</v>
      </c>
      <c r="GZ64" s="170" t="e">
        <f t="shared" si="291"/>
        <v>#N/A</v>
      </c>
      <c r="HA64" s="170" t="e">
        <f t="shared" si="292"/>
        <v>#N/A</v>
      </c>
      <c r="HB64" s="170" t="e">
        <f t="shared" si="293"/>
        <v>#N/A</v>
      </c>
      <c r="HC64" s="170" t="e">
        <f t="shared" si="294"/>
        <v>#N/A</v>
      </c>
      <c r="HD64" s="170" t="e">
        <f t="shared" si="295"/>
        <v>#N/A</v>
      </c>
      <c r="HE64" s="170" t="e">
        <f t="shared" si="296"/>
        <v>#N/A</v>
      </c>
      <c r="HF64" s="170" t="e">
        <f t="shared" si="297"/>
        <v>#N/A</v>
      </c>
      <c r="HG64" s="170" t="e">
        <f t="shared" si="298"/>
        <v>#N/A</v>
      </c>
      <c r="HH64" s="170" t="e">
        <f t="shared" si="299"/>
        <v>#N/A</v>
      </c>
      <c r="HI64" s="170" t="e">
        <f t="shared" si="300"/>
        <v>#N/A</v>
      </c>
      <c r="HJ64" s="170" t="e">
        <f t="shared" si="301"/>
        <v>#N/A</v>
      </c>
      <c r="HK64" s="170" t="e">
        <f t="shared" si="302"/>
        <v>#N/A</v>
      </c>
      <c r="HL64" s="170" t="e">
        <f t="shared" si="303"/>
        <v>#N/A</v>
      </c>
      <c r="HM64" s="170" t="e">
        <f t="shared" si="304"/>
        <v>#N/A</v>
      </c>
      <c r="HN64" s="170" t="e">
        <f t="shared" si="305"/>
        <v>#N/A</v>
      </c>
      <c r="HO64" s="170" t="e">
        <f t="shared" si="306"/>
        <v>#N/A</v>
      </c>
      <c r="HP64" s="170" t="e">
        <f t="shared" si="307"/>
        <v>#N/A</v>
      </c>
      <c r="HQ64" s="170" t="e">
        <f t="shared" si="308"/>
        <v>#N/A</v>
      </c>
      <c r="HR64" s="170" t="e">
        <f t="shared" si="309"/>
        <v>#N/A</v>
      </c>
      <c r="HS64" s="170" t="e">
        <f t="shared" si="310"/>
        <v>#N/A</v>
      </c>
      <c r="HT64" s="170" t="e">
        <f t="shared" si="311"/>
        <v>#N/A</v>
      </c>
    </row>
    <row r="65" spans="1:228" hidden="1" x14ac:dyDescent="0.25">
      <c r="A65" s="4">
        <v>62</v>
      </c>
      <c r="B65" s="110"/>
      <c r="C65" s="118"/>
      <c r="D65" s="123" t="str">
        <f t="shared" si="205"/>
        <v/>
      </c>
      <c r="E65" s="96"/>
      <c r="F65" s="123" t="str">
        <f t="shared" si="206"/>
        <v/>
      </c>
      <c r="G65" s="118"/>
      <c r="H65" s="111"/>
      <c r="I65" s="36" t="str">
        <f t="shared" si="0"/>
        <v/>
      </c>
      <c r="J65" s="36" t="str">
        <f t="shared" si="1"/>
        <v/>
      </c>
      <c r="K65" s="74" t="str">
        <f t="shared" si="109"/>
        <v/>
      </c>
      <c r="L65" s="23"/>
      <c r="M65" s="58"/>
      <c r="N65" s="281"/>
      <c r="O65" s="75" t="str">
        <f>IF(AND(D65&gt;0,E65&gt;0,F65&gt;0),IF(ISBLANK(N65),IF(ISBLANK(L65),"",(F65-D65)*VLOOKUP(L65,VLookups!$A$4:$B$13,2,FALSE)),N65),"")</f>
        <v/>
      </c>
      <c r="P65" s="76" t="str">
        <f t="shared" si="207"/>
        <v/>
      </c>
      <c r="Q65" s="96"/>
      <c r="R65" s="271" t="str">
        <f>IF(AND(Q65&gt;0,E65&gt;0,NOT(O65="")),ABS(VLOOKUP($Q$1,VLookups!$A$43:$B$44,2,FALSE)-_xlfn.NORM.DIST(Q65,K65,O65,TRUE)),"")</f>
        <v/>
      </c>
      <c r="S65" s="95" t="str">
        <f>IF(AND($D65&gt;0,$E65&gt;0,$F65&gt;0,NOT(ISBLANK($L65))),_xlfn.NORM.INV(ABS(VLOOKUP($Q$1,VLookups!$A$43:$B$44,2,FALSE)-S$3),$K65,$O65),"")</f>
        <v/>
      </c>
      <c r="T65" s="94" t="str">
        <f>IF(AND($D65&gt;0,$E65&gt;0,$F65&gt;0,NOT(ISBLANK($L65))),_xlfn.NORM.INV(ABS(VLOOKUP($Q$1,VLookups!$A$43:$B$44,2,FALSE)-T$3),$K65,$O65),"")</f>
        <v/>
      </c>
      <c r="U65" s="95" t="str">
        <f>IF(AND($D65&gt;0,$E65&gt;0,$F65&gt;0,NOT(ISBLANK($L65))),_xlfn.NORM.INV(ABS(VLOOKUP($Q$1,VLookups!$A$43:$B$44,2,FALSE)-U$3),$K65,$O65),"")</f>
        <v/>
      </c>
      <c r="V65" s="94" t="str">
        <f>IF(AND($D65&gt;0,$E65&gt;0,$F65&gt;0,NOT(ISBLANK($L65))),_xlfn.NORM.INV(ABS(VLOOKUP($Q$1,VLookups!$A$43:$B$44,2,FALSE)-V$3),$K65,$O65),"")</f>
        <v/>
      </c>
      <c r="W65" s="95" t="str">
        <f>IF(AND($D65&gt;0,$E65&gt;0,$F65&gt;0,NOT(ISBLANK($L65))),_xlfn.NORM.INV(ABS(VLOOKUP($Q$1,VLookups!$A$43:$B$44,2,FALSE)-W$3),$K65,$O65),"")</f>
        <v/>
      </c>
      <c r="X65" s="94" t="str">
        <f>IF(AND($D65&gt;0,$E65&gt;0,$F65&gt;0,NOT(ISBLANK($L65))),_xlfn.NORM.INV(ABS(VLOOKUP($Q$1,VLookups!$A$43:$B$44,2,FALSE)-X$3),$K65,$O65),"")</f>
        <v/>
      </c>
      <c r="Y65" s="5"/>
      <c r="Z65" s="169" t="str">
        <f t="shared" si="110"/>
        <v/>
      </c>
      <c r="AA65" s="50" t="str">
        <f t="shared" ref="AA65:AT65" si="396">IF(ISNONTEXT($Z65),AB65-$Z65,"")</f>
        <v/>
      </c>
      <c r="AB65" s="50" t="str">
        <f t="shared" si="396"/>
        <v/>
      </c>
      <c r="AC65" s="50" t="str">
        <f t="shared" si="396"/>
        <v/>
      </c>
      <c r="AD65" s="50" t="str">
        <f t="shared" si="396"/>
        <v/>
      </c>
      <c r="AE65" s="50" t="str">
        <f t="shared" si="396"/>
        <v/>
      </c>
      <c r="AF65" s="50" t="str">
        <f t="shared" si="396"/>
        <v/>
      </c>
      <c r="AG65" s="50" t="str">
        <f t="shared" si="396"/>
        <v/>
      </c>
      <c r="AH65" s="50" t="str">
        <f t="shared" si="396"/>
        <v/>
      </c>
      <c r="AI65" s="50" t="str">
        <f t="shared" si="396"/>
        <v/>
      </c>
      <c r="AJ65" s="50" t="str">
        <f t="shared" si="396"/>
        <v/>
      </c>
      <c r="AK65" s="50" t="str">
        <f t="shared" si="396"/>
        <v/>
      </c>
      <c r="AL65" s="50" t="str">
        <f t="shared" si="396"/>
        <v/>
      </c>
      <c r="AM65" s="50" t="str">
        <f t="shared" si="396"/>
        <v/>
      </c>
      <c r="AN65" s="50" t="str">
        <f t="shared" si="396"/>
        <v/>
      </c>
      <c r="AO65" s="50" t="str">
        <f t="shared" si="396"/>
        <v/>
      </c>
      <c r="AP65" s="50" t="str">
        <f t="shared" si="396"/>
        <v/>
      </c>
      <c r="AQ65" s="50" t="str">
        <f t="shared" si="396"/>
        <v/>
      </c>
      <c r="AR65" s="50" t="str">
        <f t="shared" si="396"/>
        <v/>
      </c>
      <c r="AS65" s="50" t="str">
        <f t="shared" si="396"/>
        <v/>
      </c>
      <c r="AT65" s="50" t="str">
        <f t="shared" si="396"/>
        <v/>
      </c>
      <c r="AU65" s="50" t="str">
        <f t="shared" si="112"/>
        <v/>
      </c>
      <c r="AV65" s="50" t="str">
        <f t="shared" ref="AV65:DG65" si="397">IF(ISNONTEXT($Z65),AU65+$Z65,"")</f>
        <v/>
      </c>
      <c r="AW65" s="50" t="str">
        <f t="shared" si="397"/>
        <v/>
      </c>
      <c r="AX65" s="50" t="str">
        <f t="shared" si="397"/>
        <v/>
      </c>
      <c r="AY65" s="50" t="str">
        <f t="shared" si="397"/>
        <v/>
      </c>
      <c r="AZ65" s="50" t="str">
        <f t="shared" si="397"/>
        <v/>
      </c>
      <c r="BA65" s="50" t="str">
        <f t="shared" si="397"/>
        <v/>
      </c>
      <c r="BB65" s="50" t="str">
        <f t="shared" si="397"/>
        <v/>
      </c>
      <c r="BC65" s="50" t="str">
        <f t="shared" si="397"/>
        <v/>
      </c>
      <c r="BD65" s="50" t="str">
        <f t="shared" si="397"/>
        <v/>
      </c>
      <c r="BE65" s="50" t="str">
        <f t="shared" si="397"/>
        <v/>
      </c>
      <c r="BF65" s="50" t="str">
        <f t="shared" si="397"/>
        <v/>
      </c>
      <c r="BG65" s="50" t="str">
        <f t="shared" si="397"/>
        <v/>
      </c>
      <c r="BH65" s="50" t="str">
        <f t="shared" si="397"/>
        <v/>
      </c>
      <c r="BI65" s="50" t="str">
        <f t="shared" si="397"/>
        <v/>
      </c>
      <c r="BJ65" s="50" t="str">
        <f t="shared" si="397"/>
        <v/>
      </c>
      <c r="BK65" s="50" t="str">
        <f t="shared" si="397"/>
        <v/>
      </c>
      <c r="BL65" s="50" t="str">
        <f t="shared" si="397"/>
        <v/>
      </c>
      <c r="BM65" s="50" t="str">
        <f t="shared" si="397"/>
        <v/>
      </c>
      <c r="BN65" s="50" t="str">
        <f t="shared" si="397"/>
        <v/>
      </c>
      <c r="BO65" s="50" t="str">
        <f t="shared" si="397"/>
        <v/>
      </c>
      <c r="BP65" s="50" t="str">
        <f t="shared" si="397"/>
        <v/>
      </c>
      <c r="BQ65" s="50" t="str">
        <f t="shared" si="397"/>
        <v/>
      </c>
      <c r="BR65" s="50" t="str">
        <f t="shared" si="397"/>
        <v/>
      </c>
      <c r="BS65" s="50" t="str">
        <f t="shared" si="397"/>
        <v/>
      </c>
      <c r="BT65" s="50" t="str">
        <f t="shared" si="397"/>
        <v/>
      </c>
      <c r="BU65" s="50" t="str">
        <f t="shared" si="397"/>
        <v/>
      </c>
      <c r="BV65" s="50" t="str">
        <f t="shared" si="397"/>
        <v/>
      </c>
      <c r="BW65" s="50" t="str">
        <f t="shared" si="397"/>
        <v/>
      </c>
      <c r="BX65" s="50" t="str">
        <f t="shared" si="397"/>
        <v/>
      </c>
      <c r="BY65" s="50" t="str">
        <f t="shared" si="397"/>
        <v/>
      </c>
      <c r="BZ65" s="50" t="str">
        <f t="shared" si="397"/>
        <v/>
      </c>
      <c r="CA65" s="50" t="str">
        <f t="shared" si="397"/>
        <v/>
      </c>
      <c r="CB65" s="50" t="str">
        <f t="shared" si="397"/>
        <v/>
      </c>
      <c r="CC65" s="50" t="str">
        <f t="shared" si="397"/>
        <v/>
      </c>
      <c r="CD65" s="50" t="str">
        <f t="shared" si="397"/>
        <v/>
      </c>
      <c r="CE65" s="50" t="str">
        <f t="shared" si="397"/>
        <v/>
      </c>
      <c r="CF65" s="50" t="str">
        <f t="shared" si="397"/>
        <v/>
      </c>
      <c r="CG65" s="50" t="str">
        <f t="shared" si="397"/>
        <v/>
      </c>
      <c r="CH65" s="50" t="str">
        <f t="shared" si="397"/>
        <v/>
      </c>
      <c r="CI65" s="50" t="str">
        <f t="shared" si="397"/>
        <v/>
      </c>
      <c r="CJ65" s="50" t="str">
        <f t="shared" si="397"/>
        <v/>
      </c>
      <c r="CK65" s="50" t="str">
        <f t="shared" si="397"/>
        <v/>
      </c>
      <c r="CL65" s="50" t="str">
        <f t="shared" si="397"/>
        <v/>
      </c>
      <c r="CM65" s="50" t="str">
        <f t="shared" si="397"/>
        <v/>
      </c>
      <c r="CN65" s="50" t="str">
        <f t="shared" si="397"/>
        <v/>
      </c>
      <c r="CO65" s="50" t="str">
        <f t="shared" si="397"/>
        <v/>
      </c>
      <c r="CP65" s="50" t="str">
        <f t="shared" si="397"/>
        <v/>
      </c>
      <c r="CQ65" s="50" t="str">
        <f t="shared" si="397"/>
        <v/>
      </c>
      <c r="CR65" s="50" t="str">
        <f t="shared" si="397"/>
        <v/>
      </c>
      <c r="CS65" s="50" t="str">
        <f t="shared" si="397"/>
        <v/>
      </c>
      <c r="CT65" s="50" t="str">
        <f t="shared" si="397"/>
        <v/>
      </c>
      <c r="CU65" s="50" t="str">
        <f t="shared" si="397"/>
        <v/>
      </c>
      <c r="CV65" s="50" t="str">
        <f t="shared" si="397"/>
        <v/>
      </c>
      <c r="CW65" s="50" t="str">
        <f t="shared" si="397"/>
        <v/>
      </c>
      <c r="CX65" s="50" t="str">
        <f t="shared" si="397"/>
        <v/>
      </c>
      <c r="CY65" s="50" t="str">
        <f t="shared" si="397"/>
        <v/>
      </c>
      <c r="CZ65" s="50" t="str">
        <f t="shared" si="397"/>
        <v/>
      </c>
      <c r="DA65" s="50" t="str">
        <f t="shared" si="397"/>
        <v/>
      </c>
      <c r="DB65" s="50" t="str">
        <f t="shared" si="397"/>
        <v/>
      </c>
      <c r="DC65" s="50" t="str">
        <f t="shared" si="397"/>
        <v/>
      </c>
      <c r="DD65" s="50" t="str">
        <f t="shared" si="397"/>
        <v/>
      </c>
      <c r="DE65" s="50" t="str">
        <f t="shared" si="397"/>
        <v/>
      </c>
      <c r="DF65" s="50" t="str">
        <f t="shared" si="397"/>
        <v/>
      </c>
      <c r="DG65" s="50" t="str">
        <f t="shared" si="397"/>
        <v/>
      </c>
      <c r="DH65" s="50" t="str">
        <f t="shared" ref="DH65:DW65" si="398">IF(ISNONTEXT($Z65),DG65+$Z65,"")</f>
        <v/>
      </c>
      <c r="DI65" s="50" t="str">
        <f t="shared" si="398"/>
        <v/>
      </c>
      <c r="DJ65" s="50" t="str">
        <f t="shared" si="398"/>
        <v/>
      </c>
      <c r="DK65" s="50" t="str">
        <f t="shared" si="398"/>
        <v/>
      </c>
      <c r="DL65" s="50" t="str">
        <f t="shared" si="398"/>
        <v/>
      </c>
      <c r="DM65" s="50" t="str">
        <f t="shared" si="398"/>
        <v/>
      </c>
      <c r="DN65" s="50" t="str">
        <f t="shared" si="398"/>
        <v/>
      </c>
      <c r="DO65" s="50" t="str">
        <f t="shared" si="398"/>
        <v/>
      </c>
      <c r="DP65" s="50" t="str">
        <f t="shared" si="398"/>
        <v/>
      </c>
      <c r="DQ65" s="50" t="str">
        <f t="shared" si="398"/>
        <v/>
      </c>
      <c r="DR65" s="50" t="str">
        <f t="shared" si="398"/>
        <v/>
      </c>
      <c r="DS65" s="50" t="str">
        <f t="shared" si="398"/>
        <v/>
      </c>
      <c r="DT65" s="50" t="str">
        <f t="shared" si="398"/>
        <v/>
      </c>
      <c r="DU65" s="50" t="str">
        <f t="shared" si="398"/>
        <v/>
      </c>
      <c r="DV65" s="50" t="str">
        <f t="shared" si="398"/>
        <v/>
      </c>
      <c r="DW65" s="50" t="str">
        <f t="shared" si="398"/>
        <v/>
      </c>
      <c r="DX65" s="170" t="e">
        <f t="shared" si="211"/>
        <v>#N/A</v>
      </c>
      <c r="DY65" s="170" t="e">
        <f t="shared" si="212"/>
        <v>#N/A</v>
      </c>
      <c r="DZ65" s="170" t="e">
        <f t="shared" si="213"/>
        <v>#N/A</v>
      </c>
      <c r="EA65" s="170" t="e">
        <f t="shared" si="214"/>
        <v>#N/A</v>
      </c>
      <c r="EB65" s="170" t="e">
        <f t="shared" si="215"/>
        <v>#N/A</v>
      </c>
      <c r="EC65" s="170" t="e">
        <f t="shared" si="216"/>
        <v>#N/A</v>
      </c>
      <c r="ED65" s="170" t="e">
        <f t="shared" si="217"/>
        <v>#N/A</v>
      </c>
      <c r="EE65" s="170" t="e">
        <f t="shared" si="218"/>
        <v>#N/A</v>
      </c>
      <c r="EF65" s="170" t="e">
        <f t="shared" si="219"/>
        <v>#N/A</v>
      </c>
      <c r="EG65" s="170" t="e">
        <f t="shared" si="220"/>
        <v>#N/A</v>
      </c>
      <c r="EH65" s="170" t="e">
        <f t="shared" si="221"/>
        <v>#N/A</v>
      </c>
      <c r="EI65" s="170" t="e">
        <f t="shared" si="222"/>
        <v>#N/A</v>
      </c>
      <c r="EJ65" s="170" t="e">
        <f t="shared" si="223"/>
        <v>#N/A</v>
      </c>
      <c r="EK65" s="170" t="e">
        <f t="shared" si="224"/>
        <v>#N/A</v>
      </c>
      <c r="EL65" s="170" t="e">
        <f t="shared" si="225"/>
        <v>#N/A</v>
      </c>
      <c r="EM65" s="170" t="e">
        <f t="shared" si="226"/>
        <v>#N/A</v>
      </c>
      <c r="EN65" s="170" t="e">
        <f t="shared" si="227"/>
        <v>#N/A</v>
      </c>
      <c r="EO65" s="170" t="e">
        <f t="shared" si="228"/>
        <v>#N/A</v>
      </c>
      <c r="EP65" s="170" t="e">
        <f t="shared" si="229"/>
        <v>#N/A</v>
      </c>
      <c r="EQ65" s="170" t="e">
        <f t="shared" si="230"/>
        <v>#N/A</v>
      </c>
      <c r="ER65" s="170" t="e">
        <f t="shared" si="231"/>
        <v>#N/A</v>
      </c>
      <c r="ES65" s="170" t="e">
        <f t="shared" si="232"/>
        <v>#N/A</v>
      </c>
      <c r="ET65" s="170" t="e">
        <f t="shared" si="233"/>
        <v>#N/A</v>
      </c>
      <c r="EU65" s="170" t="e">
        <f t="shared" si="234"/>
        <v>#N/A</v>
      </c>
      <c r="EV65" s="170" t="e">
        <f t="shared" si="235"/>
        <v>#N/A</v>
      </c>
      <c r="EW65" s="170" t="e">
        <f t="shared" si="236"/>
        <v>#N/A</v>
      </c>
      <c r="EX65" s="170" t="e">
        <f t="shared" si="237"/>
        <v>#N/A</v>
      </c>
      <c r="EY65" s="170" t="e">
        <f t="shared" si="238"/>
        <v>#N/A</v>
      </c>
      <c r="EZ65" s="170" t="e">
        <f t="shared" si="239"/>
        <v>#N/A</v>
      </c>
      <c r="FA65" s="170" t="e">
        <f t="shared" si="240"/>
        <v>#N/A</v>
      </c>
      <c r="FB65" s="170" t="e">
        <f t="shared" si="241"/>
        <v>#N/A</v>
      </c>
      <c r="FC65" s="170" t="e">
        <f t="shared" si="242"/>
        <v>#N/A</v>
      </c>
      <c r="FD65" s="170" t="e">
        <f t="shared" si="243"/>
        <v>#N/A</v>
      </c>
      <c r="FE65" s="170" t="e">
        <f t="shared" si="244"/>
        <v>#N/A</v>
      </c>
      <c r="FF65" s="170" t="e">
        <f t="shared" si="245"/>
        <v>#N/A</v>
      </c>
      <c r="FG65" s="170" t="e">
        <f t="shared" si="246"/>
        <v>#N/A</v>
      </c>
      <c r="FH65" s="170" t="e">
        <f t="shared" si="247"/>
        <v>#N/A</v>
      </c>
      <c r="FI65" s="170" t="e">
        <f t="shared" si="248"/>
        <v>#N/A</v>
      </c>
      <c r="FJ65" s="170" t="e">
        <f t="shared" si="249"/>
        <v>#N/A</v>
      </c>
      <c r="FK65" s="170" t="e">
        <f t="shared" si="250"/>
        <v>#N/A</v>
      </c>
      <c r="FL65" s="170" t="e">
        <f t="shared" si="251"/>
        <v>#N/A</v>
      </c>
      <c r="FM65" s="170" t="e">
        <f t="shared" si="252"/>
        <v>#N/A</v>
      </c>
      <c r="FN65" s="170" t="e">
        <f t="shared" si="253"/>
        <v>#N/A</v>
      </c>
      <c r="FO65" s="170" t="e">
        <f t="shared" si="254"/>
        <v>#N/A</v>
      </c>
      <c r="FP65" s="170" t="e">
        <f t="shared" si="255"/>
        <v>#N/A</v>
      </c>
      <c r="FQ65" s="170" t="e">
        <f t="shared" si="256"/>
        <v>#N/A</v>
      </c>
      <c r="FR65" s="170" t="e">
        <f t="shared" si="257"/>
        <v>#N/A</v>
      </c>
      <c r="FS65" s="170" t="e">
        <f t="shared" si="258"/>
        <v>#N/A</v>
      </c>
      <c r="FT65" s="170" t="e">
        <f t="shared" si="259"/>
        <v>#N/A</v>
      </c>
      <c r="FU65" s="170" t="e">
        <f t="shared" si="260"/>
        <v>#N/A</v>
      </c>
      <c r="FV65" s="170" t="e">
        <f t="shared" si="261"/>
        <v>#N/A</v>
      </c>
      <c r="FW65" s="170" t="e">
        <f t="shared" si="262"/>
        <v>#N/A</v>
      </c>
      <c r="FX65" s="170" t="e">
        <f t="shared" si="263"/>
        <v>#N/A</v>
      </c>
      <c r="FY65" s="170" t="e">
        <f t="shared" si="264"/>
        <v>#N/A</v>
      </c>
      <c r="FZ65" s="170" t="e">
        <f t="shared" si="265"/>
        <v>#N/A</v>
      </c>
      <c r="GA65" s="170" t="e">
        <f t="shared" si="266"/>
        <v>#N/A</v>
      </c>
      <c r="GB65" s="170" t="e">
        <f t="shared" si="267"/>
        <v>#N/A</v>
      </c>
      <c r="GC65" s="170" t="e">
        <f t="shared" si="268"/>
        <v>#N/A</v>
      </c>
      <c r="GD65" s="170" t="e">
        <f t="shared" si="269"/>
        <v>#N/A</v>
      </c>
      <c r="GE65" s="170" t="e">
        <f t="shared" si="270"/>
        <v>#N/A</v>
      </c>
      <c r="GF65" s="170" t="e">
        <f t="shared" si="271"/>
        <v>#N/A</v>
      </c>
      <c r="GG65" s="170" t="e">
        <f t="shared" si="272"/>
        <v>#N/A</v>
      </c>
      <c r="GH65" s="170" t="e">
        <f t="shared" si="273"/>
        <v>#N/A</v>
      </c>
      <c r="GI65" s="170" t="e">
        <f t="shared" si="274"/>
        <v>#N/A</v>
      </c>
      <c r="GJ65" s="170" t="e">
        <f t="shared" si="275"/>
        <v>#N/A</v>
      </c>
      <c r="GK65" s="170" t="e">
        <f t="shared" si="276"/>
        <v>#N/A</v>
      </c>
      <c r="GL65" s="170" t="e">
        <f t="shared" si="277"/>
        <v>#N/A</v>
      </c>
      <c r="GM65" s="170" t="e">
        <f t="shared" si="278"/>
        <v>#N/A</v>
      </c>
      <c r="GN65" s="170" t="e">
        <f t="shared" si="279"/>
        <v>#N/A</v>
      </c>
      <c r="GO65" s="170" t="e">
        <f t="shared" si="280"/>
        <v>#N/A</v>
      </c>
      <c r="GP65" s="170" t="e">
        <f t="shared" si="281"/>
        <v>#N/A</v>
      </c>
      <c r="GQ65" s="170" t="e">
        <f t="shared" si="282"/>
        <v>#N/A</v>
      </c>
      <c r="GR65" s="170" t="e">
        <f t="shared" si="283"/>
        <v>#N/A</v>
      </c>
      <c r="GS65" s="170" t="e">
        <f t="shared" si="284"/>
        <v>#N/A</v>
      </c>
      <c r="GT65" s="170" t="e">
        <f t="shared" si="285"/>
        <v>#N/A</v>
      </c>
      <c r="GU65" s="170" t="e">
        <f t="shared" si="286"/>
        <v>#N/A</v>
      </c>
      <c r="GV65" s="170" t="e">
        <f t="shared" si="287"/>
        <v>#N/A</v>
      </c>
      <c r="GW65" s="170" t="e">
        <f t="shared" si="288"/>
        <v>#N/A</v>
      </c>
      <c r="GX65" s="170" t="e">
        <f t="shared" si="289"/>
        <v>#N/A</v>
      </c>
      <c r="GY65" s="170" t="e">
        <f t="shared" si="290"/>
        <v>#N/A</v>
      </c>
      <c r="GZ65" s="170" t="e">
        <f t="shared" si="291"/>
        <v>#N/A</v>
      </c>
      <c r="HA65" s="170" t="e">
        <f t="shared" si="292"/>
        <v>#N/A</v>
      </c>
      <c r="HB65" s="170" t="e">
        <f t="shared" si="293"/>
        <v>#N/A</v>
      </c>
      <c r="HC65" s="170" t="e">
        <f t="shared" si="294"/>
        <v>#N/A</v>
      </c>
      <c r="HD65" s="170" t="e">
        <f t="shared" si="295"/>
        <v>#N/A</v>
      </c>
      <c r="HE65" s="170" t="e">
        <f t="shared" si="296"/>
        <v>#N/A</v>
      </c>
      <c r="HF65" s="170" t="e">
        <f t="shared" si="297"/>
        <v>#N/A</v>
      </c>
      <c r="HG65" s="170" t="e">
        <f t="shared" si="298"/>
        <v>#N/A</v>
      </c>
      <c r="HH65" s="170" t="e">
        <f t="shared" si="299"/>
        <v>#N/A</v>
      </c>
      <c r="HI65" s="170" t="e">
        <f t="shared" si="300"/>
        <v>#N/A</v>
      </c>
      <c r="HJ65" s="170" t="e">
        <f t="shared" si="301"/>
        <v>#N/A</v>
      </c>
      <c r="HK65" s="170" t="e">
        <f t="shared" si="302"/>
        <v>#N/A</v>
      </c>
      <c r="HL65" s="170" t="e">
        <f t="shared" si="303"/>
        <v>#N/A</v>
      </c>
      <c r="HM65" s="170" t="e">
        <f t="shared" si="304"/>
        <v>#N/A</v>
      </c>
      <c r="HN65" s="170" t="e">
        <f t="shared" si="305"/>
        <v>#N/A</v>
      </c>
      <c r="HO65" s="170" t="e">
        <f t="shared" si="306"/>
        <v>#N/A</v>
      </c>
      <c r="HP65" s="170" t="e">
        <f t="shared" si="307"/>
        <v>#N/A</v>
      </c>
      <c r="HQ65" s="170" t="e">
        <f t="shared" si="308"/>
        <v>#N/A</v>
      </c>
      <c r="HR65" s="170" t="e">
        <f t="shared" si="309"/>
        <v>#N/A</v>
      </c>
      <c r="HS65" s="170" t="e">
        <f t="shared" si="310"/>
        <v>#N/A</v>
      </c>
      <c r="HT65" s="170" t="e">
        <f t="shared" si="311"/>
        <v>#N/A</v>
      </c>
    </row>
    <row r="66" spans="1:228" hidden="1" x14ac:dyDescent="0.25">
      <c r="A66" s="4">
        <v>63</v>
      </c>
      <c r="B66" s="110"/>
      <c r="C66" s="118"/>
      <c r="D66" s="123" t="str">
        <f t="shared" si="205"/>
        <v/>
      </c>
      <c r="E66" s="96"/>
      <c r="F66" s="123" t="str">
        <f t="shared" si="206"/>
        <v/>
      </c>
      <c r="G66" s="118"/>
      <c r="H66" s="111"/>
      <c r="I66" s="36" t="str">
        <f t="shared" si="0"/>
        <v/>
      </c>
      <c r="J66" s="36" t="str">
        <f t="shared" si="1"/>
        <v/>
      </c>
      <c r="K66" s="74" t="str">
        <f t="shared" si="109"/>
        <v/>
      </c>
      <c r="L66" s="23"/>
      <c r="M66" s="58"/>
      <c r="N66" s="281"/>
      <c r="O66" s="75" t="str">
        <f>IF(AND(D66&gt;0,E66&gt;0,F66&gt;0),IF(ISBLANK(N66),IF(ISBLANK(L66),"",(F66-D66)*VLOOKUP(L66,VLookups!$A$4:$B$13,2,FALSE)),N66),"")</f>
        <v/>
      </c>
      <c r="P66" s="76" t="str">
        <f t="shared" si="207"/>
        <v/>
      </c>
      <c r="Q66" s="96"/>
      <c r="R66" s="271" t="str">
        <f>IF(AND(Q66&gt;0,E66&gt;0,NOT(O66="")),ABS(VLOOKUP($Q$1,VLookups!$A$43:$B$44,2,FALSE)-_xlfn.NORM.DIST(Q66,K66,O66,TRUE)),"")</f>
        <v/>
      </c>
      <c r="S66" s="95" t="str">
        <f>IF(AND($D66&gt;0,$E66&gt;0,$F66&gt;0,NOT(ISBLANK($L66))),_xlfn.NORM.INV(ABS(VLOOKUP($Q$1,VLookups!$A$43:$B$44,2,FALSE)-S$3),$K66,$O66),"")</f>
        <v/>
      </c>
      <c r="T66" s="94" t="str">
        <f>IF(AND($D66&gt;0,$E66&gt;0,$F66&gt;0,NOT(ISBLANK($L66))),_xlfn.NORM.INV(ABS(VLOOKUP($Q$1,VLookups!$A$43:$B$44,2,FALSE)-T$3),$K66,$O66),"")</f>
        <v/>
      </c>
      <c r="U66" s="95" t="str">
        <f>IF(AND($D66&gt;0,$E66&gt;0,$F66&gt;0,NOT(ISBLANK($L66))),_xlfn.NORM.INV(ABS(VLOOKUP($Q$1,VLookups!$A$43:$B$44,2,FALSE)-U$3),$K66,$O66),"")</f>
        <v/>
      </c>
      <c r="V66" s="94" t="str">
        <f>IF(AND($D66&gt;0,$E66&gt;0,$F66&gt;0,NOT(ISBLANK($L66))),_xlfn.NORM.INV(ABS(VLOOKUP($Q$1,VLookups!$A$43:$B$44,2,FALSE)-V$3),$K66,$O66),"")</f>
        <v/>
      </c>
      <c r="W66" s="95" t="str">
        <f>IF(AND($D66&gt;0,$E66&gt;0,$F66&gt;0,NOT(ISBLANK($L66))),_xlfn.NORM.INV(ABS(VLOOKUP($Q$1,VLookups!$A$43:$B$44,2,FALSE)-W$3),$K66,$O66),"")</f>
        <v/>
      </c>
      <c r="X66" s="94" t="str">
        <f>IF(AND($D66&gt;0,$E66&gt;0,$F66&gt;0,NOT(ISBLANK($L66))),_xlfn.NORM.INV(ABS(VLOOKUP($Q$1,VLookups!$A$43:$B$44,2,FALSE)-X$3),$K66,$O66),"")</f>
        <v/>
      </c>
      <c r="Y66" s="5"/>
      <c r="Z66" s="169" t="str">
        <f t="shared" si="110"/>
        <v/>
      </c>
      <c r="AA66" s="50" t="str">
        <f t="shared" ref="AA66:AT66" si="399">IF(ISNONTEXT($Z66),AB66-$Z66,"")</f>
        <v/>
      </c>
      <c r="AB66" s="50" t="str">
        <f t="shared" si="399"/>
        <v/>
      </c>
      <c r="AC66" s="50" t="str">
        <f t="shared" si="399"/>
        <v/>
      </c>
      <c r="AD66" s="50" t="str">
        <f t="shared" si="399"/>
        <v/>
      </c>
      <c r="AE66" s="50" t="str">
        <f t="shared" si="399"/>
        <v/>
      </c>
      <c r="AF66" s="50" t="str">
        <f t="shared" si="399"/>
        <v/>
      </c>
      <c r="AG66" s="50" t="str">
        <f t="shared" si="399"/>
        <v/>
      </c>
      <c r="AH66" s="50" t="str">
        <f t="shared" si="399"/>
        <v/>
      </c>
      <c r="AI66" s="50" t="str">
        <f t="shared" si="399"/>
        <v/>
      </c>
      <c r="AJ66" s="50" t="str">
        <f t="shared" si="399"/>
        <v/>
      </c>
      <c r="AK66" s="50" t="str">
        <f t="shared" si="399"/>
        <v/>
      </c>
      <c r="AL66" s="50" t="str">
        <f t="shared" si="399"/>
        <v/>
      </c>
      <c r="AM66" s="50" t="str">
        <f t="shared" si="399"/>
        <v/>
      </c>
      <c r="AN66" s="50" t="str">
        <f t="shared" si="399"/>
        <v/>
      </c>
      <c r="AO66" s="50" t="str">
        <f t="shared" si="399"/>
        <v/>
      </c>
      <c r="AP66" s="50" t="str">
        <f t="shared" si="399"/>
        <v/>
      </c>
      <c r="AQ66" s="50" t="str">
        <f t="shared" si="399"/>
        <v/>
      </c>
      <c r="AR66" s="50" t="str">
        <f t="shared" si="399"/>
        <v/>
      </c>
      <c r="AS66" s="50" t="str">
        <f t="shared" si="399"/>
        <v/>
      </c>
      <c r="AT66" s="50" t="str">
        <f t="shared" si="399"/>
        <v/>
      </c>
      <c r="AU66" s="50" t="str">
        <f t="shared" si="112"/>
        <v/>
      </c>
      <c r="AV66" s="50" t="str">
        <f t="shared" ref="AV66:DG66" si="400">IF(ISNONTEXT($Z66),AU66+$Z66,"")</f>
        <v/>
      </c>
      <c r="AW66" s="50" t="str">
        <f t="shared" si="400"/>
        <v/>
      </c>
      <c r="AX66" s="50" t="str">
        <f t="shared" si="400"/>
        <v/>
      </c>
      <c r="AY66" s="50" t="str">
        <f t="shared" si="400"/>
        <v/>
      </c>
      <c r="AZ66" s="50" t="str">
        <f t="shared" si="400"/>
        <v/>
      </c>
      <c r="BA66" s="50" t="str">
        <f t="shared" si="400"/>
        <v/>
      </c>
      <c r="BB66" s="50" t="str">
        <f t="shared" si="400"/>
        <v/>
      </c>
      <c r="BC66" s="50" t="str">
        <f t="shared" si="400"/>
        <v/>
      </c>
      <c r="BD66" s="50" t="str">
        <f t="shared" si="400"/>
        <v/>
      </c>
      <c r="BE66" s="50" t="str">
        <f t="shared" si="400"/>
        <v/>
      </c>
      <c r="BF66" s="50" t="str">
        <f t="shared" si="400"/>
        <v/>
      </c>
      <c r="BG66" s="50" t="str">
        <f t="shared" si="400"/>
        <v/>
      </c>
      <c r="BH66" s="50" t="str">
        <f t="shared" si="400"/>
        <v/>
      </c>
      <c r="BI66" s="50" t="str">
        <f t="shared" si="400"/>
        <v/>
      </c>
      <c r="BJ66" s="50" t="str">
        <f t="shared" si="400"/>
        <v/>
      </c>
      <c r="BK66" s="50" t="str">
        <f t="shared" si="400"/>
        <v/>
      </c>
      <c r="BL66" s="50" t="str">
        <f t="shared" si="400"/>
        <v/>
      </c>
      <c r="BM66" s="50" t="str">
        <f t="shared" si="400"/>
        <v/>
      </c>
      <c r="BN66" s="50" t="str">
        <f t="shared" si="400"/>
        <v/>
      </c>
      <c r="BO66" s="50" t="str">
        <f t="shared" si="400"/>
        <v/>
      </c>
      <c r="BP66" s="50" t="str">
        <f t="shared" si="400"/>
        <v/>
      </c>
      <c r="BQ66" s="50" t="str">
        <f t="shared" si="400"/>
        <v/>
      </c>
      <c r="BR66" s="50" t="str">
        <f t="shared" si="400"/>
        <v/>
      </c>
      <c r="BS66" s="50" t="str">
        <f t="shared" si="400"/>
        <v/>
      </c>
      <c r="BT66" s="50" t="str">
        <f t="shared" si="400"/>
        <v/>
      </c>
      <c r="BU66" s="50" t="str">
        <f t="shared" si="400"/>
        <v/>
      </c>
      <c r="BV66" s="50" t="str">
        <f t="shared" si="400"/>
        <v/>
      </c>
      <c r="BW66" s="50" t="str">
        <f t="shared" si="400"/>
        <v/>
      </c>
      <c r="BX66" s="50" t="str">
        <f t="shared" si="400"/>
        <v/>
      </c>
      <c r="BY66" s="50" t="str">
        <f t="shared" si="400"/>
        <v/>
      </c>
      <c r="BZ66" s="50" t="str">
        <f t="shared" si="400"/>
        <v/>
      </c>
      <c r="CA66" s="50" t="str">
        <f t="shared" si="400"/>
        <v/>
      </c>
      <c r="CB66" s="50" t="str">
        <f t="shared" si="400"/>
        <v/>
      </c>
      <c r="CC66" s="50" t="str">
        <f t="shared" si="400"/>
        <v/>
      </c>
      <c r="CD66" s="50" t="str">
        <f t="shared" si="400"/>
        <v/>
      </c>
      <c r="CE66" s="50" t="str">
        <f t="shared" si="400"/>
        <v/>
      </c>
      <c r="CF66" s="50" t="str">
        <f t="shared" si="400"/>
        <v/>
      </c>
      <c r="CG66" s="50" t="str">
        <f t="shared" si="400"/>
        <v/>
      </c>
      <c r="CH66" s="50" t="str">
        <f t="shared" si="400"/>
        <v/>
      </c>
      <c r="CI66" s="50" t="str">
        <f t="shared" si="400"/>
        <v/>
      </c>
      <c r="CJ66" s="50" t="str">
        <f t="shared" si="400"/>
        <v/>
      </c>
      <c r="CK66" s="50" t="str">
        <f t="shared" si="400"/>
        <v/>
      </c>
      <c r="CL66" s="50" t="str">
        <f t="shared" si="400"/>
        <v/>
      </c>
      <c r="CM66" s="50" t="str">
        <f t="shared" si="400"/>
        <v/>
      </c>
      <c r="CN66" s="50" t="str">
        <f t="shared" si="400"/>
        <v/>
      </c>
      <c r="CO66" s="50" t="str">
        <f t="shared" si="400"/>
        <v/>
      </c>
      <c r="CP66" s="50" t="str">
        <f t="shared" si="400"/>
        <v/>
      </c>
      <c r="CQ66" s="50" t="str">
        <f t="shared" si="400"/>
        <v/>
      </c>
      <c r="CR66" s="50" t="str">
        <f t="shared" si="400"/>
        <v/>
      </c>
      <c r="CS66" s="50" t="str">
        <f t="shared" si="400"/>
        <v/>
      </c>
      <c r="CT66" s="50" t="str">
        <f t="shared" si="400"/>
        <v/>
      </c>
      <c r="CU66" s="50" t="str">
        <f t="shared" si="400"/>
        <v/>
      </c>
      <c r="CV66" s="50" t="str">
        <f t="shared" si="400"/>
        <v/>
      </c>
      <c r="CW66" s="50" t="str">
        <f t="shared" si="400"/>
        <v/>
      </c>
      <c r="CX66" s="50" t="str">
        <f t="shared" si="400"/>
        <v/>
      </c>
      <c r="CY66" s="50" t="str">
        <f t="shared" si="400"/>
        <v/>
      </c>
      <c r="CZ66" s="50" t="str">
        <f t="shared" si="400"/>
        <v/>
      </c>
      <c r="DA66" s="50" t="str">
        <f t="shared" si="400"/>
        <v/>
      </c>
      <c r="DB66" s="50" t="str">
        <f t="shared" si="400"/>
        <v/>
      </c>
      <c r="DC66" s="50" t="str">
        <f t="shared" si="400"/>
        <v/>
      </c>
      <c r="DD66" s="50" t="str">
        <f t="shared" si="400"/>
        <v/>
      </c>
      <c r="DE66" s="50" t="str">
        <f t="shared" si="400"/>
        <v/>
      </c>
      <c r="DF66" s="50" t="str">
        <f t="shared" si="400"/>
        <v/>
      </c>
      <c r="DG66" s="50" t="str">
        <f t="shared" si="400"/>
        <v/>
      </c>
      <c r="DH66" s="50" t="str">
        <f t="shared" ref="DH66:DW66" si="401">IF(ISNONTEXT($Z66),DG66+$Z66,"")</f>
        <v/>
      </c>
      <c r="DI66" s="50" t="str">
        <f t="shared" si="401"/>
        <v/>
      </c>
      <c r="DJ66" s="50" t="str">
        <f t="shared" si="401"/>
        <v/>
      </c>
      <c r="DK66" s="50" t="str">
        <f t="shared" si="401"/>
        <v/>
      </c>
      <c r="DL66" s="50" t="str">
        <f t="shared" si="401"/>
        <v/>
      </c>
      <c r="DM66" s="50" t="str">
        <f t="shared" si="401"/>
        <v/>
      </c>
      <c r="DN66" s="50" t="str">
        <f t="shared" si="401"/>
        <v/>
      </c>
      <c r="DO66" s="50" t="str">
        <f t="shared" si="401"/>
        <v/>
      </c>
      <c r="DP66" s="50" t="str">
        <f t="shared" si="401"/>
        <v/>
      </c>
      <c r="DQ66" s="50" t="str">
        <f t="shared" si="401"/>
        <v/>
      </c>
      <c r="DR66" s="50" t="str">
        <f t="shared" si="401"/>
        <v/>
      </c>
      <c r="DS66" s="50" t="str">
        <f t="shared" si="401"/>
        <v/>
      </c>
      <c r="DT66" s="50" t="str">
        <f t="shared" si="401"/>
        <v/>
      </c>
      <c r="DU66" s="50" t="str">
        <f t="shared" si="401"/>
        <v/>
      </c>
      <c r="DV66" s="50" t="str">
        <f t="shared" si="401"/>
        <v/>
      </c>
      <c r="DW66" s="50" t="str">
        <f t="shared" si="401"/>
        <v/>
      </c>
      <c r="DX66" s="170" t="e">
        <f t="shared" si="211"/>
        <v>#N/A</v>
      </c>
      <c r="DY66" s="170" t="e">
        <f t="shared" si="212"/>
        <v>#N/A</v>
      </c>
      <c r="DZ66" s="170" t="e">
        <f t="shared" si="213"/>
        <v>#N/A</v>
      </c>
      <c r="EA66" s="170" t="e">
        <f t="shared" si="214"/>
        <v>#N/A</v>
      </c>
      <c r="EB66" s="170" t="e">
        <f t="shared" si="215"/>
        <v>#N/A</v>
      </c>
      <c r="EC66" s="170" t="e">
        <f t="shared" si="216"/>
        <v>#N/A</v>
      </c>
      <c r="ED66" s="170" t="e">
        <f t="shared" si="217"/>
        <v>#N/A</v>
      </c>
      <c r="EE66" s="170" t="e">
        <f t="shared" si="218"/>
        <v>#N/A</v>
      </c>
      <c r="EF66" s="170" t="e">
        <f t="shared" si="219"/>
        <v>#N/A</v>
      </c>
      <c r="EG66" s="170" t="e">
        <f t="shared" si="220"/>
        <v>#N/A</v>
      </c>
      <c r="EH66" s="170" t="e">
        <f t="shared" si="221"/>
        <v>#N/A</v>
      </c>
      <c r="EI66" s="170" t="e">
        <f t="shared" si="222"/>
        <v>#N/A</v>
      </c>
      <c r="EJ66" s="170" t="e">
        <f t="shared" si="223"/>
        <v>#N/A</v>
      </c>
      <c r="EK66" s="170" t="e">
        <f t="shared" si="224"/>
        <v>#N/A</v>
      </c>
      <c r="EL66" s="170" t="e">
        <f t="shared" si="225"/>
        <v>#N/A</v>
      </c>
      <c r="EM66" s="170" t="e">
        <f t="shared" si="226"/>
        <v>#N/A</v>
      </c>
      <c r="EN66" s="170" t="e">
        <f t="shared" si="227"/>
        <v>#N/A</v>
      </c>
      <c r="EO66" s="170" t="e">
        <f t="shared" si="228"/>
        <v>#N/A</v>
      </c>
      <c r="EP66" s="170" t="e">
        <f t="shared" si="229"/>
        <v>#N/A</v>
      </c>
      <c r="EQ66" s="170" t="e">
        <f t="shared" si="230"/>
        <v>#N/A</v>
      </c>
      <c r="ER66" s="170" t="e">
        <f t="shared" si="231"/>
        <v>#N/A</v>
      </c>
      <c r="ES66" s="170" t="e">
        <f t="shared" si="232"/>
        <v>#N/A</v>
      </c>
      <c r="ET66" s="170" t="e">
        <f t="shared" si="233"/>
        <v>#N/A</v>
      </c>
      <c r="EU66" s="170" t="e">
        <f t="shared" si="234"/>
        <v>#N/A</v>
      </c>
      <c r="EV66" s="170" t="e">
        <f t="shared" si="235"/>
        <v>#N/A</v>
      </c>
      <c r="EW66" s="170" t="e">
        <f t="shared" si="236"/>
        <v>#N/A</v>
      </c>
      <c r="EX66" s="170" t="e">
        <f t="shared" si="237"/>
        <v>#N/A</v>
      </c>
      <c r="EY66" s="170" t="e">
        <f t="shared" si="238"/>
        <v>#N/A</v>
      </c>
      <c r="EZ66" s="170" t="e">
        <f t="shared" si="239"/>
        <v>#N/A</v>
      </c>
      <c r="FA66" s="170" t="e">
        <f t="shared" si="240"/>
        <v>#N/A</v>
      </c>
      <c r="FB66" s="170" t="e">
        <f t="shared" si="241"/>
        <v>#N/A</v>
      </c>
      <c r="FC66" s="170" t="e">
        <f t="shared" si="242"/>
        <v>#N/A</v>
      </c>
      <c r="FD66" s="170" t="e">
        <f t="shared" si="243"/>
        <v>#N/A</v>
      </c>
      <c r="FE66" s="170" t="e">
        <f t="shared" si="244"/>
        <v>#N/A</v>
      </c>
      <c r="FF66" s="170" t="e">
        <f t="shared" si="245"/>
        <v>#N/A</v>
      </c>
      <c r="FG66" s="170" t="e">
        <f t="shared" si="246"/>
        <v>#N/A</v>
      </c>
      <c r="FH66" s="170" t="e">
        <f t="shared" si="247"/>
        <v>#N/A</v>
      </c>
      <c r="FI66" s="170" t="e">
        <f t="shared" si="248"/>
        <v>#N/A</v>
      </c>
      <c r="FJ66" s="170" t="e">
        <f t="shared" si="249"/>
        <v>#N/A</v>
      </c>
      <c r="FK66" s="170" t="e">
        <f t="shared" si="250"/>
        <v>#N/A</v>
      </c>
      <c r="FL66" s="170" t="e">
        <f t="shared" si="251"/>
        <v>#N/A</v>
      </c>
      <c r="FM66" s="170" t="e">
        <f t="shared" si="252"/>
        <v>#N/A</v>
      </c>
      <c r="FN66" s="170" t="e">
        <f t="shared" si="253"/>
        <v>#N/A</v>
      </c>
      <c r="FO66" s="170" t="e">
        <f t="shared" si="254"/>
        <v>#N/A</v>
      </c>
      <c r="FP66" s="170" t="e">
        <f t="shared" si="255"/>
        <v>#N/A</v>
      </c>
      <c r="FQ66" s="170" t="e">
        <f t="shared" si="256"/>
        <v>#N/A</v>
      </c>
      <c r="FR66" s="170" t="e">
        <f t="shared" si="257"/>
        <v>#N/A</v>
      </c>
      <c r="FS66" s="170" t="e">
        <f t="shared" si="258"/>
        <v>#N/A</v>
      </c>
      <c r="FT66" s="170" t="e">
        <f t="shared" si="259"/>
        <v>#N/A</v>
      </c>
      <c r="FU66" s="170" t="e">
        <f t="shared" si="260"/>
        <v>#N/A</v>
      </c>
      <c r="FV66" s="170" t="e">
        <f t="shared" si="261"/>
        <v>#N/A</v>
      </c>
      <c r="FW66" s="170" t="e">
        <f t="shared" si="262"/>
        <v>#N/A</v>
      </c>
      <c r="FX66" s="170" t="e">
        <f t="shared" si="263"/>
        <v>#N/A</v>
      </c>
      <c r="FY66" s="170" t="e">
        <f t="shared" si="264"/>
        <v>#N/A</v>
      </c>
      <c r="FZ66" s="170" t="e">
        <f t="shared" si="265"/>
        <v>#N/A</v>
      </c>
      <c r="GA66" s="170" t="e">
        <f t="shared" si="266"/>
        <v>#N/A</v>
      </c>
      <c r="GB66" s="170" t="e">
        <f t="shared" si="267"/>
        <v>#N/A</v>
      </c>
      <c r="GC66" s="170" t="e">
        <f t="shared" si="268"/>
        <v>#N/A</v>
      </c>
      <c r="GD66" s="170" t="e">
        <f t="shared" si="269"/>
        <v>#N/A</v>
      </c>
      <c r="GE66" s="170" t="e">
        <f t="shared" si="270"/>
        <v>#N/A</v>
      </c>
      <c r="GF66" s="170" t="e">
        <f t="shared" si="271"/>
        <v>#N/A</v>
      </c>
      <c r="GG66" s="170" t="e">
        <f t="shared" si="272"/>
        <v>#N/A</v>
      </c>
      <c r="GH66" s="170" t="e">
        <f t="shared" si="273"/>
        <v>#N/A</v>
      </c>
      <c r="GI66" s="170" t="e">
        <f t="shared" si="274"/>
        <v>#N/A</v>
      </c>
      <c r="GJ66" s="170" t="e">
        <f t="shared" si="275"/>
        <v>#N/A</v>
      </c>
      <c r="GK66" s="170" t="e">
        <f t="shared" si="276"/>
        <v>#N/A</v>
      </c>
      <c r="GL66" s="170" t="e">
        <f t="shared" si="277"/>
        <v>#N/A</v>
      </c>
      <c r="GM66" s="170" t="e">
        <f t="shared" si="278"/>
        <v>#N/A</v>
      </c>
      <c r="GN66" s="170" t="e">
        <f t="shared" si="279"/>
        <v>#N/A</v>
      </c>
      <c r="GO66" s="170" t="e">
        <f t="shared" si="280"/>
        <v>#N/A</v>
      </c>
      <c r="GP66" s="170" t="e">
        <f t="shared" si="281"/>
        <v>#N/A</v>
      </c>
      <c r="GQ66" s="170" t="e">
        <f t="shared" si="282"/>
        <v>#N/A</v>
      </c>
      <c r="GR66" s="170" t="e">
        <f t="shared" si="283"/>
        <v>#N/A</v>
      </c>
      <c r="GS66" s="170" t="e">
        <f t="shared" si="284"/>
        <v>#N/A</v>
      </c>
      <c r="GT66" s="170" t="e">
        <f t="shared" si="285"/>
        <v>#N/A</v>
      </c>
      <c r="GU66" s="170" t="e">
        <f t="shared" si="286"/>
        <v>#N/A</v>
      </c>
      <c r="GV66" s="170" t="e">
        <f t="shared" si="287"/>
        <v>#N/A</v>
      </c>
      <c r="GW66" s="170" t="e">
        <f t="shared" si="288"/>
        <v>#N/A</v>
      </c>
      <c r="GX66" s="170" t="e">
        <f t="shared" si="289"/>
        <v>#N/A</v>
      </c>
      <c r="GY66" s="170" t="e">
        <f t="shared" si="290"/>
        <v>#N/A</v>
      </c>
      <c r="GZ66" s="170" t="e">
        <f t="shared" si="291"/>
        <v>#N/A</v>
      </c>
      <c r="HA66" s="170" t="e">
        <f t="shared" si="292"/>
        <v>#N/A</v>
      </c>
      <c r="HB66" s="170" t="e">
        <f t="shared" si="293"/>
        <v>#N/A</v>
      </c>
      <c r="HC66" s="170" t="e">
        <f t="shared" si="294"/>
        <v>#N/A</v>
      </c>
      <c r="HD66" s="170" t="e">
        <f t="shared" si="295"/>
        <v>#N/A</v>
      </c>
      <c r="HE66" s="170" t="e">
        <f t="shared" si="296"/>
        <v>#N/A</v>
      </c>
      <c r="HF66" s="170" t="e">
        <f t="shared" si="297"/>
        <v>#N/A</v>
      </c>
      <c r="HG66" s="170" t="e">
        <f t="shared" si="298"/>
        <v>#N/A</v>
      </c>
      <c r="HH66" s="170" t="e">
        <f t="shared" si="299"/>
        <v>#N/A</v>
      </c>
      <c r="HI66" s="170" t="e">
        <f t="shared" si="300"/>
        <v>#N/A</v>
      </c>
      <c r="HJ66" s="170" t="e">
        <f t="shared" si="301"/>
        <v>#N/A</v>
      </c>
      <c r="HK66" s="170" t="e">
        <f t="shared" si="302"/>
        <v>#N/A</v>
      </c>
      <c r="HL66" s="170" t="e">
        <f t="shared" si="303"/>
        <v>#N/A</v>
      </c>
      <c r="HM66" s="170" t="e">
        <f t="shared" si="304"/>
        <v>#N/A</v>
      </c>
      <c r="HN66" s="170" t="e">
        <f t="shared" si="305"/>
        <v>#N/A</v>
      </c>
      <c r="HO66" s="170" t="e">
        <f t="shared" si="306"/>
        <v>#N/A</v>
      </c>
      <c r="HP66" s="170" t="e">
        <f t="shared" si="307"/>
        <v>#N/A</v>
      </c>
      <c r="HQ66" s="170" t="e">
        <f t="shared" si="308"/>
        <v>#N/A</v>
      </c>
      <c r="HR66" s="170" t="e">
        <f t="shared" si="309"/>
        <v>#N/A</v>
      </c>
      <c r="HS66" s="170" t="e">
        <f t="shared" si="310"/>
        <v>#N/A</v>
      </c>
      <c r="HT66" s="170" t="e">
        <f t="shared" si="311"/>
        <v>#N/A</v>
      </c>
    </row>
    <row r="67" spans="1:228" hidden="1" x14ac:dyDescent="0.25">
      <c r="A67" s="4">
        <v>64</v>
      </c>
      <c r="B67" s="110"/>
      <c r="C67" s="118"/>
      <c r="D67" s="123" t="str">
        <f t="shared" si="205"/>
        <v/>
      </c>
      <c r="E67" s="96"/>
      <c r="F67" s="123" t="str">
        <f t="shared" si="206"/>
        <v/>
      </c>
      <c r="G67" s="118"/>
      <c r="H67" s="111"/>
      <c r="I67" s="36" t="str">
        <f t="shared" si="0"/>
        <v/>
      </c>
      <c r="J67" s="36" t="str">
        <f t="shared" si="1"/>
        <v/>
      </c>
      <c r="K67" s="74" t="str">
        <f t="shared" si="109"/>
        <v/>
      </c>
      <c r="L67" s="23"/>
      <c r="M67" s="58"/>
      <c r="N67" s="281"/>
      <c r="O67" s="75" t="str">
        <f>IF(AND(D67&gt;0,E67&gt;0,F67&gt;0),IF(ISBLANK(N67),IF(ISBLANK(L67),"",(F67-D67)*VLOOKUP(L67,VLookups!$A$4:$B$13,2,FALSE)),N67),"")</f>
        <v/>
      </c>
      <c r="P67" s="76" t="str">
        <f t="shared" si="207"/>
        <v/>
      </c>
      <c r="Q67" s="96"/>
      <c r="R67" s="271" t="str">
        <f>IF(AND(Q67&gt;0,E67&gt;0,NOT(O67="")),ABS(VLOOKUP($Q$1,VLookups!$A$43:$B$44,2,FALSE)-_xlfn.NORM.DIST(Q67,K67,O67,TRUE)),"")</f>
        <v/>
      </c>
      <c r="S67" s="95" t="str">
        <f>IF(AND($D67&gt;0,$E67&gt;0,$F67&gt;0,NOT(ISBLANK($L67))),_xlfn.NORM.INV(ABS(VLOOKUP($Q$1,VLookups!$A$43:$B$44,2,FALSE)-S$3),$K67,$O67),"")</f>
        <v/>
      </c>
      <c r="T67" s="94" t="str">
        <f>IF(AND($D67&gt;0,$E67&gt;0,$F67&gt;0,NOT(ISBLANK($L67))),_xlfn.NORM.INV(ABS(VLOOKUP($Q$1,VLookups!$A$43:$B$44,2,FALSE)-T$3),$K67,$O67),"")</f>
        <v/>
      </c>
      <c r="U67" s="95" t="str">
        <f>IF(AND($D67&gt;0,$E67&gt;0,$F67&gt;0,NOT(ISBLANK($L67))),_xlfn.NORM.INV(ABS(VLOOKUP($Q$1,VLookups!$A$43:$B$44,2,FALSE)-U$3),$K67,$O67),"")</f>
        <v/>
      </c>
      <c r="V67" s="94" t="str">
        <f>IF(AND($D67&gt;0,$E67&gt;0,$F67&gt;0,NOT(ISBLANK($L67))),_xlfn.NORM.INV(ABS(VLOOKUP($Q$1,VLookups!$A$43:$B$44,2,FALSE)-V$3),$K67,$O67),"")</f>
        <v/>
      </c>
      <c r="W67" s="95" t="str">
        <f>IF(AND($D67&gt;0,$E67&gt;0,$F67&gt;0,NOT(ISBLANK($L67))),_xlfn.NORM.INV(ABS(VLOOKUP($Q$1,VLookups!$A$43:$B$44,2,FALSE)-W$3),$K67,$O67),"")</f>
        <v/>
      </c>
      <c r="X67" s="94" t="str">
        <f>IF(AND($D67&gt;0,$E67&gt;0,$F67&gt;0,NOT(ISBLANK($L67))),_xlfn.NORM.INV(ABS(VLOOKUP($Q$1,VLookups!$A$43:$B$44,2,FALSE)-X$3),$K67,$O67),"")</f>
        <v/>
      </c>
      <c r="Y67" s="5"/>
      <c r="Z67" s="169" t="str">
        <f t="shared" si="110"/>
        <v/>
      </c>
      <c r="AA67" s="50" t="str">
        <f t="shared" ref="AA67:AT67" si="402">IF(ISNONTEXT($Z67),AB67-$Z67,"")</f>
        <v/>
      </c>
      <c r="AB67" s="50" t="str">
        <f t="shared" si="402"/>
        <v/>
      </c>
      <c r="AC67" s="50" t="str">
        <f t="shared" si="402"/>
        <v/>
      </c>
      <c r="AD67" s="50" t="str">
        <f t="shared" si="402"/>
        <v/>
      </c>
      <c r="AE67" s="50" t="str">
        <f t="shared" si="402"/>
        <v/>
      </c>
      <c r="AF67" s="50" t="str">
        <f t="shared" si="402"/>
        <v/>
      </c>
      <c r="AG67" s="50" t="str">
        <f t="shared" si="402"/>
        <v/>
      </c>
      <c r="AH67" s="50" t="str">
        <f t="shared" si="402"/>
        <v/>
      </c>
      <c r="AI67" s="50" t="str">
        <f t="shared" si="402"/>
        <v/>
      </c>
      <c r="AJ67" s="50" t="str">
        <f t="shared" si="402"/>
        <v/>
      </c>
      <c r="AK67" s="50" t="str">
        <f t="shared" si="402"/>
        <v/>
      </c>
      <c r="AL67" s="50" t="str">
        <f t="shared" si="402"/>
        <v/>
      </c>
      <c r="AM67" s="50" t="str">
        <f t="shared" si="402"/>
        <v/>
      </c>
      <c r="AN67" s="50" t="str">
        <f t="shared" si="402"/>
        <v/>
      </c>
      <c r="AO67" s="50" t="str">
        <f t="shared" si="402"/>
        <v/>
      </c>
      <c r="AP67" s="50" t="str">
        <f t="shared" si="402"/>
        <v/>
      </c>
      <c r="AQ67" s="50" t="str">
        <f t="shared" si="402"/>
        <v/>
      </c>
      <c r="AR67" s="50" t="str">
        <f t="shared" si="402"/>
        <v/>
      </c>
      <c r="AS67" s="50" t="str">
        <f t="shared" si="402"/>
        <v/>
      </c>
      <c r="AT67" s="50" t="str">
        <f t="shared" si="402"/>
        <v/>
      </c>
      <c r="AU67" s="50" t="str">
        <f t="shared" si="112"/>
        <v/>
      </c>
      <c r="AV67" s="50" t="str">
        <f t="shared" ref="AV67:DG67" si="403">IF(ISNONTEXT($Z67),AU67+$Z67,"")</f>
        <v/>
      </c>
      <c r="AW67" s="50" t="str">
        <f t="shared" si="403"/>
        <v/>
      </c>
      <c r="AX67" s="50" t="str">
        <f t="shared" si="403"/>
        <v/>
      </c>
      <c r="AY67" s="50" t="str">
        <f t="shared" si="403"/>
        <v/>
      </c>
      <c r="AZ67" s="50" t="str">
        <f t="shared" si="403"/>
        <v/>
      </c>
      <c r="BA67" s="50" t="str">
        <f t="shared" si="403"/>
        <v/>
      </c>
      <c r="BB67" s="50" t="str">
        <f t="shared" si="403"/>
        <v/>
      </c>
      <c r="BC67" s="50" t="str">
        <f t="shared" si="403"/>
        <v/>
      </c>
      <c r="BD67" s="50" t="str">
        <f t="shared" si="403"/>
        <v/>
      </c>
      <c r="BE67" s="50" t="str">
        <f t="shared" si="403"/>
        <v/>
      </c>
      <c r="BF67" s="50" t="str">
        <f t="shared" si="403"/>
        <v/>
      </c>
      <c r="BG67" s="50" t="str">
        <f t="shared" si="403"/>
        <v/>
      </c>
      <c r="BH67" s="50" t="str">
        <f t="shared" si="403"/>
        <v/>
      </c>
      <c r="BI67" s="50" t="str">
        <f t="shared" si="403"/>
        <v/>
      </c>
      <c r="BJ67" s="50" t="str">
        <f t="shared" si="403"/>
        <v/>
      </c>
      <c r="BK67" s="50" t="str">
        <f t="shared" si="403"/>
        <v/>
      </c>
      <c r="BL67" s="50" t="str">
        <f t="shared" si="403"/>
        <v/>
      </c>
      <c r="BM67" s="50" t="str">
        <f t="shared" si="403"/>
        <v/>
      </c>
      <c r="BN67" s="50" t="str">
        <f t="shared" si="403"/>
        <v/>
      </c>
      <c r="BO67" s="50" t="str">
        <f t="shared" si="403"/>
        <v/>
      </c>
      <c r="BP67" s="50" t="str">
        <f t="shared" si="403"/>
        <v/>
      </c>
      <c r="BQ67" s="50" t="str">
        <f t="shared" si="403"/>
        <v/>
      </c>
      <c r="BR67" s="50" t="str">
        <f t="shared" si="403"/>
        <v/>
      </c>
      <c r="BS67" s="50" t="str">
        <f t="shared" si="403"/>
        <v/>
      </c>
      <c r="BT67" s="50" t="str">
        <f t="shared" si="403"/>
        <v/>
      </c>
      <c r="BU67" s="50" t="str">
        <f t="shared" si="403"/>
        <v/>
      </c>
      <c r="BV67" s="50" t="str">
        <f t="shared" si="403"/>
        <v/>
      </c>
      <c r="BW67" s="50" t="str">
        <f t="shared" si="403"/>
        <v/>
      </c>
      <c r="BX67" s="50" t="str">
        <f t="shared" si="403"/>
        <v/>
      </c>
      <c r="BY67" s="50" t="str">
        <f t="shared" si="403"/>
        <v/>
      </c>
      <c r="BZ67" s="50" t="str">
        <f t="shared" si="403"/>
        <v/>
      </c>
      <c r="CA67" s="50" t="str">
        <f t="shared" si="403"/>
        <v/>
      </c>
      <c r="CB67" s="50" t="str">
        <f t="shared" si="403"/>
        <v/>
      </c>
      <c r="CC67" s="50" t="str">
        <f t="shared" si="403"/>
        <v/>
      </c>
      <c r="CD67" s="50" t="str">
        <f t="shared" si="403"/>
        <v/>
      </c>
      <c r="CE67" s="50" t="str">
        <f t="shared" si="403"/>
        <v/>
      </c>
      <c r="CF67" s="50" t="str">
        <f t="shared" si="403"/>
        <v/>
      </c>
      <c r="CG67" s="50" t="str">
        <f t="shared" si="403"/>
        <v/>
      </c>
      <c r="CH67" s="50" t="str">
        <f t="shared" si="403"/>
        <v/>
      </c>
      <c r="CI67" s="50" t="str">
        <f t="shared" si="403"/>
        <v/>
      </c>
      <c r="CJ67" s="50" t="str">
        <f t="shared" si="403"/>
        <v/>
      </c>
      <c r="CK67" s="50" t="str">
        <f t="shared" si="403"/>
        <v/>
      </c>
      <c r="CL67" s="50" t="str">
        <f t="shared" si="403"/>
        <v/>
      </c>
      <c r="CM67" s="50" t="str">
        <f t="shared" si="403"/>
        <v/>
      </c>
      <c r="CN67" s="50" t="str">
        <f t="shared" si="403"/>
        <v/>
      </c>
      <c r="CO67" s="50" t="str">
        <f t="shared" si="403"/>
        <v/>
      </c>
      <c r="CP67" s="50" t="str">
        <f t="shared" si="403"/>
        <v/>
      </c>
      <c r="CQ67" s="50" t="str">
        <f t="shared" si="403"/>
        <v/>
      </c>
      <c r="CR67" s="50" t="str">
        <f t="shared" si="403"/>
        <v/>
      </c>
      <c r="CS67" s="50" t="str">
        <f t="shared" si="403"/>
        <v/>
      </c>
      <c r="CT67" s="50" t="str">
        <f t="shared" si="403"/>
        <v/>
      </c>
      <c r="CU67" s="50" t="str">
        <f t="shared" si="403"/>
        <v/>
      </c>
      <c r="CV67" s="50" t="str">
        <f t="shared" si="403"/>
        <v/>
      </c>
      <c r="CW67" s="50" t="str">
        <f t="shared" si="403"/>
        <v/>
      </c>
      <c r="CX67" s="50" t="str">
        <f t="shared" si="403"/>
        <v/>
      </c>
      <c r="CY67" s="50" t="str">
        <f t="shared" si="403"/>
        <v/>
      </c>
      <c r="CZ67" s="50" t="str">
        <f t="shared" si="403"/>
        <v/>
      </c>
      <c r="DA67" s="50" t="str">
        <f t="shared" si="403"/>
        <v/>
      </c>
      <c r="DB67" s="50" t="str">
        <f t="shared" si="403"/>
        <v/>
      </c>
      <c r="DC67" s="50" t="str">
        <f t="shared" si="403"/>
        <v/>
      </c>
      <c r="DD67" s="50" t="str">
        <f t="shared" si="403"/>
        <v/>
      </c>
      <c r="DE67" s="50" t="str">
        <f t="shared" si="403"/>
        <v/>
      </c>
      <c r="DF67" s="50" t="str">
        <f t="shared" si="403"/>
        <v/>
      </c>
      <c r="DG67" s="50" t="str">
        <f t="shared" si="403"/>
        <v/>
      </c>
      <c r="DH67" s="50" t="str">
        <f t="shared" ref="DH67:DW67" si="404">IF(ISNONTEXT($Z67),DG67+$Z67,"")</f>
        <v/>
      </c>
      <c r="DI67" s="50" t="str">
        <f t="shared" si="404"/>
        <v/>
      </c>
      <c r="DJ67" s="50" t="str">
        <f t="shared" si="404"/>
        <v/>
      </c>
      <c r="DK67" s="50" t="str">
        <f t="shared" si="404"/>
        <v/>
      </c>
      <c r="DL67" s="50" t="str">
        <f t="shared" si="404"/>
        <v/>
      </c>
      <c r="DM67" s="50" t="str">
        <f t="shared" si="404"/>
        <v/>
      </c>
      <c r="DN67" s="50" t="str">
        <f t="shared" si="404"/>
        <v/>
      </c>
      <c r="DO67" s="50" t="str">
        <f t="shared" si="404"/>
        <v/>
      </c>
      <c r="DP67" s="50" t="str">
        <f t="shared" si="404"/>
        <v/>
      </c>
      <c r="DQ67" s="50" t="str">
        <f t="shared" si="404"/>
        <v/>
      </c>
      <c r="DR67" s="50" t="str">
        <f t="shared" si="404"/>
        <v/>
      </c>
      <c r="DS67" s="50" t="str">
        <f t="shared" si="404"/>
        <v/>
      </c>
      <c r="DT67" s="50" t="str">
        <f t="shared" si="404"/>
        <v/>
      </c>
      <c r="DU67" s="50" t="str">
        <f t="shared" si="404"/>
        <v/>
      </c>
      <c r="DV67" s="50" t="str">
        <f t="shared" si="404"/>
        <v/>
      </c>
      <c r="DW67" s="50" t="str">
        <f t="shared" si="404"/>
        <v/>
      </c>
      <c r="DX67" s="170" t="e">
        <f t="shared" si="211"/>
        <v>#N/A</v>
      </c>
      <c r="DY67" s="170" t="e">
        <f t="shared" si="212"/>
        <v>#N/A</v>
      </c>
      <c r="DZ67" s="170" t="e">
        <f t="shared" si="213"/>
        <v>#N/A</v>
      </c>
      <c r="EA67" s="170" t="e">
        <f t="shared" si="214"/>
        <v>#N/A</v>
      </c>
      <c r="EB67" s="170" t="e">
        <f t="shared" si="215"/>
        <v>#N/A</v>
      </c>
      <c r="EC67" s="170" t="e">
        <f t="shared" si="216"/>
        <v>#N/A</v>
      </c>
      <c r="ED67" s="170" t="e">
        <f t="shared" si="217"/>
        <v>#N/A</v>
      </c>
      <c r="EE67" s="170" t="e">
        <f t="shared" si="218"/>
        <v>#N/A</v>
      </c>
      <c r="EF67" s="170" t="e">
        <f t="shared" si="219"/>
        <v>#N/A</v>
      </c>
      <c r="EG67" s="170" t="e">
        <f t="shared" si="220"/>
        <v>#N/A</v>
      </c>
      <c r="EH67" s="170" t="e">
        <f t="shared" si="221"/>
        <v>#N/A</v>
      </c>
      <c r="EI67" s="170" t="e">
        <f t="shared" si="222"/>
        <v>#N/A</v>
      </c>
      <c r="EJ67" s="170" t="e">
        <f t="shared" si="223"/>
        <v>#N/A</v>
      </c>
      <c r="EK67" s="170" t="e">
        <f t="shared" si="224"/>
        <v>#N/A</v>
      </c>
      <c r="EL67" s="170" t="e">
        <f t="shared" si="225"/>
        <v>#N/A</v>
      </c>
      <c r="EM67" s="170" t="e">
        <f t="shared" si="226"/>
        <v>#N/A</v>
      </c>
      <c r="EN67" s="170" t="e">
        <f t="shared" si="227"/>
        <v>#N/A</v>
      </c>
      <c r="EO67" s="170" t="e">
        <f t="shared" si="228"/>
        <v>#N/A</v>
      </c>
      <c r="EP67" s="170" t="e">
        <f t="shared" si="229"/>
        <v>#N/A</v>
      </c>
      <c r="EQ67" s="170" t="e">
        <f t="shared" si="230"/>
        <v>#N/A</v>
      </c>
      <c r="ER67" s="170" t="e">
        <f t="shared" si="231"/>
        <v>#N/A</v>
      </c>
      <c r="ES67" s="170" t="e">
        <f t="shared" si="232"/>
        <v>#N/A</v>
      </c>
      <c r="ET67" s="170" t="e">
        <f t="shared" si="233"/>
        <v>#N/A</v>
      </c>
      <c r="EU67" s="170" t="e">
        <f t="shared" si="234"/>
        <v>#N/A</v>
      </c>
      <c r="EV67" s="170" t="e">
        <f t="shared" si="235"/>
        <v>#N/A</v>
      </c>
      <c r="EW67" s="170" t="e">
        <f t="shared" si="236"/>
        <v>#N/A</v>
      </c>
      <c r="EX67" s="170" t="e">
        <f t="shared" si="237"/>
        <v>#N/A</v>
      </c>
      <c r="EY67" s="170" t="e">
        <f t="shared" si="238"/>
        <v>#N/A</v>
      </c>
      <c r="EZ67" s="170" t="e">
        <f t="shared" si="239"/>
        <v>#N/A</v>
      </c>
      <c r="FA67" s="170" t="e">
        <f t="shared" si="240"/>
        <v>#N/A</v>
      </c>
      <c r="FB67" s="170" t="e">
        <f t="shared" si="241"/>
        <v>#N/A</v>
      </c>
      <c r="FC67" s="170" t="e">
        <f t="shared" si="242"/>
        <v>#N/A</v>
      </c>
      <c r="FD67" s="170" t="e">
        <f t="shared" si="243"/>
        <v>#N/A</v>
      </c>
      <c r="FE67" s="170" t="e">
        <f t="shared" si="244"/>
        <v>#N/A</v>
      </c>
      <c r="FF67" s="170" t="e">
        <f t="shared" si="245"/>
        <v>#N/A</v>
      </c>
      <c r="FG67" s="170" t="e">
        <f t="shared" si="246"/>
        <v>#N/A</v>
      </c>
      <c r="FH67" s="170" t="e">
        <f t="shared" si="247"/>
        <v>#N/A</v>
      </c>
      <c r="FI67" s="170" t="e">
        <f t="shared" si="248"/>
        <v>#N/A</v>
      </c>
      <c r="FJ67" s="170" t="e">
        <f t="shared" si="249"/>
        <v>#N/A</v>
      </c>
      <c r="FK67" s="170" t="e">
        <f t="shared" si="250"/>
        <v>#N/A</v>
      </c>
      <c r="FL67" s="170" t="e">
        <f t="shared" si="251"/>
        <v>#N/A</v>
      </c>
      <c r="FM67" s="170" t="e">
        <f t="shared" si="252"/>
        <v>#N/A</v>
      </c>
      <c r="FN67" s="170" t="e">
        <f t="shared" si="253"/>
        <v>#N/A</v>
      </c>
      <c r="FO67" s="170" t="e">
        <f t="shared" si="254"/>
        <v>#N/A</v>
      </c>
      <c r="FP67" s="170" t="e">
        <f t="shared" si="255"/>
        <v>#N/A</v>
      </c>
      <c r="FQ67" s="170" t="e">
        <f t="shared" si="256"/>
        <v>#N/A</v>
      </c>
      <c r="FR67" s="170" t="e">
        <f t="shared" si="257"/>
        <v>#N/A</v>
      </c>
      <c r="FS67" s="170" t="e">
        <f t="shared" si="258"/>
        <v>#N/A</v>
      </c>
      <c r="FT67" s="170" t="e">
        <f t="shared" si="259"/>
        <v>#N/A</v>
      </c>
      <c r="FU67" s="170" t="e">
        <f t="shared" si="260"/>
        <v>#N/A</v>
      </c>
      <c r="FV67" s="170" t="e">
        <f t="shared" si="261"/>
        <v>#N/A</v>
      </c>
      <c r="FW67" s="170" t="e">
        <f t="shared" si="262"/>
        <v>#N/A</v>
      </c>
      <c r="FX67" s="170" t="e">
        <f t="shared" si="263"/>
        <v>#N/A</v>
      </c>
      <c r="FY67" s="170" t="e">
        <f t="shared" si="264"/>
        <v>#N/A</v>
      </c>
      <c r="FZ67" s="170" t="e">
        <f t="shared" si="265"/>
        <v>#N/A</v>
      </c>
      <c r="GA67" s="170" t="e">
        <f t="shared" si="266"/>
        <v>#N/A</v>
      </c>
      <c r="GB67" s="170" t="e">
        <f t="shared" si="267"/>
        <v>#N/A</v>
      </c>
      <c r="GC67" s="170" t="e">
        <f t="shared" si="268"/>
        <v>#N/A</v>
      </c>
      <c r="GD67" s="170" t="e">
        <f t="shared" si="269"/>
        <v>#N/A</v>
      </c>
      <c r="GE67" s="170" t="e">
        <f t="shared" si="270"/>
        <v>#N/A</v>
      </c>
      <c r="GF67" s="170" t="e">
        <f t="shared" si="271"/>
        <v>#N/A</v>
      </c>
      <c r="GG67" s="170" t="e">
        <f t="shared" si="272"/>
        <v>#N/A</v>
      </c>
      <c r="GH67" s="170" t="e">
        <f t="shared" si="273"/>
        <v>#N/A</v>
      </c>
      <c r="GI67" s="170" t="e">
        <f t="shared" si="274"/>
        <v>#N/A</v>
      </c>
      <c r="GJ67" s="170" t="e">
        <f t="shared" si="275"/>
        <v>#N/A</v>
      </c>
      <c r="GK67" s="170" t="e">
        <f t="shared" si="276"/>
        <v>#N/A</v>
      </c>
      <c r="GL67" s="170" t="e">
        <f t="shared" si="277"/>
        <v>#N/A</v>
      </c>
      <c r="GM67" s="170" t="e">
        <f t="shared" si="278"/>
        <v>#N/A</v>
      </c>
      <c r="GN67" s="170" t="e">
        <f t="shared" si="279"/>
        <v>#N/A</v>
      </c>
      <c r="GO67" s="170" t="e">
        <f t="shared" si="280"/>
        <v>#N/A</v>
      </c>
      <c r="GP67" s="170" t="e">
        <f t="shared" si="281"/>
        <v>#N/A</v>
      </c>
      <c r="GQ67" s="170" t="e">
        <f t="shared" si="282"/>
        <v>#N/A</v>
      </c>
      <c r="GR67" s="170" t="e">
        <f t="shared" si="283"/>
        <v>#N/A</v>
      </c>
      <c r="GS67" s="170" t="e">
        <f t="shared" si="284"/>
        <v>#N/A</v>
      </c>
      <c r="GT67" s="170" t="e">
        <f t="shared" si="285"/>
        <v>#N/A</v>
      </c>
      <c r="GU67" s="170" t="e">
        <f t="shared" si="286"/>
        <v>#N/A</v>
      </c>
      <c r="GV67" s="170" t="e">
        <f t="shared" si="287"/>
        <v>#N/A</v>
      </c>
      <c r="GW67" s="170" t="e">
        <f t="shared" si="288"/>
        <v>#N/A</v>
      </c>
      <c r="GX67" s="170" t="e">
        <f t="shared" si="289"/>
        <v>#N/A</v>
      </c>
      <c r="GY67" s="170" t="e">
        <f t="shared" si="290"/>
        <v>#N/A</v>
      </c>
      <c r="GZ67" s="170" t="e">
        <f t="shared" si="291"/>
        <v>#N/A</v>
      </c>
      <c r="HA67" s="170" t="e">
        <f t="shared" si="292"/>
        <v>#N/A</v>
      </c>
      <c r="HB67" s="170" t="e">
        <f t="shared" si="293"/>
        <v>#N/A</v>
      </c>
      <c r="HC67" s="170" t="e">
        <f t="shared" si="294"/>
        <v>#N/A</v>
      </c>
      <c r="HD67" s="170" t="e">
        <f t="shared" si="295"/>
        <v>#N/A</v>
      </c>
      <c r="HE67" s="170" t="e">
        <f t="shared" si="296"/>
        <v>#N/A</v>
      </c>
      <c r="HF67" s="170" t="e">
        <f t="shared" si="297"/>
        <v>#N/A</v>
      </c>
      <c r="HG67" s="170" t="e">
        <f t="shared" si="298"/>
        <v>#N/A</v>
      </c>
      <c r="HH67" s="170" t="e">
        <f t="shared" si="299"/>
        <v>#N/A</v>
      </c>
      <c r="HI67" s="170" t="e">
        <f t="shared" si="300"/>
        <v>#N/A</v>
      </c>
      <c r="HJ67" s="170" t="e">
        <f t="shared" si="301"/>
        <v>#N/A</v>
      </c>
      <c r="HK67" s="170" t="e">
        <f t="shared" si="302"/>
        <v>#N/A</v>
      </c>
      <c r="HL67" s="170" t="e">
        <f t="shared" si="303"/>
        <v>#N/A</v>
      </c>
      <c r="HM67" s="170" t="e">
        <f t="shared" si="304"/>
        <v>#N/A</v>
      </c>
      <c r="HN67" s="170" t="e">
        <f t="shared" si="305"/>
        <v>#N/A</v>
      </c>
      <c r="HO67" s="170" t="e">
        <f t="shared" si="306"/>
        <v>#N/A</v>
      </c>
      <c r="HP67" s="170" t="e">
        <f t="shared" si="307"/>
        <v>#N/A</v>
      </c>
      <c r="HQ67" s="170" t="e">
        <f t="shared" si="308"/>
        <v>#N/A</v>
      </c>
      <c r="HR67" s="170" t="e">
        <f t="shared" si="309"/>
        <v>#N/A</v>
      </c>
      <c r="HS67" s="170" t="e">
        <f t="shared" si="310"/>
        <v>#N/A</v>
      </c>
      <c r="HT67" s="170" t="e">
        <f t="shared" si="311"/>
        <v>#N/A</v>
      </c>
    </row>
    <row r="68" spans="1:228" hidden="1" x14ac:dyDescent="0.25">
      <c r="A68" s="4">
        <v>65</v>
      </c>
      <c r="B68" s="110"/>
      <c r="C68" s="118"/>
      <c r="D68" s="123" t="str">
        <f t="shared" ref="D68:D99" si="405">IF(ISBLANK(E68),"",IF(NOT(ISBLANK(C68)),C68,IF(NOT(ISBLANK(B68)),E68*(1+B68),E68*(1+$D$2))))</f>
        <v/>
      </c>
      <c r="E68" s="96"/>
      <c r="F68" s="123" t="str">
        <f t="shared" ref="F68:F99" si="406">IF(ISBLANK(E68),"",IF(NOT(ISBLANK(G68)),G68,IF(NOT(ISBLANK(H68)),E68*(1+H68),E68*(1+$F$2))))</f>
        <v/>
      </c>
      <c r="G68" s="118"/>
      <c r="H68" s="111"/>
      <c r="I68" s="36" t="str">
        <f t="shared" ref="I68:I103" si="407">IF(OR(ISBLANK(E68),ISBLANK(F68),ISBLANK(D68)),"",IF(AND(D68&gt;0,E68&gt;0,F68&gt;0),IF(E68&gt;D68,IF(F68&gt;E68,1,-1),-1)))</f>
        <v/>
      </c>
      <c r="J68" s="36" t="str">
        <f t="shared" ref="J68:J103" si="408">IF(OR(ISBLANK(D68),ISBLANK(E68),ISBLANK(F68)),"",IFERROR(MIN(E68-D68,F68-E68)/MAX(E68-D68,F68-E68),""))</f>
        <v/>
      </c>
      <c r="K68" s="74" t="str">
        <f t="shared" si="109"/>
        <v/>
      </c>
      <c r="L68" s="23"/>
      <c r="M68" s="58"/>
      <c r="N68" s="281"/>
      <c r="O68" s="75" t="str">
        <f>IF(AND(D68&gt;0,E68&gt;0,F68&gt;0),IF(ISBLANK(N68),IF(ISBLANK(L68),"",(F68-D68)*VLOOKUP(L68,VLookups!$A$4:$B$13,2,FALSE)),N68),"")</f>
        <v/>
      </c>
      <c r="P68" s="76" t="str">
        <f t="shared" ref="P68:P99" si="409">IF(O68="","",O68^2)</f>
        <v/>
      </c>
      <c r="Q68" s="96"/>
      <c r="R68" s="271" t="str">
        <f>IF(AND(Q68&gt;0,E68&gt;0,NOT(O68="")),ABS(VLOOKUP($Q$1,VLookups!$A$43:$B$44,2,FALSE)-_xlfn.NORM.DIST(Q68,K68,O68,TRUE)),"")</f>
        <v/>
      </c>
      <c r="S68" s="95" t="str">
        <f>IF(AND($D68&gt;0,$E68&gt;0,$F68&gt;0,NOT(ISBLANK($L68))),_xlfn.NORM.INV(ABS(VLOOKUP($Q$1,VLookups!$A$43:$B$44,2,FALSE)-S$3),$K68,$O68),"")</f>
        <v/>
      </c>
      <c r="T68" s="94" t="str">
        <f>IF(AND($D68&gt;0,$E68&gt;0,$F68&gt;0,NOT(ISBLANK($L68))),_xlfn.NORM.INV(ABS(VLOOKUP($Q$1,VLookups!$A$43:$B$44,2,FALSE)-T$3),$K68,$O68),"")</f>
        <v/>
      </c>
      <c r="U68" s="95" t="str">
        <f>IF(AND($D68&gt;0,$E68&gt;0,$F68&gt;0,NOT(ISBLANK($L68))),_xlfn.NORM.INV(ABS(VLOOKUP($Q$1,VLookups!$A$43:$B$44,2,FALSE)-U$3),$K68,$O68),"")</f>
        <v/>
      </c>
      <c r="V68" s="94" t="str">
        <f>IF(AND($D68&gt;0,$E68&gt;0,$F68&gt;0,NOT(ISBLANK($L68))),_xlfn.NORM.INV(ABS(VLOOKUP($Q$1,VLookups!$A$43:$B$44,2,FALSE)-V$3),$K68,$O68),"")</f>
        <v/>
      </c>
      <c r="W68" s="95" t="str">
        <f>IF(AND($D68&gt;0,$E68&gt;0,$F68&gt;0,NOT(ISBLANK($L68))),_xlfn.NORM.INV(ABS(VLOOKUP($Q$1,VLookups!$A$43:$B$44,2,FALSE)-W$3),$K68,$O68),"")</f>
        <v/>
      </c>
      <c r="X68" s="94" t="str">
        <f>IF(AND($D68&gt;0,$E68&gt;0,$F68&gt;0,NOT(ISBLANK($L68))),_xlfn.NORM.INV(ABS(VLOOKUP($Q$1,VLookups!$A$43:$B$44,2,FALSE)-X$3),$K68,$O68),"")</f>
        <v/>
      </c>
      <c r="Y68" s="5"/>
      <c r="Z68" s="169" t="str">
        <f t="shared" si="110"/>
        <v/>
      </c>
      <c r="AA68" s="50" t="str">
        <f t="shared" ref="AA68:AT68" si="410">IF(ISNONTEXT($Z68),AB68-$Z68,"")</f>
        <v/>
      </c>
      <c r="AB68" s="50" t="str">
        <f t="shared" si="410"/>
        <v/>
      </c>
      <c r="AC68" s="50" t="str">
        <f t="shared" si="410"/>
        <v/>
      </c>
      <c r="AD68" s="50" t="str">
        <f t="shared" si="410"/>
        <v/>
      </c>
      <c r="AE68" s="50" t="str">
        <f t="shared" si="410"/>
        <v/>
      </c>
      <c r="AF68" s="50" t="str">
        <f t="shared" si="410"/>
        <v/>
      </c>
      <c r="AG68" s="50" t="str">
        <f t="shared" si="410"/>
        <v/>
      </c>
      <c r="AH68" s="50" t="str">
        <f t="shared" si="410"/>
        <v/>
      </c>
      <c r="AI68" s="50" t="str">
        <f t="shared" si="410"/>
        <v/>
      </c>
      <c r="AJ68" s="50" t="str">
        <f t="shared" si="410"/>
        <v/>
      </c>
      <c r="AK68" s="50" t="str">
        <f t="shared" si="410"/>
        <v/>
      </c>
      <c r="AL68" s="50" t="str">
        <f t="shared" si="410"/>
        <v/>
      </c>
      <c r="AM68" s="50" t="str">
        <f t="shared" si="410"/>
        <v/>
      </c>
      <c r="AN68" s="50" t="str">
        <f t="shared" si="410"/>
        <v/>
      </c>
      <c r="AO68" s="50" t="str">
        <f t="shared" si="410"/>
        <v/>
      </c>
      <c r="AP68" s="50" t="str">
        <f t="shared" si="410"/>
        <v/>
      </c>
      <c r="AQ68" s="50" t="str">
        <f t="shared" si="410"/>
        <v/>
      </c>
      <c r="AR68" s="50" t="str">
        <f t="shared" si="410"/>
        <v/>
      </c>
      <c r="AS68" s="50" t="str">
        <f t="shared" si="410"/>
        <v/>
      </c>
      <c r="AT68" s="50" t="str">
        <f t="shared" si="410"/>
        <v/>
      </c>
      <c r="AU68" s="50" t="str">
        <f t="shared" si="112"/>
        <v/>
      </c>
      <c r="AV68" s="50" t="str">
        <f t="shared" ref="AV68:DG68" si="411">IF(ISNONTEXT($Z68),AU68+$Z68,"")</f>
        <v/>
      </c>
      <c r="AW68" s="50" t="str">
        <f t="shared" si="411"/>
        <v/>
      </c>
      <c r="AX68" s="50" t="str">
        <f t="shared" si="411"/>
        <v/>
      </c>
      <c r="AY68" s="50" t="str">
        <f t="shared" si="411"/>
        <v/>
      </c>
      <c r="AZ68" s="50" t="str">
        <f t="shared" si="411"/>
        <v/>
      </c>
      <c r="BA68" s="50" t="str">
        <f t="shared" si="411"/>
        <v/>
      </c>
      <c r="BB68" s="50" t="str">
        <f t="shared" si="411"/>
        <v/>
      </c>
      <c r="BC68" s="50" t="str">
        <f t="shared" si="411"/>
        <v/>
      </c>
      <c r="BD68" s="50" t="str">
        <f t="shared" si="411"/>
        <v/>
      </c>
      <c r="BE68" s="50" t="str">
        <f t="shared" si="411"/>
        <v/>
      </c>
      <c r="BF68" s="50" t="str">
        <f t="shared" si="411"/>
        <v/>
      </c>
      <c r="BG68" s="50" t="str">
        <f t="shared" si="411"/>
        <v/>
      </c>
      <c r="BH68" s="50" t="str">
        <f t="shared" si="411"/>
        <v/>
      </c>
      <c r="BI68" s="50" t="str">
        <f t="shared" si="411"/>
        <v/>
      </c>
      <c r="BJ68" s="50" t="str">
        <f t="shared" si="411"/>
        <v/>
      </c>
      <c r="BK68" s="50" t="str">
        <f t="shared" si="411"/>
        <v/>
      </c>
      <c r="BL68" s="50" t="str">
        <f t="shared" si="411"/>
        <v/>
      </c>
      <c r="BM68" s="50" t="str">
        <f t="shared" si="411"/>
        <v/>
      </c>
      <c r="BN68" s="50" t="str">
        <f t="shared" si="411"/>
        <v/>
      </c>
      <c r="BO68" s="50" t="str">
        <f t="shared" si="411"/>
        <v/>
      </c>
      <c r="BP68" s="50" t="str">
        <f t="shared" si="411"/>
        <v/>
      </c>
      <c r="BQ68" s="50" t="str">
        <f t="shared" si="411"/>
        <v/>
      </c>
      <c r="BR68" s="50" t="str">
        <f t="shared" si="411"/>
        <v/>
      </c>
      <c r="BS68" s="50" t="str">
        <f t="shared" si="411"/>
        <v/>
      </c>
      <c r="BT68" s="50" t="str">
        <f t="shared" si="411"/>
        <v/>
      </c>
      <c r="BU68" s="50" t="str">
        <f t="shared" si="411"/>
        <v/>
      </c>
      <c r="BV68" s="50" t="str">
        <f t="shared" si="411"/>
        <v/>
      </c>
      <c r="BW68" s="50" t="str">
        <f t="shared" si="411"/>
        <v/>
      </c>
      <c r="BX68" s="50" t="str">
        <f t="shared" si="411"/>
        <v/>
      </c>
      <c r="BY68" s="50" t="str">
        <f t="shared" si="411"/>
        <v/>
      </c>
      <c r="BZ68" s="50" t="str">
        <f t="shared" si="411"/>
        <v/>
      </c>
      <c r="CA68" s="50" t="str">
        <f t="shared" si="411"/>
        <v/>
      </c>
      <c r="CB68" s="50" t="str">
        <f t="shared" si="411"/>
        <v/>
      </c>
      <c r="CC68" s="50" t="str">
        <f t="shared" si="411"/>
        <v/>
      </c>
      <c r="CD68" s="50" t="str">
        <f t="shared" si="411"/>
        <v/>
      </c>
      <c r="CE68" s="50" t="str">
        <f t="shared" si="411"/>
        <v/>
      </c>
      <c r="CF68" s="50" t="str">
        <f t="shared" si="411"/>
        <v/>
      </c>
      <c r="CG68" s="50" t="str">
        <f t="shared" si="411"/>
        <v/>
      </c>
      <c r="CH68" s="50" t="str">
        <f t="shared" si="411"/>
        <v/>
      </c>
      <c r="CI68" s="50" t="str">
        <f t="shared" si="411"/>
        <v/>
      </c>
      <c r="CJ68" s="50" t="str">
        <f t="shared" si="411"/>
        <v/>
      </c>
      <c r="CK68" s="50" t="str">
        <f t="shared" si="411"/>
        <v/>
      </c>
      <c r="CL68" s="50" t="str">
        <f t="shared" si="411"/>
        <v/>
      </c>
      <c r="CM68" s="50" t="str">
        <f t="shared" si="411"/>
        <v/>
      </c>
      <c r="CN68" s="50" t="str">
        <f t="shared" si="411"/>
        <v/>
      </c>
      <c r="CO68" s="50" t="str">
        <f t="shared" si="411"/>
        <v/>
      </c>
      <c r="CP68" s="50" t="str">
        <f t="shared" si="411"/>
        <v/>
      </c>
      <c r="CQ68" s="50" t="str">
        <f t="shared" si="411"/>
        <v/>
      </c>
      <c r="CR68" s="50" t="str">
        <f t="shared" si="411"/>
        <v/>
      </c>
      <c r="CS68" s="50" t="str">
        <f t="shared" si="411"/>
        <v/>
      </c>
      <c r="CT68" s="50" t="str">
        <f t="shared" si="411"/>
        <v/>
      </c>
      <c r="CU68" s="50" t="str">
        <f t="shared" si="411"/>
        <v/>
      </c>
      <c r="CV68" s="50" t="str">
        <f t="shared" si="411"/>
        <v/>
      </c>
      <c r="CW68" s="50" t="str">
        <f t="shared" si="411"/>
        <v/>
      </c>
      <c r="CX68" s="50" t="str">
        <f t="shared" si="411"/>
        <v/>
      </c>
      <c r="CY68" s="50" t="str">
        <f t="shared" si="411"/>
        <v/>
      </c>
      <c r="CZ68" s="50" t="str">
        <f t="shared" si="411"/>
        <v/>
      </c>
      <c r="DA68" s="50" t="str">
        <f t="shared" si="411"/>
        <v/>
      </c>
      <c r="DB68" s="50" t="str">
        <f t="shared" si="411"/>
        <v/>
      </c>
      <c r="DC68" s="50" t="str">
        <f t="shared" si="411"/>
        <v/>
      </c>
      <c r="DD68" s="50" t="str">
        <f t="shared" si="411"/>
        <v/>
      </c>
      <c r="DE68" s="50" t="str">
        <f t="shared" si="411"/>
        <v/>
      </c>
      <c r="DF68" s="50" t="str">
        <f t="shared" si="411"/>
        <v/>
      </c>
      <c r="DG68" s="50" t="str">
        <f t="shared" si="411"/>
        <v/>
      </c>
      <c r="DH68" s="50" t="str">
        <f t="shared" ref="DH68:DW68" si="412">IF(ISNONTEXT($Z68),DG68+$Z68,"")</f>
        <v/>
      </c>
      <c r="DI68" s="50" t="str">
        <f t="shared" si="412"/>
        <v/>
      </c>
      <c r="DJ68" s="50" t="str">
        <f t="shared" si="412"/>
        <v/>
      </c>
      <c r="DK68" s="50" t="str">
        <f t="shared" si="412"/>
        <v/>
      </c>
      <c r="DL68" s="50" t="str">
        <f t="shared" si="412"/>
        <v/>
      </c>
      <c r="DM68" s="50" t="str">
        <f t="shared" si="412"/>
        <v/>
      </c>
      <c r="DN68" s="50" t="str">
        <f t="shared" si="412"/>
        <v/>
      </c>
      <c r="DO68" s="50" t="str">
        <f t="shared" si="412"/>
        <v/>
      </c>
      <c r="DP68" s="50" t="str">
        <f t="shared" si="412"/>
        <v/>
      </c>
      <c r="DQ68" s="50" t="str">
        <f t="shared" si="412"/>
        <v/>
      </c>
      <c r="DR68" s="50" t="str">
        <f t="shared" si="412"/>
        <v/>
      </c>
      <c r="DS68" s="50" t="str">
        <f t="shared" si="412"/>
        <v/>
      </c>
      <c r="DT68" s="50" t="str">
        <f t="shared" si="412"/>
        <v/>
      </c>
      <c r="DU68" s="50" t="str">
        <f t="shared" si="412"/>
        <v/>
      </c>
      <c r="DV68" s="50" t="str">
        <f t="shared" si="412"/>
        <v/>
      </c>
      <c r="DW68" s="50" t="str">
        <f t="shared" si="412"/>
        <v/>
      </c>
      <c r="DX68" s="170" t="e">
        <f t="shared" ref="DX68:DX104" si="413">IF(ISNONTEXT($O68),_xlfn.NORM.DIST(AA68,$K68,$O68,FALSE),NA())</f>
        <v>#N/A</v>
      </c>
      <c r="DY68" s="170" t="e">
        <f t="shared" ref="DY68:DY104" si="414">IF(ISNONTEXT($O68),_xlfn.NORM.DIST(AB68,$K68,$O68,FALSE),NA())</f>
        <v>#N/A</v>
      </c>
      <c r="DZ68" s="170" t="e">
        <f t="shared" ref="DZ68:DZ104" si="415">IF(ISNONTEXT($O68),_xlfn.NORM.DIST(AC68,$K68,$O68,FALSE),NA())</f>
        <v>#N/A</v>
      </c>
      <c r="EA68" s="170" t="e">
        <f t="shared" ref="EA68:EA104" si="416">IF(ISNONTEXT($O68),_xlfn.NORM.DIST(AD68,$K68,$O68,FALSE),NA())</f>
        <v>#N/A</v>
      </c>
      <c r="EB68" s="170" t="e">
        <f t="shared" ref="EB68:EB104" si="417">IF(ISNONTEXT($O68),_xlfn.NORM.DIST(AE68,$K68,$O68,FALSE),NA())</f>
        <v>#N/A</v>
      </c>
      <c r="EC68" s="170" t="e">
        <f t="shared" ref="EC68:EC104" si="418">IF(ISNONTEXT($O68),_xlfn.NORM.DIST(AF68,$K68,$O68,FALSE),NA())</f>
        <v>#N/A</v>
      </c>
      <c r="ED68" s="170" t="e">
        <f t="shared" ref="ED68:ED104" si="419">IF(ISNONTEXT($O68),_xlfn.NORM.DIST(AG68,$K68,$O68,FALSE),NA())</f>
        <v>#N/A</v>
      </c>
      <c r="EE68" s="170" t="e">
        <f t="shared" ref="EE68:EE104" si="420">IF(ISNONTEXT($O68),_xlfn.NORM.DIST(AH68,$K68,$O68,FALSE),NA())</f>
        <v>#N/A</v>
      </c>
      <c r="EF68" s="170" t="e">
        <f t="shared" ref="EF68:EF104" si="421">IF(ISNONTEXT($O68),_xlfn.NORM.DIST(AI68,$K68,$O68,FALSE),NA())</f>
        <v>#N/A</v>
      </c>
      <c r="EG68" s="170" t="e">
        <f t="shared" ref="EG68:EG104" si="422">IF(ISNONTEXT($O68),_xlfn.NORM.DIST(AJ68,$K68,$O68,FALSE),NA())</f>
        <v>#N/A</v>
      </c>
      <c r="EH68" s="170" t="e">
        <f t="shared" ref="EH68:EH104" si="423">IF(ISNONTEXT($O68),_xlfn.NORM.DIST(AK68,$K68,$O68,FALSE),NA())</f>
        <v>#N/A</v>
      </c>
      <c r="EI68" s="170" t="e">
        <f t="shared" ref="EI68:EI104" si="424">IF(ISNONTEXT($O68),_xlfn.NORM.DIST(AL68,$K68,$O68,FALSE),NA())</f>
        <v>#N/A</v>
      </c>
      <c r="EJ68" s="170" t="e">
        <f t="shared" ref="EJ68:EJ104" si="425">IF(ISNONTEXT($O68),_xlfn.NORM.DIST(AM68,$K68,$O68,FALSE),NA())</f>
        <v>#N/A</v>
      </c>
      <c r="EK68" s="170" t="e">
        <f t="shared" ref="EK68:EK104" si="426">IF(ISNONTEXT($O68),_xlfn.NORM.DIST(AN68,$K68,$O68,FALSE),NA())</f>
        <v>#N/A</v>
      </c>
      <c r="EL68" s="170" t="e">
        <f t="shared" ref="EL68:EL104" si="427">IF(ISNONTEXT($O68),_xlfn.NORM.DIST(AO68,$K68,$O68,FALSE),NA())</f>
        <v>#N/A</v>
      </c>
      <c r="EM68" s="170" t="e">
        <f t="shared" ref="EM68:EM104" si="428">IF(ISNONTEXT($O68),_xlfn.NORM.DIST(AP68,$K68,$O68,FALSE),NA())</f>
        <v>#N/A</v>
      </c>
      <c r="EN68" s="170" t="e">
        <f t="shared" ref="EN68:EN104" si="429">IF(ISNONTEXT($O68),_xlfn.NORM.DIST(AQ68,$K68,$O68,FALSE),NA())</f>
        <v>#N/A</v>
      </c>
      <c r="EO68" s="170" t="e">
        <f t="shared" ref="EO68:EO104" si="430">IF(ISNONTEXT($O68),_xlfn.NORM.DIST(AR68,$K68,$O68,FALSE),NA())</f>
        <v>#N/A</v>
      </c>
      <c r="EP68" s="170" t="e">
        <f t="shared" ref="EP68:EP104" si="431">IF(ISNONTEXT($O68),_xlfn.NORM.DIST(AS68,$K68,$O68,FALSE),NA())</f>
        <v>#N/A</v>
      </c>
      <c r="EQ68" s="170" t="e">
        <f t="shared" ref="EQ68:EQ104" si="432">IF(ISNONTEXT($O68),_xlfn.NORM.DIST(AT68,$K68,$O68,FALSE),NA())</f>
        <v>#N/A</v>
      </c>
      <c r="ER68" s="170" t="e">
        <f t="shared" ref="ER68:ER104" si="433">IF(ISNONTEXT($O68),_xlfn.NORM.DIST(AU68,$K68,$O68,FALSE),NA())</f>
        <v>#N/A</v>
      </c>
      <c r="ES68" s="170" t="e">
        <f t="shared" ref="ES68:ES104" si="434">IF(ISNONTEXT($O68),_xlfn.NORM.DIST(AV68,$K68,$O68,FALSE),NA())</f>
        <v>#N/A</v>
      </c>
      <c r="ET68" s="170" t="e">
        <f t="shared" ref="ET68:ET104" si="435">IF(ISNONTEXT($O68),_xlfn.NORM.DIST(AW68,$K68,$O68,FALSE),NA())</f>
        <v>#N/A</v>
      </c>
      <c r="EU68" s="170" t="e">
        <f t="shared" ref="EU68:EU104" si="436">IF(ISNONTEXT($O68),_xlfn.NORM.DIST(AX68,$K68,$O68,FALSE),NA())</f>
        <v>#N/A</v>
      </c>
      <c r="EV68" s="170" t="e">
        <f t="shared" ref="EV68:EV104" si="437">IF(ISNONTEXT($O68),_xlfn.NORM.DIST(AY68,$K68,$O68,FALSE),NA())</f>
        <v>#N/A</v>
      </c>
      <c r="EW68" s="170" t="e">
        <f t="shared" ref="EW68:EW104" si="438">IF(ISNONTEXT($O68),_xlfn.NORM.DIST(AZ68,$K68,$O68,FALSE),NA())</f>
        <v>#N/A</v>
      </c>
      <c r="EX68" s="170" t="e">
        <f t="shared" ref="EX68:EX104" si="439">IF(ISNONTEXT($O68),_xlfn.NORM.DIST(BA68,$K68,$O68,FALSE),NA())</f>
        <v>#N/A</v>
      </c>
      <c r="EY68" s="170" t="e">
        <f t="shared" ref="EY68:EY104" si="440">IF(ISNONTEXT($O68),_xlfn.NORM.DIST(BB68,$K68,$O68,FALSE),NA())</f>
        <v>#N/A</v>
      </c>
      <c r="EZ68" s="170" t="e">
        <f t="shared" ref="EZ68:EZ104" si="441">IF(ISNONTEXT($O68),_xlfn.NORM.DIST(BC68,$K68,$O68,FALSE),NA())</f>
        <v>#N/A</v>
      </c>
      <c r="FA68" s="170" t="e">
        <f t="shared" ref="FA68:FA104" si="442">IF(ISNONTEXT($O68),_xlfn.NORM.DIST(BD68,$K68,$O68,FALSE),NA())</f>
        <v>#N/A</v>
      </c>
      <c r="FB68" s="170" t="e">
        <f t="shared" ref="FB68:FB104" si="443">IF(ISNONTEXT($O68),_xlfn.NORM.DIST(BE68,$K68,$O68,FALSE),NA())</f>
        <v>#N/A</v>
      </c>
      <c r="FC68" s="170" t="e">
        <f t="shared" ref="FC68:FC104" si="444">IF(ISNONTEXT($O68),_xlfn.NORM.DIST(BF68,$K68,$O68,FALSE),NA())</f>
        <v>#N/A</v>
      </c>
      <c r="FD68" s="170" t="e">
        <f t="shared" ref="FD68:FD104" si="445">IF(ISNONTEXT($O68),_xlfn.NORM.DIST(BG68,$K68,$O68,FALSE),NA())</f>
        <v>#N/A</v>
      </c>
      <c r="FE68" s="170" t="e">
        <f t="shared" ref="FE68:FE104" si="446">IF(ISNONTEXT($O68),_xlfn.NORM.DIST(BH68,$K68,$O68,FALSE),NA())</f>
        <v>#N/A</v>
      </c>
      <c r="FF68" s="170" t="e">
        <f t="shared" ref="FF68:FF104" si="447">IF(ISNONTEXT($O68),_xlfn.NORM.DIST(BI68,$K68,$O68,FALSE),NA())</f>
        <v>#N/A</v>
      </c>
      <c r="FG68" s="170" t="e">
        <f t="shared" ref="FG68:FG104" si="448">IF(ISNONTEXT($O68),_xlfn.NORM.DIST(BJ68,$K68,$O68,FALSE),NA())</f>
        <v>#N/A</v>
      </c>
      <c r="FH68" s="170" t="e">
        <f t="shared" ref="FH68:FH104" si="449">IF(ISNONTEXT($O68),_xlfn.NORM.DIST(BK68,$K68,$O68,FALSE),NA())</f>
        <v>#N/A</v>
      </c>
      <c r="FI68" s="170" t="e">
        <f t="shared" ref="FI68:FI104" si="450">IF(ISNONTEXT($O68),_xlfn.NORM.DIST(BL68,$K68,$O68,FALSE),NA())</f>
        <v>#N/A</v>
      </c>
      <c r="FJ68" s="170" t="e">
        <f t="shared" ref="FJ68:FJ104" si="451">IF(ISNONTEXT($O68),_xlfn.NORM.DIST(BM68,$K68,$O68,FALSE),NA())</f>
        <v>#N/A</v>
      </c>
      <c r="FK68" s="170" t="e">
        <f t="shared" ref="FK68:FK104" si="452">IF(ISNONTEXT($O68),_xlfn.NORM.DIST(BN68,$K68,$O68,FALSE),NA())</f>
        <v>#N/A</v>
      </c>
      <c r="FL68" s="170" t="e">
        <f t="shared" ref="FL68:FL104" si="453">IF(ISNONTEXT($O68),_xlfn.NORM.DIST(BO68,$K68,$O68,FALSE),NA())</f>
        <v>#N/A</v>
      </c>
      <c r="FM68" s="170" t="e">
        <f t="shared" ref="FM68:FM104" si="454">IF(ISNONTEXT($O68),_xlfn.NORM.DIST(BP68,$K68,$O68,FALSE),NA())</f>
        <v>#N/A</v>
      </c>
      <c r="FN68" s="170" t="e">
        <f t="shared" ref="FN68:FN104" si="455">IF(ISNONTEXT($O68),_xlfn.NORM.DIST(BQ68,$K68,$O68,FALSE),NA())</f>
        <v>#N/A</v>
      </c>
      <c r="FO68" s="170" t="e">
        <f t="shared" ref="FO68:FO104" si="456">IF(ISNONTEXT($O68),_xlfn.NORM.DIST(BR68,$K68,$O68,FALSE),NA())</f>
        <v>#N/A</v>
      </c>
      <c r="FP68" s="170" t="e">
        <f t="shared" ref="FP68:FP104" si="457">IF(ISNONTEXT($O68),_xlfn.NORM.DIST(BS68,$K68,$O68,FALSE),NA())</f>
        <v>#N/A</v>
      </c>
      <c r="FQ68" s="170" t="e">
        <f t="shared" ref="FQ68:FQ104" si="458">IF(ISNONTEXT($O68),_xlfn.NORM.DIST(BT68,$K68,$O68,FALSE),NA())</f>
        <v>#N/A</v>
      </c>
      <c r="FR68" s="170" t="e">
        <f t="shared" ref="FR68:FR104" si="459">IF(ISNONTEXT($O68),_xlfn.NORM.DIST(BU68,$K68,$O68,FALSE),NA())</f>
        <v>#N/A</v>
      </c>
      <c r="FS68" s="170" t="e">
        <f t="shared" ref="FS68:FS104" si="460">IF(ISNONTEXT($O68),_xlfn.NORM.DIST(BV68,$K68,$O68,FALSE),NA())</f>
        <v>#N/A</v>
      </c>
      <c r="FT68" s="170" t="e">
        <f t="shared" ref="FT68:FT104" si="461">IF(ISNONTEXT($O68),_xlfn.NORM.DIST(BW68,$K68,$O68,FALSE),NA())</f>
        <v>#N/A</v>
      </c>
      <c r="FU68" s="170" t="e">
        <f t="shared" ref="FU68:FU104" si="462">IF(ISNONTEXT($O68),_xlfn.NORM.DIST(BX68,$K68,$O68,FALSE),NA())</f>
        <v>#N/A</v>
      </c>
      <c r="FV68" s="170" t="e">
        <f t="shared" ref="FV68:FV104" si="463">IF(ISNONTEXT($O68),_xlfn.NORM.DIST(BY68,$K68,$O68,FALSE),NA())</f>
        <v>#N/A</v>
      </c>
      <c r="FW68" s="170" t="e">
        <f t="shared" ref="FW68:FW104" si="464">IF(ISNONTEXT($O68),_xlfn.NORM.DIST(BZ68,$K68,$O68,FALSE),NA())</f>
        <v>#N/A</v>
      </c>
      <c r="FX68" s="170" t="e">
        <f t="shared" ref="FX68:FX104" si="465">IF(ISNONTEXT($O68),_xlfn.NORM.DIST(CA68,$K68,$O68,FALSE),NA())</f>
        <v>#N/A</v>
      </c>
      <c r="FY68" s="170" t="e">
        <f t="shared" ref="FY68:FY104" si="466">IF(ISNONTEXT($O68),_xlfn.NORM.DIST(CB68,$K68,$O68,FALSE),NA())</f>
        <v>#N/A</v>
      </c>
      <c r="FZ68" s="170" t="e">
        <f t="shared" ref="FZ68:FZ104" si="467">IF(ISNONTEXT($O68),_xlfn.NORM.DIST(CC68,$K68,$O68,FALSE),NA())</f>
        <v>#N/A</v>
      </c>
      <c r="GA68" s="170" t="e">
        <f t="shared" ref="GA68:GA104" si="468">IF(ISNONTEXT($O68),_xlfn.NORM.DIST(CD68,$K68,$O68,FALSE),NA())</f>
        <v>#N/A</v>
      </c>
      <c r="GB68" s="170" t="e">
        <f t="shared" ref="GB68:GB104" si="469">IF(ISNONTEXT($O68),_xlfn.NORM.DIST(CE68,$K68,$O68,FALSE),NA())</f>
        <v>#N/A</v>
      </c>
      <c r="GC68" s="170" t="e">
        <f t="shared" ref="GC68:GC104" si="470">IF(ISNONTEXT($O68),_xlfn.NORM.DIST(CF68,$K68,$O68,FALSE),NA())</f>
        <v>#N/A</v>
      </c>
      <c r="GD68" s="170" t="e">
        <f t="shared" ref="GD68:GD104" si="471">IF(ISNONTEXT($O68),_xlfn.NORM.DIST(CG68,$K68,$O68,FALSE),NA())</f>
        <v>#N/A</v>
      </c>
      <c r="GE68" s="170" t="e">
        <f t="shared" ref="GE68:GE104" si="472">IF(ISNONTEXT($O68),_xlfn.NORM.DIST(CH68,$K68,$O68,FALSE),NA())</f>
        <v>#N/A</v>
      </c>
      <c r="GF68" s="170" t="e">
        <f t="shared" ref="GF68:GF104" si="473">IF(ISNONTEXT($O68),_xlfn.NORM.DIST(CI68,$K68,$O68,FALSE),NA())</f>
        <v>#N/A</v>
      </c>
      <c r="GG68" s="170" t="e">
        <f t="shared" ref="GG68:GG104" si="474">IF(ISNONTEXT($O68),_xlfn.NORM.DIST(CJ68,$K68,$O68,FALSE),NA())</f>
        <v>#N/A</v>
      </c>
      <c r="GH68" s="170" t="e">
        <f t="shared" ref="GH68:GH104" si="475">IF(ISNONTEXT($O68),_xlfn.NORM.DIST(CK68,$K68,$O68,FALSE),NA())</f>
        <v>#N/A</v>
      </c>
      <c r="GI68" s="170" t="e">
        <f t="shared" ref="GI68:GI104" si="476">IF(ISNONTEXT($O68),_xlfn.NORM.DIST(CL68,$K68,$O68,FALSE),NA())</f>
        <v>#N/A</v>
      </c>
      <c r="GJ68" s="170" t="e">
        <f t="shared" ref="GJ68:GJ104" si="477">IF(ISNONTEXT($O68),_xlfn.NORM.DIST(CM68,$K68,$O68,FALSE),NA())</f>
        <v>#N/A</v>
      </c>
      <c r="GK68" s="170" t="e">
        <f t="shared" ref="GK68:GK104" si="478">IF(ISNONTEXT($O68),_xlfn.NORM.DIST(CN68,$K68,$O68,FALSE),NA())</f>
        <v>#N/A</v>
      </c>
      <c r="GL68" s="170" t="e">
        <f t="shared" ref="GL68:GL104" si="479">IF(ISNONTEXT($O68),_xlfn.NORM.DIST(CO68,$K68,$O68,FALSE),NA())</f>
        <v>#N/A</v>
      </c>
      <c r="GM68" s="170" t="e">
        <f t="shared" ref="GM68:GM104" si="480">IF(ISNONTEXT($O68),_xlfn.NORM.DIST(CP68,$K68,$O68,FALSE),NA())</f>
        <v>#N/A</v>
      </c>
      <c r="GN68" s="170" t="e">
        <f t="shared" ref="GN68:GN104" si="481">IF(ISNONTEXT($O68),_xlfn.NORM.DIST(CQ68,$K68,$O68,FALSE),NA())</f>
        <v>#N/A</v>
      </c>
      <c r="GO68" s="170" t="e">
        <f t="shared" ref="GO68:GO104" si="482">IF(ISNONTEXT($O68),_xlfn.NORM.DIST(CR68,$K68,$O68,FALSE),NA())</f>
        <v>#N/A</v>
      </c>
      <c r="GP68" s="170" t="e">
        <f t="shared" ref="GP68:GP104" si="483">IF(ISNONTEXT($O68),_xlfn.NORM.DIST(CS68,$K68,$O68,FALSE),NA())</f>
        <v>#N/A</v>
      </c>
      <c r="GQ68" s="170" t="e">
        <f t="shared" ref="GQ68:GQ104" si="484">IF(ISNONTEXT($O68),_xlfn.NORM.DIST(CT68,$K68,$O68,FALSE),NA())</f>
        <v>#N/A</v>
      </c>
      <c r="GR68" s="170" t="e">
        <f t="shared" ref="GR68:GR104" si="485">IF(ISNONTEXT($O68),_xlfn.NORM.DIST(CU68,$K68,$O68,FALSE),NA())</f>
        <v>#N/A</v>
      </c>
      <c r="GS68" s="170" t="e">
        <f t="shared" ref="GS68:GS104" si="486">IF(ISNONTEXT($O68),_xlfn.NORM.DIST(CV68,$K68,$O68,FALSE),NA())</f>
        <v>#N/A</v>
      </c>
      <c r="GT68" s="170" t="e">
        <f t="shared" ref="GT68:GT104" si="487">IF(ISNONTEXT($O68),_xlfn.NORM.DIST(CW68,$K68,$O68,FALSE),NA())</f>
        <v>#N/A</v>
      </c>
      <c r="GU68" s="170" t="e">
        <f t="shared" ref="GU68:GU104" si="488">IF(ISNONTEXT($O68),_xlfn.NORM.DIST(CX68,$K68,$O68,FALSE),NA())</f>
        <v>#N/A</v>
      </c>
      <c r="GV68" s="170" t="e">
        <f t="shared" ref="GV68:GV104" si="489">IF(ISNONTEXT($O68),_xlfn.NORM.DIST(CY68,$K68,$O68,FALSE),NA())</f>
        <v>#N/A</v>
      </c>
      <c r="GW68" s="170" t="e">
        <f t="shared" ref="GW68:GW104" si="490">IF(ISNONTEXT($O68),_xlfn.NORM.DIST(CZ68,$K68,$O68,FALSE),NA())</f>
        <v>#N/A</v>
      </c>
      <c r="GX68" s="170" t="e">
        <f t="shared" ref="GX68:GX104" si="491">IF(ISNONTEXT($O68),_xlfn.NORM.DIST(DA68,$K68,$O68,FALSE),NA())</f>
        <v>#N/A</v>
      </c>
      <c r="GY68" s="170" t="e">
        <f t="shared" ref="GY68:GY104" si="492">IF(ISNONTEXT($O68),_xlfn.NORM.DIST(DB68,$K68,$O68,FALSE),NA())</f>
        <v>#N/A</v>
      </c>
      <c r="GZ68" s="170" t="e">
        <f t="shared" ref="GZ68:GZ104" si="493">IF(ISNONTEXT($O68),_xlfn.NORM.DIST(DC68,$K68,$O68,FALSE),NA())</f>
        <v>#N/A</v>
      </c>
      <c r="HA68" s="170" t="e">
        <f t="shared" ref="HA68:HA104" si="494">IF(ISNONTEXT($O68),_xlfn.NORM.DIST(DD68,$K68,$O68,FALSE),NA())</f>
        <v>#N/A</v>
      </c>
      <c r="HB68" s="170" t="e">
        <f t="shared" ref="HB68:HB104" si="495">IF(ISNONTEXT($O68),_xlfn.NORM.DIST(DE68,$K68,$O68,FALSE),NA())</f>
        <v>#N/A</v>
      </c>
      <c r="HC68" s="170" t="e">
        <f t="shared" ref="HC68:HC104" si="496">IF(ISNONTEXT($O68),_xlfn.NORM.DIST(DF68,$K68,$O68,FALSE),NA())</f>
        <v>#N/A</v>
      </c>
      <c r="HD68" s="170" t="e">
        <f t="shared" ref="HD68:HD104" si="497">IF(ISNONTEXT($O68),_xlfn.NORM.DIST(DG68,$K68,$O68,FALSE),NA())</f>
        <v>#N/A</v>
      </c>
      <c r="HE68" s="170" t="e">
        <f t="shared" ref="HE68:HE104" si="498">IF(ISNONTEXT($O68),_xlfn.NORM.DIST(DH68,$K68,$O68,FALSE),NA())</f>
        <v>#N/A</v>
      </c>
      <c r="HF68" s="170" t="e">
        <f t="shared" ref="HF68:HF104" si="499">IF(ISNONTEXT($O68),_xlfn.NORM.DIST(DI68,$K68,$O68,FALSE),NA())</f>
        <v>#N/A</v>
      </c>
      <c r="HG68" s="170" t="e">
        <f t="shared" ref="HG68:HG104" si="500">IF(ISNONTEXT($O68),_xlfn.NORM.DIST(DJ68,$K68,$O68,FALSE),NA())</f>
        <v>#N/A</v>
      </c>
      <c r="HH68" s="170" t="e">
        <f t="shared" ref="HH68:HH104" si="501">IF(ISNONTEXT($O68),_xlfn.NORM.DIST(DK68,$K68,$O68,FALSE),NA())</f>
        <v>#N/A</v>
      </c>
      <c r="HI68" s="170" t="e">
        <f t="shared" ref="HI68:HI104" si="502">IF(ISNONTEXT($O68),_xlfn.NORM.DIST(DL68,$K68,$O68,FALSE),NA())</f>
        <v>#N/A</v>
      </c>
      <c r="HJ68" s="170" t="e">
        <f t="shared" ref="HJ68:HJ104" si="503">IF(ISNONTEXT($O68),_xlfn.NORM.DIST(DM68,$K68,$O68,FALSE),NA())</f>
        <v>#N/A</v>
      </c>
      <c r="HK68" s="170" t="e">
        <f t="shared" ref="HK68:HK104" si="504">IF(ISNONTEXT($O68),_xlfn.NORM.DIST(DN68,$K68,$O68,FALSE),NA())</f>
        <v>#N/A</v>
      </c>
      <c r="HL68" s="170" t="e">
        <f t="shared" ref="HL68:HL104" si="505">IF(ISNONTEXT($O68),_xlfn.NORM.DIST(DO68,$K68,$O68,FALSE),NA())</f>
        <v>#N/A</v>
      </c>
      <c r="HM68" s="170" t="e">
        <f t="shared" ref="HM68:HM104" si="506">IF(ISNONTEXT($O68),_xlfn.NORM.DIST(DP68,$K68,$O68,FALSE),NA())</f>
        <v>#N/A</v>
      </c>
      <c r="HN68" s="170" t="e">
        <f t="shared" ref="HN68:HN104" si="507">IF(ISNONTEXT($O68),_xlfn.NORM.DIST(DQ68,$K68,$O68,FALSE),NA())</f>
        <v>#N/A</v>
      </c>
      <c r="HO68" s="170" t="e">
        <f t="shared" ref="HO68:HO104" si="508">IF(ISNONTEXT($O68),_xlfn.NORM.DIST(DR68,$K68,$O68,FALSE),NA())</f>
        <v>#N/A</v>
      </c>
      <c r="HP68" s="170" t="e">
        <f t="shared" ref="HP68:HP104" si="509">IF(ISNONTEXT($O68),_xlfn.NORM.DIST(DS68,$K68,$O68,FALSE),NA())</f>
        <v>#N/A</v>
      </c>
      <c r="HQ68" s="170" t="e">
        <f t="shared" ref="HQ68:HQ104" si="510">IF(ISNONTEXT($O68),_xlfn.NORM.DIST(DT68,$K68,$O68,FALSE),NA())</f>
        <v>#N/A</v>
      </c>
      <c r="HR68" s="170" t="e">
        <f t="shared" ref="HR68:HR104" si="511">IF(ISNONTEXT($O68),_xlfn.NORM.DIST(DU68,$K68,$O68,FALSE),NA())</f>
        <v>#N/A</v>
      </c>
      <c r="HS68" s="170" t="e">
        <f t="shared" ref="HS68:HS104" si="512">IF(ISNONTEXT($O68),_xlfn.NORM.DIST(DV68,$K68,$O68,FALSE),NA())</f>
        <v>#N/A</v>
      </c>
      <c r="HT68" s="170" t="e">
        <f t="shared" ref="HT68:HT104" si="513">IF(ISNONTEXT($O68),_xlfn.NORM.DIST(DW68,$K68,$O68,FALSE),NA())</f>
        <v>#N/A</v>
      </c>
    </row>
    <row r="69" spans="1:228" hidden="1" x14ac:dyDescent="0.25">
      <c r="A69" s="4">
        <v>66</v>
      </c>
      <c r="B69" s="110"/>
      <c r="C69" s="118"/>
      <c r="D69" s="123" t="str">
        <f t="shared" si="405"/>
        <v/>
      </c>
      <c r="E69" s="96"/>
      <c r="F69" s="123" t="str">
        <f t="shared" si="406"/>
        <v/>
      </c>
      <c r="G69" s="118"/>
      <c r="H69" s="111"/>
      <c r="I69" s="36" t="str">
        <f t="shared" si="407"/>
        <v/>
      </c>
      <c r="J69" s="36" t="str">
        <f t="shared" si="408"/>
        <v/>
      </c>
      <c r="K69" s="74" t="str">
        <f t="shared" ref="K69:K103" si="514">IF(AND(D69&gt;0,E69&gt;0,F69&gt;0),(D69+(4*E69)+F69)/6,"")</f>
        <v/>
      </c>
      <c r="L69" s="23"/>
      <c r="M69" s="58"/>
      <c r="N69" s="281"/>
      <c r="O69" s="75" t="str">
        <f>IF(AND(D69&gt;0,E69&gt;0,F69&gt;0),IF(ISBLANK(N69),IF(ISBLANK(L69),"",(F69-D69)*VLOOKUP(L69,VLookups!$A$4:$B$13,2,FALSE)),N69),"")</f>
        <v/>
      </c>
      <c r="P69" s="76" t="str">
        <f t="shared" si="409"/>
        <v/>
      </c>
      <c r="Q69" s="96"/>
      <c r="R69" s="271" t="str">
        <f>IF(AND(Q69&gt;0,E69&gt;0,NOT(O69="")),ABS(VLOOKUP($Q$1,VLookups!$A$43:$B$44,2,FALSE)-_xlfn.NORM.DIST(Q69,K69,O69,TRUE)),"")</f>
        <v/>
      </c>
      <c r="S69" s="95" t="str">
        <f>IF(AND($D69&gt;0,$E69&gt;0,$F69&gt;0,NOT(ISBLANK($L69))),_xlfn.NORM.INV(ABS(VLOOKUP($Q$1,VLookups!$A$43:$B$44,2,FALSE)-S$3),$K69,$O69),"")</f>
        <v/>
      </c>
      <c r="T69" s="94" t="str">
        <f>IF(AND($D69&gt;0,$E69&gt;0,$F69&gt;0,NOT(ISBLANK($L69))),_xlfn.NORM.INV(ABS(VLOOKUP($Q$1,VLookups!$A$43:$B$44,2,FALSE)-T$3),$K69,$O69),"")</f>
        <v/>
      </c>
      <c r="U69" s="95" t="str">
        <f>IF(AND($D69&gt;0,$E69&gt;0,$F69&gt;0,NOT(ISBLANK($L69))),_xlfn.NORM.INV(ABS(VLOOKUP($Q$1,VLookups!$A$43:$B$44,2,FALSE)-U$3),$K69,$O69),"")</f>
        <v/>
      </c>
      <c r="V69" s="94" t="str">
        <f>IF(AND($D69&gt;0,$E69&gt;0,$F69&gt;0,NOT(ISBLANK($L69))),_xlfn.NORM.INV(ABS(VLOOKUP($Q$1,VLookups!$A$43:$B$44,2,FALSE)-V$3),$K69,$O69),"")</f>
        <v/>
      </c>
      <c r="W69" s="95" t="str">
        <f>IF(AND($D69&gt;0,$E69&gt;0,$F69&gt;0,NOT(ISBLANK($L69))),_xlfn.NORM.INV(ABS(VLOOKUP($Q$1,VLookups!$A$43:$B$44,2,FALSE)-W$3),$K69,$O69),"")</f>
        <v/>
      </c>
      <c r="X69" s="94" t="str">
        <f>IF(AND($D69&gt;0,$E69&gt;0,$F69&gt;0,NOT(ISBLANK($L69))),_xlfn.NORM.INV(ABS(VLOOKUP($Q$1,VLookups!$A$43:$B$44,2,FALSE)-X$3),$K69,$O69),"")</f>
        <v/>
      </c>
      <c r="Y69" s="5"/>
      <c r="Z69" s="169" t="str">
        <f t="shared" ref="Z69:Z103" si="515">IF(AND(D69&gt;0,E69&gt;0,F69&gt;0),ABS(F69-D69)/60,"")</f>
        <v/>
      </c>
      <c r="AA69" s="50" t="str">
        <f t="shared" ref="AA69:AT69" si="516">IF(ISNONTEXT($Z69),AB69-$Z69,"")</f>
        <v/>
      </c>
      <c r="AB69" s="50" t="str">
        <f t="shared" si="516"/>
        <v/>
      </c>
      <c r="AC69" s="50" t="str">
        <f t="shared" si="516"/>
        <v/>
      </c>
      <c r="AD69" s="50" t="str">
        <f t="shared" si="516"/>
        <v/>
      </c>
      <c r="AE69" s="50" t="str">
        <f t="shared" si="516"/>
        <v/>
      </c>
      <c r="AF69" s="50" t="str">
        <f t="shared" si="516"/>
        <v/>
      </c>
      <c r="AG69" s="50" t="str">
        <f t="shared" si="516"/>
        <v/>
      </c>
      <c r="AH69" s="50" t="str">
        <f t="shared" si="516"/>
        <v/>
      </c>
      <c r="AI69" s="50" t="str">
        <f t="shared" si="516"/>
        <v/>
      </c>
      <c r="AJ69" s="50" t="str">
        <f t="shared" si="516"/>
        <v/>
      </c>
      <c r="AK69" s="50" t="str">
        <f t="shared" si="516"/>
        <v/>
      </c>
      <c r="AL69" s="50" t="str">
        <f t="shared" si="516"/>
        <v/>
      </c>
      <c r="AM69" s="50" t="str">
        <f t="shared" si="516"/>
        <v/>
      </c>
      <c r="AN69" s="50" t="str">
        <f t="shared" si="516"/>
        <v/>
      </c>
      <c r="AO69" s="50" t="str">
        <f t="shared" si="516"/>
        <v/>
      </c>
      <c r="AP69" s="50" t="str">
        <f t="shared" si="516"/>
        <v/>
      </c>
      <c r="AQ69" s="50" t="str">
        <f t="shared" si="516"/>
        <v/>
      </c>
      <c r="AR69" s="50" t="str">
        <f t="shared" si="516"/>
        <v/>
      </c>
      <c r="AS69" s="50" t="str">
        <f t="shared" si="516"/>
        <v/>
      </c>
      <c r="AT69" s="50" t="str">
        <f t="shared" si="516"/>
        <v/>
      </c>
      <c r="AU69" s="50" t="str">
        <f t="shared" ref="AU69:AU103" si="517">IF(ISNONTEXT($Z69),$D69,"")</f>
        <v/>
      </c>
      <c r="AV69" s="50" t="str">
        <f t="shared" ref="AV69:DG69" si="518">IF(ISNONTEXT($Z69),AU69+$Z69,"")</f>
        <v/>
      </c>
      <c r="AW69" s="50" t="str">
        <f t="shared" si="518"/>
        <v/>
      </c>
      <c r="AX69" s="50" t="str">
        <f t="shared" si="518"/>
        <v/>
      </c>
      <c r="AY69" s="50" t="str">
        <f t="shared" si="518"/>
        <v/>
      </c>
      <c r="AZ69" s="50" t="str">
        <f t="shared" si="518"/>
        <v/>
      </c>
      <c r="BA69" s="50" t="str">
        <f t="shared" si="518"/>
        <v/>
      </c>
      <c r="BB69" s="50" t="str">
        <f t="shared" si="518"/>
        <v/>
      </c>
      <c r="BC69" s="50" t="str">
        <f t="shared" si="518"/>
        <v/>
      </c>
      <c r="BD69" s="50" t="str">
        <f t="shared" si="518"/>
        <v/>
      </c>
      <c r="BE69" s="50" t="str">
        <f t="shared" si="518"/>
        <v/>
      </c>
      <c r="BF69" s="50" t="str">
        <f t="shared" si="518"/>
        <v/>
      </c>
      <c r="BG69" s="50" t="str">
        <f t="shared" si="518"/>
        <v/>
      </c>
      <c r="BH69" s="50" t="str">
        <f t="shared" si="518"/>
        <v/>
      </c>
      <c r="BI69" s="50" t="str">
        <f t="shared" si="518"/>
        <v/>
      </c>
      <c r="BJ69" s="50" t="str">
        <f t="shared" si="518"/>
        <v/>
      </c>
      <c r="BK69" s="50" t="str">
        <f t="shared" si="518"/>
        <v/>
      </c>
      <c r="BL69" s="50" t="str">
        <f t="shared" si="518"/>
        <v/>
      </c>
      <c r="BM69" s="50" t="str">
        <f t="shared" si="518"/>
        <v/>
      </c>
      <c r="BN69" s="50" t="str">
        <f t="shared" si="518"/>
        <v/>
      </c>
      <c r="BO69" s="50" t="str">
        <f t="shared" si="518"/>
        <v/>
      </c>
      <c r="BP69" s="50" t="str">
        <f t="shared" si="518"/>
        <v/>
      </c>
      <c r="BQ69" s="50" t="str">
        <f t="shared" si="518"/>
        <v/>
      </c>
      <c r="BR69" s="50" t="str">
        <f t="shared" si="518"/>
        <v/>
      </c>
      <c r="BS69" s="50" t="str">
        <f t="shared" si="518"/>
        <v/>
      </c>
      <c r="BT69" s="50" t="str">
        <f t="shared" si="518"/>
        <v/>
      </c>
      <c r="BU69" s="50" t="str">
        <f t="shared" si="518"/>
        <v/>
      </c>
      <c r="BV69" s="50" t="str">
        <f t="shared" si="518"/>
        <v/>
      </c>
      <c r="BW69" s="50" t="str">
        <f t="shared" si="518"/>
        <v/>
      </c>
      <c r="BX69" s="50" t="str">
        <f t="shared" si="518"/>
        <v/>
      </c>
      <c r="BY69" s="50" t="str">
        <f t="shared" si="518"/>
        <v/>
      </c>
      <c r="BZ69" s="50" t="str">
        <f t="shared" si="518"/>
        <v/>
      </c>
      <c r="CA69" s="50" t="str">
        <f t="shared" si="518"/>
        <v/>
      </c>
      <c r="CB69" s="50" t="str">
        <f t="shared" si="518"/>
        <v/>
      </c>
      <c r="CC69" s="50" t="str">
        <f t="shared" si="518"/>
        <v/>
      </c>
      <c r="CD69" s="50" t="str">
        <f t="shared" si="518"/>
        <v/>
      </c>
      <c r="CE69" s="50" t="str">
        <f t="shared" si="518"/>
        <v/>
      </c>
      <c r="CF69" s="50" t="str">
        <f t="shared" si="518"/>
        <v/>
      </c>
      <c r="CG69" s="50" t="str">
        <f t="shared" si="518"/>
        <v/>
      </c>
      <c r="CH69" s="50" t="str">
        <f t="shared" si="518"/>
        <v/>
      </c>
      <c r="CI69" s="50" t="str">
        <f t="shared" si="518"/>
        <v/>
      </c>
      <c r="CJ69" s="50" t="str">
        <f t="shared" si="518"/>
        <v/>
      </c>
      <c r="CK69" s="50" t="str">
        <f t="shared" si="518"/>
        <v/>
      </c>
      <c r="CL69" s="50" t="str">
        <f t="shared" si="518"/>
        <v/>
      </c>
      <c r="CM69" s="50" t="str">
        <f t="shared" si="518"/>
        <v/>
      </c>
      <c r="CN69" s="50" t="str">
        <f t="shared" si="518"/>
        <v/>
      </c>
      <c r="CO69" s="50" t="str">
        <f t="shared" si="518"/>
        <v/>
      </c>
      <c r="CP69" s="50" t="str">
        <f t="shared" si="518"/>
        <v/>
      </c>
      <c r="CQ69" s="50" t="str">
        <f t="shared" si="518"/>
        <v/>
      </c>
      <c r="CR69" s="50" t="str">
        <f t="shared" si="518"/>
        <v/>
      </c>
      <c r="CS69" s="50" t="str">
        <f t="shared" si="518"/>
        <v/>
      </c>
      <c r="CT69" s="50" t="str">
        <f t="shared" si="518"/>
        <v/>
      </c>
      <c r="CU69" s="50" t="str">
        <f t="shared" si="518"/>
        <v/>
      </c>
      <c r="CV69" s="50" t="str">
        <f t="shared" si="518"/>
        <v/>
      </c>
      <c r="CW69" s="50" t="str">
        <f t="shared" si="518"/>
        <v/>
      </c>
      <c r="CX69" s="50" t="str">
        <f t="shared" si="518"/>
        <v/>
      </c>
      <c r="CY69" s="50" t="str">
        <f t="shared" si="518"/>
        <v/>
      </c>
      <c r="CZ69" s="50" t="str">
        <f t="shared" si="518"/>
        <v/>
      </c>
      <c r="DA69" s="50" t="str">
        <f t="shared" si="518"/>
        <v/>
      </c>
      <c r="DB69" s="50" t="str">
        <f t="shared" si="518"/>
        <v/>
      </c>
      <c r="DC69" s="50" t="str">
        <f t="shared" si="518"/>
        <v/>
      </c>
      <c r="DD69" s="50" t="str">
        <f t="shared" si="518"/>
        <v/>
      </c>
      <c r="DE69" s="50" t="str">
        <f t="shared" si="518"/>
        <v/>
      </c>
      <c r="DF69" s="50" t="str">
        <f t="shared" si="518"/>
        <v/>
      </c>
      <c r="DG69" s="50" t="str">
        <f t="shared" si="518"/>
        <v/>
      </c>
      <c r="DH69" s="50" t="str">
        <f t="shared" ref="DH69:DW69" si="519">IF(ISNONTEXT($Z69),DG69+$Z69,"")</f>
        <v/>
      </c>
      <c r="DI69" s="50" t="str">
        <f t="shared" si="519"/>
        <v/>
      </c>
      <c r="DJ69" s="50" t="str">
        <f t="shared" si="519"/>
        <v/>
      </c>
      <c r="DK69" s="50" t="str">
        <f t="shared" si="519"/>
        <v/>
      </c>
      <c r="DL69" s="50" t="str">
        <f t="shared" si="519"/>
        <v/>
      </c>
      <c r="DM69" s="50" t="str">
        <f t="shared" si="519"/>
        <v/>
      </c>
      <c r="DN69" s="50" t="str">
        <f t="shared" si="519"/>
        <v/>
      </c>
      <c r="DO69" s="50" t="str">
        <f t="shared" si="519"/>
        <v/>
      </c>
      <c r="DP69" s="50" t="str">
        <f t="shared" si="519"/>
        <v/>
      </c>
      <c r="DQ69" s="50" t="str">
        <f t="shared" si="519"/>
        <v/>
      </c>
      <c r="DR69" s="50" t="str">
        <f t="shared" si="519"/>
        <v/>
      </c>
      <c r="DS69" s="50" t="str">
        <f t="shared" si="519"/>
        <v/>
      </c>
      <c r="DT69" s="50" t="str">
        <f t="shared" si="519"/>
        <v/>
      </c>
      <c r="DU69" s="50" t="str">
        <f t="shared" si="519"/>
        <v/>
      </c>
      <c r="DV69" s="50" t="str">
        <f t="shared" si="519"/>
        <v/>
      </c>
      <c r="DW69" s="50" t="str">
        <f t="shared" si="519"/>
        <v/>
      </c>
      <c r="DX69" s="170" t="e">
        <f t="shared" si="413"/>
        <v>#N/A</v>
      </c>
      <c r="DY69" s="170" t="e">
        <f t="shared" si="414"/>
        <v>#N/A</v>
      </c>
      <c r="DZ69" s="170" t="e">
        <f t="shared" si="415"/>
        <v>#N/A</v>
      </c>
      <c r="EA69" s="170" t="e">
        <f t="shared" si="416"/>
        <v>#N/A</v>
      </c>
      <c r="EB69" s="170" t="e">
        <f t="shared" si="417"/>
        <v>#N/A</v>
      </c>
      <c r="EC69" s="170" t="e">
        <f t="shared" si="418"/>
        <v>#N/A</v>
      </c>
      <c r="ED69" s="170" t="e">
        <f t="shared" si="419"/>
        <v>#N/A</v>
      </c>
      <c r="EE69" s="170" t="e">
        <f t="shared" si="420"/>
        <v>#N/A</v>
      </c>
      <c r="EF69" s="170" t="e">
        <f t="shared" si="421"/>
        <v>#N/A</v>
      </c>
      <c r="EG69" s="170" t="e">
        <f t="shared" si="422"/>
        <v>#N/A</v>
      </c>
      <c r="EH69" s="170" t="e">
        <f t="shared" si="423"/>
        <v>#N/A</v>
      </c>
      <c r="EI69" s="170" t="e">
        <f t="shared" si="424"/>
        <v>#N/A</v>
      </c>
      <c r="EJ69" s="170" t="e">
        <f t="shared" si="425"/>
        <v>#N/A</v>
      </c>
      <c r="EK69" s="170" t="e">
        <f t="shared" si="426"/>
        <v>#N/A</v>
      </c>
      <c r="EL69" s="170" t="e">
        <f t="shared" si="427"/>
        <v>#N/A</v>
      </c>
      <c r="EM69" s="170" t="e">
        <f t="shared" si="428"/>
        <v>#N/A</v>
      </c>
      <c r="EN69" s="170" t="e">
        <f t="shared" si="429"/>
        <v>#N/A</v>
      </c>
      <c r="EO69" s="170" t="e">
        <f t="shared" si="430"/>
        <v>#N/A</v>
      </c>
      <c r="EP69" s="170" t="e">
        <f t="shared" si="431"/>
        <v>#N/A</v>
      </c>
      <c r="EQ69" s="170" t="e">
        <f t="shared" si="432"/>
        <v>#N/A</v>
      </c>
      <c r="ER69" s="170" t="e">
        <f t="shared" si="433"/>
        <v>#N/A</v>
      </c>
      <c r="ES69" s="170" t="e">
        <f t="shared" si="434"/>
        <v>#N/A</v>
      </c>
      <c r="ET69" s="170" t="e">
        <f t="shared" si="435"/>
        <v>#N/A</v>
      </c>
      <c r="EU69" s="170" t="e">
        <f t="shared" si="436"/>
        <v>#N/A</v>
      </c>
      <c r="EV69" s="170" t="e">
        <f t="shared" si="437"/>
        <v>#N/A</v>
      </c>
      <c r="EW69" s="170" t="e">
        <f t="shared" si="438"/>
        <v>#N/A</v>
      </c>
      <c r="EX69" s="170" t="e">
        <f t="shared" si="439"/>
        <v>#N/A</v>
      </c>
      <c r="EY69" s="170" t="e">
        <f t="shared" si="440"/>
        <v>#N/A</v>
      </c>
      <c r="EZ69" s="170" t="e">
        <f t="shared" si="441"/>
        <v>#N/A</v>
      </c>
      <c r="FA69" s="170" t="e">
        <f t="shared" si="442"/>
        <v>#N/A</v>
      </c>
      <c r="FB69" s="170" t="e">
        <f t="shared" si="443"/>
        <v>#N/A</v>
      </c>
      <c r="FC69" s="170" t="e">
        <f t="shared" si="444"/>
        <v>#N/A</v>
      </c>
      <c r="FD69" s="170" t="e">
        <f t="shared" si="445"/>
        <v>#N/A</v>
      </c>
      <c r="FE69" s="170" t="e">
        <f t="shared" si="446"/>
        <v>#N/A</v>
      </c>
      <c r="FF69" s="170" t="e">
        <f t="shared" si="447"/>
        <v>#N/A</v>
      </c>
      <c r="FG69" s="170" t="e">
        <f t="shared" si="448"/>
        <v>#N/A</v>
      </c>
      <c r="FH69" s="170" t="e">
        <f t="shared" si="449"/>
        <v>#N/A</v>
      </c>
      <c r="FI69" s="170" t="e">
        <f t="shared" si="450"/>
        <v>#N/A</v>
      </c>
      <c r="FJ69" s="170" t="e">
        <f t="shared" si="451"/>
        <v>#N/A</v>
      </c>
      <c r="FK69" s="170" t="e">
        <f t="shared" si="452"/>
        <v>#N/A</v>
      </c>
      <c r="FL69" s="170" t="e">
        <f t="shared" si="453"/>
        <v>#N/A</v>
      </c>
      <c r="FM69" s="170" t="e">
        <f t="shared" si="454"/>
        <v>#N/A</v>
      </c>
      <c r="FN69" s="170" t="e">
        <f t="shared" si="455"/>
        <v>#N/A</v>
      </c>
      <c r="FO69" s="170" t="e">
        <f t="shared" si="456"/>
        <v>#N/A</v>
      </c>
      <c r="FP69" s="170" t="e">
        <f t="shared" si="457"/>
        <v>#N/A</v>
      </c>
      <c r="FQ69" s="170" t="e">
        <f t="shared" si="458"/>
        <v>#N/A</v>
      </c>
      <c r="FR69" s="170" t="e">
        <f t="shared" si="459"/>
        <v>#N/A</v>
      </c>
      <c r="FS69" s="170" t="e">
        <f t="shared" si="460"/>
        <v>#N/A</v>
      </c>
      <c r="FT69" s="170" t="e">
        <f t="shared" si="461"/>
        <v>#N/A</v>
      </c>
      <c r="FU69" s="170" t="e">
        <f t="shared" si="462"/>
        <v>#N/A</v>
      </c>
      <c r="FV69" s="170" t="e">
        <f t="shared" si="463"/>
        <v>#N/A</v>
      </c>
      <c r="FW69" s="170" t="e">
        <f t="shared" si="464"/>
        <v>#N/A</v>
      </c>
      <c r="FX69" s="170" t="e">
        <f t="shared" si="465"/>
        <v>#N/A</v>
      </c>
      <c r="FY69" s="170" t="e">
        <f t="shared" si="466"/>
        <v>#N/A</v>
      </c>
      <c r="FZ69" s="170" t="e">
        <f t="shared" si="467"/>
        <v>#N/A</v>
      </c>
      <c r="GA69" s="170" t="e">
        <f t="shared" si="468"/>
        <v>#N/A</v>
      </c>
      <c r="GB69" s="170" t="e">
        <f t="shared" si="469"/>
        <v>#N/A</v>
      </c>
      <c r="GC69" s="170" t="e">
        <f t="shared" si="470"/>
        <v>#N/A</v>
      </c>
      <c r="GD69" s="170" t="e">
        <f t="shared" si="471"/>
        <v>#N/A</v>
      </c>
      <c r="GE69" s="170" t="e">
        <f t="shared" si="472"/>
        <v>#N/A</v>
      </c>
      <c r="GF69" s="170" t="e">
        <f t="shared" si="473"/>
        <v>#N/A</v>
      </c>
      <c r="GG69" s="170" t="e">
        <f t="shared" si="474"/>
        <v>#N/A</v>
      </c>
      <c r="GH69" s="170" t="e">
        <f t="shared" si="475"/>
        <v>#N/A</v>
      </c>
      <c r="GI69" s="170" t="e">
        <f t="shared" si="476"/>
        <v>#N/A</v>
      </c>
      <c r="GJ69" s="170" t="e">
        <f t="shared" si="477"/>
        <v>#N/A</v>
      </c>
      <c r="GK69" s="170" t="e">
        <f t="shared" si="478"/>
        <v>#N/A</v>
      </c>
      <c r="GL69" s="170" t="e">
        <f t="shared" si="479"/>
        <v>#N/A</v>
      </c>
      <c r="GM69" s="170" t="e">
        <f t="shared" si="480"/>
        <v>#N/A</v>
      </c>
      <c r="GN69" s="170" t="e">
        <f t="shared" si="481"/>
        <v>#N/A</v>
      </c>
      <c r="GO69" s="170" t="e">
        <f t="shared" si="482"/>
        <v>#N/A</v>
      </c>
      <c r="GP69" s="170" t="e">
        <f t="shared" si="483"/>
        <v>#N/A</v>
      </c>
      <c r="GQ69" s="170" t="e">
        <f t="shared" si="484"/>
        <v>#N/A</v>
      </c>
      <c r="GR69" s="170" t="e">
        <f t="shared" si="485"/>
        <v>#N/A</v>
      </c>
      <c r="GS69" s="170" t="e">
        <f t="shared" si="486"/>
        <v>#N/A</v>
      </c>
      <c r="GT69" s="170" t="e">
        <f t="shared" si="487"/>
        <v>#N/A</v>
      </c>
      <c r="GU69" s="170" t="e">
        <f t="shared" si="488"/>
        <v>#N/A</v>
      </c>
      <c r="GV69" s="170" t="e">
        <f t="shared" si="489"/>
        <v>#N/A</v>
      </c>
      <c r="GW69" s="170" t="e">
        <f t="shared" si="490"/>
        <v>#N/A</v>
      </c>
      <c r="GX69" s="170" t="e">
        <f t="shared" si="491"/>
        <v>#N/A</v>
      </c>
      <c r="GY69" s="170" t="e">
        <f t="shared" si="492"/>
        <v>#N/A</v>
      </c>
      <c r="GZ69" s="170" t="e">
        <f t="shared" si="493"/>
        <v>#N/A</v>
      </c>
      <c r="HA69" s="170" t="e">
        <f t="shared" si="494"/>
        <v>#N/A</v>
      </c>
      <c r="HB69" s="170" t="e">
        <f t="shared" si="495"/>
        <v>#N/A</v>
      </c>
      <c r="HC69" s="170" t="e">
        <f t="shared" si="496"/>
        <v>#N/A</v>
      </c>
      <c r="HD69" s="170" t="e">
        <f t="shared" si="497"/>
        <v>#N/A</v>
      </c>
      <c r="HE69" s="170" t="e">
        <f t="shared" si="498"/>
        <v>#N/A</v>
      </c>
      <c r="HF69" s="170" t="e">
        <f t="shared" si="499"/>
        <v>#N/A</v>
      </c>
      <c r="HG69" s="170" t="e">
        <f t="shared" si="500"/>
        <v>#N/A</v>
      </c>
      <c r="HH69" s="170" t="e">
        <f t="shared" si="501"/>
        <v>#N/A</v>
      </c>
      <c r="HI69" s="170" t="e">
        <f t="shared" si="502"/>
        <v>#N/A</v>
      </c>
      <c r="HJ69" s="170" t="e">
        <f t="shared" si="503"/>
        <v>#N/A</v>
      </c>
      <c r="HK69" s="170" t="e">
        <f t="shared" si="504"/>
        <v>#N/A</v>
      </c>
      <c r="HL69" s="170" t="e">
        <f t="shared" si="505"/>
        <v>#N/A</v>
      </c>
      <c r="HM69" s="170" t="e">
        <f t="shared" si="506"/>
        <v>#N/A</v>
      </c>
      <c r="HN69" s="170" t="e">
        <f t="shared" si="507"/>
        <v>#N/A</v>
      </c>
      <c r="HO69" s="170" t="e">
        <f t="shared" si="508"/>
        <v>#N/A</v>
      </c>
      <c r="HP69" s="170" t="e">
        <f t="shared" si="509"/>
        <v>#N/A</v>
      </c>
      <c r="HQ69" s="170" t="e">
        <f t="shared" si="510"/>
        <v>#N/A</v>
      </c>
      <c r="HR69" s="170" t="e">
        <f t="shared" si="511"/>
        <v>#N/A</v>
      </c>
      <c r="HS69" s="170" t="e">
        <f t="shared" si="512"/>
        <v>#N/A</v>
      </c>
      <c r="HT69" s="170" t="e">
        <f t="shared" si="513"/>
        <v>#N/A</v>
      </c>
    </row>
    <row r="70" spans="1:228" hidden="1" x14ac:dyDescent="0.25">
      <c r="A70" s="4">
        <v>67</v>
      </c>
      <c r="B70" s="110"/>
      <c r="C70" s="118"/>
      <c r="D70" s="123" t="str">
        <f t="shared" si="405"/>
        <v/>
      </c>
      <c r="E70" s="96"/>
      <c r="F70" s="123" t="str">
        <f t="shared" si="406"/>
        <v/>
      </c>
      <c r="G70" s="118"/>
      <c r="H70" s="111"/>
      <c r="I70" s="36" t="str">
        <f t="shared" si="407"/>
        <v/>
      </c>
      <c r="J70" s="36" t="str">
        <f t="shared" si="408"/>
        <v/>
      </c>
      <c r="K70" s="74" t="str">
        <f t="shared" si="514"/>
        <v/>
      </c>
      <c r="L70" s="23"/>
      <c r="M70" s="58"/>
      <c r="N70" s="281"/>
      <c r="O70" s="75" t="str">
        <f>IF(AND(D70&gt;0,E70&gt;0,F70&gt;0),IF(ISBLANK(N70),IF(ISBLANK(L70),"",(F70-D70)*VLOOKUP(L70,VLookups!$A$4:$B$13,2,FALSE)),N70),"")</f>
        <v/>
      </c>
      <c r="P70" s="76" t="str">
        <f t="shared" si="409"/>
        <v/>
      </c>
      <c r="Q70" s="96"/>
      <c r="R70" s="271" t="str">
        <f>IF(AND(Q70&gt;0,E70&gt;0,NOT(O70="")),ABS(VLOOKUP($Q$1,VLookups!$A$43:$B$44,2,FALSE)-_xlfn.NORM.DIST(Q70,K70,O70,TRUE)),"")</f>
        <v/>
      </c>
      <c r="S70" s="95" t="str">
        <f>IF(AND($D70&gt;0,$E70&gt;0,$F70&gt;0,NOT(ISBLANK($L70))),_xlfn.NORM.INV(ABS(VLOOKUP($Q$1,VLookups!$A$43:$B$44,2,FALSE)-S$3),$K70,$O70),"")</f>
        <v/>
      </c>
      <c r="T70" s="94" t="str">
        <f>IF(AND($D70&gt;0,$E70&gt;0,$F70&gt;0,NOT(ISBLANK($L70))),_xlfn.NORM.INV(ABS(VLOOKUP($Q$1,VLookups!$A$43:$B$44,2,FALSE)-T$3),$K70,$O70),"")</f>
        <v/>
      </c>
      <c r="U70" s="95" t="str">
        <f>IF(AND($D70&gt;0,$E70&gt;0,$F70&gt;0,NOT(ISBLANK($L70))),_xlfn.NORM.INV(ABS(VLOOKUP($Q$1,VLookups!$A$43:$B$44,2,FALSE)-U$3),$K70,$O70),"")</f>
        <v/>
      </c>
      <c r="V70" s="94" t="str">
        <f>IF(AND($D70&gt;0,$E70&gt;0,$F70&gt;0,NOT(ISBLANK($L70))),_xlfn.NORM.INV(ABS(VLOOKUP($Q$1,VLookups!$A$43:$B$44,2,FALSE)-V$3),$K70,$O70),"")</f>
        <v/>
      </c>
      <c r="W70" s="95" t="str">
        <f>IF(AND($D70&gt;0,$E70&gt;0,$F70&gt;0,NOT(ISBLANK($L70))),_xlfn.NORM.INV(ABS(VLOOKUP($Q$1,VLookups!$A$43:$B$44,2,FALSE)-W$3),$K70,$O70),"")</f>
        <v/>
      </c>
      <c r="X70" s="94" t="str">
        <f>IF(AND($D70&gt;0,$E70&gt;0,$F70&gt;0,NOT(ISBLANK($L70))),_xlfn.NORM.INV(ABS(VLOOKUP($Q$1,VLookups!$A$43:$B$44,2,FALSE)-X$3),$K70,$O70),"")</f>
        <v/>
      </c>
      <c r="Y70" s="5"/>
      <c r="Z70" s="169" t="str">
        <f t="shared" si="515"/>
        <v/>
      </c>
      <c r="AA70" s="50" t="str">
        <f t="shared" ref="AA70:AT70" si="520">IF(ISNONTEXT($Z70),AB70-$Z70,"")</f>
        <v/>
      </c>
      <c r="AB70" s="50" t="str">
        <f t="shared" si="520"/>
        <v/>
      </c>
      <c r="AC70" s="50" t="str">
        <f t="shared" si="520"/>
        <v/>
      </c>
      <c r="AD70" s="50" t="str">
        <f t="shared" si="520"/>
        <v/>
      </c>
      <c r="AE70" s="50" t="str">
        <f t="shared" si="520"/>
        <v/>
      </c>
      <c r="AF70" s="50" t="str">
        <f t="shared" si="520"/>
        <v/>
      </c>
      <c r="AG70" s="50" t="str">
        <f t="shared" si="520"/>
        <v/>
      </c>
      <c r="AH70" s="50" t="str">
        <f t="shared" si="520"/>
        <v/>
      </c>
      <c r="AI70" s="50" t="str">
        <f t="shared" si="520"/>
        <v/>
      </c>
      <c r="AJ70" s="50" t="str">
        <f t="shared" si="520"/>
        <v/>
      </c>
      <c r="AK70" s="50" t="str">
        <f t="shared" si="520"/>
        <v/>
      </c>
      <c r="AL70" s="50" t="str">
        <f t="shared" si="520"/>
        <v/>
      </c>
      <c r="AM70" s="50" t="str">
        <f t="shared" si="520"/>
        <v/>
      </c>
      <c r="AN70" s="50" t="str">
        <f t="shared" si="520"/>
        <v/>
      </c>
      <c r="AO70" s="50" t="str">
        <f t="shared" si="520"/>
        <v/>
      </c>
      <c r="AP70" s="50" t="str">
        <f t="shared" si="520"/>
        <v/>
      </c>
      <c r="AQ70" s="50" t="str">
        <f t="shared" si="520"/>
        <v/>
      </c>
      <c r="AR70" s="50" t="str">
        <f t="shared" si="520"/>
        <v/>
      </c>
      <c r="AS70" s="50" t="str">
        <f t="shared" si="520"/>
        <v/>
      </c>
      <c r="AT70" s="50" t="str">
        <f t="shared" si="520"/>
        <v/>
      </c>
      <c r="AU70" s="50" t="str">
        <f t="shared" si="517"/>
        <v/>
      </c>
      <c r="AV70" s="50" t="str">
        <f t="shared" ref="AV70:DG70" si="521">IF(ISNONTEXT($Z70),AU70+$Z70,"")</f>
        <v/>
      </c>
      <c r="AW70" s="50" t="str">
        <f t="shared" si="521"/>
        <v/>
      </c>
      <c r="AX70" s="50" t="str">
        <f t="shared" si="521"/>
        <v/>
      </c>
      <c r="AY70" s="50" t="str">
        <f t="shared" si="521"/>
        <v/>
      </c>
      <c r="AZ70" s="50" t="str">
        <f t="shared" si="521"/>
        <v/>
      </c>
      <c r="BA70" s="50" t="str">
        <f t="shared" si="521"/>
        <v/>
      </c>
      <c r="BB70" s="50" t="str">
        <f t="shared" si="521"/>
        <v/>
      </c>
      <c r="BC70" s="50" t="str">
        <f t="shared" si="521"/>
        <v/>
      </c>
      <c r="BD70" s="50" t="str">
        <f t="shared" si="521"/>
        <v/>
      </c>
      <c r="BE70" s="50" t="str">
        <f t="shared" si="521"/>
        <v/>
      </c>
      <c r="BF70" s="50" t="str">
        <f t="shared" si="521"/>
        <v/>
      </c>
      <c r="BG70" s="50" t="str">
        <f t="shared" si="521"/>
        <v/>
      </c>
      <c r="BH70" s="50" t="str">
        <f t="shared" si="521"/>
        <v/>
      </c>
      <c r="BI70" s="50" t="str">
        <f t="shared" si="521"/>
        <v/>
      </c>
      <c r="BJ70" s="50" t="str">
        <f t="shared" si="521"/>
        <v/>
      </c>
      <c r="BK70" s="50" t="str">
        <f t="shared" si="521"/>
        <v/>
      </c>
      <c r="BL70" s="50" t="str">
        <f t="shared" si="521"/>
        <v/>
      </c>
      <c r="BM70" s="50" t="str">
        <f t="shared" si="521"/>
        <v/>
      </c>
      <c r="BN70" s="50" t="str">
        <f t="shared" si="521"/>
        <v/>
      </c>
      <c r="BO70" s="50" t="str">
        <f t="shared" si="521"/>
        <v/>
      </c>
      <c r="BP70" s="50" t="str">
        <f t="shared" si="521"/>
        <v/>
      </c>
      <c r="BQ70" s="50" t="str">
        <f t="shared" si="521"/>
        <v/>
      </c>
      <c r="BR70" s="50" t="str">
        <f t="shared" si="521"/>
        <v/>
      </c>
      <c r="BS70" s="50" t="str">
        <f t="shared" si="521"/>
        <v/>
      </c>
      <c r="BT70" s="50" t="str">
        <f t="shared" si="521"/>
        <v/>
      </c>
      <c r="BU70" s="50" t="str">
        <f t="shared" si="521"/>
        <v/>
      </c>
      <c r="BV70" s="50" t="str">
        <f t="shared" si="521"/>
        <v/>
      </c>
      <c r="BW70" s="50" t="str">
        <f t="shared" si="521"/>
        <v/>
      </c>
      <c r="BX70" s="50" t="str">
        <f t="shared" si="521"/>
        <v/>
      </c>
      <c r="BY70" s="50" t="str">
        <f t="shared" si="521"/>
        <v/>
      </c>
      <c r="BZ70" s="50" t="str">
        <f t="shared" si="521"/>
        <v/>
      </c>
      <c r="CA70" s="50" t="str">
        <f t="shared" si="521"/>
        <v/>
      </c>
      <c r="CB70" s="50" t="str">
        <f t="shared" si="521"/>
        <v/>
      </c>
      <c r="CC70" s="50" t="str">
        <f t="shared" si="521"/>
        <v/>
      </c>
      <c r="CD70" s="50" t="str">
        <f t="shared" si="521"/>
        <v/>
      </c>
      <c r="CE70" s="50" t="str">
        <f t="shared" si="521"/>
        <v/>
      </c>
      <c r="CF70" s="50" t="str">
        <f t="shared" si="521"/>
        <v/>
      </c>
      <c r="CG70" s="50" t="str">
        <f t="shared" si="521"/>
        <v/>
      </c>
      <c r="CH70" s="50" t="str">
        <f t="shared" si="521"/>
        <v/>
      </c>
      <c r="CI70" s="50" t="str">
        <f t="shared" si="521"/>
        <v/>
      </c>
      <c r="CJ70" s="50" t="str">
        <f t="shared" si="521"/>
        <v/>
      </c>
      <c r="CK70" s="50" t="str">
        <f t="shared" si="521"/>
        <v/>
      </c>
      <c r="CL70" s="50" t="str">
        <f t="shared" si="521"/>
        <v/>
      </c>
      <c r="CM70" s="50" t="str">
        <f t="shared" si="521"/>
        <v/>
      </c>
      <c r="CN70" s="50" t="str">
        <f t="shared" si="521"/>
        <v/>
      </c>
      <c r="CO70" s="50" t="str">
        <f t="shared" si="521"/>
        <v/>
      </c>
      <c r="CP70" s="50" t="str">
        <f t="shared" si="521"/>
        <v/>
      </c>
      <c r="CQ70" s="50" t="str">
        <f t="shared" si="521"/>
        <v/>
      </c>
      <c r="CR70" s="50" t="str">
        <f t="shared" si="521"/>
        <v/>
      </c>
      <c r="CS70" s="50" t="str">
        <f t="shared" si="521"/>
        <v/>
      </c>
      <c r="CT70" s="50" t="str">
        <f t="shared" si="521"/>
        <v/>
      </c>
      <c r="CU70" s="50" t="str">
        <f t="shared" si="521"/>
        <v/>
      </c>
      <c r="CV70" s="50" t="str">
        <f t="shared" si="521"/>
        <v/>
      </c>
      <c r="CW70" s="50" t="str">
        <f t="shared" si="521"/>
        <v/>
      </c>
      <c r="CX70" s="50" t="str">
        <f t="shared" si="521"/>
        <v/>
      </c>
      <c r="CY70" s="50" t="str">
        <f t="shared" si="521"/>
        <v/>
      </c>
      <c r="CZ70" s="50" t="str">
        <f t="shared" si="521"/>
        <v/>
      </c>
      <c r="DA70" s="50" t="str">
        <f t="shared" si="521"/>
        <v/>
      </c>
      <c r="DB70" s="50" t="str">
        <f t="shared" si="521"/>
        <v/>
      </c>
      <c r="DC70" s="50" t="str">
        <f t="shared" si="521"/>
        <v/>
      </c>
      <c r="DD70" s="50" t="str">
        <f t="shared" si="521"/>
        <v/>
      </c>
      <c r="DE70" s="50" t="str">
        <f t="shared" si="521"/>
        <v/>
      </c>
      <c r="DF70" s="50" t="str">
        <f t="shared" si="521"/>
        <v/>
      </c>
      <c r="DG70" s="50" t="str">
        <f t="shared" si="521"/>
        <v/>
      </c>
      <c r="DH70" s="50" t="str">
        <f t="shared" ref="DH70:DW70" si="522">IF(ISNONTEXT($Z70),DG70+$Z70,"")</f>
        <v/>
      </c>
      <c r="DI70" s="50" t="str">
        <f t="shared" si="522"/>
        <v/>
      </c>
      <c r="DJ70" s="50" t="str">
        <f t="shared" si="522"/>
        <v/>
      </c>
      <c r="DK70" s="50" t="str">
        <f t="shared" si="522"/>
        <v/>
      </c>
      <c r="DL70" s="50" t="str">
        <f t="shared" si="522"/>
        <v/>
      </c>
      <c r="DM70" s="50" t="str">
        <f t="shared" si="522"/>
        <v/>
      </c>
      <c r="DN70" s="50" t="str">
        <f t="shared" si="522"/>
        <v/>
      </c>
      <c r="DO70" s="50" t="str">
        <f t="shared" si="522"/>
        <v/>
      </c>
      <c r="DP70" s="50" t="str">
        <f t="shared" si="522"/>
        <v/>
      </c>
      <c r="DQ70" s="50" t="str">
        <f t="shared" si="522"/>
        <v/>
      </c>
      <c r="DR70" s="50" t="str">
        <f t="shared" si="522"/>
        <v/>
      </c>
      <c r="DS70" s="50" t="str">
        <f t="shared" si="522"/>
        <v/>
      </c>
      <c r="DT70" s="50" t="str">
        <f t="shared" si="522"/>
        <v/>
      </c>
      <c r="DU70" s="50" t="str">
        <f t="shared" si="522"/>
        <v/>
      </c>
      <c r="DV70" s="50" t="str">
        <f t="shared" si="522"/>
        <v/>
      </c>
      <c r="DW70" s="50" t="str">
        <f t="shared" si="522"/>
        <v/>
      </c>
      <c r="DX70" s="170" t="e">
        <f t="shared" si="413"/>
        <v>#N/A</v>
      </c>
      <c r="DY70" s="170" t="e">
        <f t="shared" si="414"/>
        <v>#N/A</v>
      </c>
      <c r="DZ70" s="170" t="e">
        <f t="shared" si="415"/>
        <v>#N/A</v>
      </c>
      <c r="EA70" s="170" t="e">
        <f t="shared" si="416"/>
        <v>#N/A</v>
      </c>
      <c r="EB70" s="170" t="e">
        <f t="shared" si="417"/>
        <v>#N/A</v>
      </c>
      <c r="EC70" s="170" t="e">
        <f t="shared" si="418"/>
        <v>#N/A</v>
      </c>
      <c r="ED70" s="170" t="e">
        <f t="shared" si="419"/>
        <v>#N/A</v>
      </c>
      <c r="EE70" s="170" t="e">
        <f t="shared" si="420"/>
        <v>#N/A</v>
      </c>
      <c r="EF70" s="170" t="e">
        <f t="shared" si="421"/>
        <v>#N/A</v>
      </c>
      <c r="EG70" s="170" t="e">
        <f t="shared" si="422"/>
        <v>#N/A</v>
      </c>
      <c r="EH70" s="170" t="e">
        <f t="shared" si="423"/>
        <v>#N/A</v>
      </c>
      <c r="EI70" s="170" t="e">
        <f t="shared" si="424"/>
        <v>#N/A</v>
      </c>
      <c r="EJ70" s="170" t="e">
        <f t="shared" si="425"/>
        <v>#N/A</v>
      </c>
      <c r="EK70" s="170" t="e">
        <f t="shared" si="426"/>
        <v>#N/A</v>
      </c>
      <c r="EL70" s="170" t="e">
        <f t="shared" si="427"/>
        <v>#N/A</v>
      </c>
      <c r="EM70" s="170" t="e">
        <f t="shared" si="428"/>
        <v>#N/A</v>
      </c>
      <c r="EN70" s="170" t="e">
        <f t="shared" si="429"/>
        <v>#N/A</v>
      </c>
      <c r="EO70" s="170" t="e">
        <f t="shared" si="430"/>
        <v>#N/A</v>
      </c>
      <c r="EP70" s="170" t="e">
        <f t="shared" si="431"/>
        <v>#N/A</v>
      </c>
      <c r="EQ70" s="170" t="e">
        <f t="shared" si="432"/>
        <v>#N/A</v>
      </c>
      <c r="ER70" s="170" t="e">
        <f t="shared" si="433"/>
        <v>#N/A</v>
      </c>
      <c r="ES70" s="170" t="e">
        <f t="shared" si="434"/>
        <v>#N/A</v>
      </c>
      <c r="ET70" s="170" t="e">
        <f t="shared" si="435"/>
        <v>#N/A</v>
      </c>
      <c r="EU70" s="170" t="e">
        <f t="shared" si="436"/>
        <v>#N/A</v>
      </c>
      <c r="EV70" s="170" t="e">
        <f t="shared" si="437"/>
        <v>#N/A</v>
      </c>
      <c r="EW70" s="170" t="e">
        <f t="shared" si="438"/>
        <v>#N/A</v>
      </c>
      <c r="EX70" s="170" t="e">
        <f t="shared" si="439"/>
        <v>#N/A</v>
      </c>
      <c r="EY70" s="170" t="e">
        <f t="shared" si="440"/>
        <v>#N/A</v>
      </c>
      <c r="EZ70" s="170" t="e">
        <f t="shared" si="441"/>
        <v>#N/A</v>
      </c>
      <c r="FA70" s="170" t="e">
        <f t="shared" si="442"/>
        <v>#N/A</v>
      </c>
      <c r="FB70" s="170" t="e">
        <f t="shared" si="443"/>
        <v>#N/A</v>
      </c>
      <c r="FC70" s="170" t="e">
        <f t="shared" si="444"/>
        <v>#N/A</v>
      </c>
      <c r="FD70" s="170" t="e">
        <f t="shared" si="445"/>
        <v>#N/A</v>
      </c>
      <c r="FE70" s="170" t="e">
        <f t="shared" si="446"/>
        <v>#N/A</v>
      </c>
      <c r="FF70" s="170" t="e">
        <f t="shared" si="447"/>
        <v>#N/A</v>
      </c>
      <c r="FG70" s="170" t="e">
        <f t="shared" si="448"/>
        <v>#N/A</v>
      </c>
      <c r="FH70" s="170" t="e">
        <f t="shared" si="449"/>
        <v>#N/A</v>
      </c>
      <c r="FI70" s="170" t="e">
        <f t="shared" si="450"/>
        <v>#N/A</v>
      </c>
      <c r="FJ70" s="170" t="e">
        <f t="shared" si="451"/>
        <v>#N/A</v>
      </c>
      <c r="FK70" s="170" t="e">
        <f t="shared" si="452"/>
        <v>#N/A</v>
      </c>
      <c r="FL70" s="170" t="e">
        <f t="shared" si="453"/>
        <v>#N/A</v>
      </c>
      <c r="FM70" s="170" t="e">
        <f t="shared" si="454"/>
        <v>#N/A</v>
      </c>
      <c r="FN70" s="170" t="e">
        <f t="shared" si="455"/>
        <v>#N/A</v>
      </c>
      <c r="FO70" s="170" t="e">
        <f t="shared" si="456"/>
        <v>#N/A</v>
      </c>
      <c r="FP70" s="170" t="e">
        <f t="shared" si="457"/>
        <v>#N/A</v>
      </c>
      <c r="FQ70" s="170" t="e">
        <f t="shared" si="458"/>
        <v>#N/A</v>
      </c>
      <c r="FR70" s="170" t="e">
        <f t="shared" si="459"/>
        <v>#N/A</v>
      </c>
      <c r="FS70" s="170" t="e">
        <f t="shared" si="460"/>
        <v>#N/A</v>
      </c>
      <c r="FT70" s="170" t="e">
        <f t="shared" si="461"/>
        <v>#N/A</v>
      </c>
      <c r="FU70" s="170" t="e">
        <f t="shared" si="462"/>
        <v>#N/A</v>
      </c>
      <c r="FV70" s="170" t="e">
        <f t="shared" si="463"/>
        <v>#N/A</v>
      </c>
      <c r="FW70" s="170" t="e">
        <f t="shared" si="464"/>
        <v>#N/A</v>
      </c>
      <c r="FX70" s="170" t="e">
        <f t="shared" si="465"/>
        <v>#N/A</v>
      </c>
      <c r="FY70" s="170" t="e">
        <f t="shared" si="466"/>
        <v>#N/A</v>
      </c>
      <c r="FZ70" s="170" t="e">
        <f t="shared" si="467"/>
        <v>#N/A</v>
      </c>
      <c r="GA70" s="170" t="e">
        <f t="shared" si="468"/>
        <v>#N/A</v>
      </c>
      <c r="GB70" s="170" t="e">
        <f t="shared" si="469"/>
        <v>#N/A</v>
      </c>
      <c r="GC70" s="170" t="e">
        <f t="shared" si="470"/>
        <v>#N/A</v>
      </c>
      <c r="GD70" s="170" t="e">
        <f t="shared" si="471"/>
        <v>#N/A</v>
      </c>
      <c r="GE70" s="170" t="e">
        <f t="shared" si="472"/>
        <v>#N/A</v>
      </c>
      <c r="GF70" s="170" t="e">
        <f t="shared" si="473"/>
        <v>#N/A</v>
      </c>
      <c r="GG70" s="170" t="e">
        <f t="shared" si="474"/>
        <v>#N/A</v>
      </c>
      <c r="GH70" s="170" t="e">
        <f t="shared" si="475"/>
        <v>#N/A</v>
      </c>
      <c r="GI70" s="170" t="e">
        <f t="shared" si="476"/>
        <v>#N/A</v>
      </c>
      <c r="GJ70" s="170" t="e">
        <f t="shared" si="477"/>
        <v>#N/A</v>
      </c>
      <c r="GK70" s="170" t="e">
        <f t="shared" si="478"/>
        <v>#N/A</v>
      </c>
      <c r="GL70" s="170" t="e">
        <f t="shared" si="479"/>
        <v>#N/A</v>
      </c>
      <c r="GM70" s="170" t="e">
        <f t="shared" si="480"/>
        <v>#N/A</v>
      </c>
      <c r="GN70" s="170" t="e">
        <f t="shared" si="481"/>
        <v>#N/A</v>
      </c>
      <c r="GO70" s="170" t="e">
        <f t="shared" si="482"/>
        <v>#N/A</v>
      </c>
      <c r="GP70" s="170" t="e">
        <f t="shared" si="483"/>
        <v>#N/A</v>
      </c>
      <c r="GQ70" s="170" t="e">
        <f t="shared" si="484"/>
        <v>#N/A</v>
      </c>
      <c r="GR70" s="170" t="e">
        <f t="shared" si="485"/>
        <v>#N/A</v>
      </c>
      <c r="GS70" s="170" t="e">
        <f t="shared" si="486"/>
        <v>#N/A</v>
      </c>
      <c r="GT70" s="170" t="e">
        <f t="shared" si="487"/>
        <v>#N/A</v>
      </c>
      <c r="GU70" s="170" t="e">
        <f t="shared" si="488"/>
        <v>#N/A</v>
      </c>
      <c r="GV70" s="170" t="e">
        <f t="shared" si="489"/>
        <v>#N/A</v>
      </c>
      <c r="GW70" s="170" t="e">
        <f t="shared" si="490"/>
        <v>#N/A</v>
      </c>
      <c r="GX70" s="170" t="e">
        <f t="shared" si="491"/>
        <v>#N/A</v>
      </c>
      <c r="GY70" s="170" t="e">
        <f t="shared" si="492"/>
        <v>#N/A</v>
      </c>
      <c r="GZ70" s="170" t="e">
        <f t="shared" si="493"/>
        <v>#N/A</v>
      </c>
      <c r="HA70" s="170" t="e">
        <f t="shared" si="494"/>
        <v>#N/A</v>
      </c>
      <c r="HB70" s="170" t="e">
        <f t="shared" si="495"/>
        <v>#N/A</v>
      </c>
      <c r="HC70" s="170" t="e">
        <f t="shared" si="496"/>
        <v>#N/A</v>
      </c>
      <c r="HD70" s="170" t="e">
        <f t="shared" si="497"/>
        <v>#N/A</v>
      </c>
      <c r="HE70" s="170" t="e">
        <f t="shared" si="498"/>
        <v>#N/A</v>
      </c>
      <c r="HF70" s="170" t="e">
        <f t="shared" si="499"/>
        <v>#N/A</v>
      </c>
      <c r="HG70" s="170" t="e">
        <f t="shared" si="500"/>
        <v>#N/A</v>
      </c>
      <c r="HH70" s="170" t="e">
        <f t="shared" si="501"/>
        <v>#N/A</v>
      </c>
      <c r="HI70" s="170" t="e">
        <f t="shared" si="502"/>
        <v>#N/A</v>
      </c>
      <c r="HJ70" s="170" t="e">
        <f t="shared" si="503"/>
        <v>#N/A</v>
      </c>
      <c r="HK70" s="170" t="e">
        <f t="shared" si="504"/>
        <v>#N/A</v>
      </c>
      <c r="HL70" s="170" t="e">
        <f t="shared" si="505"/>
        <v>#N/A</v>
      </c>
      <c r="HM70" s="170" t="e">
        <f t="shared" si="506"/>
        <v>#N/A</v>
      </c>
      <c r="HN70" s="170" t="e">
        <f t="shared" si="507"/>
        <v>#N/A</v>
      </c>
      <c r="HO70" s="170" t="e">
        <f t="shared" si="508"/>
        <v>#N/A</v>
      </c>
      <c r="HP70" s="170" t="e">
        <f t="shared" si="509"/>
        <v>#N/A</v>
      </c>
      <c r="HQ70" s="170" t="e">
        <f t="shared" si="510"/>
        <v>#N/A</v>
      </c>
      <c r="HR70" s="170" t="e">
        <f t="shared" si="511"/>
        <v>#N/A</v>
      </c>
      <c r="HS70" s="170" t="e">
        <f t="shared" si="512"/>
        <v>#N/A</v>
      </c>
      <c r="HT70" s="170" t="e">
        <f t="shared" si="513"/>
        <v>#N/A</v>
      </c>
    </row>
    <row r="71" spans="1:228" hidden="1" x14ac:dyDescent="0.25">
      <c r="A71" s="4">
        <v>68</v>
      </c>
      <c r="B71" s="110"/>
      <c r="C71" s="118"/>
      <c r="D71" s="123" t="str">
        <f t="shared" si="405"/>
        <v/>
      </c>
      <c r="E71" s="96"/>
      <c r="F71" s="123" t="str">
        <f t="shared" si="406"/>
        <v/>
      </c>
      <c r="G71" s="118"/>
      <c r="H71" s="111"/>
      <c r="I71" s="36" t="str">
        <f t="shared" si="407"/>
        <v/>
      </c>
      <c r="J71" s="36" t="str">
        <f t="shared" si="408"/>
        <v/>
      </c>
      <c r="K71" s="74" t="str">
        <f t="shared" si="514"/>
        <v/>
      </c>
      <c r="L71" s="23"/>
      <c r="M71" s="58"/>
      <c r="N71" s="281"/>
      <c r="O71" s="75" t="str">
        <f>IF(AND(D71&gt;0,E71&gt;0,F71&gt;0),IF(ISBLANK(N71),IF(ISBLANK(L71),"",(F71-D71)*VLOOKUP(L71,VLookups!$A$4:$B$13,2,FALSE)),N71),"")</f>
        <v/>
      </c>
      <c r="P71" s="76" t="str">
        <f t="shared" si="409"/>
        <v/>
      </c>
      <c r="Q71" s="96"/>
      <c r="R71" s="271" t="str">
        <f>IF(AND(Q71&gt;0,E71&gt;0,NOT(O71="")),ABS(VLOOKUP($Q$1,VLookups!$A$43:$B$44,2,FALSE)-_xlfn.NORM.DIST(Q71,K71,O71,TRUE)),"")</f>
        <v/>
      </c>
      <c r="S71" s="95" t="str">
        <f>IF(AND($D71&gt;0,$E71&gt;0,$F71&gt;0,NOT(ISBLANK($L71))),_xlfn.NORM.INV(ABS(VLOOKUP($Q$1,VLookups!$A$43:$B$44,2,FALSE)-S$3),$K71,$O71),"")</f>
        <v/>
      </c>
      <c r="T71" s="94" t="str">
        <f>IF(AND($D71&gt;0,$E71&gt;0,$F71&gt;0,NOT(ISBLANK($L71))),_xlfn.NORM.INV(ABS(VLOOKUP($Q$1,VLookups!$A$43:$B$44,2,FALSE)-T$3),$K71,$O71),"")</f>
        <v/>
      </c>
      <c r="U71" s="95" t="str">
        <f>IF(AND($D71&gt;0,$E71&gt;0,$F71&gt;0,NOT(ISBLANK($L71))),_xlfn.NORM.INV(ABS(VLOOKUP($Q$1,VLookups!$A$43:$B$44,2,FALSE)-U$3),$K71,$O71),"")</f>
        <v/>
      </c>
      <c r="V71" s="94" t="str">
        <f>IF(AND($D71&gt;0,$E71&gt;0,$F71&gt;0,NOT(ISBLANK($L71))),_xlfn.NORM.INV(ABS(VLOOKUP($Q$1,VLookups!$A$43:$B$44,2,FALSE)-V$3),$K71,$O71),"")</f>
        <v/>
      </c>
      <c r="W71" s="95" t="str">
        <f>IF(AND($D71&gt;0,$E71&gt;0,$F71&gt;0,NOT(ISBLANK($L71))),_xlfn.NORM.INV(ABS(VLOOKUP($Q$1,VLookups!$A$43:$B$44,2,FALSE)-W$3),$K71,$O71),"")</f>
        <v/>
      </c>
      <c r="X71" s="94" t="str">
        <f>IF(AND($D71&gt;0,$E71&gt;0,$F71&gt;0,NOT(ISBLANK($L71))),_xlfn.NORM.INV(ABS(VLOOKUP($Q$1,VLookups!$A$43:$B$44,2,FALSE)-X$3),$K71,$O71),"")</f>
        <v/>
      </c>
      <c r="Y71" s="5"/>
      <c r="Z71" s="169" t="str">
        <f t="shared" si="515"/>
        <v/>
      </c>
      <c r="AA71" s="50" t="str">
        <f t="shared" ref="AA71:AT71" si="523">IF(ISNONTEXT($Z71),AB71-$Z71,"")</f>
        <v/>
      </c>
      <c r="AB71" s="50" t="str">
        <f t="shared" si="523"/>
        <v/>
      </c>
      <c r="AC71" s="50" t="str">
        <f t="shared" si="523"/>
        <v/>
      </c>
      <c r="AD71" s="50" t="str">
        <f t="shared" si="523"/>
        <v/>
      </c>
      <c r="AE71" s="50" t="str">
        <f t="shared" si="523"/>
        <v/>
      </c>
      <c r="AF71" s="50" t="str">
        <f t="shared" si="523"/>
        <v/>
      </c>
      <c r="AG71" s="50" t="str">
        <f t="shared" si="523"/>
        <v/>
      </c>
      <c r="AH71" s="50" t="str">
        <f t="shared" si="523"/>
        <v/>
      </c>
      <c r="AI71" s="50" t="str">
        <f t="shared" si="523"/>
        <v/>
      </c>
      <c r="AJ71" s="50" t="str">
        <f t="shared" si="523"/>
        <v/>
      </c>
      <c r="AK71" s="50" t="str">
        <f t="shared" si="523"/>
        <v/>
      </c>
      <c r="AL71" s="50" t="str">
        <f t="shared" si="523"/>
        <v/>
      </c>
      <c r="AM71" s="50" t="str">
        <f t="shared" si="523"/>
        <v/>
      </c>
      <c r="AN71" s="50" t="str">
        <f t="shared" si="523"/>
        <v/>
      </c>
      <c r="AO71" s="50" t="str">
        <f t="shared" si="523"/>
        <v/>
      </c>
      <c r="AP71" s="50" t="str">
        <f t="shared" si="523"/>
        <v/>
      </c>
      <c r="AQ71" s="50" t="str">
        <f t="shared" si="523"/>
        <v/>
      </c>
      <c r="AR71" s="50" t="str">
        <f t="shared" si="523"/>
        <v/>
      </c>
      <c r="AS71" s="50" t="str">
        <f t="shared" si="523"/>
        <v/>
      </c>
      <c r="AT71" s="50" t="str">
        <f t="shared" si="523"/>
        <v/>
      </c>
      <c r="AU71" s="50" t="str">
        <f t="shared" si="517"/>
        <v/>
      </c>
      <c r="AV71" s="50" t="str">
        <f t="shared" ref="AV71:DG71" si="524">IF(ISNONTEXT($Z71),AU71+$Z71,"")</f>
        <v/>
      </c>
      <c r="AW71" s="50" t="str">
        <f t="shared" si="524"/>
        <v/>
      </c>
      <c r="AX71" s="50" t="str">
        <f t="shared" si="524"/>
        <v/>
      </c>
      <c r="AY71" s="50" t="str">
        <f t="shared" si="524"/>
        <v/>
      </c>
      <c r="AZ71" s="50" t="str">
        <f t="shared" si="524"/>
        <v/>
      </c>
      <c r="BA71" s="50" t="str">
        <f t="shared" si="524"/>
        <v/>
      </c>
      <c r="BB71" s="50" t="str">
        <f t="shared" si="524"/>
        <v/>
      </c>
      <c r="BC71" s="50" t="str">
        <f t="shared" si="524"/>
        <v/>
      </c>
      <c r="BD71" s="50" t="str">
        <f t="shared" si="524"/>
        <v/>
      </c>
      <c r="BE71" s="50" t="str">
        <f t="shared" si="524"/>
        <v/>
      </c>
      <c r="BF71" s="50" t="str">
        <f t="shared" si="524"/>
        <v/>
      </c>
      <c r="BG71" s="50" t="str">
        <f t="shared" si="524"/>
        <v/>
      </c>
      <c r="BH71" s="50" t="str">
        <f t="shared" si="524"/>
        <v/>
      </c>
      <c r="BI71" s="50" t="str">
        <f t="shared" si="524"/>
        <v/>
      </c>
      <c r="BJ71" s="50" t="str">
        <f t="shared" si="524"/>
        <v/>
      </c>
      <c r="BK71" s="50" t="str">
        <f t="shared" si="524"/>
        <v/>
      </c>
      <c r="BL71" s="50" t="str">
        <f t="shared" si="524"/>
        <v/>
      </c>
      <c r="BM71" s="50" t="str">
        <f t="shared" si="524"/>
        <v/>
      </c>
      <c r="BN71" s="50" t="str">
        <f t="shared" si="524"/>
        <v/>
      </c>
      <c r="BO71" s="50" t="str">
        <f t="shared" si="524"/>
        <v/>
      </c>
      <c r="BP71" s="50" t="str">
        <f t="shared" si="524"/>
        <v/>
      </c>
      <c r="BQ71" s="50" t="str">
        <f t="shared" si="524"/>
        <v/>
      </c>
      <c r="BR71" s="50" t="str">
        <f t="shared" si="524"/>
        <v/>
      </c>
      <c r="BS71" s="50" t="str">
        <f t="shared" si="524"/>
        <v/>
      </c>
      <c r="BT71" s="50" t="str">
        <f t="shared" si="524"/>
        <v/>
      </c>
      <c r="BU71" s="50" t="str">
        <f t="shared" si="524"/>
        <v/>
      </c>
      <c r="BV71" s="50" t="str">
        <f t="shared" si="524"/>
        <v/>
      </c>
      <c r="BW71" s="50" t="str">
        <f t="shared" si="524"/>
        <v/>
      </c>
      <c r="BX71" s="50" t="str">
        <f t="shared" si="524"/>
        <v/>
      </c>
      <c r="BY71" s="50" t="str">
        <f t="shared" si="524"/>
        <v/>
      </c>
      <c r="BZ71" s="50" t="str">
        <f t="shared" si="524"/>
        <v/>
      </c>
      <c r="CA71" s="50" t="str">
        <f t="shared" si="524"/>
        <v/>
      </c>
      <c r="CB71" s="50" t="str">
        <f t="shared" si="524"/>
        <v/>
      </c>
      <c r="CC71" s="50" t="str">
        <f t="shared" si="524"/>
        <v/>
      </c>
      <c r="CD71" s="50" t="str">
        <f t="shared" si="524"/>
        <v/>
      </c>
      <c r="CE71" s="50" t="str">
        <f t="shared" si="524"/>
        <v/>
      </c>
      <c r="CF71" s="50" t="str">
        <f t="shared" si="524"/>
        <v/>
      </c>
      <c r="CG71" s="50" t="str">
        <f t="shared" si="524"/>
        <v/>
      </c>
      <c r="CH71" s="50" t="str">
        <f t="shared" si="524"/>
        <v/>
      </c>
      <c r="CI71" s="50" t="str">
        <f t="shared" si="524"/>
        <v/>
      </c>
      <c r="CJ71" s="50" t="str">
        <f t="shared" si="524"/>
        <v/>
      </c>
      <c r="CK71" s="50" t="str">
        <f t="shared" si="524"/>
        <v/>
      </c>
      <c r="CL71" s="50" t="str">
        <f t="shared" si="524"/>
        <v/>
      </c>
      <c r="CM71" s="50" t="str">
        <f t="shared" si="524"/>
        <v/>
      </c>
      <c r="CN71" s="50" t="str">
        <f t="shared" si="524"/>
        <v/>
      </c>
      <c r="CO71" s="50" t="str">
        <f t="shared" si="524"/>
        <v/>
      </c>
      <c r="CP71" s="50" t="str">
        <f t="shared" si="524"/>
        <v/>
      </c>
      <c r="CQ71" s="50" t="str">
        <f t="shared" si="524"/>
        <v/>
      </c>
      <c r="CR71" s="50" t="str">
        <f t="shared" si="524"/>
        <v/>
      </c>
      <c r="CS71" s="50" t="str">
        <f t="shared" si="524"/>
        <v/>
      </c>
      <c r="CT71" s="50" t="str">
        <f t="shared" si="524"/>
        <v/>
      </c>
      <c r="CU71" s="50" t="str">
        <f t="shared" si="524"/>
        <v/>
      </c>
      <c r="CV71" s="50" t="str">
        <f t="shared" si="524"/>
        <v/>
      </c>
      <c r="CW71" s="50" t="str">
        <f t="shared" si="524"/>
        <v/>
      </c>
      <c r="CX71" s="50" t="str">
        <f t="shared" si="524"/>
        <v/>
      </c>
      <c r="CY71" s="50" t="str">
        <f t="shared" si="524"/>
        <v/>
      </c>
      <c r="CZ71" s="50" t="str">
        <f t="shared" si="524"/>
        <v/>
      </c>
      <c r="DA71" s="50" t="str">
        <f t="shared" si="524"/>
        <v/>
      </c>
      <c r="DB71" s="50" t="str">
        <f t="shared" si="524"/>
        <v/>
      </c>
      <c r="DC71" s="50" t="str">
        <f t="shared" si="524"/>
        <v/>
      </c>
      <c r="DD71" s="50" t="str">
        <f t="shared" si="524"/>
        <v/>
      </c>
      <c r="DE71" s="50" t="str">
        <f t="shared" si="524"/>
        <v/>
      </c>
      <c r="DF71" s="50" t="str">
        <f t="shared" si="524"/>
        <v/>
      </c>
      <c r="DG71" s="50" t="str">
        <f t="shared" si="524"/>
        <v/>
      </c>
      <c r="DH71" s="50" t="str">
        <f t="shared" ref="DH71:DW71" si="525">IF(ISNONTEXT($Z71),DG71+$Z71,"")</f>
        <v/>
      </c>
      <c r="DI71" s="50" t="str">
        <f t="shared" si="525"/>
        <v/>
      </c>
      <c r="DJ71" s="50" t="str">
        <f t="shared" si="525"/>
        <v/>
      </c>
      <c r="DK71" s="50" t="str">
        <f t="shared" si="525"/>
        <v/>
      </c>
      <c r="DL71" s="50" t="str">
        <f t="shared" si="525"/>
        <v/>
      </c>
      <c r="DM71" s="50" t="str">
        <f t="shared" si="525"/>
        <v/>
      </c>
      <c r="DN71" s="50" t="str">
        <f t="shared" si="525"/>
        <v/>
      </c>
      <c r="DO71" s="50" t="str">
        <f t="shared" si="525"/>
        <v/>
      </c>
      <c r="DP71" s="50" t="str">
        <f t="shared" si="525"/>
        <v/>
      </c>
      <c r="DQ71" s="50" t="str">
        <f t="shared" si="525"/>
        <v/>
      </c>
      <c r="DR71" s="50" t="str">
        <f t="shared" si="525"/>
        <v/>
      </c>
      <c r="DS71" s="50" t="str">
        <f t="shared" si="525"/>
        <v/>
      </c>
      <c r="DT71" s="50" t="str">
        <f t="shared" si="525"/>
        <v/>
      </c>
      <c r="DU71" s="50" t="str">
        <f t="shared" si="525"/>
        <v/>
      </c>
      <c r="DV71" s="50" t="str">
        <f t="shared" si="525"/>
        <v/>
      </c>
      <c r="DW71" s="50" t="str">
        <f t="shared" si="525"/>
        <v/>
      </c>
      <c r="DX71" s="170" t="e">
        <f t="shared" si="413"/>
        <v>#N/A</v>
      </c>
      <c r="DY71" s="170" t="e">
        <f t="shared" si="414"/>
        <v>#N/A</v>
      </c>
      <c r="DZ71" s="170" t="e">
        <f t="shared" si="415"/>
        <v>#N/A</v>
      </c>
      <c r="EA71" s="170" t="e">
        <f t="shared" si="416"/>
        <v>#N/A</v>
      </c>
      <c r="EB71" s="170" t="e">
        <f t="shared" si="417"/>
        <v>#N/A</v>
      </c>
      <c r="EC71" s="170" t="e">
        <f t="shared" si="418"/>
        <v>#N/A</v>
      </c>
      <c r="ED71" s="170" t="e">
        <f t="shared" si="419"/>
        <v>#N/A</v>
      </c>
      <c r="EE71" s="170" t="e">
        <f t="shared" si="420"/>
        <v>#N/A</v>
      </c>
      <c r="EF71" s="170" t="e">
        <f t="shared" si="421"/>
        <v>#N/A</v>
      </c>
      <c r="EG71" s="170" t="e">
        <f t="shared" si="422"/>
        <v>#N/A</v>
      </c>
      <c r="EH71" s="170" t="e">
        <f t="shared" si="423"/>
        <v>#N/A</v>
      </c>
      <c r="EI71" s="170" t="e">
        <f t="shared" si="424"/>
        <v>#N/A</v>
      </c>
      <c r="EJ71" s="170" t="e">
        <f t="shared" si="425"/>
        <v>#N/A</v>
      </c>
      <c r="EK71" s="170" t="e">
        <f t="shared" si="426"/>
        <v>#N/A</v>
      </c>
      <c r="EL71" s="170" t="e">
        <f t="shared" si="427"/>
        <v>#N/A</v>
      </c>
      <c r="EM71" s="170" t="e">
        <f t="shared" si="428"/>
        <v>#N/A</v>
      </c>
      <c r="EN71" s="170" t="e">
        <f t="shared" si="429"/>
        <v>#N/A</v>
      </c>
      <c r="EO71" s="170" t="e">
        <f t="shared" si="430"/>
        <v>#N/A</v>
      </c>
      <c r="EP71" s="170" t="e">
        <f t="shared" si="431"/>
        <v>#N/A</v>
      </c>
      <c r="EQ71" s="170" t="e">
        <f t="shared" si="432"/>
        <v>#N/A</v>
      </c>
      <c r="ER71" s="170" t="e">
        <f t="shared" si="433"/>
        <v>#N/A</v>
      </c>
      <c r="ES71" s="170" t="e">
        <f t="shared" si="434"/>
        <v>#N/A</v>
      </c>
      <c r="ET71" s="170" t="e">
        <f t="shared" si="435"/>
        <v>#N/A</v>
      </c>
      <c r="EU71" s="170" t="e">
        <f t="shared" si="436"/>
        <v>#N/A</v>
      </c>
      <c r="EV71" s="170" t="e">
        <f t="shared" si="437"/>
        <v>#N/A</v>
      </c>
      <c r="EW71" s="170" t="e">
        <f t="shared" si="438"/>
        <v>#N/A</v>
      </c>
      <c r="EX71" s="170" t="e">
        <f t="shared" si="439"/>
        <v>#N/A</v>
      </c>
      <c r="EY71" s="170" t="e">
        <f t="shared" si="440"/>
        <v>#N/A</v>
      </c>
      <c r="EZ71" s="170" t="e">
        <f t="shared" si="441"/>
        <v>#N/A</v>
      </c>
      <c r="FA71" s="170" t="e">
        <f t="shared" si="442"/>
        <v>#N/A</v>
      </c>
      <c r="FB71" s="170" t="e">
        <f t="shared" si="443"/>
        <v>#N/A</v>
      </c>
      <c r="FC71" s="170" t="e">
        <f t="shared" si="444"/>
        <v>#N/A</v>
      </c>
      <c r="FD71" s="170" t="e">
        <f t="shared" si="445"/>
        <v>#N/A</v>
      </c>
      <c r="FE71" s="170" t="e">
        <f t="shared" si="446"/>
        <v>#N/A</v>
      </c>
      <c r="FF71" s="170" t="e">
        <f t="shared" si="447"/>
        <v>#N/A</v>
      </c>
      <c r="FG71" s="170" t="e">
        <f t="shared" si="448"/>
        <v>#N/A</v>
      </c>
      <c r="FH71" s="170" t="e">
        <f t="shared" si="449"/>
        <v>#N/A</v>
      </c>
      <c r="FI71" s="170" t="e">
        <f t="shared" si="450"/>
        <v>#N/A</v>
      </c>
      <c r="FJ71" s="170" t="e">
        <f t="shared" si="451"/>
        <v>#N/A</v>
      </c>
      <c r="FK71" s="170" t="e">
        <f t="shared" si="452"/>
        <v>#N/A</v>
      </c>
      <c r="FL71" s="170" t="e">
        <f t="shared" si="453"/>
        <v>#N/A</v>
      </c>
      <c r="FM71" s="170" t="e">
        <f t="shared" si="454"/>
        <v>#N/A</v>
      </c>
      <c r="FN71" s="170" t="e">
        <f t="shared" si="455"/>
        <v>#N/A</v>
      </c>
      <c r="FO71" s="170" t="e">
        <f t="shared" si="456"/>
        <v>#N/A</v>
      </c>
      <c r="FP71" s="170" t="e">
        <f t="shared" si="457"/>
        <v>#N/A</v>
      </c>
      <c r="FQ71" s="170" t="e">
        <f t="shared" si="458"/>
        <v>#N/A</v>
      </c>
      <c r="FR71" s="170" t="e">
        <f t="shared" si="459"/>
        <v>#N/A</v>
      </c>
      <c r="FS71" s="170" t="e">
        <f t="shared" si="460"/>
        <v>#N/A</v>
      </c>
      <c r="FT71" s="170" t="e">
        <f t="shared" si="461"/>
        <v>#N/A</v>
      </c>
      <c r="FU71" s="170" t="e">
        <f t="shared" si="462"/>
        <v>#N/A</v>
      </c>
      <c r="FV71" s="170" t="e">
        <f t="shared" si="463"/>
        <v>#N/A</v>
      </c>
      <c r="FW71" s="170" t="e">
        <f t="shared" si="464"/>
        <v>#N/A</v>
      </c>
      <c r="FX71" s="170" t="e">
        <f t="shared" si="465"/>
        <v>#N/A</v>
      </c>
      <c r="FY71" s="170" t="e">
        <f t="shared" si="466"/>
        <v>#N/A</v>
      </c>
      <c r="FZ71" s="170" t="e">
        <f t="shared" si="467"/>
        <v>#N/A</v>
      </c>
      <c r="GA71" s="170" t="e">
        <f t="shared" si="468"/>
        <v>#N/A</v>
      </c>
      <c r="GB71" s="170" t="e">
        <f t="shared" si="469"/>
        <v>#N/A</v>
      </c>
      <c r="GC71" s="170" t="e">
        <f t="shared" si="470"/>
        <v>#N/A</v>
      </c>
      <c r="GD71" s="170" t="e">
        <f t="shared" si="471"/>
        <v>#N/A</v>
      </c>
      <c r="GE71" s="170" t="e">
        <f t="shared" si="472"/>
        <v>#N/A</v>
      </c>
      <c r="GF71" s="170" t="e">
        <f t="shared" si="473"/>
        <v>#N/A</v>
      </c>
      <c r="GG71" s="170" t="e">
        <f t="shared" si="474"/>
        <v>#N/A</v>
      </c>
      <c r="GH71" s="170" t="e">
        <f t="shared" si="475"/>
        <v>#N/A</v>
      </c>
      <c r="GI71" s="170" t="e">
        <f t="shared" si="476"/>
        <v>#N/A</v>
      </c>
      <c r="GJ71" s="170" t="e">
        <f t="shared" si="477"/>
        <v>#N/A</v>
      </c>
      <c r="GK71" s="170" t="e">
        <f t="shared" si="478"/>
        <v>#N/A</v>
      </c>
      <c r="GL71" s="170" t="e">
        <f t="shared" si="479"/>
        <v>#N/A</v>
      </c>
      <c r="GM71" s="170" t="e">
        <f t="shared" si="480"/>
        <v>#N/A</v>
      </c>
      <c r="GN71" s="170" t="e">
        <f t="shared" si="481"/>
        <v>#N/A</v>
      </c>
      <c r="GO71" s="170" t="e">
        <f t="shared" si="482"/>
        <v>#N/A</v>
      </c>
      <c r="GP71" s="170" t="e">
        <f t="shared" si="483"/>
        <v>#N/A</v>
      </c>
      <c r="GQ71" s="170" t="e">
        <f t="shared" si="484"/>
        <v>#N/A</v>
      </c>
      <c r="GR71" s="170" t="e">
        <f t="shared" si="485"/>
        <v>#N/A</v>
      </c>
      <c r="GS71" s="170" t="e">
        <f t="shared" si="486"/>
        <v>#N/A</v>
      </c>
      <c r="GT71" s="170" t="e">
        <f t="shared" si="487"/>
        <v>#N/A</v>
      </c>
      <c r="GU71" s="170" t="e">
        <f t="shared" si="488"/>
        <v>#N/A</v>
      </c>
      <c r="GV71" s="170" t="e">
        <f t="shared" si="489"/>
        <v>#N/A</v>
      </c>
      <c r="GW71" s="170" t="e">
        <f t="shared" si="490"/>
        <v>#N/A</v>
      </c>
      <c r="GX71" s="170" t="e">
        <f t="shared" si="491"/>
        <v>#N/A</v>
      </c>
      <c r="GY71" s="170" t="e">
        <f t="shared" si="492"/>
        <v>#N/A</v>
      </c>
      <c r="GZ71" s="170" t="e">
        <f t="shared" si="493"/>
        <v>#N/A</v>
      </c>
      <c r="HA71" s="170" t="e">
        <f t="shared" si="494"/>
        <v>#N/A</v>
      </c>
      <c r="HB71" s="170" t="e">
        <f t="shared" si="495"/>
        <v>#N/A</v>
      </c>
      <c r="HC71" s="170" t="e">
        <f t="shared" si="496"/>
        <v>#N/A</v>
      </c>
      <c r="HD71" s="170" t="e">
        <f t="shared" si="497"/>
        <v>#N/A</v>
      </c>
      <c r="HE71" s="170" t="e">
        <f t="shared" si="498"/>
        <v>#N/A</v>
      </c>
      <c r="HF71" s="170" t="e">
        <f t="shared" si="499"/>
        <v>#N/A</v>
      </c>
      <c r="HG71" s="170" t="e">
        <f t="shared" si="500"/>
        <v>#N/A</v>
      </c>
      <c r="HH71" s="170" t="e">
        <f t="shared" si="501"/>
        <v>#N/A</v>
      </c>
      <c r="HI71" s="170" t="e">
        <f t="shared" si="502"/>
        <v>#N/A</v>
      </c>
      <c r="HJ71" s="170" t="e">
        <f t="shared" si="503"/>
        <v>#N/A</v>
      </c>
      <c r="HK71" s="170" t="e">
        <f t="shared" si="504"/>
        <v>#N/A</v>
      </c>
      <c r="HL71" s="170" t="e">
        <f t="shared" si="505"/>
        <v>#N/A</v>
      </c>
      <c r="HM71" s="170" t="e">
        <f t="shared" si="506"/>
        <v>#N/A</v>
      </c>
      <c r="HN71" s="170" t="e">
        <f t="shared" si="507"/>
        <v>#N/A</v>
      </c>
      <c r="HO71" s="170" t="e">
        <f t="shared" si="508"/>
        <v>#N/A</v>
      </c>
      <c r="HP71" s="170" t="e">
        <f t="shared" si="509"/>
        <v>#N/A</v>
      </c>
      <c r="HQ71" s="170" t="e">
        <f t="shared" si="510"/>
        <v>#N/A</v>
      </c>
      <c r="HR71" s="170" t="e">
        <f t="shared" si="511"/>
        <v>#N/A</v>
      </c>
      <c r="HS71" s="170" t="e">
        <f t="shared" si="512"/>
        <v>#N/A</v>
      </c>
      <c r="HT71" s="170" t="e">
        <f t="shared" si="513"/>
        <v>#N/A</v>
      </c>
    </row>
    <row r="72" spans="1:228" hidden="1" x14ac:dyDescent="0.25">
      <c r="A72" s="4">
        <v>69</v>
      </c>
      <c r="B72" s="110"/>
      <c r="C72" s="118"/>
      <c r="D72" s="123" t="str">
        <f t="shared" si="405"/>
        <v/>
      </c>
      <c r="E72" s="96"/>
      <c r="F72" s="123" t="str">
        <f t="shared" si="406"/>
        <v/>
      </c>
      <c r="G72" s="118"/>
      <c r="H72" s="111"/>
      <c r="I72" s="36" t="str">
        <f t="shared" si="407"/>
        <v/>
      </c>
      <c r="J72" s="36" t="str">
        <f t="shared" si="408"/>
        <v/>
      </c>
      <c r="K72" s="74" t="str">
        <f t="shared" si="514"/>
        <v/>
      </c>
      <c r="L72" s="23"/>
      <c r="M72" s="58"/>
      <c r="N72" s="281"/>
      <c r="O72" s="75" t="str">
        <f>IF(AND(D72&gt;0,E72&gt;0,F72&gt;0),IF(ISBLANK(N72),IF(ISBLANK(L72),"",(F72-D72)*VLOOKUP(L72,VLookups!$A$4:$B$13,2,FALSE)),N72),"")</f>
        <v/>
      </c>
      <c r="P72" s="76" t="str">
        <f t="shared" si="409"/>
        <v/>
      </c>
      <c r="Q72" s="96"/>
      <c r="R72" s="271" t="str">
        <f>IF(AND(Q72&gt;0,E72&gt;0,NOT(O72="")),ABS(VLOOKUP($Q$1,VLookups!$A$43:$B$44,2,FALSE)-_xlfn.NORM.DIST(Q72,K72,O72,TRUE)),"")</f>
        <v/>
      </c>
      <c r="S72" s="95" t="str">
        <f>IF(AND($D72&gt;0,$E72&gt;0,$F72&gt;0,NOT(ISBLANK($L72))),_xlfn.NORM.INV(ABS(VLOOKUP($Q$1,VLookups!$A$43:$B$44,2,FALSE)-S$3),$K72,$O72),"")</f>
        <v/>
      </c>
      <c r="T72" s="94" t="str">
        <f>IF(AND($D72&gt;0,$E72&gt;0,$F72&gt;0,NOT(ISBLANK($L72))),_xlfn.NORM.INV(ABS(VLOOKUP($Q$1,VLookups!$A$43:$B$44,2,FALSE)-T$3),$K72,$O72),"")</f>
        <v/>
      </c>
      <c r="U72" s="95" t="str">
        <f>IF(AND($D72&gt;0,$E72&gt;0,$F72&gt;0,NOT(ISBLANK($L72))),_xlfn.NORM.INV(ABS(VLOOKUP($Q$1,VLookups!$A$43:$B$44,2,FALSE)-U$3),$K72,$O72),"")</f>
        <v/>
      </c>
      <c r="V72" s="94" t="str">
        <f>IF(AND($D72&gt;0,$E72&gt;0,$F72&gt;0,NOT(ISBLANK($L72))),_xlfn.NORM.INV(ABS(VLOOKUP($Q$1,VLookups!$A$43:$B$44,2,FALSE)-V$3),$K72,$O72),"")</f>
        <v/>
      </c>
      <c r="W72" s="95" t="str">
        <f>IF(AND($D72&gt;0,$E72&gt;0,$F72&gt;0,NOT(ISBLANK($L72))),_xlfn.NORM.INV(ABS(VLOOKUP($Q$1,VLookups!$A$43:$B$44,2,FALSE)-W$3),$K72,$O72),"")</f>
        <v/>
      </c>
      <c r="X72" s="94" t="str">
        <f>IF(AND($D72&gt;0,$E72&gt;0,$F72&gt;0,NOT(ISBLANK($L72))),_xlfn.NORM.INV(ABS(VLOOKUP($Q$1,VLookups!$A$43:$B$44,2,FALSE)-X$3),$K72,$O72),"")</f>
        <v/>
      </c>
      <c r="Y72" s="5"/>
      <c r="Z72" s="169" t="str">
        <f t="shared" si="515"/>
        <v/>
      </c>
      <c r="AA72" s="50" t="str">
        <f t="shared" ref="AA72:AT72" si="526">IF(ISNONTEXT($Z72),AB72-$Z72,"")</f>
        <v/>
      </c>
      <c r="AB72" s="50" t="str">
        <f t="shared" si="526"/>
        <v/>
      </c>
      <c r="AC72" s="50" t="str">
        <f t="shared" si="526"/>
        <v/>
      </c>
      <c r="AD72" s="50" t="str">
        <f t="shared" si="526"/>
        <v/>
      </c>
      <c r="AE72" s="50" t="str">
        <f t="shared" si="526"/>
        <v/>
      </c>
      <c r="AF72" s="50" t="str">
        <f t="shared" si="526"/>
        <v/>
      </c>
      <c r="AG72" s="50" t="str">
        <f t="shared" si="526"/>
        <v/>
      </c>
      <c r="AH72" s="50" t="str">
        <f t="shared" si="526"/>
        <v/>
      </c>
      <c r="AI72" s="50" t="str">
        <f t="shared" si="526"/>
        <v/>
      </c>
      <c r="AJ72" s="50" t="str">
        <f t="shared" si="526"/>
        <v/>
      </c>
      <c r="AK72" s="50" t="str">
        <f t="shared" si="526"/>
        <v/>
      </c>
      <c r="AL72" s="50" t="str">
        <f t="shared" si="526"/>
        <v/>
      </c>
      <c r="AM72" s="50" t="str">
        <f t="shared" si="526"/>
        <v/>
      </c>
      <c r="AN72" s="50" t="str">
        <f t="shared" si="526"/>
        <v/>
      </c>
      <c r="AO72" s="50" t="str">
        <f t="shared" si="526"/>
        <v/>
      </c>
      <c r="AP72" s="50" t="str">
        <f t="shared" si="526"/>
        <v/>
      </c>
      <c r="AQ72" s="50" t="str">
        <f t="shared" si="526"/>
        <v/>
      </c>
      <c r="AR72" s="50" t="str">
        <f t="shared" si="526"/>
        <v/>
      </c>
      <c r="AS72" s="50" t="str">
        <f t="shared" si="526"/>
        <v/>
      </c>
      <c r="AT72" s="50" t="str">
        <f t="shared" si="526"/>
        <v/>
      </c>
      <c r="AU72" s="50" t="str">
        <f t="shared" si="517"/>
        <v/>
      </c>
      <c r="AV72" s="50" t="str">
        <f t="shared" ref="AV72:DG72" si="527">IF(ISNONTEXT($Z72),AU72+$Z72,"")</f>
        <v/>
      </c>
      <c r="AW72" s="50" t="str">
        <f t="shared" si="527"/>
        <v/>
      </c>
      <c r="AX72" s="50" t="str">
        <f t="shared" si="527"/>
        <v/>
      </c>
      <c r="AY72" s="50" t="str">
        <f t="shared" si="527"/>
        <v/>
      </c>
      <c r="AZ72" s="50" t="str">
        <f t="shared" si="527"/>
        <v/>
      </c>
      <c r="BA72" s="50" t="str">
        <f t="shared" si="527"/>
        <v/>
      </c>
      <c r="BB72" s="50" t="str">
        <f t="shared" si="527"/>
        <v/>
      </c>
      <c r="BC72" s="50" t="str">
        <f t="shared" si="527"/>
        <v/>
      </c>
      <c r="BD72" s="50" t="str">
        <f t="shared" si="527"/>
        <v/>
      </c>
      <c r="BE72" s="50" t="str">
        <f t="shared" si="527"/>
        <v/>
      </c>
      <c r="BF72" s="50" t="str">
        <f t="shared" si="527"/>
        <v/>
      </c>
      <c r="BG72" s="50" t="str">
        <f t="shared" si="527"/>
        <v/>
      </c>
      <c r="BH72" s="50" t="str">
        <f t="shared" si="527"/>
        <v/>
      </c>
      <c r="BI72" s="50" t="str">
        <f t="shared" si="527"/>
        <v/>
      </c>
      <c r="BJ72" s="50" t="str">
        <f t="shared" si="527"/>
        <v/>
      </c>
      <c r="BK72" s="50" t="str">
        <f t="shared" si="527"/>
        <v/>
      </c>
      <c r="BL72" s="50" t="str">
        <f t="shared" si="527"/>
        <v/>
      </c>
      <c r="BM72" s="50" t="str">
        <f t="shared" si="527"/>
        <v/>
      </c>
      <c r="BN72" s="50" t="str">
        <f t="shared" si="527"/>
        <v/>
      </c>
      <c r="BO72" s="50" t="str">
        <f t="shared" si="527"/>
        <v/>
      </c>
      <c r="BP72" s="50" t="str">
        <f t="shared" si="527"/>
        <v/>
      </c>
      <c r="BQ72" s="50" t="str">
        <f t="shared" si="527"/>
        <v/>
      </c>
      <c r="BR72" s="50" t="str">
        <f t="shared" si="527"/>
        <v/>
      </c>
      <c r="BS72" s="50" t="str">
        <f t="shared" si="527"/>
        <v/>
      </c>
      <c r="BT72" s="50" t="str">
        <f t="shared" si="527"/>
        <v/>
      </c>
      <c r="BU72" s="50" t="str">
        <f t="shared" si="527"/>
        <v/>
      </c>
      <c r="BV72" s="50" t="str">
        <f t="shared" si="527"/>
        <v/>
      </c>
      <c r="BW72" s="50" t="str">
        <f t="shared" si="527"/>
        <v/>
      </c>
      <c r="BX72" s="50" t="str">
        <f t="shared" si="527"/>
        <v/>
      </c>
      <c r="BY72" s="50" t="str">
        <f t="shared" si="527"/>
        <v/>
      </c>
      <c r="BZ72" s="50" t="str">
        <f t="shared" si="527"/>
        <v/>
      </c>
      <c r="CA72" s="50" t="str">
        <f t="shared" si="527"/>
        <v/>
      </c>
      <c r="CB72" s="50" t="str">
        <f t="shared" si="527"/>
        <v/>
      </c>
      <c r="CC72" s="50" t="str">
        <f t="shared" si="527"/>
        <v/>
      </c>
      <c r="CD72" s="50" t="str">
        <f t="shared" si="527"/>
        <v/>
      </c>
      <c r="CE72" s="50" t="str">
        <f t="shared" si="527"/>
        <v/>
      </c>
      <c r="CF72" s="50" t="str">
        <f t="shared" si="527"/>
        <v/>
      </c>
      <c r="CG72" s="50" t="str">
        <f t="shared" si="527"/>
        <v/>
      </c>
      <c r="CH72" s="50" t="str">
        <f t="shared" si="527"/>
        <v/>
      </c>
      <c r="CI72" s="50" t="str">
        <f t="shared" si="527"/>
        <v/>
      </c>
      <c r="CJ72" s="50" t="str">
        <f t="shared" si="527"/>
        <v/>
      </c>
      <c r="CK72" s="50" t="str">
        <f t="shared" si="527"/>
        <v/>
      </c>
      <c r="CL72" s="50" t="str">
        <f t="shared" si="527"/>
        <v/>
      </c>
      <c r="CM72" s="50" t="str">
        <f t="shared" si="527"/>
        <v/>
      </c>
      <c r="CN72" s="50" t="str">
        <f t="shared" si="527"/>
        <v/>
      </c>
      <c r="CO72" s="50" t="str">
        <f t="shared" si="527"/>
        <v/>
      </c>
      <c r="CP72" s="50" t="str">
        <f t="shared" si="527"/>
        <v/>
      </c>
      <c r="CQ72" s="50" t="str">
        <f t="shared" si="527"/>
        <v/>
      </c>
      <c r="CR72" s="50" t="str">
        <f t="shared" si="527"/>
        <v/>
      </c>
      <c r="CS72" s="50" t="str">
        <f t="shared" si="527"/>
        <v/>
      </c>
      <c r="CT72" s="50" t="str">
        <f t="shared" si="527"/>
        <v/>
      </c>
      <c r="CU72" s="50" t="str">
        <f t="shared" si="527"/>
        <v/>
      </c>
      <c r="CV72" s="50" t="str">
        <f t="shared" si="527"/>
        <v/>
      </c>
      <c r="CW72" s="50" t="str">
        <f t="shared" si="527"/>
        <v/>
      </c>
      <c r="CX72" s="50" t="str">
        <f t="shared" si="527"/>
        <v/>
      </c>
      <c r="CY72" s="50" t="str">
        <f t="shared" si="527"/>
        <v/>
      </c>
      <c r="CZ72" s="50" t="str">
        <f t="shared" si="527"/>
        <v/>
      </c>
      <c r="DA72" s="50" t="str">
        <f t="shared" si="527"/>
        <v/>
      </c>
      <c r="DB72" s="50" t="str">
        <f t="shared" si="527"/>
        <v/>
      </c>
      <c r="DC72" s="50" t="str">
        <f t="shared" si="527"/>
        <v/>
      </c>
      <c r="DD72" s="50" t="str">
        <f t="shared" si="527"/>
        <v/>
      </c>
      <c r="DE72" s="50" t="str">
        <f t="shared" si="527"/>
        <v/>
      </c>
      <c r="DF72" s="50" t="str">
        <f t="shared" si="527"/>
        <v/>
      </c>
      <c r="DG72" s="50" t="str">
        <f t="shared" si="527"/>
        <v/>
      </c>
      <c r="DH72" s="50" t="str">
        <f t="shared" ref="DH72:DW72" si="528">IF(ISNONTEXT($Z72),DG72+$Z72,"")</f>
        <v/>
      </c>
      <c r="DI72" s="50" t="str">
        <f t="shared" si="528"/>
        <v/>
      </c>
      <c r="DJ72" s="50" t="str">
        <f t="shared" si="528"/>
        <v/>
      </c>
      <c r="DK72" s="50" t="str">
        <f t="shared" si="528"/>
        <v/>
      </c>
      <c r="DL72" s="50" t="str">
        <f t="shared" si="528"/>
        <v/>
      </c>
      <c r="DM72" s="50" t="str">
        <f t="shared" si="528"/>
        <v/>
      </c>
      <c r="DN72" s="50" t="str">
        <f t="shared" si="528"/>
        <v/>
      </c>
      <c r="DO72" s="50" t="str">
        <f t="shared" si="528"/>
        <v/>
      </c>
      <c r="DP72" s="50" t="str">
        <f t="shared" si="528"/>
        <v/>
      </c>
      <c r="DQ72" s="50" t="str">
        <f t="shared" si="528"/>
        <v/>
      </c>
      <c r="DR72" s="50" t="str">
        <f t="shared" si="528"/>
        <v/>
      </c>
      <c r="DS72" s="50" t="str">
        <f t="shared" si="528"/>
        <v/>
      </c>
      <c r="DT72" s="50" t="str">
        <f t="shared" si="528"/>
        <v/>
      </c>
      <c r="DU72" s="50" t="str">
        <f t="shared" si="528"/>
        <v/>
      </c>
      <c r="DV72" s="50" t="str">
        <f t="shared" si="528"/>
        <v/>
      </c>
      <c r="DW72" s="50" t="str">
        <f t="shared" si="528"/>
        <v/>
      </c>
      <c r="DX72" s="170" t="e">
        <f t="shared" si="413"/>
        <v>#N/A</v>
      </c>
      <c r="DY72" s="170" t="e">
        <f t="shared" si="414"/>
        <v>#N/A</v>
      </c>
      <c r="DZ72" s="170" t="e">
        <f t="shared" si="415"/>
        <v>#N/A</v>
      </c>
      <c r="EA72" s="170" t="e">
        <f t="shared" si="416"/>
        <v>#N/A</v>
      </c>
      <c r="EB72" s="170" t="e">
        <f t="shared" si="417"/>
        <v>#N/A</v>
      </c>
      <c r="EC72" s="170" t="e">
        <f t="shared" si="418"/>
        <v>#N/A</v>
      </c>
      <c r="ED72" s="170" t="e">
        <f t="shared" si="419"/>
        <v>#N/A</v>
      </c>
      <c r="EE72" s="170" t="e">
        <f t="shared" si="420"/>
        <v>#N/A</v>
      </c>
      <c r="EF72" s="170" t="e">
        <f t="shared" si="421"/>
        <v>#N/A</v>
      </c>
      <c r="EG72" s="170" t="e">
        <f t="shared" si="422"/>
        <v>#N/A</v>
      </c>
      <c r="EH72" s="170" t="e">
        <f t="shared" si="423"/>
        <v>#N/A</v>
      </c>
      <c r="EI72" s="170" t="e">
        <f t="shared" si="424"/>
        <v>#N/A</v>
      </c>
      <c r="EJ72" s="170" t="e">
        <f t="shared" si="425"/>
        <v>#N/A</v>
      </c>
      <c r="EK72" s="170" t="e">
        <f t="shared" si="426"/>
        <v>#N/A</v>
      </c>
      <c r="EL72" s="170" t="e">
        <f t="shared" si="427"/>
        <v>#N/A</v>
      </c>
      <c r="EM72" s="170" t="e">
        <f t="shared" si="428"/>
        <v>#N/A</v>
      </c>
      <c r="EN72" s="170" t="e">
        <f t="shared" si="429"/>
        <v>#N/A</v>
      </c>
      <c r="EO72" s="170" t="e">
        <f t="shared" si="430"/>
        <v>#N/A</v>
      </c>
      <c r="EP72" s="170" t="e">
        <f t="shared" si="431"/>
        <v>#N/A</v>
      </c>
      <c r="EQ72" s="170" t="e">
        <f t="shared" si="432"/>
        <v>#N/A</v>
      </c>
      <c r="ER72" s="170" t="e">
        <f t="shared" si="433"/>
        <v>#N/A</v>
      </c>
      <c r="ES72" s="170" t="e">
        <f t="shared" si="434"/>
        <v>#N/A</v>
      </c>
      <c r="ET72" s="170" t="e">
        <f t="shared" si="435"/>
        <v>#N/A</v>
      </c>
      <c r="EU72" s="170" t="e">
        <f t="shared" si="436"/>
        <v>#N/A</v>
      </c>
      <c r="EV72" s="170" t="e">
        <f t="shared" si="437"/>
        <v>#N/A</v>
      </c>
      <c r="EW72" s="170" t="e">
        <f t="shared" si="438"/>
        <v>#N/A</v>
      </c>
      <c r="EX72" s="170" t="e">
        <f t="shared" si="439"/>
        <v>#N/A</v>
      </c>
      <c r="EY72" s="170" t="e">
        <f t="shared" si="440"/>
        <v>#N/A</v>
      </c>
      <c r="EZ72" s="170" t="e">
        <f t="shared" si="441"/>
        <v>#N/A</v>
      </c>
      <c r="FA72" s="170" t="e">
        <f t="shared" si="442"/>
        <v>#N/A</v>
      </c>
      <c r="FB72" s="170" t="e">
        <f t="shared" si="443"/>
        <v>#N/A</v>
      </c>
      <c r="FC72" s="170" t="e">
        <f t="shared" si="444"/>
        <v>#N/A</v>
      </c>
      <c r="FD72" s="170" t="e">
        <f t="shared" si="445"/>
        <v>#N/A</v>
      </c>
      <c r="FE72" s="170" t="e">
        <f t="shared" si="446"/>
        <v>#N/A</v>
      </c>
      <c r="FF72" s="170" t="e">
        <f t="shared" si="447"/>
        <v>#N/A</v>
      </c>
      <c r="FG72" s="170" t="e">
        <f t="shared" si="448"/>
        <v>#N/A</v>
      </c>
      <c r="FH72" s="170" t="e">
        <f t="shared" si="449"/>
        <v>#N/A</v>
      </c>
      <c r="FI72" s="170" t="e">
        <f t="shared" si="450"/>
        <v>#N/A</v>
      </c>
      <c r="FJ72" s="170" t="e">
        <f t="shared" si="451"/>
        <v>#N/A</v>
      </c>
      <c r="FK72" s="170" t="e">
        <f t="shared" si="452"/>
        <v>#N/A</v>
      </c>
      <c r="FL72" s="170" t="e">
        <f t="shared" si="453"/>
        <v>#N/A</v>
      </c>
      <c r="FM72" s="170" t="e">
        <f t="shared" si="454"/>
        <v>#N/A</v>
      </c>
      <c r="FN72" s="170" t="e">
        <f t="shared" si="455"/>
        <v>#N/A</v>
      </c>
      <c r="FO72" s="170" t="e">
        <f t="shared" si="456"/>
        <v>#N/A</v>
      </c>
      <c r="FP72" s="170" t="e">
        <f t="shared" si="457"/>
        <v>#N/A</v>
      </c>
      <c r="FQ72" s="170" t="e">
        <f t="shared" si="458"/>
        <v>#N/A</v>
      </c>
      <c r="FR72" s="170" t="e">
        <f t="shared" si="459"/>
        <v>#N/A</v>
      </c>
      <c r="FS72" s="170" t="e">
        <f t="shared" si="460"/>
        <v>#N/A</v>
      </c>
      <c r="FT72" s="170" t="e">
        <f t="shared" si="461"/>
        <v>#N/A</v>
      </c>
      <c r="FU72" s="170" t="e">
        <f t="shared" si="462"/>
        <v>#N/A</v>
      </c>
      <c r="FV72" s="170" t="e">
        <f t="shared" si="463"/>
        <v>#N/A</v>
      </c>
      <c r="FW72" s="170" t="e">
        <f t="shared" si="464"/>
        <v>#N/A</v>
      </c>
      <c r="FX72" s="170" t="e">
        <f t="shared" si="465"/>
        <v>#N/A</v>
      </c>
      <c r="FY72" s="170" t="e">
        <f t="shared" si="466"/>
        <v>#N/A</v>
      </c>
      <c r="FZ72" s="170" t="e">
        <f t="shared" si="467"/>
        <v>#N/A</v>
      </c>
      <c r="GA72" s="170" t="e">
        <f t="shared" si="468"/>
        <v>#N/A</v>
      </c>
      <c r="GB72" s="170" t="e">
        <f t="shared" si="469"/>
        <v>#N/A</v>
      </c>
      <c r="GC72" s="170" t="e">
        <f t="shared" si="470"/>
        <v>#N/A</v>
      </c>
      <c r="GD72" s="170" t="e">
        <f t="shared" si="471"/>
        <v>#N/A</v>
      </c>
      <c r="GE72" s="170" t="e">
        <f t="shared" si="472"/>
        <v>#N/A</v>
      </c>
      <c r="GF72" s="170" t="e">
        <f t="shared" si="473"/>
        <v>#N/A</v>
      </c>
      <c r="GG72" s="170" t="e">
        <f t="shared" si="474"/>
        <v>#N/A</v>
      </c>
      <c r="GH72" s="170" t="e">
        <f t="shared" si="475"/>
        <v>#N/A</v>
      </c>
      <c r="GI72" s="170" t="e">
        <f t="shared" si="476"/>
        <v>#N/A</v>
      </c>
      <c r="GJ72" s="170" t="e">
        <f t="shared" si="477"/>
        <v>#N/A</v>
      </c>
      <c r="GK72" s="170" t="e">
        <f t="shared" si="478"/>
        <v>#N/A</v>
      </c>
      <c r="GL72" s="170" t="e">
        <f t="shared" si="479"/>
        <v>#N/A</v>
      </c>
      <c r="GM72" s="170" t="e">
        <f t="shared" si="480"/>
        <v>#N/A</v>
      </c>
      <c r="GN72" s="170" t="e">
        <f t="shared" si="481"/>
        <v>#N/A</v>
      </c>
      <c r="GO72" s="170" t="e">
        <f t="shared" si="482"/>
        <v>#N/A</v>
      </c>
      <c r="GP72" s="170" t="e">
        <f t="shared" si="483"/>
        <v>#N/A</v>
      </c>
      <c r="GQ72" s="170" t="e">
        <f t="shared" si="484"/>
        <v>#N/A</v>
      </c>
      <c r="GR72" s="170" t="e">
        <f t="shared" si="485"/>
        <v>#N/A</v>
      </c>
      <c r="GS72" s="170" t="e">
        <f t="shared" si="486"/>
        <v>#N/A</v>
      </c>
      <c r="GT72" s="170" t="e">
        <f t="shared" si="487"/>
        <v>#N/A</v>
      </c>
      <c r="GU72" s="170" t="e">
        <f t="shared" si="488"/>
        <v>#N/A</v>
      </c>
      <c r="GV72" s="170" t="e">
        <f t="shared" si="489"/>
        <v>#N/A</v>
      </c>
      <c r="GW72" s="170" t="e">
        <f t="shared" si="490"/>
        <v>#N/A</v>
      </c>
      <c r="GX72" s="170" t="e">
        <f t="shared" si="491"/>
        <v>#N/A</v>
      </c>
      <c r="GY72" s="170" t="e">
        <f t="shared" si="492"/>
        <v>#N/A</v>
      </c>
      <c r="GZ72" s="170" t="e">
        <f t="shared" si="493"/>
        <v>#N/A</v>
      </c>
      <c r="HA72" s="170" t="e">
        <f t="shared" si="494"/>
        <v>#N/A</v>
      </c>
      <c r="HB72" s="170" t="e">
        <f t="shared" si="495"/>
        <v>#N/A</v>
      </c>
      <c r="HC72" s="170" t="e">
        <f t="shared" si="496"/>
        <v>#N/A</v>
      </c>
      <c r="HD72" s="170" t="e">
        <f t="shared" si="497"/>
        <v>#N/A</v>
      </c>
      <c r="HE72" s="170" t="e">
        <f t="shared" si="498"/>
        <v>#N/A</v>
      </c>
      <c r="HF72" s="170" t="e">
        <f t="shared" si="499"/>
        <v>#N/A</v>
      </c>
      <c r="HG72" s="170" t="e">
        <f t="shared" si="500"/>
        <v>#N/A</v>
      </c>
      <c r="HH72" s="170" t="e">
        <f t="shared" si="501"/>
        <v>#N/A</v>
      </c>
      <c r="HI72" s="170" t="e">
        <f t="shared" si="502"/>
        <v>#N/A</v>
      </c>
      <c r="HJ72" s="170" t="e">
        <f t="shared" si="503"/>
        <v>#N/A</v>
      </c>
      <c r="HK72" s="170" t="e">
        <f t="shared" si="504"/>
        <v>#N/A</v>
      </c>
      <c r="HL72" s="170" t="e">
        <f t="shared" si="505"/>
        <v>#N/A</v>
      </c>
      <c r="HM72" s="170" t="e">
        <f t="shared" si="506"/>
        <v>#N/A</v>
      </c>
      <c r="HN72" s="170" t="e">
        <f t="shared" si="507"/>
        <v>#N/A</v>
      </c>
      <c r="HO72" s="170" t="e">
        <f t="shared" si="508"/>
        <v>#N/A</v>
      </c>
      <c r="HP72" s="170" t="e">
        <f t="shared" si="509"/>
        <v>#N/A</v>
      </c>
      <c r="HQ72" s="170" t="e">
        <f t="shared" si="510"/>
        <v>#N/A</v>
      </c>
      <c r="HR72" s="170" t="e">
        <f t="shared" si="511"/>
        <v>#N/A</v>
      </c>
      <c r="HS72" s="170" t="e">
        <f t="shared" si="512"/>
        <v>#N/A</v>
      </c>
      <c r="HT72" s="170" t="e">
        <f t="shared" si="513"/>
        <v>#N/A</v>
      </c>
    </row>
    <row r="73" spans="1:228" hidden="1" x14ac:dyDescent="0.25">
      <c r="A73" s="4">
        <v>70</v>
      </c>
      <c r="B73" s="110"/>
      <c r="C73" s="118"/>
      <c r="D73" s="123" t="str">
        <f t="shared" si="405"/>
        <v/>
      </c>
      <c r="E73" s="96"/>
      <c r="F73" s="123" t="str">
        <f t="shared" si="406"/>
        <v/>
      </c>
      <c r="G73" s="118"/>
      <c r="H73" s="111"/>
      <c r="I73" s="36" t="str">
        <f t="shared" si="407"/>
        <v/>
      </c>
      <c r="J73" s="36" t="str">
        <f t="shared" si="408"/>
        <v/>
      </c>
      <c r="K73" s="74" t="str">
        <f t="shared" si="514"/>
        <v/>
      </c>
      <c r="L73" s="23"/>
      <c r="M73" s="58"/>
      <c r="N73" s="281"/>
      <c r="O73" s="75" t="str">
        <f>IF(AND(D73&gt;0,E73&gt;0,F73&gt;0),IF(ISBLANK(N73),IF(ISBLANK(L73),"",(F73-D73)*VLOOKUP(L73,VLookups!$A$4:$B$13,2,FALSE)),N73),"")</f>
        <v/>
      </c>
      <c r="P73" s="76" t="str">
        <f t="shared" si="409"/>
        <v/>
      </c>
      <c r="Q73" s="96"/>
      <c r="R73" s="271" t="str">
        <f>IF(AND(Q73&gt;0,E73&gt;0,NOT(O73="")),ABS(VLOOKUP($Q$1,VLookups!$A$43:$B$44,2,FALSE)-_xlfn.NORM.DIST(Q73,K73,O73,TRUE)),"")</f>
        <v/>
      </c>
      <c r="S73" s="95" t="str">
        <f>IF(AND($D73&gt;0,$E73&gt;0,$F73&gt;0,NOT(ISBLANK($L73))),_xlfn.NORM.INV(ABS(VLOOKUP($Q$1,VLookups!$A$43:$B$44,2,FALSE)-S$3),$K73,$O73),"")</f>
        <v/>
      </c>
      <c r="T73" s="94" t="str">
        <f>IF(AND($D73&gt;0,$E73&gt;0,$F73&gt;0,NOT(ISBLANK($L73))),_xlfn.NORM.INV(ABS(VLOOKUP($Q$1,VLookups!$A$43:$B$44,2,FALSE)-T$3),$K73,$O73),"")</f>
        <v/>
      </c>
      <c r="U73" s="95" t="str">
        <f>IF(AND($D73&gt;0,$E73&gt;0,$F73&gt;0,NOT(ISBLANK($L73))),_xlfn.NORM.INV(ABS(VLOOKUP($Q$1,VLookups!$A$43:$B$44,2,FALSE)-U$3),$K73,$O73),"")</f>
        <v/>
      </c>
      <c r="V73" s="94" t="str">
        <f>IF(AND($D73&gt;0,$E73&gt;0,$F73&gt;0,NOT(ISBLANK($L73))),_xlfn.NORM.INV(ABS(VLOOKUP($Q$1,VLookups!$A$43:$B$44,2,FALSE)-V$3),$K73,$O73),"")</f>
        <v/>
      </c>
      <c r="W73" s="95" t="str">
        <f>IF(AND($D73&gt;0,$E73&gt;0,$F73&gt;0,NOT(ISBLANK($L73))),_xlfn.NORM.INV(ABS(VLOOKUP($Q$1,VLookups!$A$43:$B$44,2,FALSE)-W$3),$K73,$O73),"")</f>
        <v/>
      </c>
      <c r="X73" s="94" t="str">
        <f>IF(AND($D73&gt;0,$E73&gt;0,$F73&gt;0,NOT(ISBLANK($L73))),_xlfn.NORM.INV(ABS(VLOOKUP($Q$1,VLookups!$A$43:$B$44,2,FALSE)-X$3),$K73,$O73),"")</f>
        <v/>
      </c>
      <c r="Y73" s="5"/>
      <c r="Z73" s="169" t="str">
        <f t="shared" si="515"/>
        <v/>
      </c>
      <c r="AA73" s="50" t="str">
        <f t="shared" ref="AA73:AT73" si="529">IF(ISNONTEXT($Z73),AB73-$Z73,"")</f>
        <v/>
      </c>
      <c r="AB73" s="50" t="str">
        <f t="shared" si="529"/>
        <v/>
      </c>
      <c r="AC73" s="50" t="str">
        <f t="shared" si="529"/>
        <v/>
      </c>
      <c r="AD73" s="50" t="str">
        <f t="shared" si="529"/>
        <v/>
      </c>
      <c r="AE73" s="50" t="str">
        <f t="shared" si="529"/>
        <v/>
      </c>
      <c r="AF73" s="50" t="str">
        <f t="shared" si="529"/>
        <v/>
      </c>
      <c r="AG73" s="50" t="str">
        <f t="shared" si="529"/>
        <v/>
      </c>
      <c r="AH73" s="50" t="str">
        <f t="shared" si="529"/>
        <v/>
      </c>
      <c r="AI73" s="50" t="str">
        <f t="shared" si="529"/>
        <v/>
      </c>
      <c r="AJ73" s="50" t="str">
        <f t="shared" si="529"/>
        <v/>
      </c>
      <c r="AK73" s="50" t="str">
        <f t="shared" si="529"/>
        <v/>
      </c>
      <c r="AL73" s="50" t="str">
        <f t="shared" si="529"/>
        <v/>
      </c>
      <c r="AM73" s="50" t="str">
        <f t="shared" si="529"/>
        <v/>
      </c>
      <c r="AN73" s="50" t="str">
        <f t="shared" si="529"/>
        <v/>
      </c>
      <c r="AO73" s="50" t="str">
        <f t="shared" si="529"/>
        <v/>
      </c>
      <c r="AP73" s="50" t="str">
        <f t="shared" si="529"/>
        <v/>
      </c>
      <c r="AQ73" s="50" t="str">
        <f t="shared" si="529"/>
        <v/>
      </c>
      <c r="AR73" s="50" t="str">
        <f t="shared" si="529"/>
        <v/>
      </c>
      <c r="AS73" s="50" t="str">
        <f t="shared" si="529"/>
        <v/>
      </c>
      <c r="AT73" s="50" t="str">
        <f t="shared" si="529"/>
        <v/>
      </c>
      <c r="AU73" s="50" t="str">
        <f t="shared" si="517"/>
        <v/>
      </c>
      <c r="AV73" s="50" t="str">
        <f t="shared" ref="AV73:DG73" si="530">IF(ISNONTEXT($Z73),AU73+$Z73,"")</f>
        <v/>
      </c>
      <c r="AW73" s="50" t="str">
        <f t="shared" si="530"/>
        <v/>
      </c>
      <c r="AX73" s="50" t="str">
        <f t="shared" si="530"/>
        <v/>
      </c>
      <c r="AY73" s="50" t="str">
        <f t="shared" si="530"/>
        <v/>
      </c>
      <c r="AZ73" s="50" t="str">
        <f t="shared" si="530"/>
        <v/>
      </c>
      <c r="BA73" s="50" t="str">
        <f t="shared" si="530"/>
        <v/>
      </c>
      <c r="BB73" s="50" t="str">
        <f t="shared" si="530"/>
        <v/>
      </c>
      <c r="BC73" s="50" t="str">
        <f t="shared" si="530"/>
        <v/>
      </c>
      <c r="BD73" s="50" t="str">
        <f t="shared" si="530"/>
        <v/>
      </c>
      <c r="BE73" s="50" t="str">
        <f t="shared" si="530"/>
        <v/>
      </c>
      <c r="BF73" s="50" t="str">
        <f t="shared" si="530"/>
        <v/>
      </c>
      <c r="BG73" s="50" t="str">
        <f t="shared" si="530"/>
        <v/>
      </c>
      <c r="BH73" s="50" t="str">
        <f t="shared" si="530"/>
        <v/>
      </c>
      <c r="BI73" s="50" t="str">
        <f t="shared" si="530"/>
        <v/>
      </c>
      <c r="BJ73" s="50" t="str">
        <f t="shared" si="530"/>
        <v/>
      </c>
      <c r="BK73" s="50" t="str">
        <f t="shared" si="530"/>
        <v/>
      </c>
      <c r="BL73" s="50" t="str">
        <f t="shared" si="530"/>
        <v/>
      </c>
      <c r="BM73" s="50" t="str">
        <f t="shared" si="530"/>
        <v/>
      </c>
      <c r="BN73" s="50" t="str">
        <f t="shared" si="530"/>
        <v/>
      </c>
      <c r="BO73" s="50" t="str">
        <f t="shared" si="530"/>
        <v/>
      </c>
      <c r="BP73" s="50" t="str">
        <f t="shared" si="530"/>
        <v/>
      </c>
      <c r="BQ73" s="50" t="str">
        <f t="shared" si="530"/>
        <v/>
      </c>
      <c r="BR73" s="50" t="str">
        <f t="shared" si="530"/>
        <v/>
      </c>
      <c r="BS73" s="50" t="str">
        <f t="shared" si="530"/>
        <v/>
      </c>
      <c r="BT73" s="50" t="str">
        <f t="shared" si="530"/>
        <v/>
      </c>
      <c r="BU73" s="50" t="str">
        <f t="shared" si="530"/>
        <v/>
      </c>
      <c r="BV73" s="50" t="str">
        <f t="shared" si="530"/>
        <v/>
      </c>
      <c r="BW73" s="50" t="str">
        <f t="shared" si="530"/>
        <v/>
      </c>
      <c r="BX73" s="50" t="str">
        <f t="shared" si="530"/>
        <v/>
      </c>
      <c r="BY73" s="50" t="str">
        <f t="shared" si="530"/>
        <v/>
      </c>
      <c r="BZ73" s="50" t="str">
        <f t="shared" si="530"/>
        <v/>
      </c>
      <c r="CA73" s="50" t="str">
        <f t="shared" si="530"/>
        <v/>
      </c>
      <c r="CB73" s="50" t="str">
        <f t="shared" si="530"/>
        <v/>
      </c>
      <c r="CC73" s="50" t="str">
        <f t="shared" si="530"/>
        <v/>
      </c>
      <c r="CD73" s="50" t="str">
        <f t="shared" si="530"/>
        <v/>
      </c>
      <c r="CE73" s="50" t="str">
        <f t="shared" si="530"/>
        <v/>
      </c>
      <c r="CF73" s="50" t="str">
        <f t="shared" si="530"/>
        <v/>
      </c>
      <c r="CG73" s="50" t="str">
        <f t="shared" si="530"/>
        <v/>
      </c>
      <c r="CH73" s="50" t="str">
        <f t="shared" si="530"/>
        <v/>
      </c>
      <c r="CI73" s="50" t="str">
        <f t="shared" si="530"/>
        <v/>
      </c>
      <c r="CJ73" s="50" t="str">
        <f t="shared" si="530"/>
        <v/>
      </c>
      <c r="CK73" s="50" t="str">
        <f t="shared" si="530"/>
        <v/>
      </c>
      <c r="CL73" s="50" t="str">
        <f t="shared" si="530"/>
        <v/>
      </c>
      <c r="CM73" s="50" t="str">
        <f t="shared" si="530"/>
        <v/>
      </c>
      <c r="CN73" s="50" t="str">
        <f t="shared" si="530"/>
        <v/>
      </c>
      <c r="CO73" s="50" t="str">
        <f t="shared" si="530"/>
        <v/>
      </c>
      <c r="CP73" s="50" t="str">
        <f t="shared" si="530"/>
        <v/>
      </c>
      <c r="CQ73" s="50" t="str">
        <f t="shared" si="530"/>
        <v/>
      </c>
      <c r="CR73" s="50" t="str">
        <f t="shared" si="530"/>
        <v/>
      </c>
      <c r="CS73" s="50" t="str">
        <f t="shared" si="530"/>
        <v/>
      </c>
      <c r="CT73" s="50" t="str">
        <f t="shared" si="530"/>
        <v/>
      </c>
      <c r="CU73" s="50" t="str">
        <f t="shared" si="530"/>
        <v/>
      </c>
      <c r="CV73" s="50" t="str">
        <f t="shared" si="530"/>
        <v/>
      </c>
      <c r="CW73" s="50" t="str">
        <f t="shared" si="530"/>
        <v/>
      </c>
      <c r="CX73" s="50" t="str">
        <f t="shared" si="530"/>
        <v/>
      </c>
      <c r="CY73" s="50" t="str">
        <f t="shared" si="530"/>
        <v/>
      </c>
      <c r="CZ73" s="50" t="str">
        <f t="shared" si="530"/>
        <v/>
      </c>
      <c r="DA73" s="50" t="str">
        <f t="shared" si="530"/>
        <v/>
      </c>
      <c r="DB73" s="50" t="str">
        <f t="shared" si="530"/>
        <v/>
      </c>
      <c r="DC73" s="50" t="str">
        <f t="shared" si="530"/>
        <v/>
      </c>
      <c r="DD73" s="50" t="str">
        <f t="shared" si="530"/>
        <v/>
      </c>
      <c r="DE73" s="50" t="str">
        <f t="shared" si="530"/>
        <v/>
      </c>
      <c r="DF73" s="50" t="str">
        <f t="shared" si="530"/>
        <v/>
      </c>
      <c r="DG73" s="50" t="str">
        <f t="shared" si="530"/>
        <v/>
      </c>
      <c r="DH73" s="50" t="str">
        <f t="shared" ref="DH73:DW73" si="531">IF(ISNONTEXT($Z73),DG73+$Z73,"")</f>
        <v/>
      </c>
      <c r="DI73" s="50" t="str">
        <f t="shared" si="531"/>
        <v/>
      </c>
      <c r="DJ73" s="50" t="str">
        <f t="shared" si="531"/>
        <v/>
      </c>
      <c r="DK73" s="50" t="str">
        <f t="shared" si="531"/>
        <v/>
      </c>
      <c r="DL73" s="50" t="str">
        <f t="shared" si="531"/>
        <v/>
      </c>
      <c r="DM73" s="50" t="str">
        <f t="shared" si="531"/>
        <v/>
      </c>
      <c r="DN73" s="50" t="str">
        <f t="shared" si="531"/>
        <v/>
      </c>
      <c r="DO73" s="50" t="str">
        <f t="shared" si="531"/>
        <v/>
      </c>
      <c r="DP73" s="50" t="str">
        <f t="shared" si="531"/>
        <v/>
      </c>
      <c r="DQ73" s="50" t="str">
        <f t="shared" si="531"/>
        <v/>
      </c>
      <c r="DR73" s="50" t="str">
        <f t="shared" si="531"/>
        <v/>
      </c>
      <c r="DS73" s="50" t="str">
        <f t="shared" si="531"/>
        <v/>
      </c>
      <c r="DT73" s="50" t="str">
        <f t="shared" si="531"/>
        <v/>
      </c>
      <c r="DU73" s="50" t="str">
        <f t="shared" si="531"/>
        <v/>
      </c>
      <c r="DV73" s="50" t="str">
        <f t="shared" si="531"/>
        <v/>
      </c>
      <c r="DW73" s="50" t="str">
        <f t="shared" si="531"/>
        <v/>
      </c>
      <c r="DX73" s="170" t="e">
        <f t="shared" si="413"/>
        <v>#N/A</v>
      </c>
      <c r="DY73" s="170" t="e">
        <f t="shared" si="414"/>
        <v>#N/A</v>
      </c>
      <c r="DZ73" s="170" t="e">
        <f t="shared" si="415"/>
        <v>#N/A</v>
      </c>
      <c r="EA73" s="170" t="e">
        <f t="shared" si="416"/>
        <v>#N/A</v>
      </c>
      <c r="EB73" s="170" t="e">
        <f t="shared" si="417"/>
        <v>#N/A</v>
      </c>
      <c r="EC73" s="170" t="e">
        <f t="shared" si="418"/>
        <v>#N/A</v>
      </c>
      <c r="ED73" s="170" t="e">
        <f t="shared" si="419"/>
        <v>#N/A</v>
      </c>
      <c r="EE73" s="170" t="e">
        <f t="shared" si="420"/>
        <v>#N/A</v>
      </c>
      <c r="EF73" s="170" t="e">
        <f t="shared" si="421"/>
        <v>#N/A</v>
      </c>
      <c r="EG73" s="170" t="e">
        <f t="shared" si="422"/>
        <v>#N/A</v>
      </c>
      <c r="EH73" s="170" t="e">
        <f t="shared" si="423"/>
        <v>#N/A</v>
      </c>
      <c r="EI73" s="170" t="e">
        <f t="shared" si="424"/>
        <v>#N/A</v>
      </c>
      <c r="EJ73" s="170" t="e">
        <f t="shared" si="425"/>
        <v>#N/A</v>
      </c>
      <c r="EK73" s="170" t="e">
        <f t="shared" si="426"/>
        <v>#N/A</v>
      </c>
      <c r="EL73" s="170" t="e">
        <f t="shared" si="427"/>
        <v>#N/A</v>
      </c>
      <c r="EM73" s="170" t="e">
        <f t="shared" si="428"/>
        <v>#N/A</v>
      </c>
      <c r="EN73" s="170" t="e">
        <f t="shared" si="429"/>
        <v>#N/A</v>
      </c>
      <c r="EO73" s="170" t="e">
        <f t="shared" si="430"/>
        <v>#N/A</v>
      </c>
      <c r="EP73" s="170" t="e">
        <f t="shared" si="431"/>
        <v>#N/A</v>
      </c>
      <c r="EQ73" s="170" t="e">
        <f t="shared" si="432"/>
        <v>#N/A</v>
      </c>
      <c r="ER73" s="170" t="e">
        <f t="shared" si="433"/>
        <v>#N/A</v>
      </c>
      <c r="ES73" s="170" t="e">
        <f t="shared" si="434"/>
        <v>#N/A</v>
      </c>
      <c r="ET73" s="170" t="e">
        <f t="shared" si="435"/>
        <v>#N/A</v>
      </c>
      <c r="EU73" s="170" t="e">
        <f t="shared" si="436"/>
        <v>#N/A</v>
      </c>
      <c r="EV73" s="170" t="e">
        <f t="shared" si="437"/>
        <v>#N/A</v>
      </c>
      <c r="EW73" s="170" t="e">
        <f t="shared" si="438"/>
        <v>#N/A</v>
      </c>
      <c r="EX73" s="170" t="e">
        <f t="shared" si="439"/>
        <v>#N/A</v>
      </c>
      <c r="EY73" s="170" t="e">
        <f t="shared" si="440"/>
        <v>#N/A</v>
      </c>
      <c r="EZ73" s="170" t="e">
        <f t="shared" si="441"/>
        <v>#N/A</v>
      </c>
      <c r="FA73" s="170" t="e">
        <f t="shared" si="442"/>
        <v>#N/A</v>
      </c>
      <c r="FB73" s="170" t="e">
        <f t="shared" si="443"/>
        <v>#N/A</v>
      </c>
      <c r="FC73" s="170" t="e">
        <f t="shared" si="444"/>
        <v>#N/A</v>
      </c>
      <c r="FD73" s="170" t="e">
        <f t="shared" si="445"/>
        <v>#N/A</v>
      </c>
      <c r="FE73" s="170" t="e">
        <f t="shared" si="446"/>
        <v>#N/A</v>
      </c>
      <c r="FF73" s="170" t="e">
        <f t="shared" si="447"/>
        <v>#N/A</v>
      </c>
      <c r="FG73" s="170" t="e">
        <f t="shared" si="448"/>
        <v>#N/A</v>
      </c>
      <c r="FH73" s="170" t="e">
        <f t="shared" si="449"/>
        <v>#N/A</v>
      </c>
      <c r="FI73" s="170" t="e">
        <f t="shared" si="450"/>
        <v>#N/A</v>
      </c>
      <c r="FJ73" s="170" t="e">
        <f t="shared" si="451"/>
        <v>#N/A</v>
      </c>
      <c r="FK73" s="170" t="e">
        <f t="shared" si="452"/>
        <v>#N/A</v>
      </c>
      <c r="FL73" s="170" t="e">
        <f t="shared" si="453"/>
        <v>#N/A</v>
      </c>
      <c r="FM73" s="170" t="e">
        <f t="shared" si="454"/>
        <v>#N/A</v>
      </c>
      <c r="FN73" s="170" t="e">
        <f t="shared" si="455"/>
        <v>#N/A</v>
      </c>
      <c r="FO73" s="170" t="e">
        <f t="shared" si="456"/>
        <v>#N/A</v>
      </c>
      <c r="FP73" s="170" t="e">
        <f t="shared" si="457"/>
        <v>#N/A</v>
      </c>
      <c r="FQ73" s="170" t="e">
        <f t="shared" si="458"/>
        <v>#N/A</v>
      </c>
      <c r="FR73" s="170" t="e">
        <f t="shared" si="459"/>
        <v>#N/A</v>
      </c>
      <c r="FS73" s="170" t="e">
        <f t="shared" si="460"/>
        <v>#N/A</v>
      </c>
      <c r="FT73" s="170" t="e">
        <f t="shared" si="461"/>
        <v>#N/A</v>
      </c>
      <c r="FU73" s="170" t="e">
        <f t="shared" si="462"/>
        <v>#N/A</v>
      </c>
      <c r="FV73" s="170" t="e">
        <f t="shared" si="463"/>
        <v>#N/A</v>
      </c>
      <c r="FW73" s="170" t="e">
        <f t="shared" si="464"/>
        <v>#N/A</v>
      </c>
      <c r="FX73" s="170" t="e">
        <f t="shared" si="465"/>
        <v>#N/A</v>
      </c>
      <c r="FY73" s="170" t="e">
        <f t="shared" si="466"/>
        <v>#N/A</v>
      </c>
      <c r="FZ73" s="170" t="e">
        <f t="shared" si="467"/>
        <v>#N/A</v>
      </c>
      <c r="GA73" s="170" t="e">
        <f t="shared" si="468"/>
        <v>#N/A</v>
      </c>
      <c r="GB73" s="170" t="e">
        <f t="shared" si="469"/>
        <v>#N/A</v>
      </c>
      <c r="GC73" s="170" t="e">
        <f t="shared" si="470"/>
        <v>#N/A</v>
      </c>
      <c r="GD73" s="170" t="e">
        <f t="shared" si="471"/>
        <v>#N/A</v>
      </c>
      <c r="GE73" s="170" t="e">
        <f t="shared" si="472"/>
        <v>#N/A</v>
      </c>
      <c r="GF73" s="170" t="e">
        <f t="shared" si="473"/>
        <v>#N/A</v>
      </c>
      <c r="GG73" s="170" t="e">
        <f t="shared" si="474"/>
        <v>#N/A</v>
      </c>
      <c r="GH73" s="170" t="e">
        <f t="shared" si="475"/>
        <v>#N/A</v>
      </c>
      <c r="GI73" s="170" t="e">
        <f t="shared" si="476"/>
        <v>#N/A</v>
      </c>
      <c r="GJ73" s="170" t="e">
        <f t="shared" si="477"/>
        <v>#N/A</v>
      </c>
      <c r="GK73" s="170" t="e">
        <f t="shared" si="478"/>
        <v>#N/A</v>
      </c>
      <c r="GL73" s="170" t="e">
        <f t="shared" si="479"/>
        <v>#N/A</v>
      </c>
      <c r="GM73" s="170" t="e">
        <f t="shared" si="480"/>
        <v>#N/A</v>
      </c>
      <c r="GN73" s="170" t="e">
        <f t="shared" si="481"/>
        <v>#N/A</v>
      </c>
      <c r="GO73" s="170" t="e">
        <f t="shared" si="482"/>
        <v>#N/A</v>
      </c>
      <c r="GP73" s="170" t="e">
        <f t="shared" si="483"/>
        <v>#N/A</v>
      </c>
      <c r="GQ73" s="170" t="e">
        <f t="shared" si="484"/>
        <v>#N/A</v>
      </c>
      <c r="GR73" s="170" t="e">
        <f t="shared" si="485"/>
        <v>#N/A</v>
      </c>
      <c r="GS73" s="170" t="e">
        <f t="shared" si="486"/>
        <v>#N/A</v>
      </c>
      <c r="GT73" s="170" t="e">
        <f t="shared" si="487"/>
        <v>#N/A</v>
      </c>
      <c r="GU73" s="170" t="e">
        <f t="shared" si="488"/>
        <v>#N/A</v>
      </c>
      <c r="GV73" s="170" t="e">
        <f t="shared" si="489"/>
        <v>#N/A</v>
      </c>
      <c r="GW73" s="170" t="e">
        <f t="shared" si="490"/>
        <v>#N/A</v>
      </c>
      <c r="GX73" s="170" t="e">
        <f t="shared" si="491"/>
        <v>#N/A</v>
      </c>
      <c r="GY73" s="170" t="e">
        <f t="shared" si="492"/>
        <v>#N/A</v>
      </c>
      <c r="GZ73" s="170" t="e">
        <f t="shared" si="493"/>
        <v>#N/A</v>
      </c>
      <c r="HA73" s="170" t="e">
        <f t="shared" si="494"/>
        <v>#N/A</v>
      </c>
      <c r="HB73" s="170" t="e">
        <f t="shared" si="495"/>
        <v>#N/A</v>
      </c>
      <c r="HC73" s="170" t="e">
        <f t="shared" si="496"/>
        <v>#N/A</v>
      </c>
      <c r="HD73" s="170" t="e">
        <f t="shared" si="497"/>
        <v>#N/A</v>
      </c>
      <c r="HE73" s="170" t="e">
        <f t="shared" si="498"/>
        <v>#N/A</v>
      </c>
      <c r="HF73" s="170" t="e">
        <f t="shared" si="499"/>
        <v>#N/A</v>
      </c>
      <c r="HG73" s="170" t="e">
        <f t="shared" si="500"/>
        <v>#N/A</v>
      </c>
      <c r="HH73" s="170" t="e">
        <f t="shared" si="501"/>
        <v>#N/A</v>
      </c>
      <c r="HI73" s="170" t="e">
        <f t="shared" si="502"/>
        <v>#N/A</v>
      </c>
      <c r="HJ73" s="170" t="e">
        <f t="shared" si="503"/>
        <v>#N/A</v>
      </c>
      <c r="HK73" s="170" t="e">
        <f t="shared" si="504"/>
        <v>#N/A</v>
      </c>
      <c r="HL73" s="170" t="e">
        <f t="shared" si="505"/>
        <v>#N/A</v>
      </c>
      <c r="HM73" s="170" t="e">
        <f t="shared" si="506"/>
        <v>#N/A</v>
      </c>
      <c r="HN73" s="170" t="e">
        <f t="shared" si="507"/>
        <v>#N/A</v>
      </c>
      <c r="HO73" s="170" t="e">
        <f t="shared" si="508"/>
        <v>#N/A</v>
      </c>
      <c r="HP73" s="170" t="e">
        <f t="shared" si="509"/>
        <v>#N/A</v>
      </c>
      <c r="HQ73" s="170" t="e">
        <f t="shared" si="510"/>
        <v>#N/A</v>
      </c>
      <c r="HR73" s="170" t="e">
        <f t="shared" si="511"/>
        <v>#N/A</v>
      </c>
      <c r="HS73" s="170" t="e">
        <f t="shared" si="512"/>
        <v>#N/A</v>
      </c>
      <c r="HT73" s="170" t="e">
        <f t="shared" si="513"/>
        <v>#N/A</v>
      </c>
    </row>
    <row r="74" spans="1:228" hidden="1" x14ac:dyDescent="0.25">
      <c r="A74" s="4">
        <v>71</v>
      </c>
      <c r="B74" s="110"/>
      <c r="C74" s="118"/>
      <c r="D74" s="123" t="str">
        <f t="shared" si="405"/>
        <v/>
      </c>
      <c r="E74" s="96"/>
      <c r="F74" s="123" t="str">
        <f t="shared" si="406"/>
        <v/>
      </c>
      <c r="G74" s="118"/>
      <c r="H74" s="111"/>
      <c r="I74" s="36" t="str">
        <f t="shared" si="407"/>
        <v/>
      </c>
      <c r="J74" s="36" t="str">
        <f t="shared" si="408"/>
        <v/>
      </c>
      <c r="K74" s="74" t="str">
        <f t="shared" si="514"/>
        <v/>
      </c>
      <c r="L74" s="23"/>
      <c r="M74" s="58"/>
      <c r="N74" s="281"/>
      <c r="O74" s="75" t="str">
        <f>IF(AND(D74&gt;0,E74&gt;0,F74&gt;0),IF(ISBLANK(N74),IF(ISBLANK(L74),"",(F74-D74)*VLOOKUP(L74,VLookups!$A$4:$B$13,2,FALSE)),N74),"")</f>
        <v/>
      </c>
      <c r="P74" s="76" t="str">
        <f t="shared" si="409"/>
        <v/>
      </c>
      <c r="Q74" s="96"/>
      <c r="R74" s="271" t="str">
        <f>IF(AND(Q74&gt;0,E74&gt;0,NOT(O74="")),ABS(VLOOKUP($Q$1,VLookups!$A$43:$B$44,2,FALSE)-_xlfn.NORM.DIST(Q74,K74,O74,TRUE)),"")</f>
        <v/>
      </c>
      <c r="S74" s="95" t="str">
        <f>IF(AND($D74&gt;0,$E74&gt;0,$F74&gt;0,NOT(ISBLANK($L74))),_xlfn.NORM.INV(ABS(VLOOKUP($Q$1,VLookups!$A$43:$B$44,2,FALSE)-S$3),$K74,$O74),"")</f>
        <v/>
      </c>
      <c r="T74" s="94" t="str">
        <f>IF(AND($D74&gt;0,$E74&gt;0,$F74&gt;0,NOT(ISBLANK($L74))),_xlfn.NORM.INV(ABS(VLOOKUP($Q$1,VLookups!$A$43:$B$44,2,FALSE)-T$3),$K74,$O74),"")</f>
        <v/>
      </c>
      <c r="U74" s="95" t="str">
        <f>IF(AND($D74&gt;0,$E74&gt;0,$F74&gt;0,NOT(ISBLANK($L74))),_xlfn.NORM.INV(ABS(VLOOKUP($Q$1,VLookups!$A$43:$B$44,2,FALSE)-U$3),$K74,$O74),"")</f>
        <v/>
      </c>
      <c r="V74" s="94" t="str">
        <f>IF(AND($D74&gt;0,$E74&gt;0,$F74&gt;0,NOT(ISBLANK($L74))),_xlfn.NORM.INV(ABS(VLOOKUP($Q$1,VLookups!$A$43:$B$44,2,FALSE)-V$3),$K74,$O74),"")</f>
        <v/>
      </c>
      <c r="W74" s="95" t="str">
        <f>IF(AND($D74&gt;0,$E74&gt;0,$F74&gt;0,NOT(ISBLANK($L74))),_xlfn.NORM.INV(ABS(VLOOKUP($Q$1,VLookups!$A$43:$B$44,2,FALSE)-W$3),$K74,$O74),"")</f>
        <v/>
      </c>
      <c r="X74" s="94" t="str">
        <f>IF(AND($D74&gt;0,$E74&gt;0,$F74&gt;0,NOT(ISBLANK($L74))),_xlfn.NORM.INV(ABS(VLOOKUP($Q$1,VLookups!$A$43:$B$44,2,FALSE)-X$3),$K74,$O74),"")</f>
        <v/>
      </c>
      <c r="Y74" s="5"/>
      <c r="Z74" s="169" t="str">
        <f t="shared" si="515"/>
        <v/>
      </c>
      <c r="AA74" s="50" t="str">
        <f t="shared" ref="AA74:AT74" si="532">IF(ISNONTEXT($Z74),AB74-$Z74,"")</f>
        <v/>
      </c>
      <c r="AB74" s="50" t="str">
        <f t="shared" si="532"/>
        <v/>
      </c>
      <c r="AC74" s="50" t="str">
        <f t="shared" si="532"/>
        <v/>
      </c>
      <c r="AD74" s="50" t="str">
        <f t="shared" si="532"/>
        <v/>
      </c>
      <c r="AE74" s="50" t="str">
        <f t="shared" si="532"/>
        <v/>
      </c>
      <c r="AF74" s="50" t="str">
        <f t="shared" si="532"/>
        <v/>
      </c>
      <c r="AG74" s="50" t="str">
        <f t="shared" si="532"/>
        <v/>
      </c>
      <c r="AH74" s="50" t="str">
        <f t="shared" si="532"/>
        <v/>
      </c>
      <c r="AI74" s="50" t="str">
        <f t="shared" si="532"/>
        <v/>
      </c>
      <c r="AJ74" s="50" t="str">
        <f t="shared" si="532"/>
        <v/>
      </c>
      <c r="AK74" s="50" t="str">
        <f t="shared" si="532"/>
        <v/>
      </c>
      <c r="AL74" s="50" t="str">
        <f t="shared" si="532"/>
        <v/>
      </c>
      <c r="AM74" s="50" t="str">
        <f t="shared" si="532"/>
        <v/>
      </c>
      <c r="AN74" s="50" t="str">
        <f t="shared" si="532"/>
        <v/>
      </c>
      <c r="AO74" s="50" t="str">
        <f t="shared" si="532"/>
        <v/>
      </c>
      <c r="AP74" s="50" t="str">
        <f t="shared" si="532"/>
        <v/>
      </c>
      <c r="AQ74" s="50" t="str">
        <f t="shared" si="532"/>
        <v/>
      </c>
      <c r="AR74" s="50" t="str">
        <f t="shared" si="532"/>
        <v/>
      </c>
      <c r="AS74" s="50" t="str">
        <f t="shared" si="532"/>
        <v/>
      </c>
      <c r="AT74" s="50" t="str">
        <f t="shared" si="532"/>
        <v/>
      </c>
      <c r="AU74" s="50" t="str">
        <f t="shared" si="517"/>
        <v/>
      </c>
      <c r="AV74" s="50" t="str">
        <f t="shared" ref="AV74:DG74" si="533">IF(ISNONTEXT($Z74),AU74+$Z74,"")</f>
        <v/>
      </c>
      <c r="AW74" s="50" t="str">
        <f t="shared" si="533"/>
        <v/>
      </c>
      <c r="AX74" s="50" t="str">
        <f t="shared" si="533"/>
        <v/>
      </c>
      <c r="AY74" s="50" t="str">
        <f t="shared" si="533"/>
        <v/>
      </c>
      <c r="AZ74" s="50" t="str">
        <f t="shared" si="533"/>
        <v/>
      </c>
      <c r="BA74" s="50" t="str">
        <f t="shared" si="533"/>
        <v/>
      </c>
      <c r="BB74" s="50" t="str">
        <f t="shared" si="533"/>
        <v/>
      </c>
      <c r="BC74" s="50" t="str">
        <f t="shared" si="533"/>
        <v/>
      </c>
      <c r="BD74" s="50" t="str">
        <f t="shared" si="533"/>
        <v/>
      </c>
      <c r="BE74" s="50" t="str">
        <f t="shared" si="533"/>
        <v/>
      </c>
      <c r="BF74" s="50" t="str">
        <f t="shared" si="533"/>
        <v/>
      </c>
      <c r="BG74" s="50" t="str">
        <f t="shared" si="533"/>
        <v/>
      </c>
      <c r="BH74" s="50" t="str">
        <f t="shared" si="533"/>
        <v/>
      </c>
      <c r="BI74" s="50" t="str">
        <f t="shared" si="533"/>
        <v/>
      </c>
      <c r="BJ74" s="50" t="str">
        <f t="shared" si="533"/>
        <v/>
      </c>
      <c r="BK74" s="50" t="str">
        <f t="shared" si="533"/>
        <v/>
      </c>
      <c r="BL74" s="50" t="str">
        <f t="shared" si="533"/>
        <v/>
      </c>
      <c r="BM74" s="50" t="str">
        <f t="shared" si="533"/>
        <v/>
      </c>
      <c r="BN74" s="50" t="str">
        <f t="shared" si="533"/>
        <v/>
      </c>
      <c r="BO74" s="50" t="str">
        <f t="shared" si="533"/>
        <v/>
      </c>
      <c r="BP74" s="50" t="str">
        <f t="shared" si="533"/>
        <v/>
      </c>
      <c r="BQ74" s="50" t="str">
        <f t="shared" si="533"/>
        <v/>
      </c>
      <c r="BR74" s="50" t="str">
        <f t="shared" si="533"/>
        <v/>
      </c>
      <c r="BS74" s="50" t="str">
        <f t="shared" si="533"/>
        <v/>
      </c>
      <c r="BT74" s="50" t="str">
        <f t="shared" si="533"/>
        <v/>
      </c>
      <c r="BU74" s="50" t="str">
        <f t="shared" si="533"/>
        <v/>
      </c>
      <c r="BV74" s="50" t="str">
        <f t="shared" si="533"/>
        <v/>
      </c>
      <c r="BW74" s="50" t="str">
        <f t="shared" si="533"/>
        <v/>
      </c>
      <c r="BX74" s="50" t="str">
        <f t="shared" si="533"/>
        <v/>
      </c>
      <c r="BY74" s="50" t="str">
        <f t="shared" si="533"/>
        <v/>
      </c>
      <c r="BZ74" s="50" t="str">
        <f t="shared" si="533"/>
        <v/>
      </c>
      <c r="CA74" s="50" t="str">
        <f t="shared" si="533"/>
        <v/>
      </c>
      <c r="CB74" s="50" t="str">
        <f t="shared" si="533"/>
        <v/>
      </c>
      <c r="CC74" s="50" t="str">
        <f t="shared" si="533"/>
        <v/>
      </c>
      <c r="CD74" s="50" t="str">
        <f t="shared" si="533"/>
        <v/>
      </c>
      <c r="CE74" s="50" t="str">
        <f t="shared" si="533"/>
        <v/>
      </c>
      <c r="CF74" s="50" t="str">
        <f t="shared" si="533"/>
        <v/>
      </c>
      <c r="CG74" s="50" t="str">
        <f t="shared" si="533"/>
        <v/>
      </c>
      <c r="CH74" s="50" t="str">
        <f t="shared" si="533"/>
        <v/>
      </c>
      <c r="CI74" s="50" t="str">
        <f t="shared" si="533"/>
        <v/>
      </c>
      <c r="CJ74" s="50" t="str">
        <f t="shared" si="533"/>
        <v/>
      </c>
      <c r="CK74" s="50" t="str">
        <f t="shared" si="533"/>
        <v/>
      </c>
      <c r="CL74" s="50" t="str">
        <f t="shared" si="533"/>
        <v/>
      </c>
      <c r="CM74" s="50" t="str">
        <f t="shared" si="533"/>
        <v/>
      </c>
      <c r="CN74" s="50" t="str">
        <f t="shared" si="533"/>
        <v/>
      </c>
      <c r="CO74" s="50" t="str">
        <f t="shared" si="533"/>
        <v/>
      </c>
      <c r="CP74" s="50" t="str">
        <f t="shared" si="533"/>
        <v/>
      </c>
      <c r="CQ74" s="50" t="str">
        <f t="shared" si="533"/>
        <v/>
      </c>
      <c r="CR74" s="50" t="str">
        <f t="shared" si="533"/>
        <v/>
      </c>
      <c r="CS74" s="50" t="str">
        <f t="shared" si="533"/>
        <v/>
      </c>
      <c r="CT74" s="50" t="str">
        <f t="shared" si="533"/>
        <v/>
      </c>
      <c r="CU74" s="50" t="str">
        <f t="shared" si="533"/>
        <v/>
      </c>
      <c r="CV74" s="50" t="str">
        <f t="shared" si="533"/>
        <v/>
      </c>
      <c r="CW74" s="50" t="str">
        <f t="shared" si="533"/>
        <v/>
      </c>
      <c r="CX74" s="50" t="str">
        <f t="shared" si="533"/>
        <v/>
      </c>
      <c r="CY74" s="50" t="str">
        <f t="shared" si="533"/>
        <v/>
      </c>
      <c r="CZ74" s="50" t="str">
        <f t="shared" si="533"/>
        <v/>
      </c>
      <c r="DA74" s="50" t="str">
        <f t="shared" si="533"/>
        <v/>
      </c>
      <c r="DB74" s="50" t="str">
        <f t="shared" si="533"/>
        <v/>
      </c>
      <c r="DC74" s="50" t="str">
        <f t="shared" si="533"/>
        <v/>
      </c>
      <c r="DD74" s="50" t="str">
        <f t="shared" si="533"/>
        <v/>
      </c>
      <c r="DE74" s="50" t="str">
        <f t="shared" si="533"/>
        <v/>
      </c>
      <c r="DF74" s="50" t="str">
        <f t="shared" si="533"/>
        <v/>
      </c>
      <c r="DG74" s="50" t="str">
        <f t="shared" si="533"/>
        <v/>
      </c>
      <c r="DH74" s="50" t="str">
        <f t="shared" ref="DH74:DW74" si="534">IF(ISNONTEXT($Z74),DG74+$Z74,"")</f>
        <v/>
      </c>
      <c r="DI74" s="50" t="str">
        <f t="shared" si="534"/>
        <v/>
      </c>
      <c r="DJ74" s="50" t="str">
        <f t="shared" si="534"/>
        <v/>
      </c>
      <c r="DK74" s="50" t="str">
        <f t="shared" si="534"/>
        <v/>
      </c>
      <c r="DL74" s="50" t="str">
        <f t="shared" si="534"/>
        <v/>
      </c>
      <c r="DM74" s="50" t="str">
        <f t="shared" si="534"/>
        <v/>
      </c>
      <c r="DN74" s="50" t="str">
        <f t="shared" si="534"/>
        <v/>
      </c>
      <c r="DO74" s="50" t="str">
        <f t="shared" si="534"/>
        <v/>
      </c>
      <c r="DP74" s="50" t="str">
        <f t="shared" si="534"/>
        <v/>
      </c>
      <c r="DQ74" s="50" t="str">
        <f t="shared" si="534"/>
        <v/>
      </c>
      <c r="DR74" s="50" t="str">
        <f t="shared" si="534"/>
        <v/>
      </c>
      <c r="DS74" s="50" t="str">
        <f t="shared" si="534"/>
        <v/>
      </c>
      <c r="DT74" s="50" t="str">
        <f t="shared" si="534"/>
        <v/>
      </c>
      <c r="DU74" s="50" t="str">
        <f t="shared" si="534"/>
        <v/>
      </c>
      <c r="DV74" s="50" t="str">
        <f t="shared" si="534"/>
        <v/>
      </c>
      <c r="DW74" s="50" t="str">
        <f t="shared" si="534"/>
        <v/>
      </c>
      <c r="DX74" s="170" t="e">
        <f t="shared" si="413"/>
        <v>#N/A</v>
      </c>
      <c r="DY74" s="170" t="e">
        <f t="shared" si="414"/>
        <v>#N/A</v>
      </c>
      <c r="DZ74" s="170" t="e">
        <f t="shared" si="415"/>
        <v>#N/A</v>
      </c>
      <c r="EA74" s="170" t="e">
        <f t="shared" si="416"/>
        <v>#N/A</v>
      </c>
      <c r="EB74" s="170" t="e">
        <f t="shared" si="417"/>
        <v>#N/A</v>
      </c>
      <c r="EC74" s="170" t="e">
        <f t="shared" si="418"/>
        <v>#N/A</v>
      </c>
      <c r="ED74" s="170" t="e">
        <f t="shared" si="419"/>
        <v>#N/A</v>
      </c>
      <c r="EE74" s="170" t="e">
        <f t="shared" si="420"/>
        <v>#N/A</v>
      </c>
      <c r="EF74" s="170" t="e">
        <f t="shared" si="421"/>
        <v>#N/A</v>
      </c>
      <c r="EG74" s="170" t="e">
        <f t="shared" si="422"/>
        <v>#N/A</v>
      </c>
      <c r="EH74" s="170" t="e">
        <f t="shared" si="423"/>
        <v>#N/A</v>
      </c>
      <c r="EI74" s="170" t="e">
        <f t="shared" si="424"/>
        <v>#N/A</v>
      </c>
      <c r="EJ74" s="170" t="e">
        <f t="shared" si="425"/>
        <v>#N/A</v>
      </c>
      <c r="EK74" s="170" t="e">
        <f t="shared" si="426"/>
        <v>#N/A</v>
      </c>
      <c r="EL74" s="170" t="e">
        <f t="shared" si="427"/>
        <v>#N/A</v>
      </c>
      <c r="EM74" s="170" t="e">
        <f t="shared" si="428"/>
        <v>#N/A</v>
      </c>
      <c r="EN74" s="170" t="e">
        <f t="shared" si="429"/>
        <v>#N/A</v>
      </c>
      <c r="EO74" s="170" t="e">
        <f t="shared" si="430"/>
        <v>#N/A</v>
      </c>
      <c r="EP74" s="170" t="e">
        <f t="shared" si="431"/>
        <v>#N/A</v>
      </c>
      <c r="EQ74" s="170" t="e">
        <f t="shared" si="432"/>
        <v>#N/A</v>
      </c>
      <c r="ER74" s="170" t="e">
        <f t="shared" si="433"/>
        <v>#N/A</v>
      </c>
      <c r="ES74" s="170" t="e">
        <f t="shared" si="434"/>
        <v>#N/A</v>
      </c>
      <c r="ET74" s="170" t="e">
        <f t="shared" si="435"/>
        <v>#N/A</v>
      </c>
      <c r="EU74" s="170" t="e">
        <f t="shared" si="436"/>
        <v>#N/A</v>
      </c>
      <c r="EV74" s="170" t="e">
        <f t="shared" si="437"/>
        <v>#N/A</v>
      </c>
      <c r="EW74" s="170" t="e">
        <f t="shared" si="438"/>
        <v>#N/A</v>
      </c>
      <c r="EX74" s="170" t="e">
        <f t="shared" si="439"/>
        <v>#N/A</v>
      </c>
      <c r="EY74" s="170" t="e">
        <f t="shared" si="440"/>
        <v>#N/A</v>
      </c>
      <c r="EZ74" s="170" t="e">
        <f t="shared" si="441"/>
        <v>#N/A</v>
      </c>
      <c r="FA74" s="170" t="e">
        <f t="shared" si="442"/>
        <v>#N/A</v>
      </c>
      <c r="FB74" s="170" t="e">
        <f t="shared" si="443"/>
        <v>#N/A</v>
      </c>
      <c r="FC74" s="170" t="e">
        <f t="shared" si="444"/>
        <v>#N/A</v>
      </c>
      <c r="FD74" s="170" t="e">
        <f t="shared" si="445"/>
        <v>#N/A</v>
      </c>
      <c r="FE74" s="170" t="e">
        <f t="shared" si="446"/>
        <v>#N/A</v>
      </c>
      <c r="FF74" s="170" t="e">
        <f t="shared" si="447"/>
        <v>#N/A</v>
      </c>
      <c r="FG74" s="170" t="e">
        <f t="shared" si="448"/>
        <v>#N/A</v>
      </c>
      <c r="FH74" s="170" t="e">
        <f t="shared" si="449"/>
        <v>#N/A</v>
      </c>
      <c r="FI74" s="170" t="e">
        <f t="shared" si="450"/>
        <v>#N/A</v>
      </c>
      <c r="FJ74" s="170" t="e">
        <f t="shared" si="451"/>
        <v>#N/A</v>
      </c>
      <c r="FK74" s="170" t="e">
        <f t="shared" si="452"/>
        <v>#N/A</v>
      </c>
      <c r="FL74" s="170" t="e">
        <f t="shared" si="453"/>
        <v>#N/A</v>
      </c>
      <c r="FM74" s="170" t="e">
        <f t="shared" si="454"/>
        <v>#N/A</v>
      </c>
      <c r="FN74" s="170" t="e">
        <f t="shared" si="455"/>
        <v>#N/A</v>
      </c>
      <c r="FO74" s="170" t="e">
        <f t="shared" si="456"/>
        <v>#N/A</v>
      </c>
      <c r="FP74" s="170" t="e">
        <f t="shared" si="457"/>
        <v>#N/A</v>
      </c>
      <c r="FQ74" s="170" t="e">
        <f t="shared" si="458"/>
        <v>#N/A</v>
      </c>
      <c r="FR74" s="170" t="e">
        <f t="shared" si="459"/>
        <v>#N/A</v>
      </c>
      <c r="FS74" s="170" t="e">
        <f t="shared" si="460"/>
        <v>#N/A</v>
      </c>
      <c r="FT74" s="170" t="e">
        <f t="shared" si="461"/>
        <v>#N/A</v>
      </c>
      <c r="FU74" s="170" t="e">
        <f t="shared" si="462"/>
        <v>#N/A</v>
      </c>
      <c r="FV74" s="170" t="e">
        <f t="shared" si="463"/>
        <v>#N/A</v>
      </c>
      <c r="FW74" s="170" t="e">
        <f t="shared" si="464"/>
        <v>#N/A</v>
      </c>
      <c r="FX74" s="170" t="e">
        <f t="shared" si="465"/>
        <v>#N/A</v>
      </c>
      <c r="FY74" s="170" t="e">
        <f t="shared" si="466"/>
        <v>#N/A</v>
      </c>
      <c r="FZ74" s="170" t="e">
        <f t="shared" si="467"/>
        <v>#N/A</v>
      </c>
      <c r="GA74" s="170" t="e">
        <f t="shared" si="468"/>
        <v>#N/A</v>
      </c>
      <c r="GB74" s="170" t="e">
        <f t="shared" si="469"/>
        <v>#N/A</v>
      </c>
      <c r="GC74" s="170" t="e">
        <f t="shared" si="470"/>
        <v>#N/A</v>
      </c>
      <c r="GD74" s="170" t="e">
        <f t="shared" si="471"/>
        <v>#N/A</v>
      </c>
      <c r="GE74" s="170" t="e">
        <f t="shared" si="472"/>
        <v>#N/A</v>
      </c>
      <c r="GF74" s="170" t="e">
        <f t="shared" si="473"/>
        <v>#N/A</v>
      </c>
      <c r="GG74" s="170" t="e">
        <f t="shared" si="474"/>
        <v>#N/A</v>
      </c>
      <c r="GH74" s="170" t="e">
        <f t="shared" si="475"/>
        <v>#N/A</v>
      </c>
      <c r="GI74" s="170" t="e">
        <f t="shared" si="476"/>
        <v>#N/A</v>
      </c>
      <c r="GJ74" s="170" t="e">
        <f t="shared" si="477"/>
        <v>#N/A</v>
      </c>
      <c r="GK74" s="170" t="e">
        <f t="shared" si="478"/>
        <v>#N/A</v>
      </c>
      <c r="GL74" s="170" t="e">
        <f t="shared" si="479"/>
        <v>#N/A</v>
      </c>
      <c r="GM74" s="170" t="e">
        <f t="shared" si="480"/>
        <v>#N/A</v>
      </c>
      <c r="GN74" s="170" t="e">
        <f t="shared" si="481"/>
        <v>#N/A</v>
      </c>
      <c r="GO74" s="170" t="e">
        <f t="shared" si="482"/>
        <v>#N/A</v>
      </c>
      <c r="GP74" s="170" t="e">
        <f t="shared" si="483"/>
        <v>#N/A</v>
      </c>
      <c r="GQ74" s="170" t="e">
        <f t="shared" si="484"/>
        <v>#N/A</v>
      </c>
      <c r="GR74" s="170" t="e">
        <f t="shared" si="485"/>
        <v>#N/A</v>
      </c>
      <c r="GS74" s="170" t="e">
        <f t="shared" si="486"/>
        <v>#N/A</v>
      </c>
      <c r="GT74" s="170" t="e">
        <f t="shared" si="487"/>
        <v>#N/A</v>
      </c>
      <c r="GU74" s="170" t="e">
        <f t="shared" si="488"/>
        <v>#N/A</v>
      </c>
      <c r="GV74" s="170" t="e">
        <f t="shared" si="489"/>
        <v>#N/A</v>
      </c>
      <c r="GW74" s="170" t="e">
        <f t="shared" si="490"/>
        <v>#N/A</v>
      </c>
      <c r="GX74" s="170" t="e">
        <f t="shared" si="491"/>
        <v>#N/A</v>
      </c>
      <c r="GY74" s="170" t="e">
        <f t="shared" si="492"/>
        <v>#N/A</v>
      </c>
      <c r="GZ74" s="170" t="e">
        <f t="shared" si="493"/>
        <v>#N/A</v>
      </c>
      <c r="HA74" s="170" t="e">
        <f t="shared" si="494"/>
        <v>#N/A</v>
      </c>
      <c r="HB74" s="170" t="e">
        <f t="shared" si="495"/>
        <v>#N/A</v>
      </c>
      <c r="HC74" s="170" t="e">
        <f t="shared" si="496"/>
        <v>#N/A</v>
      </c>
      <c r="HD74" s="170" t="e">
        <f t="shared" si="497"/>
        <v>#N/A</v>
      </c>
      <c r="HE74" s="170" t="e">
        <f t="shared" si="498"/>
        <v>#N/A</v>
      </c>
      <c r="HF74" s="170" t="e">
        <f t="shared" si="499"/>
        <v>#N/A</v>
      </c>
      <c r="HG74" s="170" t="e">
        <f t="shared" si="500"/>
        <v>#N/A</v>
      </c>
      <c r="HH74" s="170" t="e">
        <f t="shared" si="501"/>
        <v>#N/A</v>
      </c>
      <c r="HI74" s="170" t="e">
        <f t="shared" si="502"/>
        <v>#N/A</v>
      </c>
      <c r="HJ74" s="170" t="e">
        <f t="shared" si="503"/>
        <v>#N/A</v>
      </c>
      <c r="HK74" s="170" t="e">
        <f t="shared" si="504"/>
        <v>#N/A</v>
      </c>
      <c r="HL74" s="170" t="e">
        <f t="shared" si="505"/>
        <v>#N/A</v>
      </c>
      <c r="HM74" s="170" t="e">
        <f t="shared" si="506"/>
        <v>#N/A</v>
      </c>
      <c r="HN74" s="170" t="e">
        <f t="shared" si="507"/>
        <v>#N/A</v>
      </c>
      <c r="HO74" s="170" t="e">
        <f t="shared" si="508"/>
        <v>#N/A</v>
      </c>
      <c r="HP74" s="170" t="e">
        <f t="shared" si="509"/>
        <v>#N/A</v>
      </c>
      <c r="HQ74" s="170" t="e">
        <f t="shared" si="510"/>
        <v>#N/A</v>
      </c>
      <c r="HR74" s="170" t="e">
        <f t="shared" si="511"/>
        <v>#N/A</v>
      </c>
      <c r="HS74" s="170" t="e">
        <f t="shared" si="512"/>
        <v>#N/A</v>
      </c>
      <c r="HT74" s="170" t="e">
        <f t="shared" si="513"/>
        <v>#N/A</v>
      </c>
    </row>
    <row r="75" spans="1:228" hidden="1" x14ac:dyDescent="0.25">
      <c r="A75" s="4">
        <v>72</v>
      </c>
      <c r="B75" s="110"/>
      <c r="C75" s="118"/>
      <c r="D75" s="123" t="str">
        <f t="shared" si="405"/>
        <v/>
      </c>
      <c r="E75" s="96"/>
      <c r="F75" s="123" t="str">
        <f t="shared" si="406"/>
        <v/>
      </c>
      <c r="G75" s="118"/>
      <c r="H75" s="111"/>
      <c r="I75" s="36" t="str">
        <f t="shared" si="407"/>
        <v/>
      </c>
      <c r="J75" s="36" t="str">
        <f t="shared" si="408"/>
        <v/>
      </c>
      <c r="K75" s="74" t="str">
        <f t="shared" si="514"/>
        <v/>
      </c>
      <c r="L75" s="23"/>
      <c r="M75" s="58"/>
      <c r="N75" s="281"/>
      <c r="O75" s="75" t="str">
        <f>IF(AND(D75&gt;0,E75&gt;0,F75&gt;0),IF(ISBLANK(N75),IF(ISBLANK(L75),"",(F75-D75)*VLOOKUP(L75,VLookups!$A$4:$B$13,2,FALSE)),N75),"")</f>
        <v/>
      </c>
      <c r="P75" s="76" t="str">
        <f t="shared" si="409"/>
        <v/>
      </c>
      <c r="Q75" s="96"/>
      <c r="R75" s="271" t="str">
        <f>IF(AND(Q75&gt;0,E75&gt;0,NOT(O75="")),ABS(VLOOKUP($Q$1,VLookups!$A$43:$B$44,2,FALSE)-_xlfn.NORM.DIST(Q75,K75,O75,TRUE)),"")</f>
        <v/>
      </c>
      <c r="S75" s="95" t="str">
        <f>IF(AND($D75&gt;0,$E75&gt;0,$F75&gt;0,NOT(ISBLANK($L75))),_xlfn.NORM.INV(ABS(VLOOKUP($Q$1,VLookups!$A$43:$B$44,2,FALSE)-S$3),$K75,$O75),"")</f>
        <v/>
      </c>
      <c r="T75" s="94" t="str">
        <f>IF(AND($D75&gt;0,$E75&gt;0,$F75&gt;0,NOT(ISBLANK($L75))),_xlfn.NORM.INV(ABS(VLOOKUP($Q$1,VLookups!$A$43:$B$44,2,FALSE)-T$3),$K75,$O75),"")</f>
        <v/>
      </c>
      <c r="U75" s="95" t="str">
        <f>IF(AND($D75&gt;0,$E75&gt;0,$F75&gt;0,NOT(ISBLANK($L75))),_xlfn.NORM.INV(ABS(VLOOKUP($Q$1,VLookups!$A$43:$B$44,2,FALSE)-U$3),$K75,$O75),"")</f>
        <v/>
      </c>
      <c r="V75" s="94" t="str">
        <f>IF(AND($D75&gt;0,$E75&gt;0,$F75&gt;0,NOT(ISBLANK($L75))),_xlfn.NORM.INV(ABS(VLOOKUP($Q$1,VLookups!$A$43:$B$44,2,FALSE)-V$3),$K75,$O75),"")</f>
        <v/>
      </c>
      <c r="W75" s="95" t="str">
        <f>IF(AND($D75&gt;0,$E75&gt;0,$F75&gt;0,NOT(ISBLANK($L75))),_xlfn.NORM.INV(ABS(VLOOKUP($Q$1,VLookups!$A$43:$B$44,2,FALSE)-W$3),$K75,$O75),"")</f>
        <v/>
      </c>
      <c r="X75" s="94" t="str">
        <f>IF(AND($D75&gt;0,$E75&gt;0,$F75&gt;0,NOT(ISBLANK($L75))),_xlfn.NORM.INV(ABS(VLOOKUP($Q$1,VLookups!$A$43:$B$44,2,FALSE)-X$3),$K75,$O75),"")</f>
        <v/>
      </c>
      <c r="Y75" s="5"/>
      <c r="Z75" s="169" t="str">
        <f t="shared" si="515"/>
        <v/>
      </c>
      <c r="AA75" s="50" t="str">
        <f t="shared" ref="AA75:AT75" si="535">IF(ISNONTEXT($Z75),AB75-$Z75,"")</f>
        <v/>
      </c>
      <c r="AB75" s="50" t="str">
        <f t="shared" si="535"/>
        <v/>
      </c>
      <c r="AC75" s="50" t="str">
        <f t="shared" si="535"/>
        <v/>
      </c>
      <c r="AD75" s="50" t="str">
        <f t="shared" si="535"/>
        <v/>
      </c>
      <c r="AE75" s="50" t="str">
        <f t="shared" si="535"/>
        <v/>
      </c>
      <c r="AF75" s="50" t="str">
        <f t="shared" si="535"/>
        <v/>
      </c>
      <c r="AG75" s="50" t="str">
        <f t="shared" si="535"/>
        <v/>
      </c>
      <c r="AH75" s="50" t="str">
        <f t="shared" si="535"/>
        <v/>
      </c>
      <c r="AI75" s="50" t="str">
        <f t="shared" si="535"/>
        <v/>
      </c>
      <c r="AJ75" s="50" t="str">
        <f t="shared" si="535"/>
        <v/>
      </c>
      <c r="AK75" s="50" t="str">
        <f t="shared" si="535"/>
        <v/>
      </c>
      <c r="AL75" s="50" t="str">
        <f t="shared" si="535"/>
        <v/>
      </c>
      <c r="AM75" s="50" t="str">
        <f t="shared" si="535"/>
        <v/>
      </c>
      <c r="AN75" s="50" t="str">
        <f t="shared" si="535"/>
        <v/>
      </c>
      <c r="AO75" s="50" t="str">
        <f t="shared" si="535"/>
        <v/>
      </c>
      <c r="AP75" s="50" t="str">
        <f t="shared" si="535"/>
        <v/>
      </c>
      <c r="AQ75" s="50" t="str">
        <f t="shared" si="535"/>
        <v/>
      </c>
      <c r="AR75" s="50" t="str">
        <f t="shared" si="535"/>
        <v/>
      </c>
      <c r="AS75" s="50" t="str">
        <f t="shared" si="535"/>
        <v/>
      </c>
      <c r="AT75" s="50" t="str">
        <f t="shared" si="535"/>
        <v/>
      </c>
      <c r="AU75" s="50" t="str">
        <f t="shared" si="517"/>
        <v/>
      </c>
      <c r="AV75" s="50" t="str">
        <f t="shared" ref="AV75:DG75" si="536">IF(ISNONTEXT($Z75),AU75+$Z75,"")</f>
        <v/>
      </c>
      <c r="AW75" s="50" t="str">
        <f t="shared" si="536"/>
        <v/>
      </c>
      <c r="AX75" s="50" t="str">
        <f t="shared" si="536"/>
        <v/>
      </c>
      <c r="AY75" s="50" t="str">
        <f t="shared" si="536"/>
        <v/>
      </c>
      <c r="AZ75" s="50" t="str">
        <f t="shared" si="536"/>
        <v/>
      </c>
      <c r="BA75" s="50" t="str">
        <f t="shared" si="536"/>
        <v/>
      </c>
      <c r="BB75" s="50" t="str">
        <f t="shared" si="536"/>
        <v/>
      </c>
      <c r="BC75" s="50" t="str">
        <f t="shared" si="536"/>
        <v/>
      </c>
      <c r="BD75" s="50" t="str">
        <f t="shared" si="536"/>
        <v/>
      </c>
      <c r="BE75" s="50" t="str">
        <f t="shared" si="536"/>
        <v/>
      </c>
      <c r="BF75" s="50" t="str">
        <f t="shared" si="536"/>
        <v/>
      </c>
      <c r="BG75" s="50" t="str">
        <f t="shared" si="536"/>
        <v/>
      </c>
      <c r="BH75" s="50" t="str">
        <f t="shared" si="536"/>
        <v/>
      </c>
      <c r="BI75" s="50" t="str">
        <f t="shared" si="536"/>
        <v/>
      </c>
      <c r="BJ75" s="50" t="str">
        <f t="shared" si="536"/>
        <v/>
      </c>
      <c r="BK75" s="50" t="str">
        <f t="shared" si="536"/>
        <v/>
      </c>
      <c r="BL75" s="50" t="str">
        <f t="shared" si="536"/>
        <v/>
      </c>
      <c r="BM75" s="50" t="str">
        <f t="shared" si="536"/>
        <v/>
      </c>
      <c r="BN75" s="50" t="str">
        <f t="shared" si="536"/>
        <v/>
      </c>
      <c r="BO75" s="50" t="str">
        <f t="shared" si="536"/>
        <v/>
      </c>
      <c r="BP75" s="50" t="str">
        <f t="shared" si="536"/>
        <v/>
      </c>
      <c r="BQ75" s="50" t="str">
        <f t="shared" si="536"/>
        <v/>
      </c>
      <c r="BR75" s="50" t="str">
        <f t="shared" si="536"/>
        <v/>
      </c>
      <c r="BS75" s="50" t="str">
        <f t="shared" si="536"/>
        <v/>
      </c>
      <c r="BT75" s="50" t="str">
        <f t="shared" si="536"/>
        <v/>
      </c>
      <c r="BU75" s="50" t="str">
        <f t="shared" si="536"/>
        <v/>
      </c>
      <c r="BV75" s="50" t="str">
        <f t="shared" si="536"/>
        <v/>
      </c>
      <c r="BW75" s="50" t="str">
        <f t="shared" si="536"/>
        <v/>
      </c>
      <c r="BX75" s="50" t="str">
        <f t="shared" si="536"/>
        <v/>
      </c>
      <c r="BY75" s="50" t="str">
        <f t="shared" si="536"/>
        <v/>
      </c>
      <c r="BZ75" s="50" t="str">
        <f t="shared" si="536"/>
        <v/>
      </c>
      <c r="CA75" s="50" t="str">
        <f t="shared" si="536"/>
        <v/>
      </c>
      <c r="CB75" s="50" t="str">
        <f t="shared" si="536"/>
        <v/>
      </c>
      <c r="CC75" s="50" t="str">
        <f t="shared" si="536"/>
        <v/>
      </c>
      <c r="CD75" s="50" t="str">
        <f t="shared" si="536"/>
        <v/>
      </c>
      <c r="CE75" s="50" t="str">
        <f t="shared" si="536"/>
        <v/>
      </c>
      <c r="CF75" s="50" t="str">
        <f t="shared" si="536"/>
        <v/>
      </c>
      <c r="CG75" s="50" t="str">
        <f t="shared" si="536"/>
        <v/>
      </c>
      <c r="CH75" s="50" t="str">
        <f t="shared" si="536"/>
        <v/>
      </c>
      <c r="CI75" s="50" t="str">
        <f t="shared" si="536"/>
        <v/>
      </c>
      <c r="CJ75" s="50" t="str">
        <f t="shared" si="536"/>
        <v/>
      </c>
      <c r="CK75" s="50" t="str">
        <f t="shared" si="536"/>
        <v/>
      </c>
      <c r="CL75" s="50" t="str">
        <f t="shared" si="536"/>
        <v/>
      </c>
      <c r="CM75" s="50" t="str">
        <f t="shared" si="536"/>
        <v/>
      </c>
      <c r="CN75" s="50" t="str">
        <f t="shared" si="536"/>
        <v/>
      </c>
      <c r="CO75" s="50" t="str">
        <f t="shared" si="536"/>
        <v/>
      </c>
      <c r="CP75" s="50" t="str">
        <f t="shared" si="536"/>
        <v/>
      </c>
      <c r="CQ75" s="50" t="str">
        <f t="shared" si="536"/>
        <v/>
      </c>
      <c r="CR75" s="50" t="str">
        <f t="shared" si="536"/>
        <v/>
      </c>
      <c r="CS75" s="50" t="str">
        <f t="shared" si="536"/>
        <v/>
      </c>
      <c r="CT75" s="50" t="str">
        <f t="shared" si="536"/>
        <v/>
      </c>
      <c r="CU75" s="50" t="str">
        <f t="shared" si="536"/>
        <v/>
      </c>
      <c r="CV75" s="50" t="str">
        <f t="shared" si="536"/>
        <v/>
      </c>
      <c r="CW75" s="50" t="str">
        <f t="shared" si="536"/>
        <v/>
      </c>
      <c r="CX75" s="50" t="str">
        <f t="shared" si="536"/>
        <v/>
      </c>
      <c r="CY75" s="50" t="str">
        <f t="shared" si="536"/>
        <v/>
      </c>
      <c r="CZ75" s="50" t="str">
        <f t="shared" si="536"/>
        <v/>
      </c>
      <c r="DA75" s="50" t="str">
        <f t="shared" si="536"/>
        <v/>
      </c>
      <c r="DB75" s="50" t="str">
        <f t="shared" si="536"/>
        <v/>
      </c>
      <c r="DC75" s="50" t="str">
        <f t="shared" si="536"/>
        <v/>
      </c>
      <c r="DD75" s="50" t="str">
        <f t="shared" si="536"/>
        <v/>
      </c>
      <c r="DE75" s="50" t="str">
        <f t="shared" si="536"/>
        <v/>
      </c>
      <c r="DF75" s="50" t="str">
        <f t="shared" si="536"/>
        <v/>
      </c>
      <c r="DG75" s="50" t="str">
        <f t="shared" si="536"/>
        <v/>
      </c>
      <c r="DH75" s="50" t="str">
        <f t="shared" ref="DH75:DW75" si="537">IF(ISNONTEXT($Z75),DG75+$Z75,"")</f>
        <v/>
      </c>
      <c r="DI75" s="50" t="str">
        <f t="shared" si="537"/>
        <v/>
      </c>
      <c r="DJ75" s="50" t="str">
        <f t="shared" si="537"/>
        <v/>
      </c>
      <c r="DK75" s="50" t="str">
        <f t="shared" si="537"/>
        <v/>
      </c>
      <c r="DL75" s="50" t="str">
        <f t="shared" si="537"/>
        <v/>
      </c>
      <c r="DM75" s="50" t="str">
        <f t="shared" si="537"/>
        <v/>
      </c>
      <c r="DN75" s="50" t="str">
        <f t="shared" si="537"/>
        <v/>
      </c>
      <c r="DO75" s="50" t="str">
        <f t="shared" si="537"/>
        <v/>
      </c>
      <c r="DP75" s="50" t="str">
        <f t="shared" si="537"/>
        <v/>
      </c>
      <c r="DQ75" s="50" t="str">
        <f t="shared" si="537"/>
        <v/>
      </c>
      <c r="DR75" s="50" t="str">
        <f t="shared" si="537"/>
        <v/>
      </c>
      <c r="DS75" s="50" t="str">
        <f t="shared" si="537"/>
        <v/>
      </c>
      <c r="DT75" s="50" t="str">
        <f t="shared" si="537"/>
        <v/>
      </c>
      <c r="DU75" s="50" t="str">
        <f t="shared" si="537"/>
        <v/>
      </c>
      <c r="DV75" s="50" t="str">
        <f t="shared" si="537"/>
        <v/>
      </c>
      <c r="DW75" s="50" t="str">
        <f t="shared" si="537"/>
        <v/>
      </c>
      <c r="DX75" s="170" t="e">
        <f t="shared" si="413"/>
        <v>#N/A</v>
      </c>
      <c r="DY75" s="170" t="e">
        <f t="shared" si="414"/>
        <v>#N/A</v>
      </c>
      <c r="DZ75" s="170" t="e">
        <f t="shared" si="415"/>
        <v>#N/A</v>
      </c>
      <c r="EA75" s="170" t="e">
        <f t="shared" si="416"/>
        <v>#N/A</v>
      </c>
      <c r="EB75" s="170" t="e">
        <f t="shared" si="417"/>
        <v>#N/A</v>
      </c>
      <c r="EC75" s="170" t="e">
        <f t="shared" si="418"/>
        <v>#N/A</v>
      </c>
      <c r="ED75" s="170" t="e">
        <f t="shared" si="419"/>
        <v>#N/A</v>
      </c>
      <c r="EE75" s="170" t="e">
        <f t="shared" si="420"/>
        <v>#N/A</v>
      </c>
      <c r="EF75" s="170" t="e">
        <f t="shared" si="421"/>
        <v>#N/A</v>
      </c>
      <c r="EG75" s="170" t="e">
        <f t="shared" si="422"/>
        <v>#N/A</v>
      </c>
      <c r="EH75" s="170" t="e">
        <f t="shared" si="423"/>
        <v>#N/A</v>
      </c>
      <c r="EI75" s="170" t="e">
        <f t="shared" si="424"/>
        <v>#N/A</v>
      </c>
      <c r="EJ75" s="170" t="e">
        <f t="shared" si="425"/>
        <v>#N/A</v>
      </c>
      <c r="EK75" s="170" t="e">
        <f t="shared" si="426"/>
        <v>#N/A</v>
      </c>
      <c r="EL75" s="170" t="e">
        <f t="shared" si="427"/>
        <v>#N/A</v>
      </c>
      <c r="EM75" s="170" t="e">
        <f t="shared" si="428"/>
        <v>#N/A</v>
      </c>
      <c r="EN75" s="170" t="e">
        <f t="shared" si="429"/>
        <v>#N/A</v>
      </c>
      <c r="EO75" s="170" t="e">
        <f t="shared" si="430"/>
        <v>#N/A</v>
      </c>
      <c r="EP75" s="170" t="e">
        <f t="shared" si="431"/>
        <v>#N/A</v>
      </c>
      <c r="EQ75" s="170" t="e">
        <f t="shared" si="432"/>
        <v>#N/A</v>
      </c>
      <c r="ER75" s="170" t="e">
        <f t="shared" si="433"/>
        <v>#N/A</v>
      </c>
      <c r="ES75" s="170" t="e">
        <f t="shared" si="434"/>
        <v>#N/A</v>
      </c>
      <c r="ET75" s="170" t="e">
        <f t="shared" si="435"/>
        <v>#N/A</v>
      </c>
      <c r="EU75" s="170" t="e">
        <f t="shared" si="436"/>
        <v>#N/A</v>
      </c>
      <c r="EV75" s="170" t="e">
        <f t="shared" si="437"/>
        <v>#N/A</v>
      </c>
      <c r="EW75" s="170" t="e">
        <f t="shared" si="438"/>
        <v>#N/A</v>
      </c>
      <c r="EX75" s="170" t="e">
        <f t="shared" si="439"/>
        <v>#N/A</v>
      </c>
      <c r="EY75" s="170" t="e">
        <f t="shared" si="440"/>
        <v>#N/A</v>
      </c>
      <c r="EZ75" s="170" t="e">
        <f t="shared" si="441"/>
        <v>#N/A</v>
      </c>
      <c r="FA75" s="170" t="e">
        <f t="shared" si="442"/>
        <v>#N/A</v>
      </c>
      <c r="FB75" s="170" t="e">
        <f t="shared" si="443"/>
        <v>#N/A</v>
      </c>
      <c r="FC75" s="170" t="e">
        <f t="shared" si="444"/>
        <v>#N/A</v>
      </c>
      <c r="FD75" s="170" t="e">
        <f t="shared" si="445"/>
        <v>#N/A</v>
      </c>
      <c r="FE75" s="170" t="e">
        <f t="shared" si="446"/>
        <v>#N/A</v>
      </c>
      <c r="FF75" s="170" t="e">
        <f t="shared" si="447"/>
        <v>#N/A</v>
      </c>
      <c r="FG75" s="170" t="e">
        <f t="shared" si="448"/>
        <v>#N/A</v>
      </c>
      <c r="FH75" s="170" t="e">
        <f t="shared" si="449"/>
        <v>#N/A</v>
      </c>
      <c r="FI75" s="170" t="e">
        <f t="shared" si="450"/>
        <v>#N/A</v>
      </c>
      <c r="FJ75" s="170" t="e">
        <f t="shared" si="451"/>
        <v>#N/A</v>
      </c>
      <c r="FK75" s="170" t="e">
        <f t="shared" si="452"/>
        <v>#N/A</v>
      </c>
      <c r="FL75" s="170" t="e">
        <f t="shared" si="453"/>
        <v>#N/A</v>
      </c>
      <c r="FM75" s="170" t="e">
        <f t="shared" si="454"/>
        <v>#N/A</v>
      </c>
      <c r="FN75" s="170" t="e">
        <f t="shared" si="455"/>
        <v>#N/A</v>
      </c>
      <c r="FO75" s="170" t="e">
        <f t="shared" si="456"/>
        <v>#N/A</v>
      </c>
      <c r="FP75" s="170" t="e">
        <f t="shared" si="457"/>
        <v>#N/A</v>
      </c>
      <c r="FQ75" s="170" t="e">
        <f t="shared" si="458"/>
        <v>#N/A</v>
      </c>
      <c r="FR75" s="170" t="e">
        <f t="shared" si="459"/>
        <v>#N/A</v>
      </c>
      <c r="FS75" s="170" t="e">
        <f t="shared" si="460"/>
        <v>#N/A</v>
      </c>
      <c r="FT75" s="170" t="e">
        <f t="shared" si="461"/>
        <v>#N/A</v>
      </c>
      <c r="FU75" s="170" t="e">
        <f t="shared" si="462"/>
        <v>#N/A</v>
      </c>
      <c r="FV75" s="170" t="e">
        <f t="shared" si="463"/>
        <v>#N/A</v>
      </c>
      <c r="FW75" s="170" t="e">
        <f t="shared" si="464"/>
        <v>#N/A</v>
      </c>
      <c r="FX75" s="170" t="e">
        <f t="shared" si="465"/>
        <v>#N/A</v>
      </c>
      <c r="FY75" s="170" t="e">
        <f t="shared" si="466"/>
        <v>#N/A</v>
      </c>
      <c r="FZ75" s="170" t="e">
        <f t="shared" si="467"/>
        <v>#N/A</v>
      </c>
      <c r="GA75" s="170" t="e">
        <f t="shared" si="468"/>
        <v>#N/A</v>
      </c>
      <c r="GB75" s="170" t="e">
        <f t="shared" si="469"/>
        <v>#N/A</v>
      </c>
      <c r="GC75" s="170" t="e">
        <f t="shared" si="470"/>
        <v>#N/A</v>
      </c>
      <c r="GD75" s="170" t="e">
        <f t="shared" si="471"/>
        <v>#N/A</v>
      </c>
      <c r="GE75" s="170" t="e">
        <f t="shared" si="472"/>
        <v>#N/A</v>
      </c>
      <c r="GF75" s="170" t="e">
        <f t="shared" si="473"/>
        <v>#N/A</v>
      </c>
      <c r="GG75" s="170" t="e">
        <f t="shared" si="474"/>
        <v>#N/A</v>
      </c>
      <c r="GH75" s="170" t="e">
        <f t="shared" si="475"/>
        <v>#N/A</v>
      </c>
      <c r="GI75" s="170" t="e">
        <f t="shared" si="476"/>
        <v>#N/A</v>
      </c>
      <c r="GJ75" s="170" t="e">
        <f t="shared" si="477"/>
        <v>#N/A</v>
      </c>
      <c r="GK75" s="170" t="e">
        <f t="shared" si="478"/>
        <v>#N/A</v>
      </c>
      <c r="GL75" s="170" t="e">
        <f t="shared" si="479"/>
        <v>#N/A</v>
      </c>
      <c r="GM75" s="170" t="e">
        <f t="shared" si="480"/>
        <v>#N/A</v>
      </c>
      <c r="GN75" s="170" t="e">
        <f t="shared" si="481"/>
        <v>#N/A</v>
      </c>
      <c r="GO75" s="170" t="e">
        <f t="shared" si="482"/>
        <v>#N/A</v>
      </c>
      <c r="GP75" s="170" t="e">
        <f t="shared" si="483"/>
        <v>#N/A</v>
      </c>
      <c r="GQ75" s="170" t="e">
        <f t="shared" si="484"/>
        <v>#N/A</v>
      </c>
      <c r="GR75" s="170" t="e">
        <f t="shared" si="485"/>
        <v>#N/A</v>
      </c>
      <c r="GS75" s="170" t="e">
        <f t="shared" si="486"/>
        <v>#N/A</v>
      </c>
      <c r="GT75" s="170" t="e">
        <f t="shared" si="487"/>
        <v>#N/A</v>
      </c>
      <c r="GU75" s="170" t="e">
        <f t="shared" si="488"/>
        <v>#N/A</v>
      </c>
      <c r="GV75" s="170" t="e">
        <f t="shared" si="489"/>
        <v>#N/A</v>
      </c>
      <c r="GW75" s="170" t="e">
        <f t="shared" si="490"/>
        <v>#N/A</v>
      </c>
      <c r="GX75" s="170" t="e">
        <f t="shared" si="491"/>
        <v>#N/A</v>
      </c>
      <c r="GY75" s="170" t="e">
        <f t="shared" si="492"/>
        <v>#N/A</v>
      </c>
      <c r="GZ75" s="170" t="e">
        <f t="shared" si="493"/>
        <v>#N/A</v>
      </c>
      <c r="HA75" s="170" t="e">
        <f t="shared" si="494"/>
        <v>#N/A</v>
      </c>
      <c r="HB75" s="170" t="e">
        <f t="shared" si="495"/>
        <v>#N/A</v>
      </c>
      <c r="HC75" s="170" t="e">
        <f t="shared" si="496"/>
        <v>#N/A</v>
      </c>
      <c r="HD75" s="170" t="e">
        <f t="shared" si="497"/>
        <v>#N/A</v>
      </c>
      <c r="HE75" s="170" t="e">
        <f t="shared" si="498"/>
        <v>#N/A</v>
      </c>
      <c r="HF75" s="170" t="e">
        <f t="shared" si="499"/>
        <v>#N/A</v>
      </c>
      <c r="HG75" s="170" t="e">
        <f t="shared" si="500"/>
        <v>#N/A</v>
      </c>
      <c r="HH75" s="170" t="e">
        <f t="shared" si="501"/>
        <v>#N/A</v>
      </c>
      <c r="HI75" s="170" t="e">
        <f t="shared" si="502"/>
        <v>#N/A</v>
      </c>
      <c r="HJ75" s="170" t="e">
        <f t="shared" si="503"/>
        <v>#N/A</v>
      </c>
      <c r="HK75" s="170" t="e">
        <f t="shared" si="504"/>
        <v>#N/A</v>
      </c>
      <c r="HL75" s="170" t="e">
        <f t="shared" si="505"/>
        <v>#N/A</v>
      </c>
      <c r="HM75" s="170" t="e">
        <f t="shared" si="506"/>
        <v>#N/A</v>
      </c>
      <c r="HN75" s="170" t="e">
        <f t="shared" si="507"/>
        <v>#N/A</v>
      </c>
      <c r="HO75" s="170" t="e">
        <f t="shared" si="508"/>
        <v>#N/A</v>
      </c>
      <c r="HP75" s="170" t="e">
        <f t="shared" si="509"/>
        <v>#N/A</v>
      </c>
      <c r="HQ75" s="170" t="e">
        <f t="shared" si="510"/>
        <v>#N/A</v>
      </c>
      <c r="HR75" s="170" t="e">
        <f t="shared" si="511"/>
        <v>#N/A</v>
      </c>
      <c r="HS75" s="170" t="e">
        <f t="shared" si="512"/>
        <v>#N/A</v>
      </c>
      <c r="HT75" s="170" t="e">
        <f t="shared" si="513"/>
        <v>#N/A</v>
      </c>
    </row>
    <row r="76" spans="1:228" hidden="1" x14ac:dyDescent="0.25">
      <c r="A76" s="4">
        <v>73</v>
      </c>
      <c r="B76" s="110"/>
      <c r="C76" s="118"/>
      <c r="D76" s="123" t="str">
        <f t="shared" si="405"/>
        <v/>
      </c>
      <c r="E76" s="96"/>
      <c r="F76" s="123" t="str">
        <f t="shared" si="406"/>
        <v/>
      </c>
      <c r="G76" s="118"/>
      <c r="H76" s="111"/>
      <c r="I76" s="36" t="str">
        <f t="shared" si="407"/>
        <v/>
      </c>
      <c r="J76" s="36" t="str">
        <f t="shared" si="408"/>
        <v/>
      </c>
      <c r="K76" s="74" t="str">
        <f t="shared" si="514"/>
        <v/>
      </c>
      <c r="L76" s="23"/>
      <c r="M76" s="58"/>
      <c r="N76" s="281"/>
      <c r="O76" s="75" t="str">
        <f>IF(AND(D76&gt;0,E76&gt;0,F76&gt;0),IF(ISBLANK(N76),IF(ISBLANK(L76),"",(F76-D76)*VLOOKUP(L76,VLookups!$A$4:$B$13,2,FALSE)),N76),"")</f>
        <v/>
      </c>
      <c r="P76" s="76" t="str">
        <f t="shared" si="409"/>
        <v/>
      </c>
      <c r="Q76" s="96"/>
      <c r="R76" s="271" t="str">
        <f>IF(AND(Q76&gt;0,E76&gt;0,NOT(O76="")),ABS(VLOOKUP($Q$1,VLookups!$A$43:$B$44,2,FALSE)-_xlfn.NORM.DIST(Q76,K76,O76,TRUE)),"")</f>
        <v/>
      </c>
      <c r="S76" s="95" t="str">
        <f>IF(AND($D76&gt;0,$E76&gt;0,$F76&gt;0,NOT(ISBLANK($L76))),_xlfn.NORM.INV(ABS(VLOOKUP($Q$1,VLookups!$A$43:$B$44,2,FALSE)-S$3),$K76,$O76),"")</f>
        <v/>
      </c>
      <c r="T76" s="94" t="str">
        <f>IF(AND($D76&gt;0,$E76&gt;0,$F76&gt;0,NOT(ISBLANK($L76))),_xlfn.NORM.INV(ABS(VLOOKUP($Q$1,VLookups!$A$43:$B$44,2,FALSE)-T$3),$K76,$O76),"")</f>
        <v/>
      </c>
      <c r="U76" s="95" t="str">
        <f>IF(AND($D76&gt;0,$E76&gt;0,$F76&gt;0,NOT(ISBLANK($L76))),_xlfn.NORM.INV(ABS(VLOOKUP($Q$1,VLookups!$A$43:$B$44,2,FALSE)-U$3),$K76,$O76),"")</f>
        <v/>
      </c>
      <c r="V76" s="94" t="str">
        <f>IF(AND($D76&gt;0,$E76&gt;0,$F76&gt;0,NOT(ISBLANK($L76))),_xlfn.NORM.INV(ABS(VLOOKUP($Q$1,VLookups!$A$43:$B$44,2,FALSE)-V$3),$K76,$O76),"")</f>
        <v/>
      </c>
      <c r="W76" s="95" t="str">
        <f>IF(AND($D76&gt;0,$E76&gt;0,$F76&gt;0,NOT(ISBLANK($L76))),_xlfn.NORM.INV(ABS(VLOOKUP($Q$1,VLookups!$A$43:$B$44,2,FALSE)-W$3),$K76,$O76),"")</f>
        <v/>
      </c>
      <c r="X76" s="94" t="str">
        <f>IF(AND($D76&gt;0,$E76&gt;0,$F76&gt;0,NOT(ISBLANK($L76))),_xlfn.NORM.INV(ABS(VLOOKUP($Q$1,VLookups!$A$43:$B$44,2,FALSE)-X$3),$K76,$O76),"")</f>
        <v/>
      </c>
      <c r="Y76" s="5"/>
      <c r="Z76" s="169" t="str">
        <f t="shared" si="515"/>
        <v/>
      </c>
      <c r="AA76" s="50" t="str">
        <f t="shared" ref="AA76:AT76" si="538">IF(ISNONTEXT($Z76),AB76-$Z76,"")</f>
        <v/>
      </c>
      <c r="AB76" s="50" t="str">
        <f t="shared" si="538"/>
        <v/>
      </c>
      <c r="AC76" s="50" t="str">
        <f t="shared" si="538"/>
        <v/>
      </c>
      <c r="AD76" s="50" t="str">
        <f t="shared" si="538"/>
        <v/>
      </c>
      <c r="AE76" s="50" t="str">
        <f t="shared" si="538"/>
        <v/>
      </c>
      <c r="AF76" s="50" t="str">
        <f t="shared" si="538"/>
        <v/>
      </c>
      <c r="AG76" s="50" t="str">
        <f t="shared" si="538"/>
        <v/>
      </c>
      <c r="AH76" s="50" t="str">
        <f t="shared" si="538"/>
        <v/>
      </c>
      <c r="AI76" s="50" t="str">
        <f t="shared" si="538"/>
        <v/>
      </c>
      <c r="AJ76" s="50" t="str">
        <f t="shared" si="538"/>
        <v/>
      </c>
      <c r="AK76" s="50" t="str">
        <f t="shared" si="538"/>
        <v/>
      </c>
      <c r="AL76" s="50" t="str">
        <f t="shared" si="538"/>
        <v/>
      </c>
      <c r="AM76" s="50" t="str">
        <f t="shared" si="538"/>
        <v/>
      </c>
      <c r="AN76" s="50" t="str">
        <f t="shared" si="538"/>
        <v/>
      </c>
      <c r="AO76" s="50" t="str">
        <f t="shared" si="538"/>
        <v/>
      </c>
      <c r="AP76" s="50" t="str">
        <f t="shared" si="538"/>
        <v/>
      </c>
      <c r="AQ76" s="50" t="str">
        <f t="shared" si="538"/>
        <v/>
      </c>
      <c r="AR76" s="50" t="str">
        <f t="shared" si="538"/>
        <v/>
      </c>
      <c r="AS76" s="50" t="str">
        <f t="shared" si="538"/>
        <v/>
      </c>
      <c r="AT76" s="50" t="str">
        <f t="shared" si="538"/>
        <v/>
      </c>
      <c r="AU76" s="50" t="str">
        <f t="shared" si="517"/>
        <v/>
      </c>
      <c r="AV76" s="50" t="str">
        <f t="shared" ref="AV76:DG76" si="539">IF(ISNONTEXT($Z76),AU76+$Z76,"")</f>
        <v/>
      </c>
      <c r="AW76" s="50" t="str">
        <f t="shared" si="539"/>
        <v/>
      </c>
      <c r="AX76" s="50" t="str">
        <f t="shared" si="539"/>
        <v/>
      </c>
      <c r="AY76" s="50" t="str">
        <f t="shared" si="539"/>
        <v/>
      </c>
      <c r="AZ76" s="50" t="str">
        <f t="shared" si="539"/>
        <v/>
      </c>
      <c r="BA76" s="50" t="str">
        <f t="shared" si="539"/>
        <v/>
      </c>
      <c r="BB76" s="50" t="str">
        <f t="shared" si="539"/>
        <v/>
      </c>
      <c r="BC76" s="50" t="str">
        <f t="shared" si="539"/>
        <v/>
      </c>
      <c r="BD76" s="50" t="str">
        <f t="shared" si="539"/>
        <v/>
      </c>
      <c r="BE76" s="50" t="str">
        <f t="shared" si="539"/>
        <v/>
      </c>
      <c r="BF76" s="50" t="str">
        <f t="shared" si="539"/>
        <v/>
      </c>
      <c r="BG76" s="50" t="str">
        <f t="shared" si="539"/>
        <v/>
      </c>
      <c r="BH76" s="50" t="str">
        <f t="shared" si="539"/>
        <v/>
      </c>
      <c r="BI76" s="50" t="str">
        <f t="shared" si="539"/>
        <v/>
      </c>
      <c r="BJ76" s="50" t="str">
        <f t="shared" si="539"/>
        <v/>
      </c>
      <c r="BK76" s="50" t="str">
        <f t="shared" si="539"/>
        <v/>
      </c>
      <c r="BL76" s="50" t="str">
        <f t="shared" si="539"/>
        <v/>
      </c>
      <c r="BM76" s="50" t="str">
        <f t="shared" si="539"/>
        <v/>
      </c>
      <c r="BN76" s="50" t="str">
        <f t="shared" si="539"/>
        <v/>
      </c>
      <c r="BO76" s="50" t="str">
        <f t="shared" si="539"/>
        <v/>
      </c>
      <c r="BP76" s="50" t="str">
        <f t="shared" si="539"/>
        <v/>
      </c>
      <c r="BQ76" s="50" t="str">
        <f t="shared" si="539"/>
        <v/>
      </c>
      <c r="BR76" s="50" t="str">
        <f t="shared" si="539"/>
        <v/>
      </c>
      <c r="BS76" s="50" t="str">
        <f t="shared" si="539"/>
        <v/>
      </c>
      <c r="BT76" s="50" t="str">
        <f t="shared" si="539"/>
        <v/>
      </c>
      <c r="BU76" s="50" t="str">
        <f t="shared" si="539"/>
        <v/>
      </c>
      <c r="BV76" s="50" t="str">
        <f t="shared" si="539"/>
        <v/>
      </c>
      <c r="BW76" s="50" t="str">
        <f t="shared" si="539"/>
        <v/>
      </c>
      <c r="BX76" s="50" t="str">
        <f t="shared" si="539"/>
        <v/>
      </c>
      <c r="BY76" s="50" t="str">
        <f t="shared" si="539"/>
        <v/>
      </c>
      <c r="BZ76" s="50" t="str">
        <f t="shared" si="539"/>
        <v/>
      </c>
      <c r="CA76" s="50" t="str">
        <f t="shared" si="539"/>
        <v/>
      </c>
      <c r="CB76" s="50" t="str">
        <f t="shared" si="539"/>
        <v/>
      </c>
      <c r="CC76" s="50" t="str">
        <f t="shared" si="539"/>
        <v/>
      </c>
      <c r="CD76" s="50" t="str">
        <f t="shared" si="539"/>
        <v/>
      </c>
      <c r="CE76" s="50" t="str">
        <f t="shared" si="539"/>
        <v/>
      </c>
      <c r="CF76" s="50" t="str">
        <f t="shared" si="539"/>
        <v/>
      </c>
      <c r="CG76" s="50" t="str">
        <f t="shared" si="539"/>
        <v/>
      </c>
      <c r="CH76" s="50" t="str">
        <f t="shared" si="539"/>
        <v/>
      </c>
      <c r="CI76" s="50" t="str">
        <f t="shared" si="539"/>
        <v/>
      </c>
      <c r="CJ76" s="50" t="str">
        <f t="shared" si="539"/>
        <v/>
      </c>
      <c r="CK76" s="50" t="str">
        <f t="shared" si="539"/>
        <v/>
      </c>
      <c r="CL76" s="50" t="str">
        <f t="shared" si="539"/>
        <v/>
      </c>
      <c r="CM76" s="50" t="str">
        <f t="shared" si="539"/>
        <v/>
      </c>
      <c r="CN76" s="50" t="str">
        <f t="shared" si="539"/>
        <v/>
      </c>
      <c r="CO76" s="50" t="str">
        <f t="shared" si="539"/>
        <v/>
      </c>
      <c r="CP76" s="50" t="str">
        <f t="shared" si="539"/>
        <v/>
      </c>
      <c r="CQ76" s="50" t="str">
        <f t="shared" si="539"/>
        <v/>
      </c>
      <c r="CR76" s="50" t="str">
        <f t="shared" si="539"/>
        <v/>
      </c>
      <c r="CS76" s="50" t="str">
        <f t="shared" si="539"/>
        <v/>
      </c>
      <c r="CT76" s="50" t="str">
        <f t="shared" si="539"/>
        <v/>
      </c>
      <c r="CU76" s="50" t="str">
        <f t="shared" si="539"/>
        <v/>
      </c>
      <c r="CV76" s="50" t="str">
        <f t="shared" si="539"/>
        <v/>
      </c>
      <c r="CW76" s="50" t="str">
        <f t="shared" si="539"/>
        <v/>
      </c>
      <c r="CX76" s="50" t="str">
        <f t="shared" si="539"/>
        <v/>
      </c>
      <c r="CY76" s="50" t="str">
        <f t="shared" si="539"/>
        <v/>
      </c>
      <c r="CZ76" s="50" t="str">
        <f t="shared" si="539"/>
        <v/>
      </c>
      <c r="DA76" s="50" t="str">
        <f t="shared" si="539"/>
        <v/>
      </c>
      <c r="DB76" s="50" t="str">
        <f t="shared" si="539"/>
        <v/>
      </c>
      <c r="DC76" s="50" t="str">
        <f t="shared" si="539"/>
        <v/>
      </c>
      <c r="DD76" s="50" t="str">
        <f t="shared" si="539"/>
        <v/>
      </c>
      <c r="DE76" s="50" t="str">
        <f t="shared" si="539"/>
        <v/>
      </c>
      <c r="DF76" s="50" t="str">
        <f t="shared" si="539"/>
        <v/>
      </c>
      <c r="DG76" s="50" t="str">
        <f t="shared" si="539"/>
        <v/>
      </c>
      <c r="DH76" s="50" t="str">
        <f t="shared" ref="DH76:DW76" si="540">IF(ISNONTEXT($Z76),DG76+$Z76,"")</f>
        <v/>
      </c>
      <c r="DI76" s="50" t="str">
        <f t="shared" si="540"/>
        <v/>
      </c>
      <c r="DJ76" s="50" t="str">
        <f t="shared" si="540"/>
        <v/>
      </c>
      <c r="DK76" s="50" t="str">
        <f t="shared" si="540"/>
        <v/>
      </c>
      <c r="DL76" s="50" t="str">
        <f t="shared" si="540"/>
        <v/>
      </c>
      <c r="DM76" s="50" t="str">
        <f t="shared" si="540"/>
        <v/>
      </c>
      <c r="DN76" s="50" t="str">
        <f t="shared" si="540"/>
        <v/>
      </c>
      <c r="DO76" s="50" t="str">
        <f t="shared" si="540"/>
        <v/>
      </c>
      <c r="DP76" s="50" t="str">
        <f t="shared" si="540"/>
        <v/>
      </c>
      <c r="DQ76" s="50" t="str">
        <f t="shared" si="540"/>
        <v/>
      </c>
      <c r="DR76" s="50" t="str">
        <f t="shared" si="540"/>
        <v/>
      </c>
      <c r="DS76" s="50" t="str">
        <f t="shared" si="540"/>
        <v/>
      </c>
      <c r="DT76" s="50" t="str">
        <f t="shared" si="540"/>
        <v/>
      </c>
      <c r="DU76" s="50" t="str">
        <f t="shared" si="540"/>
        <v/>
      </c>
      <c r="DV76" s="50" t="str">
        <f t="shared" si="540"/>
        <v/>
      </c>
      <c r="DW76" s="50" t="str">
        <f t="shared" si="540"/>
        <v/>
      </c>
      <c r="DX76" s="170" t="e">
        <f t="shared" si="413"/>
        <v>#N/A</v>
      </c>
      <c r="DY76" s="170" t="e">
        <f t="shared" si="414"/>
        <v>#N/A</v>
      </c>
      <c r="DZ76" s="170" t="e">
        <f t="shared" si="415"/>
        <v>#N/A</v>
      </c>
      <c r="EA76" s="170" t="e">
        <f t="shared" si="416"/>
        <v>#N/A</v>
      </c>
      <c r="EB76" s="170" t="e">
        <f t="shared" si="417"/>
        <v>#N/A</v>
      </c>
      <c r="EC76" s="170" t="e">
        <f t="shared" si="418"/>
        <v>#N/A</v>
      </c>
      <c r="ED76" s="170" t="e">
        <f t="shared" si="419"/>
        <v>#N/A</v>
      </c>
      <c r="EE76" s="170" t="e">
        <f t="shared" si="420"/>
        <v>#N/A</v>
      </c>
      <c r="EF76" s="170" t="e">
        <f t="shared" si="421"/>
        <v>#N/A</v>
      </c>
      <c r="EG76" s="170" t="e">
        <f t="shared" si="422"/>
        <v>#N/A</v>
      </c>
      <c r="EH76" s="170" t="e">
        <f t="shared" si="423"/>
        <v>#N/A</v>
      </c>
      <c r="EI76" s="170" t="e">
        <f t="shared" si="424"/>
        <v>#N/A</v>
      </c>
      <c r="EJ76" s="170" t="e">
        <f t="shared" si="425"/>
        <v>#N/A</v>
      </c>
      <c r="EK76" s="170" t="e">
        <f t="shared" si="426"/>
        <v>#N/A</v>
      </c>
      <c r="EL76" s="170" t="e">
        <f t="shared" si="427"/>
        <v>#N/A</v>
      </c>
      <c r="EM76" s="170" t="e">
        <f t="shared" si="428"/>
        <v>#N/A</v>
      </c>
      <c r="EN76" s="170" t="e">
        <f t="shared" si="429"/>
        <v>#N/A</v>
      </c>
      <c r="EO76" s="170" t="e">
        <f t="shared" si="430"/>
        <v>#N/A</v>
      </c>
      <c r="EP76" s="170" t="e">
        <f t="shared" si="431"/>
        <v>#N/A</v>
      </c>
      <c r="EQ76" s="170" t="e">
        <f t="shared" si="432"/>
        <v>#N/A</v>
      </c>
      <c r="ER76" s="170" t="e">
        <f t="shared" si="433"/>
        <v>#N/A</v>
      </c>
      <c r="ES76" s="170" t="e">
        <f t="shared" si="434"/>
        <v>#N/A</v>
      </c>
      <c r="ET76" s="170" t="e">
        <f t="shared" si="435"/>
        <v>#N/A</v>
      </c>
      <c r="EU76" s="170" t="e">
        <f t="shared" si="436"/>
        <v>#N/A</v>
      </c>
      <c r="EV76" s="170" t="e">
        <f t="shared" si="437"/>
        <v>#N/A</v>
      </c>
      <c r="EW76" s="170" t="e">
        <f t="shared" si="438"/>
        <v>#N/A</v>
      </c>
      <c r="EX76" s="170" t="e">
        <f t="shared" si="439"/>
        <v>#N/A</v>
      </c>
      <c r="EY76" s="170" t="e">
        <f t="shared" si="440"/>
        <v>#N/A</v>
      </c>
      <c r="EZ76" s="170" t="e">
        <f t="shared" si="441"/>
        <v>#N/A</v>
      </c>
      <c r="FA76" s="170" t="e">
        <f t="shared" si="442"/>
        <v>#N/A</v>
      </c>
      <c r="FB76" s="170" t="e">
        <f t="shared" si="443"/>
        <v>#N/A</v>
      </c>
      <c r="FC76" s="170" t="e">
        <f t="shared" si="444"/>
        <v>#N/A</v>
      </c>
      <c r="FD76" s="170" t="e">
        <f t="shared" si="445"/>
        <v>#N/A</v>
      </c>
      <c r="FE76" s="170" t="e">
        <f t="shared" si="446"/>
        <v>#N/A</v>
      </c>
      <c r="FF76" s="170" t="e">
        <f t="shared" si="447"/>
        <v>#N/A</v>
      </c>
      <c r="FG76" s="170" t="e">
        <f t="shared" si="448"/>
        <v>#N/A</v>
      </c>
      <c r="FH76" s="170" t="e">
        <f t="shared" si="449"/>
        <v>#N/A</v>
      </c>
      <c r="FI76" s="170" t="e">
        <f t="shared" si="450"/>
        <v>#N/A</v>
      </c>
      <c r="FJ76" s="170" t="e">
        <f t="shared" si="451"/>
        <v>#N/A</v>
      </c>
      <c r="FK76" s="170" t="e">
        <f t="shared" si="452"/>
        <v>#N/A</v>
      </c>
      <c r="FL76" s="170" t="e">
        <f t="shared" si="453"/>
        <v>#N/A</v>
      </c>
      <c r="FM76" s="170" t="e">
        <f t="shared" si="454"/>
        <v>#N/A</v>
      </c>
      <c r="FN76" s="170" t="e">
        <f t="shared" si="455"/>
        <v>#N/A</v>
      </c>
      <c r="FO76" s="170" t="e">
        <f t="shared" si="456"/>
        <v>#N/A</v>
      </c>
      <c r="FP76" s="170" t="e">
        <f t="shared" si="457"/>
        <v>#N/A</v>
      </c>
      <c r="FQ76" s="170" t="e">
        <f t="shared" si="458"/>
        <v>#N/A</v>
      </c>
      <c r="FR76" s="170" t="e">
        <f t="shared" si="459"/>
        <v>#N/A</v>
      </c>
      <c r="FS76" s="170" t="e">
        <f t="shared" si="460"/>
        <v>#N/A</v>
      </c>
      <c r="FT76" s="170" t="e">
        <f t="shared" si="461"/>
        <v>#N/A</v>
      </c>
      <c r="FU76" s="170" t="e">
        <f t="shared" si="462"/>
        <v>#N/A</v>
      </c>
      <c r="FV76" s="170" t="e">
        <f t="shared" si="463"/>
        <v>#N/A</v>
      </c>
      <c r="FW76" s="170" t="e">
        <f t="shared" si="464"/>
        <v>#N/A</v>
      </c>
      <c r="FX76" s="170" t="e">
        <f t="shared" si="465"/>
        <v>#N/A</v>
      </c>
      <c r="FY76" s="170" t="e">
        <f t="shared" si="466"/>
        <v>#N/A</v>
      </c>
      <c r="FZ76" s="170" t="e">
        <f t="shared" si="467"/>
        <v>#N/A</v>
      </c>
      <c r="GA76" s="170" t="e">
        <f t="shared" si="468"/>
        <v>#N/A</v>
      </c>
      <c r="GB76" s="170" t="e">
        <f t="shared" si="469"/>
        <v>#N/A</v>
      </c>
      <c r="GC76" s="170" t="e">
        <f t="shared" si="470"/>
        <v>#N/A</v>
      </c>
      <c r="GD76" s="170" t="e">
        <f t="shared" si="471"/>
        <v>#N/A</v>
      </c>
      <c r="GE76" s="170" t="e">
        <f t="shared" si="472"/>
        <v>#N/A</v>
      </c>
      <c r="GF76" s="170" t="e">
        <f t="shared" si="473"/>
        <v>#N/A</v>
      </c>
      <c r="GG76" s="170" t="e">
        <f t="shared" si="474"/>
        <v>#N/A</v>
      </c>
      <c r="GH76" s="170" t="e">
        <f t="shared" si="475"/>
        <v>#N/A</v>
      </c>
      <c r="GI76" s="170" t="e">
        <f t="shared" si="476"/>
        <v>#N/A</v>
      </c>
      <c r="GJ76" s="170" t="e">
        <f t="shared" si="477"/>
        <v>#N/A</v>
      </c>
      <c r="GK76" s="170" t="e">
        <f t="shared" si="478"/>
        <v>#N/A</v>
      </c>
      <c r="GL76" s="170" t="e">
        <f t="shared" si="479"/>
        <v>#N/A</v>
      </c>
      <c r="GM76" s="170" t="e">
        <f t="shared" si="480"/>
        <v>#N/A</v>
      </c>
      <c r="GN76" s="170" t="e">
        <f t="shared" si="481"/>
        <v>#N/A</v>
      </c>
      <c r="GO76" s="170" t="e">
        <f t="shared" si="482"/>
        <v>#N/A</v>
      </c>
      <c r="GP76" s="170" t="e">
        <f t="shared" si="483"/>
        <v>#N/A</v>
      </c>
      <c r="GQ76" s="170" t="e">
        <f t="shared" si="484"/>
        <v>#N/A</v>
      </c>
      <c r="GR76" s="170" t="e">
        <f t="shared" si="485"/>
        <v>#N/A</v>
      </c>
      <c r="GS76" s="170" t="e">
        <f t="shared" si="486"/>
        <v>#N/A</v>
      </c>
      <c r="GT76" s="170" t="e">
        <f t="shared" si="487"/>
        <v>#N/A</v>
      </c>
      <c r="GU76" s="170" t="e">
        <f t="shared" si="488"/>
        <v>#N/A</v>
      </c>
      <c r="GV76" s="170" t="e">
        <f t="shared" si="489"/>
        <v>#N/A</v>
      </c>
      <c r="GW76" s="170" t="e">
        <f t="shared" si="490"/>
        <v>#N/A</v>
      </c>
      <c r="GX76" s="170" t="e">
        <f t="shared" si="491"/>
        <v>#N/A</v>
      </c>
      <c r="GY76" s="170" t="e">
        <f t="shared" si="492"/>
        <v>#N/A</v>
      </c>
      <c r="GZ76" s="170" t="e">
        <f t="shared" si="493"/>
        <v>#N/A</v>
      </c>
      <c r="HA76" s="170" t="e">
        <f t="shared" si="494"/>
        <v>#N/A</v>
      </c>
      <c r="HB76" s="170" t="e">
        <f t="shared" si="495"/>
        <v>#N/A</v>
      </c>
      <c r="HC76" s="170" t="e">
        <f t="shared" si="496"/>
        <v>#N/A</v>
      </c>
      <c r="HD76" s="170" t="e">
        <f t="shared" si="497"/>
        <v>#N/A</v>
      </c>
      <c r="HE76" s="170" t="e">
        <f t="shared" si="498"/>
        <v>#N/A</v>
      </c>
      <c r="HF76" s="170" t="e">
        <f t="shared" si="499"/>
        <v>#N/A</v>
      </c>
      <c r="HG76" s="170" t="e">
        <f t="shared" si="500"/>
        <v>#N/A</v>
      </c>
      <c r="HH76" s="170" t="e">
        <f t="shared" si="501"/>
        <v>#N/A</v>
      </c>
      <c r="HI76" s="170" t="e">
        <f t="shared" si="502"/>
        <v>#N/A</v>
      </c>
      <c r="HJ76" s="170" t="e">
        <f t="shared" si="503"/>
        <v>#N/A</v>
      </c>
      <c r="HK76" s="170" t="e">
        <f t="shared" si="504"/>
        <v>#N/A</v>
      </c>
      <c r="HL76" s="170" t="e">
        <f t="shared" si="505"/>
        <v>#N/A</v>
      </c>
      <c r="HM76" s="170" t="e">
        <f t="shared" si="506"/>
        <v>#N/A</v>
      </c>
      <c r="HN76" s="170" t="e">
        <f t="shared" si="507"/>
        <v>#N/A</v>
      </c>
      <c r="HO76" s="170" t="e">
        <f t="shared" si="508"/>
        <v>#N/A</v>
      </c>
      <c r="HP76" s="170" t="e">
        <f t="shared" si="509"/>
        <v>#N/A</v>
      </c>
      <c r="HQ76" s="170" t="e">
        <f t="shared" si="510"/>
        <v>#N/A</v>
      </c>
      <c r="HR76" s="170" t="e">
        <f t="shared" si="511"/>
        <v>#N/A</v>
      </c>
      <c r="HS76" s="170" t="e">
        <f t="shared" si="512"/>
        <v>#N/A</v>
      </c>
      <c r="HT76" s="170" t="e">
        <f t="shared" si="513"/>
        <v>#N/A</v>
      </c>
    </row>
    <row r="77" spans="1:228" hidden="1" x14ac:dyDescent="0.25">
      <c r="A77" s="4">
        <v>74</v>
      </c>
      <c r="B77" s="110"/>
      <c r="C77" s="118"/>
      <c r="D77" s="123" t="str">
        <f t="shared" si="405"/>
        <v/>
      </c>
      <c r="E77" s="96"/>
      <c r="F77" s="123" t="str">
        <f t="shared" si="406"/>
        <v/>
      </c>
      <c r="G77" s="118"/>
      <c r="H77" s="111"/>
      <c r="I77" s="36" t="str">
        <f t="shared" si="407"/>
        <v/>
      </c>
      <c r="J77" s="36" t="str">
        <f t="shared" si="408"/>
        <v/>
      </c>
      <c r="K77" s="74" t="str">
        <f t="shared" si="514"/>
        <v/>
      </c>
      <c r="L77" s="23"/>
      <c r="M77" s="58"/>
      <c r="N77" s="281"/>
      <c r="O77" s="75" t="str">
        <f>IF(AND(D77&gt;0,E77&gt;0,F77&gt;0),IF(ISBLANK(N77),IF(ISBLANK(L77),"",(F77-D77)*VLOOKUP(L77,VLookups!$A$4:$B$13,2,FALSE)),N77),"")</f>
        <v/>
      </c>
      <c r="P77" s="76" t="str">
        <f t="shared" si="409"/>
        <v/>
      </c>
      <c r="Q77" s="96"/>
      <c r="R77" s="271" t="str">
        <f>IF(AND(Q77&gt;0,E77&gt;0,NOT(O77="")),ABS(VLOOKUP($Q$1,VLookups!$A$43:$B$44,2,FALSE)-_xlfn.NORM.DIST(Q77,K77,O77,TRUE)),"")</f>
        <v/>
      </c>
      <c r="S77" s="95" t="str">
        <f>IF(AND($D77&gt;0,$E77&gt;0,$F77&gt;0,NOT(ISBLANK($L77))),_xlfn.NORM.INV(ABS(VLOOKUP($Q$1,VLookups!$A$43:$B$44,2,FALSE)-S$3),$K77,$O77),"")</f>
        <v/>
      </c>
      <c r="T77" s="94" t="str">
        <f>IF(AND($D77&gt;0,$E77&gt;0,$F77&gt;0,NOT(ISBLANK($L77))),_xlfn.NORM.INV(ABS(VLOOKUP($Q$1,VLookups!$A$43:$B$44,2,FALSE)-T$3),$K77,$O77),"")</f>
        <v/>
      </c>
      <c r="U77" s="95" t="str">
        <f>IF(AND($D77&gt;0,$E77&gt;0,$F77&gt;0,NOT(ISBLANK($L77))),_xlfn.NORM.INV(ABS(VLOOKUP($Q$1,VLookups!$A$43:$B$44,2,FALSE)-U$3),$K77,$O77),"")</f>
        <v/>
      </c>
      <c r="V77" s="94" t="str">
        <f>IF(AND($D77&gt;0,$E77&gt;0,$F77&gt;0,NOT(ISBLANK($L77))),_xlfn.NORM.INV(ABS(VLOOKUP($Q$1,VLookups!$A$43:$B$44,2,FALSE)-V$3),$K77,$O77),"")</f>
        <v/>
      </c>
      <c r="W77" s="95" t="str">
        <f>IF(AND($D77&gt;0,$E77&gt;0,$F77&gt;0,NOT(ISBLANK($L77))),_xlfn.NORM.INV(ABS(VLOOKUP($Q$1,VLookups!$A$43:$B$44,2,FALSE)-W$3),$K77,$O77),"")</f>
        <v/>
      </c>
      <c r="X77" s="94" t="str">
        <f>IF(AND($D77&gt;0,$E77&gt;0,$F77&gt;0,NOT(ISBLANK($L77))),_xlfn.NORM.INV(ABS(VLOOKUP($Q$1,VLookups!$A$43:$B$44,2,FALSE)-X$3),$K77,$O77),"")</f>
        <v/>
      </c>
      <c r="Y77" s="5"/>
      <c r="Z77" s="169" t="str">
        <f t="shared" si="515"/>
        <v/>
      </c>
      <c r="AA77" s="50" t="str">
        <f t="shared" ref="AA77:AT77" si="541">IF(ISNONTEXT($Z77),AB77-$Z77,"")</f>
        <v/>
      </c>
      <c r="AB77" s="50" t="str">
        <f t="shared" si="541"/>
        <v/>
      </c>
      <c r="AC77" s="50" t="str">
        <f t="shared" si="541"/>
        <v/>
      </c>
      <c r="AD77" s="50" t="str">
        <f t="shared" si="541"/>
        <v/>
      </c>
      <c r="AE77" s="50" t="str">
        <f t="shared" si="541"/>
        <v/>
      </c>
      <c r="AF77" s="50" t="str">
        <f t="shared" si="541"/>
        <v/>
      </c>
      <c r="AG77" s="50" t="str">
        <f t="shared" si="541"/>
        <v/>
      </c>
      <c r="AH77" s="50" t="str">
        <f t="shared" si="541"/>
        <v/>
      </c>
      <c r="AI77" s="50" t="str">
        <f t="shared" si="541"/>
        <v/>
      </c>
      <c r="AJ77" s="50" t="str">
        <f t="shared" si="541"/>
        <v/>
      </c>
      <c r="AK77" s="50" t="str">
        <f t="shared" si="541"/>
        <v/>
      </c>
      <c r="AL77" s="50" t="str">
        <f t="shared" si="541"/>
        <v/>
      </c>
      <c r="AM77" s="50" t="str">
        <f t="shared" si="541"/>
        <v/>
      </c>
      <c r="AN77" s="50" t="str">
        <f t="shared" si="541"/>
        <v/>
      </c>
      <c r="AO77" s="50" t="str">
        <f t="shared" si="541"/>
        <v/>
      </c>
      <c r="AP77" s="50" t="str">
        <f t="shared" si="541"/>
        <v/>
      </c>
      <c r="AQ77" s="50" t="str">
        <f t="shared" si="541"/>
        <v/>
      </c>
      <c r="AR77" s="50" t="str">
        <f t="shared" si="541"/>
        <v/>
      </c>
      <c r="AS77" s="50" t="str">
        <f t="shared" si="541"/>
        <v/>
      </c>
      <c r="AT77" s="50" t="str">
        <f t="shared" si="541"/>
        <v/>
      </c>
      <c r="AU77" s="50" t="str">
        <f t="shared" si="517"/>
        <v/>
      </c>
      <c r="AV77" s="50" t="str">
        <f t="shared" ref="AV77:DG77" si="542">IF(ISNONTEXT($Z77),AU77+$Z77,"")</f>
        <v/>
      </c>
      <c r="AW77" s="50" t="str">
        <f t="shared" si="542"/>
        <v/>
      </c>
      <c r="AX77" s="50" t="str">
        <f t="shared" si="542"/>
        <v/>
      </c>
      <c r="AY77" s="50" t="str">
        <f t="shared" si="542"/>
        <v/>
      </c>
      <c r="AZ77" s="50" t="str">
        <f t="shared" si="542"/>
        <v/>
      </c>
      <c r="BA77" s="50" t="str">
        <f t="shared" si="542"/>
        <v/>
      </c>
      <c r="BB77" s="50" t="str">
        <f t="shared" si="542"/>
        <v/>
      </c>
      <c r="BC77" s="50" t="str">
        <f t="shared" si="542"/>
        <v/>
      </c>
      <c r="BD77" s="50" t="str">
        <f t="shared" si="542"/>
        <v/>
      </c>
      <c r="BE77" s="50" t="str">
        <f t="shared" si="542"/>
        <v/>
      </c>
      <c r="BF77" s="50" t="str">
        <f t="shared" si="542"/>
        <v/>
      </c>
      <c r="BG77" s="50" t="str">
        <f t="shared" si="542"/>
        <v/>
      </c>
      <c r="BH77" s="50" t="str">
        <f t="shared" si="542"/>
        <v/>
      </c>
      <c r="BI77" s="50" t="str">
        <f t="shared" si="542"/>
        <v/>
      </c>
      <c r="BJ77" s="50" t="str">
        <f t="shared" si="542"/>
        <v/>
      </c>
      <c r="BK77" s="50" t="str">
        <f t="shared" si="542"/>
        <v/>
      </c>
      <c r="BL77" s="50" t="str">
        <f t="shared" si="542"/>
        <v/>
      </c>
      <c r="BM77" s="50" t="str">
        <f t="shared" si="542"/>
        <v/>
      </c>
      <c r="BN77" s="50" t="str">
        <f t="shared" si="542"/>
        <v/>
      </c>
      <c r="BO77" s="50" t="str">
        <f t="shared" si="542"/>
        <v/>
      </c>
      <c r="BP77" s="50" t="str">
        <f t="shared" si="542"/>
        <v/>
      </c>
      <c r="BQ77" s="50" t="str">
        <f t="shared" si="542"/>
        <v/>
      </c>
      <c r="BR77" s="50" t="str">
        <f t="shared" si="542"/>
        <v/>
      </c>
      <c r="BS77" s="50" t="str">
        <f t="shared" si="542"/>
        <v/>
      </c>
      <c r="BT77" s="50" t="str">
        <f t="shared" si="542"/>
        <v/>
      </c>
      <c r="BU77" s="50" t="str">
        <f t="shared" si="542"/>
        <v/>
      </c>
      <c r="BV77" s="50" t="str">
        <f t="shared" si="542"/>
        <v/>
      </c>
      <c r="BW77" s="50" t="str">
        <f t="shared" si="542"/>
        <v/>
      </c>
      <c r="BX77" s="50" t="str">
        <f t="shared" si="542"/>
        <v/>
      </c>
      <c r="BY77" s="50" t="str">
        <f t="shared" si="542"/>
        <v/>
      </c>
      <c r="BZ77" s="50" t="str">
        <f t="shared" si="542"/>
        <v/>
      </c>
      <c r="CA77" s="50" t="str">
        <f t="shared" si="542"/>
        <v/>
      </c>
      <c r="CB77" s="50" t="str">
        <f t="shared" si="542"/>
        <v/>
      </c>
      <c r="CC77" s="50" t="str">
        <f t="shared" si="542"/>
        <v/>
      </c>
      <c r="CD77" s="50" t="str">
        <f t="shared" si="542"/>
        <v/>
      </c>
      <c r="CE77" s="50" t="str">
        <f t="shared" si="542"/>
        <v/>
      </c>
      <c r="CF77" s="50" t="str">
        <f t="shared" si="542"/>
        <v/>
      </c>
      <c r="CG77" s="50" t="str">
        <f t="shared" si="542"/>
        <v/>
      </c>
      <c r="CH77" s="50" t="str">
        <f t="shared" si="542"/>
        <v/>
      </c>
      <c r="CI77" s="50" t="str">
        <f t="shared" si="542"/>
        <v/>
      </c>
      <c r="CJ77" s="50" t="str">
        <f t="shared" si="542"/>
        <v/>
      </c>
      <c r="CK77" s="50" t="str">
        <f t="shared" si="542"/>
        <v/>
      </c>
      <c r="CL77" s="50" t="str">
        <f t="shared" si="542"/>
        <v/>
      </c>
      <c r="CM77" s="50" t="str">
        <f t="shared" si="542"/>
        <v/>
      </c>
      <c r="CN77" s="50" t="str">
        <f t="shared" si="542"/>
        <v/>
      </c>
      <c r="CO77" s="50" t="str">
        <f t="shared" si="542"/>
        <v/>
      </c>
      <c r="CP77" s="50" t="str">
        <f t="shared" si="542"/>
        <v/>
      </c>
      <c r="CQ77" s="50" t="str">
        <f t="shared" si="542"/>
        <v/>
      </c>
      <c r="CR77" s="50" t="str">
        <f t="shared" si="542"/>
        <v/>
      </c>
      <c r="CS77" s="50" t="str">
        <f t="shared" si="542"/>
        <v/>
      </c>
      <c r="CT77" s="50" t="str">
        <f t="shared" si="542"/>
        <v/>
      </c>
      <c r="CU77" s="50" t="str">
        <f t="shared" si="542"/>
        <v/>
      </c>
      <c r="CV77" s="50" t="str">
        <f t="shared" si="542"/>
        <v/>
      </c>
      <c r="CW77" s="50" t="str">
        <f t="shared" si="542"/>
        <v/>
      </c>
      <c r="CX77" s="50" t="str">
        <f t="shared" si="542"/>
        <v/>
      </c>
      <c r="CY77" s="50" t="str">
        <f t="shared" si="542"/>
        <v/>
      </c>
      <c r="CZ77" s="50" t="str">
        <f t="shared" si="542"/>
        <v/>
      </c>
      <c r="DA77" s="50" t="str">
        <f t="shared" si="542"/>
        <v/>
      </c>
      <c r="DB77" s="50" t="str">
        <f t="shared" si="542"/>
        <v/>
      </c>
      <c r="DC77" s="50" t="str">
        <f t="shared" si="542"/>
        <v/>
      </c>
      <c r="DD77" s="50" t="str">
        <f t="shared" si="542"/>
        <v/>
      </c>
      <c r="DE77" s="50" t="str">
        <f t="shared" si="542"/>
        <v/>
      </c>
      <c r="DF77" s="50" t="str">
        <f t="shared" si="542"/>
        <v/>
      </c>
      <c r="DG77" s="50" t="str">
        <f t="shared" si="542"/>
        <v/>
      </c>
      <c r="DH77" s="50" t="str">
        <f t="shared" ref="DH77:DW77" si="543">IF(ISNONTEXT($Z77),DG77+$Z77,"")</f>
        <v/>
      </c>
      <c r="DI77" s="50" t="str">
        <f t="shared" si="543"/>
        <v/>
      </c>
      <c r="DJ77" s="50" t="str">
        <f t="shared" si="543"/>
        <v/>
      </c>
      <c r="DK77" s="50" t="str">
        <f t="shared" si="543"/>
        <v/>
      </c>
      <c r="DL77" s="50" t="str">
        <f t="shared" si="543"/>
        <v/>
      </c>
      <c r="DM77" s="50" t="str">
        <f t="shared" si="543"/>
        <v/>
      </c>
      <c r="DN77" s="50" t="str">
        <f t="shared" si="543"/>
        <v/>
      </c>
      <c r="DO77" s="50" t="str">
        <f t="shared" si="543"/>
        <v/>
      </c>
      <c r="DP77" s="50" t="str">
        <f t="shared" si="543"/>
        <v/>
      </c>
      <c r="DQ77" s="50" t="str">
        <f t="shared" si="543"/>
        <v/>
      </c>
      <c r="DR77" s="50" t="str">
        <f t="shared" si="543"/>
        <v/>
      </c>
      <c r="DS77" s="50" t="str">
        <f t="shared" si="543"/>
        <v/>
      </c>
      <c r="DT77" s="50" t="str">
        <f t="shared" si="543"/>
        <v/>
      </c>
      <c r="DU77" s="50" t="str">
        <f t="shared" si="543"/>
        <v/>
      </c>
      <c r="DV77" s="50" t="str">
        <f t="shared" si="543"/>
        <v/>
      </c>
      <c r="DW77" s="50" t="str">
        <f t="shared" si="543"/>
        <v/>
      </c>
      <c r="DX77" s="170" t="e">
        <f t="shared" si="413"/>
        <v>#N/A</v>
      </c>
      <c r="DY77" s="170" t="e">
        <f t="shared" si="414"/>
        <v>#N/A</v>
      </c>
      <c r="DZ77" s="170" t="e">
        <f t="shared" si="415"/>
        <v>#N/A</v>
      </c>
      <c r="EA77" s="170" t="e">
        <f t="shared" si="416"/>
        <v>#N/A</v>
      </c>
      <c r="EB77" s="170" t="e">
        <f t="shared" si="417"/>
        <v>#N/A</v>
      </c>
      <c r="EC77" s="170" t="e">
        <f t="shared" si="418"/>
        <v>#N/A</v>
      </c>
      <c r="ED77" s="170" t="e">
        <f t="shared" si="419"/>
        <v>#N/A</v>
      </c>
      <c r="EE77" s="170" t="e">
        <f t="shared" si="420"/>
        <v>#N/A</v>
      </c>
      <c r="EF77" s="170" t="e">
        <f t="shared" si="421"/>
        <v>#N/A</v>
      </c>
      <c r="EG77" s="170" t="e">
        <f t="shared" si="422"/>
        <v>#N/A</v>
      </c>
      <c r="EH77" s="170" t="e">
        <f t="shared" si="423"/>
        <v>#N/A</v>
      </c>
      <c r="EI77" s="170" t="e">
        <f t="shared" si="424"/>
        <v>#N/A</v>
      </c>
      <c r="EJ77" s="170" t="e">
        <f t="shared" si="425"/>
        <v>#N/A</v>
      </c>
      <c r="EK77" s="170" t="e">
        <f t="shared" si="426"/>
        <v>#N/A</v>
      </c>
      <c r="EL77" s="170" t="e">
        <f t="shared" si="427"/>
        <v>#N/A</v>
      </c>
      <c r="EM77" s="170" t="e">
        <f t="shared" si="428"/>
        <v>#N/A</v>
      </c>
      <c r="EN77" s="170" t="e">
        <f t="shared" si="429"/>
        <v>#N/A</v>
      </c>
      <c r="EO77" s="170" t="e">
        <f t="shared" si="430"/>
        <v>#N/A</v>
      </c>
      <c r="EP77" s="170" t="e">
        <f t="shared" si="431"/>
        <v>#N/A</v>
      </c>
      <c r="EQ77" s="170" t="e">
        <f t="shared" si="432"/>
        <v>#N/A</v>
      </c>
      <c r="ER77" s="170" t="e">
        <f t="shared" si="433"/>
        <v>#N/A</v>
      </c>
      <c r="ES77" s="170" t="e">
        <f t="shared" si="434"/>
        <v>#N/A</v>
      </c>
      <c r="ET77" s="170" t="e">
        <f t="shared" si="435"/>
        <v>#N/A</v>
      </c>
      <c r="EU77" s="170" t="e">
        <f t="shared" si="436"/>
        <v>#N/A</v>
      </c>
      <c r="EV77" s="170" t="e">
        <f t="shared" si="437"/>
        <v>#N/A</v>
      </c>
      <c r="EW77" s="170" t="e">
        <f t="shared" si="438"/>
        <v>#N/A</v>
      </c>
      <c r="EX77" s="170" t="e">
        <f t="shared" si="439"/>
        <v>#N/A</v>
      </c>
      <c r="EY77" s="170" t="e">
        <f t="shared" si="440"/>
        <v>#N/A</v>
      </c>
      <c r="EZ77" s="170" t="e">
        <f t="shared" si="441"/>
        <v>#N/A</v>
      </c>
      <c r="FA77" s="170" t="e">
        <f t="shared" si="442"/>
        <v>#N/A</v>
      </c>
      <c r="FB77" s="170" t="e">
        <f t="shared" si="443"/>
        <v>#N/A</v>
      </c>
      <c r="FC77" s="170" t="e">
        <f t="shared" si="444"/>
        <v>#N/A</v>
      </c>
      <c r="FD77" s="170" t="e">
        <f t="shared" si="445"/>
        <v>#N/A</v>
      </c>
      <c r="FE77" s="170" t="e">
        <f t="shared" si="446"/>
        <v>#N/A</v>
      </c>
      <c r="FF77" s="170" t="e">
        <f t="shared" si="447"/>
        <v>#N/A</v>
      </c>
      <c r="FG77" s="170" t="e">
        <f t="shared" si="448"/>
        <v>#N/A</v>
      </c>
      <c r="FH77" s="170" t="e">
        <f t="shared" si="449"/>
        <v>#N/A</v>
      </c>
      <c r="FI77" s="170" t="e">
        <f t="shared" si="450"/>
        <v>#N/A</v>
      </c>
      <c r="FJ77" s="170" t="e">
        <f t="shared" si="451"/>
        <v>#N/A</v>
      </c>
      <c r="FK77" s="170" t="e">
        <f t="shared" si="452"/>
        <v>#N/A</v>
      </c>
      <c r="FL77" s="170" t="e">
        <f t="shared" si="453"/>
        <v>#N/A</v>
      </c>
      <c r="FM77" s="170" t="e">
        <f t="shared" si="454"/>
        <v>#N/A</v>
      </c>
      <c r="FN77" s="170" t="e">
        <f t="shared" si="455"/>
        <v>#N/A</v>
      </c>
      <c r="FO77" s="170" t="e">
        <f t="shared" si="456"/>
        <v>#N/A</v>
      </c>
      <c r="FP77" s="170" t="e">
        <f t="shared" si="457"/>
        <v>#N/A</v>
      </c>
      <c r="FQ77" s="170" t="e">
        <f t="shared" si="458"/>
        <v>#N/A</v>
      </c>
      <c r="FR77" s="170" t="e">
        <f t="shared" si="459"/>
        <v>#N/A</v>
      </c>
      <c r="FS77" s="170" t="e">
        <f t="shared" si="460"/>
        <v>#N/A</v>
      </c>
      <c r="FT77" s="170" t="e">
        <f t="shared" si="461"/>
        <v>#N/A</v>
      </c>
      <c r="FU77" s="170" t="e">
        <f t="shared" si="462"/>
        <v>#N/A</v>
      </c>
      <c r="FV77" s="170" t="e">
        <f t="shared" si="463"/>
        <v>#N/A</v>
      </c>
      <c r="FW77" s="170" t="e">
        <f t="shared" si="464"/>
        <v>#N/A</v>
      </c>
      <c r="FX77" s="170" t="e">
        <f t="shared" si="465"/>
        <v>#N/A</v>
      </c>
      <c r="FY77" s="170" t="e">
        <f t="shared" si="466"/>
        <v>#N/A</v>
      </c>
      <c r="FZ77" s="170" t="e">
        <f t="shared" si="467"/>
        <v>#N/A</v>
      </c>
      <c r="GA77" s="170" t="e">
        <f t="shared" si="468"/>
        <v>#N/A</v>
      </c>
      <c r="GB77" s="170" t="e">
        <f t="shared" si="469"/>
        <v>#N/A</v>
      </c>
      <c r="GC77" s="170" t="e">
        <f t="shared" si="470"/>
        <v>#N/A</v>
      </c>
      <c r="GD77" s="170" t="e">
        <f t="shared" si="471"/>
        <v>#N/A</v>
      </c>
      <c r="GE77" s="170" t="e">
        <f t="shared" si="472"/>
        <v>#N/A</v>
      </c>
      <c r="GF77" s="170" t="e">
        <f t="shared" si="473"/>
        <v>#N/A</v>
      </c>
      <c r="GG77" s="170" t="e">
        <f t="shared" si="474"/>
        <v>#N/A</v>
      </c>
      <c r="GH77" s="170" t="e">
        <f t="shared" si="475"/>
        <v>#N/A</v>
      </c>
      <c r="GI77" s="170" t="e">
        <f t="shared" si="476"/>
        <v>#N/A</v>
      </c>
      <c r="GJ77" s="170" t="e">
        <f t="shared" si="477"/>
        <v>#N/A</v>
      </c>
      <c r="GK77" s="170" t="e">
        <f t="shared" si="478"/>
        <v>#N/A</v>
      </c>
      <c r="GL77" s="170" t="e">
        <f t="shared" si="479"/>
        <v>#N/A</v>
      </c>
      <c r="GM77" s="170" t="e">
        <f t="shared" si="480"/>
        <v>#N/A</v>
      </c>
      <c r="GN77" s="170" t="e">
        <f t="shared" si="481"/>
        <v>#N/A</v>
      </c>
      <c r="GO77" s="170" t="e">
        <f t="shared" si="482"/>
        <v>#N/A</v>
      </c>
      <c r="GP77" s="170" t="e">
        <f t="shared" si="483"/>
        <v>#N/A</v>
      </c>
      <c r="GQ77" s="170" t="e">
        <f t="shared" si="484"/>
        <v>#N/A</v>
      </c>
      <c r="GR77" s="170" t="e">
        <f t="shared" si="485"/>
        <v>#N/A</v>
      </c>
      <c r="GS77" s="170" t="e">
        <f t="shared" si="486"/>
        <v>#N/A</v>
      </c>
      <c r="GT77" s="170" t="e">
        <f t="shared" si="487"/>
        <v>#N/A</v>
      </c>
      <c r="GU77" s="170" t="e">
        <f t="shared" si="488"/>
        <v>#N/A</v>
      </c>
      <c r="GV77" s="170" t="e">
        <f t="shared" si="489"/>
        <v>#N/A</v>
      </c>
      <c r="GW77" s="170" t="e">
        <f t="shared" si="490"/>
        <v>#N/A</v>
      </c>
      <c r="GX77" s="170" t="e">
        <f t="shared" si="491"/>
        <v>#N/A</v>
      </c>
      <c r="GY77" s="170" t="e">
        <f t="shared" si="492"/>
        <v>#N/A</v>
      </c>
      <c r="GZ77" s="170" t="e">
        <f t="shared" si="493"/>
        <v>#N/A</v>
      </c>
      <c r="HA77" s="170" t="e">
        <f t="shared" si="494"/>
        <v>#N/A</v>
      </c>
      <c r="HB77" s="170" t="e">
        <f t="shared" si="495"/>
        <v>#N/A</v>
      </c>
      <c r="HC77" s="170" t="e">
        <f t="shared" si="496"/>
        <v>#N/A</v>
      </c>
      <c r="HD77" s="170" t="e">
        <f t="shared" si="497"/>
        <v>#N/A</v>
      </c>
      <c r="HE77" s="170" t="e">
        <f t="shared" si="498"/>
        <v>#N/A</v>
      </c>
      <c r="HF77" s="170" t="e">
        <f t="shared" si="499"/>
        <v>#N/A</v>
      </c>
      <c r="HG77" s="170" t="e">
        <f t="shared" si="500"/>
        <v>#N/A</v>
      </c>
      <c r="HH77" s="170" t="e">
        <f t="shared" si="501"/>
        <v>#N/A</v>
      </c>
      <c r="HI77" s="170" t="e">
        <f t="shared" si="502"/>
        <v>#N/A</v>
      </c>
      <c r="HJ77" s="170" t="e">
        <f t="shared" si="503"/>
        <v>#N/A</v>
      </c>
      <c r="HK77" s="170" t="e">
        <f t="shared" si="504"/>
        <v>#N/A</v>
      </c>
      <c r="HL77" s="170" t="e">
        <f t="shared" si="505"/>
        <v>#N/A</v>
      </c>
      <c r="HM77" s="170" t="e">
        <f t="shared" si="506"/>
        <v>#N/A</v>
      </c>
      <c r="HN77" s="170" t="e">
        <f t="shared" si="507"/>
        <v>#N/A</v>
      </c>
      <c r="HO77" s="170" t="e">
        <f t="shared" si="508"/>
        <v>#N/A</v>
      </c>
      <c r="HP77" s="170" t="e">
        <f t="shared" si="509"/>
        <v>#N/A</v>
      </c>
      <c r="HQ77" s="170" t="e">
        <f t="shared" si="510"/>
        <v>#N/A</v>
      </c>
      <c r="HR77" s="170" t="e">
        <f t="shared" si="511"/>
        <v>#N/A</v>
      </c>
      <c r="HS77" s="170" t="e">
        <f t="shared" si="512"/>
        <v>#N/A</v>
      </c>
      <c r="HT77" s="170" t="e">
        <f t="shared" si="513"/>
        <v>#N/A</v>
      </c>
    </row>
    <row r="78" spans="1:228" hidden="1" x14ac:dyDescent="0.25">
      <c r="A78" s="4">
        <v>75</v>
      </c>
      <c r="B78" s="110"/>
      <c r="C78" s="118"/>
      <c r="D78" s="123" t="str">
        <f t="shared" si="405"/>
        <v/>
      </c>
      <c r="E78" s="96"/>
      <c r="F78" s="123" t="str">
        <f t="shared" si="406"/>
        <v/>
      </c>
      <c r="G78" s="118"/>
      <c r="H78" s="111"/>
      <c r="I78" s="36" t="str">
        <f t="shared" si="407"/>
        <v/>
      </c>
      <c r="J78" s="36" t="str">
        <f t="shared" si="408"/>
        <v/>
      </c>
      <c r="K78" s="74" t="str">
        <f t="shared" si="514"/>
        <v/>
      </c>
      <c r="L78" s="23"/>
      <c r="M78" s="58"/>
      <c r="N78" s="281"/>
      <c r="O78" s="75" t="str">
        <f>IF(AND(D78&gt;0,E78&gt;0,F78&gt;0),IF(ISBLANK(N78),IF(ISBLANK(L78),"",(F78-D78)*VLOOKUP(L78,VLookups!$A$4:$B$13,2,FALSE)),N78),"")</f>
        <v/>
      </c>
      <c r="P78" s="76" t="str">
        <f t="shared" si="409"/>
        <v/>
      </c>
      <c r="Q78" s="96"/>
      <c r="R78" s="271" t="str">
        <f>IF(AND(Q78&gt;0,E78&gt;0,NOT(O78="")),ABS(VLOOKUP($Q$1,VLookups!$A$43:$B$44,2,FALSE)-_xlfn.NORM.DIST(Q78,K78,O78,TRUE)),"")</f>
        <v/>
      </c>
      <c r="S78" s="95" t="str">
        <f>IF(AND($D78&gt;0,$E78&gt;0,$F78&gt;0,NOT(ISBLANK($L78))),_xlfn.NORM.INV(ABS(VLOOKUP($Q$1,VLookups!$A$43:$B$44,2,FALSE)-S$3),$K78,$O78),"")</f>
        <v/>
      </c>
      <c r="T78" s="94" t="str">
        <f>IF(AND($D78&gt;0,$E78&gt;0,$F78&gt;0,NOT(ISBLANK($L78))),_xlfn.NORM.INV(ABS(VLOOKUP($Q$1,VLookups!$A$43:$B$44,2,FALSE)-T$3),$K78,$O78),"")</f>
        <v/>
      </c>
      <c r="U78" s="95" t="str">
        <f>IF(AND($D78&gt;0,$E78&gt;0,$F78&gt;0,NOT(ISBLANK($L78))),_xlfn.NORM.INV(ABS(VLOOKUP($Q$1,VLookups!$A$43:$B$44,2,FALSE)-U$3),$K78,$O78),"")</f>
        <v/>
      </c>
      <c r="V78" s="94" t="str">
        <f>IF(AND($D78&gt;0,$E78&gt;0,$F78&gt;0,NOT(ISBLANK($L78))),_xlfn.NORM.INV(ABS(VLOOKUP($Q$1,VLookups!$A$43:$B$44,2,FALSE)-V$3),$K78,$O78),"")</f>
        <v/>
      </c>
      <c r="W78" s="95" t="str">
        <f>IF(AND($D78&gt;0,$E78&gt;0,$F78&gt;0,NOT(ISBLANK($L78))),_xlfn.NORM.INV(ABS(VLOOKUP($Q$1,VLookups!$A$43:$B$44,2,FALSE)-W$3),$K78,$O78),"")</f>
        <v/>
      </c>
      <c r="X78" s="94" t="str">
        <f>IF(AND($D78&gt;0,$E78&gt;0,$F78&gt;0,NOT(ISBLANK($L78))),_xlfn.NORM.INV(ABS(VLOOKUP($Q$1,VLookups!$A$43:$B$44,2,FALSE)-X$3),$K78,$O78),"")</f>
        <v/>
      </c>
      <c r="Y78" s="5"/>
      <c r="Z78" s="169" t="str">
        <f t="shared" si="515"/>
        <v/>
      </c>
      <c r="AA78" s="50" t="str">
        <f t="shared" ref="AA78:AT78" si="544">IF(ISNONTEXT($Z78),AB78-$Z78,"")</f>
        <v/>
      </c>
      <c r="AB78" s="50" t="str">
        <f t="shared" si="544"/>
        <v/>
      </c>
      <c r="AC78" s="50" t="str">
        <f t="shared" si="544"/>
        <v/>
      </c>
      <c r="AD78" s="50" t="str">
        <f t="shared" si="544"/>
        <v/>
      </c>
      <c r="AE78" s="50" t="str">
        <f t="shared" si="544"/>
        <v/>
      </c>
      <c r="AF78" s="50" t="str">
        <f t="shared" si="544"/>
        <v/>
      </c>
      <c r="AG78" s="50" t="str">
        <f t="shared" si="544"/>
        <v/>
      </c>
      <c r="AH78" s="50" t="str">
        <f t="shared" si="544"/>
        <v/>
      </c>
      <c r="AI78" s="50" t="str">
        <f t="shared" si="544"/>
        <v/>
      </c>
      <c r="AJ78" s="50" t="str">
        <f t="shared" si="544"/>
        <v/>
      </c>
      <c r="AK78" s="50" t="str">
        <f t="shared" si="544"/>
        <v/>
      </c>
      <c r="AL78" s="50" t="str">
        <f t="shared" si="544"/>
        <v/>
      </c>
      <c r="AM78" s="50" t="str">
        <f t="shared" si="544"/>
        <v/>
      </c>
      <c r="AN78" s="50" t="str">
        <f t="shared" si="544"/>
        <v/>
      </c>
      <c r="AO78" s="50" t="str">
        <f t="shared" si="544"/>
        <v/>
      </c>
      <c r="AP78" s="50" t="str">
        <f t="shared" si="544"/>
        <v/>
      </c>
      <c r="AQ78" s="50" t="str">
        <f t="shared" si="544"/>
        <v/>
      </c>
      <c r="AR78" s="50" t="str">
        <f t="shared" si="544"/>
        <v/>
      </c>
      <c r="AS78" s="50" t="str">
        <f t="shared" si="544"/>
        <v/>
      </c>
      <c r="AT78" s="50" t="str">
        <f t="shared" si="544"/>
        <v/>
      </c>
      <c r="AU78" s="50" t="str">
        <f t="shared" si="517"/>
        <v/>
      </c>
      <c r="AV78" s="50" t="str">
        <f t="shared" ref="AV78:DG78" si="545">IF(ISNONTEXT($Z78),AU78+$Z78,"")</f>
        <v/>
      </c>
      <c r="AW78" s="50" t="str">
        <f t="shared" si="545"/>
        <v/>
      </c>
      <c r="AX78" s="50" t="str">
        <f t="shared" si="545"/>
        <v/>
      </c>
      <c r="AY78" s="50" t="str">
        <f t="shared" si="545"/>
        <v/>
      </c>
      <c r="AZ78" s="50" t="str">
        <f t="shared" si="545"/>
        <v/>
      </c>
      <c r="BA78" s="50" t="str">
        <f t="shared" si="545"/>
        <v/>
      </c>
      <c r="BB78" s="50" t="str">
        <f t="shared" si="545"/>
        <v/>
      </c>
      <c r="BC78" s="50" t="str">
        <f t="shared" si="545"/>
        <v/>
      </c>
      <c r="BD78" s="50" t="str">
        <f t="shared" si="545"/>
        <v/>
      </c>
      <c r="BE78" s="50" t="str">
        <f t="shared" si="545"/>
        <v/>
      </c>
      <c r="BF78" s="50" t="str">
        <f t="shared" si="545"/>
        <v/>
      </c>
      <c r="BG78" s="50" t="str">
        <f t="shared" si="545"/>
        <v/>
      </c>
      <c r="BH78" s="50" t="str">
        <f t="shared" si="545"/>
        <v/>
      </c>
      <c r="BI78" s="50" t="str">
        <f t="shared" si="545"/>
        <v/>
      </c>
      <c r="BJ78" s="50" t="str">
        <f t="shared" si="545"/>
        <v/>
      </c>
      <c r="BK78" s="50" t="str">
        <f t="shared" si="545"/>
        <v/>
      </c>
      <c r="BL78" s="50" t="str">
        <f t="shared" si="545"/>
        <v/>
      </c>
      <c r="BM78" s="50" t="str">
        <f t="shared" si="545"/>
        <v/>
      </c>
      <c r="BN78" s="50" t="str">
        <f t="shared" si="545"/>
        <v/>
      </c>
      <c r="BO78" s="50" t="str">
        <f t="shared" si="545"/>
        <v/>
      </c>
      <c r="BP78" s="50" t="str">
        <f t="shared" si="545"/>
        <v/>
      </c>
      <c r="BQ78" s="50" t="str">
        <f t="shared" si="545"/>
        <v/>
      </c>
      <c r="BR78" s="50" t="str">
        <f t="shared" si="545"/>
        <v/>
      </c>
      <c r="BS78" s="50" t="str">
        <f t="shared" si="545"/>
        <v/>
      </c>
      <c r="BT78" s="50" t="str">
        <f t="shared" si="545"/>
        <v/>
      </c>
      <c r="BU78" s="50" t="str">
        <f t="shared" si="545"/>
        <v/>
      </c>
      <c r="BV78" s="50" t="str">
        <f t="shared" si="545"/>
        <v/>
      </c>
      <c r="BW78" s="50" t="str">
        <f t="shared" si="545"/>
        <v/>
      </c>
      <c r="BX78" s="50" t="str">
        <f t="shared" si="545"/>
        <v/>
      </c>
      <c r="BY78" s="50" t="str">
        <f t="shared" si="545"/>
        <v/>
      </c>
      <c r="BZ78" s="50" t="str">
        <f t="shared" si="545"/>
        <v/>
      </c>
      <c r="CA78" s="50" t="str">
        <f t="shared" si="545"/>
        <v/>
      </c>
      <c r="CB78" s="50" t="str">
        <f t="shared" si="545"/>
        <v/>
      </c>
      <c r="CC78" s="50" t="str">
        <f t="shared" si="545"/>
        <v/>
      </c>
      <c r="CD78" s="50" t="str">
        <f t="shared" si="545"/>
        <v/>
      </c>
      <c r="CE78" s="50" t="str">
        <f t="shared" si="545"/>
        <v/>
      </c>
      <c r="CF78" s="50" t="str">
        <f t="shared" si="545"/>
        <v/>
      </c>
      <c r="CG78" s="50" t="str">
        <f t="shared" si="545"/>
        <v/>
      </c>
      <c r="CH78" s="50" t="str">
        <f t="shared" si="545"/>
        <v/>
      </c>
      <c r="CI78" s="50" t="str">
        <f t="shared" si="545"/>
        <v/>
      </c>
      <c r="CJ78" s="50" t="str">
        <f t="shared" si="545"/>
        <v/>
      </c>
      <c r="CK78" s="50" t="str">
        <f t="shared" si="545"/>
        <v/>
      </c>
      <c r="CL78" s="50" t="str">
        <f t="shared" si="545"/>
        <v/>
      </c>
      <c r="CM78" s="50" t="str">
        <f t="shared" si="545"/>
        <v/>
      </c>
      <c r="CN78" s="50" t="str">
        <f t="shared" si="545"/>
        <v/>
      </c>
      <c r="CO78" s="50" t="str">
        <f t="shared" si="545"/>
        <v/>
      </c>
      <c r="CP78" s="50" t="str">
        <f t="shared" si="545"/>
        <v/>
      </c>
      <c r="CQ78" s="50" t="str">
        <f t="shared" si="545"/>
        <v/>
      </c>
      <c r="CR78" s="50" t="str">
        <f t="shared" si="545"/>
        <v/>
      </c>
      <c r="CS78" s="50" t="str">
        <f t="shared" si="545"/>
        <v/>
      </c>
      <c r="CT78" s="50" t="str">
        <f t="shared" si="545"/>
        <v/>
      </c>
      <c r="CU78" s="50" t="str">
        <f t="shared" si="545"/>
        <v/>
      </c>
      <c r="CV78" s="50" t="str">
        <f t="shared" si="545"/>
        <v/>
      </c>
      <c r="CW78" s="50" t="str">
        <f t="shared" si="545"/>
        <v/>
      </c>
      <c r="CX78" s="50" t="str">
        <f t="shared" si="545"/>
        <v/>
      </c>
      <c r="CY78" s="50" t="str">
        <f t="shared" si="545"/>
        <v/>
      </c>
      <c r="CZ78" s="50" t="str">
        <f t="shared" si="545"/>
        <v/>
      </c>
      <c r="DA78" s="50" t="str">
        <f t="shared" si="545"/>
        <v/>
      </c>
      <c r="DB78" s="50" t="str">
        <f t="shared" si="545"/>
        <v/>
      </c>
      <c r="DC78" s="50" t="str">
        <f t="shared" si="545"/>
        <v/>
      </c>
      <c r="DD78" s="50" t="str">
        <f t="shared" si="545"/>
        <v/>
      </c>
      <c r="DE78" s="50" t="str">
        <f t="shared" si="545"/>
        <v/>
      </c>
      <c r="DF78" s="50" t="str">
        <f t="shared" si="545"/>
        <v/>
      </c>
      <c r="DG78" s="50" t="str">
        <f t="shared" si="545"/>
        <v/>
      </c>
      <c r="DH78" s="50" t="str">
        <f t="shared" ref="DH78:DW78" si="546">IF(ISNONTEXT($Z78),DG78+$Z78,"")</f>
        <v/>
      </c>
      <c r="DI78" s="50" t="str">
        <f t="shared" si="546"/>
        <v/>
      </c>
      <c r="DJ78" s="50" t="str">
        <f t="shared" si="546"/>
        <v/>
      </c>
      <c r="DK78" s="50" t="str">
        <f t="shared" si="546"/>
        <v/>
      </c>
      <c r="DL78" s="50" t="str">
        <f t="shared" si="546"/>
        <v/>
      </c>
      <c r="DM78" s="50" t="str">
        <f t="shared" si="546"/>
        <v/>
      </c>
      <c r="DN78" s="50" t="str">
        <f t="shared" si="546"/>
        <v/>
      </c>
      <c r="DO78" s="50" t="str">
        <f t="shared" si="546"/>
        <v/>
      </c>
      <c r="DP78" s="50" t="str">
        <f t="shared" si="546"/>
        <v/>
      </c>
      <c r="DQ78" s="50" t="str">
        <f t="shared" si="546"/>
        <v/>
      </c>
      <c r="DR78" s="50" t="str">
        <f t="shared" si="546"/>
        <v/>
      </c>
      <c r="DS78" s="50" t="str">
        <f t="shared" si="546"/>
        <v/>
      </c>
      <c r="DT78" s="50" t="str">
        <f t="shared" si="546"/>
        <v/>
      </c>
      <c r="DU78" s="50" t="str">
        <f t="shared" si="546"/>
        <v/>
      </c>
      <c r="DV78" s="50" t="str">
        <f t="shared" si="546"/>
        <v/>
      </c>
      <c r="DW78" s="50" t="str">
        <f t="shared" si="546"/>
        <v/>
      </c>
      <c r="DX78" s="170" t="e">
        <f t="shared" si="413"/>
        <v>#N/A</v>
      </c>
      <c r="DY78" s="170" t="e">
        <f t="shared" si="414"/>
        <v>#N/A</v>
      </c>
      <c r="DZ78" s="170" t="e">
        <f t="shared" si="415"/>
        <v>#N/A</v>
      </c>
      <c r="EA78" s="170" t="e">
        <f t="shared" si="416"/>
        <v>#N/A</v>
      </c>
      <c r="EB78" s="170" t="e">
        <f t="shared" si="417"/>
        <v>#N/A</v>
      </c>
      <c r="EC78" s="170" t="e">
        <f t="shared" si="418"/>
        <v>#N/A</v>
      </c>
      <c r="ED78" s="170" t="e">
        <f t="shared" si="419"/>
        <v>#N/A</v>
      </c>
      <c r="EE78" s="170" t="e">
        <f t="shared" si="420"/>
        <v>#N/A</v>
      </c>
      <c r="EF78" s="170" t="e">
        <f t="shared" si="421"/>
        <v>#N/A</v>
      </c>
      <c r="EG78" s="170" t="e">
        <f t="shared" si="422"/>
        <v>#N/A</v>
      </c>
      <c r="EH78" s="170" t="e">
        <f t="shared" si="423"/>
        <v>#N/A</v>
      </c>
      <c r="EI78" s="170" t="e">
        <f t="shared" si="424"/>
        <v>#N/A</v>
      </c>
      <c r="EJ78" s="170" t="e">
        <f t="shared" si="425"/>
        <v>#N/A</v>
      </c>
      <c r="EK78" s="170" t="e">
        <f t="shared" si="426"/>
        <v>#N/A</v>
      </c>
      <c r="EL78" s="170" t="e">
        <f t="shared" si="427"/>
        <v>#N/A</v>
      </c>
      <c r="EM78" s="170" t="e">
        <f t="shared" si="428"/>
        <v>#N/A</v>
      </c>
      <c r="EN78" s="170" t="e">
        <f t="shared" si="429"/>
        <v>#N/A</v>
      </c>
      <c r="EO78" s="170" t="e">
        <f t="shared" si="430"/>
        <v>#N/A</v>
      </c>
      <c r="EP78" s="170" t="e">
        <f t="shared" si="431"/>
        <v>#N/A</v>
      </c>
      <c r="EQ78" s="170" t="e">
        <f t="shared" si="432"/>
        <v>#N/A</v>
      </c>
      <c r="ER78" s="170" t="e">
        <f t="shared" si="433"/>
        <v>#N/A</v>
      </c>
      <c r="ES78" s="170" t="e">
        <f t="shared" si="434"/>
        <v>#N/A</v>
      </c>
      <c r="ET78" s="170" t="e">
        <f t="shared" si="435"/>
        <v>#N/A</v>
      </c>
      <c r="EU78" s="170" t="e">
        <f t="shared" si="436"/>
        <v>#N/A</v>
      </c>
      <c r="EV78" s="170" t="e">
        <f t="shared" si="437"/>
        <v>#N/A</v>
      </c>
      <c r="EW78" s="170" t="e">
        <f t="shared" si="438"/>
        <v>#N/A</v>
      </c>
      <c r="EX78" s="170" t="e">
        <f t="shared" si="439"/>
        <v>#N/A</v>
      </c>
      <c r="EY78" s="170" t="e">
        <f t="shared" si="440"/>
        <v>#N/A</v>
      </c>
      <c r="EZ78" s="170" t="e">
        <f t="shared" si="441"/>
        <v>#N/A</v>
      </c>
      <c r="FA78" s="170" t="e">
        <f t="shared" si="442"/>
        <v>#N/A</v>
      </c>
      <c r="FB78" s="170" t="e">
        <f t="shared" si="443"/>
        <v>#N/A</v>
      </c>
      <c r="FC78" s="170" t="e">
        <f t="shared" si="444"/>
        <v>#N/A</v>
      </c>
      <c r="FD78" s="170" t="e">
        <f t="shared" si="445"/>
        <v>#N/A</v>
      </c>
      <c r="FE78" s="170" t="e">
        <f t="shared" si="446"/>
        <v>#N/A</v>
      </c>
      <c r="FF78" s="170" t="e">
        <f t="shared" si="447"/>
        <v>#N/A</v>
      </c>
      <c r="FG78" s="170" t="e">
        <f t="shared" si="448"/>
        <v>#N/A</v>
      </c>
      <c r="FH78" s="170" t="e">
        <f t="shared" si="449"/>
        <v>#N/A</v>
      </c>
      <c r="FI78" s="170" t="e">
        <f t="shared" si="450"/>
        <v>#N/A</v>
      </c>
      <c r="FJ78" s="170" t="e">
        <f t="shared" si="451"/>
        <v>#N/A</v>
      </c>
      <c r="FK78" s="170" t="e">
        <f t="shared" si="452"/>
        <v>#N/A</v>
      </c>
      <c r="FL78" s="170" t="e">
        <f t="shared" si="453"/>
        <v>#N/A</v>
      </c>
      <c r="FM78" s="170" t="e">
        <f t="shared" si="454"/>
        <v>#N/A</v>
      </c>
      <c r="FN78" s="170" t="e">
        <f t="shared" si="455"/>
        <v>#N/A</v>
      </c>
      <c r="FO78" s="170" t="e">
        <f t="shared" si="456"/>
        <v>#N/A</v>
      </c>
      <c r="FP78" s="170" t="e">
        <f t="shared" si="457"/>
        <v>#N/A</v>
      </c>
      <c r="FQ78" s="170" t="e">
        <f t="shared" si="458"/>
        <v>#N/A</v>
      </c>
      <c r="FR78" s="170" t="e">
        <f t="shared" si="459"/>
        <v>#N/A</v>
      </c>
      <c r="FS78" s="170" t="e">
        <f t="shared" si="460"/>
        <v>#N/A</v>
      </c>
      <c r="FT78" s="170" t="e">
        <f t="shared" si="461"/>
        <v>#N/A</v>
      </c>
      <c r="FU78" s="170" t="e">
        <f t="shared" si="462"/>
        <v>#N/A</v>
      </c>
      <c r="FV78" s="170" t="e">
        <f t="shared" si="463"/>
        <v>#N/A</v>
      </c>
      <c r="FW78" s="170" t="e">
        <f t="shared" si="464"/>
        <v>#N/A</v>
      </c>
      <c r="FX78" s="170" t="e">
        <f t="shared" si="465"/>
        <v>#N/A</v>
      </c>
      <c r="FY78" s="170" t="e">
        <f t="shared" si="466"/>
        <v>#N/A</v>
      </c>
      <c r="FZ78" s="170" t="e">
        <f t="shared" si="467"/>
        <v>#N/A</v>
      </c>
      <c r="GA78" s="170" t="e">
        <f t="shared" si="468"/>
        <v>#N/A</v>
      </c>
      <c r="GB78" s="170" t="e">
        <f t="shared" si="469"/>
        <v>#N/A</v>
      </c>
      <c r="GC78" s="170" t="e">
        <f t="shared" si="470"/>
        <v>#N/A</v>
      </c>
      <c r="GD78" s="170" t="e">
        <f t="shared" si="471"/>
        <v>#N/A</v>
      </c>
      <c r="GE78" s="170" t="e">
        <f t="shared" si="472"/>
        <v>#N/A</v>
      </c>
      <c r="GF78" s="170" t="e">
        <f t="shared" si="473"/>
        <v>#N/A</v>
      </c>
      <c r="GG78" s="170" t="e">
        <f t="shared" si="474"/>
        <v>#N/A</v>
      </c>
      <c r="GH78" s="170" t="e">
        <f t="shared" si="475"/>
        <v>#N/A</v>
      </c>
      <c r="GI78" s="170" t="e">
        <f t="shared" si="476"/>
        <v>#N/A</v>
      </c>
      <c r="GJ78" s="170" t="e">
        <f t="shared" si="477"/>
        <v>#N/A</v>
      </c>
      <c r="GK78" s="170" t="e">
        <f t="shared" si="478"/>
        <v>#N/A</v>
      </c>
      <c r="GL78" s="170" t="e">
        <f t="shared" si="479"/>
        <v>#N/A</v>
      </c>
      <c r="GM78" s="170" t="e">
        <f t="shared" si="480"/>
        <v>#N/A</v>
      </c>
      <c r="GN78" s="170" t="e">
        <f t="shared" si="481"/>
        <v>#N/A</v>
      </c>
      <c r="GO78" s="170" t="e">
        <f t="shared" si="482"/>
        <v>#N/A</v>
      </c>
      <c r="GP78" s="170" t="e">
        <f t="shared" si="483"/>
        <v>#N/A</v>
      </c>
      <c r="GQ78" s="170" t="e">
        <f t="shared" si="484"/>
        <v>#N/A</v>
      </c>
      <c r="GR78" s="170" t="e">
        <f t="shared" si="485"/>
        <v>#N/A</v>
      </c>
      <c r="GS78" s="170" t="e">
        <f t="shared" si="486"/>
        <v>#N/A</v>
      </c>
      <c r="GT78" s="170" t="e">
        <f t="shared" si="487"/>
        <v>#N/A</v>
      </c>
      <c r="GU78" s="170" t="e">
        <f t="shared" si="488"/>
        <v>#N/A</v>
      </c>
      <c r="GV78" s="170" t="e">
        <f t="shared" si="489"/>
        <v>#N/A</v>
      </c>
      <c r="GW78" s="170" t="e">
        <f t="shared" si="490"/>
        <v>#N/A</v>
      </c>
      <c r="GX78" s="170" t="e">
        <f t="shared" si="491"/>
        <v>#N/A</v>
      </c>
      <c r="GY78" s="170" t="e">
        <f t="shared" si="492"/>
        <v>#N/A</v>
      </c>
      <c r="GZ78" s="170" t="e">
        <f t="shared" si="493"/>
        <v>#N/A</v>
      </c>
      <c r="HA78" s="170" t="e">
        <f t="shared" si="494"/>
        <v>#N/A</v>
      </c>
      <c r="HB78" s="170" t="e">
        <f t="shared" si="495"/>
        <v>#N/A</v>
      </c>
      <c r="HC78" s="170" t="e">
        <f t="shared" si="496"/>
        <v>#N/A</v>
      </c>
      <c r="HD78" s="170" t="e">
        <f t="shared" si="497"/>
        <v>#N/A</v>
      </c>
      <c r="HE78" s="170" t="e">
        <f t="shared" si="498"/>
        <v>#N/A</v>
      </c>
      <c r="HF78" s="170" t="e">
        <f t="shared" si="499"/>
        <v>#N/A</v>
      </c>
      <c r="HG78" s="170" t="e">
        <f t="shared" si="500"/>
        <v>#N/A</v>
      </c>
      <c r="HH78" s="170" t="e">
        <f t="shared" si="501"/>
        <v>#N/A</v>
      </c>
      <c r="HI78" s="170" t="e">
        <f t="shared" si="502"/>
        <v>#N/A</v>
      </c>
      <c r="HJ78" s="170" t="e">
        <f t="shared" si="503"/>
        <v>#N/A</v>
      </c>
      <c r="HK78" s="170" t="e">
        <f t="shared" si="504"/>
        <v>#N/A</v>
      </c>
      <c r="HL78" s="170" t="e">
        <f t="shared" si="505"/>
        <v>#N/A</v>
      </c>
      <c r="HM78" s="170" t="e">
        <f t="shared" si="506"/>
        <v>#N/A</v>
      </c>
      <c r="HN78" s="170" t="e">
        <f t="shared" si="507"/>
        <v>#N/A</v>
      </c>
      <c r="HO78" s="170" t="e">
        <f t="shared" si="508"/>
        <v>#N/A</v>
      </c>
      <c r="HP78" s="170" t="e">
        <f t="shared" si="509"/>
        <v>#N/A</v>
      </c>
      <c r="HQ78" s="170" t="e">
        <f t="shared" si="510"/>
        <v>#N/A</v>
      </c>
      <c r="HR78" s="170" t="e">
        <f t="shared" si="511"/>
        <v>#N/A</v>
      </c>
      <c r="HS78" s="170" t="e">
        <f t="shared" si="512"/>
        <v>#N/A</v>
      </c>
      <c r="HT78" s="170" t="e">
        <f t="shared" si="513"/>
        <v>#N/A</v>
      </c>
    </row>
    <row r="79" spans="1:228" hidden="1" x14ac:dyDescent="0.25">
      <c r="A79" s="4">
        <v>76</v>
      </c>
      <c r="B79" s="110"/>
      <c r="C79" s="118"/>
      <c r="D79" s="123" t="str">
        <f t="shared" si="405"/>
        <v/>
      </c>
      <c r="E79" s="96"/>
      <c r="F79" s="123" t="str">
        <f t="shared" si="406"/>
        <v/>
      </c>
      <c r="G79" s="118"/>
      <c r="H79" s="111"/>
      <c r="I79" s="36" t="str">
        <f t="shared" si="407"/>
        <v/>
      </c>
      <c r="J79" s="36" t="str">
        <f t="shared" si="408"/>
        <v/>
      </c>
      <c r="K79" s="74" t="str">
        <f t="shared" si="514"/>
        <v/>
      </c>
      <c r="L79" s="23"/>
      <c r="M79" s="58"/>
      <c r="N79" s="281"/>
      <c r="O79" s="75" t="str">
        <f>IF(AND(D79&gt;0,E79&gt;0,F79&gt;0),IF(ISBLANK(N79),IF(ISBLANK(L79),"",(F79-D79)*VLOOKUP(L79,VLookups!$A$4:$B$13,2,FALSE)),N79),"")</f>
        <v/>
      </c>
      <c r="P79" s="76" t="str">
        <f t="shared" si="409"/>
        <v/>
      </c>
      <c r="Q79" s="96"/>
      <c r="R79" s="271" t="str">
        <f>IF(AND(Q79&gt;0,E79&gt;0,NOT(O79="")),ABS(VLOOKUP($Q$1,VLookups!$A$43:$B$44,2,FALSE)-_xlfn.NORM.DIST(Q79,K79,O79,TRUE)),"")</f>
        <v/>
      </c>
      <c r="S79" s="95" t="str">
        <f>IF(AND($D79&gt;0,$E79&gt;0,$F79&gt;0,NOT(ISBLANK($L79))),_xlfn.NORM.INV(ABS(VLOOKUP($Q$1,VLookups!$A$43:$B$44,2,FALSE)-S$3),$K79,$O79),"")</f>
        <v/>
      </c>
      <c r="T79" s="94" t="str">
        <f>IF(AND($D79&gt;0,$E79&gt;0,$F79&gt;0,NOT(ISBLANK($L79))),_xlfn.NORM.INV(ABS(VLOOKUP($Q$1,VLookups!$A$43:$B$44,2,FALSE)-T$3),$K79,$O79),"")</f>
        <v/>
      </c>
      <c r="U79" s="95" t="str">
        <f>IF(AND($D79&gt;0,$E79&gt;0,$F79&gt;0,NOT(ISBLANK($L79))),_xlfn.NORM.INV(ABS(VLOOKUP($Q$1,VLookups!$A$43:$B$44,2,FALSE)-U$3),$K79,$O79),"")</f>
        <v/>
      </c>
      <c r="V79" s="94" t="str">
        <f>IF(AND($D79&gt;0,$E79&gt;0,$F79&gt;0,NOT(ISBLANK($L79))),_xlfn.NORM.INV(ABS(VLOOKUP($Q$1,VLookups!$A$43:$B$44,2,FALSE)-V$3),$K79,$O79),"")</f>
        <v/>
      </c>
      <c r="W79" s="95" t="str">
        <f>IF(AND($D79&gt;0,$E79&gt;0,$F79&gt;0,NOT(ISBLANK($L79))),_xlfn.NORM.INV(ABS(VLOOKUP($Q$1,VLookups!$A$43:$B$44,2,FALSE)-W$3),$K79,$O79),"")</f>
        <v/>
      </c>
      <c r="X79" s="94" t="str">
        <f>IF(AND($D79&gt;0,$E79&gt;0,$F79&gt;0,NOT(ISBLANK($L79))),_xlfn.NORM.INV(ABS(VLOOKUP($Q$1,VLookups!$A$43:$B$44,2,FALSE)-X$3),$K79,$O79),"")</f>
        <v/>
      </c>
      <c r="Y79" s="5"/>
      <c r="Z79" s="169" t="str">
        <f t="shared" si="515"/>
        <v/>
      </c>
      <c r="AA79" s="50" t="str">
        <f t="shared" ref="AA79:AT79" si="547">IF(ISNONTEXT($Z79),AB79-$Z79,"")</f>
        <v/>
      </c>
      <c r="AB79" s="50" t="str">
        <f t="shared" si="547"/>
        <v/>
      </c>
      <c r="AC79" s="50" t="str">
        <f t="shared" si="547"/>
        <v/>
      </c>
      <c r="AD79" s="50" t="str">
        <f t="shared" si="547"/>
        <v/>
      </c>
      <c r="AE79" s="50" t="str">
        <f t="shared" si="547"/>
        <v/>
      </c>
      <c r="AF79" s="50" t="str">
        <f t="shared" si="547"/>
        <v/>
      </c>
      <c r="AG79" s="50" t="str">
        <f t="shared" si="547"/>
        <v/>
      </c>
      <c r="AH79" s="50" t="str">
        <f t="shared" si="547"/>
        <v/>
      </c>
      <c r="AI79" s="50" t="str">
        <f t="shared" si="547"/>
        <v/>
      </c>
      <c r="AJ79" s="50" t="str">
        <f t="shared" si="547"/>
        <v/>
      </c>
      <c r="AK79" s="50" t="str">
        <f t="shared" si="547"/>
        <v/>
      </c>
      <c r="AL79" s="50" t="str">
        <f t="shared" si="547"/>
        <v/>
      </c>
      <c r="AM79" s="50" t="str">
        <f t="shared" si="547"/>
        <v/>
      </c>
      <c r="AN79" s="50" t="str">
        <f t="shared" si="547"/>
        <v/>
      </c>
      <c r="AO79" s="50" t="str">
        <f t="shared" si="547"/>
        <v/>
      </c>
      <c r="AP79" s="50" t="str">
        <f t="shared" si="547"/>
        <v/>
      </c>
      <c r="AQ79" s="50" t="str">
        <f t="shared" si="547"/>
        <v/>
      </c>
      <c r="AR79" s="50" t="str">
        <f t="shared" si="547"/>
        <v/>
      </c>
      <c r="AS79" s="50" t="str">
        <f t="shared" si="547"/>
        <v/>
      </c>
      <c r="AT79" s="50" t="str">
        <f t="shared" si="547"/>
        <v/>
      </c>
      <c r="AU79" s="50" t="str">
        <f t="shared" si="517"/>
        <v/>
      </c>
      <c r="AV79" s="50" t="str">
        <f t="shared" ref="AV79:DG79" si="548">IF(ISNONTEXT($Z79),AU79+$Z79,"")</f>
        <v/>
      </c>
      <c r="AW79" s="50" t="str">
        <f t="shared" si="548"/>
        <v/>
      </c>
      <c r="AX79" s="50" t="str">
        <f t="shared" si="548"/>
        <v/>
      </c>
      <c r="AY79" s="50" t="str">
        <f t="shared" si="548"/>
        <v/>
      </c>
      <c r="AZ79" s="50" t="str">
        <f t="shared" si="548"/>
        <v/>
      </c>
      <c r="BA79" s="50" t="str">
        <f t="shared" si="548"/>
        <v/>
      </c>
      <c r="BB79" s="50" t="str">
        <f t="shared" si="548"/>
        <v/>
      </c>
      <c r="BC79" s="50" t="str">
        <f t="shared" si="548"/>
        <v/>
      </c>
      <c r="BD79" s="50" t="str">
        <f t="shared" si="548"/>
        <v/>
      </c>
      <c r="BE79" s="50" t="str">
        <f t="shared" si="548"/>
        <v/>
      </c>
      <c r="BF79" s="50" t="str">
        <f t="shared" si="548"/>
        <v/>
      </c>
      <c r="BG79" s="50" t="str">
        <f t="shared" si="548"/>
        <v/>
      </c>
      <c r="BH79" s="50" t="str">
        <f t="shared" si="548"/>
        <v/>
      </c>
      <c r="BI79" s="50" t="str">
        <f t="shared" si="548"/>
        <v/>
      </c>
      <c r="BJ79" s="50" t="str">
        <f t="shared" si="548"/>
        <v/>
      </c>
      <c r="BK79" s="50" t="str">
        <f t="shared" si="548"/>
        <v/>
      </c>
      <c r="BL79" s="50" t="str">
        <f t="shared" si="548"/>
        <v/>
      </c>
      <c r="BM79" s="50" t="str">
        <f t="shared" si="548"/>
        <v/>
      </c>
      <c r="BN79" s="50" t="str">
        <f t="shared" si="548"/>
        <v/>
      </c>
      <c r="BO79" s="50" t="str">
        <f t="shared" si="548"/>
        <v/>
      </c>
      <c r="BP79" s="50" t="str">
        <f t="shared" si="548"/>
        <v/>
      </c>
      <c r="BQ79" s="50" t="str">
        <f t="shared" si="548"/>
        <v/>
      </c>
      <c r="BR79" s="50" t="str">
        <f t="shared" si="548"/>
        <v/>
      </c>
      <c r="BS79" s="50" t="str">
        <f t="shared" si="548"/>
        <v/>
      </c>
      <c r="BT79" s="50" t="str">
        <f t="shared" si="548"/>
        <v/>
      </c>
      <c r="BU79" s="50" t="str">
        <f t="shared" si="548"/>
        <v/>
      </c>
      <c r="BV79" s="50" t="str">
        <f t="shared" si="548"/>
        <v/>
      </c>
      <c r="BW79" s="50" t="str">
        <f t="shared" si="548"/>
        <v/>
      </c>
      <c r="BX79" s="50" t="str">
        <f t="shared" si="548"/>
        <v/>
      </c>
      <c r="BY79" s="50" t="str">
        <f t="shared" si="548"/>
        <v/>
      </c>
      <c r="BZ79" s="50" t="str">
        <f t="shared" si="548"/>
        <v/>
      </c>
      <c r="CA79" s="50" t="str">
        <f t="shared" si="548"/>
        <v/>
      </c>
      <c r="CB79" s="50" t="str">
        <f t="shared" si="548"/>
        <v/>
      </c>
      <c r="CC79" s="50" t="str">
        <f t="shared" si="548"/>
        <v/>
      </c>
      <c r="CD79" s="50" t="str">
        <f t="shared" si="548"/>
        <v/>
      </c>
      <c r="CE79" s="50" t="str">
        <f t="shared" si="548"/>
        <v/>
      </c>
      <c r="CF79" s="50" t="str">
        <f t="shared" si="548"/>
        <v/>
      </c>
      <c r="CG79" s="50" t="str">
        <f t="shared" si="548"/>
        <v/>
      </c>
      <c r="CH79" s="50" t="str">
        <f t="shared" si="548"/>
        <v/>
      </c>
      <c r="CI79" s="50" t="str">
        <f t="shared" si="548"/>
        <v/>
      </c>
      <c r="CJ79" s="50" t="str">
        <f t="shared" si="548"/>
        <v/>
      </c>
      <c r="CK79" s="50" t="str">
        <f t="shared" si="548"/>
        <v/>
      </c>
      <c r="CL79" s="50" t="str">
        <f t="shared" si="548"/>
        <v/>
      </c>
      <c r="CM79" s="50" t="str">
        <f t="shared" si="548"/>
        <v/>
      </c>
      <c r="CN79" s="50" t="str">
        <f t="shared" si="548"/>
        <v/>
      </c>
      <c r="CO79" s="50" t="str">
        <f t="shared" si="548"/>
        <v/>
      </c>
      <c r="CP79" s="50" t="str">
        <f t="shared" si="548"/>
        <v/>
      </c>
      <c r="CQ79" s="50" t="str">
        <f t="shared" si="548"/>
        <v/>
      </c>
      <c r="CR79" s="50" t="str">
        <f t="shared" si="548"/>
        <v/>
      </c>
      <c r="CS79" s="50" t="str">
        <f t="shared" si="548"/>
        <v/>
      </c>
      <c r="CT79" s="50" t="str">
        <f t="shared" si="548"/>
        <v/>
      </c>
      <c r="CU79" s="50" t="str">
        <f t="shared" si="548"/>
        <v/>
      </c>
      <c r="CV79" s="50" t="str">
        <f t="shared" si="548"/>
        <v/>
      </c>
      <c r="CW79" s="50" t="str">
        <f t="shared" si="548"/>
        <v/>
      </c>
      <c r="CX79" s="50" t="str">
        <f t="shared" si="548"/>
        <v/>
      </c>
      <c r="CY79" s="50" t="str">
        <f t="shared" si="548"/>
        <v/>
      </c>
      <c r="CZ79" s="50" t="str">
        <f t="shared" si="548"/>
        <v/>
      </c>
      <c r="DA79" s="50" t="str">
        <f t="shared" si="548"/>
        <v/>
      </c>
      <c r="DB79" s="50" t="str">
        <f t="shared" si="548"/>
        <v/>
      </c>
      <c r="DC79" s="50" t="str">
        <f t="shared" si="548"/>
        <v/>
      </c>
      <c r="DD79" s="50" t="str">
        <f t="shared" si="548"/>
        <v/>
      </c>
      <c r="DE79" s="50" t="str">
        <f t="shared" si="548"/>
        <v/>
      </c>
      <c r="DF79" s="50" t="str">
        <f t="shared" si="548"/>
        <v/>
      </c>
      <c r="DG79" s="50" t="str">
        <f t="shared" si="548"/>
        <v/>
      </c>
      <c r="DH79" s="50" t="str">
        <f t="shared" ref="DH79:DW79" si="549">IF(ISNONTEXT($Z79),DG79+$Z79,"")</f>
        <v/>
      </c>
      <c r="DI79" s="50" t="str">
        <f t="shared" si="549"/>
        <v/>
      </c>
      <c r="DJ79" s="50" t="str">
        <f t="shared" si="549"/>
        <v/>
      </c>
      <c r="DK79" s="50" t="str">
        <f t="shared" si="549"/>
        <v/>
      </c>
      <c r="DL79" s="50" t="str">
        <f t="shared" si="549"/>
        <v/>
      </c>
      <c r="DM79" s="50" t="str">
        <f t="shared" si="549"/>
        <v/>
      </c>
      <c r="DN79" s="50" t="str">
        <f t="shared" si="549"/>
        <v/>
      </c>
      <c r="DO79" s="50" t="str">
        <f t="shared" si="549"/>
        <v/>
      </c>
      <c r="DP79" s="50" t="str">
        <f t="shared" si="549"/>
        <v/>
      </c>
      <c r="DQ79" s="50" t="str">
        <f t="shared" si="549"/>
        <v/>
      </c>
      <c r="DR79" s="50" t="str">
        <f t="shared" si="549"/>
        <v/>
      </c>
      <c r="DS79" s="50" t="str">
        <f t="shared" si="549"/>
        <v/>
      </c>
      <c r="DT79" s="50" t="str">
        <f t="shared" si="549"/>
        <v/>
      </c>
      <c r="DU79" s="50" t="str">
        <f t="shared" si="549"/>
        <v/>
      </c>
      <c r="DV79" s="50" t="str">
        <f t="shared" si="549"/>
        <v/>
      </c>
      <c r="DW79" s="50" t="str">
        <f t="shared" si="549"/>
        <v/>
      </c>
      <c r="DX79" s="170" t="e">
        <f t="shared" si="413"/>
        <v>#N/A</v>
      </c>
      <c r="DY79" s="170" t="e">
        <f t="shared" si="414"/>
        <v>#N/A</v>
      </c>
      <c r="DZ79" s="170" t="e">
        <f t="shared" si="415"/>
        <v>#N/A</v>
      </c>
      <c r="EA79" s="170" t="e">
        <f t="shared" si="416"/>
        <v>#N/A</v>
      </c>
      <c r="EB79" s="170" t="e">
        <f t="shared" si="417"/>
        <v>#N/A</v>
      </c>
      <c r="EC79" s="170" t="e">
        <f t="shared" si="418"/>
        <v>#N/A</v>
      </c>
      <c r="ED79" s="170" t="e">
        <f t="shared" si="419"/>
        <v>#N/A</v>
      </c>
      <c r="EE79" s="170" t="e">
        <f t="shared" si="420"/>
        <v>#N/A</v>
      </c>
      <c r="EF79" s="170" t="e">
        <f t="shared" si="421"/>
        <v>#N/A</v>
      </c>
      <c r="EG79" s="170" t="e">
        <f t="shared" si="422"/>
        <v>#N/A</v>
      </c>
      <c r="EH79" s="170" t="e">
        <f t="shared" si="423"/>
        <v>#N/A</v>
      </c>
      <c r="EI79" s="170" t="e">
        <f t="shared" si="424"/>
        <v>#N/A</v>
      </c>
      <c r="EJ79" s="170" t="e">
        <f t="shared" si="425"/>
        <v>#N/A</v>
      </c>
      <c r="EK79" s="170" t="e">
        <f t="shared" si="426"/>
        <v>#N/A</v>
      </c>
      <c r="EL79" s="170" t="e">
        <f t="shared" si="427"/>
        <v>#N/A</v>
      </c>
      <c r="EM79" s="170" t="e">
        <f t="shared" si="428"/>
        <v>#N/A</v>
      </c>
      <c r="EN79" s="170" t="e">
        <f t="shared" si="429"/>
        <v>#N/A</v>
      </c>
      <c r="EO79" s="170" t="e">
        <f t="shared" si="430"/>
        <v>#N/A</v>
      </c>
      <c r="EP79" s="170" t="e">
        <f t="shared" si="431"/>
        <v>#N/A</v>
      </c>
      <c r="EQ79" s="170" t="e">
        <f t="shared" si="432"/>
        <v>#N/A</v>
      </c>
      <c r="ER79" s="170" t="e">
        <f t="shared" si="433"/>
        <v>#N/A</v>
      </c>
      <c r="ES79" s="170" t="e">
        <f t="shared" si="434"/>
        <v>#N/A</v>
      </c>
      <c r="ET79" s="170" t="e">
        <f t="shared" si="435"/>
        <v>#N/A</v>
      </c>
      <c r="EU79" s="170" t="e">
        <f t="shared" si="436"/>
        <v>#N/A</v>
      </c>
      <c r="EV79" s="170" t="e">
        <f t="shared" si="437"/>
        <v>#N/A</v>
      </c>
      <c r="EW79" s="170" t="e">
        <f t="shared" si="438"/>
        <v>#N/A</v>
      </c>
      <c r="EX79" s="170" t="e">
        <f t="shared" si="439"/>
        <v>#N/A</v>
      </c>
      <c r="EY79" s="170" t="e">
        <f t="shared" si="440"/>
        <v>#N/A</v>
      </c>
      <c r="EZ79" s="170" t="e">
        <f t="shared" si="441"/>
        <v>#N/A</v>
      </c>
      <c r="FA79" s="170" t="e">
        <f t="shared" si="442"/>
        <v>#N/A</v>
      </c>
      <c r="FB79" s="170" t="e">
        <f t="shared" si="443"/>
        <v>#N/A</v>
      </c>
      <c r="FC79" s="170" t="e">
        <f t="shared" si="444"/>
        <v>#N/A</v>
      </c>
      <c r="FD79" s="170" t="e">
        <f t="shared" si="445"/>
        <v>#N/A</v>
      </c>
      <c r="FE79" s="170" t="e">
        <f t="shared" si="446"/>
        <v>#N/A</v>
      </c>
      <c r="FF79" s="170" t="e">
        <f t="shared" si="447"/>
        <v>#N/A</v>
      </c>
      <c r="FG79" s="170" t="e">
        <f t="shared" si="448"/>
        <v>#N/A</v>
      </c>
      <c r="FH79" s="170" t="e">
        <f t="shared" si="449"/>
        <v>#N/A</v>
      </c>
      <c r="FI79" s="170" t="e">
        <f t="shared" si="450"/>
        <v>#N/A</v>
      </c>
      <c r="FJ79" s="170" t="e">
        <f t="shared" si="451"/>
        <v>#N/A</v>
      </c>
      <c r="FK79" s="170" t="e">
        <f t="shared" si="452"/>
        <v>#N/A</v>
      </c>
      <c r="FL79" s="170" t="e">
        <f t="shared" si="453"/>
        <v>#N/A</v>
      </c>
      <c r="FM79" s="170" t="e">
        <f t="shared" si="454"/>
        <v>#N/A</v>
      </c>
      <c r="FN79" s="170" t="e">
        <f t="shared" si="455"/>
        <v>#N/A</v>
      </c>
      <c r="FO79" s="170" t="e">
        <f t="shared" si="456"/>
        <v>#N/A</v>
      </c>
      <c r="FP79" s="170" t="e">
        <f t="shared" si="457"/>
        <v>#N/A</v>
      </c>
      <c r="FQ79" s="170" t="e">
        <f t="shared" si="458"/>
        <v>#N/A</v>
      </c>
      <c r="FR79" s="170" t="e">
        <f t="shared" si="459"/>
        <v>#N/A</v>
      </c>
      <c r="FS79" s="170" t="e">
        <f t="shared" si="460"/>
        <v>#N/A</v>
      </c>
      <c r="FT79" s="170" t="e">
        <f t="shared" si="461"/>
        <v>#N/A</v>
      </c>
      <c r="FU79" s="170" t="e">
        <f t="shared" si="462"/>
        <v>#N/A</v>
      </c>
      <c r="FV79" s="170" t="e">
        <f t="shared" si="463"/>
        <v>#N/A</v>
      </c>
      <c r="FW79" s="170" t="e">
        <f t="shared" si="464"/>
        <v>#N/A</v>
      </c>
      <c r="FX79" s="170" t="e">
        <f t="shared" si="465"/>
        <v>#N/A</v>
      </c>
      <c r="FY79" s="170" t="e">
        <f t="shared" si="466"/>
        <v>#N/A</v>
      </c>
      <c r="FZ79" s="170" t="e">
        <f t="shared" si="467"/>
        <v>#N/A</v>
      </c>
      <c r="GA79" s="170" t="e">
        <f t="shared" si="468"/>
        <v>#N/A</v>
      </c>
      <c r="GB79" s="170" t="e">
        <f t="shared" si="469"/>
        <v>#N/A</v>
      </c>
      <c r="GC79" s="170" t="e">
        <f t="shared" si="470"/>
        <v>#N/A</v>
      </c>
      <c r="GD79" s="170" t="e">
        <f t="shared" si="471"/>
        <v>#N/A</v>
      </c>
      <c r="GE79" s="170" t="e">
        <f t="shared" si="472"/>
        <v>#N/A</v>
      </c>
      <c r="GF79" s="170" t="e">
        <f t="shared" si="473"/>
        <v>#N/A</v>
      </c>
      <c r="GG79" s="170" t="e">
        <f t="shared" si="474"/>
        <v>#N/A</v>
      </c>
      <c r="GH79" s="170" t="e">
        <f t="shared" si="475"/>
        <v>#N/A</v>
      </c>
      <c r="GI79" s="170" t="e">
        <f t="shared" si="476"/>
        <v>#N/A</v>
      </c>
      <c r="GJ79" s="170" t="e">
        <f t="shared" si="477"/>
        <v>#N/A</v>
      </c>
      <c r="GK79" s="170" t="e">
        <f t="shared" si="478"/>
        <v>#N/A</v>
      </c>
      <c r="GL79" s="170" t="e">
        <f t="shared" si="479"/>
        <v>#N/A</v>
      </c>
      <c r="GM79" s="170" t="e">
        <f t="shared" si="480"/>
        <v>#N/A</v>
      </c>
      <c r="GN79" s="170" t="e">
        <f t="shared" si="481"/>
        <v>#N/A</v>
      </c>
      <c r="GO79" s="170" t="e">
        <f t="shared" si="482"/>
        <v>#N/A</v>
      </c>
      <c r="GP79" s="170" t="e">
        <f t="shared" si="483"/>
        <v>#N/A</v>
      </c>
      <c r="GQ79" s="170" t="e">
        <f t="shared" si="484"/>
        <v>#N/A</v>
      </c>
      <c r="GR79" s="170" t="e">
        <f t="shared" si="485"/>
        <v>#N/A</v>
      </c>
      <c r="GS79" s="170" t="e">
        <f t="shared" si="486"/>
        <v>#N/A</v>
      </c>
      <c r="GT79" s="170" t="e">
        <f t="shared" si="487"/>
        <v>#N/A</v>
      </c>
      <c r="GU79" s="170" t="e">
        <f t="shared" si="488"/>
        <v>#N/A</v>
      </c>
      <c r="GV79" s="170" t="e">
        <f t="shared" si="489"/>
        <v>#N/A</v>
      </c>
      <c r="GW79" s="170" t="e">
        <f t="shared" si="490"/>
        <v>#N/A</v>
      </c>
      <c r="GX79" s="170" t="e">
        <f t="shared" si="491"/>
        <v>#N/A</v>
      </c>
      <c r="GY79" s="170" t="e">
        <f t="shared" si="492"/>
        <v>#N/A</v>
      </c>
      <c r="GZ79" s="170" t="e">
        <f t="shared" si="493"/>
        <v>#N/A</v>
      </c>
      <c r="HA79" s="170" t="e">
        <f t="shared" si="494"/>
        <v>#N/A</v>
      </c>
      <c r="HB79" s="170" t="e">
        <f t="shared" si="495"/>
        <v>#N/A</v>
      </c>
      <c r="HC79" s="170" t="e">
        <f t="shared" si="496"/>
        <v>#N/A</v>
      </c>
      <c r="HD79" s="170" t="e">
        <f t="shared" si="497"/>
        <v>#N/A</v>
      </c>
      <c r="HE79" s="170" t="e">
        <f t="shared" si="498"/>
        <v>#N/A</v>
      </c>
      <c r="HF79" s="170" t="e">
        <f t="shared" si="499"/>
        <v>#N/A</v>
      </c>
      <c r="HG79" s="170" t="e">
        <f t="shared" si="500"/>
        <v>#N/A</v>
      </c>
      <c r="HH79" s="170" t="e">
        <f t="shared" si="501"/>
        <v>#N/A</v>
      </c>
      <c r="HI79" s="170" t="e">
        <f t="shared" si="502"/>
        <v>#N/A</v>
      </c>
      <c r="HJ79" s="170" t="e">
        <f t="shared" si="503"/>
        <v>#N/A</v>
      </c>
      <c r="HK79" s="170" t="e">
        <f t="shared" si="504"/>
        <v>#N/A</v>
      </c>
      <c r="HL79" s="170" t="e">
        <f t="shared" si="505"/>
        <v>#N/A</v>
      </c>
      <c r="HM79" s="170" t="e">
        <f t="shared" si="506"/>
        <v>#N/A</v>
      </c>
      <c r="HN79" s="170" t="e">
        <f t="shared" si="507"/>
        <v>#N/A</v>
      </c>
      <c r="HO79" s="170" t="e">
        <f t="shared" si="508"/>
        <v>#N/A</v>
      </c>
      <c r="HP79" s="170" t="e">
        <f t="shared" si="509"/>
        <v>#N/A</v>
      </c>
      <c r="HQ79" s="170" t="e">
        <f t="shared" si="510"/>
        <v>#N/A</v>
      </c>
      <c r="HR79" s="170" t="e">
        <f t="shared" si="511"/>
        <v>#N/A</v>
      </c>
      <c r="HS79" s="170" t="e">
        <f t="shared" si="512"/>
        <v>#N/A</v>
      </c>
      <c r="HT79" s="170" t="e">
        <f t="shared" si="513"/>
        <v>#N/A</v>
      </c>
    </row>
    <row r="80" spans="1:228" hidden="1" x14ac:dyDescent="0.25">
      <c r="A80" s="4">
        <v>77</v>
      </c>
      <c r="B80" s="110"/>
      <c r="C80" s="118"/>
      <c r="D80" s="123" t="str">
        <f t="shared" si="405"/>
        <v/>
      </c>
      <c r="E80" s="96"/>
      <c r="F80" s="123" t="str">
        <f t="shared" si="406"/>
        <v/>
      </c>
      <c r="G80" s="118"/>
      <c r="H80" s="111"/>
      <c r="I80" s="36" t="str">
        <f t="shared" si="407"/>
        <v/>
      </c>
      <c r="J80" s="36" t="str">
        <f t="shared" si="408"/>
        <v/>
      </c>
      <c r="K80" s="74" t="str">
        <f t="shared" si="514"/>
        <v/>
      </c>
      <c r="L80" s="23"/>
      <c r="M80" s="58"/>
      <c r="N80" s="281"/>
      <c r="O80" s="75" t="str">
        <f>IF(AND(D80&gt;0,E80&gt;0,F80&gt;0),IF(ISBLANK(N80),IF(ISBLANK(L80),"",(F80-D80)*VLOOKUP(L80,VLookups!$A$4:$B$13,2,FALSE)),N80),"")</f>
        <v/>
      </c>
      <c r="P80" s="76" t="str">
        <f t="shared" si="409"/>
        <v/>
      </c>
      <c r="Q80" s="96"/>
      <c r="R80" s="271" t="str">
        <f>IF(AND(Q80&gt;0,E80&gt;0,NOT(O80="")),ABS(VLOOKUP($Q$1,VLookups!$A$43:$B$44,2,FALSE)-_xlfn.NORM.DIST(Q80,K80,O80,TRUE)),"")</f>
        <v/>
      </c>
      <c r="S80" s="95" t="str">
        <f>IF(AND($D80&gt;0,$E80&gt;0,$F80&gt;0,NOT(ISBLANK($L80))),_xlfn.NORM.INV(ABS(VLOOKUP($Q$1,VLookups!$A$43:$B$44,2,FALSE)-S$3),$K80,$O80),"")</f>
        <v/>
      </c>
      <c r="T80" s="94" t="str">
        <f>IF(AND($D80&gt;0,$E80&gt;0,$F80&gt;0,NOT(ISBLANK($L80))),_xlfn.NORM.INV(ABS(VLOOKUP($Q$1,VLookups!$A$43:$B$44,2,FALSE)-T$3),$K80,$O80),"")</f>
        <v/>
      </c>
      <c r="U80" s="95" t="str">
        <f>IF(AND($D80&gt;0,$E80&gt;0,$F80&gt;0,NOT(ISBLANK($L80))),_xlfn.NORM.INV(ABS(VLOOKUP($Q$1,VLookups!$A$43:$B$44,2,FALSE)-U$3),$K80,$O80),"")</f>
        <v/>
      </c>
      <c r="V80" s="94" t="str">
        <f>IF(AND($D80&gt;0,$E80&gt;0,$F80&gt;0,NOT(ISBLANK($L80))),_xlfn.NORM.INV(ABS(VLOOKUP($Q$1,VLookups!$A$43:$B$44,2,FALSE)-V$3),$K80,$O80),"")</f>
        <v/>
      </c>
      <c r="W80" s="95" t="str">
        <f>IF(AND($D80&gt;0,$E80&gt;0,$F80&gt;0,NOT(ISBLANK($L80))),_xlfn.NORM.INV(ABS(VLOOKUP($Q$1,VLookups!$A$43:$B$44,2,FALSE)-W$3),$K80,$O80),"")</f>
        <v/>
      </c>
      <c r="X80" s="94" t="str">
        <f>IF(AND($D80&gt;0,$E80&gt;0,$F80&gt;0,NOT(ISBLANK($L80))),_xlfn.NORM.INV(ABS(VLOOKUP($Q$1,VLookups!$A$43:$B$44,2,FALSE)-X$3),$K80,$O80),"")</f>
        <v/>
      </c>
      <c r="Y80" s="5"/>
      <c r="Z80" s="169" t="str">
        <f t="shared" si="515"/>
        <v/>
      </c>
      <c r="AA80" s="50" t="str">
        <f t="shared" ref="AA80:AT80" si="550">IF(ISNONTEXT($Z80),AB80-$Z80,"")</f>
        <v/>
      </c>
      <c r="AB80" s="50" t="str">
        <f t="shared" si="550"/>
        <v/>
      </c>
      <c r="AC80" s="50" t="str">
        <f t="shared" si="550"/>
        <v/>
      </c>
      <c r="AD80" s="50" t="str">
        <f t="shared" si="550"/>
        <v/>
      </c>
      <c r="AE80" s="50" t="str">
        <f t="shared" si="550"/>
        <v/>
      </c>
      <c r="AF80" s="50" t="str">
        <f t="shared" si="550"/>
        <v/>
      </c>
      <c r="AG80" s="50" t="str">
        <f t="shared" si="550"/>
        <v/>
      </c>
      <c r="AH80" s="50" t="str">
        <f t="shared" si="550"/>
        <v/>
      </c>
      <c r="AI80" s="50" t="str">
        <f t="shared" si="550"/>
        <v/>
      </c>
      <c r="AJ80" s="50" t="str">
        <f t="shared" si="550"/>
        <v/>
      </c>
      <c r="AK80" s="50" t="str">
        <f t="shared" si="550"/>
        <v/>
      </c>
      <c r="AL80" s="50" t="str">
        <f t="shared" si="550"/>
        <v/>
      </c>
      <c r="AM80" s="50" t="str">
        <f t="shared" si="550"/>
        <v/>
      </c>
      <c r="AN80" s="50" t="str">
        <f t="shared" si="550"/>
        <v/>
      </c>
      <c r="AO80" s="50" t="str">
        <f t="shared" si="550"/>
        <v/>
      </c>
      <c r="AP80" s="50" t="str">
        <f t="shared" si="550"/>
        <v/>
      </c>
      <c r="AQ80" s="50" t="str">
        <f t="shared" si="550"/>
        <v/>
      </c>
      <c r="AR80" s="50" t="str">
        <f t="shared" si="550"/>
        <v/>
      </c>
      <c r="AS80" s="50" t="str">
        <f t="shared" si="550"/>
        <v/>
      </c>
      <c r="AT80" s="50" t="str">
        <f t="shared" si="550"/>
        <v/>
      </c>
      <c r="AU80" s="50" t="str">
        <f t="shared" si="517"/>
        <v/>
      </c>
      <c r="AV80" s="50" t="str">
        <f t="shared" ref="AV80:DG80" si="551">IF(ISNONTEXT($Z80),AU80+$Z80,"")</f>
        <v/>
      </c>
      <c r="AW80" s="50" t="str">
        <f t="shared" si="551"/>
        <v/>
      </c>
      <c r="AX80" s="50" t="str">
        <f t="shared" si="551"/>
        <v/>
      </c>
      <c r="AY80" s="50" t="str">
        <f t="shared" si="551"/>
        <v/>
      </c>
      <c r="AZ80" s="50" t="str">
        <f t="shared" si="551"/>
        <v/>
      </c>
      <c r="BA80" s="50" t="str">
        <f t="shared" si="551"/>
        <v/>
      </c>
      <c r="BB80" s="50" t="str">
        <f t="shared" si="551"/>
        <v/>
      </c>
      <c r="BC80" s="50" t="str">
        <f t="shared" si="551"/>
        <v/>
      </c>
      <c r="BD80" s="50" t="str">
        <f t="shared" si="551"/>
        <v/>
      </c>
      <c r="BE80" s="50" t="str">
        <f t="shared" si="551"/>
        <v/>
      </c>
      <c r="BF80" s="50" t="str">
        <f t="shared" si="551"/>
        <v/>
      </c>
      <c r="BG80" s="50" t="str">
        <f t="shared" si="551"/>
        <v/>
      </c>
      <c r="BH80" s="50" t="str">
        <f t="shared" si="551"/>
        <v/>
      </c>
      <c r="BI80" s="50" t="str">
        <f t="shared" si="551"/>
        <v/>
      </c>
      <c r="BJ80" s="50" t="str">
        <f t="shared" si="551"/>
        <v/>
      </c>
      <c r="BK80" s="50" t="str">
        <f t="shared" si="551"/>
        <v/>
      </c>
      <c r="BL80" s="50" t="str">
        <f t="shared" si="551"/>
        <v/>
      </c>
      <c r="BM80" s="50" t="str">
        <f t="shared" si="551"/>
        <v/>
      </c>
      <c r="BN80" s="50" t="str">
        <f t="shared" si="551"/>
        <v/>
      </c>
      <c r="BO80" s="50" t="str">
        <f t="shared" si="551"/>
        <v/>
      </c>
      <c r="BP80" s="50" t="str">
        <f t="shared" si="551"/>
        <v/>
      </c>
      <c r="BQ80" s="50" t="str">
        <f t="shared" si="551"/>
        <v/>
      </c>
      <c r="BR80" s="50" t="str">
        <f t="shared" si="551"/>
        <v/>
      </c>
      <c r="BS80" s="50" t="str">
        <f t="shared" si="551"/>
        <v/>
      </c>
      <c r="BT80" s="50" t="str">
        <f t="shared" si="551"/>
        <v/>
      </c>
      <c r="BU80" s="50" t="str">
        <f t="shared" si="551"/>
        <v/>
      </c>
      <c r="BV80" s="50" t="str">
        <f t="shared" si="551"/>
        <v/>
      </c>
      <c r="BW80" s="50" t="str">
        <f t="shared" si="551"/>
        <v/>
      </c>
      <c r="BX80" s="50" t="str">
        <f t="shared" si="551"/>
        <v/>
      </c>
      <c r="BY80" s="50" t="str">
        <f t="shared" si="551"/>
        <v/>
      </c>
      <c r="BZ80" s="50" t="str">
        <f t="shared" si="551"/>
        <v/>
      </c>
      <c r="CA80" s="50" t="str">
        <f t="shared" si="551"/>
        <v/>
      </c>
      <c r="CB80" s="50" t="str">
        <f t="shared" si="551"/>
        <v/>
      </c>
      <c r="CC80" s="50" t="str">
        <f t="shared" si="551"/>
        <v/>
      </c>
      <c r="CD80" s="50" t="str">
        <f t="shared" si="551"/>
        <v/>
      </c>
      <c r="CE80" s="50" t="str">
        <f t="shared" si="551"/>
        <v/>
      </c>
      <c r="CF80" s="50" t="str">
        <f t="shared" si="551"/>
        <v/>
      </c>
      <c r="CG80" s="50" t="str">
        <f t="shared" si="551"/>
        <v/>
      </c>
      <c r="CH80" s="50" t="str">
        <f t="shared" si="551"/>
        <v/>
      </c>
      <c r="CI80" s="50" t="str">
        <f t="shared" si="551"/>
        <v/>
      </c>
      <c r="CJ80" s="50" t="str">
        <f t="shared" si="551"/>
        <v/>
      </c>
      <c r="CK80" s="50" t="str">
        <f t="shared" si="551"/>
        <v/>
      </c>
      <c r="CL80" s="50" t="str">
        <f t="shared" si="551"/>
        <v/>
      </c>
      <c r="CM80" s="50" t="str">
        <f t="shared" si="551"/>
        <v/>
      </c>
      <c r="CN80" s="50" t="str">
        <f t="shared" si="551"/>
        <v/>
      </c>
      <c r="CO80" s="50" t="str">
        <f t="shared" si="551"/>
        <v/>
      </c>
      <c r="CP80" s="50" t="str">
        <f t="shared" si="551"/>
        <v/>
      </c>
      <c r="CQ80" s="50" t="str">
        <f t="shared" si="551"/>
        <v/>
      </c>
      <c r="CR80" s="50" t="str">
        <f t="shared" si="551"/>
        <v/>
      </c>
      <c r="CS80" s="50" t="str">
        <f t="shared" si="551"/>
        <v/>
      </c>
      <c r="CT80" s="50" t="str">
        <f t="shared" si="551"/>
        <v/>
      </c>
      <c r="CU80" s="50" t="str">
        <f t="shared" si="551"/>
        <v/>
      </c>
      <c r="CV80" s="50" t="str">
        <f t="shared" si="551"/>
        <v/>
      </c>
      <c r="CW80" s="50" t="str">
        <f t="shared" si="551"/>
        <v/>
      </c>
      <c r="CX80" s="50" t="str">
        <f t="shared" si="551"/>
        <v/>
      </c>
      <c r="CY80" s="50" t="str">
        <f t="shared" si="551"/>
        <v/>
      </c>
      <c r="CZ80" s="50" t="str">
        <f t="shared" si="551"/>
        <v/>
      </c>
      <c r="DA80" s="50" t="str">
        <f t="shared" si="551"/>
        <v/>
      </c>
      <c r="DB80" s="50" t="str">
        <f t="shared" si="551"/>
        <v/>
      </c>
      <c r="DC80" s="50" t="str">
        <f t="shared" si="551"/>
        <v/>
      </c>
      <c r="DD80" s="50" t="str">
        <f t="shared" si="551"/>
        <v/>
      </c>
      <c r="DE80" s="50" t="str">
        <f t="shared" si="551"/>
        <v/>
      </c>
      <c r="DF80" s="50" t="str">
        <f t="shared" si="551"/>
        <v/>
      </c>
      <c r="DG80" s="50" t="str">
        <f t="shared" si="551"/>
        <v/>
      </c>
      <c r="DH80" s="50" t="str">
        <f t="shared" ref="DH80:DW80" si="552">IF(ISNONTEXT($Z80),DG80+$Z80,"")</f>
        <v/>
      </c>
      <c r="DI80" s="50" t="str">
        <f t="shared" si="552"/>
        <v/>
      </c>
      <c r="DJ80" s="50" t="str">
        <f t="shared" si="552"/>
        <v/>
      </c>
      <c r="DK80" s="50" t="str">
        <f t="shared" si="552"/>
        <v/>
      </c>
      <c r="DL80" s="50" t="str">
        <f t="shared" si="552"/>
        <v/>
      </c>
      <c r="DM80" s="50" t="str">
        <f t="shared" si="552"/>
        <v/>
      </c>
      <c r="DN80" s="50" t="str">
        <f t="shared" si="552"/>
        <v/>
      </c>
      <c r="DO80" s="50" t="str">
        <f t="shared" si="552"/>
        <v/>
      </c>
      <c r="DP80" s="50" t="str">
        <f t="shared" si="552"/>
        <v/>
      </c>
      <c r="DQ80" s="50" t="str">
        <f t="shared" si="552"/>
        <v/>
      </c>
      <c r="DR80" s="50" t="str">
        <f t="shared" si="552"/>
        <v/>
      </c>
      <c r="DS80" s="50" t="str">
        <f t="shared" si="552"/>
        <v/>
      </c>
      <c r="DT80" s="50" t="str">
        <f t="shared" si="552"/>
        <v/>
      </c>
      <c r="DU80" s="50" t="str">
        <f t="shared" si="552"/>
        <v/>
      </c>
      <c r="DV80" s="50" t="str">
        <f t="shared" si="552"/>
        <v/>
      </c>
      <c r="DW80" s="50" t="str">
        <f t="shared" si="552"/>
        <v/>
      </c>
      <c r="DX80" s="170" t="e">
        <f t="shared" si="413"/>
        <v>#N/A</v>
      </c>
      <c r="DY80" s="170" t="e">
        <f t="shared" si="414"/>
        <v>#N/A</v>
      </c>
      <c r="DZ80" s="170" t="e">
        <f t="shared" si="415"/>
        <v>#N/A</v>
      </c>
      <c r="EA80" s="170" t="e">
        <f t="shared" si="416"/>
        <v>#N/A</v>
      </c>
      <c r="EB80" s="170" t="e">
        <f t="shared" si="417"/>
        <v>#N/A</v>
      </c>
      <c r="EC80" s="170" t="e">
        <f t="shared" si="418"/>
        <v>#N/A</v>
      </c>
      <c r="ED80" s="170" t="e">
        <f t="shared" si="419"/>
        <v>#N/A</v>
      </c>
      <c r="EE80" s="170" t="e">
        <f t="shared" si="420"/>
        <v>#N/A</v>
      </c>
      <c r="EF80" s="170" t="e">
        <f t="shared" si="421"/>
        <v>#N/A</v>
      </c>
      <c r="EG80" s="170" t="e">
        <f t="shared" si="422"/>
        <v>#N/A</v>
      </c>
      <c r="EH80" s="170" t="e">
        <f t="shared" si="423"/>
        <v>#N/A</v>
      </c>
      <c r="EI80" s="170" t="e">
        <f t="shared" si="424"/>
        <v>#N/A</v>
      </c>
      <c r="EJ80" s="170" t="e">
        <f t="shared" si="425"/>
        <v>#N/A</v>
      </c>
      <c r="EK80" s="170" t="e">
        <f t="shared" si="426"/>
        <v>#N/A</v>
      </c>
      <c r="EL80" s="170" t="e">
        <f t="shared" si="427"/>
        <v>#N/A</v>
      </c>
      <c r="EM80" s="170" t="e">
        <f t="shared" si="428"/>
        <v>#N/A</v>
      </c>
      <c r="EN80" s="170" t="e">
        <f t="shared" si="429"/>
        <v>#N/A</v>
      </c>
      <c r="EO80" s="170" t="e">
        <f t="shared" si="430"/>
        <v>#N/A</v>
      </c>
      <c r="EP80" s="170" t="e">
        <f t="shared" si="431"/>
        <v>#N/A</v>
      </c>
      <c r="EQ80" s="170" t="e">
        <f t="shared" si="432"/>
        <v>#N/A</v>
      </c>
      <c r="ER80" s="170" t="e">
        <f t="shared" si="433"/>
        <v>#N/A</v>
      </c>
      <c r="ES80" s="170" t="e">
        <f t="shared" si="434"/>
        <v>#N/A</v>
      </c>
      <c r="ET80" s="170" t="e">
        <f t="shared" si="435"/>
        <v>#N/A</v>
      </c>
      <c r="EU80" s="170" t="e">
        <f t="shared" si="436"/>
        <v>#N/A</v>
      </c>
      <c r="EV80" s="170" t="e">
        <f t="shared" si="437"/>
        <v>#N/A</v>
      </c>
      <c r="EW80" s="170" t="e">
        <f t="shared" si="438"/>
        <v>#N/A</v>
      </c>
      <c r="EX80" s="170" t="e">
        <f t="shared" si="439"/>
        <v>#N/A</v>
      </c>
      <c r="EY80" s="170" t="e">
        <f t="shared" si="440"/>
        <v>#N/A</v>
      </c>
      <c r="EZ80" s="170" t="e">
        <f t="shared" si="441"/>
        <v>#N/A</v>
      </c>
      <c r="FA80" s="170" t="e">
        <f t="shared" si="442"/>
        <v>#N/A</v>
      </c>
      <c r="FB80" s="170" t="e">
        <f t="shared" si="443"/>
        <v>#N/A</v>
      </c>
      <c r="FC80" s="170" t="e">
        <f t="shared" si="444"/>
        <v>#N/A</v>
      </c>
      <c r="FD80" s="170" t="e">
        <f t="shared" si="445"/>
        <v>#N/A</v>
      </c>
      <c r="FE80" s="170" t="e">
        <f t="shared" si="446"/>
        <v>#N/A</v>
      </c>
      <c r="FF80" s="170" t="e">
        <f t="shared" si="447"/>
        <v>#N/A</v>
      </c>
      <c r="FG80" s="170" t="e">
        <f t="shared" si="448"/>
        <v>#N/A</v>
      </c>
      <c r="FH80" s="170" t="e">
        <f t="shared" si="449"/>
        <v>#N/A</v>
      </c>
      <c r="FI80" s="170" t="e">
        <f t="shared" si="450"/>
        <v>#N/A</v>
      </c>
      <c r="FJ80" s="170" t="e">
        <f t="shared" si="451"/>
        <v>#N/A</v>
      </c>
      <c r="FK80" s="170" t="e">
        <f t="shared" si="452"/>
        <v>#N/A</v>
      </c>
      <c r="FL80" s="170" t="e">
        <f t="shared" si="453"/>
        <v>#N/A</v>
      </c>
      <c r="FM80" s="170" t="e">
        <f t="shared" si="454"/>
        <v>#N/A</v>
      </c>
      <c r="FN80" s="170" t="e">
        <f t="shared" si="455"/>
        <v>#N/A</v>
      </c>
      <c r="FO80" s="170" t="e">
        <f t="shared" si="456"/>
        <v>#N/A</v>
      </c>
      <c r="FP80" s="170" t="e">
        <f t="shared" si="457"/>
        <v>#N/A</v>
      </c>
      <c r="FQ80" s="170" t="e">
        <f t="shared" si="458"/>
        <v>#N/A</v>
      </c>
      <c r="FR80" s="170" t="e">
        <f t="shared" si="459"/>
        <v>#N/A</v>
      </c>
      <c r="FS80" s="170" t="e">
        <f t="shared" si="460"/>
        <v>#N/A</v>
      </c>
      <c r="FT80" s="170" t="e">
        <f t="shared" si="461"/>
        <v>#N/A</v>
      </c>
      <c r="FU80" s="170" t="e">
        <f t="shared" si="462"/>
        <v>#N/A</v>
      </c>
      <c r="FV80" s="170" t="e">
        <f t="shared" si="463"/>
        <v>#N/A</v>
      </c>
      <c r="FW80" s="170" t="e">
        <f t="shared" si="464"/>
        <v>#N/A</v>
      </c>
      <c r="FX80" s="170" t="e">
        <f t="shared" si="465"/>
        <v>#N/A</v>
      </c>
      <c r="FY80" s="170" t="e">
        <f t="shared" si="466"/>
        <v>#N/A</v>
      </c>
      <c r="FZ80" s="170" t="e">
        <f t="shared" si="467"/>
        <v>#N/A</v>
      </c>
      <c r="GA80" s="170" t="e">
        <f t="shared" si="468"/>
        <v>#N/A</v>
      </c>
      <c r="GB80" s="170" t="e">
        <f t="shared" si="469"/>
        <v>#N/A</v>
      </c>
      <c r="GC80" s="170" t="e">
        <f t="shared" si="470"/>
        <v>#N/A</v>
      </c>
      <c r="GD80" s="170" t="e">
        <f t="shared" si="471"/>
        <v>#N/A</v>
      </c>
      <c r="GE80" s="170" t="e">
        <f t="shared" si="472"/>
        <v>#N/A</v>
      </c>
      <c r="GF80" s="170" t="e">
        <f t="shared" si="473"/>
        <v>#N/A</v>
      </c>
      <c r="GG80" s="170" t="e">
        <f t="shared" si="474"/>
        <v>#N/A</v>
      </c>
      <c r="GH80" s="170" t="e">
        <f t="shared" si="475"/>
        <v>#N/A</v>
      </c>
      <c r="GI80" s="170" t="e">
        <f t="shared" si="476"/>
        <v>#N/A</v>
      </c>
      <c r="GJ80" s="170" t="e">
        <f t="shared" si="477"/>
        <v>#N/A</v>
      </c>
      <c r="GK80" s="170" t="e">
        <f t="shared" si="478"/>
        <v>#N/A</v>
      </c>
      <c r="GL80" s="170" t="e">
        <f t="shared" si="479"/>
        <v>#N/A</v>
      </c>
      <c r="GM80" s="170" t="e">
        <f t="shared" si="480"/>
        <v>#N/A</v>
      </c>
      <c r="GN80" s="170" t="e">
        <f t="shared" si="481"/>
        <v>#N/A</v>
      </c>
      <c r="GO80" s="170" t="e">
        <f t="shared" si="482"/>
        <v>#N/A</v>
      </c>
      <c r="GP80" s="170" t="e">
        <f t="shared" si="483"/>
        <v>#N/A</v>
      </c>
      <c r="GQ80" s="170" t="e">
        <f t="shared" si="484"/>
        <v>#N/A</v>
      </c>
      <c r="GR80" s="170" t="e">
        <f t="shared" si="485"/>
        <v>#N/A</v>
      </c>
      <c r="GS80" s="170" t="e">
        <f t="shared" si="486"/>
        <v>#N/A</v>
      </c>
      <c r="GT80" s="170" t="e">
        <f t="shared" si="487"/>
        <v>#N/A</v>
      </c>
      <c r="GU80" s="170" t="e">
        <f t="shared" si="488"/>
        <v>#N/A</v>
      </c>
      <c r="GV80" s="170" t="e">
        <f t="shared" si="489"/>
        <v>#N/A</v>
      </c>
      <c r="GW80" s="170" t="e">
        <f t="shared" si="490"/>
        <v>#N/A</v>
      </c>
      <c r="GX80" s="170" t="e">
        <f t="shared" si="491"/>
        <v>#N/A</v>
      </c>
      <c r="GY80" s="170" t="e">
        <f t="shared" si="492"/>
        <v>#N/A</v>
      </c>
      <c r="GZ80" s="170" t="e">
        <f t="shared" si="493"/>
        <v>#N/A</v>
      </c>
      <c r="HA80" s="170" t="e">
        <f t="shared" si="494"/>
        <v>#N/A</v>
      </c>
      <c r="HB80" s="170" t="e">
        <f t="shared" si="495"/>
        <v>#N/A</v>
      </c>
      <c r="HC80" s="170" t="e">
        <f t="shared" si="496"/>
        <v>#N/A</v>
      </c>
      <c r="HD80" s="170" t="e">
        <f t="shared" si="497"/>
        <v>#N/A</v>
      </c>
      <c r="HE80" s="170" t="e">
        <f t="shared" si="498"/>
        <v>#N/A</v>
      </c>
      <c r="HF80" s="170" t="e">
        <f t="shared" si="499"/>
        <v>#N/A</v>
      </c>
      <c r="HG80" s="170" t="e">
        <f t="shared" si="500"/>
        <v>#N/A</v>
      </c>
      <c r="HH80" s="170" t="e">
        <f t="shared" si="501"/>
        <v>#N/A</v>
      </c>
      <c r="HI80" s="170" t="e">
        <f t="shared" si="502"/>
        <v>#N/A</v>
      </c>
      <c r="HJ80" s="170" t="e">
        <f t="shared" si="503"/>
        <v>#N/A</v>
      </c>
      <c r="HK80" s="170" t="e">
        <f t="shared" si="504"/>
        <v>#N/A</v>
      </c>
      <c r="HL80" s="170" t="e">
        <f t="shared" si="505"/>
        <v>#N/A</v>
      </c>
      <c r="HM80" s="170" t="e">
        <f t="shared" si="506"/>
        <v>#N/A</v>
      </c>
      <c r="HN80" s="170" t="e">
        <f t="shared" si="507"/>
        <v>#N/A</v>
      </c>
      <c r="HO80" s="170" t="e">
        <f t="shared" si="508"/>
        <v>#N/A</v>
      </c>
      <c r="HP80" s="170" t="e">
        <f t="shared" si="509"/>
        <v>#N/A</v>
      </c>
      <c r="HQ80" s="170" t="e">
        <f t="shared" si="510"/>
        <v>#N/A</v>
      </c>
      <c r="HR80" s="170" t="e">
        <f t="shared" si="511"/>
        <v>#N/A</v>
      </c>
      <c r="HS80" s="170" t="e">
        <f t="shared" si="512"/>
        <v>#N/A</v>
      </c>
      <c r="HT80" s="170" t="e">
        <f t="shared" si="513"/>
        <v>#N/A</v>
      </c>
    </row>
    <row r="81" spans="1:228" hidden="1" x14ac:dyDescent="0.25">
      <c r="A81" s="4">
        <v>78</v>
      </c>
      <c r="B81" s="110"/>
      <c r="C81" s="118"/>
      <c r="D81" s="123" t="str">
        <f t="shared" si="405"/>
        <v/>
      </c>
      <c r="E81" s="96"/>
      <c r="F81" s="123" t="str">
        <f t="shared" si="406"/>
        <v/>
      </c>
      <c r="G81" s="118"/>
      <c r="H81" s="111"/>
      <c r="I81" s="36" t="str">
        <f t="shared" si="407"/>
        <v/>
      </c>
      <c r="J81" s="36" t="str">
        <f t="shared" si="408"/>
        <v/>
      </c>
      <c r="K81" s="74" t="str">
        <f t="shared" si="514"/>
        <v/>
      </c>
      <c r="L81" s="23"/>
      <c r="M81" s="58"/>
      <c r="N81" s="281"/>
      <c r="O81" s="75" t="str">
        <f>IF(AND(D81&gt;0,E81&gt;0,F81&gt;0),IF(ISBLANK(N81),IF(ISBLANK(L81),"",(F81-D81)*VLOOKUP(L81,VLookups!$A$4:$B$13,2,FALSE)),N81),"")</f>
        <v/>
      </c>
      <c r="P81" s="76" t="str">
        <f t="shared" si="409"/>
        <v/>
      </c>
      <c r="Q81" s="96"/>
      <c r="R81" s="271" t="str">
        <f>IF(AND(Q81&gt;0,E81&gt;0,NOT(O81="")),ABS(VLOOKUP($Q$1,VLookups!$A$43:$B$44,2,FALSE)-_xlfn.NORM.DIST(Q81,K81,O81,TRUE)),"")</f>
        <v/>
      </c>
      <c r="S81" s="95" t="str">
        <f>IF(AND($D81&gt;0,$E81&gt;0,$F81&gt;0,NOT(ISBLANK($L81))),_xlfn.NORM.INV(ABS(VLOOKUP($Q$1,VLookups!$A$43:$B$44,2,FALSE)-S$3),$K81,$O81),"")</f>
        <v/>
      </c>
      <c r="T81" s="94" t="str">
        <f>IF(AND($D81&gt;0,$E81&gt;0,$F81&gt;0,NOT(ISBLANK($L81))),_xlfn.NORM.INV(ABS(VLOOKUP($Q$1,VLookups!$A$43:$B$44,2,FALSE)-T$3),$K81,$O81),"")</f>
        <v/>
      </c>
      <c r="U81" s="95" t="str">
        <f>IF(AND($D81&gt;0,$E81&gt;0,$F81&gt;0,NOT(ISBLANK($L81))),_xlfn.NORM.INV(ABS(VLOOKUP($Q$1,VLookups!$A$43:$B$44,2,FALSE)-U$3),$K81,$O81),"")</f>
        <v/>
      </c>
      <c r="V81" s="94" t="str">
        <f>IF(AND($D81&gt;0,$E81&gt;0,$F81&gt;0,NOT(ISBLANK($L81))),_xlfn.NORM.INV(ABS(VLOOKUP($Q$1,VLookups!$A$43:$B$44,2,FALSE)-V$3),$K81,$O81),"")</f>
        <v/>
      </c>
      <c r="W81" s="95" t="str">
        <f>IF(AND($D81&gt;0,$E81&gt;0,$F81&gt;0,NOT(ISBLANK($L81))),_xlfn.NORM.INV(ABS(VLOOKUP($Q$1,VLookups!$A$43:$B$44,2,FALSE)-W$3),$K81,$O81),"")</f>
        <v/>
      </c>
      <c r="X81" s="94" t="str">
        <f>IF(AND($D81&gt;0,$E81&gt;0,$F81&gt;0,NOT(ISBLANK($L81))),_xlfn.NORM.INV(ABS(VLOOKUP($Q$1,VLookups!$A$43:$B$44,2,FALSE)-X$3),$K81,$O81),"")</f>
        <v/>
      </c>
      <c r="Y81" s="5"/>
      <c r="Z81" s="169" t="str">
        <f t="shared" si="515"/>
        <v/>
      </c>
      <c r="AA81" s="50" t="str">
        <f t="shared" ref="AA81:AT81" si="553">IF(ISNONTEXT($Z81),AB81-$Z81,"")</f>
        <v/>
      </c>
      <c r="AB81" s="50" t="str">
        <f t="shared" si="553"/>
        <v/>
      </c>
      <c r="AC81" s="50" t="str">
        <f t="shared" si="553"/>
        <v/>
      </c>
      <c r="AD81" s="50" t="str">
        <f t="shared" si="553"/>
        <v/>
      </c>
      <c r="AE81" s="50" t="str">
        <f t="shared" si="553"/>
        <v/>
      </c>
      <c r="AF81" s="50" t="str">
        <f t="shared" si="553"/>
        <v/>
      </c>
      <c r="AG81" s="50" t="str">
        <f t="shared" si="553"/>
        <v/>
      </c>
      <c r="AH81" s="50" t="str">
        <f t="shared" si="553"/>
        <v/>
      </c>
      <c r="AI81" s="50" t="str">
        <f t="shared" si="553"/>
        <v/>
      </c>
      <c r="AJ81" s="50" t="str">
        <f t="shared" si="553"/>
        <v/>
      </c>
      <c r="AK81" s="50" t="str">
        <f t="shared" si="553"/>
        <v/>
      </c>
      <c r="AL81" s="50" t="str">
        <f t="shared" si="553"/>
        <v/>
      </c>
      <c r="AM81" s="50" t="str">
        <f t="shared" si="553"/>
        <v/>
      </c>
      <c r="AN81" s="50" t="str">
        <f t="shared" si="553"/>
        <v/>
      </c>
      <c r="AO81" s="50" t="str">
        <f t="shared" si="553"/>
        <v/>
      </c>
      <c r="AP81" s="50" t="str">
        <f t="shared" si="553"/>
        <v/>
      </c>
      <c r="AQ81" s="50" t="str">
        <f t="shared" si="553"/>
        <v/>
      </c>
      <c r="AR81" s="50" t="str">
        <f t="shared" si="553"/>
        <v/>
      </c>
      <c r="AS81" s="50" t="str">
        <f t="shared" si="553"/>
        <v/>
      </c>
      <c r="AT81" s="50" t="str">
        <f t="shared" si="553"/>
        <v/>
      </c>
      <c r="AU81" s="50" t="str">
        <f t="shared" si="517"/>
        <v/>
      </c>
      <c r="AV81" s="50" t="str">
        <f t="shared" ref="AV81:DG81" si="554">IF(ISNONTEXT($Z81),AU81+$Z81,"")</f>
        <v/>
      </c>
      <c r="AW81" s="50" t="str">
        <f t="shared" si="554"/>
        <v/>
      </c>
      <c r="AX81" s="50" t="str">
        <f t="shared" si="554"/>
        <v/>
      </c>
      <c r="AY81" s="50" t="str">
        <f t="shared" si="554"/>
        <v/>
      </c>
      <c r="AZ81" s="50" t="str">
        <f t="shared" si="554"/>
        <v/>
      </c>
      <c r="BA81" s="50" t="str">
        <f t="shared" si="554"/>
        <v/>
      </c>
      <c r="BB81" s="50" t="str">
        <f t="shared" si="554"/>
        <v/>
      </c>
      <c r="BC81" s="50" t="str">
        <f t="shared" si="554"/>
        <v/>
      </c>
      <c r="BD81" s="50" t="str">
        <f t="shared" si="554"/>
        <v/>
      </c>
      <c r="BE81" s="50" t="str">
        <f t="shared" si="554"/>
        <v/>
      </c>
      <c r="BF81" s="50" t="str">
        <f t="shared" si="554"/>
        <v/>
      </c>
      <c r="BG81" s="50" t="str">
        <f t="shared" si="554"/>
        <v/>
      </c>
      <c r="BH81" s="50" t="str">
        <f t="shared" si="554"/>
        <v/>
      </c>
      <c r="BI81" s="50" t="str">
        <f t="shared" si="554"/>
        <v/>
      </c>
      <c r="BJ81" s="50" t="str">
        <f t="shared" si="554"/>
        <v/>
      </c>
      <c r="BK81" s="50" t="str">
        <f t="shared" si="554"/>
        <v/>
      </c>
      <c r="BL81" s="50" t="str">
        <f t="shared" si="554"/>
        <v/>
      </c>
      <c r="BM81" s="50" t="str">
        <f t="shared" si="554"/>
        <v/>
      </c>
      <c r="BN81" s="50" t="str">
        <f t="shared" si="554"/>
        <v/>
      </c>
      <c r="BO81" s="50" t="str">
        <f t="shared" si="554"/>
        <v/>
      </c>
      <c r="BP81" s="50" t="str">
        <f t="shared" si="554"/>
        <v/>
      </c>
      <c r="BQ81" s="50" t="str">
        <f t="shared" si="554"/>
        <v/>
      </c>
      <c r="BR81" s="50" t="str">
        <f t="shared" si="554"/>
        <v/>
      </c>
      <c r="BS81" s="50" t="str">
        <f t="shared" si="554"/>
        <v/>
      </c>
      <c r="BT81" s="50" t="str">
        <f t="shared" si="554"/>
        <v/>
      </c>
      <c r="BU81" s="50" t="str">
        <f t="shared" si="554"/>
        <v/>
      </c>
      <c r="BV81" s="50" t="str">
        <f t="shared" si="554"/>
        <v/>
      </c>
      <c r="BW81" s="50" t="str">
        <f t="shared" si="554"/>
        <v/>
      </c>
      <c r="BX81" s="50" t="str">
        <f t="shared" si="554"/>
        <v/>
      </c>
      <c r="BY81" s="50" t="str">
        <f t="shared" si="554"/>
        <v/>
      </c>
      <c r="BZ81" s="50" t="str">
        <f t="shared" si="554"/>
        <v/>
      </c>
      <c r="CA81" s="50" t="str">
        <f t="shared" si="554"/>
        <v/>
      </c>
      <c r="CB81" s="50" t="str">
        <f t="shared" si="554"/>
        <v/>
      </c>
      <c r="CC81" s="50" t="str">
        <f t="shared" si="554"/>
        <v/>
      </c>
      <c r="CD81" s="50" t="str">
        <f t="shared" si="554"/>
        <v/>
      </c>
      <c r="CE81" s="50" t="str">
        <f t="shared" si="554"/>
        <v/>
      </c>
      <c r="CF81" s="50" t="str">
        <f t="shared" si="554"/>
        <v/>
      </c>
      <c r="CG81" s="50" t="str">
        <f t="shared" si="554"/>
        <v/>
      </c>
      <c r="CH81" s="50" t="str">
        <f t="shared" si="554"/>
        <v/>
      </c>
      <c r="CI81" s="50" t="str">
        <f t="shared" si="554"/>
        <v/>
      </c>
      <c r="CJ81" s="50" t="str">
        <f t="shared" si="554"/>
        <v/>
      </c>
      <c r="CK81" s="50" t="str">
        <f t="shared" si="554"/>
        <v/>
      </c>
      <c r="CL81" s="50" t="str">
        <f t="shared" si="554"/>
        <v/>
      </c>
      <c r="CM81" s="50" t="str">
        <f t="shared" si="554"/>
        <v/>
      </c>
      <c r="CN81" s="50" t="str">
        <f t="shared" si="554"/>
        <v/>
      </c>
      <c r="CO81" s="50" t="str">
        <f t="shared" si="554"/>
        <v/>
      </c>
      <c r="CP81" s="50" t="str">
        <f t="shared" si="554"/>
        <v/>
      </c>
      <c r="CQ81" s="50" t="str">
        <f t="shared" si="554"/>
        <v/>
      </c>
      <c r="CR81" s="50" t="str">
        <f t="shared" si="554"/>
        <v/>
      </c>
      <c r="CS81" s="50" t="str">
        <f t="shared" si="554"/>
        <v/>
      </c>
      <c r="CT81" s="50" t="str">
        <f t="shared" si="554"/>
        <v/>
      </c>
      <c r="CU81" s="50" t="str">
        <f t="shared" si="554"/>
        <v/>
      </c>
      <c r="CV81" s="50" t="str">
        <f t="shared" si="554"/>
        <v/>
      </c>
      <c r="CW81" s="50" t="str">
        <f t="shared" si="554"/>
        <v/>
      </c>
      <c r="CX81" s="50" t="str">
        <f t="shared" si="554"/>
        <v/>
      </c>
      <c r="CY81" s="50" t="str">
        <f t="shared" si="554"/>
        <v/>
      </c>
      <c r="CZ81" s="50" t="str">
        <f t="shared" si="554"/>
        <v/>
      </c>
      <c r="DA81" s="50" t="str">
        <f t="shared" si="554"/>
        <v/>
      </c>
      <c r="DB81" s="50" t="str">
        <f t="shared" si="554"/>
        <v/>
      </c>
      <c r="DC81" s="50" t="str">
        <f t="shared" si="554"/>
        <v/>
      </c>
      <c r="DD81" s="50" t="str">
        <f t="shared" si="554"/>
        <v/>
      </c>
      <c r="DE81" s="50" t="str">
        <f t="shared" si="554"/>
        <v/>
      </c>
      <c r="DF81" s="50" t="str">
        <f t="shared" si="554"/>
        <v/>
      </c>
      <c r="DG81" s="50" t="str">
        <f t="shared" si="554"/>
        <v/>
      </c>
      <c r="DH81" s="50" t="str">
        <f t="shared" ref="DH81:DW81" si="555">IF(ISNONTEXT($Z81),DG81+$Z81,"")</f>
        <v/>
      </c>
      <c r="DI81" s="50" t="str">
        <f t="shared" si="555"/>
        <v/>
      </c>
      <c r="DJ81" s="50" t="str">
        <f t="shared" si="555"/>
        <v/>
      </c>
      <c r="DK81" s="50" t="str">
        <f t="shared" si="555"/>
        <v/>
      </c>
      <c r="DL81" s="50" t="str">
        <f t="shared" si="555"/>
        <v/>
      </c>
      <c r="DM81" s="50" t="str">
        <f t="shared" si="555"/>
        <v/>
      </c>
      <c r="DN81" s="50" t="str">
        <f t="shared" si="555"/>
        <v/>
      </c>
      <c r="DO81" s="50" t="str">
        <f t="shared" si="555"/>
        <v/>
      </c>
      <c r="DP81" s="50" t="str">
        <f t="shared" si="555"/>
        <v/>
      </c>
      <c r="DQ81" s="50" t="str">
        <f t="shared" si="555"/>
        <v/>
      </c>
      <c r="DR81" s="50" t="str">
        <f t="shared" si="555"/>
        <v/>
      </c>
      <c r="DS81" s="50" t="str">
        <f t="shared" si="555"/>
        <v/>
      </c>
      <c r="DT81" s="50" t="str">
        <f t="shared" si="555"/>
        <v/>
      </c>
      <c r="DU81" s="50" t="str">
        <f t="shared" si="555"/>
        <v/>
      </c>
      <c r="DV81" s="50" t="str">
        <f t="shared" si="555"/>
        <v/>
      </c>
      <c r="DW81" s="50" t="str">
        <f t="shared" si="555"/>
        <v/>
      </c>
      <c r="DX81" s="170" t="e">
        <f t="shared" si="413"/>
        <v>#N/A</v>
      </c>
      <c r="DY81" s="170" t="e">
        <f t="shared" si="414"/>
        <v>#N/A</v>
      </c>
      <c r="DZ81" s="170" t="e">
        <f t="shared" si="415"/>
        <v>#N/A</v>
      </c>
      <c r="EA81" s="170" t="e">
        <f t="shared" si="416"/>
        <v>#N/A</v>
      </c>
      <c r="EB81" s="170" t="e">
        <f t="shared" si="417"/>
        <v>#N/A</v>
      </c>
      <c r="EC81" s="170" t="e">
        <f t="shared" si="418"/>
        <v>#N/A</v>
      </c>
      <c r="ED81" s="170" t="e">
        <f t="shared" si="419"/>
        <v>#N/A</v>
      </c>
      <c r="EE81" s="170" t="e">
        <f t="shared" si="420"/>
        <v>#N/A</v>
      </c>
      <c r="EF81" s="170" t="e">
        <f t="shared" si="421"/>
        <v>#N/A</v>
      </c>
      <c r="EG81" s="170" t="e">
        <f t="shared" si="422"/>
        <v>#N/A</v>
      </c>
      <c r="EH81" s="170" t="e">
        <f t="shared" si="423"/>
        <v>#N/A</v>
      </c>
      <c r="EI81" s="170" t="e">
        <f t="shared" si="424"/>
        <v>#N/A</v>
      </c>
      <c r="EJ81" s="170" t="e">
        <f t="shared" si="425"/>
        <v>#N/A</v>
      </c>
      <c r="EK81" s="170" t="e">
        <f t="shared" si="426"/>
        <v>#N/A</v>
      </c>
      <c r="EL81" s="170" t="e">
        <f t="shared" si="427"/>
        <v>#N/A</v>
      </c>
      <c r="EM81" s="170" t="e">
        <f t="shared" si="428"/>
        <v>#N/A</v>
      </c>
      <c r="EN81" s="170" t="e">
        <f t="shared" si="429"/>
        <v>#N/A</v>
      </c>
      <c r="EO81" s="170" t="e">
        <f t="shared" si="430"/>
        <v>#N/A</v>
      </c>
      <c r="EP81" s="170" t="e">
        <f t="shared" si="431"/>
        <v>#N/A</v>
      </c>
      <c r="EQ81" s="170" t="e">
        <f t="shared" si="432"/>
        <v>#N/A</v>
      </c>
      <c r="ER81" s="170" t="e">
        <f t="shared" si="433"/>
        <v>#N/A</v>
      </c>
      <c r="ES81" s="170" t="e">
        <f t="shared" si="434"/>
        <v>#N/A</v>
      </c>
      <c r="ET81" s="170" t="e">
        <f t="shared" si="435"/>
        <v>#N/A</v>
      </c>
      <c r="EU81" s="170" t="e">
        <f t="shared" si="436"/>
        <v>#N/A</v>
      </c>
      <c r="EV81" s="170" t="e">
        <f t="shared" si="437"/>
        <v>#N/A</v>
      </c>
      <c r="EW81" s="170" t="e">
        <f t="shared" si="438"/>
        <v>#N/A</v>
      </c>
      <c r="EX81" s="170" t="e">
        <f t="shared" si="439"/>
        <v>#N/A</v>
      </c>
      <c r="EY81" s="170" t="e">
        <f t="shared" si="440"/>
        <v>#N/A</v>
      </c>
      <c r="EZ81" s="170" t="e">
        <f t="shared" si="441"/>
        <v>#N/A</v>
      </c>
      <c r="FA81" s="170" t="e">
        <f t="shared" si="442"/>
        <v>#N/A</v>
      </c>
      <c r="FB81" s="170" t="e">
        <f t="shared" si="443"/>
        <v>#N/A</v>
      </c>
      <c r="FC81" s="170" t="e">
        <f t="shared" si="444"/>
        <v>#N/A</v>
      </c>
      <c r="FD81" s="170" t="e">
        <f t="shared" si="445"/>
        <v>#N/A</v>
      </c>
      <c r="FE81" s="170" t="e">
        <f t="shared" si="446"/>
        <v>#N/A</v>
      </c>
      <c r="FF81" s="170" t="e">
        <f t="shared" si="447"/>
        <v>#N/A</v>
      </c>
      <c r="FG81" s="170" t="e">
        <f t="shared" si="448"/>
        <v>#N/A</v>
      </c>
      <c r="FH81" s="170" t="e">
        <f t="shared" si="449"/>
        <v>#N/A</v>
      </c>
      <c r="FI81" s="170" t="e">
        <f t="shared" si="450"/>
        <v>#N/A</v>
      </c>
      <c r="FJ81" s="170" t="e">
        <f t="shared" si="451"/>
        <v>#N/A</v>
      </c>
      <c r="FK81" s="170" t="e">
        <f t="shared" si="452"/>
        <v>#N/A</v>
      </c>
      <c r="FL81" s="170" t="e">
        <f t="shared" si="453"/>
        <v>#N/A</v>
      </c>
      <c r="FM81" s="170" t="e">
        <f t="shared" si="454"/>
        <v>#N/A</v>
      </c>
      <c r="FN81" s="170" t="e">
        <f t="shared" si="455"/>
        <v>#N/A</v>
      </c>
      <c r="FO81" s="170" t="e">
        <f t="shared" si="456"/>
        <v>#N/A</v>
      </c>
      <c r="FP81" s="170" t="e">
        <f t="shared" si="457"/>
        <v>#N/A</v>
      </c>
      <c r="FQ81" s="170" t="e">
        <f t="shared" si="458"/>
        <v>#N/A</v>
      </c>
      <c r="FR81" s="170" t="e">
        <f t="shared" si="459"/>
        <v>#N/A</v>
      </c>
      <c r="FS81" s="170" t="e">
        <f t="shared" si="460"/>
        <v>#N/A</v>
      </c>
      <c r="FT81" s="170" t="e">
        <f t="shared" si="461"/>
        <v>#N/A</v>
      </c>
      <c r="FU81" s="170" t="e">
        <f t="shared" si="462"/>
        <v>#N/A</v>
      </c>
      <c r="FV81" s="170" t="e">
        <f t="shared" si="463"/>
        <v>#N/A</v>
      </c>
      <c r="FW81" s="170" t="e">
        <f t="shared" si="464"/>
        <v>#N/A</v>
      </c>
      <c r="FX81" s="170" t="e">
        <f t="shared" si="465"/>
        <v>#N/A</v>
      </c>
      <c r="FY81" s="170" t="e">
        <f t="shared" si="466"/>
        <v>#N/A</v>
      </c>
      <c r="FZ81" s="170" t="e">
        <f t="shared" si="467"/>
        <v>#N/A</v>
      </c>
      <c r="GA81" s="170" t="e">
        <f t="shared" si="468"/>
        <v>#N/A</v>
      </c>
      <c r="GB81" s="170" t="e">
        <f t="shared" si="469"/>
        <v>#N/A</v>
      </c>
      <c r="GC81" s="170" t="e">
        <f t="shared" si="470"/>
        <v>#N/A</v>
      </c>
      <c r="GD81" s="170" t="e">
        <f t="shared" si="471"/>
        <v>#N/A</v>
      </c>
      <c r="GE81" s="170" t="e">
        <f t="shared" si="472"/>
        <v>#N/A</v>
      </c>
      <c r="GF81" s="170" t="e">
        <f t="shared" si="473"/>
        <v>#N/A</v>
      </c>
      <c r="GG81" s="170" t="e">
        <f t="shared" si="474"/>
        <v>#N/A</v>
      </c>
      <c r="GH81" s="170" t="e">
        <f t="shared" si="475"/>
        <v>#N/A</v>
      </c>
      <c r="GI81" s="170" t="e">
        <f t="shared" si="476"/>
        <v>#N/A</v>
      </c>
      <c r="GJ81" s="170" t="e">
        <f t="shared" si="477"/>
        <v>#N/A</v>
      </c>
      <c r="GK81" s="170" t="e">
        <f t="shared" si="478"/>
        <v>#N/A</v>
      </c>
      <c r="GL81" s="170" t="e">
        <f t="shared" si="479"/>
        <v>#N/A</v>
      </c>
      <c r="GM81" s="170" t="e">
        <f t="shared" si="480"/>
        <v>#N/A</v>
      </c>
      <c r="GN81" s="170" t="e">
        <f t="shared" si="481"/>
        <v>#N/A</v>
      </c>
      <c r="GO81" s="170" t="e">
        <f t="shared" si="482"/>
        <v>#N/A</v>
      </c>
      <c r="GP81" s="170" t="e">
        <f t="shared" si="483"/>
        <v>#N/A</v>
      </c>
      <c r="GQ81" s="170" t="e">
        <f t="shared" si="484"/>
        <v>#N/A</v>
      </c>
      <c r="GR81" s="170" t="e">
        <f t="shared" si="485"/>
        <v>#N/A</v>
      </c>
      <c r="GS81" s="170" t="e">
        <f t="shared" si="486"/>
        <v>#N/A</v>
      </c>
      <c r="GT81" s="170" t="e">
        <f t="shared" si="487"/>
        <v>#N/A</v>
      </c>
      <c r="GU81" s="170" t="e">
        <f t="shared" si="488"/>
        <v>#N/A</v>
      </c>
      <c r="GV81" s="170" t="e">
        <f t="shared" si="489"/>
        <v>#N/A</v>
      </c>
      <c r="GW81" s="170" t="e">
        <f t="shared" si="490"/>
        <v>#N/A</v>
      </c>
      <c r="GX81" s="170" t="e">
        <f t="shared" si="491"/>
        <v>#N/A</v>
      </c>
      <c r="GY81" s="170" t="e">
        <f t="shared" si="492"/>
        <v>#N/A</v>
      </c>
      <c r="GZ81" s="170" t="e">
        <f t="shared" si="493"/>
        <v>#N/A</v>
      </c>
      <c r="HA81" s="170" t="e">
        <f t="shared" si="494"/>
        <v>#N/A</v>
      </c>
      <c r="HB81" s="170" t="e">
        <f t="shared" si="495"/>
        <v>#N/A</v>
      </c>
      <c r="HC81" s="170" t="e">
        <f t="shared" si="496"/>
        <v>#N/A</v>
      </c>
      <c r="HD81" s="170" t="e">
        <f t="shared" si="497"/>
        <v>#N/A</v>
      </c>
      <c r="HE81" s="170" t="e">
        <f t="shared" si="498"/>
        <v>#N/A</v>
      </c>
      <c r="HF81" s="170" t="e">
        <f t="shared" si="499"/>
        <v>#N/A</v>
      </c>
      <c r="HG81" s="170" t="e">
        <f t="shared" si="500"/>
        <v>#N/A</v>
      </c>
      <c r="HH81" s="170" t="e">
        <f t="shared" si="501"/>
        <v>#N/A</v>
      </c>
      <c r="HI81" s="170" t="e">
        <f t="shared" si="502"/>
        <v>#N/A</v>
      </c>
      <c r="HJ81" s="170" t="e">
        <f t="shared" si="503"/>
        <v>#N/A</v>
      </c>
      <c r="HK81" s="170" t="e">
        <f t="shared" si="504"/>
        <v>#N/A</v>
      </c>
      <c r="HL81" s="170" t="e">
        <f t="shared" si="505"/>
        <v>#N/A</v>
      </c>
      <c r="HM81" s="170" t="e">
        <f t="shared" si="506"/>
        <v>#N/A</v>
      </c>
      <c r="HN81" s="170" t="e">
        <f t="shared" si="507"/>
        <v>#N/A</v>
      </c>
      <c r="HO81" s="170" t="e">
        <f t="shared" si="508"/>
        <v>#N/A</v>
      </c>
      <c r="HP81" s="170" t="e">
        <f t="shared" si="509"/>
        <v>#N/A</v>
      </c>
      <c r="HQ81" s="170" t="e">
        <f t="shared" si="510"/>
        <v>#N/A</v>
      </c>
      <c r="HR81" s="170" t="e">
        <f t="shared" si="511"/>
        <v>#N/A</v>
      </c>
      <c r="HS81" s="170" t="e">
        <f t="shared" si="512"/>
        <v>#N/A</v>
      </c>
      <c r="HT81" s="170" t="e">
        <f t="shared" si="513"/>
        <v>#N/A</v>
      </c>
    </row>
    <row r="82" spans="1:228" hidden="1" x14ac:dyDescent="0.25">
      <c r="A82" s="4">
        <v>79</v>
      </c>
      <c r="B82" s="110"/>
      <c r="C82" s="118"/>
      <c r="D82" s="123" t="str">
        <f t="shared" si="405"/>
        <v/>
      </c>
      <c r="E82" s="96"/>
      <c r="F82" s="123" t="str">
        <f t="shared" si="406"/>
        <v/>
      </c>
      <c r="G82" s="118"/>
      <c r="H82" s="111"/>
      <c r="I82" s="36" t="str">
        <f t="shared" si="407"/>
        <v/>
      </c>
      <c r="J82" s="36" t="str">
        <f t="shared" si="408"/>
        <v/>
      </c>
      <c r="K82" s="74" t="str">
        <f t="shared" si="514"/>
        <v/>
      </c>
      <c r="L82" s="23"/>
      <c r="M82" s="58"/>
      <c r="N82" s="281"/>
      <c r="O82" s="75" t="str">
        <f>IF(AND(D82&gt;0,E82&gt;0,F82&gt;0),IF(ISBLANK(N82),IF(ISBLANK(L82),"",(F82-D82)*VLOOKUP(L82,VLookups!$A$4:$B$13,2,FALSE)),N82),"")</f>
        <v/>
      </c>
      <c r="P82" s="76" t="str">
        <f t="shared" si="409"/>
        <v/>
      </c>
      <c r="Q82" s="96"/>
      <c r="R82" s="271" t="str">
        <f>IF(AND(Q82&gt;0,E82&gt;0,NOT(O82="")),ABS(VLOOKUP($Q$1,VLookups!$A$43:$B$44,2,FALSE)-_xlfn.NORM.DIST(Q82,K82,O82,TRUE)),"")</f>
        <v/>
      </c>
      <c r="S82" s="95" t="str">
        <f>IF(AND($D82&gt;0,$E82&gt;0,$F82&gt;0,NOT(ISBLANK($L82))),_xlfn.NORM.INV(ABS(VLOOKUP($Q$1,VLookups!$A$43:$B$44,2,FALSE)-S$3),$K82,$O82),"")</f>
        <v/>
      </c>
      <c r="T82" s="94" t="str">
        <f>IF(AND($D82&gt;0,$E82&gt;0,$F82&gt;0,NOT(ISBLANK($L82))),_xlfn.NORM.INV(ABS(VLOOKUP($Q$1,VLookups!$A$43:$B$44,2,FALSE)-T$3),$K82,$O82),"")</f>
        <v/>
      </c>
      <c r="U82" s="95" t="str">
        <f>IF(AND($D82&gt;0,$E82&gt;0,$F82&gt;0,NOT(ISBLANK($L82))),_xlfn.NORM.INV(ABS(VLOOKUP($Q$1,VLookups!$A$43:$B$44,2,FALSE)-U$3),$K82,$O82),"")</f>
        <v/>
      </c>
      <c r="V82" s="94" t="str">
        <f>IF(AND($D82&gt;0,$E82&gt;0,$F82&gt;0,NOT(ISBLANK($L82))),_xlfn.NORM.INV(ABS(VLOOKUP($Q$1,VLookups!$A$43:$B$44,2,FALSE)-V$3),$K82,$O82),"")</f>
        <v/>
      </c>
      <c r="W82" s="95" t="str">
        <f>IF(AND($D82&gt;0,$E82&gt;0,$F82&gt;0,NOT(ISBLANK($L82))),_xlfn.NORM.INV(ABS(VLOOKUP($Q$1,VLookups!$A$43:$B$44,2,FALSE)-W$3),$K82,$O82),"")</f>
        <v/>
      </c>
      <c r="X82" s="94" t="str">
        <f>IF(AND($D82&gt;0,$E82&gt;0,$F82&gt;0,NOT(ISBLANK($L82))),_xlfn.NORM.INV(ABS(VLOOKUP($Q$1,VLookups!$A$43:$B$44,2,FALSE)-X$3),$K82,$O82),"")</f>
        <v/>
      </c>
      <c r="Y82" s="5"/>
      <c r="Z82" s="169" t="str">
        <f t="shared" si="515"/>
        <v/>
      </c>
      <c r="AA82" s="50" t="str">
        <f t="shared" ref="AA82:AT82" si="556">IF(ISNONTEXT($Z82),AB82-$Z82,"")</f>
        <v/>
      </c>
      <c r="AB82" s="50" t="str">
        <f t="shared" si="556"/>
        <v/>
      </c>
      <c r="AC82" s="50" t="str">
        <f t="shared" si="556"/>
        <v/>
      </c>
      <c r="AD82" s="50" t="str">
        <f t="shared" si="556"/>
        <v/>
      </c>
      <c r="AE82" s="50" t="str">
        <f t="shared" si="556"/>
        <v/>
      </c>
      <c r="AF82" s="50" t="str">
        <f t="shared" si="556"/>
        <v/>
      </c>
      <c r="AG82" s="50" t="str">
        <f t="shared" si="556"/>
        <v/>
      </c>
      <c r="AH82" s="50" t="str">
        <f t="shared" si="556"/>
        <v/>
      </c>
      <c r="AI82" s="50" t="str">
        <f t="shared" si="556"/>
        <v/>
      </c>
      <c r="AJ82" s="50" t="str">
        <f t="shared" si="556"/>
        <v/>
      </c>
      <c r="AK82" s="50" t="str">
        <f t="shared" si="556"/>
        <v/>
      </c>
      <c r="AL82" s="50" t="str">
        <f t="shared" si="556"/>
        <v/>
      </c>
      <c r="AM82" s="50" t="str">
        <f t="shared" si="556"/>
        <v/>
      </c>
      <c r="AN82" s="50" t="str">
        <f t="shared" si="556"/>
        <v/>
      </c>
      <c r="AO82" s="50" t="str">
        <f t="shared" si="556"/>
        <v/>
      </c>
      <c r="AP82" s="50" t="str">
        <f t="shared" si="556"/>
        <v/>
      </c>
      <c r="AQ82" s="50" t="str">
        <f t="shared" si="556"/>
        <v/>
      </c>
      <c r="AR82" s="50" t="str">
        <f t="shared" si="556"/>
        <v/>
      </c>
      <c r="AS82" s="50" t="str">
        <f t="shared" si="556"/>
        <v/>
      </c>
      <c r="AT82" s="50" t="str">
        <f t="shared" si="556"/>
        <v/>
      </c>
      <c r="AU82" s="50" t="str">
        <f t="shared" si="517"/>
        <v/>
      </c>
      <c r="AV82" s="50" t="str">
        <f t="shared" ref="AV82:DG82" si="557">IF(ISNONTEXT($Z82),AU82+$Z82,"")</f>
        <v/>
      </c>
      <c r="AW82" s="50" t="str">
        <f t="shared" si="557"/>
        <v/>
      </c>
      <c r="AX82" s="50" t="str">
        <f t="shared" si="557"/>
        <v/>
      </c>
      <c r="AY82" s="50" t="str">
        <f t="shared" si="557"/>
        <v/>
      </c>
      <c r="AZ82" s="50" t="str">
        <f t="shared" si="557"/>
        <v/>
      </c>
      <c r="BA82" s="50" t="str">
        <f t="shared" si="557"/>
        <v/>
      </c>
      <c r="BB82" s="50" t="str">
        <f t="shared" si="557"/>
        <v/>
      </c>
      <c r="BC82" s="50" t="str">
        <f t="shared" si="557"/>
        <v/>
      </c>
      <c r="BD82" s="50" t="str">
        <f t="shared" si="557"/>
        <v/>
      </c>
      <c r="BE82" s="50" t="str">
        <f t="shared" si="557"/>
        <v/>
      </c>
      <c r="BF82" s="50" t="str">
        <f t="shared" si="557"/>
        <v/>
      </c>
      <c r="BG82" s="50" t="str">
        <f t="shared" si="557"/>
        <v/>
      </c>
      <c r="BH82" s="50" t="str">
        <f t="shared" si="557"/>
        <v/>
      </c>
      <c r="BI82" s="50" t="str">
        <f t="shared" si="557"/>
        <v/>
      </c>
      <c r="BJ82" s="50" t="str">
        <f t="shared" si="557"/>
        <v/>
      </c>
      <c r="BK82" s="50" t="str">
        <f t="shared" si="557"/>
        <v/>
      </c>
      <c r="BL82" s="50" t="str">
        <f t="shared" si="557"/>
        <v/>
      </c>
      <c r="BM82" s="50" t="str">
        <f t="shared" si="557"/>
        <v/>
      </c>
      <c r="BN82" s="50" t="str">
        <f t="shared" si="557"/>
        <v/>
      </c>
      <c r="BO82" s="50" t="str">
        <f t="shared" si="557"/>
        <v/>
      </c>
      <c r="BP82" s="50" t="str">
        <f t="shared" si="557"/>
        <v/>
      </c>
      <c r="BQ82" s="50" t="str">
        <f t="shared" si="557"/>
        <v/>
      </c>
      <c r="BR82" s="50" t="str">
        <f t="shared" si="557"/>
        <v/>
      </c>
      <c r="BS82" s="50" t="str">
        <f t="shared" si="557"/>
        <v/>
      </c>
      <c r="BT82" s="50" t="str">
        <f t="shared" si="557"/>
        <v/>
      </c>
      <c r="BU82" s="50" t="str">
        <f t="shared" si="557"/>
        <v/>
      </c>
      <c r="BV82" s="50" t="str">
        <f t="shared" si="557"/>
        <v/>
      </c>
      <c r="BW82" s="50" t="str">
        <f t="shared" si="557"/>
        <v/>
      </c>
      <c r="BX82" s="50" t="str">
        <f t="shared" si="557"/>
        <v/>
      </c>
      <c r="BY82" s="50" t="str">
        <f t="shared" si="557"/>
        <v/>
      </c>
      <c r="BZ82" s="50" t="str">
        <f t="shared" si="557"/>
        <v/>
      </c>
      <c r="CA82" s="50" t="str">
        <f t="shared" si="557"/>
        <v/>
      </c>
      <c r="CB82" s="50" t="str">
        <f t="shared" si="557"/>
        <v/>
      </c>
      <c r="CC82" s="50" t="str">
        <f t="shared" si="557"/>
        <v/>
      </c>
      <c r="CD82" s="50" t="str">
        <f t="shared" si="557"/>
        <v/>
      </c>
      <c r="CE82" s="50" t="str">
        <f t="shared" si="557"/>
        <v/>
      </c>
      <c r="CF82" s="50" t="str">
        <f t="shared" si="557"/>
        <v/>
      </c>
      <c r="CG82" s="50" t="str">
        <f t="shared" si="557"/>
        <v/>
      </c>
      <c r="CH82" s="50" t="str">
        <f t="shared" si="557"/>
        <v/>
      </c>
      <c r="CI82" s="50" t="str">
        <f t="shared" si="557"/>
        <v/>
      </c>
      <c r="CJ82" s="50" t="str">
        <f t="shared" si="557"/>
        <v/>
      </c>
      <c r="CK82" s="50" t="str">
        <f t="shared" si="557"/>
        <v/>
      </c>
      <c r="CL82" s="50" t="str">
        <f t="shared" si="557"/>
        <v/>
      </c>
      <c r="CM82" s="50" t="str">
        <f t="shared" si="557"/>
        <v/>
      </c>
      <c r="CN82" s="50" t="str">
        <f t="shared" si="557"/>
        <v/>
      </c>
      <c r="CO82" s="50" t="str">
        <f t="shared" si="557"/>
        <v/>
      </c>
      <c r="CP82" s="50" t="str">
        <f t="shared" si="557"/>
        <v/>
      </c>
      <c r="CQ82" s="50" t="str">
        <f t="shared" si="557"/>
        <v/>
      </c>
      <c r="CR82" s="50" t="str">
        <f t="shared" si="557"/>
        <v/>
      </c>
      <c r="CS82" s="50" t="str">
        <f t="shared" si="557"/>
        <v/>
      </c>
      <c r="CT82" s="50" t="str">
        <f t="shared" si="557"/>
        <v/>
      </c>
      <c r="CU82" s="50" t="str">
        <f t="shared" si="557"/>
        <v/>
      </c>
      <c r="CV82" s="50" t="str">
        <f t="shared" si="557"/>
        <v/>
      </c>
      <c r="CW82" s="50" t="str">
        <f t="shared" si="557"/>
        <v/>
      </c>
      <c r="CX82" s="50" t="str">
        <f t="shared" si="557"/>
        <v/>
      </c>
      <c r="CY82" s="50" t="str">
        <f t="shared" si="557"/>
        <v/>
      </c>
      <c r="CZ82" s="50" t="str">
        <f t="shared" si="557"/>
        <v/>
      </c>
      <c r="DA82" s="50" t="str">
        <f t="shared" si="557"/>
        <v/>
      </c>
      <c r="DB82" s="50" t="str">
        <f t="shared" si="557"/>
        <v/>
      </c>
      <c r="DC82" s="50" t="str">
        <f t="shared" si="557"/>
        <v/>
      </c>
      <c r="DD82" s="50" t="str">
        <f t="shared" si="557"/>
        <v/>
      </c>
      <c r="DE82" s="50" t="str">
        <f t="shared" si="557"/>
        <v/>
      </c>
      <c r="DF82" s="50" t="str">
        <f t="shared" si="557"/>
        <v/>
      </c>
      <c r="DG82" s="50" t="str">
        <f t="shared" si="557"/>
        <v/>
      </c>
      <c r="DH82" s="50" t="str">
        <f t="shared" ref="DH82:DW82" si="558">IF(ISNONTEXT($Z82),DG82+$Z82,"")</f>
        <v/>
      </c>
      <c r="DI82" s="50" t="str">
        <f t="shared" si="558"/>
        <v/>
      </c>
      <c r="DJ82" s="50" t="str">
        <f t="shared" si="558"/>
        <v/>
      </c>
      <c r="DK82" s="50" t="str">
        <f t="shared" si="558"/>
        <v/>
      </c>
      <c r="DL82" s="50" t="str">
        <f t="shared" si="558"/>
        <v/>
      </c>
      <c r="DM82" s="50" t="str">
        <f t="shared" si="558"/>
        <v/>
      </c>
      <c r="DN82" s="50" t="str">
        <f t="shared" si="558"/>
        <v/>
      </c>
      <c r="DO82" s="50" t="str">
        <f t="shared" si="558"/>
        <v/>
      </c>
      <c r="DP82" s="50" t="str">
        <f t="shared" si="558"/>
        <v/>
      </c>
      <c r="DQ82" s="50" t="str">
        <f t="shared" si="558"/>
        <v/>
      </c>
      <c r="DR82" s="50" t="str">
        <f t="shared" si="558"/>
        <v/>
      </c>
      <c r="DS82" s="50" t="str">
        <f t="shared" si="558"/>
        <v/>
      </c>
      <c r="DT82" s="50" t="str">
        <f t="shared" si="558"/>
        <v/>
      </c>
      <c r="DU82" s="50" t="str">
        <f t="shared" si="558"/>
        <v/>
      </c>
      <c r="DV82" s="50" t="str">
        <f t="shared" si="558"/>
        <v/>
      </c>
      <c r="DW82" s="50" t="str">
        <f t="shared" si="558"/>
        <v/>
      </c>
      <c r="DX82" s="170" t="e">
        <f t="shared" si="413"/>
        <v>#N/A</v>
      </c>
      <c r="DY82" s="170" t="e">
        <f t="shared" si="414"/>
        <v>#N/A</v>
      </c>
      <c r="DZ82" s="170" t="e">
        <f t="shared" si="415"/>
        <v>#N/A</v>
      </c>
      <c r="EA82" s="170" t="e">
        <f t="shared" si="416"/>
        <v>#N/A</v>
      </c>
      <c r="EB82" s="170" t="e">
        <f t="shared" si="417"/>
        <v>#N/A</v>
      </c>
      <c r="EC82" s="170" t="e">
        <f t="shared" si="418"/>
        <v>#N/A</v>
      </c>
      <c r="ED82" s="170" t="e">
        <f t="shared" si="419"/>
        <v>#N/A</v>
      </c>
      <c r="EE82" s="170" t="e">
        <f t="shared" si="420"/>
        <v>#N/A</v>
      </c>
      <c r="EF82" s="170" t="e">
        <f t="shared" si="421"/>
        <v>#N/A</v>
      </c>
      <c r="EG82" s="170" t="e">
        <f t="shared" si="422"/>
        <v>#N/A</v>
      </c>
      <c r="EH82" s="170" t="e">
        <f t="shared" si="423"/>
        <v>#N/A</v>
      </c>
      <c r="EI82" s="170" t="e">
        <f t="shared" si="424"/>
        <v>#N/A</v>
      </c>
      <c r="EJ82" s="170" t="e">
        <f t="shared" si="425"/>
        <v>#N/A</v>
      </c>
      <c r="EK82" s="170" t="e">
        <f t="shared" si="426"/>
        <v>#N/A</v>
      </c>
      <c r="EL82" s="170" t="e">
        <f t="shared" si="427"/>
        <v>#N/A</v>
      </c>
      <c r="EM82" s="170" t="e">
        <f t="shared" si="428"/>
        <v>#N/A</v>
      </c>
      <c r="EN82" s="170" t="e">
        <f t="shared" si="429"/>
        <v>#N/A</v>
      </c>
      <c r="EO82" s="170" t="e">
        <f t="shared" si="430"/>
        <v>#N/A</v>
      </c>
      <c r="EP82" s="170" t="e">
        <f t="shared" si="431"/>
        <v>#N/A</v>
      </c>
      <c r="EQ82" s="170" t="e">
        <f t="shared" si="432"/>
        <v>#N/A</v>
      </c>
      <c r="ER82" s="170" t="e">
        <f t="shared" si="433"/>
        <v>#N/A</v>
      </c>
      <c r="ES82" s="170" t="e">
        <f t="shared" si="434"/>
        <v>#N/A</v>
      </c>
      <c r="ET82" s="170" t="e">
        <f t="shared" si="435"/>
        <v>#N/A</v>
      </c>
      <c r="EU82" s="170" t="e">
        <f t="shared" si="436"/>
        <v>#N/A</v>
      </c>
      <c r="EV82" s="170" t="e">
        <f t="shared" si="437"/>
        <v>#N/A</v>
      </c>
      <c r="EW82" s="170" t="e">
        <f t="shared" si="438"/>
        <v>#N/A</v>
      </c>
      <c r="EX82" s="170" t="e">
        <f t="shared" si="439"/>
        <v>#N/A</v>
      </c>
      <c r="EY82" s="170" t="e">
        <f t="shared" si="440"/>
        <v>#N/A</v>
      </c>
      <c r="EZ82" s="170" t="e">
        <f t="shared" si="441"/>
        <v>#N/A</v>
      </c>
      <c r="FA82" s="170" t="e">
        <f t="shared" si="442"/>
        <v>#N/A</v>
      </c>
      <c r="FB82" s="170" t="e">
        <f t="shared" si="443"/>
        <v>#N/A</v>
      </c>
      <c r="FC82" s="170" t="e">
        <f t="shared" si="444"/>
        <v>#N/A</v>
      </c>
      <c r="FD82" s="170" t="e">
        <f t="shared" si="445"/>
        <v>#N/A</v>
      </c>
      <c r="FE82" s="170" t="e">
        <f t="shared" si="446"/>
        <v>#N/A</v>
      </c>
      <c r="FF82" s="170" t="e">
        <f t="shared" si="447"/>
        <v>#N/A</v>
      </c>
      <c r="FG82" s="170" t="e">
        <f t="shared" si="448"/>
        <v>#N/A</v>
      </c>
      <c r="FH82" s="170" t="e">
        <f t="shared" si="449"/>
        <v>#N/A</v>
      </c>
      <c r="FI82" s="170" t="e">
        <f t="shared" si="450"/>
        <v>#N/A</v>
      </c>
      <c r="FJ82" s="170" t="e">
        <f t="shared" si="451"/>
        <v>#N/A</v>
      </c>
      <c r="FK82" s="170" t="e">
        <f t="shared" si="452"/>
        <v>#N/A</v>
      </c>
      <c r="FL82" s="170" t="e">
        <f t="shared" si="453"/>
        <v>#N/A</v>
      </c>
      <c r="FM82" s="170" t="e">
        <f t="shared" si="454"/>
        <v>#N/A</v>
      </c>
      <c r="FN82" s="170" t="e">
        <f t="shared" si="455"/>
        <v>#N/A</v>
      </c>
      <c r="FO82" s="170" t="e">
        <f t="shared" si="456"/>
        <v>#N/A</v>
      </c>
      <c r="FP82" s="170" t="e">
        <f t="shared" si="457"/>
        <v>#N/A</v>
      </c>
      <c r="FQ82" s="170" t="e">
        <f t="shared" si="458"/>
        <v>#N/A</v>
      </c>
      <c r="FR82" s="170" t="e">
        <f t="shared" si="459"/>
        <v>#N/A</v>
      </c>
      <c r="FS82" s="170" t="e">
        <f t="shared" si="460"/>
        <v>#N/A</v>
      </c>
      <c r="FT82" s="170" t="e">
        <f t="shared" si="461"/>
        <v>#N/A</v>
      </c>
      <c r="FU82" s="170" t="e">
        <f t="shared" si="462"/>
        <v>#N/A</v>
      </c>
      <c r="FV82" s="170" t="e">
        <f t="shared" si="463"/>
        <v>#N/A</v>
      </c>
      <c r="FW82" s="170" t="e">
        <f t="shared" si="464"/>
        <v>#N/A</v>
      </c>
      <c r="FX82" s="170" t="e">
        <f t="shared" si="465"/>
        <v>#N/A</v>
      </c>
      <c r="FY82" s="170" t="e">
        <f t="shared" si="466"/>
        <v>#N/A</v>
      </c>
      <c r="FZ82" s="170" t="e">
        <f t="shared" si="467"/>
        <v>#N/A</v>
      </c>
      <c r="GA82" s="170" t="e">
        <f t="shared" si="468"/>
        <v>#N/A</v>
      </c>
      <c r="GB82" s="170" t="e">
        <f t="shared" si="469"/>
        <v>#N/A</v>
      </c>
      <c r="GC82" s="170" t="e">
        <f t="shared" si="470"/>
        <v>#N/A</v>
      </c>
      <c r="GD82" s="170" t="e">
        <f t="shared" si="471"/>
        <v>#N/A</v>
      </c>
      <c r="GE82" s="170" t="e">
        <f t="shared" si="472"/>
        <v>#N/A</v>
      </c>
      <c r="GF82" s="170" t="e">
        <f t="shared" si="473"/>
        <v>#N/A</v>
      </c>
      <c r="GG82" s="170" t="e">
        <f t="shared" si="474"/>
        <v>#N/A</v>
      </c>
      <c r="GH82" s="170" t="e">
        <f t="shared" si="475"/>
        <v>#N/A</v>
      </c>
      <c r="GI82" s="170" t="e">
        <f t="shared" si="476"/>
        <v>#N/A</v>
      </c>
      <c r="GJ82" s="170" t="e">
        <f t="shared" si="477"/>
        <v>#N/A</v>
      </c>
      <c r="GK82" s="170" t="e">
        <f t="shared" si="478"/>
        <v>#N/A</v>
      </c>
      <c r="GL82" s="170" t="e">
        <f t="shared" si="479"/>
        <v>#N/A</v>
      </c>
      <c r="GM82" s="170" t="e">
        <f t="shared" si="480"/>
        <v>#N/A</v>
      </c>
      <c r="GN82" s="170" t="e">
        <f t="shared" si="481"/>
        <v>#N/A</v>
      </c>
      <c r="GO82" s="170" t="e">
        <f t="shared" si="482"/>
        <v>#N/A</v>
      </c>
      <c r="GP82" s="170" t="e">
        <f t="shared" si="483"/>
        <v>#N/A</v>
      </c>
      <c r="GQ82" s="170" t="e">
        <f t="shared" si="484"/>
        <v>#N/A</v>
      </c>
      <c r="GR82" s="170" t="e">
        <f t="shared" si="485"/>
        <v>#N/A</v>
      </c>
      <c r="GS82" s="170" t="e">
        <f t="shared" si="486"/>
        <v>#N/A</v>
      </c>
      <c r="GT82" s="170" t="e">
        <f t="shared" si="487"/>
        <v>#N/A</v>
      </c>
      <c r="GU82" s="170" t="e">
        <f t="shared" si="488"/>
        <v>#N/A</v>
      </c>
      <c r="GV82" s="170" t="e">
        <f t="shared" si="489"/>
        <v>#N/A</v>
      </c>
      <c r="GW82" s="170" t="e">
        <f t="shared" si="490"/>
        <v>#N/A</v>
      </c>
      <c r="GX82" s="170" t="e">
        <f t="shared" si="491"/>
        <v>#N/A</v>
      </c>
      <c r="GY82" s="170" t="e">
        <f t="shared" si="492"/>
        <v>#N/A</v>
      </c>
      <c r="GZ82" s="170" t="e">
        <f t="shared" si="493"/>
        <v>#N/A</v>
      </c>
      <c r="HA82" s="170" t="e">
        <f t="shared" si="494"/>
        <v>#N/A</v>
      </c>
      <c r="HB82" s="170" t="e">
        <f t="shared" si="495"/>
        <v>#N/A</v>
      </c>
      <c r="HC82" s="170" t="e">
        <f t="shared" si="496"/>
        <v>#N/A</v>
      </c>
      <c r="HD82" s="170" t="e">
        <f t="shared" si="497"/>
        <v>#N/A</v>
      </c>
      <c r="HE82" s="170" t="e">
        <f t="shared" si="498"/>
        <v>#N/A</v>
      </c>
      <c r="HF82" s="170" t="e">
        <f t="shared" si="499"/>
        <v>#N/A</v>
      </c>
      <c r="HG82" s="170" t="e">
        <f t="shared" si="500"/>
        <v>#N/A</v>
      </c>
      <c r="HH82" s="170" t="e">
        <f t="shared" si="501"/>
        <v>#N/A</v>
      </c>
      <c r="HI82" s="170" t="e">
        <f t="shared" si="502"/>
        <v>#N/A</v>
      </c>
      <c r="HJ82" s="170" t="e">
        <f t="shared" si="503"/>
        <v>#N/A</v>
      </c>
      <c r="HK82" s="170" t="e">
        <f t="shared" si="504"/>
        <v>#N/A</v>
      </c>
      <c r="HL82" s="170" t="e">
        <f t="shared" si="505"/>
        <v>#N/A</v>
      </c>
      <c r="HM82" s="170" t="e">
        <f t="shared" si="506"/>
        <v>#N/A</v>
      </c>
      <c r="HN82" s="170" t="e">
        <f t="shared" si="507"/>
        <v>#N/A</v>
      </c>
      <c r="HO82" s="170" t="e">
        <f t="shared" si="508"/>
        <v>#N/A</v>
      </c>
      <c r="HP82" s="170" t="e">
        <f t="shared" si="509"/>
        <v>#N/A</v>
      </c>
      <c r="HQ82" s="170" t="e">
        <f t="shared" si="510"/>
        <v>#N/A</v>
      </c>
      <c r="HR82" s="170" t="e">
        <f t="shared" si="511"/>
        <v>#N/A</v>
      </c>
      <c r="HS82" s="170" t="e">
        <f t="shared" si="512"/>
        <v>#N/A</v>
      </c>
      <c r="HT82" s="170" t="e">
        <f t="shared" si="513"/>
        <v>#N/A</v>
      </c>
    </row>
    <row r="83" spans="1:228" hidden="1" x14ac:dyDescent="0.25">
      <c r="A83" s="4">
        <v>80</v>
      </c>
      <c r="B83" s="110"/>
      <c r="C83" s="118"/>
      <c r="D83" s="123" t="str">
        <f t="shared" si="405"/>
        <v/>
      </c>
      <c r="E83" s="96"/>
      <c r="F83" s="123" t="str">
        <f t="shared" si="406"/>
        <v/>
      </c>
      <c r="G83" s="118"/>
      <c r="H83" s="111"/>
      <c r="I83" s="36" t="str">
        <f t="shared" si="407"/>
        <v/>
      </c>
      <c r="J83" s="36" t="str">
        <f t="shared" si="408"/>
        <v/>
      </c>
      <c r="K83" s="74" t="str">
        <f t="shared" si="514"/>
        <v/>
      </c>
      <c r="L83" s="23"/>
      <c r="M83" s="58"/>
      <c r="N83" s="281"/>
      <c r="O83" s="75" t="str">
        <f>IF(AND(D83&gt;0,E83&gt;0,F83&gt;0),IF(ISBLANK(N83),IF(ISBLANK(L83),"",(F83-D83)*VLOOKUP(L83,VLookups!$A$4:$B$13,2,FALSE)),N83),"")</f>
        <v/>
      </c>
      <c r="P83" s="76" t="str">
        <f t="shared" si="409"/>
        <v/>
      </c>
      <c r="Q83" s="96"/>
      <c r="R83" s="271" t="str">
        <f>IF(AND(Q83&gt;0,E83&gt;0,NOT(O83="")),ABS(VLOOKUP($Q$1,VLookups!$A$43:$B$44,2,FALSE)-_xlfn.NORM.DIST(Q83,K83,O83,TRUE)),"")</f>
        <v/>
      </c>
      <c r="S83" s="95" t="str">
        <f>IF(AND($D83&gt;0,$E83&gt;0,$F83&gt;0,NOT(ISBLANK($L83))),_xlfn.NORM.INV(ABS(VLOOKUP($Q$1,VLookups!$A$43:$B$44,2,FALSE)-S$3),$K83,$O83),"")</f>
        <v/>
      </c>
      <c r="T83" s="94" t="str">
        <f>IF(AND($D83&gt;0,$E83&gt;0,$F83&gt;0,NOT(ISBLANK($L83))),_xlfn.NORM.INV(ABS(VLOOKUP($Q$1,VLookups!$A$43:$B$44,2,FALSE)-T$3),$K83,$O83),"")</f>
        <v/>
      </c>
      <c r="U83" s="95" t="str">
        <f>IF(AND($D83&gt;0,$E83&gt;0,$F83&gt;0,NOT(ISBLANK($L83))),_xlfn.NORM.INV(ABS(VLOOKUP($Q$1,VLookups!$A$43:$B$44,2,FALSE)-U$3),$K83,$O83),"")</f>
        <v/>
      </c>
      <c r="V83" s="94" t="str">
        <f>IF(AND($D83&gt;0,$E83&gt;0,$F83&gt;0,NOT(ISBLANK($L83))),_xlfn.NORM.INV(ABS(VLOOKUP($Q$1,VLookups!$A$43:$B$44,2,FALSE)-V$3),$K83,$O83),"")</f>
        <v/>
      </c>
      <c r="W83" s="95" t="str">
        <f>IF(AND($D83&gt;0,$E83&gt;0,$F83&gt;0,NOT(ISBLANK($L83))),_xlfn.NORM.INV(ABS(VLOOKUP($Q$1,VLookups!$A$43:$B$44,2,FALSE)-W$3),$K83,$O83),"")</f>
        <v/>
      </c>
      <c r="X83" s="94" t="str">
        <f>IF(AND($D83&gt;0,$E83&gt;0,$F83&gt;0,NOT(ISBLANK($L83))),_xlfn.NORM.INV(ABS(VLOOKUP($Q$1,VLookups!$A$43:$B$44,2,FALSE)-X$3),$K83,$O83),"")</f>
        <v/>
      </c>
      <c r="Y83" s="5"/>
      <c r="Z83" s="169" t="str">
        <f t="shared" si="515"/>
        <v/>
      </c>
      <c r="AA83" s="50" t="str">
        <f t="shared" ref="AA83:AT83" si="559">IF(ISNONTEXT($Z83),AB83-$Z83,"")</f>
        <v/>
      </c>
      <c r="AB83" s="50" t="str">
        <f t="shared" si="559"/>
        <v/>
      </c>
      <c r="AC83" s="50" t="str">
        <f t="shared" si="559"/>
        <v/>
      </c>
      <c r="AD83" s="50" t="str">
        <f t="shared" si="559"/>
        <v/>
      </c>
      <c r="AE83" s="50" t="str">
        <f t="shared" si="559"/>
        <v/>
      </c>
      <c r="AF83" s="50" t="str">
        <f t="shared" si="559"/>
        <v/>
      </c>
      <c r="AG83" s="50" t="str">
        <f t="shared" si="559"/>
        <v/>
      </c>
      <c r="AH83" s="50" t="str">
        <f t="shared" si="559"/>
        <v/>
      </c>
      <c r="AI83" s="50" t="str">
        <f t="shared" si="559"/>
        <v/>
      </c>
      <c r="AJ83" s="50" t="str">
        <f t="shared" si="559"/>
        <v/>
      </c>
      <c r="AK83" s="50" t="str">
        <f t="shared" si="559"/>
        <v/>
      </c>
      <c r="AL83" s="50" t="str">
        <f t="shared" si="559"/>
        <v/>
      </c>
      <c r="AM83" s="50" t="str">
        <f t="shared" si="559"/>
        <v/>
      </c>
      <c r="AN83" s="50" t="str">
        <f t="shared" si="559"/>
        <v/>
      </c>
      <c r="AO83" s="50" t="str">
        <f t="shared" si="559"/>
        <v/>
      </c>
      <c r="AP83" s="50" t="str">
        <f t="shared" si="559"/>
        <v/>
      </c>
      <c r="AQ83" s="50" t="str">
        <f t="shared" si="559"/>
        <v/>
      </c>
      <c r="AR83" s="50" t="str">
        <f t="shared" si="559"/>
        <v/>
      </c>
      <c r="AS83" s="50" t="str">
        <f t="shared" si="559"/>
        <v/>
      </c>
      <c r="AT83" s="50" t="str">
        <f t="shared" si="559"/>
        <v/>
      </c>
      <c r="AU83" s="50" t="str">
        <f t="shared" si="517"/>
        <v/>
      </c>
      <c r="AV83" s="50" t="str">
        <f t="shared" ref="AV83:DG83" si="560">IF(ISNONTEXT($Z83),AU83+$Z83,"")</f>
        <v/>
      </c>
      <c r="AW83" s="50" t="str">
        <f t="shared" si="560"/>
        <v/>
      </c>
      <c r="AX83" s="50" t="str">
        <f t="shared" si="560"/>
        <v/>
      </c>
      <c r="AY83" s="50" t="str">
        <f t="shared" si="560"/>
        <v/>
      </c>
      <c r="AZ83" s="50" t="str">
        <f t="shared" si="560"/>
        <v/>
      </c>
      <c r="BA83" s="50" t="str">
        <f t="shared" si="560"/>
        <v/>
      </c>
      <c r="BB83" s="50" t="str">
        <f t="shared" si="560"/>
        <v/>
      </c>
      <c r="BC83" s="50" t="str">
        <f t="shared" si="560"/>
        <v/>
      </c>
      <c r="BD83" s="50" t="str">
        <f t="shared" si="560"/>
        <v/>
      </c>
      <c r="BE83" s="50" t="str">
        <f t="shared" si="560"/>
        <v/>
      </c>
      <c r="BF83" s="50" t="str">
        <f t="shared" si="560"/>
        <v/>
      </c>
      <c r="BG83" s="50" t="str">
        <f t="shared" si="560"/>
        <v/>
      </c>
      <c r="BH83" s="50" t="str">
        <f t="shared" si="560"/>
        <v/>
      </c>
      <c r="BI83" s="50" t="str">
        <f t="shared" si="560"/>
        <v/>
      </c>
      <c r="BJ83" s="50" t="str">
        <f t="shared" si="560"/>
        <v/>
      </c>
      <c r="BK83" s="50" t="str">
        <f t="shared" si="560"/>
        <v/>
      </c>
      <c r="BL83" s="50" t="str">
        <f t="shared" si="560"/>
        <v/>
      </c>
      <c r="BM83" s="50" t="str">
        <f t="shared" si="560"/>
        <v/>
      </c>
      <c r="BN83" s="50" t="str">
        <f t="shared" si="560"/>
        <v/>
      </c>
      <c r="BO83" s="50" t="str">
        <f t="shared" si="560"/>
        <v/>
      </c>
      <c r="BP83" s="50" t="str">
        <f t="shared" si="560"/>
        <v/>
      </c>
      <c r="BQ83" s="50" t="str">
        <f t="shared" si="560"/>
        <v/>
      </c>
      <c r="BR83" s="50" t="str">
        <f t="shared" si="560"/>
        <v/>
      </c>
      <c r="BS83" s="50" t="str">
        <f t="shared" si="560"/>
        <v/>
      </c>
      <c r="BT83" s="50" t="str">
        <f t="shared" si="560"/>
        <v/>
      </c>
      <c r="BU83" s="50" t="str">
        <f t="shared" si="560"/>
        <v/>
      </c>
      <c r="BV83" s="50" t="str">
        <f t="shared" si="560"/>
        <v/>
      </c>
      <c r="BW83" s="50" t="str">
        <f t="shared" si="560"/>
        <v/>
      </c>
      <c r="BX83" s="50" t="str">
        <f t="shared" si="560"/>
        <v/>
      </c>
      <c r="BY83" s="50" t="str">
        <f t="shared" si="560"/>
        <v/>
      </c>
      <c r="BZ83" s="50" t="str">
        <f t="shared" si="560"/>
        <v/>
      </c>
      <c r="CA83" s="50" t="str">
        <f t="shared" si="560"/>
        <v/>
      </c>
      <c r="CB83" s="50" t="str">
        <f t="shared" si="560"/>
        <v/>
      </c>
      <c r="CC83" s="50" t="str">
        <f t="shared" si="560"/>
        <v/>
      </c>
      <c r="CD83" s="50" t="str">
        <f t="shared" si="560"/>
        <v/>
      </c>
      <c r="CE83" s="50" t="str">
        <f t="shared" si="560"/>
        <v/>
      </c>
      <c r="CF83" s="50" t="str">
        <f t="shared" si="560"/>
        <v/>
      </c>
      <c r="CG83" s="50" t="str">
        <f t="shared" si="560"/>
        <v/>
      </c>
      <c r="CH83" s="50" t="str">
        <f t="shared" si="560"/>
        <v/>
      </c>
      <c r="CI83" s="50" t="str">
        <f t="shared" si="560"/>
        <v/>
      </c>
      <c r="CJ83" s="50" t="str">
        <f t="shared" si="560"/>
        <v/>
      </c>
      <c r="CK83" s="50" t="str">
        <f t="shared" si="560"/>
        <v/>
      </c>
      <c r="CL83" s="50" t="str">
        <f t="shared" si="560"/>
        <v/>
      </c>
      <c r="CM83" s="50" t="str">
        <f t="shared" si="560"/>
        <v/>
      </c>
      <c r="CN83" s="50" t="str">
        <f t="shared" si="560"/>
        <v/>
      </c>
      <c r="CO83" s="50" t="str">
        <f t="shared" si="560"/>
        <v/>
      </c>
      <c r="CP83" s="50" t="str">
        <f t="shared" si="560"/>
        <v/>
      </c>
      <c r="CQ83" s="50" t="str">
        <f t="shared" si="560"/>
        <v/>
      </c>
      <c r="CR83" s="50" t="str">
        <f t="shared" si="560"/>
        <v/>
      </c>
      <c r="CS83" s="50" t="str">
        <f t="shared" si="560"/>
        <v/>
      </c>
      <c r="CT83" s="50" t="str">
        <f t="shared" si="560"/>
        <v/>
      </c>
      <c r="CU83" s="50" t="str">
        <f t="shared" si="560"/>
        <v/>
      </c>
      <c r="CV83" s="50" t="str">
        <f t="shared" si="560"/>
        <v/>
      </c>
      <c r="CW83" s="50" t="str">
        <f t="shared" si="560"/>
        <v/>
      </c>
      <c r="CX83" s="50" t="str">
        <f t="shared" si="560"/>
        <v/>
      </c>
      <c r="CY83" s="50" t="str">
        <f t="shared" si="560"/>
        <v/>
      </c>
      <c r="CZ83" s="50" t="str">
        <f t="shared" si="560"/>
        <v/>
      </c>
      <c r="DA83" s="50" t="str">
        <f t="shared" si="560"/>
        <v/>
      </c>
      <c r="DB83" s="50" t="str">
        <f t="shared" si="560"/>
        <v/>
      </c>
      <c r="DC83" s="50" t="str">
        <f t="shared" si="560"/>
        <v/>
      </c>
      <c r="DD83" s="50" t="str">
        <f t="shared" si="560"/>
        <v/>
      </c>
      <c r="DE83" s="50" t="str">
        <f t="shared" si="560"/>
        <v/>
      </c>
      <c r="DF83" s="50" t="str">
        <f t="shared" si="560"/>
        <v/>
      </c>
      <c r="DG83" s="50" t="str">
        <f t="shared" si="560"/>
        <v/>
      </c>
      <c r="DH83" s="50" t="str">
        <f t="shared" ref="DH83:DW83" si="561">IF(ISNONTEXT($Z83),DG83+$Z83,"")</f>
        <v/>
      </c>
      <c r="DI83" s="50" t="str">
        <f t="shared" si="561"/>
        <v/>
      </c>
      <c r="DJ83" s="50" t="str">
        <f t="shared" si="561"/>
        <v/>
      </c>
      <c r="DK83" s="50" t="str">
        <f t="shared" si="561"/>
        <v/>
      </c>
      <c r="DL83" s="50" t="str">
        <f t="shared" si="561"/>
        <v/>
      </c>
      <c r="DM83" s="50" t="str">
        <f t="shared" si="561"/>
        <v/>
      </c>
      <c r="DN83" s="50" t="str">
        <f t="shared" si="561"/>
        <v/>
      </c>
      <c r="DO83" s="50" t="str">
        <f t="shared" si="561"/>
        <v/>
      </c>
      <c r="DP83" s="50" t="str">
        <f t="shared" si="561"/>
        <v/>
      </c>
      <c r="DQ83" s="50" t="str">
        <f t="shared" si="561"/>
        <v/>
      </c>
      <c r="DR83" s="50" t="str">
        <f t="shared" si="561"/>
        <v/>
      </c>
      <c r="DS83" s="50" t="str">
        <f t="shared" si="561"/>
        <v/>
      </c>
      <c r="DT83" s="50" t="str">
        <f t="shared" si="561"/>
        <v/>
      </c>
      <c r="DU83" s="50" t="str">
        <f t="shared" si="561"/>
        <v/>
      </c>
      <c r="DV83" s="50" t="str">
        <f t="shared" si="561"/>
        <v/>
      </c>
      <c r="DW83" s="50" t="str">
        <f t="shared" si="561"/>
        <v/>
      </c>
      <c r="DX83" s="170" t="e">
        <f t="shared" si="413"/>
        <v>#N/A</v>
      </c>
      <c r="DY83" s="170" t="e">
        <f t="shared" si="414"/>
        <v>#N/A</v>
      </c>
      <c r="DZ83" s="170" t="e">
        <f t="shared" si="415"/>
        <v>#N/A</v>
      </c>
      <c r="EA83" s="170" t="e">
        <f t="shared" si="416"/>
        <v>#N/A</v>
      </c>
      <c r="EB83" s="170" t="e">
        <f t="shared" si="417"/>
        <v>#N/A</v>
      </c>
      <c r="EC83" s="170" t="e">
        <f t="shared" si="418"/>
        <v>#N/A</v>
      </c>
      <c r="ED83" s="170" t="e">
        <f t="shared" si="419"/>
        <v>#N/A</v>
      </c>
      <c r="EE83" s="170" t="e">
        <f t="shared" si="420"/>
        <v>#N/A</v>
      </c>
      <c r="EF83" s="170" t="e">
        <f t="shared" si="421"/>
        <v>#N/A</v>
      </c>
      <c r="EG83" s="170" t="e">
        <f t="shared" si="422"/>
        <v>#N/A</v>
      </c>
      <c r="EH83" s="170" t="e">
        <f t="shared" si="423"/>
        <v>#N/A</v>
      </c>
      <c r="EI83" s="170" t="e">
        <f t="shared" si="424"/>
        <v>#N/A</v>
      </c>
      <c r="EJ83" s="170" t="e">
        <f t="shared" si="425"/>
        <v>#N/A</v>
      </c>
      <c r="EK83" s="170" t="e">
        <f t="shared" si="426"/>
        <v>#N/A</v>
      </c>
      <c r="EL83" s="170" t="e">
        <f t="shared" si="427"/>
        <v>#N/A</v>
      </c>
      <c r="EM83" s="170" t="e">
        <f t="shared" si="428"/>
        <v>#N/A</v>
      </c>
      <c r="EN83" s="170" t="e">
        <f t="shared" si="429"/>
        <v>#N/A</v>
      </c>
      <c r="EO83" s="170" t="e">
        <f t="shared" si="430"/>
        <v>#N/A</v>
      </c>
      <c r="EP83" s="170" t="e">
        <f t="shared" si="431"/>
        <v>#N/A</v>
      </c>
      <c r="EQ83" s="170" t="e">
        <f t="shared" si="432"/>
        <v>#N/A</v>
      </c>
      <c r="ER83" s="170" t="e">
        <f t="shared" si="433"/>
        <v>#N/A</v>
      </c>
      <c r="ES83" s="170" t="e">
        <f t="shared" si="434"/>
        <v>#N/A</v>
      </c>
      <c r="ET83" s="170" t="e">
        <f t="shared" si="435"/>
        <v>#N/A</v>
      </c>
      <c r="EU83" s="170" t="e">
        <f t="shared" si="436"/>
        <v>#N/A</v>
      </c>
      <c r="EV83" s="170" t="e">
        <f t="shared" si="437"/>
        <v>#N/A</v>
      </c>
      <c r="EW83" s="170" t="e">
        <f t="shared" si="438"/>
        <v>#N/A</v>
      </c>
      <c r="EX83" s="170" t="e">
        <f t="shared" si="439"/>
        <v>#N/A</v>
      </c>
      <c r="EY83" s="170" t="e">
        <f t="shared" si="440"/>
        <v>#N/A</v>
      </c>
      <c r="EZ83" s="170" t="e">
        <f t="shared" si="441"/>
        <v>#N/A</v>
      </c>
      <c r="FA83" s="170" t="e">
        <f t="shared" si="442"/>
        <v>#N/A</v>
      </c>
      <c r="FB83" s="170" t="e">
        <f t="shared" si="443"/>
        <v>#N/A</v>
      </c>
      <c r="FC83" s="170" t="e">
        <f t="shared" si="444"/>
        <v>#N/A</v>
      </c>
      <c r="FD83" s="170" t="e">
        <f t="shared" si="445"/>
        <v>#N/A</v>
      </c>
      <c r="FE83" s="170" t="e">
        <f t="shared" si="446"/>
        <v>#N/A</v>
      </c>
      <c r="FF83" s="170" t="e">
        <f t="shared" si="447"/>
        <v>#N/A</v>
      </c>
      <c r="FG83" s="170" t="e">
        <f t="shared" si="448"/>
        <v>#N/A</v>
      </c>
      <c r="FH83" s="170" t="e">
        <f t="shared" si="449"/>
        <v>#N/A</v>
      </c>
      <c r="FI83" s="170" t="e">
        <f t="shared" si="450"/>
        <v>#N/A</v>
      </c>
      <c r="FJ83" s="170" t="e">
        <f t="shared" si="451"/>
        <v>#N/A</v>
      </c>
      <c r="FK83" s="170" t="e">
        <f t="shared" si="452"/>
        <v>#N/A</v>
      </c>
      <c r="FL83" s="170" t="e">
        <f t="shared" si="453"/>
        <v>#N/A</v>
      </c>
      <c r="FM83" s="170" t="e">
        <f t="shared" si="454"/>
        <v>#N/A</v>
      </c>
      <c r="FN83" s="170" t="e">
        <f t="shared" si="455"/>
        <v>#N/A</v>
      </c>
      <c r="FO83" s="170" t="e">
        <f t="shared" si="456"/>
        <v>#N/A</v>
      </c>
      <c r="FP83" s="170" t="e">
        <f t="shared" si="457"/>
        <v>#N/A</v>
      </c>
      <c r="FQ83" s="170" t="e">
        <f t="shared" si="458"/>
        <v>#N/A</v>
      </c>
      <c r="FR83" s="170" t="e">
        <f t="shared" si="459"/>
        <v>#N/A</v>
      </c>
      <c r="FS83" s="170" t="e">
        <f t="shared" si="460"/>
        <v>#N/A</v>
      </c>
      <c r="FT83" s="170" t="e">
        <f t="shared" si="461"/>
        <v>#N/A</v>
      </c>
      <c r="FU83" s="170" t="e">
        <f t="shared" si="462"/>
        <v>#N/A</v>
      </c>
      <c r="FV83" s="170" t="e">
        <f t="shared" si="463"/>
        <v>#N/A</v>
      </c>
      <c r="FW83" s="170" t="e">
        <f t="shared" si="464"/>
        <v>#N/A</v>
      </c>
      <c r="FX83" s="170" t="e">
        <f t="shared" si="465"/>
        <v>#N/A</v>
      </c>
      <c r="FY83" s="170" t="e">
        <f t="shared" si="466"/>
        <v>#N/A</v>
      </c>
      <c r="FZ83" s="170" t="e">
        <f t="shared" si="467"/>
        <v>#N/A</v>
      </c>
      <c r="GA83" s="170" t="e">
        <f t="shared" si="468"/>
        <v>#N/A</v>
      </c>
      <c r="GB83" s="170" t="e">
        <f t="shared" si="469"/>
        <v>#N/A</v>
      </c>
      <c r="GC83" s="170" t="e">
        <f t="shared" si="470"/>
        <v>#N/A</v>
      </c>
      <c r="GD83" s="170" t="e">
        <f t="shared" si="471"/>
        <v>#N/A</v>
      </c>
      <c r="GE83" s="170" t="e">
        <f t="shared" si="472"/>
        <v>#N/A</v>
      </c>
      <c r="GF83" s="170" t="e">
        <f t="shared" si="473"/>
        <v>#N/A</v>
      </c>
      <c r="GG83" s="170" t="e">
        <f t="shared" si="474"/>
        <v>#N/A</v>
      </c>
      <c r="GH83" s="170" t="e">
        <f t="shared" si="475"/>
        <v>#N/A</v>
      </c>
      <c r="GI83" s="170" t="e">
        <f t="shared" si="476"/>
        <v>#N/A</v>
      </c>
      <c r="GJ83" s="170" t="e">
        <f t="shared" si="477"/>
        <v>#N/A</v>
      </c>
      <c r="GK83" s="170" t="e">
        <f t="shared" si="478"/>
        <v>#N/A</v>
      </c>
      <c r="GL83" s="170" t="e">
        <f t="shared" si="479"/>
        <v>#N/A</v>
      </c>
      <c r="GM83" s="170" t="e">
        <f t="shared" si="480"/>
        <v>#N/A</v>
      </c>
      <c r="GN83" s="170" t="e">
        <f t="shared" si="481"/>
        <v>#N/A</v>
      </c>
      <c r="GO83" s="170" t="e">
        <f t="shared" si="482"/>
        <v>#N/A</v>
      </c>
      <c r="GP83" s="170" t="e">
        <f t="shared" si="483"/>
        <v>#N/A</v>
      </c>
      <c r="GQ83" s="170" t="e">
        <f t="shared" si="484"/>
        <v>#N/A</v>
      </c>
      <c r="GR83" s="170" t="e">
        <f t="shared" si="485"/>
        <v>#N/A</v>
      </c>
      <c r="GS83" s="170" t="e">
        <f t="shared" si="486"/>
        <v>#N/A</v>
      </c>
      <c r="GT83" s="170" t="e">
        <f t="shared" si="487"/>
        <v>#N/A</v>
      </c>
      <c r="GU83" s="170" t="e">
        <f t="shared" si="488"/>
        <v>#N/A</v>
      </c>
      <c r="GV83" s="170" t="e">
        <f t="shared" si="489"/>
        <v>#N/A</v>
      </c>
      <c r="GW83" s="170" t="e">
        <f t="shared" si="490"/>
        <v>#N/A</v>
      </c>
      <c r="GX83" s="170" t="e">
        <f t="shared" si="491"/>
        <v>#N/A</v>
      </c>
      <c r="GY83" s="170" t="e">
        <f t="shared" si="492"/>
        <v>#N/A</v>
      </c>
      <c r="GZ83" s="170" t="e">
        <f t="shared" si="493"/>
        <v>#N/A</v>
      </c>
      <c r="HA83" s="170" t="e">
        <f t="shared" si="494"/>
        <v>#N/A</v>
      </c>
      <c r="HB83" s="170" t="e">
        <f t="shared" si="495"/>
        <v>#N/A</v>
      </c>
      <c r="HC83" s="170" t="e">
        <f t="shared" si="496"/>
        <v>#N/A</v>
      </c>
      <c r="HD83" s="170" t="e">
        <f t="shared" si="497"/>
        <v>#N/A</v>
      </c>
      <c r="HE83" s="170" t="e">
        <f t="shared" si="498"/>
        <v>#N/A</v>
      </c>
      <c r="HF83" s="170" t="e">
        <f t="shared" si="499"/>
        <v>#N/A</v>
      </c>
      <c r="HG83" s="170" t="e">
        <f t="shared" si="500"/>
        <v>#N/A</v>
      </c>
      <c r="HH83" s="170" t="e">
        <f t="shared" si="501"/>
        <v>#N/A</v>
      </c>
      <c r="HI83" s="170" t="e">
        <f t="shared" si="502"/>
        <v>#N/A</v>
      </c>
      <c r="HJ83" s="170" t="e">
        <f t="shared" si="503"/>
        <v>#N/A</v>
      </c>
      <c r="HK83" s="170" t="e">
        <f t="shared" si="504"/>
        <v>#N/A</v>
      </c>
      <c r="HL83" s="170" t="e">
        <f t="shared" si="505"/>
        <v>#N/A</v>
      </c>
      <c r="HM83" s="170" t="e">
        <f t="shared" si="506"/>
        <v>#N/A</v>
      </c>
      <c r="HN83" s="170" t="e">
        <f t="shared" si="507"/>
        <v>#N/A</v>
      </c>
      <c r="HO83" s="170" t="e">
        <f t="shared" si="508"/>
        <v>#N/A</v>
      </c>
      <c r="HP83" s="170" t="e">
        <f t="shared" si="509"/>
        <v>#N/A</v>
      </c>
      <c r="HQ83" s="170" t="e">
        <f t="shared" si="510"/>
        <v>#N/A</v>
      </c>
      <c r="HR83" s="170" t="e">
        <f t="shared" si="511"/>
        <v>#N/A</v>
      </c>
      <c r="HS83" s="170" t="e">
        <f t="shared" si="512"/>
        <v>#N/A</v>
      </c>
      <c r="HT83" s="170" t="e">
        <f t="shared" si="513"/>
        <v>#N/A</v>
      </c>
    </row>
    <row r="84" spans="1:228" hidden="1" x14ac:dyDescent="0.25">
      <c r="A84" s="4">
        <v>81</v>
      </c>
      <c r="B84" s="110"/>
      <c r="C84" s="118"/>
      <c r="D84" s="123" t="str">
        <f t="shared" si="405"/>
        <v/>
      </c>
      <c r="E84" s="96"/>
      <c r="F84" s="123" t="str">
        <f t="shared" si="406"/>
        <v/>
      </c>
      <c r="G84" s="118"/>
      <c r="H84" s="111"/>
      <c r="I84" s="36" t="str">
        <f t="shared" si="407"/>
        <v/>
      </c>
      <c r="J84" s="36" t="str">
        <f t="shared" si="408"/>
        <v/>
      </c>
      <c r="K84" s="74" t="str">
        <f t="shared" si="514"/>
        <v/>
      </c>
      <c r="L84" s="23"/>
      <c r="M84" s="58"/>
      <c r="N84" s="281"/>
      <c r="O84" s="75" t="str">
        <f>IF(AND(D84&gt;0,E84&gt;0,F84&gt;0),IF(ISBLANK(N84),IF(ISBLANK(L84),"",(F84-D84)*VLOOKUP(L84,VLookups!$A$4:$B$13,2,FALSE)),N84),"")</f>
        <v/>
      </c>
      <c r="P84" s="76" t="str">
        <f t="shared" si="409"/>
        <v/>
      </c>
      <c r="Q84" s="96"/>
      <c r="R84" s="271" t="str">
        <f>IF(AND(Q84&gt;0,E84&gt;0,NOT(O84="")),ABS(VLOOKUP($Q$1,VLookups!$A$43:$B$44,2,FALSE)-_xlfn.NORM.DIST(Q84,K84,O84,TRUE)),"")</f>
        <v/>
      </c>
      <c r="S84" s="95" t="str">
        <f>IF(AND($D84&gt;0,$E84&gt;0,$F84&gt;0,NOT(ISBLANK($L84))),_xlfn.NORM.INV(ABS(VLOOKUP($Q$1,VLookups!$A$43:$B$44,2,FALSE)-S$3),$K84,$O84),"")</f>
        <v/>
      </c>
      <c r="T84" s="94" t="str">
        <f>IF(AND($D84&gt;0,$E84&gt;0,$F84&gt;0,NOT(ISBLANK($L84))),_xlfn.NORM.INV(ABS(VLOOKUP($Q$1,VLookups!$A$43:$B$44,2,FALSE)-T$3),$K84,$O84),"")</f>
        <v/>
      </c>
      <c r="U84" s="95" t="str">
        <f>IF(AND($D84&gt;0,$E84&gt;0,$F84&gt;0,NOT(ISBLANK($L84))),_xlfn.NORM.INV(ABS(VLOOKUP($Q$1,VLookups!$A$43:$B$44,2,FALSE)-U$3),$K84,$O84),"")</f>
        <v/>
      </c>
      <c r="V84" s="94" t="str">
        <f>IF(AND($D84&gt;0,$E84&gt;0,$F84&gt;0,NOT(ISBLANK($L84))),_xlfn.NORM.INV(ABS(VLOOKUP($Q$1,VLookups!$A$43:$B$44,2,FALSE)-V$3),$K84,$O84),"")</f>
        <v/>
      </c>
      <c r="W84" s="95" t="str">
        <f>IF(AND($D84&gt;0,$E84&gt;0,$F84&gt;0,NOT(ISBLANK($L84))),_xlfn.NORM.INV(ABS(VLOOKUP($Q$1,VLookups!$A$43:$B$44,2,FALSE)-W$3),$K84,$O84),"")</f>
        <v/>
      </c>
      <c r="X84" s="94" t="str">
        <f>IF(AND($D84&gt;0,$E84&gt;0,$F84&gt;0,NOT(ISBLANK($L84))),_xlfn.NORM.INV(ABS(VLOOKUP($Q$1,VLookups!$A$43:$B$44,2,FALSE)-X$3),$K84,$O84),"")</f>
        <v/>
      </c>
      <c r="Y84" s="5"/>
      <c r="Z84" s="169" t="str">
        <f t="shared" si="515"/>
        <v/>
      </c>
      <c r="AA84" s="50" t="str">
        <f t="shared" ref="AA84:AT84" si="562">IF(ISNONTEXT($Z84),AB84-$Z84,"")</f>
        <v/>
      </c>
      <c r="AB84" s="50" t="str">
        <f t="shared" si="562"/>
        <v/>
      </c>
      <c r="AC84" s="50" t="str">
        <f t="shared" si="562"/>
        <v/>
      </c>
      <c r="AD84" s="50" t="str">
        <f t="shared" si="562"/>
        <v/>
      </c>
      <c r="AE84" s="50" t="str">
        <f t="shared" si="562"/>
        <v/>
      </c>
      <c r="AF84" s="50" t="str">
        <f t="shared" si="562"/>
        <v/>
      </c>
      <c r="AG84" s="50" t="str">
        <f t="shared" si="562"/>
        <v/>
      </c>
      <c r="AH84" s="50" t="str">
        <f t="shared" si="562"/>
        <v/>
      </c>
      <c r="AI84" s="50" t="str">
        <f t="shared" si="562"/>
        <v/>
      </c>
      <c r="AJ84" s="50" t="str">
        <f t="shared" si="562"/>
        <v/>
      </c>
      <c r="AK84" s="50" t="str">
        <f t="shared" si="562"/>
        <v/>
      </c>
      <c r="AL84" s="50" t="str">
        <f t="shared" si="562"/>
        <v/>
      </c>
      <c r="AM84" s="50" t="str">
        <f t="shared" si="562"/>
        <v/>
      </c>
      <c r="AN84" s="50" t="str">
        <f t="shared" si="562"/>
        <v/>
      </c>
      <c r="AO84" s="50" t="str">
        <f t="shared" si="562"/>
        <v/>
      </c>
      <c r="AP84" s="50" t="str">
        <f t="shared" si="562"/>
        <v/>
      </c>
      <c r="AQ84" s="50" t="str">
        <f t="shared" si="562"/>
        <v/>
      </c>
      <c r="AR84" s="50" t="str">
        <f t="shared" si="562"/>
        <v/>
      </c>
      <c r="AS84" s="50" t="str">
        <f t="shared" si="562"/>
        <v/>
      </c>
      <c r="AT84" s="50" t="str">
        <f t="shared" si="562"/>
        <v/>
      </c>
      <c r="AU84" s="50" t="str">
        <f t="shared" si="517"/>
        <v/>
      </c>
      <c r="AV84" s="50" t="str">
        <f t="shared" ref="AV84:DG84" si="563">IF(ISNONTEXT($Z84),AU84+$Z84,"")</f>
        <v/>
      </c>
      <c r="AW84" s="50" t="str">
        <f t="shared" si="563"/>
        <v/>
      </c>
      <c r="AX84" s="50" t="str">
        <f t="shared" si="563"/>
        <v/>
      </c>
      <c r="AY84" s="50" t="str">
        <f t="shared" si="563"/>
        <v/>
      </c>
      <c r="AZ84" s="50" t="str">
        <f t="shared" si="563"/>
        <v/>
      </c>
      <c r="BA84" s="50" t="str">
        <f t="shared" si="563"/>
        <v/>
      </c>
      <c r="BB84" s="50" t="str">
        <f t="shared" si="563"/>
        <v/>
      </c>
      <c r="BC84" s="50" t="str">
        <f t="shared" si="563"/>
        <v/>
      </c>
      <c r="BD84" s="50" t="str">
        <f t="shared" si="563"/>
        <v/>
      </c>
      <c r="BE84" s="50" t="str">
        <f t="shared" si="563"/>
        <v/>
      </c>
      <c r="BF84" s="50" t="str">
        <f t="shared" si="563"/>
        <v/>
      </c>
      <c r="BG84" s="50" t="str">
        <f t="shared" si="563"/>
        <v/>
      </c>
      <c r="BH84" s="50" t="str">
        <f t="shared" si="563"/>
        <v/>
      </c>
      <c r="BI84" s="50" t="str">
        <f t="shared" si="563"/>
        <v/>
      </c>
      <c r="BJ84" s="50" t="str">
        <f t="shared" si="563"/>
        <v/>
      </c>
      <c r="BK84" s="50" t="str">
        <f t="shared" si="563"/>
        <v/>
      </c>
      <c r="BL84" s="50" t="str">
        <f t="shared" si="563"/>
        <v/>
      </c>
      <c r="BM84" s="50" t="str">
        <f t="shared" si="563"/>
        <v/>
      </c>
      <c r="BN84" s="50" t="str">
        <f t="shared" si="563"/>
        <v/>
      </c>
      <c r="BO84" s="50" t="str">
        <f t="shared" si="563"/>
        <v/>
      </c>
      <c r="BP84" s="50" t="str">
        <f t="shared" si="563"/>
        <v/>
      </c>
      <c r="BQ84" s="50" t="str">
        <f t="shared" si="563"/>
        <v/>
      </c>
      <c r="BR84" s="50" t="str">
        <f t="shared" si="563"/>
        <v/>
      </c>
      <c r="BS84" s="50" t="str">
        <f t="shared" si="563"/>
        <v/>
      </c>
      <c r="BT84" s="50" t="str">
        <f t="shared" si="563"/>
        <v/>
      </c>
      <c r="BU84" s="50" t="str">
        <f t="shared" si="563"/>
        <v/>
      </c>
      <c r="BV84" s="50" t="str">
        <f t="shared" si="563"/>
        <v/>
      </c>
      <c r="BW84" s="50" t="str">
        <f t="shared" si="563"/>
        <v/>
      </c>
      <c r="BX84" s="50" t="str">
        <f t="shared" si="563"/>
        <v/>
      </c>
      <c r="BY84" s="50" t="str">
        <f t="shared" si="563"/>
        <v/>
      </c>
      <c r="BZ84" s="50" t="str">
        <f t="shared" si="563"/>
        <v/>
      </c>
      <c r="CA84" s="50" t="str">
        <f t="shared" si="563"/>
        <v/>
      </c>
      <c r="CB84" s="50" t="str">
        <f t="shared" si="563"/>
        <v/>
      </c>
      <c r="CC84" s="50" t="str">
        <f t="shared" si="563"/>
        <v/>
      </c>
      <c r="CD84" s="50" t="str">
        <f t="shared" si="563"/>
        <v/>
      </c>
      <c r="CE84" s="50" t="str">
        <f t="shared" si="563"/>
        <v/>
      </c>
      <c r="CF84" s="50" t="str">
        <f t="shared" si="563"/>
        <v/>
      </c>
      <c r="CG84" s="50" t="str">
        <f t="shared" si="563"/>
        <v/>
      </c>
      <c r="CH84" s="50" t="str">
        <f t="shared" si="563"/>
        <v/>
      </c>
      <c r="CI84" s="50" t="str">
        <f t="shared" si="563"/>
        <v/>
      </c>
      <c r="CJ84" s="50" t="str">
        <f t="shared" si="563"/>
        <v/>
      </c>
      <c r="CK84" s="50" t="str">
        <f t="shared" si="563"/>
        <v/>
      </c>
      <c r="CL84" s="50" t="str">
        <f t="shared" si="563"/>
        <v/>
      </c>
      <c r="CM84" s="50" t="str">
        <f t="shared" si="563"/>
        <v/>
      </c>
      <c r="CN84" s="50" t="str">
        <f t="shared" si="563"/>
        <v/>
      </c>
      <c r="CO84" s="50" t="str">
        <f t="shared" si="563"/>
        <v/>
      </c>
      <c r="CP84" s="50" t="str">
        <f t="shared" si="563"/>
        <v/>
      </c>
      <c r="CQ84" s="50" t="str">
        <f t="shared" si="563"/>
        <v/>
      </c>
      <c r="CR84" s="50" t="str">
        <f t="shared" si="563"/>
        <v/>
      </c>
      <c r="CS84" s="50" t="str">
        <f t="shared" si="563"/>
        <v/>
      </c>
      <c r="CT84" s="50" t="str">
        <f t="shared" si="563"/>
        <v/>
      </c>
      <c r="CU84" s="50" t="str">
        <f t="shared" si="563"/>
        <v/>
      </c>
      <c r="CV84" s="50" t="str">
        <f t="shared" si="563"/>
        <v/>
      </c>
      <c r="CW84" s="50" t="str">
        <f t="shared" si="563"/>
        <v/>
      </c>
      <c r="CX84" s="50" t="str">
        <f t="shared" si="563"/>
        <v/>
      </c>
      <c r="CY84" s="50" t="str">
        <f t="shared" si="563"/>
        <v/>
      </c>
      <c r="CZ84" s="50" t="str">
        <f t="shared" si="563"/>
        <v/>
      </c>
      <c r="DA84" s="50" t="str">
        <f t="shared" si="563"/>
        <v/>
      </c>
      <c r="DB84" s="50" t="str">
        <f t="shared" si="563"/>
        <v/>
      </c>
      <c r="DC84" s="50" t="str">
        <f t="shared" si="563"/>
        <v/>
      </c>
      <c r="DD84" s="50" t="str">
        <f t="shared" si="563"/>
        <v/>
      </c>
      <c r="DE84" s="50" t="str">
        <f t="shared" si="563"/>
        <v/>
      </c>
      <c r="DF84" s="50" t="str">
        <f t="shared" si="563"/>
        <v/>
      </c>
      <c r="DG84" s="50" t="str">
        <f t="shared" si="563"/>
        <v/>
      </c>
      <c r="DH84" s="50" t="str">
        <f t="shared" ref="DH84:DW84" si="564">IF(ISNONTEXT($Z84),DG84+$Z84,"")</f>
        <v/>
      </c>
      <c r="DI84" s="50" t="str">
        <f t="shared" si="564"/>
        <v/>
      </c>
      <c r="DJ84" s="50" t="str">
        <f t="shared" si="564"/>
        <v/>
      </c>
      <c r="DK84" s="50" t="str">
        <f t="shared" si="564"/>
        <v/>
      </c>
      <c r="DL84" s="50" t="str">
        <f t="shared" si="564"/>
        <v/>
      </c>
      <c r="DM84" s="50" t="str">
        <f t="shared" si="564"/>
        <v/>
      </c>
      <c r="DN84" s="50" t="str">
        <f t="shared" si="564"/>
        <v/>
      </c>
      <c r="DO84" s="50" t="str">
        <f t="shared" si="564"/>
        <v/>
      </c>
      <c r="DP84" s="50" t="str">
        <f t="shared" si="564"/>
        <v/>
      </c>
      <c r="DQ84" s="50" t="str">
        <f t="shared" si="564"/>
        <v/>
      </c>
      <c r="DR84" s="50" t="str">
        <f t="shared" si="564"/>
        <v/>
      </c>
      <c r="DS84" s="50" t="str">
        <f t="shared" si="564"/>
        <v/>
      </c>
      <c r="DT84" s="50" t="str">
        <f t="shared" si="564"/>
        <v/>
      </c>
      <c r="DU84" s="50" t="str">
        <f t="shared" si="564"/>
        <v/>
      </c>
      <c r="DV84" s="50" t="str">
        <f t="shared" si="564"/>
        <v/>
      </c>
      <c r="DW84" s="50" t="str">
        <f t="shared" si="564"/>
        <v/>
      </c>
      <c r="DX84" s="170" t="e">
        <f t="shared" si="413"/>
        <v>#N/A</v>
      </c>
      <c r="DY84" s="170" t="e">
        <f t="shared" si="414"/>
        <v>#N/A</v>
      </c>
      <c r="DZ84" s="170" t="e">
        <f t="shared" si="415"/>
        <v>#N/A</v>
      </c>
      <c r="EA84" s="170" t="e">
        <f t="shared" si="416"/>
        <v>#N/A</v>
      </c>
      <c r="EB84" s="170" t="e">
        <f t="shared" si="417"/>
        <v>#N/A</v>
      </c>
      <c r="EC84" s="170" t="e">
        <f t="shared" si="418"/>
        <v>#N/A</v>
      </c>
      <c r="ED84" s="170" t="e">
        <f t="shared" si="419"/>
        <v>#N/A</v>
      </c>
      <c r="EE84" s="170" t="e">
        <f t="shared" si="420"/>
        <v>#N/A</v>
      </c>
      <c r="EF84" s="170" t="e">
        <f t="shared" si="421"/>
        <v>#N/A</v>
      </c>
      <c r="EG84" s="170" t="e">
        <f t="shared" si="422"/>
        <v>#N/A</v>
      </c>
      <c r="EH84" s="170" t="e">
        <f t="shared" si="423"/>
        <v>#N/A</v>
      </c>
      <c r="EI84" s="170" t="e">
        <f t="shared" si="424"/>
        <v>#N/A</v>
      </c>
      <c r="EJ84" s="170" t="e">
        <f t="shared" si="425"/>
        <v>#N/A</v>
      </c>
      <c r="EK84" s="170" t="e">
        <f t="shared" si="426"/>
        <v>#N/A</v>
      </c>
      <c r="EL84" s="170" t="e">
        <f t="shared" si="427"/>
        <v>#N/A</v>
      </c>
      <c r="EM84" s="170" t="e">
        <f t="shared" si="428"/>
        <v>#N/A</v>
      </c>
      <c r="EN84" s="170" t="e">
        <f t="shared" si="429"/>
        <v>#N/A</v>
      </c>
      <c r="EO84" s="170" t="e">
        <f t="shared" si="430"/>
        <v>#N/A</v>
      </c>
      <c r="EP84" s="170" t="e">
        <f t="shared" si="431"/>
        <v>#N/A</v>
      </c>
      <c r="EQ84" s="170" t="e">
        <f t="shared" si="432"/>
        <v>#N/A</v>
      </c>
      <c r="ER84" s="170" t="e">
        <f t="shared" si="433"/>
        <v>#N/A</v>
      </c>
      <c r="ES84" s="170" t="e">
        <f t="shared" si="434"/>
        <v>#N/A</v>
      </c>
      <c r="ET84" s="170" t="e">
        <f t="shared" si="435"/>
        <v>#N/A</v>
      </c>
      <c r="EU84" s="170" t="e">
        <f t="shared" si="436"/>
        <v>#N/A</v>
      </c>
      <c r="EV84" s="170" t="e">
        <f t="shared" si="437"/>
        <v>#N/A</v>
      </c>
      <c r="EW84" s="170" t="e">
        <f t="shared" si="438"/>
        <v>#N/A</v>
      </c>
      <c r="EX84" s="170" t="e">
        <f t="shared" si="439"/>
        <v>#N/A</v>
      </c>
      <c r="EY84" s="170" t="e">
        <f t="shared" si="440"/>
        <v>#N/A</v>
      </c>
      <c r="EZ84" s="170" t="e">
        <f t="shared" si="441"/>
        <v>#N/A</v>
      </c>
      <c r="FA84" s="170" t="e">
        <f t="shared" si="442"/>
        <v>#N/A</v>
      </c>
      <c r="FB84" s="170" t="e">
        <f t="shared" si="443"/>
        <v>#N/A</v>
      </c>
      <c r="FC84" s="170" t="e">
        <f t="shared" si="444"/>
        <v>#N/A</v>
      </c>
      <c r="FD84" s="170" t="e">
        <f t="shared" si="445"/>
        <v>#N/A</v>
      </c>
      <c r="FE84" s="170" t="e">
        <f t="shared" si="446"/>
        <v>#N/A</v>
      </c>
      <c r="FF84" s="170" t="e">
        <f t="shared" si="447"/>
        <v>#N/A</v>
      </c>
      <c r="FG84" s="170" t="e">
        <f t="shared" si="448"/>
        <v>#N/A</v>
      </c>
      <c r="FH84" s="170" t="e">
        <f t="shared" si="449"/>
        <v>#N/A</v>
      </c>
      <c r="FI84" s="170" t="e">
        <f t="shared" si="450"/>
        <v>#N/A</v>
      </c>
      <c r="FJ84" s="170" t="e">
        <f t="shared" si="451"/>
        <v>#N/A</v>
      </c>
      <c r="FK84" s="170" t="e">
        <f t="shared" si="452"/>
        <v>#N/A</v>
      </c>
      <c r="FL84" s="170" t="e">
        <f t="shared" si="453"/>
        <v>#N/A</v>
      </c>
      <c r="FM84" s="170" t="e">
        <f t="shared" si="454"/>
        <v>#N/A</v>
      </c>
      <c r="FN84" s="170" t="e">
        <f t="shared" si="455"/>
        <v>#N/A</v>
      </c>
      <c r="FO84" s="170" t="e">
        <f t="shared" si="456"/>
        <v>#N/A</v>
      </c>
      <c r="FP84" s="170" t="e">
        <f t="shared" si="457"/>
        <v>#N/A</v>
      </c>
      <c r="FQ84" s="170" t="e">
        <f t="shared" si="458"/>
        <v>#N/A</v>
      </c>
      <c r="FR84" s="170" t="e">
        <f t="shared" si="459"/>
        <v>#N/A</v>
      </c>
      <c r="FS84" s="170" t="e">
        <f t="shared" si="460"/>
        <v>#N/A</v>
      </c>
      <c r="FT84" s="170" t="e">
        <f t="shared" si="461"/>
        <v>#N/A</v>
      </c>
      <c r="FU84" s="170" t="e">
        <f t="shared" si="462"/>
        <v>#N/A</v>
      </c>
      <c r="FV84" s="170" t="e">
        <f t="shared" si="463"/>
        <v>#N/A</v>
      </c>
      <c r="FW84" s="170" t="e">
        <f t="shared" si="464"/>
        <v>#N/A</v>
      </c>
      <c r="FX84" s="170" t="e">
        <f t="shared" si="465"/>
        <v>#N/A</v>
      </c>
      <c r="FY84" s="170" t="e">
        <f t="shared" si="466"/>
        <v>#N/A</v>
      </c>
      <c r="FZ84" s="170" t="e">
        <f t="shared" si="467"/>
        <v>#N/A</v>
      </c>
      <c r="GA84" s="170" t="e">
        <f t="shared" si="468"/>
        <v>#N/A</v>
      </c>
      <c r="GB84" s="170" t="e">
        <f t="shared" si="469"/>
        <v>#N/A</v>
      </c>
      <c r="GC84" s="170" t="e">
        <f t="shared" si="470"/>
        <v>#N/A</v>
      </c>
      <c r="GD84" s="170" t="e">
        <f t="shared" si="471"/>
        <v>#N/A</v>
      </c>
      <c r="GE84" s="170" t="e">
        <f t="shared" si="472"/>
        <v>#N/A</v>
      </c>
      <c r="GF84" s="170" t="e">
        <f t="shared" si="473"/>
        <v>#N/A</v>
      </c>
      <c r="GG84" s="170" t="e">
        <f t="shared" si="474"/>
        <v>#N/A</v>
      </c>
      <c r="GH84" s="170" t="e">
        <f t="shared" si="475"/>
        <v>#N/A</v>
      </c>
      <c r="GI84" s="170" t="e">
        <f t="shared" si="476"/>
        <v>#N/A</v>
      </c>
      <c r="GJ84" s="170" t="e">
        <f t="shared" si="477"/>
        <v>#N/A</v>
      </c>
      <c r="GK84" s="170" t="e">
        <f t="shared" si="478"/>
        <v>#N/A</v>
      </c>
      <c r="GL84" s="170" t="e">
        <f t="shared" si="479"/>
        <v>#N/A</v>
      </c>
      <c r="GM84" s="170" t="e">
        <f t="shared" si="480"/>
        <v>#N/A</v>
      </c>
      <c r="GN84" s="170" t="e">
        <f t="shared" si="481"/>
        <v>#N/A</v>
      </c>
      <c r="GO84" s="170" t="e">
        <f t="shared" si="482"/>
        <v>#N/A</v>
      </c>
      <c r="GP84" s="170" t="e">
        <f t="shared" si="483"/>
        <v>#N/A</v>
      </c>
      <c r="GQ84" s="170" t="e">
        <f t="shared" si="484"/>
        <v>#N/A</v>
      </c>
      <c r="GR84" s="170" t="e">
        <f t="shared" si="485"/>
        <v>#N/A</v>
      </c>
      <c r="GS84" s="170" t="e">
        <f t="shared" si="486"/>
        <v>#N/A</v>
      </c>
      <c r="GT84" s="170" t="e">
        <f t="shared" si="487"/>
        <v>#N/A</v>
      </c>
      <c r="GU84" s="170" t="e">
        <f t="shared" si="488"/>
        <v>#N/A</v>
      </c>
      <c r="GV84" s="170" t="e">
        <f t="shared" si="489"/>
        <v>#N/A</v>
      </c>
      <c r="GW84" s="170" t="e">
        <f t="shared" si="490"/>
        <v>#N/A</v>
      </c>
      <c r="GX84" s="170" t="e">
        <f t="shared" si="491"/>
        <v>#N/A</v>
      </c>
      <c r="GY84" s="170" t="e">
        <f t="shared" si="492"/>
        <v>#N/A</v>
      </c>
      <c r="GZ84" s="170" t="e">
        <f t="shared" si="493"/>
        <v>#N/A</v>
      </c>
      <c r="HA84" s="170" t="e">
        <f t="shared" si="494"/>
        <v>#N/A</v>
      </c>
      <c r="HB84" s="170" t="e">
        <f t="shared" si="495"/>
        <v>#N/A</v>
      </c>
      <c r="HC84" s="170" t="e">
        <f t="shared" si="496"/>
        <v>#N/A</v>
      </c>
      <c r="HD84" s="170" t="e">
        <f t="shared" si="497"/>
        <v>#N/A</v>
      </c>
      <c r="HE84" s="170" t="e">
        <f t="shared" si="498"/>
        <v>#N/A</v>
      </c>
      <c r="HF84" s="170" t="e">
        <f t="shared" si="499"/>
        <v>#N/A</v>
      </c>
      <c r="HG84" s="170" t="e">
        <f t="shared" si="500"/>
        <v>#N/A</v>
      </c>
      <c r="HH84" s="170" t="e">
        <f t="shared" si="501"/>
        <v>#N/A</v>
      </c>
      <c r="HI84" s="170" t="e">
        <f t="shared" si="502"/>
        <v>#N/A</v>
      </c>
      <c r="HJ84" s="170" t="e">
        <f t="shared" si="503"/>
        <v>#N/A</v>
      </c>
      <c r="HK84" s="170" t="e">
        <f t="shared" si="504"/>
        <v>#N/A</v>
      </c>
      <c r="HL84" s="170" t="e">
        <f t="shared" si="505"/>
        <v>#N/A</v>
      </c>
      <c r="HM84" s="170" t="e">
        <f t="shared" si="506"/>
        <v>#N/A</v>
      </c>
      <c r="HN84" s="170" t="e">
        <f t="shared" si="507"/>
        <v>#N/A</v>
      </c>
      <c r="HO84" s="170" t="e">
        <f t="shared" si="508"/>
        <v>#N/A</v>
      </c>
      <c r="HP84" s="170" t="e">
        <f t="shared" si="509"/>
        <v>#N/A</v>
      </c>
      <c r="HQ84" s="170" t="e">
        <f t="shared" si="510"/>
        <v>#N/A</v>
      </c>
      <c r="HR84" s="170" t="e">
        <f t="shared" si="511"/>
        <v>#N/A</v>
      </c>
      <c r="HS84" s="170" t="e">
        <f t="shared" si="512"/>
        <v>#N/A</v>
      </c>
      <c r="HT84" s="170" t="e">
        <f t="shared" si="513"/>
        <v>#N/A</v>
      </c>
    </row>
    <row r="85" spans="1:228" hidden="1" x14ac:dyDescent="0.25">
      <c r="A85" s="4">
        <v>82</v>
      </c>
      <c r="B85" s="110"/>
      <c r="C85" s="118"/>
      <c r="D85" s="123" t="str">
        <f t="shared" si="405"/>
        <v/>
      </c>
      <c r="E85" s="96"/>
      <c r="F85" s="123" t="str">
        <f t="shared" si="406"/>
        <v/>
      </c>
      <c r="G85" s="118"/>
      <c r="H85" s="111"/>
      <c r="I85" s="36" t="str">
        <f t="shared" si="407"/>
        <v/>
      </c>
      <c r="J85" s="36" t="str">
        <f t="shared" si="408"/>
        <v/>
      </c>
      <c r="K85" s="74" t="str">
        <f t="shared" si="514"/>
        <v/>
      </c>
      <c r="L85" s="23"/>
      <c r="M85" s="58"/>
      <c r="N85" s="281"/>
      <c r="O85" s="75" t="str">
        <f>IF(AND(D85&gt;0,E85&gt;0,F85&gt;0),IF(ISBLANK(N85),IF(ISBLANK(L85),"",(F85-D85)*VLOOKUP(L85,VLookups!$A$4:$B$13,2,FALSE)),N85),"")</f>
        <v/>
      </c>
      <c r="P85" s="76" t="str">
        <f t="shared" si="409"/>
        <v/>
      </c>
      <c r="Q85" s="96"/>
      <c r="R85" s="271" t="str">
        <f>IF(AND(Q85&gt;0,E85&gt;0,NOT(O85="")),ABS(VLOOKUP($Q$1,VLookups!$A$43:$B$44,2,FALSE)-_xlfn.NORM.DIST(Q85,K85,O85,TRUE)),"")</f>
        <v/>
      </c>
      <c r="S85" s="95" t="str">
        <f>IF(AND($D85&gt;0,$E85&gt;0,$F85&gt;0,NOT(ISBLANK($L85))),_xlfn.NORM.INV(ABS(VLOOKUP($Q$1,VLookups!$A$43:$B$44,2,FALSE)-S$3),$K85,$O85),"")</f>
        <v/>
      </c>
      <c r="T85" s="94" t="str">
        <f>IF(AND($D85&gt;0,$E85&gt;0,$F85&gt;0,NOT(ISBLANK($L85))),_xlfn.NORM.INV(ABS(VLOOKUP($Q$1,VLookups!$A$43:$B$44,2,FALSE)-T$3),$K85,$O85),"")</f>
        <v/>
      </c>
      <c r="U85" s="95" t="str">
        <f>IF(AND($D85&gt;0,$E85&gt;0,$F85&gt;0,NOT(ISBLANK($L85))),_xlfn.NORM.INV(ABS(VLOOKUP($Q$1,VLookups!$A$43:$B$44,2,FALSE)-U$3),$K85,$O85),"")</f>
        <v/>
      </c>
      <c r="V85" s="94" t="str">
        <f>IF(AND($D85&gt;0,$E85&gt;0,$F85&gt;0,NOT(ISBLANK($L85))),_xlfn.NORM.INV(ABS(VLOOKUP($Q$1,VLookups!$A$43:$B$44,2,FALSE)-V$3),$K85,$O85),"")</f>
        <v/>
      </c>
      <c r="W85" s="95" t="str">
        <f>IF(AND($D85&gt;0,$E85&gt;0,$F85&gt;0,NOT(ISBLANK($L85))),_xlfn.NORM.INV(ABS(VLOOKUP($Q$1,VLookups!$A$43:$B$44,2,FALSE)-W$3),$K85,$O85),"")</f>
        <v/>
      </c>
      <c r="X85" s="94" t="str">
        <f>IF(AND($D85&gt;0,$E85&gt;0,$F85&gt;0,NOT(ISBLANK($L85))),_xlfn.NORM.INV(ABS(VLOOKUP($Q$1,VLookups!$A$43:$B$44,2,FALSE)-X$3),$K85,$O85),"")</f>
        <v/>
      </c>
      <c r="Y85" s="5"/>
      <c r="Z85" s="169" t="str">
        <f t="shared" si="515"/>
        <v/>
      </c>
      <c r="AA85" s="50" t="str">
        <f t="shared" ref="AA85:AT85" si="565">IF(ISNONTEXT($Z85),AB85-$Z85,"")</f>
        <v/>
      </c>
      <c r="AB85" s="50" t="str">
        <f t="shared" si="565"/>
        <v/>
      </c>
      <c r="AC85" s="50" t="str">
        <f t="shared" si="565"/>
        <v/>
      </c>
      <c r="AD85" s="50" t="str">
        <f t="shared" si="565"/>
        <v/>
      </c>
      <c r="AE85" s="50" t="str">
        <f t="shared" si="565"/>
        <v/>
      </c>
      <c r="AF85" s="50" t="str">
        <f t="shared" si="565"/>
        <v/>
      </c>
      <c r="AG85" s="50" t="str">
        <f t="shared" si="565"/>
        <v/>
      </c>
      <c r="AH85" s="50" t="str">
        <f t="shared" si="565"/>
        <v/>
      </c>
      <c r="AI85" s="50" t="str">
        <f t="shared" si="565"/>
        <v/>
      </c>
      <c r="AJ85" s="50" t="str">
        <f t="shared" si="565"/>
        <v/>
      </c>
      <c r="AK85" s="50" t="str">
        <f t="shared" si="565"/>
        <v/>
      </c>
      <c r="AL85" s="50" t="str">
        <f t="shared" si="565"/>
        <v/>
      </c>
      <c r="AM85" s="50" t="str">
        <f t="shared" si="565"/>
        <v/>
      </c>
      <c r="AN85" s="50" t="str">
        <f t="shared" si="565"/>
        <v/>
      </c>
      <c r="AO85" s="50" t="str">
        <f t="shared" si="565"/>
        <v/>
      </c>
      <c r="AP85" s="50" t="str">
        <f t="shared" si="565"/>
        <v/>
      </c>
      <c r="AQ85" s="50" t="str">
        <f t="shared" si="565"/>
        <v/>
      </c>
      <c r="AR85" s="50" t="str">
        <f t="shared" si="565"/>
        <v/>
      </c>
      <c r="AS85" s="50" t="str">
        <f t="shared" si="565"/>
        <v/>
      </c>
      <c r="AT85" s="50" t="str">
        <f t="shared" si="565"/>
        <v/>
      </c>
      <c r="AU85" s="50" t="str">
        <f t="shared" si="517"/>
        <v/>
      </c>
      <c r="AV85" s="50" t="str">
        <f t="shared" ref="AV85:DG85" si="566">IF(ISNONTEXT($Z85),AU85+$Z85,"")</f>
        <v/>
      </c>
      <c r="AW85" s="50" t="str">
        <f t="shared" si="566"/>
        <v/>
      </c>
      <c r="AX85" s="50" t="str">
        <f t="shared" si="566"/>
        <v/>
      </c>
      <c r="AY85" s="50" t="str">
        <f t="shared" si="566"/>
        <v/>
      </c>
      <c r="AZ85" s="50" t="str">
        <f t="shared" si="566"/>
        <v/>
      </c>
      <c r="BA85" s="50" t="str">
        <f t="shared" si="566"/>
        <v/>
      </c>
      <c r="BB85" s="50" t="str">
        <f t="shared" si="566"/>
        <v/>
      </c>
      <c r="BC85" s="50" t="str">
        <f t="shared" si="566"/>
        <v/>
      </c>
      <c r="BD85" s="50" t="str">
        <f t="shared" si="566"/>
        <v/>
      </c>
      <c r="BE85" s="50" t="str">
        <f t="shared" si="566"/>
        <v/>
      </c>
      <c r="BF85" s="50" t="str">
        <f t="shared" si="566"/>
        <v/>
      </c>
      <c r="BG85" s="50" t="str">
        <f t="shared" si="566"/>
        <v/>
      </c>
      <c r="BH85" s="50" t="str">
        <f t="shared" si="566"/>
        <v/>
      </c>
      <c r="BI85" s="50" t="str">
        <f t="shared" si="566"/>
        <v/>
      </c>
      <c r="BJ85" s="50" t="str">
        <f t="shared" si="566"/>
        <v/>
      </c>
      <c r="BK85" s="50" t="str">
        <f t="shared" si="566"/>
        <v/>
      </c>
      <c r="BL85" s="50" t="str">
        <f t="shared" si="566"/>
        <v/>
      </c>
      <c r="BM85" s="50" t="str">
        <f t="shared" si="566"/>
        <v/>
      </c>
      <c r="BN85" s="50" t="str">
        <f t="shared" si="566"/>
        <v/>
      </c>
      <c r="BO85" s="50" t="str">
        <f t="shared" si="566"/>
        <v/>
      </c>
      <c r="BP85" s="50" t="str">
        <f t="shared" si="566"/>
        <v/>
      </c>
      <c r="BQ85" s="50" t="str">
        <f t="shared" si="566"/>
        <v/>
      </c>
      <c r="BR85" s="50" t="str">
        <f t="shared" si="566"/>
        <v/>
      </c>
      <c r="BS85" s="50" t="str">
        <f t="shared" si="566"/>
        <v/>
      </c>
      <c r="BT85" s="50" t="str">
        <f t="shared" si="566"/>
        <v/>
      </c>
      <c r="BU85" s="50" t="str">
        <f t="shared" si="566"/>
        <v/>
      </c>
      <c r="BV85" s="50" t="str">
        <f t="shared" si="566"/>
        <v/>
      </c>
      <c r="BW85" s="50" t="str">
        <f t="shared" si="566"/>
        <v/>
      </c>
      <c r="BX85" s="50" t="str">
        <f t="shared" si="566"/>
        <v/>
      </c>
      <c r="BY85" s="50" t="str">
        <f t="shared" si="566"/>
        <v/>
      </c>
      <c r="BZ85" s="50" t="str">
        <f t="shared" si="566"/>
        <v/>
      </c>
      <c r="CA85" s="50" t="str">
        <f t="shared" si="566"/>
        <v/>
      </c>
      <c r="CB85" s="50" t="str">
        <f t="shared" si="566"/>
        <v/>
      </c>
      <c r="CC85" s="50" t="str">
        <f t="shared" si="566"/>
        <v/>
      </c>
      <c r="CD85" s="50" t="str">
        <f t="shared" si="566"/>
        <v/>
      </c>
      <c r="CE85" s="50" t="str">
        <f t="shared" si="566"/>
        <v/>
      </c>
      <c r="CF85" s="50" t="str">
        <f t="shared" si="566"/>
        <v/>
      </c>
      <c r="CG85" s="50" t="str">
        <f t="shared" si="566"/>
        <v/>
      </c>
      <c r="CH85" s="50" t="str">
        <f t="shared" si="566"/>
        <v/>
      </c>
      <c r="CI85" s="50" t="str">
        <f t="shared" si="566"/>
        <v/>
      </c>
      <c r="CJ85" s="50" t="str">
        <f t="shared" si="566"/>
        <v/>
      </c>
      <c r="CK85" s="50" t="str">
        <f t="shared" si="566"/>
        <v/>
      </c>
      <c r="CL85" s="50" t="str">
        <f t="shared" si="566"/>
        <v/>
      </c>
      <c r="CM85" s="50" t="str">
        <f t="shared" si="566"/>
        <v/>
      </c>
      <c r="CN85" s="50" t="str">
        <f t="shared" si="566"/>
        <v/>
      </c>
      <c r="CO85" s="50" t="str">
        <f t="shared" si="566"/>
        <v/>
      </c>
      <c r="CP85" s="50" t="str">
        <f t="shared" si="566"/>
        <v/>
      </c>
      <c r="CQ85" s="50" t="str">
        <f t="shared" si="566"/>
        <v/>
      </c>
      <c r="CR85" s="50" t="str">
        <f t="shared" si="566"/>
        <v/>
      </c>
      <c r="CS85" s="50" t="str">
        <f t="shared" si="566"/>
        <v/>
      </c>
      <c r="CT85" s="50" t="str">
        <f t="shared" si="566"/>
        <v/>
      </c>
      <c r="CU85" s="50" t="str">
        <f t="shared" si="566"/>
        <v/>
      </c>
      <c r="CV85" s="50" t="str">
        <f t="shared" si="566"/>
        <v/>
      </c>
      <c r="CW85" s="50" t="str">
        <f t="shared" si="566"/>
        <v/>
      </c>
      <c r="CX85" s="50" t="str">
        <f t="shared" si="566"/>
        <v/>
      </c>
      <c r="CY85" s="50" t="str">
        <f t="shared" si="566"/>
        <v/>
      </c>
      <c r="CZ85" s="50" t="str">
        <f t="shared" si="566"/>
        <v/>
      </c>
      <c r="DA85" s="50" t="str">
        <f t="shared" si="566"/>
        <v/>
      </c>
      <c r="DB85" s="50" t="str">
        <f t="shared" si="566"/>
        <v/>
      </c>
      <c r="DC85" s="50" t="str">
        <f t="shared" si="566"/>
        <v/>
      </c>
      <c r="DD85" s="50" t="str">
        <f t="shared" si="566"/>
        <v/>
      </c>
      <c r="DE85" s="50" t="str">
        <f t="shared" si="566"/>
        <v/>
      </c>
      <c r="DF85" s="50" t="str">
        <f t="shared" si="566"/>
        <v/>
      </c>
      <c r="DG85" s="50" t="str">
        <f t="shared" si="566"/>
        <v/>
      </c>
      <c r="DH85" s="50" t="str">
        <f t="shared" ref="DH85:DW85" si="567">IF(ISNONTEXT($Z85),DG85+$Z85,"")</f>
        <v/>
      </c>
      <c r="DI85" s="50" t="str">
        <f t="shared" si="567"/>
        <v/>
      </c>
      <c r="DJ85" s="50" t="str">
        <f t="shared" si="567"/>
        <v/>
      </c>
      <c r="DK85" s="50" t="str">
        <f t="shared" si="567"/>
        <v/>
      </c>
      <c r="DL85" s="50" t="str">
        <f t="shared" si="567"/>
        <v/>
      </c>
      <c r="DM85" s="50" t="str">
        <f t="shared" si="567"/>
        <v/>
      </c>
      <c r="DN85" s="50" t="str">
        <f t="shared" si="567"/>
        <v/>
      </c>
      <c r="DO85" s="50" t="str">
        <f t="shared" si="567"/>
        <v/>
      </c>
      <c r="DP85" s="50" t="str">
        <f t="shared" si="567"/>
        <v/>
      </c>
      <c r="DQ85" s="50" t="str">
        <f t="shared" si="567"/>
        <v/>
      </c>
      <c r="DR85" s="50" t="str">
        <f t="shared" si="567"/>
        <v/>
      </c>
      <c r="DS85" s="50" t="str">
        <f t="shared" si="567"/>
        <v/>
      </c>
      <c r="DT85" s="50" t="str">
        <f t="shared" si="567"/>
        <v/>
      </c>
      <c r="DU85" s="50" t="str">
        <f t="shared" si="567"/>
        <v/>
      </c>
      <c r="DV85" s="50" t="str">
        <f t="shared" si="567"/>
        <v/>
      </c>
      <c r="DW85" s="50" t="str">
        <f t="shared" si="567"/>
        <v/>
      </c>
      <c r="DX85" s="170" t="e">
        <f t="shared" si="413"/>
        <v>#N/A</v>
      </c>
      <c r="DY85" s="170" t="e">
        <f t="shared" si="414"/>
        <v>#N/A</v>
      </c>
      <c r="DZ85" s="170" t="e">
        <f t="shared" si="415"/>
        <v>#N/A</v>
      </c>
      <c r="EA85" s="170" t="e">
        <f t="shared" si="416"/>
        <v>#N/A</v>
      </c>
      <c r="EB85" s="170" t="e">
        <f t="shared" si="417"/>
        <v>#N/A</v>
      </c>
      <c r="EC85" s="170" t="e">
        <f t="shared" si="418"/>
        <v>#N/A</v>
      </c>
      <c r="ED85" s="170" t="e">
        <f t="shared" si="419"/>
        <v>#N/A</v>
      </c>
      <c r="EE85" s="170" t="e">
        <f t="shared" si="420"/>
        <v>#N/A</v>
      </c>
      <c r="EF85" s="170" t="e">
        <f t="shared" si="421"/>
        <v>#N/A</v>
      </c>
      <c r="EG85" s="170" t="e">
        <f t="shared" si="422"/>
        <v>#N/A</v>
      </c>
      <c r="EH85" s="170" t="e">
        <f t="shared" si="423"/>
        <v>#N/A</v>
      </c>
      <c r="EI85" s="170" t="e">
        <f t="shared" si="424"/>
        <v>#N/A</v>
      </c>
      <c r="EJ85" s="170" t="e">
        <f t="shared" si="425"/>
        <v>#N/A</v>
      </c>
      <c r="EK85" s="170" t="e">
        <f t="shared" si="426"/>
        <v>#N/A</v>
      </c>
      <c r="EL85" s="170" t="e">
        <f t="shared" si="427"/>
        <v>#N/A</v>
      </c>
      <c r="EM85" s="170" t="e">
        <f t="shared" si="428"/>
        <v>#N/A</v>
      </c>
      <c r="EN85" s="170" t="e">
        <f t="shared" si="429"/>
        <v>#N/A</v>
      </c>
      <c r="EO85" s="170" t="e">
        <f t="shared" si="430"/>
        <v>#N/A</v>
      </c>
      <c r="EP85" s="170" t="e">
        <f t="shared" si="431"/>
        <v>#N/A</v>
      </c>
      <c r="EQ85" s="170" t="e">
        <f t="shared" si="432"/>
        <v>#N/A</v>
      </c>
      <c r="ER85" s="170" t="e">
        <f t="shared" si="433"/>
        <v>#N/A</v>
      </c>
      <c r="ES85" s="170" t="e">
        <f t="shared" si="434"/>
        <v>#N/A</v>
      </c>
      <c r="ET85" s="170" t="e">
        <f t="shared" si="435"/>
        <v>#N/A</v>
      </c>
      <c r="EU85" s="170" t="e">
        <f t="shared" si="436"/>
        <v>#N/A</v>
      </c>
      <c r="EV85" s="170" t="e">
        <f t="shared" si="437"/>
        <v>#N/A</v>
      </c>
      <c r="EW85" s="170" t="e">
        <f t="shared" si="438"/>
        <v>#N/A</v>
      </c>
      <c r="EX85" s="170" t="e">
        <f t="shared" si="439"/>
        <v>#N/A</v>
      </c>
      <c r="EY85" s="170" t="e">
        <f t="shared" si="440"/>
        <v>#N/A</v>
      </c>
      <c r="EZ85" s="170" t="e">
        <f t="shared" si="441"/>
        <v>#N/A</v>
      </c>
      <c r="FA85" s="170" t="e">
        <f t="shared" si="442"/>
        <v>#N/A</v>
      </c>
      <c r="FB85" s="170" t="e">
        <f t="shared" si="443"/>
        <v>#N/A</v>
      </c>
      <c r="FC85" s="170" t="e">
        <f t="shared" si="444"/>
        <v>#N/A</v>
      </c>
      <c r="FD85" s="170" t="e">
        <f t="shared" si="445"/>
        <v>#N/A</v>
      </c>
      <c r="FE85" s="170" t="e">
        <f t="shared" si="446"/>
        <v>#N/A</v>
      </c>
      <c r="FF85" s="170" t="e">
        <f t="shared" si="447"/>
        <v>#N/A</v>
      </c>
      <c r="FG85" s="170" t="e">
        <f t="shared" si="448"/>
        <v>#N/A</v>
      </c>
      <c r="FH85" s="170" t="e">
        <f t="shared" si="449"/>
        <v>#N/A</v>
      </c>
      <c r="FI85" s="170" t="e">
        <f t="shared" si="450"/>
        <v>#N/A</v>
      </c>
      <c r="FJ85" s="170" t="e">
        <f t="shared" si="451"/>
        <v>#N/A</v>
      </c>
      <c r="FK85" s="170" t="e">
        <f t="shared" si="452"/>
        <v>#N/A</v>
      </c>
      <c r="FL85" s="170" t="e">
        <f t="shared" si="453"/>
        <v>#N/A</v>
      </c>
      <c r="FM85" s="170" t="e">
        <f t="shared" si="454"/>
        <v>#N/A</v>
      </c>
      <c r="FN85" s="170" t="e">
        <f t="shared" si="455"/>
        <v>#N/A</v>
      </c>
      <c r="FO85" s="170" t="e">
        <f t="shared" si="456"/>
        <v>#N/A</v>
      </c>
      <c r="FP85" s="170" t="e">
        <f t="shared" si="457"/>
        <v>#N/A</v>
      </c>
      <c r="FQ85" s="170" t="e">
        <f t="shared" si="458"/>
        <v>#N/A</v>
      </c>
      <c r="FR85" s="170" t="e">
        <f t="shared" si="459"/>
        <v>#N/A</v>
      </c>
      <c r="FS85" s="170" t="e">
        <f t="shared" si="460"/>
        <v>#N/A</v>
      </c>
      <c r="FT85" s="170" t="e">
        <f t="shared" si="461"/>
        <v>#N/A</v>
      </c>
      <c r="FU85" s="170" t="e">
        <f t="shared" si="462"/>
        <v>#N/A</v>
      </c>
      <c r="FV85" s="170" t="e">
        <f t="shared" si="463"/>
        <v>#N/A</v>
      </c>
      <c r="FW85" s="170" t="e">
        <f t="shared" si="464"/>
        <v>#N/A</v>
      </c>
      <c r="FX85" s="170" t="e">
        <f t="shared" si="465"/>
        <v>#N/A</v>
      </c>
      <c r="FY85" s="170" t="e">
        <f t="shared" si="466"/>
        <v>#N/A</v>
      </c>
      <c r="FZ85" s="170" t="e">
        <f t="shared" si="467"/>
        <v>#N/A</v>
      </c>
      <c r="GA85" s="170" t="e">
        <f t="shared" si="468"/>
        <v>#N/A</v>
      </c>
      <c r="GB85" s="170" t="e">
        <f t="shared" si="469"/>
        <v>#N/A</v>
      </c>
      <c r="GC85" s="170" t="e">
        <f t="shared" si="470"/>
        <v>#N/A</v>
      </c>
      <c r="GD85" s="170" t="e">
        <f t="shared" si="471"/>
        <v>#N/A</v>
      </c>
      <c r="GE85" s="170" t="e">
        <f t="shared" si="472"/>
        <v>#N/A</v>
      </c>
      <c r="GF85" s="170" t="e">
        <f t="shared" si="473"/>
        <v>#N/A</v>
      </c>
      <c r="GG85" s="170" t="e">
        <f t="shared" si="474"/>
        <v>#N/A</v>
      </c>
      <c r="GH85" s="170" t="e">
        <f t="shared" si="475"/>
        <v>#N/A</v>
      </c>
      <c r="GI85" s="170" t="e">
        <f t="shared" si="476"/>
        <v>#N/A</v>
      </c>
      <c r="GJ85" s="170" t="e">
        <f t="shared" si="477"/>
        <v>#N/A</v>
      </c>
      <c r="GK85" s="170" t="e">
        <f t="shared" si="478"/>
        <v>#N/A</v>
      </c>
      <c r="GL85" s="170" t="e">
        <f t="shared" si="479"/>
        <v>#N/A</v>
      </c>
      <c r="GM85" s="170" t="e">
        <f t="shared" si="480"/>
        <v>#N/A</v>
      </c>
      <c r="GN85" s="170" t="e">
        <f t="shared" si="481"/>
        <v>#N/A</v>
      </c>
      <c r="GO85" s="170" t="e">
        <f t="shared" si="482"/>
        <v>#N/A</v>
      </c>
      <c r="GP85" s="170" t="e">
        <f t="shared" si="483"/>
        <v>#N/A</v>
      </c>
      <c r="GQ85" s="170" t="e">
        <f t="shared" si="484"/>
        <v>#N/A</v>
      </c>
      <c r="GR85" s="170" t="e">
        <f t="shared" si="485"/>
        <v>#N/A</v>
      </c>
      <c r="GS85" s="170" t="e">
        <f t="shared" si="486"/>
        <v>#N/A</v>
      </c>
      <c r="GT85" s="170" t="e">
        <f t="shared" si="487"/>
        <v>#N/A</v>
      </c>
      <c r="GU85" s="170" t="e">
        <f t="shared" si="488"/>
        <v>#N/A</v>
      </c>
      <c r="GV85" s="170" t="e">
        <f t="shared" si="489"/>
        <v>#N/A</v>
      </c>
      <c r="GW85" s="170" t="e">
        <f t="shared" si="490"/>
        <v>#N/A</v>
      </c>
      <c r="GX85" s="170" t="e">
        <f t="shared" si="491"/>
        <v>#N/A</v>
      </c>
      <c r="GY85" s="170" t="e">
        <f t="shared" si="492"/>
        <v>#N/A</v>
      </c>
      <c r="GZ85" s="170" t="e">
        <f t="shared" si="493"/>
        <v>#N/A</v>
      </c>
      <c r="HA85" s="170" t="e">
        <f t="shared" si="494"/>
        <v>#N/A</v>
      </c>
      <c r="HB85" s="170" t="e">
        <f t="shared" si="495"/>
        <v>#N/A</v>
      </c>
      <c r="HC85" s="170" t="e">
        <f t="shared" si="496"/>
        <v>#N/A</v>
      </c>
      <c r="HD85" s="170" t="e">
        <f t="shared" si="497"/>
        <v>#N/A</v>
      </c>
      <c r="HE85" s="170" t="e">
        <f t="shared" si="498"/>
        <v>#N/A</v>
      </c>
      <c r="HF85" s="170" t="e">
        <f t="shared" si="499"/>
        <v>#N/A</v>
      </c>
      <c r="HG85" s="170" t="e">
        <f t="shared" si="500"/>
        <v>#N/A</v>
      </c>
      <c r="HH85" s="170" t="e">
        <f t="shared" si="501"/>
        <v>#N/A</v>
      </c>
      <c r="HI85" s="170" t="e">
        <f t="shared" si="502"/>
        <v>#N/A</v>
      </c>
      <c r="HJ85" s="170" t="e">
        <f t="shared" si="503"/>
        <v>#N/A</v>
      </c>
      <c r="HK85" s="170" t="e">
        <f t="shared" si="504"/>
        <v>#N/A</v>
      </c>
      <c r="HL85" s="170" t="e">
        <f t="shared" si="505"/>
        <v>#N/A</v>
      </c>
      <c r="HM85" s="170" t="e">
        <f t="shared" si="506"/>
        <v>#N/A</v>
      </c>
      <c r="HN85" s="170" t="e">
        <f t="shared" si="507"/>
        <v>#N/A</v>
      </c>
      <c r="HO85" s="170" t="e">
        <f t="shared" si="508"/>
        <v>#N/A</v>
      </c>
      <c r="HP85" s="170" t="e">
        <f t="shared" si="509"/>
        <v>#N/A</v>
      </c>
      <c r="HQ85" s="170" t="e">
        <f t="shared" si="510"/>
        <v>#N/A</v>
      </c>
      <c r="HR85" s="170" t="e">
        <f t="shared" si="511"/>
        <v>#N/A</v>
      </c>
      <c r="HS85" s="170" t="e">
        <f t="shared" si="512"/>
        <v>#N/A</v>
      </c>
      <c r="HT85" s="170" t="e">
        <f t="shared" si="513"/>
        <v>#N/A</v>
      </c>
    </row>
    <row r="86" spans="1:228" hidden="1" x14ac:dyDescent="0.25">
      <c r="A86" s="4">
        <v>83</v>
      </c>
      <c r="B86" s="110"/>
      <c r="C86" s="118"/>
      <c r="D86" s="123" t="str">
        <f t="shared" si="405"/>
        <v/>
      </c>
      <c r="E86" s="96"/>
      <c r="F86" s="123" t="str">
        <f t="shared" si="406"/>
        <v/>
      </c>
      <c r="G86" s="118"/>
      <c r="H86" s="111"/>
      <c r="I86" s="36" t="str">
        <f t="shared" si="407"/>
        <v/>
      </c>
      <c r="J86" s="36" t="str">
        <f t="shared" si="408"/>
        <v/>
      </c>
      <c r="K86" s="74" t="str">
        <f t="shared" si="514"/>
        <v/>
      </c>
      <c r="L86" s="23"/>
      <c r="M86" s="58"/>
      <c r="N86" s="281"/>
      <c r="O86" s="75" t="str">
        <f>IF(AND(D86&gt;0,E86&gt;0,F86&gt;0),IF(ISBLANK(N86),IF(ISBLANK(L86),"",(F86-D86)*VLOOKUP(L86,VLookups!$A$4:$B$13,2,FALSE)),N86),"")</f>
        <v/>
      </c>
      <c r="P86" s="76" t="str">
        <f t="shared" si="409"/>
        <v/>
      </c>
      <c r="Q86" s="96"/>
      <c r="R86" s="271" t="str">
        <f>IF(AND(Q86&gt;0,E86&gt;0,NOT(O86="")),ABS(VLOOKUP($Q$1,VLookups!$A$43:$B$44,2,FALSE)-_xlfn.NORM.DIST(Q86,K86,O86,TRUE)),"")</f>
        <v/>
      </c>
      <c r="S86" s="95" t="str">
        <f>IF(AND($D86&gt;0,$E86&gt;0,$F86&gt;0,NOT(ISBLANK($L86))),_xlfn.NORM.INV(ABS(VLOOKUP($Q$1,VLookups!$A$43:$B$44,2,FALSE)-S$3),$K86,$O86),"")</f>
        <v/>
      </c>
      <c r="T86" s="94" t="str">
        <f>IF(AND($D86&gt;0,$E86&gt;0,$F86&gt;0,NOT(ISBLANK($L86))),_xlfn.NORM.INV(ABS(VLOOKUP($Q$1,VLookups!$A$43:$B$44,2,FALSE)-T$3),$K86,$O86),"")</f>
        <v/>
      </c>
      <c r="U86" s="95" t="str">
        <f>IF(AND($D86&gt;0,$E86&gt;0,$F86&gt;0,NOT(ISBLANK($L86))),_xlfn.NORM.INV(ABS(VLOOKUP($Q$1,VLookups!$A$43:$B$44,2,FALSE)-U$3),$K86,$O86),"")</f>
        <v/>
      </c>
      <c r="V86" s="94" t="str">
        <f>IF(AND($D86&gt;0,$E86&gt;0,$F86&gt;0,NOT(ISBLANK($L86))),_xlfn.NORM.INV(ABS(VLOOKUP($Q$1,VLookups!$A$43:$B$44,2,FALSE)-V$3),$K86,$O86),"")</f>
        <v/>
      </c>
      <c r="W86" s="95" t="str">
        <f>IF(AND($D86&gt;0,$E86&gt;0,$F86&gt;0,NOT(ISBLANK($L86))),_xlfn.NORM.INV(ABS(VLOOKUP($Q$1,VLookups!$A$43:$B$44,2,FALSE)-W$3),$K86,$O86),"")</f>
        <v/>
      </c>
      <c r="X86" s="94" t="str">
        <f>IF(AND($D86&gt;0,$E86&gt;0,$F86&gt;0,NOT(ISBLANK($L86))),_xlfn.NORM.INV(ABS(VLOOKUP($Q$1,VLookups!$A$43:$B$44,2,FALSE)-X$3),$K86,$O86),"")</f>
        <v/>
      </c>
      <c r="Y86" s="5"/>
      <c r="Z86" s="169" t="str">
        <f t="shared" si="515"/>
        <v/>
      </c>
      <c r="AA86" s="50" t="str">
        <f t="shared" ref="AA86:AT86" si="568">IF(ISNONTEXT($Z86),AB86-$Z86,"")</f>
        <v/>
      </c>
      <c r="AB86" s="50" t="str">
        <f t="shared" si="568"/>
        <v/>
      </c>
      <c r="AC86" s="50" t="str">
        <f t="shared" si="568"/>
        <v/>
      </c>
      <c r="AD86" s="50" t="str">
        <f t="shared" si="568"/>
        <v/>
      </c>
      <c r="AE86" s="50" t="str">
        <f t="shared" si="568"/>
        <v/>
      </c>
      <c r="AF86" s="50" t="str">
        <f t="shared" si="568"/>
        <v/>
      </c>
      <c r="AG86" s="50" t="str">
        <f t="shared" si="568"/>
        <v/>
      </c>
      <c r="AH86" s="50" t="str">
        <f t="shared" si="568"/>
        <v/>
      </c>
      <c r="AI86" s="50" t="str">
        <f t="shared" si="568"/>
        <v/>
      </c>
      <c r="AJ86" s="50" t="str">
        <f t="shared" si="568"/>
        <v/>
      </c>
      <c r="AK86" s="50" t="str">
        <f t="shared" si="568"/>
        <v/>
      </c>
      <c r="AL86" s="50" t="str">
        <f t="shared" si="568"/>
        <v/>
      </c>
      <c r="AM86" s="50" t="str">
        <f t="shared" si="568"/>
        <v/>
      </c>
      <c r="AN86" s="50" t="str">
        <f t="shared" si="568"/>
        <v/>
      </c>
      <c r="AO86" s="50" t="str">
        <f t="shared" si="568"/>
        <v/>
      </c>
      <c r="AP86" s="50" t="str">
        <f t="shared" si="568"/>
        <v/>
      </c>
      <c r="AQ86" s="50" t="str">
        <f t="shared" si="568"/>
        <v/>
      </c>
      <c r="AR86" s="50" t="str">
        <f t="shared" si="568"/>
        <v/>
      </c>
      <c r="AS86" s="50" t="str">
        <f t="shared" si="568"/>
        <v/>
      </c>
      <c r="AT86" s="50" t="str">
        <f t="shared" si="568"/>
        <v/>
      </c>
      <c r="AU86" s="50" t="str">
        <f t="shared" si="517"/>
        <v/>
      </c>
      <c r="AV86" s="50" t="str">
        <f t="shared" ref="AV86:DG86" si="569">IF(ISNONTEXT($Z86),AU86+$Z86,"")</f>
        <v/>
      </c>
      <c r="AW86" s="50" t="str">
        <f t="shared" si="569"/>
        <v/>
      </c>
      <c r="AX86" s="50" t="str">
        <f t="shared" si="569"/>
        <v/>
      </c>
      <c r="AY86" s="50" t="str">
        <f t="shared" si="569"/>
        <v/>
      </c>
      <c r="AZ86" s="50" t="str">
        <f t="shared" si="569"/>
        <v/>
      </c>
      <c r="BA86" s="50" t="str">
        <f t="shared" si="569"/>
        <v/>
      </c>
      <c r="BB86" s="50" t="str">
        <f t="shared" si="569"/>
        <v/>
      </c>
      <c r="BC86" s="50" t="str">
        <f t="shared" si="569"/>
        <v/>
      </c>
      <c r="BD86" s="50" t="str">
        <f t="shared" si="569"/>
        <v/>
      </c>
      <c r="BE86" s="50" t="str">
        <f t="shared" si="569"/>
        <v/>
      </c>
      <c r="BF86" s="50" t="str">
        <f t="shared" si="569"/>
        <v/>
      </c>
      <c r="BG86" s="50" t="str">
        <f t="shared" si="569"/>
        <v/>
      </c>
      <c r="BH86" s="50" t="str">
        <f t="shared" si="569"/>
        <v/>
      </c>
      <c r="BI86" s="50" t="str">
        <f t="shared" si="569"/>
        <v/>
      </c>
      <c r="BJ86" s="50" t="str">
        <f t="shared" si="569"/>
        <v/>
      </c>
      <c r="BK86" s="50" t="str">
        <f t="shared" si="569"/>
        <v/>
      </c>
      <c r="BL86" s="50" t="str">
        <f t="shared" si="569"/>
        <v/>
      </c>
      <c r="BM86" s="50" t="str">
        <f t="shared" si="569"/>
        <v/>
      </c>
      <c r="BN86" s="50" t="str">
        <f t="shared" si="569"/>
        <v/>
      </c>
      <c r="BO86" s="50" t="str">
        <f t="shared" si="569"/>
        <v/>
      </c>
      <c r="BP86" s="50" t="str">
        <f t="shared" si="569"/>
        <v/>
      </c>
      <c r="BQ86" s="50" t="str">
        <f t="shared" si="569"/>
        <v/>
      </c>
      <c r="BR86" s="50" t="str">
        <f t="shared" si="569"/>
        <v/>
      </c>
      <c r="BS86" s="50" t="str">
        <f t="shared" si="569"/>
        <v/>
      </c>
      <c r="BT86" s="50" t="str">
        <f t="shared" si="569"/>
        <v/>
      </c>
      <c r="BU86" s="50" t="str">
        <f t="shared" si="569"/>
        <v/>
      </c>
      <c r="BV86" s="50" t="str">
        <f t="shared" si="569"/>
        <v/>
      </c>
      <c r="BW86" s="50" t="str">
        <f t="shared" si="569"/>
        <v/>
      </c>
      <c r="BX86" s="50" t="str">
        <f t="shared" si="569"/>
        <v/>
      </c>
      <c r="BY86" s="50" t="str">
        <f t="shared" si="569"/>
        <v/>
      </c>
      <c r="BZ86" s="50" t="str">
        <f t="shared" si="569"/>
        <v/>
      </c>
      <c r="CA86" s="50" t="str">
        <f t="shared" si="569"/>
        <v/>
      </c>
      <c r="CB86" s="50" t="str">
        <f t="shared" si="569"/>
        <v/>
      </c>
      <c r="CC86" s="50" t="str">
        <f t="shared" si="569"/>
        <v/>
      </c>
      <c r="CD86" s="50" t="str">
        <f t="shared" si="569"/>
        <v/>
      </c>
      <c r="CE86" s="50" t="str">
        <f t="shared" si="569"/>
        <v/>
      </c>
      <c r="CF86" s="50" t="str">
        <f t="shared" si="569"/>
        <v/>
      </c>
      <c r="CG86" s="50" t="str">
        <f t="shared" si="569"/>
        <v/>
      </c>
      <c r="CH86" s="50" t="str">
        <f t="shared" si="569"/>
        <v/>
      </c>
      <c r="CI86" s="50" t="str">
        <f t="shared" si="569"/>
        <v/>
      </c>
      <c r="CJ86" s="50" t="str">
        <f t="shared" si="569"/>
        <v/>
      </c>
      <c r="CK86" s="50" t="str">
        <f t="shared" si="569"/>
        <v/>
      </c>
      <c r="CL86" s="50" t="str">
        <f t="shared" si="569"/>
        <v/>
      </c>
      <c r="CM86" s="50" t="str">
        <f t="shared" si="569"/>
        <v/>
      </c>
      <c r="CN86" s="50" t="str">
        <f t="shared" si="569"/>
        <v/>
      </c>
      <c r="CO86" s="50" t="str">
        <f t="shared" si="569"/>
        <v/>
      </c>
      <c r="CP86" s="50" t="str">
        <f t="shared" si="569"/>
        <v/>
      </c>
      <c r="CQ86" s="50" t="str">
        <f t="shared" si="569"/>
        <v/>
      </c>
      <c r="CR86" s="50" t="str">
        <f t="shared" si="569"/>
        <v/>
      </c>
      <c r="CS86" s="50" t="str">
        <f t="shared" si="569"/>
        <v/>
      </c>
      <c r="CT86" s="50" t="str">
        <f t="shared" si="569"/>
        <v/>
      </c>
      <c r="CU86" s="50" t="str">
        <f t="shared" si="569"/>
        <v/>
      </c>
      <c r="CV86" s="50" t="str">
        <f t="shared" si="569"/>
        <v/>
      </c>
      <c r="CW86" s="50" t="str">
        <f t="shared" si="569"/>
        <v/>
      </c>
      <c r="CX86" s="50" t="str">
        <f t="shared" si="569"/>
        <v/>
      </c>
      <c r="CY86" s="50" t="str">
        <f t="shared" si="569"/>
        <v/>
      </c>
      <c r="CZ86" s="50" t="str">
        <f t="shared" si="569"/>
        <v/>
      </c>
      <c r="DA86" s="50" t="str">
        <f t="shared" si="569"/>
        <v/>
      </c>
      <c r="DB86" s="50" t="str">
        <f t="shared" si="569"/>
        <v/>
      </c>
      <c r="DC86" s="50" t="str">
        <f t="shared" si="569"/>
        <v/>
      </c>
      <c r="DD86" s="50" t="str">
        <f t="shared" si="569"/>
        <v/>
      </c>
      <c r="DE86" s="50" t="str">
        <f t="shared" si="569"/>
        <v/>
      </c>
      <c r="DF86" s="50" t="str">
        <f t="shared" si="569"/>
        <v/>
      </c>
      <c r="DG86" s="50" t="str">
        <f t="shared" si="569"/>
        <v/>
      </c>
      <c r="DH86" s="50" t="str">
        <f t="shared" ref="DH86:DW86" si="570">IF(ISNONTEXT($Z86),DG86+$Z86,"")</f>
        <v/>
      </c>
      <c r="DI86" s="50" t="str">
        <f t="shared" si="570"/>
        <v/>
      </c>
      <c r="DJ86" s="50" t="str">
        <f t="shared" si="570"/>
        <v/>
      </c>
      <c r="DK86" s="50" t="str">
        <f t="shared" si="570"/>
        <v/>
      </c>
      <c r="DL86" s="50" t="str">
        <f t="shared" si="570"/>
        <v/>
      </c>
      <c r="DM86" s="50" t="str">
        <f t="shared" si="570"/>
        <v/>
      </c>
      <c r="DN86" s="50" t="str">
        <f t="shared" si="570"/>
        <v/>
      </c>
      <c r="DO86" s="50" t="str">
        <f t="shared" si="570"/>
        <v/>
      </c>
      <c r="DP86" s="50" t="str">
        <f t="shared" si="570"/>
        <v/>
      </c>
      <c r="DQ86" s="50" t="str">
        <f t="shared" si="570"/>
        <v/>
      </c>
      <c r="DR86" s="50" t="str">
        <f t="shared" si="570"/>
        <v/>
      </c>
      <c r="DS86" s="50" t="str">
        <f t="shared" si="570"/>
        <v/>
      </c>
      <c r="DT86" s="50" t="str">
        <f t="shared" si="570"/>
        <v/>
      </c>
      <c r="DU86" s="50" t="str">
        <f t="shared" si="570"/>
        <v/>
      </c>
      <c r="DV86" s="50" t="str">
        <f t="shared" si="570"/>
        <v/>
      </c>
      <c r="DW86" s="50" t="str">
        <f t="shared" si="570"/>
        <v/>
      </c>
      <c r="DX86" s="170" t="e">
        <f t="shared" si="413"/>
        <v>#N/A</v>
      </c>
      <c r="DY86" s="170" t="e">
        <f t="shared" si="414"/>
        <v>#N/A</v>
      </c>
      <c r="DZ86" s="170" t="e">
        <f t="shared" si="415"/>
        <v>#N/A</v>
      </c>
      <c r="EA86" s="170" t="e">
        <f t="shared" si="416"/>
        <v>#N/A</v>
      </c>
      <c r="EB86" s="170" t="e">
        <f t="shared" si="417"/>
        <v>#N/A</v>
      </c>
      <c r="EC86" s="170" t="e">
        <f t="shared" si="418"/>
        <v>#N/A</v>
      </c>
      <c r="ED86" s="170" t="e">
        <f t="shared" si="419"/>
        <v>#N/A</v>
      </c>
      <c r="EE86" s="170" t="e">
        <f t="shared" si="420"/>
        <v>#N/A</v>
      </c>
      <c r="EF86" s="170" t="e">
        <f t="shared" si="421"/>
        <v>#N/A</v>
      </c>
      <c r="EG86" s="170" t="e">
        <f t="shared" si="422"/>
        <v>#N/A</v>
      </c>
      <c r="EH86" s="170" t="e">
        <f t="shared" si="423"/>
        <v>#N/A</v>
      </c>
      <c r="EI86" s="170" t="e">
        <f t="shared" si="424"/>
        <v>#N/A</v>
      </c>
      <c r="EJ86" s="170" t="e">
        <f t="shared" si="425"/>
        <v>#N/A</v>
      </c>
      <c r="EK86" s="170" t="e">
        <f t="shared" si="426"/>
        <v>#N/A</v>
      </c>
      <c r="EL86" s="170" t="e">
        <f t="shared" si="427"/>
        <v>#N/A</v>
      </c>
      <c r="EM86" s="170" t="e">
        <f t="shared" si="428"/>
        <v>#N/A</v>
      </c>
      <c r="EN86" s="170" t="e">
        <f t="shared" si="429"/>
        <v>#N/A</v>
      </c>
      <c r="EO86" s="170" t="e">
        <f t="shared" si="430"/>
        <v>#N/A</v>
      </c>
      <c r="EP86" s="170" t="e">
        <f t="shared" si="431"/>
        <v>#N/A</v>
      </c>
      <c r="EQ86" s="170" t="e">
        <f t="shared" si="432"/>
        <v>#N/A</v>
      </c>
      <c r="ER86" s="170" t="e">
        <f t="shared" si="433"/>
        <v>#N/A</v>
      </c>
      <c r="ES86" s="170" t="e">
        <f t="shared" si="434"/>
        <v>#N/A</v>
      </c>
      <c r="ET86" s="170" t="e">
        <f t="shared" si="435"/>
        <v>#N/A</v>
      </c>
      <c r="EU86" s="170" t="e">
        <f t="shared" si="436"/>
        <v>#N/A</v>
      </c>
      <c r="EV86" s="170" t="e">
        <f t="shared" si="437"/>
        <v>#N/A</v>
      </c>
      <c r="EW86" s="170" t="e">
        <f t="shared" si="438"/>
        <v>#N/A</v>
      </c>
      <c r="EX86" s="170" t="e">
        <f t="shared" si="439"/>
        <v>#N/A</v>
      </c>
      <c r="EY86" s="170" t="e">
        <f t="shared" si="440"/>
        <v>#N/A</v>
      </c>
      <c r="EZ86" s="170" t="e">
        <f t="shared" si="441"/>
        <v>#N/A</v>
      </c>
      <c r="FA86" s="170" t="e">
        <f t="shared" si="442"/>
        <v>#N/A</v>
      </c>
      <c r="FB86" s="170" t="e">
        <f t="shared" si="443"/>
        <v>#N/A</v>
      </c>
      <c r="FC86" s="170" t="e">
        <f t="shared" si="444"/>
        <v>#N/A</v>
      </c>
      <c r="FD86" s="170" t="e">
        <f t="shared" si="445"/>
        <v>#N/A</v>
      </c>
      <c r="FE86" s="170" t="e">
        <f t="shared" si="446"/>
        <v>#N/A</v>
      </c>
      <c r="FF86" s="170" t="e">
        <f t="shared" si="447"/>
        <v>#N/A</v>
      </c>
      <c r="FG86" s="170" t="e">
        <f t="shared" si="448"/>
        <v>#N/A</v>
      </c>
      <c r="FH86" s="170" t="e">
        <f t="shared" si="449"/>
        <v>#N/A</v>
      </c>
      <c r="FI86" s="170" t="e">
        <f t="shared" si="450"/>
        <v>#N/A</v>
      </c>
      <c r="FJ86" s="170" t="e">
        <f t="shared" si="451"/>
        <v>#N/A</v>
      </c>
      <c r="FK86" s="170" t="e">
        <f t="shared" si="452"/>
        <v>#N/A</v>
      </c>
      <c r="FL86" s="170" t="e">
        <f t="shared" si="453"/>
        <v>#N/A</v>
      </c>
      <c r="FM86" s="170" t="e">
        <f t="shared" si="454"/>
        <v>#N/A</v>
      </c>
      <c r="FN86" s="170" t="e">
        <f t="shared" si="455"/>
        <v>#N/A</v>
      </c>
      <c r="FO86" s="170" t="e">
        <f t="shared" si="456"/>
        <v>#N/A</v>
      </c>
      <c r="FP86" s="170" t="e">
        <f t="shared" si="457"/>
        <v>#N/A</v>
      </c>
      <c r="FQ86" s="170" t="e">
        <f t="shared" si="458"/>
        <v>#N/A</v>
      </c>
      <c r="FR86" s="170" t="e">
        <f t="shared" si="459"/>
        <v>#N/A</v>
      </c>
      <c r="FS86" s="170" t="e">
        <f t="shared" si="460"/>
        <v>#N/A</v>
      </c>
      <c r="FT86" s="170" t="e">
        <f t="shared" si="461"/>
        <v>#N/A</v>
      </c>
      <c r="FU86" s="170" t="e">
        <f t="shared" si="462"/>
        <v>#N/A</v>
      </c>
      <c r="FV86" s="170" t="e">
        <f t="shared" si="463"/>
        <v>#N/A</v>
      </c>
      <c r="FW86" s="170" t="e">
        <f t="shared" si="464"/>
        <v>#N/A</v>
      </c>
      <c r="FX86" s="170" t="e">
        <f t="shared" si="465"/>
        <v>#N/A</v>
      </c>
      <c r="FY86" s="170" t="e">
        <f t="shared" si="466"/>
        <v>#N/A</v>
      </c>
      <c r="FZ86" s="170" t="e">
        <f t="shared" si="467"/>
        <v>#N/A</v>
      </c>
      <c r="GA86" s="170" t="e">
        <f t="shared" si="468"/>
        <v>#N/A</v>
      </c>
      <c r="GB86" s="170" t="e">
        <f t="shared" si="469"/>
        <v>#N/A</v>
      </c>
      <c r="GC86" s="170" t="e">
        <f t="shared" si="470"/>
        <v>#N/A</v>
      </c>
      <c r="GD86" s="170" t="e">
        <f t="shared" si="471"/>
        <v>#N/A</v>
      </c>
      <c r="GE86" s="170" t="e">
        <f t="shared" si="472"/>
        <v>#N/A</v>
      </c>
      <c r="GF86" s="170" t="e">
        <f t="shared" si="473"/>
        <v>#N/A</v>
      </c>
      <c r="GG86" s="170" t="e">
        <f t="shared" si="474"/>
        <v>#N/A</v>
      </c>
      <c r="GH86" s="170" t="e">
        <f t="shared" si="475"/>
        <v>#N/A</v>
      </c>
      <c r="GI86" s="170" t="e">
        <f t="shared" si="476"/>
        <v>#N/A</v>
      </c>
      <c r="GJ86" s="170" t="e">
        <f t="shared" si="477"/>
        <v>#N/A</v>
      </c>
      <c r="GK86" s="170" t="e">
        <f t="shared" si="478"/>
        <v>#N/A</v>
      </c>
      <c r="GL86" s="170" t="e">
        <f t="shared" si="479"/>
        <v>#N/A</v>
      </c>
      <c r="GM86" s="170" t="e">
        <f t="shared" si="480"/>
        <v>#N/A</v>
      </c>
      <c r="GN86" s="170" t="e">
        <f t="shared" si="481"/>
        <v>#N/A</v>
      </c>
      <c r="GO86" s="170" t="e">
        <f t="shared" si="482"/>
        <v>#N/A</v>
      </c>
      <c r="GP86" s="170" t="e">
        <f t="shared" si="483"/>
        <v>#N/A</v>
      </c>
      <c r="GQ86" s="170" t="e">
        <f t="shared" si="484"/>
        <v>#N/A</v>
      </c>
      <c r="GR86" s="170" t="e">
        <f t="shared" si="485"/>
        <v>#N/A</v>
      </c>
      <c r="GS86" s="170" t="e">
        <f t="shared" si="486"/>
        <v>#N/A</v>
      </c>
      <c r="GT86" s="170" t="e">
        <f t="shared" si="487"/>
        <v>#N/A</v>
      </c>
      <c r="GU86" s="170" t="e">
        <f t="shared" si="488"/>
        <v>#N/A</v>
      </c>
      <c r="GV86" s="170" t="e">
        <f t="shared" si="489"/>
        <v>#N/A</v>
      </c>
      <c r="GW86" s="170" t="e">
        <f t="shared" si="490"/>
        <v>#N/A</v>
      </c>
      <c r="GX86" s="170" t="e">
        <f t="shared" si="491"/>
        <v>#N/A</v>
      </c>
      <c r="GY86" s="170" t="e">
        <f t="shared" si="492"/>
        <v>#N/A</v>
      </c>
      <c r="GZ86" s="170" t="e">
        <f t="shared" si="493"/>
        <v>#N/A</v>
      </c>
      <c r="HA86" s="170" t="e">
        <f t="shared" si="494"/>
        <v>#N/A</v>
      </c>
      <c r="HB86" s="170" t="e">
        <f t="shared" si="495"/>
        <v>#N/A</v>
      </c>
      <c r="HC86" s="170" t="e">
        <f t="shared" si="496"/>
        <v>#N/A</v>
      </c>
      <c r="HD86" s="170" t="e">
        <f t="shared" si="497"/>
        <v>#N/A</v>
      </c>
      <c r="HE86" s="170" t="e">
        <f t="shared" si="498"/>
        <v>#N/A</v>
      </c>
      <c r="HF86" s="170" t="e">
        <f t="shared" si="499"/>
        <v>#N/A</v>
      </c>
      <c r="HG86" s="170" t="e">
        <f t="shared" si="500"/>
        <v>#N/A</v>
      </c>
      <c r="HH86" s="170" t="e">
        <f t="shared" si="501"/>
        <v>#N/A</v>
      </c>
      <c r="HI86" s="170" t="e">
        <f t="shared" si="502"/>
        <v>#N/A</v>
      </c>
      <c r="HJ86" s="170" t="e">
        <f t="shared" si="503"/>
        <v>#N/A</v>
      </c>
      <c r="HK86" s="170" t="e">
        <f t="shared" si="504"/>
        <v>#N/A</v>
      </c>
      <c r="HL86" s="170" t="e">
        <f t="shared" si="505"/>
        <v>#N/A</v>
      </c>
      <c r="HM86" s="170" t="e">
        <f t="shared" si="506"/>
        <v>#N/A</v>
      </c>
      <c r="HN86" s="170" t="e">
        <f t="shared" si="507"/>
        <v>#N/A</v>
      </c>
      <c r="HO86" s="170" t="e">
        <f t="shared" si="508"/>
        <v>#N/A</v>
      </c>
      <c r="HP86" s="170" t="e">
        <f t="shared" si="509"/>
        <v>#N/A</v>
      </c>
      <c r="HQ86" s="170" t="e">
        <f t="shared" si="510"/>
        <v>#N/A</v>
      </c>
      <c r="HR86" s="170" t="e">
        <f t="shared" si="511"/>
        <v>#N/A</v>
      </c>
      <c r="HS86" s="170" t="e">
        <f t="shared" si="512"/>
        <v>#N/A</v>
      </c>
      <c r="HT86" s="170" t="e">
        <f t="shared" si="513"/>
        <v>#N/A</v>
      </c>
    </row>
    <row r="87" spans="1:228" hidden="1" x14ac:dyDescent="0.25">
      <c r="A87" s="4">
        <v>84</v>
      </c>
      <c r="B87" s="110"/>
      <c r="C87" s="118"/>
      <c r="D87" s="123" t="str">
        <f t="shared" si="405"/>
        <v/>
      </c>
      <c r="E87" s="96"/>
      <c r="F87" s="123" t="str">
        <f t="shared" si="406"/>
        <v/>
      </c>
      <c r="G87" s="118"/>
      <c r="H87" s="111"/>
      <c r="I87" s="36" t="str">
        <f t="shared" si="407"/>
        <v/>
      </c>
      <c r="J87" s="36" t="str">
        <f t="shared" si="408"/>
        <v/>
      </c>
      <c r="K87" s="74" t="str">
        <f t="shared" si="514"/>
        <v/>
      </c>
      <c r="L87" s="23"/>
      <c r="M87" s="58"/>
      <c r="N87" s="281"/>
      <c r="O87" s="75" t="str">
        <f>IF(AND(D87&gt;0,E87&gt;0,F87&gt;0),IF(ISBLANK(N87),IF(ISBLANK(L87),"",(F87-D87)*VLOOKUP(L87,VLookups!$A$4:$B$13,2,FALSE)),N87),"")</f>
        <v/>
      </c>
      <c r="P87" s="76" t="str">
        <f t="shared" si="409"/>
        <v/>
      </c>
      <c r="Q87" s="96"/>
      <c r="R87" s="271" t="str">
        <f>IF(AND(Q87&gt;0,E87&gt;0,NOT(O87="")),ABS(VLOOKUP($Q$1,VLookups!$A$43:$B$44,2,FALSE)-_xlfn.NORM.DIST(Q87,K87,O87,TRUE)),"")</f>
        <v/>
      </c>
      <c r="S87" s="95" t="str">
        <f>IF(AND($D87&gt;0,$E87&gt;0,$F87&gt;0,NOT(ISBLANK($L87))),_xlfn.NORM.INV(ABS(VLOOKUP($Q$1,VLookups!$A$43:$B$44,2,FALSE)-S$3),$K87,$O87),"")</f>
        <v/>
      </c>
      <c r="T87" s="94" t="str">
        <f>IF(AND($D87&gt;0,$E87&gt;0,$F87&gt;0,NOT(ISBLANK($L87))),_xlfn.NORM.INV(ABS(VLOOKUP($Q$1,VLookups!$A$43:$B$44,2,FALSE)-T$3),$K87,$O87),"")</f>
        <v/>
      </c>
      <c r="U87" s="95" t="str">
        <f>IF(AND($D87&gt;0,$E87&gt;0,$F87&gt;0,NOT(ISBLANK($L87))),_xlfn.NORM.INV(ABS(VLOOKUP($Q$1,VLookups!$A$43:$B$44,2,FALSE)-U$3),$K87,$O87),"")</f>
        <v/>
      </c>
      <c r="V87" s="94" t="str">
        <f>IF(AND($D87&gt;0,$E87&gt;0,$F87&gt;0,NOT(ISBLANK($L87))),_xlfn.NORM.INV(ABS(VLOOKUP($Q$1,VLookups!$A$43:$B$44,2,FALSE)-V$3),$K87,$O87),"")</f>
        <v/>
      </c>
      <c r="W87" s="95" t="str">
        <f>IF(AND($D87&gt;0,$E87&gt;0,$F87&gt;0,NOT(ISBLANK($L87))),_xlfn.NORM.INV(ABS(VLOOKUP($Q$1,VLookups!$A$43:$B$44,2,FALSE)-W$3),$K87,$O87),"")</f>
        <v/>
      </c>
      <c r="X87" s="94" t="str">
        <f>IF(AND($D87&gt;0,$E87&gt;0,$F87&gt;0,NOT(ISBLANK($L87))),_xlfn.NORM.INV(ABS(VLOOKUP($Q$1,VLookups!$A$43:$B$44,2,FALSE)-X$3),$K87,$O87),"")</f>
        <v/>
      </c>
      <c r="Y87" s="5"/>
      <c r="Z87" s="169" t="str">
        <f t="shared" si="515"/>
        <v/>
      </c>
      <c r="AA87" s="50" t="str">
        <f t="shared" ref="AA87:AT87" si="571">IF(ISNONTEXT($Z87),AB87-$Z87,"")</f>
        <v/>
      </c>
      <c r="AB87" s="50" t="str">
        <f t="shared" si="571"/>
        <v/>
      </c>
      <c r="AC87" s="50" t="str">
        <f t="shared" si="571"/>
        <v/>
      </c>
      <c r="AD87" s="50" t="str">
        <f t="shared" si="571"/>
        <v/>
      </c>
      <c r="AE87" s="50" t="str">
        <f t="shared" si="571"/>
        <v/>
      </c>
      <c r="AF87" s="50" t="str">
        <f t="shared" si="571"/>
        <v/>
      </c>
      <c r="AG87" s="50" t="str">
        <f t="shared" si="571"/>
        <v/>
      </c>
      <c r="AH87" s="50" t="str">
        <f t="shared" si="571"/>
        <v/>
      </c>
      <c r="AI87" s="50" t="str">
        <f t="shared" si="571"/>
        <v/>
      </c>
      <c r="AJ87" s="50" t="str">
        <f t="shared" si="571"/>
        <v/>
      </c>
      <c r="AK87" s="50" t="str">
        <f t="shared" si="571"/>
        <v/>
      </c>
      <c r="AL87" s="50" t="str">
        <f t="shared" si="571"/>
        <v/>
      </c>
      <c r="AM87" s="50" t="str">
        <f t="shared" si="571"/>
        <v/>
      </c>
      <c r="AN87" s="50" t="str">
        <f t="shared" si="571"/>
        <v/>
      </c>
      <c r="AO87" s="50" t="str">
        <f t="shared" si="571"/>
        <v/>
      </c>
      <c r="AP87" s="50" t="str">
        <f t="shared" si="571"/>
        <v/>
      </c>
      <c r="AQ87" s="50" t="str">
        <f t="shared" si="571"/>
        <v/>
      </c>
      <c r="AR87" s="50" t="str">
        <f t="shared" si="571"/>
        <v/>
      </c>
      <c r="AS87" s="50" t="str">
        <f t="shared" si="571"/>
        <v/>
      </c>
      <c r="AT87" s="50" t="str">
        <f t="shared" si="571"/>
        <v/>
      </c>
      <c r="AU87" s="50" t="str">
        <f t="shared" si="517"/>
        <v/>
      </c>
      <c r="AV87" s="50" t="str">
        <f t="shared" ref="AV87:DG87" si="572">IF(ISNONTEXT($Z87),AU87+$Z87,"")</f>
        <v/>
      </c>
      <c r="AW87" s="50" t="str">
        <f t="shared" si="572"/>
        <v/>
      </c>
      <c r="AX87" s="50" t="str">
        <f t="shared" si="572"/>
        <v/>
      </c>
      <c r="AY87" s="50" t="str">
        <f t="shared" si="572"/>
        <v/>
      </c>
      <c r="AZ87" s="50" t="str">
        <f t="shared" si="572"/>
        <v/>
      </c>
      <c r="BA87" s="50" t="str">
        <f t="shared" si="572"/>
        <v/>
      </c>
      <c r="BB87" s="50" t="str">
        <f t="shared" si="572"/>
        <v/>
      </c>
      <c r="BC87" s="50" t="str">
        <f t="shared" si="572"/>
        <v/>
      </c>
      <c r="BD87" s="50" t="str">
        <f t="shared" si="572"/>
        <v/>
      </c>
      <c r="BE87" s="50" t="str">
        <f t="shared" si="572"/>
        <v/>
      </c>
      <c r="BF87" s="50" t="str">
        <f t="shared" si="572"/>
        <v/>
      </c>
      <c r="BG87" s="50" t="str">
        <f t="shared" si="572"/>
        <v/>
      </c>
      <c r="BH87" s="50" t="str">
        <f t="shared" si="572"/>
        <v/>
      </c>
      <c r="BI87" s="50" t="str">
        <f t="shared" si="572"/>
        <v/>
      </c>
      <c r="BJ87" s="50" t="str">
        <f t="shared" si="572"/>
        <v/>
      </c>
      <c r="BK87" s="50" t="str">
        <f t="shared" si="572"/>
        <v/>
      </c>
      <c r="BL87" s="50" t="str">
        <f t="shared" si="572"/>
        <v/>
      </c>
      <c r="BM87" s="50" t="str">
        <f t="shared" si="572"/>
        <v/>
      </c>
      <c r="BN87" s="50" t="str">
        <f t="shared" si="572"/>
        <v/>
      </c>
      <c r="BO87" s="50" t="str">
        <f t="shared" si="572"/>
        <v/>
      </c>
      <c r="BP87" s="50" t="str">
        <f t="shared" si="572"/>
        <v/>
      </c>
      <c r="BQ87" s="50" t="str">
        <f t="shared" si="572"/>
        <v/>
      </c>
      <c r="BR87" s="50" t="str">
        <f t="shared" si="572"/>
        <v/>
      </c>
      <c r="BS87" s="50" t="str">
        <f t="shared" si="572"/>
        <v/>
      </c>
      <c r="BT87" s="50" t="str">
        <f t="shared" si="572"/>
        <v/>
      </c>
      <c r="BU87" s="50" t="str">
        <f t="shared" si="572"/>
        <v/>
      </c>
      <c r="BV87" s="50" t="str">
        <f t="shared" si="572"/>
        <v/>
      </c>
      <c r="BW87" s="50" t="str">
        <f t="shared" si="572"/>
        <v/>
      </c>
      <c r="BX87" s="50" t="str">
        <f t="shared" si="572"/>
        <v/>
      </c>
      <c r="BY87" s="50" t="str">
        <f t="shared" si="572"/>
        <v/>
      </c>
      <c r="BZ87" s="50" t="str">
        <f t="shared" si="572"/>
        <v/>
      </c>
      <c r="CA87" s="50" t="str">
        <f t="shared" si="572"/>
        <v/>
      </c>
      <c r="CB87" s="50" t="str">
        <f t="shared" si="572"/>
        <v/>
      </c>
      <c r="CC87" s="50" t="str">
        <f t="shared" si="572"/>
        <v/>
      </c>
      <c r="CD87" s="50" t="str">
        <f t="shared" si="572"/>
        <v/>
      </c>
      <c r="CE87" s="50" t="str">
        <f t="shared" si="572"/>
        <v/>
      </c>
      <c r="CF87" s="50" t="str">
        <f t="shared" si="572"/>
        <v/>
      </c>
      <c r="CG87" s="50" t="str">
        <f t="shared" si="572"/>
        <v/>
      </c>
      <c r="CH87" s="50" t="str">
        <f t="shared" si="572"/>
        <v/>
      </c>
      <c r="CI87" s="50" t="str">
        <f t="shared" si="572"/>
        <v/>
      </c>
      <c r="CJ87" s="50" t="str">
        <f t="shared" si="572"/>
        <v/>
      </c>
      <c r="CK87" s="50" t="str">
        <f t="shared" si="572"/>
        <v/>
      </c>
      <c r="CL87" s="50" t="str">
        <f t="shared" si="572"/>
        <v/>
      </c>
      <c r="CM87" s="50" t="str">
        <f t="shared" si="572"/>
        <v/>
      </c>
      <c r="CN87" s="50" t="str">
        <f t="shared" si="572"/>
        <v/>
      </c>
      <c r="CO87" s="50" t="str">
        <f t="shared" si="572"/>
        <v/>
      </c>
      <c r="CP87" s="50" t="str">
        <f t="shared" si="572"/>
        <v/>
      </c>
      <c r="CQ87" s="50" t="str">
        <f t="shared" si="572"/>
        <v/>
      </c>
      <c r="CR87" s="50" t="str">
        <f t="shared" si="572"/>
        <v/>
      </c>
      <c r="CS87" s="50" t="str">
        <f t="shared" si="572"/>
        <v/>
      </c>
      <c r="CT87" s="50" t="str">
        <f t="shared" si="572"/>
        <v/>
      </c>
      <c r="CU87" s="50" t="str">
        <f t="shared" si="572"/>
        <v/>
      </c>
      <c r="CV87" s="50" t="str">
        <f t="shared" si="572"/>
        <v/>
      </c>
      <c r="CW87" s="50" t="str">
        <f t="shared" si="572"/>
        <v/>
      </c>
      <c r="CX87" s="50" t="str">
        <f t="shared" si="572"/>
        <v/>
      </c>
      <c r="CY87" s="50" t="str">
        <f t="shared" si="572"/>
        <v/>
      </c>
      <c r="CZ87" s="50" t="str">
        <f t="shared" si="572"/>
        <v/>
      </c>
      <c r="DA87" s="50" t="str">
        <f t="shared" si="572"/>
        <v/>
      </c>
      <c r="DB87" s="50" t="str">
        <f t="shared" si="572"/>
        <v/>
      </c>
      <c r="DC87" s="50" t="str">
        <f t="shared" si="572"/>
        <v/>
      </c>
      <c r="DD87" s="50" t="str">
        <f t="shared" si="572"/>
        <v/>
      </c>
      <c r="DE87" s="50" t="str">
        <f t="shared" si="572"/>
        <v/>
      </c>
      <c r="DF87" s="50" t="str">
        <f t="shared" si="572"/>
        <v/>
      </c>
      <c r="DG87" s="50" t="str">
        <f t="shared" si="572"/>
        <v/>
      </c>
      <c r="DH87" s="50" t="str">
        <f t="shared" ref="DH87:DW87" si="573">IF(ISNONTEXT($Z87),DG87+$Z87,"")</f>
        <v/>
      </c>
      <c r="DI87" s="50" t="str">
        <f t="shared" si="573"/>
        <v/>
      </c>
      <c r="DJ87" s="50" t="str">
        <f t="shared" si="573"/>
        <v/>
      </c>
      <c r="DK87" s="50" t="str">
        <f t="shared" si="573"/>
        <v/>
      </c>
      <c r="DL87" s="50" t="str">
        <f t="shared" si="573"/>
        <v/>
      </c>
      <c r="DM87" s="50" t="str">
        <f t="shared" si="573"/>
        <v/>
      </c>
      <c r="DN87" s="50" t="str">
        <f t="shared" si="573"/>
        <v/>
      </c>
      <c r="DO87" s="50" t="str">
        <f t="shared" si="573"/>
        <v/>
      </c>
      <c r="DP87" s="50" t="str">
        <f t="shared" si="573"/>
        <v/>
      </c>
      <c r="DQ87" s="50" t="str">
        <f t="shared" si="573"/>
        <v/>
      </c>
      <c r="DR87" s="50" t="str">
        <f t="shared" si="573"/>
        <v/>
      </c>
      <c r="DS87" s="50" t="str">
        <f t="shared" si="573"/>
        <v/>
      </c>
      <c r="DT87" s="50" t="str">
        <f t="shared" si="573"/>
        <v/>
      </c>
      <c r="DU87" s="50" t="str">
        <f t="shared" si="573"/>
        <v/>
      </c>
      <c r="DV87" s="50" t="str">
        <f t="shared" si="573"/>
        <v/>
      </c>
      <c r="DW87" s="50" t="str">
        <f t="shared" si="573"/>
        <v/>
      </c>
      <c r="DX87" s="170" t="e">
        <f t="shared" si="413"/>
        <v>#N/A</v>
      </c>
      <c r="DY87" s="170" t="e">
        <f t="shared" si="414"/>
        <v>#N/A</v>
      </c>
      <c r="DZ87" s="170" t="e">
        <f t="shared" si="415"/>
        <v>#N/A</v>
      </c>
      <c r="EA87" s="170" t="e">
        <f t="shared" si="416"/>
        <v>#N/A</v>
      </c>
      <c r="EB87" s="170" t="e">
        <f t="shared" si="417"/>
        <v>#N/A</v>
      </c>
      <c r="EC87" s="170" t="e">
        <f t="shared" si="418"/>
        <v>#N/A</v>
      </c>
      <c r="ED87" s="170" t="e">
        <f t="shared" si="419"/>
        <v>#N/A</v>
      </c>
      <c r="EE87" s="170" t="e">
        <f t="shared" si="420"/>
        <v>#N/A</v>
      </c>
      <c r="EF87" s="170" t="e">
        <f t="shared" si="421"/>
        <v>#N/A</v>
      </c>
      <c r="EG87" s="170" t="e">
        <f t="shared" si="422"/>
        <v>#N/A</v>
      </c>
      <c r="EH87" s="170" t="e">
        <f t="shared" si="423"/>
        <v>#N/A</v>
      </c>
      <c r="EI87" s="170" t="e">
        <f t="shared" si="424"/>
        <v>#N/A</v>
      </c>
      <c r="EJ87" s="170" t="e">
        <f t="shared" si="425"/>
        <v>#N/A</v>
      </c>
      <c r="EK87" s="170" t="e">
        <f t="shared" si="426"/>
        <v>#N/A</v>
      </c>
      <c r="EL87" s="170" t="e">
        <f t="shared" si="427"/>
        <v>#N/A</v>
      </c>
      <c r="EM87" s="170" t="e">
        <f t="shared" si="428"/>
        <v>#N/A</v>
      </c>
      <c r="EN87" s="170" t="e">
        <f t="shared" si="429"/>
        <v>#N/A</v>
      </c>
      <c r="EO87" s="170" t="e">
        <f t="shared" si="430"/>
        <v>#N/A</v>
      </c>
      <c r="EP87" s="170" t="e">
        <f t="shared" si="431"/>
        <v>#N/A</v>
      </c>
      <c r="EQ87" s="170" t="e">
        <f t="shared" si="432"/>
        <v>#N/A</v>
      </c>
      <c r="ER87" s="170" t="e">
        <f t="shared" si="433"/>
        <v>#N/A</v>
      </c>
      <c r="ES87" s="170" t="e">
        <f t="shared" si="434"/>
        <v>#N/A</v>
      </c>
      <c r="ET87" s="170" t="e">
        <f t="shared" si="435"/>
        <v>#N/A</v>
      </c>
      <c r="EU87" s="170" t="e">
        <f t="shared" si="436"/>
        <v>#N/A</v>
      </c>
      <c r="EV87" s="170" t="e">
        <f t="shared" si="437"/>
        <v>#N/A</v>
      </c>
      <c r="EW87" s="170" t="e">
        <f t="shared" si="438"/>
        <v>#N/A</v>
      </c>
      <c r="EX87" s="170" t="e">
        <f t="shared" si="439"/>
        <v>#N/A</v>
      </c>
      <c r="EY87" s="170" t="e">
        <f t="shared" si="440"/>
        <v>#N/A</v>
      </c>
      <c r="EZ87" s="170" t="e">
        <f t="shared" si="441"/>
        <v>#N/A</v>
      </c>
      <c r="FA87" s="170" t="e">
        <f t="shared" si="442"/>
        <v>#N/A</v>
      </c>
      <c r="FB87" s="170" t="e">
        <f t="shared" si="443"/>
        <v>#N/A</v>
      </c>
      <c r="FC87" s="170" t="e">
        <f t="shared" si="444"/>
        <v>#N/A</v>
      </c>
      <c r="FD87" s="170" t="e">
        <f t="shared" si="445"/>
        <v>#N/A</v>
      </c>
      <c r="FE87" s="170" t="e">
        <f t="shared" si="446"/>
        <v>#N/A</v>
      </c>
      <c r="FF87" s="170" t="e">
        <f t="shared" si="447"/>
        <v>#N/A</v>
      </c>
      <c r="FG87" s="170" t="e">
        <f t="shared" si="448"/>
        <v>#N/A</v>
      </c>
      <c r="FH87" s="170" t="e">
        <f t="shared" si="449"/>
        <v>#N/A</v>
      </c>
      <c r="FI87" s="170" t="e">
        <f t="shared" si="450"/>
        <v>#N/A</v>
      </c>
      <c r="FJ87" s="170" t="e">
        <f t="shared" si="451"/>
        <v>#N/A</v>
      </c>
      <c r="FK87" s="170" t="e">
        <f t="shared" si="452"/>
        <v>#N/A</v>
      </c>
      <c r="FL87" s="170" t="e">
        <f t="shared" si="453"/>
        <v>#N/A</v>
      </c>
      <c r="FM87" s="170" t="e">
        <f t="shared" si="454"/>
        <v>#N/A</v>
      </c>
      <c r="FN87" s="170" t="e">
        <f t="shared" si="455"/>
        <v>#N/A</v>
      </c>
      <c r="FO87" s="170" t="e">
        <f t="shared" si="456"/>
        <v>#N/A</v>
      </c>
      <c r="FP87" s="170" t="e">
        <f t="shared" si="457"/>
        <v>#N/A</v>
      </c>
      <c r="FQ87" s="170" t="e">
        <f t="shared" si="458"/>
        <v>#N/A</v>
      </c>
      <c r="FR87" s="170" t="e">
        <f t="shared" si="459"/>
        <v>#N/A</v>
      </c>
      <c r="FS87" s="170" t="e">
        <f t="shared" si="460"/>
        <v>#N/A</v>
      </c>
      <c r="FT87" s="170" t="e">
        <f t="shared" si="461"/>
        <v>#N/A</v>
      </c>
      <c r="FU87" s="170" t="e">
        <f t="shared" si="462"/>
        <v>#N/A</v>
      </c>
      <c r="FV87" s="170" t="e">
        <f t="shared" si="463"/>
        <v>#N/A</v>
      </c>
      <c r="FW87" s="170" t="e">
        <f t="shared" si="464"/>
        <v>#N/A</v>
      </c>
      <c r="FX87" s="170" t="e">
        <f t="shared" si="465"/>
        <v>#N/A</v>
      </c>
      <c r="FY87" s="170" t="e">
        <f t="shared" si="466"/>
        <v>#N/A</v>
      </c>
      <c r="FZ87" s="170" t="e">
        <f t="shared" si="467"/>
        <v>#N/A</v>
      </c>
      <c r="GA87" s="170" t="e">
        <f t="shared" si="468"/>
        <v>#N/A</v>
      </c>
      <c r="GB87" s="170" t="e">
        <f t="shared" si="469"/>
        <v>#N/A</v>
      </c>
      <c r="GC87" s="170" t="e">
        <f t="shared" si="470"/>
        <v>#N/A</v>
      </c>
      <c r="GD87" s="170" t="e">
        <f t="shared" si="471"/>
        <v>#N/A</v>
      </c>
      <c r="GE87" s="170" t="e">
        <f t="shared" si="472"/>
        <v>#N/A</v>
      </c>
      <c r="GF87" s="170" t="e">
        <f t="shared" si="473"/>
        <v>#N/A</v>
      </c>
      <c r="GG87" s="170" t="e">
        <f t="shared" si="474"/>
        <v>#N/A</v>
      </c>
      <c r="GH87" s="170" t="e">
        <f t="shared" si="475"/>
        <v>#N/A</v>
      </c>
      <c r="GI87" s="170" t="e">
        <f t="shared" si="476"/>
        <v>#N/A</v>
      </c>
      <c r="GJ87" s="170" t="e">
        <f t="shared" si="477"/>
        <v>#N/A</v>
      </c>
      <c r="GK87" s="170" t="e">
        <f t="shared" si="478"/>
        <v>#N/A</v>
      </c>
      <c r="GL87" s="170" t="e">
        <f t="shared" si="479"/>
        <v>#N/A</v>
      </c>
      <c r="GM87" s="170" t="e">
        <f t="shared" si="480"/>
        <v>#N/A</v>
      </c>
      <c r="GN87" s="170" t="e">
        <f t="shared" si="481"/>
        <v>#N/A</v>
      </c>
      <c r="GO87" s="170" t="e">
        <f t="shared" si="482"/>
        <v>#N/A</v>
      </c>
      <c r="GP87" s="170" t="e">
        <f t="shared" si="483"/>
        <v>#N/A</v>
      </c>
      <c r="GQ87" s="170" t="e">
        <f t="shared" si="484"/>
        <v>#N/A</v>
      </c>
      <c r="GR87" s="170" t="e">
        <f t="shared" si="485"/>
        <v>#N/A</v>
      </c>
      <c r="GS87" s="170" t="e">
        <f t="shared" si="486"/>
        <v>#N/A</v>
      </c>
      <c r="GT87" s="170" t="e">
        <f t="shared" si="487"/>
        <v>#N/A</v>
      </c>
      <c r="GU87" s="170" t="e">
        <f t="shared" si="488"/>
        <v>#N/A</v>
      </c>
      <c r="GV87" s="170" t="e">
        <f t="shared" si="489"/>
        <v>#N/A</v>
      </c>
      <c r="GW87" s="170" t="e">
        <f t="shared" si="490"/>
        <v>#N/A</v>
      </c>
      <c r="GX87" s="170" t="e">
        <f t="shared" si="491"/>
        <v>#N/A</v>
      </c>
      <c r="GY87" s="170" t="e">
        <f t="shared" si="492"/>
        <v>#N/A</v>
      </c>
      <c r="GZ87" s="170" t="e">
        <f t="shared" si="493"/>
        <v>#N/A</v>
      </c>
      <c r="HA87" s="170" t="e">
        <f t="shared" si="494"/>
        <v>#N/A</v>
      </c>
      <c r="HB87" s="170" t="e">
        <f t="shared" si="495"/>
        <v>#N/A</v>
      </c>
      <c r="HC87" s="170" t="e">
        <f t="shared" si="496"/>
        <v>#N/A</v>
      </c>
      <c r="HD87" s="170" t="e">
        <f t="shared" si="497"/>
        <v>#N/A</v>
      </c>
      <c r="HE87" s="170" t="e">
        <f t="shared" si="498"/>
        <v>#N/A</v>
      </c>
      <c r="HF87" s="170" t="e">
        <f t="shared" si="499"/>
        <v>#N/A</v>
      </c>
      <c r="HG87" s="170" t="e">
        <f t="shared" si="500"/>
        <v>#N/A</v>
      </c>
      <c r="HH87" s="170" t="e">
        <f t="shared" si="501"/>
        <v>#N/A</v>
      </c>
      <c r="HI87" s="170" t="e">
        <f t="shared" si="502"/>
        <v>#N/A</v>
      </c>
      <c r="HJ87" s="170" t="e">
        <f t="shared" si="503"/>
        <v>#N/A</v>
      </c>
      <c r="HK87" s="170" t="e">
        <f t="shared" si="504"/>
        <v>#N/A</v>
      </c>
      <c r="HL87" s="170" t="e">
        <f t="shared" si="505"/>
        <v>#N/A</v>
      </c>
      <c r="HM87" s="170" t="e">
        <f t="shared" si="506"/>
        <v>#N/A</v>
      </c>
      <c r="HN87" s="170" t="e">
        <f t="shared" si="507"/>
        <v>#N/A</v>
      </c>
      <c r="HO87" s="170" t="e">
        <f t="shared" si="508"/>
        <v>#N/A</v>
      </c>
      <c r="HP87" s="170" t="e">
        <f t="shared" si="509"/>
        <v>#N/A</v>
      </c>
      <c r="HQ87" s="170" t="e">
        <f t="shared" si="510"/>
        <v>#N/A</v>
      </c>
      <c r="HR87" s="170" t="e">
        <f t="shared" si="511"/>
        <v>#N/A</v>
      </c>
      <c r="HS87" s="170" t="e">
        <f t="shared" si="512"/>
        <v>#N/A</v>
      </c>
      <c r="HT87" s="170" t="e">
        <f t="shared" si="513"/>
        <v>#N/A</v>
      </c>
    </row>
    <row r="88" spans="1:228" hidden="1" x14ac:dyDescent="0.25">
      <c r="A88" s="4">
        <v>85</v>
      </c>
      <c r="B88" s="110"/>
      <c r="C88" s="118"/>
      <c r="D88" s="123" t="str">
        <f t="shared" si="405"/>
        <v/>
      </c>
      <c r="E88" s="96"/>
      <c r="F88" s="123" t="str">
        <f t="shared" si="406"/>
        <v/>
      </c>
      <c r="G88" s="118"/>
      <c r="H88" s="111"/>
      <c r="I88" s="36" t="str">
        <f t="shared" si="407"/>
        <v/>
      </c>
      <c r="J88" s="36" t="str">
        <f t="shared" si="408"/>
        <v/>
      </c>
      <c r="K88" s="74" t="str">
        <f t="shared" si="514"/>
        <v/>
      </c>
      <c r="L88" s="23"/>
      <c r="M88" s="58"/>
      <c r="N88" s="281"/>
      <c r="O88" s="75" t="str">
        <f>IF(AND(D88&gt;0,E88&gt;0,F88&gt;0),IF(ISBLANK(N88),IF(ISBLANK(L88),"",(F88-D88)*VLOOKUP(L88,VLookups!$A$4:$B$13,2,FALSE)),N88),"")</f>
        <v/>
      </c>
      <c r="P88" s="76" t="str">
        <f t="shared" si="409"/>
        <v/>
      </c>
      <c r="Q88" s="96"/>
      <c r="R88" s="271" t="str">
        <f>IF(AND(Q88&gt;0,E88&gt;0,NOT(O88="")),ABS(VLOOKUP($Q$1,VLookups!$A$43:$B$44,2,FALSE)-_xlfn.NORM.DIST(Q88,K88,O88,TRUE)),"")</f>
        <v/>
      </c>
      <c r="S88" s="95" t="str">
        <f>IF(AND($D88&gt;0,$E88&gt;0,$F88&gt;0,NOT(ISBLANK($L88))),_xlfn.NORM.INV(ABS(VLOOKUP($Q$1,VLookups!$A$43:$B$44,2,FALSE)-S$3),$K88,$O88),"")</f>
        <v/>
      </c>
      <c r="T88" s="94" t="str">
        <f>IF(AND($D88&gt;0,$E88&gt;0,$F88&gt;0,NOT(ISBLANK($L88))),_xlfn.NORM.INV(ABS(VLOOKUP($Q$1,VLookups!$A$43:$B$44,2,FALSE)-T$3),$K88,$O88),"")</f>
        <v/>
      </c>
      <c r="U88" s="95" t="str">
        <f>IF(AND($D88&gt;0,$E88&gt;0,$F88&gt;0,NOT(ISBLANK($L88))),_xlfn.NORM.INV(ABS(VLOOKUP($Q$1,VLookups!$A$43:$B$44,2,FALSE)-U$3),$K88,$O88),"")</f>
        <v/>
      </c>
      <c r="V88" s="94" t="str">
        <f>IF(AND($D88&gt;0,$E88&gt;0,$F88&gt;0,NOT(ISBLANK($L88))),_xlfn.NORM.INV(ABS(VLOOKUP($Q$1,VLookups!$A$43:$B$44,2,FALSE)-V$3),$K88,$O88),"")</f>
        <v/>
      </c>
      <c r="W88" s="95" t="str">
        <f>IF(AND($D88&gt;0,$E88&gt;0,$F88&gt;0,NOT(ISBLANK($L88))),_xlfn.NORM.INV(ABS(VLOOKUP($Q$1,VLookups!$A$43:$B$44,2,FALSE)-W$3),$K88,$O88),"")</f>
        <v/>
      </c>
      <c r="X88" s="94" t="str">
        <f>IF(AND($D88&gt;0,$E88&gt;0,$F88&gt;0,NOT(ISBLANK($L88))),_xlfn.NORM.INV(ABS(VLOOKUP($Q$1,VLookups!$A$43:$B$44,2,FALSE)-X$3),$K88,$O88),"")</f>
        <v/>
      </c>
      <c r="Y88" s="5"/>
      <c r="Z88" s="169" t="str">
        <f t="shared" si="515"/>
        <v/>
      </c>
      <c r="AA88" s="50" t="str">
        <f t="shared" ref="AA88:AT88" si="574">IF(ISNONTEXT($Z88),AB88-$Z88,"")</f>
        <v/>
      </c>
      <c r="AB88" s="50" t="str">
        <f t="shared" si="574"/>
        <v/>
      </c>
      <c r="AC88" s="50" t="str">
        <f t="shared" si="574"/>
        <v/>
      </c>
      <c r="AD88" s="50" t="str">
        <f t="shared" si="574"/>
        <v/>
      </c>
      <c r="AE88" s="50" t="str">
        <f t="shared" si="574"/>
        <v/>
      </c>
      <c r="AF88" s="50" t="str">
        <f t="shared" si="574"/>
        <v/>
      </c>
      <c r="AG88" s="50" t="str">
        <f t="shared" si="574"/>
        <v/>
      </c>
      <c r="AH88" s="50" t="str">
        <f t="shared" si="574"/>
        <v/>
      </c>
      <c r="AI88" s="50" t="str">
        <f t="shared" si="574"/>
        <v/>
      </c>
      <c r="AJ88" s="50" t="str">
        <f t="shared" si="574"/>
        <v/>
      </c>
      <c r="AK88" s="50" t="str">
        <f t="shared" si="574"/>
        <v/>
      </c>
      <c r="AL88" s="50" t="str">
        <f t="shared" si="574"/>
        <v/>
      </c>
      <c r="AM88" s="50" t="str">
        <f t="shared" si="574"/>
        <v/>
      </c>
      <c r="AN88" s="50" t="str">
        <f t="shared" si="574"/>
        <v/>
      </c>
      <c r="AO88" s="50" t="str">
        <f t="shared" si="574"/>
        <v/>
      </c>
      <c r="AP88" s="50" t="str">
        <f t="shared" si="574"/>
        <v/>
      </c>
      <c r="AQ88" s="50" t="str">
        <f t="shared" si="574"/>
        <v/>
      </c>
      <c r="AR88" s="50" t="str">
        <f t="shared" si="574"/>
        <v/>
      </c>
      <c r="AS88" s="50" t="str">
        <f t="shared" si="574"/>
        <v/>
      </c>
      <c r="AT88" s="50" t="str">
        <f t="shared" si="574"/>
        <v/>
      </c>
      <c r="AU88" s="50" t="str">
        <f t="shared" si="517"/>
        <v/>
      </c>
      <c r="AV88" s="50" t="str">
        <f t="shared" ref="AV88:DG88" si="575">IF(ISNONTEXT($Z88),AU88+$Z88,"")</f>
        <v/>
      </c>
      <c r="AW88" s="50" t="str">
        <f t="shared" si="575"/>
        <v/>
      </c>
      <c r="AX88" s="50" t="str">
        <f t="shared" si="575"/>
        <v/>
      </c>
      <c r="AY88" s="50" t="str">
        <f t="shared" si="575"/>
        <v/>
      </c>
      <c r="AZ88" s="50" t="str">
        <f t="shared" si="575"/>
        <v/>
      </c>
      <c r="BA88" s="50" t="str">
        <f t="shared" si="575"/>
        <v/>
      </c>
      <c r="BB88" s="50" t="str">
        <f t="shared" si="575"/>
        <v/>
      </c>
      <c r="BC88" s="50" t="str">
        <f t="shared" si="575"/>
        <v/>
      </c>
      <c r="BD88" s="50" t="str">
        <f t="shared" si="575"/>
        <v/>
      </c>
      <c r="BE88" s="50" t="str">
        <f t="shared" si="575"/>
        <v/>
      </c>
      <c r="BF88" s="50" t="str">
        <f t="shared" si="575"/>
        <v/>
      </c>
      <c r="BG88" s="50" t="str">
        <f t="shared" si="575"/>
        <v/>
      </c>
      <c r="BH88" s="50" t="str">
        <f t="shared" si="575"/>
        <v/>
      </c>
      <c r="BI88" s="50" t="str">
        <f t="shared" si="575"/>
        <v/>
      </c>
      <c r="BJ88" s="50" t="str">
        <f t="shared" si="575"/>
        <v/>
      </c>
      <c r="BK88" s="50" t="str">
        <f t="shared" si="575"/>
        <v/>
      </c>
      <c r="BL88" s="50" t="str">
        <f t="shared" si="575"/>
        <v/>
      </c>
      <c r="BM88" s="50" t="str">
        <f t="shared" si="575"/>
        <v/>
      </c>
      <c r="BN88" s="50" t="str">
        <f t="shared" si="575"/>
        <v/>
      </c>
      <c r="BO88" s="50" t="str">
        <f t="shared" si="575"/>
        <v/>
      </c>
      <c r="BP88" s="50" t="str">
        <f t="shared" si="575"/>
        <v/>
      </c>
      <c r="BQ88" s="50" t="str">
        <f t="shared" si="575"/>
        <v/>
      </c>
      <c r="BR88" s="50" t="str">
        <f t="shared" si="575"/>
        <v/>
      </c>
      <c r="BS88" s="50" t="str">
        <f t="shared" si="575"/>
        <v/>
      </c>
      <c r="BT88" s="50" t="str">
        <f t="shared" si="575"/>
        <v/>
      </c>
      <c r="BU88" s="50" t="str">
        <f t="shared" si="575"/>
        <v/>
      </c>
      <c r="BV88" s="50" t="str">
        <f t="shared" si="575"/>
        <v/>
      </c>
      <c r="BW88" s="50" t="str">
        <f t="shared" si="575"/>
        <v/>
      </c>
      <c r="BX88" s="50" t="str">
        <f t="shared" si="575"/>
        <v/>
      </c>
      <c r="BY88" s="50" t="str">
        <f t="shared" si="575"/>
        <v/>
      </c>
      <c r="BZ88" s="50" t="str">
        <f t="shared" si="575"/>
        <v/>
      </c>
      <c r="CA88" s="50" t="str">
        <f t="shared" si="575"/>
        <v/>
      </c>
      <c r="CB88" s="50" t="str">
        <f t="shared" si="575"/>
        <v/>
      </c>
      <c r="CC88" s="50" t="str">
        <f t="shared" si="575"/>
        <v/>
      </c>
      <c r="CD88" s="50" t="str">
        <f t="shared" si="575"/>
        <v/>
      </c>
      <c r="CE88" s="50" t="str">
        <f t="shared" si="575"/>
        <v/>
      </c>
      <c r="CF88" s="50" t="str">
        <f t="shared" si="575"/>
        <v/>
      </c>
      <c r="CG88" s="50" t="str">
        <f t="shared" si="575"/>
        <v/>
      </c>
      <c r="CH88" s="50" t="str">
        <f t="shared" si="575"/>
        <v/>
      </c>
      <c r="CI88" s="50" t="str">
        <f t="shared" si="575"/>
        <v/>
      </c>
      <c r="CJ88" s="50" t="str">
        <f t="shared" si="575"/>
        <v/>
      </c>
      <c r="CK88" s="50" t="str">
        <f t="shared" si="575"/>
        <v/>
      </c>
      <c r="CL88" s="50" t="str">
        <f t="shared" si="575"/>
        <v/>
      </c>
      <c r="CM88" s="50" t="str">
        <f t="shared" si="575"/>
        <v/>
      </c>
      <c r="CN88" s="50" t="str">
        <f t="shared" si="575"/>
        <v/>
      </c>
      <c r="CO88" s="50" t="str">
        <f t="shared" si="575"/>
        <v/>
      </c>
      <c r="CP88" s="50" t="str">
        <f t="shared" si="575"/>
        <v/>
      </c>
      <c r="CQ88" s="50" t="str">
        <f t="shared" si="575"/>
        <v/>
      </c>
      <c r="CR88" s="50" t="str">
        <f t="shared" si="575"/>
        <v/>
      </c>
      <c r="CS88" s="50" t="str">
        <f t="shared" si="575"/>
        <v/>
      </c>
      <c r="CT88" s="50" t="str">
        <f t="shared" si="575"/>
        <v/>
      </c>
      <c r="CU88" s="50" t="str">
        <f t="shared" si="575"/>
        <v/>
      </c>
      <c r="CV88" s="50" t="str">
        <f t="shared" si="575"/>
        <v/>
      </c>
      <c r="CW88" s="50" t="str">
        <f t="shared" si="575"/>
        <v/>
      </c>
      <c r="CX88" s="50" t="str">
        <f t="shared" si="575"/>
        <v/>
      </c>
      <c r="CY88" s="50" t="str">
        <f t="shared" si="575"/>
        <v/>
      </c>
      <c r="CZ88" s="50" t="str">
        <f t="shared" si="575"/>
        <v/>
      </c>
      <c r="DA88" s="50" t="str">
        <f t="shared" si="575"/>
        <v/>
      </c>
      <c r="DB88" s="50" t="str">
        <f t="shared" si="575"/>
        <v/>
      </c>
      <c r="DC88" s="50" t="str">
        <f t="shared" si="575"/>
        <v/>
      </c>
      <c r="DD88" s="50" t="str">
        <f t="shared" si="575"/>
        <v/>
      </c>
      <c r="DE88" s="50" t="str">
        <f t="shared" si="575"/>
        <v/>
      </c>
      <c r="DF88" s="50" t="str">
        <f t="shared" si="575"/>
        <v/>
      </c>
      <c r="DG88" s="50" t="str">
        <f t="shared" si="575"/>
        <v/>
      </c>
      <c r="DH88" s="50" t="str">
        <f t="shared" ref="DH88:DW88" si="576">IF(ISNONTEXT($Z88),DG88+$Z88,"")</f>
        <v/>
      </c>
      <c r="DI88" s="50" t="str">
        <f t="shared" si="576"/>
        <v/>
      </c>
      <c r="DJ88" s="50" t="str">
        <f t="shared" si="576"/>
        <v/>
      </c>
      <c r="DK88" s="50" t="str">
        <f t="shared" si="576"/>
        <v/>
      </c>
      <c r="DL88" s="50" t="str">
        <f t="shared" si="576"/>
        <v/>
      </c>
      <c r="DM88" s="50" t="str">
        <f t="shared" si="576"/>
        <v/>
      </c>
      <c r="DN88" s="50" t="str">
        <f t="shared" si="576"/>
        <v/>
      </c>
      <c r="DO88" s="50" t="str">
        <f t="shared" si="576"/>
        <v/>
      </c>
      <c r="DP88" s="50" t="str">
        <f t="shared" si="576"/>
        <v/>
      </c>
      <c r="DQ88" s="50" t="str">
        <f t="shared" si="576"/>
        <v/>
      </c>
      <c r="DR88" s="50" t="str">
        <f t="shared" si="576"/>
        <v/>
      </c>
      <c r="DS88" s="50" t="str">
        <f t="shared" si="576"/>
        <v/>
      </c>
      <c r="DT88" s="50" t="str">
        <f t="shared" si="576"/>
        <v/>
      </c>
      <c r="DU88" s="50" t="str">
        <f t="shared" si="576"/>
        <v/>
      </c>
      <c r="DV88" s="50" t="str">
        <f t="shared" si="576"/>
        <v/>
      </c>
      <c r="DW88" s="50" t="str">
        <f t="shared" si="576"/>
        <v/>
      </c>
      <c r="DX88" s="170" t="e">
        <f t="shared" si="413"/>
        <v>#N/A</v>
      </c>
      <c r="DY88" s="170" t="e">
        <f t="shared" si="414"/>
        <v>#N/A</v>
      </c>
      <c r="DZ88" s="170" t="e">
        <f t="shared" si="415"/>
        <v>#N/A</v>
      </c>
      <c r="EA88" s="170" t="e">
        <f t="shared" si="416"/>
        <v>#N/A</v>
      </c>
      <c r="EB88" s="170" t="e">
        <f t="shared" si="417"/>
        <v>#N/A</v>
      </c>
      <c r="EC88" s="170" t="e">
        <f t="shared" si="418"/>
        <v>#N/A</v>
      </c>
      <c r="ED88" s="170" t="e">
        <f t="shared" si="419"/>
        <v>#N/A</v>
      </c>
      <c r="EE88" s="170" t="e">
        <f t="shared" si="420"/>
        <v>#N/A</v>
      </c>
      <c r="EF88" s="170" t="e">
        <f t="shared" si="421"/>
        <v>#N/A</v>
      </c>
      <c r="EG88" s="170" t="e">
        <f t="shared" si="422"/>
        <v>#N/A</v>
      </c>
      <c r="EH88" s="170" t="e">
        <f t="shared" si="423"/>
        <v>#N/A</v>
      </c>
      <c r="EI88" s="170" t="e">
        <f t="shared" si="424"/>
        <v>#N/A</v>
      </c>
      <c r="EJ88" s="170" t="e">
        <f t="shared" si="425"/>
        <v>#N/A</v>
      </c>
      <c r="EK88" s="170" t="e">
        <f t="shared" si="426"/>
        <v>#N/A</v>
      </c>
      <c r="EL88" s="170" t="e">
        <f t="shared" si="427"/>
        <v>#N/A</v>
      </c>
      <c r="EM88" s="170" t="e">
        <f t="shared" si="428"/>
        <v>#N/A</v>
      </c>
      <c r="EN88" s="170" t="e">
        <f t="shared" si="429"/>
        <v>#N/A</v>
      </c>
      <c r="EO88" s="170" t="e">
        <f t="shared" si="430"/>
        <v>#N/A</v>
      </c>
      <c r="EP88" s="170" t="e">
        <f t="shared" si="431"/>
        <v>#N/A</v>
      </c>
      <c r="EQ88" s="170" t="e">
        <f t="shared" si="432"/>
        <v>#N/A</v>
      </c>
      <c r="ER88" s="170" t="e">
        <f t="shared" si="433"/>
        <v>#N/A</v>
      </c>
      <c r="ES88" s="170" t="e">
        <f t="shared" si="434"/>
        <v>#N/A</v>
      </c>
      <c r="ET88" s="170" t="e">
        <f t="shared" si="435"/>
        <v>#N/A</v>
      </c>
      <c r="EU88" s="170" t="e">
        <f t="shared" si="436"/>
        <v>#N/A</v>
      </c>
      <c r="EV88" s="170" t="e">
        <f t="shared" si="437"/>
        <v>#N/A</v>
      </c>
      <c r="EW88" s="170" t="e">
        <f t="shared" si="438"/>
        <v>#N/A</v>
      </c>
      <c r="EX88" s="170" t="e">
        <f t="shared" si="439"/>
        <v>#N/A</v>
      </c>
      <c r="EY88" s="170" t="e">
        <f t="shared" si="440"/>
        <v>#N/A</v>
      </c>
      <c r="EZ88" s="170" t="e">
        <f t="shared" si="441"/>
        <v>#N/A</v>
      </c>
      <c r="FA88" s="170" t="e">
        <f t="shared" si="442"/>
        <v>#N/A</v>
      </c>
      <c r="FB88" s="170" t="e">
        <f t="shared" si="443"/>
        <v>#N/A</v>
      </c>
      <c r="FC88" s="170" t="e">
        <f t="shared" si="444"/>
        <v>#N/A</v>
      </c>
      <c r="FD88" s="170" t="e">
        <f t="shared" si="445"/>
        <v>#N/A</v>
      </c>
      <c r="FE88" s="170" t="e">
        <f t="shared" si="446"/>
        <v>#N/A</v>
      </c>
      <c r="FF88" s="170" t="e">
        <f t="shared" si="447"/>
        <v>#N/A</v>
      </c>
      <c r="FG88" s="170" t="e">
        <f t="shared" si="448"/>
        <v>#N/A</v>
      </c>
      <c r="FH88" s="170" t="e">
        <f t="shared" si="449"/>
        <v>#N/A</v>
      </c>
      <c r="FI88" s="170" t="e">
        <f t="shared" si="450"/>
        <v>#N/A</v>
      </c>
      <c r="FJ88" s="170" t="e">
        <f t="shared" si="451"/>
        <v>#N/A</v>
      </c>
      <c r="FK88" s="170" t="e">
        <f t="shared" si="452"/>
        <v>#N/A</v>
      </c>
      <c r="FL88" s="170" t="e">
        <f t="shared" si="453"/>
        <v>#N/A</v>
      </c>
      <c r="FM88" s="170" t="e">
        <f t="shared" si="454"/>
        <v>#N/A</v>
      </c>
      <c r="FN88" s="170" t="e">
        <f t="shared" si="455"/>
        <v>#N/A</v>
      </c>
      <c r="FO88" s="170" t="e">
        <f t="shared" si="456"/>
        <v>#N/A</v>
      </c>
      <c r="FP88" s="170" t="e">
        <f t="shared" si="457"/>
        <v>#N/A</v>
      </c>
      <c r="FQ88" s="170" t="e">
        <f t="shared" si="458"/>
        <v>#N/A</v>
      </c>
      <c r="FR88" s="170" t="e">
        <f t="shared" si="459"/>
        <v>#N/A</v>
      </c>
      <c r="FS88" s="170" t="e">
        <f t="shared" si="460"/>
        <v>#N/A</v>
      </c>
      <c r="FT88" s="170" t="e">
        <f t="shared" si="461"/>
        <v>#N/A</v>
      </c>
      <c r="FU88" s="170" t="e">
        <f t="shared" si="462"/>
        <v>#N/A</v>
      </c>
      <c r="FV88" s="170" t="e">
        <f t="shared" si="463"/>
        <v>#N/A</v>
      </c>
      <c r="FW88" s="170" t="e">
        <f t="shared" si="464"/>
        <v>#N/A</v>
      </c>
      <c r="FX88" s="170" t="e">
        <f t="shared" si="465"/>
        <v>#N/A</v>
      </c>
      <c r="FY88" s="170" t="e">
        <f t="shared" si="466"/>
        <v>#N/A</v>
      </c>
      <c r="FZ88" s="170" t="e">
        <f t="shared" si="467"/>
        <v>#N/A</v>
      </c>
      <c r="GA88" s="170" t="e">
        <f t="shared" si="468"/>
        <v>#N/A</v>
      </c>
      <c r="GB88" s="170" t="e">
        <f t="shared" si="469"/>
        <v>#N/A</v>
      </c>
      <c r="GC88" s="170" t="e">
        <f t="shared" si="470"/>
        <v>#N/A</v>
      </c>
      <c r="GD88" s="170" t="e">
        <f t="shared" si="471"/>
        <v>#N/A</v>
      </c>
      <c r="GE88" s="170" t="e">
        <f t="shared" si="472"/>
        <v>#N/A</v>
      </c>
      <c r="GF88" s="170" t="e">
        <f t="shared" si="473"/>
        <v>#N/A</v>
      </c>
      <c r="GG88" s="170" t="e">
        <f t="shared" si="474"/>
        <v>#N/A</v>
      </c>
      <c r="GH88" s="170" t="e">
        <f t="shared" si="475"/>
        <v>#N/A</v>
      </c>
      <c r="GI88" s="170" t="e">
        <f t="shared" si="476"/>
        <v>#N/A</v>
      </c>
      <c r="GJ88" s="170" t="e">
        <f t="shared" si="477"/>
        <v>#N/A</v>
      </c>
      <c r="GK88" s="170" t="e">
        <f t="shared" si="478"/>
        <v>#N/A</v>
      </c>
      <c r="GL88" s="170" t="e">
        <f t="shared" si="479"/>
        <v>#N/A</v>
      </c>
      <c r="GM88" s="170" t="e">
        <f t="shared" si="480"/>
        <v>#N/A</v>
      </c>
      <c r="GN88" s="170" t="e">
        <f t="shared" si="481"/>
        <v>#N/A</v>
      </c>
      <c r="GO88" s="170" t="e">
        <f t="shared" si="482"/>
        <v>#N/A</v>
      </c>
      <c r="GP88" s="170" t="e">
        <f t="shared" si="483"/>
        <v>#N/A</v>
      </c>
      <c r="GQ88" s="170" t="e">
        <f t="shared" si="484"/>
        <v>#N/A</v>
      </c>
      <c r="GR88" s="170" t="e">
        <f t="shared" si="485"/>
        <v>#N/A</v>
      </c>
      <c r="GS88" s="170" t="e">
        <f t="shared" si="486"/>
        <v>#N/A</v>
      </c>
      <c r="GT88" s="170" t="e">
        <f t="shared" si="487"/>
        <v>#N/A</v>
      </c>
      <c r="GU88" s="170" t="e">
        <f t="shared" si="488"/>
        <v>#N/A</v>
      </c>
      <c r="GV88" s="170" t="e">
        <f t="shared" si="489"/>
        <v>#N/A</v>
      </c>
      <c r="GW88" s="170" t="e">
        <f t="shared" si="490"/>
        <v>#N/A</v>
      </c>
      <c r="GX88" s="170" t="e">
        <f t="shared" si="491"/>
        <v>#N/A</v>
      </c>
      <c r="GY88" s="170" t="e">
        <f t="shared" si="492"/>
        <v>#N/A</v>
      </c>
      <c r="GZ88" s="170" t="e">
        <f t="shared" si="493"/>
        <v>#N/A</v>
      </c>
      <c r="HA88" s="170" t="e">
        <f t="shared" si="494"/>
        <v>#N/A</v>
      </c>
      <c r="HB88" s="170" t="e">
        <f t="shared" si="495"/>
        <v>#N/A</v>
      </c>
      <c r="HC88" s="170" t="e">
        <f t="shared" si="496"/>
        <v>#N/A</v>
      </c>
      <c r="HD88" s="170" t="e">
        <f t="shared" si="497"/>
        <v>#N/A</v>
      </c>
      <c r="HE88" s="170" t="e">
        <f t="shared" si="498"/>
        <v>#N/A</v>
      </c>
      <c r="HF88" s="170" t="e">
        <f t="shared" si="499"/>
        <v>#N/A</v>
      </c>
      <c r="HG88" s="170" t="e">
        <f t="shared" si="500"/>
        <v>#N/A</v>
      </c>
      <c r="HH88" s="170" t="e">
        <f t="shared" si="501"/>
        <v>#N/A</v>
      </c>
      <c r="HI88" s="170" t="e">
        <f t="shared" si="502"/>
        <v>#N/A</v>
      </c>
      <c r="HJ88" s="170" t="e">
        <f t="shared" si="503"/>
        <v>#N/A</v>
      </c>
      <c r="HK88" s="170" t="e">
        <f t="shared" si="504"/>
        <v>#N/A</v>
      </c>
      <c r="HL88" s="170" t="e">
        <f t="shared" si="505"/>
        <v>#N/A</v>
      </c>
      <c r="HM88" s="170" t="e">
        <f t="shared" si="506"/>
        <v>#N/A</v>
      </c>
      <c r="HN88" s="170" t="e">
        <f t="shared" si="507"/>
        <v>#N/A</v>
      </c>
      <c r="HO88" s="170" t="e">
        <f t="shared" si="508"/>
        <v>#N/A</v>
      </c>
      <c r="HP88" s="170" t="e">
        <f t="shared" si="509"/>
        <v>#N/A</v>
      </c>
      <c r="HQ88" s="170" t="e">
        <f t="shared" si="510"/>
        <v>#N/A</v>
      </c>
      <c r="HR88" s="170" t="e">
        <f t="shared" si="511"/>
        <v>#N/A</v>
      </c>
      <c r="HS88" s="170" t="e">
        <f t="shared" si="512"/>
        <v>#N/A</v>
      </c>
      <c r="HT88" s="170" t="e">
        <f t="shared" si="513"/>
        <v>#N/A</v>
      </c>
    </row>
    <row r="89" spans="1:228" hidden="1" x14ac:dyDescent="0.25">
      <c r="A89" s="4">
        <v>86</v>
      </c>
      <c r="B89" s="110"/>
      <c r="C89" s="118"/>
      <c r="D89" s="123" t="str">
        <f t="shared" si="405"/>
        <v/>
      </c>
      <c r="E89" s="96"/>
      <c r="F89" s="123" t="str">
        <f t="shared" si="406"/>
        <v/>
      </c>
      <c r="G89" s="118"/>
      <c r="H89" s="111"/>
      <c r="I89" s="36" t="str">
        <f t="shared" si="407"/>
        <v/>
      </c>
      <c r="J89" s="36" t="str">
        <f t="shared" si="408"/>
        <v/>
      </c>
      <c r="K89" s="74" t="str">
        <f t="shared" si="514"/>
        <v/>
      </c>
      <c r="L89" s="23"/>
      <c r="M89" s="58"/>
      <c r="N89" s="281"/>
      <c r="O89" s="75" t="str">
        <f>IF(AND(D89&gt;0,E89&gt;0,F89&gt;0),IF(ISBLANK(N89),IF(ISBLANK(L89),"",(F89-D89)*VLOOKUP(L89,VLookups!$A$4:$B$13,2,FALSE)),N89),"")</f>
        <v/>
      </c>
      <c r="P89" s="76" t="str">
        <f t="shared" si="409"/>
        <v/>
      </c>
      <c r="Q89" s="96"/>
      <c r="R89" s="271" t="str">
        <f>IF(AND(Q89&gt;0,E89&gt;0,NOT(O89="")),ABS(VLOOKUP($Q$1,VLookups!$A$43:$B$44,2,FALSE)-_xlfn.NORM.DIST(Q89,K89,O89,TRUE)),"")</f>
        <v/>
      </c>
      <c r="S89" s="95" t="str">
        <f>IF(AND($D89&gt;0,$E89&gt;0,$F89&gt;0,NOT(ISBLANK($L89))),_xlfn.NORM.INV(ABS(VLOOKUP($Q$1,VLookups!$A$43:$B$44,2,FALSE)-S$3),$K89,$O89),"")</f>
        <v/>
      </c>
      <c r="T89" s="94" t="str">
        <f>IF(AND($D89&gt;0,$E89&gt;0,$F89&gt;0,NOT(ISBLANK($L89))),_xlfn.NORM.INV(ABS(VLOOKUP($Q$1,VLookups!$A$43:$B$44,2,FALSE)-T$3),$K89,$O89),"")</f>
        <v/>
      </c>
      <c r="U89" s="95" t="str">
        <f>IF(AND($D89&gt;0,$E89&gt;0,$F89&gt;0,NOT(ISBLANK($L89))),_xlfn.NORM.INV(ABS(VLOOKUP($Q$1,VLookups!$A$43:$B$44,2,FALSE)-U$3),$K89,$O89),"")</f>
        <v/>
      </c>
      <c r="V89" s="94" t="str">
        <f>IF(AND($D89&gt;0,$E89&gt;0,$F89&gt;0,NOT(ISBLANK($L89))),_xlfn.NORM.INV(ABS(VLOOKUP($Q$1,VLookups!$A$43:$B$44,2,FALSE)-V$3),$K89,$O89),"")</f>
        <v/>
      </c>
      <c r="W89" s="95" t="str">
        <f>IF(AND($D89&gt;0,$E89&gt;0,$F89&gt;0,NOT(ISBLANK($L89))),_xlfn.NORM.INV(ABS(VLOOKUP($Q$1,VLookups!$A$43:$B$44,2,FALSE)-W$3),$K89,$O89),"")</f>
        <v/>
      </c>
      <c r="X89" s="94" t="str">
        <f>IF(AND($D89&gt;0,$E89&gt;0,$F89&gt;0,NOT(ISBLANK($L89))),_xlfn.NORM.INV(ABS(VLOOKUP($Q$1,VLookups!$A$43:$B$44,2,FALSE)-X$3),$K89,$O89),"")</f>
        <v/>
      </c>
      <c r="Y89" s="5"/>
      <c r="Z89" s="169" t="str">
        <f t="shared" si="515"/>
        <v/>
      </c>
      <c r="AA89" s="50" t="str">
        <f t="shared" ref="AA89:AT89" si="577">IF(ISNONTEXT($Z89),AB89-$Z89,"")</f>
        <v/>
      </c>
      <c r="AB89" s="50" t="str">
        <f t="shared" si="577"/>
        <v/>
      </c>
      <c r="AC89" s="50" t="str">
        <f t="shared" si="577"/>
        <v/>
      </c>
      <c r="AD89" s="50" t="str">
        <f t="shared" si="577"/>
        <v/>
      </c>
      <c r="AE89" s="50" t="str">
        <f t="shared" si="577"/>
        <v/>
      </c>
      <c r="AF89" s="50" t="str">
        <f t="shared" si="577"/>
        <v/>
      </c>
      <c r="AG89" s="50" t="str">
        <f t="shared" si="577"/>
        <v/>
      </c>
      <c r="AH89" s="50" t="str">
        <f t="shared" si="577"/>
        <v/>
      </c>
      <c r="AI89" s="50" t="str">
        <f t="shared" si="577"/>
        <v/>
      </c>
      <c r="AJ89" s="50" t="str">
        <f t="shared" si="577"/>
        <v/>
      </c>
      <c r="AK89" s="50" t="str">
        <f t="shared" si="577"/>
        <v/>
      </c>
      <c r="AL89" s="50" t="str">
        <f t="shared" si="577"/>
        <v/>
      </c>
      <c r="AM89" s="50" t="str">
        <f t="shared" si="577"/>
        <v/>
      </c>
      <c r="AN89" s="50" t="str">
        <f t="shared" si="577"/>
        <v/>
      </c>
      <c r="AO89" s="50" t="str">
        <f t="shared" si="577"/>
        <v/>
      </c>
      <c r="AP89" s="50" t="str">
        <f t="shared" si="577"/>
        <v/>
      </c>
      <c r="AQ89" s="50" t="str">
        <f t="shared" si="577"/>
        <v/>
      </c>
      <c r="AR89" s="50" t="str">
        <f t="shared" si="577"/>
        <v/>
      </c>
      <c r="AS89" s="50" t="str">
        <f t="shared" si="577"/>
        <v/>
      </c>
      <c r="AT89" s="50" t="str">
        <f t="shared" si="577"/>
        <v/>
      </c>
      <c r="AU89" s="50" t="str">
        <f t="shared" si="517"/>
        <v/>
      </c>
      <c r="AV89" s="50" t="str">
        <f t="shared" ref="AV89:DG89" si="578">IF(ISNONTEXT($Z89),AU89+$Z89,"")</f>
        <v/>
      </c>
      <c r="AW89" s="50" t="str">
        <f t="shared" si="578"/>
        <v/>
      </c>
      <c r="AX89" s="50" t="str">
        <f t="shared" si="578"/>
        <v/>
      </c>
      <c r="AY89" s="50" t="str">
        <f t="shared" si="578"/>
        <v/>
      </c>
      <c r="AZ89" s="50" t="str">
        <f t="shared" si="578"/>
        <v/>
      </c>
      <c r="BA89" s="50" t="str">
        <f t="shared" si="578"/>
        <v/>
      </c>
      <c r="BB89" s="50" t="str">
        <f t="shared" si="578"/>
        <v/>
      </c>
      <c r="BC89" s="50" t="str">
        <f t="shared" si="578"/>
        <v/>
      </c>
      <c r="BD89" s="50" t="str">
        <f t="shared" si="578"/>
        <v/>
      </c>
      <c r="BE89" s="50" t="str">
        <f t="shared" si="578"/>
        <v/>
      </c>
      <c r="BF89" s="50" t="str">
        <f t="shared" si="578"/>
        <v/>
      </c>
      <c r="BG89" s="50" t="str">
        <f t="shared" si="578"/>
        <v/>
      </c>
      <c r="BH89" s="50" t="str">
        <f t="shared" si="578"/>
        <v/>
      </c>
      <c r="BI89" s="50" t="str">
        <f t="shared" si="578"/>
        <v/>
      </c>
      <c r="BJ89" s="50" t="str">
        <f t="shared" si="578"/>
        <v/>
      </c>
      <c r="BK89" s="50" t="str">
        <f t="shared" si="578"/>
        <v/>
      </c>
      <c r="BL89" s="50" t="str">
        <f t="shared" si="578"/>
        <v/>
      </c>
      <c r="BM89" s="50" t="str">
        <f t="shared" si="578"/>
        <v/>
      </c>
      <c r="BN89" s="50" t="str">
        <f t="shared" si="578"/>
        <v/>
      </c>
      <c r="BO89" s="50" t="str">
        <f t="shared" si="578"/>
        <v/>
      </c>
      <c r="BP89" s="50" t="str">
        <f t="shared" si="578"/>
        <v/>
      </c>
      <c r="BQ89" s="50" t="str">
        <f t="shared" si="578"/>
        <v/>
      </c>
      <c r="BR89" s="50" t="str">
        <f t="shared" si="578"/>
        <v/>
      </c>
      <c r="BS89" s="50" t="str">
        <f t="shared" si="578"/>
        <v/>
      </c>
      <c r="BT89" s="50" t="str">
        <f t="shared" si="578"/>
        <v/>
      </c>
      <c r="BU89" s="50" t="str">
        <f t="shared" si="578"/>
        <v/>
      </c>
      <c r="BV89" s="50" t="str">
        <f t="shared" si="578"/>
        <v/>
      </c>
      <c r="BW89" s="50" t="str">
        <f t="shared" si="578"/>
        <v/>
      </c>
      <c r="BX89" s="50" t="str">
        <f t="shared" si="578"/>
        <v/>
      </c>
      <c r="BY89" s="50" t="str">
        <f t="shared" si="578"/>
        <v/>
      </c>
      <c r="BZ89" s="50" t="str">
        <f t="shared" si="578"/>
        <v/>
      </c>
      <c r="CA89" s="50" t="str">
        <f t="shared" si="578"/>
        <v/>
      </c>
      <c r="CB89" s="50" t="str">
        <f t="shared" si="578"/>
        <v/>
      </c>
      <c r="CC89" s="50" t="str">
        <f t="shared" si="578"/>
        <v/>
      </c>
      <c r="CD89" s="50" t="str">
        <f t="shared" si="578"/>
        <v/>
      </c>
      <c r="CE89" s="50" t="str">
        <f t="shared" si="578"/>
        <v/>
      </c>
      <c r="CF89" s="50" t="str">
        <f t="shared" si="578"/>
        <v/>
      </c>
      <c r="CG89" s="50" t="str">
        <f t="shared" si="578"/>
        <v/>
      </c>
      <c r="CH89" s="50" t="str">
        <f t="shared" si="578"/>
        <v/>
      </c>
      <c r="CI89" s="50" t="str">
        <f t="shared" si="578"/>
        <v/>
      </c>
      <c r="CJ89" s="50" t="str">
        <f t="shared" si="578"/>
        <v/>
      </c>
      <c r="CK89" s="50" t="str">
        <f t="shared" si="578"/>
        <v/>
      </c>
      <c r="CL89" s="50" t="str">
        <f t="shared" si="578"/>
        <v/>
      </c>
      <c r="CM89" s="50" t="str">
        <f t="shared" si="578"/>
        <v/>
      </c>
      <c r="CN89" s="50" t="str">
        <f t="shared" si="578"/>
        <v/>
      </c>
      <c r="CO89" s="50" t="str">
        <f t="shared" si="578"/>
        <v/>
      </c>
      <c r="CP89" s="50" t="str">
        <f t="shared" si="578"/>
        <v/>
      </c>
      <c r="CQ89" s="50" t="str">
        <f t="shared" si="578"/>
        <v/>
      </c>
      <c r="CR89" s="50" t="str">
        <f t="shared" si="578"/>
        <v/>
      </c>
      <c r="CS89" s="50" t="str">
        <f t="shared" si="578"/>
        <v/>
      </c>
      <c r="CT89" s="50" t="str">
        <f t="shared" si="578"/>
        <v/>
      </c>
      <c r="CU89" s="50" t="str">
        <f t="shared" si="578"/>
        <v/>
      </c>
      <c r="CV89" s="50" t="str">
        <f t="shared" si="578"/>
        <v/>
      </c>
      <c r="CW89" s="50" t="str">
        <f t="shared" si="578"/>
        <v/>
      </c>
      <c r="CX89" s="50" t="str">
        <f t="shared" si="578"/>
        <v/>
      </c>
      <c r="CY89" s="50" t="str">
        <f t="shared" si="578"/>
        <v/>
      </c>
      <c r="CZ89" s="50" t="str">
        <f t="shared" si="578"/>
        <v/>
      </c>
      <c r="DA89" s="50" t="str">
        <f t="shared" si="578"/>
        <v/>
      </c>
      <c r="DB89" s="50" t="str">
        <f t="shared" si="578"/>
        <v/>
      </c>
      <c r="DC89" s="50" t="str">
        <f t="shared" si="578"/>
        <v/>
      </c>
      <c r="DD89" s="50" t="str">
        <f t="shared" si="578"/>
        <v/>
      </c>
      <c r="DE89" s="50" t="str">
        <f t="shared" si="578"/>
        <v/>
      </c>
      <c r="DF89" s="50" t="str">
        <f t="shared" si="578"/>
        <v/>
      </c>
      <c r="DG89" s="50" t="str">
        <f t="shared" si="578"/>
        <v/>
      </c>
      <c r="DH89" s="50" t="str">
        <f t="shared" ref="DH89:DW89" si="579">IF(ISNONTEXT($Z89),DG89+$Z89,"")</f>
        <v/>
      </c>
      <c r="DI89" s="50" t="str">
        <f t="shared" si="579"/>
        <v/>
      </c>
      <c r="DJ89" s="50" t="str">
        <f t="shared" si="579"/>
        <v/>
      </c>
      <c r="DK89" s="50" t="str">
        <f t="shared" si="579"/>
        <v/>
      </c>
      <c r="DL89" s="50" t="str">
        <f t="shared" si="579"/>
        <v/>
      </c>
      <c r="DM89" s="50" t="str">
        <f t="shared" si="579"/>
        <v/>
      </c>
      <c r="DN89" s="50" t="str">
        <f t="shared" si="579"/>
        <v/>
      </c>
      <c r="DO89" s="50" t="str">
        <f t="shared" si="579"/>
        <v/>
      </c>
      <c r="DP89" s="50" t="str">
        <f t="shared" si="579"/>
        <v/>
      </c>
      <c r="DQ89" s="50" t="str">
        <f t="shared" si="579"/>
        <v/>
      </c>
      <c r="DR89" s="50" t="str">
        <f t="shared" si="579"/>
        <v/>
      </c>
      <c r="DS89" s="50" t="str">
        <f t="shared" si="579"/>
        <v/>
      </c>
      <c r="DT89" s="50" t="str">
        <f t="shared" si="579"/>
        <v/>
      </c>
      <c r="DU89" s="50" t="str">
        <f t="shared" si="579"/>
        <v/>
      </c>
      <c r="DV89" s="50" t="str">
        <f t="shared" si="579"/>
        <v/>
      </c>
      <c r="DW89" s="50" t="str">
        <f t="shared" si="579"/>
        <v/>
      </c>
      <c r="DX89" s="170" t="e">
        <f t="shared" si="413"/>
        <v>#N/A</v>
      </c>
      <c r="DY89" s="170" t="e">
        <f t="shared" si="414"/>
        <v>#N/A</v>
      </c>
      <c r="DZ89" s="170" t="e">
        <f t="shared" si="415"/>
        <v>#N/A</v>
      </c>
      <c r="EA89" s="170" t="e">
        <f t="shared" si="416"/>
        <v>#N/A</v>
      </c>
      <c r="EB89" s="170" t="e">
        <f t="shared" si="417"/>
        <v>#N/A</v>
      </c>
      <c r="EC89" s="170" t="e">
        <f t="shared" si="418"/>
        <v>#N/A</v>
      </c>
      <c r="ED89" s="170" t="e">
        <f t="shared" si="419"/>
        <v>#N/A</v>
      </c>
      <c r="EE89" s="170" t="e">
        <f t="shared" si="420"/>
        <v>#N/A</v>
      </c>
      <c r="EF89" s="170" t="e">
        <f t="shared" si="421"/>
        <v>#N/A</v>
      </c>
      <c r="EG89" s="170" t="e">
        <f t="shared" si="422"/>
        <v>#N/A</v>
      </c>
      <c r="EH89" s="170" t="e">
        <f t="shared" si="423"/>
        <v>#N/A</v>
      </c>
      <c r="EI89" s="170" t="e">
        <f t="shared" si="424"/>
        <v>#N/A</v>
      </c>
      <c r="EJ89" s="170" t="e">
        <f t="shared" si="425"/>
        <v>#N/A</v>
      </c>
      <c r="EK89" s="170" t="e">
        <f t="shared" si="426"/>
        <v>#N/A</v>
      </c>
      <c r="EL89" s="170" t="e">
        <f t="shared" si="427"/>
        <v>#N/A</v>
      </c>
      <c r="EM89" s="170" t="e">
        <f t="shared" si="428"/>
        <v>#N/A</v>
      </c>
      <c r="EN89" s="170" t="e">
        <f t="shared" si="429"/>
        <v>#N/A</v>
      </c>
      <c r="EO89" s="170" t="e">
        <f t="shared" si="430"/>
        <v>#N/A</v>
      </c>
      <c r="EP89" s="170" t="e">
        <f t="shared" si="431"/>
        <v>#N/A</v>
      </c>
      <c r="EQ89" s="170" t="e">
        <f t="shared" si="432"/>
        <v>#N/A</v>
      </c>
      <c r="ER89" s="170" t="e">
        <f t="shared" si="433"/>
        <v>#N/A</v>
      </c>
      <c r="ES89" s="170" t="e">
        <f t="shared" si="434"/>
        <v>#N/A</v>
      </c>
      <c r="ET89" s="170" t="e">
        <f t="shared" si="435"/>
        <v>#N/A</v>
      </c>
      <c r="EU89" s="170" t="e">
        <f t="shared" si="436"/>
        <v>#N/A</v>
      </c>
      <c r="EV89" s="170" t="e">
        <f t="shared" si="437"/>
        <v>#N/A</v>
      </c>
      <c r="EW89" s="170" t="e">
        <f t="shared" si="438"/>
        <v>#N/A</v>
      </c>
      <c r="EX89" s="170" t="e">
        <f t="shared" si="439"/>
        <v>#N/A</v>
      </c>
      <c r="EY89" s="170" t="e">
        <f t="shared" si="440"/>
        <v>#N/A</v>
      </c>
      <c r="EZ89" s="170" t="e">
        <f t="shared" si="441"/>
        <v>#N/A</v>
      </c>
      <c r="FA89" s="170" t="e">
        <f t="shared" si="442"/>
        <v>#N/A</v>
      </c>
      <c r="FB89" s="170" t="e">
        <f t="shared" si="443"/>
        <v>#N/A</v>
      </c>
      <c r="FC89" s="170" t="e">
        <f t="shared" si="444"/>
        <v>#N/A</v>
      </c>
      <c r="FD89" s="170" t="e">
        <f t="shared" si="445"/>
        <v>#N/A</v>
      </c>
      <c r="FE89" s="170" t="e">
        <f t="shared" si="446"/>
        <v>#N/A</v>
      </c>
      <c r="FF89" s="170" t="e">
        <f t="shared" si="447"/>
        <v>#N/A</v>
      </c>
      <c r="FG89" s="170" t="e">
        <f t="shared" si="448"/>
        <v>#N/A</v>
      </c>
      <c r="FH89" s="170" t="e">
        <f t="shared" si="449"/>
        <v>#N/A</v>
      </c>
      <c r="FI89" s="170" t="e">
        <f t="shared" si="450"/>
        <v>#N/A</v>
      </c>
      <c r="FJ89" s="170" t="e">
        <f t="shared" si="451"/>
        <v>#N/A</v>
      </c>
      <c r="FK89" s="170" t="e">
        <f t="shared" si="452"/>
        <v>#N/A</v>
      </c>
      <c r="FL89" s="170" t="e">
        <f t="shared" si="453"/>
        <v>#N/A</v>
      </c>
      <c r="FM89" s="170" t="e">
        <f t="shared" si="454"/>
        <v>#N/A</v>
      </c>
      <c r="FN89" s="170" t="e">
        <f t="shared" si="455"/>
        <v>#N/A</v>
      </c>
      <c r="FO89" s="170" t="e">
        <f t="shared" si="456"/>
        <v>#N/A</v>
      </c>
      <c r="FP89" s="170" t="e">
        <f t="shared" si="457"/>
        <v>#N/A</v>
      </c>
      <c r="FQ89" s="170" t="e">
        <f t="shared" si="458"/>
        <v>#N/A</v>
      </c>
      <c r="FR89" s="170" t="e">
        <f t="shared" si="459"/>
        <v>#N/A</v>
      </c>
      <c r="FS89" s="170" t="e">
        <f t="shared" si="460"/>
        <v>#N/A</v>
      </c>
      <c r="FT89" s="170" t="e">
        <f t="shared" si="461"/>
        <v>#N/A</v>
      </c>
      <c r="FU89" s="170" t="e">
        <f t="shared" si="462"/>
        <v>#N/A</v>
      </c>
      <c r="FV89" s="170" t="e">
        <f t="shared" si="463"/>
        <v>#N/A</v>
      </c>
      <c r="FW89" s="170" t="e">
        <f t="shared" si="464"/>
        <v>#N/A</v>
      </c>
      <c r="FX89" s="170" t="e">
        <f t="shared" si="465"/>
        <v>#N/A</v>
      </c>
      <c r="FY89" s="170" t="e">
        <f t="shared" si="466"/>
        <v>#N/A</v>
      </c>
      <c r="FZ89" s="170" t="e">
        <f t="shared" si="467"/>
        <v>#N/A</v>
      </c>
      <c r="GA89" s="170" t="e">
        <f t="shared" si="468"/>
        <v>#N/A</v>
      </c>
      <c r="GB89" s="170" t="e">
        <f t="shared" si="469"/>
        <v>#N/A</v>
      </c>
      <c r="GC89" s="170" t="e">
        <f t="shared" si="470"/>
        <v>#N/A</v>
      </c>
      <c r="GD89" s="170" t="e">
        <f t="shared" si="471"/>
        <v>#N/A</v>
      </c>
      <c r="GE89" s="170" t="e">
        <f t="shared" si="472"/>
        <v>#N/A</v>
      </c>
      <c r="GF89" s="170" t="e">
        <f t="shared" si="473"/>
        <v>#N/A</v>
      </c>
      <c r="GG89" s="170" t="e">
        <f t="shared" si="474"/>
        <v>#N/A</v>
      </c>
      <c r="GH89" s="170" t="e">
        <f t="shared" si="475"/>
        <v>#N/A</v>
      </c>
      <c r="GI89" s="170" t="e">
        <f t="shared" si="476"/>
        <v>#N/A</v>
      </c>
      <c r="GJ89" s="170" t="e">
        <f t="shared" si="477"/>
        <v>#N/A</v>
      </c>
      <c r="GK89" s="170" t="e">
        <f t="shared" si="478"/>
        <v>#N/A</v>
      </c>
      <c r="GL89" s="170" t="e">
        <f t="shared" si="479"/>
        <v>#N/A</v>
      </c>
      <c r="GM89" s="170" t="e">
        <f t="shared" si="480"/>
        <v>#N/A</v>
      </c>
      <c r="GN89" s="170" t="e">
        <f t="shared" si="481"/>
        <v>#N/A</v>
      </c>
      <c r="GO89" s="170" t="e">
        <f t="shared" si="482"/>
        <v>#N/A</v>
      </c>
      <c r="GP89" s="170" t="e">
        <f t="shared" si="483"/>
        <v>#N/A</v>
      </c>
      <c r="GQ89" s="170" t="e">
        <f t="shared" si="484"/>
        <v>#N/A</v>
      </c>
      <c r="GR89" s="170" t="e">
        <f t="shared" si="485"/>
        <v>#N/A</v>
      </c>
      <c r="GS89" s="170" t="e">
        <f t="shared" si="486"/>
        <v>#N/A</v>
      </c>
      <c r="GT89" s="170" t="e">
        <f t="shared" si="487"/>
        <v>#N/A</v>
      </c>
      <c r="GU89" s="170" t="e">
        <f t="shared" si="488"/>
        <v>#N/A</v>
      </c>
      <c r="GV89" s="170" t="e">
        <f t="shared" si="489"/>
        <v>#N/A</v>
      </c>
      <c r="GW89" s="170" t="e">
        <f t="shared" si="490"/>
        <v>#N/A</v>
      </c>
      <c r="GX89" s="170" t="e">
        <f t="shared" si="491"/>
        <v>#N/A</v>
      </c>
      <c r="GY89" s="170" t="e">
        <f t="shared" si="492"/>
        <v>#N/A</v>
      </c>
      <c r="GZ89" s="170" t="e">
        <f t="shared" si="493"/>
        <v>#N/A</v>
      </c>
      <c r="HA89" s="170" t="e">
        <f t="shared" si="494"/>
        <v>#N/A</v>
      </c>
      <c r="HB89" s="170" t="e">
        <f t="shared" si="495"/>
        <v>#N/A</v>
      </c>
      <c r="HC89" s="170" t="e">
        <f t="shared" si="496"/>
        <v>#N/A</v>
      </c>
      <c r="HD89" s="170" t="e">
        <f t="shared" si="497"/>
        <v>#N/A</v>
      </c>
      <c r="HE89" s="170" t="e">
        <f t="shared" si="498"/>
        <v>#N/A</v>
      </c>
      <c r="HF89" s="170" t="e">
        <f t="shared" si="499"/>
        <v>#N/A</v>
      </c>
      <c r="HG89" s="170" t="e">
        <f t="shared" si="500"/>
        <v>#N/A</v>
      </c>
      <c r="HH89" s="170" t="e">
        <f t="shared" si="501"/>
        <v>#N/A</v>
      </c>
      <c r="HI89" s="170" t="e">
        <f t="shared" si="502"/>
        <v>#N/A</v>
      </c>
      <c r="HJ89" s="170" t="e">
        <f t="shared" si="503"/>
        <v>#N/A</v>
      </c>
      <c r="HK89" s="170" t="e">
        <f t="shared" si="504"/>
        <v>#N/A</v>
      </c>
      <c r="HL89" s="170" t="e">
        <f t="shared" si="505"/>
        <v>#N/A</v>
      </c>
      <c r="HM89" s="170" t="e">
        <f t="shared" si="506"/>
        <v>#N/A</v>
      </c>
      <c r="HN89" s="170" t="e">
        <f t="shared" si="507"/>
        <v>#N/A</v>
      </c>
      <c r="HO89" s="170" t="e">
        <f t="shared" si="508"/>
        <v>#N/A</v>
      </c>
      <c r="HP89" s="170" t="e">
        <f t="shared" si="509"/>
        <v>#N/A</v>
      </c>
      <c r="HQ89" s="170" t="e">
        <f t="shared" si="510"/>
        <v>#N/A</v>
      </c>
      <c r="HR89" s="170" t="e">
        <f t="shared" si="511"/>
        <v>#N/A</v>
      </c>
      <c r="HS89" s="170" t="e">
        <f t="shared" si="512"/>
        <v>#N/A</v>
      </c>
      <c r="HT89" s="170" t="e">
        <f t="shared" si="513"/>
        <v>#N/A</v>
      </c>
    </row>
    <row r="90" spans="1:228" hidden="1" x14ac:dyDescent="0.25">
      <c r="A90" s="4">
        <v>87</v>
      </c>
      <c r="B90" s="110"/>
      <c r="C90" s="118"/>
      <c r="D90" s="123" t="str">
        <f t="shared" si="405"/>
        <v/>
      </c>
      <c r="E90" s="96"/>
      <c r="F90" s="123" t="str">
        <f t="shared" si="406"/>
        <v/>
      </c>
      <c r="G90" s="118"/>
      <c r="H90" s="111"/>
      <c r="I90" s="36" t="str">
        <f t="shared" si="407"/>
        <v/>
      </c>
      <c r="J90" s="36" t="str">
        <f t="shared" si="408"/>
        <v/>
      </c>
      <c r="K90" s="74" t="str">
        <f t="shared" si="514"/>
        <v/>
      </c>
      <c r="L90" s="23"/>
      <c r="M90" s="58"/>
      <c r="N90" s="281"/>
      <c r="O90" s="75" t="str">
        <f>IF(AND(D90&gt;0,E90&gt;0,F90&gt;0),IF(ISBLANK(N90),IF(ISBLANK(L90),"",(F90-D90)*VLOOKUP(L90,VLookups!$A$4:$B$13,2,FALSE)),N90),"")</f>
        <v/>
      </c>
      <c r="P90" s="76" t="str">
        <f t="shared" si="409"/>
        <v/>
      </c>
      <c r="Q90" s="96"/>
      <c r="R90" s="271" t="str">
        <f>IF(AND(Q90&gt;0,E90&gt;0,NOT(O90="")),ABS(VLOOKUP($Q$1,VLookups!$A$43:$B$44,2,FALSE)-_xlfn.NORM.DIST(Q90,K90,O90,TRUE)),"")</f>
        <v/>
      </c>
      <c r="S90" s="95" t="str">
        <f>IF(AND($D90&gt;0,$E90&gt;0,$F90&gt;0,NOT(ISBLANK($L90))),_xlfn.NORM.INV(ABS(VLOOKUP($Q$1,VLookups!$A$43:$B$44,2,FALSE)-S$3),$K90,$O90),"")</f>
        <v/>
      </c>
      <c r="T90" s="94" t="str">
        <f>IF(AND($D90&gt;0,$E90&gt;0,$F90&gt;0,NOT(ISBLANK($L90))),_xlfn.NORM.INV(ABS(VLOOKUP($Q$1,VLookups!$A$43:$B$44,2,FALSE)-T$3),$K90,$O90),"")</f>
        <v/>
      </c>
      <c r="U90" s="95" t="str">
        <f>IF(AND($D90&gt;0,$E90&gt;0,$F90&gt;0,NOT(ISBLANK($L90))),_xlfn.NORM.INV(ABS(VLOOKUP($Q$1,VLookups!$A$43:$B$44,2,FALSE)-U$3),$K90,$O90),"")</f>
        <v/>
      </c>
      <c r="V90" s="94" t="str">
        <f>IF(AND($D90&gt;0,$E90&gt;0,$F90&gt;0,NOT(ISBLANK($L90))),_xlfn.NORM.INV(ABS(VLOOKUP($Q$1,VLookups!$A$43:$B$44,2,FALSE)-V$3),$K90,$O90),"")</f>
        <v/>
      </c>
      <c r="W90" s="95" t="str">
        <f>IF(AND($D90&gt;0,$E90&gt;0,$F90&gt;0,NOT(ISBLANK($L90))),_xlfn.NORM.INV(ABS(VLOOKUP($Q$1,VLookups!$A$43:$B$44,2,FALSE)-W$3),$K90,$O90),"")</f>
        <v/>
      </c>
      <c r="X90" s="94" t="str">
        <f>IF(AND($D90&gt;0,$E90&gt;0,$F90&gt;0,NOT(ISBLANK($L90))),_xlfn.NORM.INV(ABS(VLOOKUP($Q$1,VLookups!$A$43:$B$44,2,FALSE)-X$3),$K90,$O90),"")</f>
        <v/>
      </c>
      <c r="Y90" s="5"/>
      <c r="Z90" s="169" t="str">
        <f t="shared" si="515"/>
        <v/>
      </c>
      <c r="AA90" s="50" t="str">
        <f t="shared" ref="AA90:AT90" si="580">IF(ISNONTEXT($Z90),AB90-$Z90,"")</f>
        <v/>
      </c>
      <c r="AB90" s="50" t="str">
        <f t="shared" si="580"/>
        <v/>
      </c>
      <c r="AC90" s="50" t="str">
        <f t="shared" si="580"/>
        <v/>
      </c>
      <c r="AD90" s="50" t="str">
        <f t="shared" si="580"/>
        <v/>
      </c>
      <c r="AE90" s="50" t="str">
        <f t="shared" si="580"/>
        <v/>
      </c>
      <c r="AF90" s="50" t="str">
        <f t="shared" si="580"/>
        <v/>
      </c>
      <c r="AG90" s="50" t="str">
        <f t="shared" si="580"/>
        <v/>
      </c>
      <c r="AH90" s="50" t="str">
        <f t="shared" si="580"/>
        <v/>
      </c>
      <c r="AI90" s="50" t="str">
        <f t="shared" si="580"/>
        <v/>
      </c>
      <c r="AJ90" s="50" t="str">
        <f t="shared" si="580"/>
        <v/>
      </c>
      <c r="AK90" s="50" t="str">
        <f t="shared" si="580"/>
        <v/>
      </c>
      <c r="AL90" s="50" t="str">
        <f t="shared" si="580"/>
        <v/>
      </c>
      <c r="AM90" s="50" t="str">
        <f t="shared" si="580"/>
        <v/>
      </c>
      <c r="AN90" s="50" t="str">
        <f t="shared" si="580"/>
        <v/>
      </c>
      <c r="AO90" s="50" t="str">
        <f t="shared" si="580"/>
        <v/>
      </c>
      <c r="AP90" s="50" t="str">
        <f t="shared" si="580"/>
        <v/>
      </c>
      <c r="AQ90" s="50" t="str">
        <f t="shared" si="580"/>
        <v/>
      </c>
      <c r="AR90" s="50" t="str">
        <f t="shared" si="580"/>
        <v/>
      </c>
      <c r="AS90" s="50" t="str">
        <f t="shared" si="580"/>
        <v/>
      </c>
      <c r="AT90" s="50" t="str">
        <f t="shared" si="580"/>
        <v/>
      </c>
      <c r="AU90" s="50" t="str">
        <f t="shared" si="517"/>
        <v/>
      </c>
      <c r="AV90" s="50" t="str">
        <f t="shared" ref="AV90:DG90" si="581">IF(ISNONTEXT($Z90),AU90+$Z90,"")</f>
        <v/>
      </c>
      <c r="AW90" s="50" t="str">
        <f t="shared" si="581"/>
        <v/>
      </c>
      <c r="AX90" s="50" t="str">
        <f t="shared" si="581"/>
        <v/>
      </c>
      <c r="AY90" s="50" t="str">
        <f t="shared" si="581"/>
        <v/>
      </c>
      <c r="AZ90" s="50" t="str">
        <f t="shared" si="581"/>
        <v/>
      </c>
      <c r="BA90" s="50" t="str">
        <f t="shared" si="581"/>
        <v/>
      </c>
      <c r="BB90" s="50" t="str">
        <f t="shared" si="581"/>
        <v/>
      </c>
      <c r="BC90" s="50" t="str">
        <f t="shared" si="581"/>
        <v/>
      </c>
      <c r="BD90" s="50" t="str">
        <f t="shared" si="581"/>
        <v/>
      </c>
      <c r="BE90" s="50" t="str">
        <f t="shared" si="581"/>
        <v/>
      </c>
      <c r="BF90" s="50" t="str">
        <f t="shared" si="581"/>
        <v/>
      </c>
      <c r="BG90" s="50" t="str">
        <f t="shared" si="581"/>
        <v/>
      </c>
      <c r="BH90" s="50" t="str">
        <f t="shared" si="581"/>
        <v/>
      </c>
      <c r="BI90" s="50" t="str">
        <f t="shared" si="581"/>
        <v/>
      </c>
      <c r="BJ90" s="50" t="str">
        <f t="shared" si="581"/>
        <v/>
      </c>
      <c r="BK90" s="50" t="str">
        <f t="shared" si="581"/>
        <v/>
      </c>
      <c r="BL90" s="50" t="str">
        <f t="shared" si="581"/>
        <v/>
      </c>
      <c r="BM90" s="50" t="str">
        <f t="shared" si="581"/>
        <v/>
      </c>
      <c r="BN90" s="50" t="str">
        <f t="shared" si="581"/>
        <v/>
      </c>
      <c r="BO90" s="50" t="str">
        <f t="shared" si="581"/>
        <v/>
      </c>
      <c r="BP90" s="50" t="str">
        <f t="shared" si="581"/>
        <v/>
      </c>
      <c r="BQ90" s="50" t="str">
        <f t="shared" si="581"/>
        <v/>
      </c>
      <c r="BR90" s="50" t="str">
        <f t="shared" si="581"/>
        <v/>
      </c>
      <c r="BS90" s="50" t="str">
        <f t="shared" si="581"/>
        <v/>
      </c>
      <c r="BT90" s="50" t="str">
        <f t="shared" si="581"/>
        <v/>
      </c>
      <c r="BU90" s="50" t="str">
        <f t="shared" si="581"/>
        <v/>
      </c>
      <c r="BV90" s="50" t="str">
        <f t="shared" si="581"/>
        <v/>
      </c>
      <c r="BW90" s="50" t="str">
        <f t="shared" si="581"/>
        <v/>
      </c>
      <c r="BX90" s="50" t="str">
        <f t="shared" si="581"/>
        <v/>
      </c>
      <c r="BY90" s="50" t="str">
        <f t="shared" si="581"/>
        <v/>
      </c>
      <c r="BZ90" s="50" t="str">
        <f t="shared" si="581"/>
        <v/>
      </c>
      <c r="CA90" s="50" t="str">
        <f t="shared" si="581"/>
        <v/>
      </c>
      <c r="CB90" s="50" t="str">
        <f t="shared" si="581"/>
        <v/>
      </c>
      <c r="CC90" s="50" t="str">
        <f t="shared" si="581"/>
        <v/>
      </c>
      <c r="CD90" s="50" t="str">
        <f t="shared" si="581"/>
        <v/>
      </c>
      <c r="CE90" s="50" t="str">
        <f t="shared" si="581"/>
        <v/>
      </c>
      <c r="CF90" s="50" t="str">
        <f t="shared" si="581"/>
        <v/>
      </c>
      <c r="CG90" s="50" t="str">
        <f t="shared" si="581"/>
        <v/>
      </c>
      <c r="CH90" s="50" t="str">
        <f t="shared" si="581"/>
        <v/>
      </c>
      <c r="CI90" s="50" t="str">
        <f t="shared" si="581"/>
        <v/>
      </c>
      <c r="CJ90" s="50" t="str">
        <f t="shared" si="581"/>
        <v/>
      </c>
      <c r="CK90" s="50" t="str">
        <f t="shared" si="581"/>
        <v/>
      </c>
      <c r="CL90" s="50" t="str">
        <f t="shared" si="581"/>
        <v/>
      </c>
      <c r="CM90" s="50" t="str">
        <f t="shared" si="581"/>
        <v/>
      </c>
      <c r="CN90" s="50" t="str">
        <f t="shared" si="581"/>
        <v/>
      </c>
      <c r="CO90" s="50" t="str">
        <f t="shared" si="581"/>
        <v/>
      </c>
      <c r="CP90" s="50" t="str">
        <f t="shared" si="581"/>
        <v/>
      </c>
      <c r="CQ90" s="50" t="str">
        <f t="shared" si="581"/>
        <v/>
      </c>
      <c r="CR90" s="50" t="str">
        <f t="shared" si="581"/>
        <v/>
      </c>
      <c r="CS90" s="50" t="str">
        <f t="shared" si="581"/>
        <v/>
      </c>
      <c r="CT90" s="50" t="str">
        <f t="shared" si="581"/>
        <v/>
      </c>
      <c r="CU90" s="50" t="str">
        <f t="shared" si="581"/>
        <v/>
      </c>
      <c r="CV90" s="50" t="str">
        <f t="shared" si="581"/>
        <v/>
      </c>
      <c r="CW90" s="50" t="str">
        <f t="shared" si="581"/>
        <v/>
      </c>
      <c r="CX90" s="50" t="str">
        <f t="shared" si="581"/>
        <v/>
      </c>
      <c r="CY90" s="50" t="str">
        <f t="shared" si="581"/>
        <v/>
      </c>
      <c r="CZ90" s="50" t="str">
        <f t="shared" si="581"/>
        <v/>
      </c>
      <c r="DA90" s="50" t="str">
        <f t="shared" si="581"/>
        <v/>
      </c>
      <c r="DB90" s="50" t="str">
        <f t="shared" si="581"/>
        <v/>
      </c>
      <c r="DC90" s="50" t="str">
        <f t="shared" si="581"/>
        <v/>
      </c>
      <c r="DD90" s="50" t="str">
        <f t="shared" si="581"/>
        <v/>
      </c>
      <c r="DE90" s="50" t="str">
        <f t="shared" si="581"/>
        <v/>
      </c>
      <c r="DF90" s="50" t="str">
        <f t="shared" si="581"/>
        <v/>
      </c>
      <c r="DG90" s="50" t="str">
        <f t="shared" si="581"/>
        <v/>
      </c>
      <c r="DH90" s="50" t="str">
        <f t="shared" ref="DH90:DW90" si="582">IF(ISNONTEXT($Z90),DG90+$Z90,"")</f>
        <v/>
      </c>
      <c r="DI90" s="50" t="str">
        <f t="shared" si="582"/>
        <v/>
      </c>
      <c r="DJ90" s="50" t="str">
        <f t="shared" si="582"/>
        <v/>
      </c>
      <c r="DK90" s="50" t="str">
        <f t="shared" si="582"/>
        <v/>
      </c>
      <c r="DL90" s="50" t="str">
        <f t="shared" si="582"/>
        <v/>
      </c>
      <c r="DM90" s="50" t="str">
        <f t="shared" si="582"/>
        <v/>
      </c>
      <c r="DN90" s="50" t="str">
        <f t="shared" si="582"/>
        <v/>
      </c>
      <c r="DO90" s="50" t="str">
        <f t="shared" si="582"/>
        <v/>
      </c>
      <c r="DP90" s="50" t="str">
        <f t="shared" si="582"/>
        <v/>
      </c>
      <c r="DQ90" s="50" t="str">
        <f t="shared" si="582"/>
        <v/>
      </c>
      <c r="DR90" s="50" t="str">
        <f t="shared" si="582"/>
        <v/>
      </c>
      <c r="DS90" s="50" t="str">
        <f t="shared" si="582"/>
        <v/>
      </c>
      <c r="DT90" s="50" t="str">
        <f t="shared" si="582"/>
        <v/>
      </c>
      <c r="DU90" s="50" t="str">
        <f t="shared" si="582"/>
        <v/>
      </c>
      <c r="DV90" s="50" t="str">
        <f t="shared" si="582"/>
        <v/>
      </c>
      <c r="DW90" s="50" t="str">
        <f t="shared" si="582"/>
        <v/>
      </c>
      <c r="DX90" s="170" t="e">
        <f t="shared" si="413"/>
        <v>#N/A</v>
      </c>
      <c r="DY90" s="170" t="e">
        <f t="shared" si="414"/>
        <v>#N/A</v>
      </c>
      <c r="DZ90" s="170" t="e">
        <f t="shared" si="415"/>
        <v>#N/A</v>
      </c>
      <c r="EA90" s="170" t="e">
        <f t="shared" si="416"/>
        <v>#N/A</v>
      </c>
      <c r="EB90" s="170" t="e">
        <f t="shared" si="417"/>
        <v>#N/A</v>
      </c>
      <c r="EC90" s="170" t="e">
        <f t="shared" si="418"/>
        <v>#N/A</v>
      </c>
      <c r="ED90" s="170" t="e">
        <f t="shared" si="419"/>
        <v>#N/A</v>
      </c>
      <c r="EE90" s="170" t="e">
        <f t="shared" si="420"/>
        <v>#N/A</v>
      </c>
      <c r="EF90" s="170" t="e">
        <f t="shared" si="421"/>
        <v>#N/A</v>
      </c>
      <c r="EG90" s="170" t="e">
        <f t="shared" si="422"/>
        <v>#N/A</v>
      </c>
      <c r="EH90" s="170" t="e">
        <f t="shared" si="423"/>
        <v>#N/A</v>
      </c>
      <c r="EI90" s="170" t="e">
        <f t="shared" si="424"/>
        <v>#N/A</v>
      </c>
      <c r="EJ90" s="170" t="e">
        <f t="shared" si="425"/>
        <v>#N/A</v>
      </c>
      <c r="EK90" s="170" t="e">
        <f t="shared" si="426"/>
        <v>#N/A</v>
      </c>
      <c r="EL90" s="170" t="e">
        <f t="shared" si="427"/>
        <v>#N/A</v>
      </c>
      <c r="EM90" s="170" t="e">
        <f t="shared" si="428"/>
        <v>#N/A</v>
      </c>
      <c r="EN90" s="170" t="e">
        <f t="shared" si="429"/>
        <v>#N/A</v>
      </c>
      <c r="EO90" s="170" t="e">
        <f t="shared" si="430"/>
        <v>#N/A</v>
      </c>
      <c r="EP90" s="170" t="e">
        <f t="shared" si="431"/>
        <v>#N/A</v>
      </c>
      <c r="EQ90" s="170" t="e">
        <f t="shared" si="432"/>
        <v>#N/A</v>
      </c>
      <c r="ER90" s="170" t="e">
        <f t="shared" si="433"/>
        <v>#N/A</v>
      </c>
      <c r="ES90" s="170" t="e">
        <f t="shared" si="434"/>
        <v>#N/A</v>
      </c>
      <c r="ET90" s="170" t="e">
        <f t="shared" si="435"/>
        <v>#N/A</v>
      </c>
      <c r="EU90" s="170" t="e">
        <f t="shared" si="436"/>
        <v>#N/A</v>
      </c>
      <c r="EV90" s="170" t="e">
        <f t="shared" si="437"/>
        <v>#N/A</v>
      </c>
      <c r="EW90" s="170" t="e">
        <f t="shared" si="438"/>
        <v>#N/A</v>
      </c>
      <c r="EX90" s="170" t="e">
        <f t="shared" si="439"/>
        <v>#N/A</v>
      </c>
      <c r="EY90" s="170" t="e">
        <f t="shared" si="440"/>
        <v>#N/A</v>
      </c>
      <c r="EZ90" s="170" t="e">
        <f t="shared" si="441"/>
        <v>#N/A</v>
      </c>
      <c r="FA90" s="170" t="e">
        <f t="shared" si="442"/>
        <v>#N/A</v>
      </c>
      <c r="FB90" s="170" t="e">
        <f t="shared" si="443"/>
        <v>#N/A</v>
      </c>
      <c r="FC90" s="170" t="e">
        <f t="shared" si="444"/>
        <v>#N/A</v>
      </c>
      <c r="FD90" s="170" t="e">
        <f t="shared" si="445"/>
        <v>#N/A</v>
      </c>
      <c r="FE90" s="170" t="e">
        <f t="shared" si="446"/>
        <v>#N/A</v>
      </c>
      <c r="FF90" s="170" t="e">
        <f t="shared" si="447"/>
        <v>#N/A</v>
      </c>
      <c r="FG90" s="170" t="e">
        <f t="shared" si="448"/>
        <v>#N/A</v>
      </c>
      <c r="FH90" s="170" t="e">
        <f t="shared" si="449"/>
        <v>#N/A</v>
      </c>
      <c r="FI90" s="170" t="e">
        <f t="shared" si="450"/>
        <v>#N/A</v>
      </c>
      <c r="FJ90" s="170" t="e">
        <f t="shared" si="451"/>
        <v>#N/A</v>
      </c>
      <c r="FK90" s="170" t="e">
        <f t="shared" si="452"/>
        <v>#N/A</v>
      </c>
      <c r="FL90" s="170" t="e">
        <f t="shared" si="453"/>
        <v>#N/A</v>
      </c>
      <c r="FM90" s="170" t="e">
        <f t="shared" si="454"/>
        <v>#N/A</v>
      </c>
      <c r="FN90" s="170" t="e">
        <f t="shared" si="455"/>
        <v>#N/A</v>
      </c>
      <c r="FO90" s="170" t="e">
        <f t="shared" si="456"/>
        <v>#N/A</v>
      </c>
      <c r="FP90" s="170" t="e">
        <f t="shared" si="457"/>
        <v>#N/A</v>
      </c>
      <c r="FQ90" s="170" t="e">
        <f t="shared" si="458"/>
        <v>#N/A</v>
      </c>
      <c r="FR90" s="170" t="e">
        <f t="shared" si="459"/>
        <v>#N/A</v>
      </c>
      <c r="FS90" s="170" t="e">
        <f t="shared" si="460"/>
        <v>#N/A</v>
      </c>
      <c r="FT90" s="170" t="e">
        <f t="shared" si="461"/>
        <v>#N/A</v>
      </c>
      <c r="FU90" s="170" t="e">
        <f t="shared" si="462"/>
        <v>#N/A</v>
      </c>
      <c r="FV90" s="170" t="e">
        <f t="shared" si="463"/>
        <v>#N/A</v>
      </c>
      <c r="FW90" s="170" t="e">
        <f t="shared" si="464"/>
        <v>#N/A</v>
      </c>
      <c r="FX90" s="170" t="e">
        <f t="shared" si="465"/>
        <v>#N/A</v>
      </c>
      <c r="FY90" s="170" t="e">
        <f t="shared" si="466"/>
        <v>#N/A</v>
      </c>
      <c r="FZ90" s="170" t="e">
        <f t="shared" si="467"/>
        <v>#N/A</v>
      </c>
      <c r="GA90" s="170" t="e">
        <f t="shared" si="468"/>
        <v>#N/A</v>
      </c>
      <c r="GB90" s="170" t="e">
        <f t="shared" si="469"/>
        <v>#N/A</v>
      </c>
      <c r="GC90" s="170" t="e">
        <f t="shared" si="470"/>
        <v>#N/A</v>
      </c>
      <c r="GD90" s="170" t="e">
        <f t="shared" si="471"/>
        <v>#N/A</v>
      </c>
      <c r="GE90" s="170" t="e">
        <f t="shared" si="472"/>
        <v>#N/A</v>
      </c>
      <c r="GF90" s="170" t="e">
        <f t="shared" si="473"/>
        <v>#N/A</v>
      </c>
      <c r="GG90" s="170" t="e">
        <f t="shared" si="474"/>
        <v>#N/A</v>
      </c>
      <c r="GH90" s="170" t="e">
        <f t="shared" si="475"/>
        <v>#N/A</v>
      </c>
      <c r="GI90" s="170" t="e">
        <f t="shared" si="476"/>
        <v>#N/A</v>
      </c>
      <c r="GJ90" s="170" t="e">
        <f t="shared" si="477"/>
        <v>#N/A</v>
      </c>
      <c r="GK90" s="170" t="e">
        <f t="shared" si="478"/>
        <v>#N/A</v>
      </c>
      <c r="GL90" s="170" t="e">
        <f t="shared" si="479"/>
        <v>#N/A</v>
      </c>
      <c r="GM90" s="170" t="e">
        <f t="shared" si="480"/>
        <v>#N/A</v>
      </c>
      <c r="GN90" s="170" t="e">
        <f t="shared" si="481"/>
        <v>#N/A</v>
      </c>
      <c r="GO90" s="170" t="e">
        <f t="shared" si="482"/>
        <v>#N/A</v>
      </c>
      <c r="GP90" s="170" t="e">
        <f t="shared" si="483"/>
        <v>#N/A</v>
      </c>
      <c r="GQ90" s="170" t="e">
        <f t="shared" si="484"/>
        <v>#N/A</v>
      </c>
      <c r="GR90" s="170" t="e">
        <f t="shared" si="485"/>
        <v>#N/A</v>
      </c>
      <c r="GS90" s="170" t="e">
        <f t="shared" si="486"/>
        <v>#N/A</v>
      </c>
      <c r="GT90" s="170" t="e">
        <f t="shared" si="487"/>
        <v>#N/A</v>
      </c>
      <c r="GU90" s="170" t="e">
        <f t="shared" si="488"/>
        <v>#N/A</v>
      </c>
      <c r="GV90" s="170" t="e">
        <f t="shared" si="489"/>
        <v>#N/A</v>
      </c>
      <c r="GW90" s="170" t="e">
        <f t="shared" si="490"/>
        <v>#N/A</v>
      </c>
      <c r="GX90" s="170" t="e">
        <f t="shared" si="491"/>
        <v>#N/A</v>
      </c>
      <c r="GY90" s="170" t="e">
        <f t="shared" si="492"/>
        <v>#N/A</v>
      </c>
      <c r="GZ90" s="170" t="e">
        <f t="shared" si="493"/>
        <v>#N/A</v>
      </c>
      <c r="HA90" s="170" t="e">
        <f t="shared" si="494"/>
        <v>#N/A</v>
      </c>
      <c r="HB90" s="170" t="e">
        <f t="shared" si="495"/>
        <v>#N/A</v>
      </c>
      <c r="HC90" s="170" t="e">
        <f t="shared" si="496"/>
        <v>#N/A</v>
      </c>
      <c r="HD90" s="170" t="e">
        <f t="shared" si="497"/>
        <v>#N/A</v>
      </c>
      <c r="HE90" s="170" t="e">
        <f t="shared" si="498"/>
        <v>#N/A</v>
      </c>
      <c r="HF90" s="170" t="e">
        <f t="shared" si="499"/>
        <v>#N/A</v>
      </c>
      <c r="HG90" s="170" t="e">
        <f t="shared" si="500"/>
        <v>#N/A</v>
      </c>
      <c r="HH90" s="170" t="e">
        <f t="shared" si="501"/>
        <v>#N/A</v>
      </c>
      <c r="HI90" s="170" t="e">
        <f t="shared" si="502"/>
        <v>#N/A</v>
      </c>
      <c r="HJ90" s="170" t="e">
        <f t="shared" si="503"/>
        <v>#N/A</v>
      </c>
      <c r="HK90" s="170" t="e">
        <f t="shared" si="504"/>
        <v>#N/A</v>
      </c>
      <c r="HL90" s="170" t="e">
        <f t="shared" si="505"/>
        <v>#N/A</v>
      </c>
      <c r="HM90" s="170" t="e">
        <f t="shared" si="506"/>
        <v>#N/A</v>
      </c>
      <c r="HN90" s="170" t="e">
        <f t="shared" si="507"/>
        <v>#N/A</v>
      </c>
      <c r="HO90" s="170" t="e">
        <f t="shared" si="508"/>
        <v>#N/A</v>
      </c>
      <c r="HP90" s="170" t="e">
        <f t="shared" si="509"/>
        <v>#N/A</v>
      </c>
      <c r="HQ90" s="170" t="e">
        <f t="shared" si="510"/>
        <v>#N/A</v>
      </c>
      <c r="HR90" s="170" t="e">
        <f t="shared" si="511"/>
        <v>#N/A</v>
      </c>
      <c r="HS90" s="170" t="e">
        <f t="shared" si="512"/>
        <v>#N/A</v>
      </c>
      <c r="HT90" s="170" t="e">
        <f t="shared" si="513"/>
        <v>#N/A</v>
      </c>
    </row>
    <row r="91" spans="1:228" hidden="1" x14ac:dyDescent="0.25">
      <c r="A91" s="4">
        <v>88</v>
      </c>
      <c r="B91" s="110"/>
      <c r="C91" s="118"/>
      <c r="D91" s="123" t="str">
        <f t="shared" si="405"/>
        <v/>
      </c>
      <c r="E91" s="96"/>
      <c r="F91" s="123" t="str">
        <f t="shared" si="406"/>
        <v/>
      </c>
      <c r="G91" s="118"/>
      <c r="H91" s="111"/>
      <c r="I91" s="36" t="str">
        <f t="shared" si="407"/>
        <v/>
      </c>
      <c r="J91" s="36" t="str">
        <f t="shared" si="408"/>
        <v/>
      </c>
      <c r="K91" s="74" t="str">
        <f t="shared" si="514"/>
        <v/>
      </c>
      <c r="L91" s="23"/>
      <c r="M91" s="58"/>
      <c r="N91" s="281"/>
      <c r="O91" s="75" t="str">
        <f>IF(AND(D91&gt;0,E91&gt;0,F91&gt;0),IF(ISBLANK(N91),IF(ISBLANK(L91),"",(F91-D91)*VLOOKUP(L91,VLookups!$A$4:$B$13,2,FALSE)),N91),"")</f>
        <v/>
      </c>
      <c r="P91" s="76" t="str">
        <f t="shared" si="409"/>
        <v/>
      </c>
      <c r="Q91" s="96"/>
      <c r="R91" s="271" t="str">
        <f>IF(AND(Q91&gt;0,E91&gt;0,NOT(O91="")),ABS(VLOOKUP($Q$1,VLookups!$A$43:$B$44,2,FALSE)-_xlfn.NORM.DIST(Q91,K91,O91,TRUE)),"")</f>
        <v/>
      </c>
      <c r="S91" s="95" t="str">
        <f>IF(AND($D91&gt;0,$E91&gt;0,$F91&gt;0,NOT(ISBLANK($L91))),_xlfn.NORM.INV(ABS(VLOOKUP($Q$1,VLookups!$A$43:$B$44,2,FALSE)-S$3),$K91,$O91),"")</f>
        <v/>
      </c>
      <c r="T91" s="94" t="str">
        <f>IF(AND($D91&gt;0,$E91&gt;0,$F91&gt;0,NOT(ISBLANK($L91))),_xlfn.NORM.INV(ABS(VLOOKUP($Q$1,VLookups!$A$43:$B$44,2,FALSE)-T$3),$K91,$O91),"")</f>
        <v/>
      </c>
      <c r="U91" s="95" t="str">
        <f>IF(AND($D91&gt;0,$E91&gt;0,$F91&gt;0,NOT(ISBLANK($L91))),_xlfn.NORM.INV(ABS(VLOOKUP($Q$1,VLookups!$A$43:$B$44,2,FALSE)-U$3),$K91,$O91),"")</f>
        <v/>
      </c>
      <c r="V91" s="94" t="str">
        <f>IF(AND($D91&gt;0,$E91&gt;0,$F91&gt;0,NOT(ISBLANK($L91))),_xlfn.NORM.INV(ABS(VLOOKUP($Q$1,VLookups!$A$43:$B$44,2,FALSE)-V$3),$K91,$O91),"")</f>
        <v/>
      </c>
      <c r="W91" s="95" t="str">
        <f>IF(AND($D91&gt;0,$E91&gt;0,$F91&gt;0,NOT(ISBLANK($L91))),_xlfn.NORM.INV(ABS(VLOOKUP($Q$1,VLookups!$A$43:$B$44,2,FALSE)-W$3),$K91,$O91),"")</f>
        <v/>
      </c>
      <c r="X91" s="94" t="str">
        <f>IF(AND($D91&gt;0,$E91&gt;0,$F91&gt;0,NOT(ISBLANK($L91))),_xlfn.NORM.INV(ABS(VLOOKUP($Q$1,VLookups!$A$43:$B$44,2,FALSE)-X$3),$K91,$O91),"")</f>
        <v/>
      </c>
      <c r="Y91" s="5"/>
      <c r="Z91" s="169" t="str">
        <f t="shared" si="515"/>
        <v/>
      </c>
      <c r="AA91" s="50" t="str">
        <f t="shared" ref="AA91:AT91" si="583">IF(ISNONTEXT($Z91),AB91-$Z91,"")</f>
        <v/>
      </c>
      <c r="AB91" s="50" t="str">
        <f t="shared" si="583"/>
        <v/>
      </c>
      <c r="AC91" s="50" t="str">
        <f t="shared" si="583"/>
        <v/>
      </c>
      <c r="AD91" s="50" t="str">
        <f t="shared" si="583"/>
        <v/>
      </c>
      <c r="AE91" s="50" t="str">
        <f t="shared" si="583"/>
        <v/>
      </c>
      <c r="AF91" s="50" t="str">
        <f t="shared" si="583"/>
        <v/>
      </c>
      <c r="AG91" s="50" t="str">
        <f t="shared" si="583"/>
        <v/>
      </c>
      <c r="AH91" s="50" t="str">
        <f t="shared" si="583"/>
        <v/>
      </c>
      <c r="AI91" s="50" t="str">
        <f t="shared" si="583"/>
        <v/>
      </c>
      <c r="AJ91" s="50" t="str">
        <f t="shared" si="583"/>
        <v/>
      </c>
      <c r="AK91" s="50" t="str">
        <f t="shared" si="583"/>
        <v/>
      </c>
      <c r="AL91" s="50" t="str">
        <f t="shared" si="583"/>
        <v/>
      </c>
      <c r="AM91" s="50" t="str">
        <f t="shared" si="583"/>
        <v/>
      </c>
      <c r="AN91" s="50" t="str">
        <f t="shared" si="583"/>
        <v/>
      </c>
      <c r="AO91" s="50" t="str">
        <f t="shared" si="583"/>
        <v/>
      </c>
      <c r="AP91" s="50" t="str">
        <f t="shared" si="583"/>
        <v/>
      </c>
      <c r="AQ91" s="50" t="str">
        <f t="shared" si="583"/>
        <v/>
      </c>
      <c r="AR91" s="50" t="str">
        <f t="shared" si="583"/>
        <v/>
      </c>
      <c r="AS91" s="50" t="str">
        <f t="shared" si="583"/>
        <v/>
      </c>
      <c r="AT91" s="50" t="str">
        <f t="shared" si="583"/>
        <v/>
      </c>
      <c r="AU91" s="50" t="str">
        <f t="shared" si="517"/>
        <v/>
      </c>
      <c r="AV91" s="50" t="str">
        <f t="shared" ref="AV91:DG91" si="584">IF(ISNONTEXT($Z91),AU91+$Z91,"")</f>
        <v/>
      </c>
      <c r="AW91" s="50" t="str">
        <f t="shared" si="584"/>
        <v/>
      </c>
      <c r="AX91" s="50" t="str">
        <f t="shared" si="584"/>
        <v/>
      </c>
      <c r="AY91" s="50" t="str">
        <f t="shared" si="584"/>
        <v/>
      </c>
      <c r="AZ91" s="50" t="str">
        <f t="shared" si="584"/>
        <v/>
      </c>
      <c r="BA91" s="50" t="str">
        <f t="shared" si="584"/>
        <v/>
      </c>
      <c r="BB91" s="50" t="str">
        <f t="shared" si="584"/>
        <v/>
      </c>
      <c r="BC91" s="50" t="str">
        <f t="shared" si="584"/>
        <v/>
      </c>
      <c r="BD91" s="50" t="str">
        <f t="shared" si="584"/>
        <v/>
      </c>
      <c r="BE91" s="50" t="str">
        <f t="shared" si="584"/>
        <v/>
      </c>
      <c r="BF91" s="50" t="str">
        <f t="shared" si="584"/>
        <v/>
      </c>
      <c r="BG91" s="50" t="str">
        <f t="shared" si="584"/>
        <v/>
      </c>
      <c r="BH91" s="50" t="str">
        <f t="shared" si="584"/>
        <v/>
      </c>
      <c r="BI91" s="50" t="str">
        <f t="shared" si="584"/>
        <v/>
      </c>
      <c r="BJ91" s="50" t="str">
        <f t="shared" si="584"/>
        <v/>
      </c>
      <c r="BK91" s="50" t="str">
        <f t="shared" si="584"/>
        <v/>
      </c>
      <c r="BL91" s="50" t="str">
        <f t="shared" si="584"/>
        <v/>
      </c>
      <c r="BM91" s="50" t="str">
        <f t="shared" si="584"/>
        <v/>
      </c>
      <c r="BN91" s="50" t="str">
        <f t="shared" si="584"/>
        <v/>
      </c>
      <c r="BO91" s="50" t="str">
        <f t="shared" si="584"/>
        <v/>
      </c>
      <c r="BP91" s="50" t="str">
        <f t="shared" si="584"/>
        <v/>
      </c>
      <c r="BQ91" s="50" t="str">
        <f t="shared" si="584"/>
        <v/>
      </c>
      <c r="BR91" s="50" t="str">
        <f t="shared" si="584"/>
        <v/>
      </c>
      <c r="BS91" s="50" t="str">
        <f t="shared" si="584"/>
        <v/>
      </c>
      <c r="BT91" s="50" t="str">
        <f t="shared" si="584"/>
        <v/>
      </c>
      <c r="BU91" s="50" t="str">
        <f t="shared" si="584"/>
        <v/>
      </c>
      <c r="BV91" s="50" t="str">
        <f t="shared" si="584"/>
        <v/>
      </c>
      <c r="BW91" s="50" t="str">
        <f t="shared" si="584"/>
        <v/>
      </c>
      <c r="BX91" s="50" t="str">
        <f t="shared" si="584"/>
        <v/>
      </c>
      <c r="BY91" s="50" t="str">
        <f t="shared" si="584"/>
        <v/>
      </c>
      <c r="BZ91" s="50" t="str">
        <f t="shared" si="584"/>
        <v/>
      </c>
      <c r="CA91" s="50" t="str">
        <f t="shared" si="584"/>
        <v/>
      </c>
      <c r="CB91" s="50" t="str">
        <f t="shared" si="584"/>
        <v/>
      </c>
      <c r="CC91" s="50" t="str">
        <f t="shared" si="584"/>
        <v/>
      </c>
      <c r="CD91" s="50" t="str">
        <f t="shared" si="584"/>
        <v/>
      </c>
      <c r="CE91" s="50" t="str">
        <f t="shared" si="584"/>
        <v/>
      </c>
      <c r="CF91" s="50" t="str">
        <f t="shared" si="584"/>
        <v/>
      </c>
      <c r="CG91" s="50" t="str">
        <f t="shared" si="584"/>
        <v/>
      </c>
      <c r="CH91" s="50" t="str">
        <f t="shared" si="584"/>
        <v/>
      </c>
      <c r="CI91" s="50" t="str">
        <f t="shared" si="584"/>
        <v/>
      </c>
      <c r="CJ91" s="50" t="str">
        <f t="shared" si="584"/>
        <v/>
      </c>
      <c r="CK91" s="50" t="str">
        <f t="shared" si="584"/>
        <v/>
      </c>
      <c r="CL91" s="50" t="str">
        <f t="shared" si="584"/>
        <v/>
      </c>
      <c r="CM91" s="50" t="str">
        <f t="shared" si="584"/>
        <v/>
      </c>
      <c r="CN91" s="50" t="str">
        <f t="shared" si="584"/>
        <v/>
      </c>
      <c r="CO91" s="50" t="str">
        <f t="shared" si="584"/>
        <v/>
      </c>
      <c r="CP91" s="50" t="str">
        <f t="shared" si="584"/>
        <v/>
      </c>
      <c r="CQ91" s="50" t="str">
        <f t="shared" si="584"/>
        <v/>
      </c>
      <c r="CR91" s="50" t="str">
        <f t="shared" si="584"/>
        <v/>
      </c>
      <c r="CS91" s="50" t="str">
        <f t="shared" si="584"/>
        <v/>
      </c>
      <c r="CT91" s="50" t="str">
        <f t="shared" si="584"/>
        <v/>
      </c>
      <c r="CU91" s="50" t="str">
        <f t="shared" si="584"/>
        <v/>
      </c>
      <c r="CV91" s="50" t="str">
        <f t="shared" si="584"/>
        <v/>
      </c>
      <c r="CW91" s="50" t="str">
        <f t="shared" si="584"/>
        <v/>
      </c>
      <c r="CX91" s="50" t="str">
        <f t="shared" si="584"/>
        <v/>
      </c>
      <c r="CY91" s="50" t="str">
        <f t="shared" si="584"/>
        <v/>
      </c>
      <c r="CZ91" s="50" t="str">
        <f t="shared" si="584"/>
        <v/>
      </c>
      <c r="DA91" s="50" t="str">
        <f t="shared" si="584"/>
        <v/>
      </c>
      <c r="DB91" s="50" t="str">
        <f t="shared" si="584"/>
        <v/>
      </c>
      <c r="DC91" s="50" t="str">
        <f t="shared" si="584"/>
        <v/>
      </c>
      <c r="DD91" s="50" t="str">
        <f t="shared" si="584"/>
        <v/>
      </c>
      <c r="DE91" s="50" t="str">
        <f t="shared" si="584"/>
        <v/>
      </c>
      <c r="DF91" s="50" t="str">
        <f t="shared" si="584"/>
        <v/>
      </c>
      <c r="DG91" s="50" t="str">
        <f t="shared" si="584"/>
        <v/>
      </c>
      <c r="DH91" s="50" t="str">
        <f t="shared" ref="DH91:DW91" si="585">IF(ISNONTEXT($Z91),DG91+$Z91,"")</f>
        <v/>
      </c>
      <c r="DI91" s="50" t="str">
        <f t="shared" si="585"/>
        <v/>
      </c>
      <c r="DJ91" s="50" t="str">
        <f t="shared" si="585"/>
        <v/>
      </c>
      <c r="DK91" s="50" t="str">
        <f t="shared" si="585"/>
        <v/>
      </c>
      <c r="DL91" s="50" t="str">
        <f t="shared" si="585"/>
        <v/>
      </c>
      <c r="DM91" s="50" t="str">
        <f t="shared" si="585"/>
        <v/>
      </c>
      <c r="DN91" s="50" t="str">
        <f t="shared" si="585"/>
        <v/>
      </c>
      <c r="DO91" s="50" t="str">
        <f t="shared" si="585"/>
        <v/>
      </c>
      <c r="DP91" s="50" t="str">
        <f t="shared" si="585"/>
        <v/>
      </c>
      <c r="DQ91" s="50" t="str">
        <f t="shared" si="585"/>
        <v/>
      </c>
      <c r="DR91" s="50" t="str">
        <f t="shared" si="585"/>
        <v/>
      </c>
      <c r="DS91" s="50" t="str">
        <f t="shared" si="585"/>
        <v/>
      </c>
      <c r="DT91" s="50" t="str">
        <f t="shared" si="585"/>
        <v/>
      </c>
      <c r="DU91" s="50" t="str">
        <f t="shared" si="585"/>
        <v/>
      </c>
      <c r="DV91" s="50" t="str">
        <f t="shared" si="585"/>
        <v/>
      </c>
      <c r="DW91" s="50" t="str">
        <f t="shared" si="585"/>
        <v/>
      </c>
      <c r="DX91" s="170" t="e">
        <f t="shared" si="413"/>
        <v>#N/A</v>
      </c>
      <c r="DY91" s="170" t="e">
        <f t="shared" si="414"/>
        <v>#N/A</v>
      </c>
      <c r="DZ91" s="170" t="e">
        <f t="shared" si="415"/>
        <v>#N/A</v>
      </c>
      <c r="EA91" s="170" t="e">
        <f t="shared" si="416"/>
        <v>#N/A</v>
      </c>
      <c r="EB91" s="170" t="e">
        <f t="shared" si="417"/>
        <v>#N/A</v>
      </c>
      <c r="EC91" s="170" t="e">
        <f t="shared" si="418"/>
        <v>#N/A</v>
      </c>
      <c r="ED91" s="170" t="e">
        <f t="shared" si="419"/>
        <v>#N/A</v>
      </c>
      <c r="EE91" s="170" t="e">
        <f t="shared" si="420"/>
        <v>#N/A</v>
      </c>
      <c r="EF91" s="170" t="e">
        <f t="shared" si="421"/>
        <v>#N/A</v>
      </c>
      <c r="EG91" s="170" t="e">
        <f t="shared" si="422"/>
        <v>#N/A</v>
      </c>
      <c r="EH91" s="170" t="e">
        <f t="shared" si="423"/>
        <v>#N/A</v>
      </c>
      <c r="EI91" s="170" t="e">
        <f t="shared" si="424"/>
        <v>#N/A</v>
      </c>
      <c r="EJ91" s="170" t="e">
        <f t="shared" si="425"/>
        <v>#N/A</v>
      </c>
      <c r="EK91" s="170" t="e">
        <f t="shared" si="426"/>
        <v>#N/A</v>
      </c>
      <c r="EL91" s="170" t="e">
        <f t="shared" si="427"/>
        <v>#N/A</v>
      </c>
      <c r="EM91" s="170" t="e">
        <f t="shared" si="428"/>
        <v>#N/A</v>
      </c>
      <c r="EN91" s="170" t="e">
        <f t="shared" si="429"/>
        <v>#N/A</v>
      </c>
      <c r="EO91" s="170" t="e">
        <f t="shared" si="430"/>
        <v>#N/A</v>
      </c>
      <c r="EP91" s="170" t="e">
        <f t="shared" si="431"/>
        <v>#N/A</v>
      </c>
      <c r="EQ91" s="170" t="e">
        <f t="shared" si="432"/>
        <v>#N/A</v>
      </c>
      <c r="ER91" s="170" t="e">
        <f t="shared" si="433"/>
        <v>#N/A</v>
      </c>
      <c r="ES91" s="170" t="e">
        <f t="shared" si="434"/>
        <v>#N/A</v>
      </c>
      <c r="ET91" s="170" t="e">
        <f t="shared" si="435"/>
        <v>#N/A</v>
      </c>
      <c r="EU91" s="170" t="e">
        <f t="shared" si="436"/>
        <v>#N/A</v>
      </c>
      <c r="EV91" s="170" t="e">
        <f t="shared" si="437"/>
        <v>#N/A</v>
      </c>
      <c r="EW91" s="170" t="e">
        <f t="shared" si="438"/>
        <v>#N/A</v>
      </c>
      <c r="EX91" s="170" t="e">
        <f t="shared" si="439"/>
        <v>#N/A</v>
      </c>
      <c r="EY91" s="170" t="e">
        <f t="shared" si="440"/>
        <v>#N/A</v>
      </c>
      <c r="EZ91" s="170" t="e">
        <f t="shared" si="441"/>
        <v>#N/A</v>
      </c>
      <c r="FA91" s="170" t="e">
        <f t="shared" si="442"/>
        <v>#N/A</v>
      </c>
      <c r="FB91" s="170" t="e">
        <f t="shared" si="443"/>
        <v>#N/A</v>
      </c>
      <c r="FC91" s="170" t="e">
        <f t="shared" si="444"/>
        <v>#N/A</v>
      </c>
      <c r="FD91" s="170" t="e">
        <f t="shared" si="445"/>
        <v>#N/A</v>
      </c>
      <c r="FE91" s="170" t="e">
        <f t="shared" si="446"/>
        <v>#N/A</v>
      </c>
      <c r="FF91" s="170" t="e">
        <f t="shared" si="447"/>
        <v>#N/A</v>
      </c>
      <c r="FG91" s="170" t="e">
        <f t="shared" si="448"/>
        <v>#N/A</v>
      </c>
      <c r="FH91" s="170" t="e">
        <f t="shared" si="449"/>
        <v>#N/A</v>
      </c>
      <c r="FI91" s="170" t="e">
        <f t="shared" si="450"/>
        <v>#N/A</v>
      </c>
      <c r="FJ91" s="170" t="e">
        <f t="shared" si="451"/>
        <v>#N/A</v>
      </c>
      <c r="FK91" s="170" t="e">
        <f t="shared" si="452"/>
        <v>#N/A</v>
      </c>
      <c r="FL91" s="170" t="e">
        <f t="shared" si="453"/>
        <v>#N/A</v>
      </c>
      <c r="FM91" s="170" t="e">
        <f t="shared" si="454"/>
        <v>#N/A</v>
      </c>
      <c r="FN91" s="170" t="e">
        <f t="shared" si="455"/>
        <v>#N/A</v>
      </c>
      <c r="FO91" s="170" t="e">
        <f t="shared" si="456"/>
        <v>#N/A</v>
      </c>
      <c r="FP91" s="170" t="e">
        <f t="shared" si="457"/>
        <v>#N/A</v>
      </c>
      <c r="FQ91" s="170" t="e">
        <f t="shared" si="458"/>
        <v>#N/A</v>
      </c>
      <c r="FR91" s="170" t="e">
        <f t="shared" si="459"/>
        <v>#N/A</v>
      </c>
      <c r="FS91" s="170" t="e">
        <f t="shared" si="460"/>
        <v>#N/A</v>
      </c>
      <c r="FT91" s="170" t="e">
        <f t="shared" si="461"/>
        <v>#N/A</v>
      </c>
      <c r="FU91" s="170" t="e">
        <f t="shared" si="462"/>
        <v>#N/A</v>
      </c>
      <c r="FV91" s="170" t="e">
        <f t="shared" si="463"/>
        <v>#N/A</v>
      </c>
      <c r="FW91" s="170" t="e">
        <f t="shared" si="464"/>
        <v>#N/A</v>
      </c>
      <c r="FX91" s="170" t="e">
        <f t="shared" si="465"/>
        <v>#N/A</v>
      </c>
      <c r="FY91" s="170" t="e">
        <f t="shared" si="466"/>
        <v>#N/A</v>
      </c>
      <c r="FZ91" s="170" t="e">
        <f t="shared" si="467"/>
        <v>#N/A</v>
      </c>
      <c r="GA91" s="170" t="e">
        <f t="shared" si="468"/>
        <v>#N/A</v>
      </c>
      <c r="GB91" s="170" t="e">
        <f t="shared" si="469"/>
        <v>#N/A</v>
      </c>
      <c r="GC91" s="170" t="e">
        <f t="shared" si="470"/>
        <v>#N/A</v>
      </c>
      <c r="GD91" s="170" t="e">
        <f t="shared" si="471"/>
        <v>#N/A</v>
      </c>
      <c r="GE91" s="170" t="e">
        <f t="shared" si="472"/>
        <v>#N/A</v>
      </c>
      <c r="GF91" s="170" t="e">
        <f t="shared" si="473"/>
        <v>#N/A</v>
      </c>
      <c r="GG91" s="170" t="e">
        <f t="shared" si="474"/>
        <v>#N/A</v>
      </c>
      <c r="GH91" s="170" t="e">
        <f t="shared" si="475"/>
        <v>#N/A</v>
      </c>
      <c r="GI91" s="170" t="e">
        <f t="shared" si="476"/>
        <v>#N/A</v>
      </c>
      <c r="GJ91" s="170" t="e">
        <f t="shared" si="477"/>
        <v>#N/A</v>
      </c>
      <c r="GK91" s="170" t="e">
        <f t="shared" si="478"/>
        <v>#N/A</v>
      </c>
      <c r="GL91" s="170" t="e">
        <f t="shared" si="479"/>
        <v>#N/A</v>
      </c>
      <c r="GM91" s="170" t="e">
        <f t="shared" si="480"/>
        <v>#N/A</v>
      </c>
      <c r="GN91" s="170" t="e">
        <f t="shared" si="481"/>
        <v>#N/A</v>
      </c>
      <c r="GO91" s="170" t="e">
        <f t="shared" si="482"/>
        <v>#N/A</v>
      </c>
      <c r="GP91" s="170" t="e">
        <f t="shared" si="483"/>
        <v>#N/A</v>
      </c>
      <c r="GQ91" s="170" t="e">
        <f t="shared" si="484"/>
        <v>#N/A</v>
      </c>
      <c r="GR91" s="170" t="e">
        <f t="shared" si="485"/>
        <v>#N/A</v>
      </c>
      <c r="GS91" s="170" t="e">
        <f t="shared" si="486"/>
        <v>#N/A</v>
      </c>
      <c r="GT91" s="170" t="e">
        <f t="shared" si="487"/>
        <v>#N/A</v>
      </c>
      <c r="GU91" s="170" t="e">
        <f t="shared" si="488"/>
        <v>#N/A</v>
      </c>
      <c r="GV91" s="170" t="e">
        <f t="shared" si="489"/>
        <v>#N/A</v>
      </c>
      <c r="GW91" s="170" t="e">
        <f t="shared" si="490"/>
        <v>#N/A</v>
      </c>
      <c r="GX91" s="170" t="e">
        <f t="shared" si="491"/>
        <v>#N/A</v>
      </c>
      <c r="GY91" s="170" t="e">
        <f t="shared" si="492"/>
        <v>#N/A</v>
      </c>
      <c r="GZ91" s="170" t="e">
        <f t="shared" si="493"/>
        <v>#N/A</v>
      </c>
      <c r="HA91" s="170" t="e">
        <f t="shared" si="494"/>
        <v>#N/A</v>
      </c>
      <c r="HB91" s="170" t="e">
        <f t="shared" si="495"/>
        <v>#N/A</v>
      </c>
      <c r="HC91" s="170" t="e">
        <f t="shared" si="496"/>
        <v>#N/A</v>
      </c>
      <c r="HD91" s="170" t="e">
        <f t="shared" si="497"/>
        <v>#N/A</v>
      </c>
      <c r="HE91" s="170" t="e">
        <f t="shared" si="498"/>
        <v>#N/A</v>
      </c>
      <c r="HF91" s="170" t="e">
        <f t="shared" si="499"/>
        <v>#N/A</v>
      </c>
      <c r="HG91" s="170" t="e">
        <f t="shared" si="500"/>
        <v>#N/A</v>
      </c>
      <c r="HH91" s="170" t="e">
        <f t="shared" si="501"/>
        <v>#N/A</v>
      </c>
      <c r="HI91" s="170" t="e">
        <f t="shared" si="502"/>
        <v>#N/A</v>
      </c>
      <c r="HJ91" s="170" t="e">
        <f t="shared" si="503"/>
        <v>#N/A</v>
      </c>
      <c r="HK91" s="170" t="e">
        <f t="shared" si="504"/>
        <v>#N/A</v>
      </c>
      <c r="HL91" s="170" t="e">
        <f t="shared" si="505"/>
        <v>#N/A</v>
      </c>
      <c r="HM91" s="170" t="e">
        <f t="shared" si="506"/>
        <v>#N/A</v>
      </c>
      <c r="HN91" s="170" t="e">
        <f t="shared" si="507"/>
        <v>#N/A</v>
      </c>
      <c r="HO91" s="170" t="e">
        <f t="shared" si="508"/>
        <v>#N/A</v>
      </c>
      <c r="HP91" s="170" t="e">
        <f t="shared" si="509"/>
        <v>#N/A</v>
      </c>
      <c r="HQ91" s="170" t="e">
        <f t="shared" si="510"/>
        <v>#N/A</v>
      </c>
      <c r="HR91" s="170" t="e">
        <f t="shared" si="511"/>
        <v>#N/A</v>
      </c>
      <c r="HS91" s="170" t="e">
        <f t="shared" si="512"/>
        <v>#N/A</v>
      </c>
      <c r="HT91" s="170" t="e">
        <f t="shared" si="513"/>
        <v>#N/A</v>
      </c>
    </row>
    <row r="92" spans="1:228" hidden="1" x14ac:dyDescent="0.25">
      <c r="A92" s="4">
        <v>89</v>
      </c>
      <c r="B92" s="110"/>
      <c r="C92" s="118"/>
      <c r="D92" s="123" t="str">
        <f t="shared" si="405"/>
        <v/>
      </c>
      <c r="E92" s="96"/>
      <c r="F92" s="123" t="str">
        <f t="shared" si="406"/>
        <v/>
      </c>
      <c r="G92" s="118"/>
      <c r="H92" s="111"/>
      <c r="I92" s="36" t="str">
        <f t="shared" si="407"/>
        <v/>
      </c>
      <c r="J92" s="36" t="str">
        <f t="shared" si="408"/>
        <v/>
      </c>
      <c r="K92" s="74" t="str">
        <f t="shared" si="514"/>
        <v/>
      </c>
      <c r="L92" s="23"/>
      <c r="M92" s="58"/>
      <c r="N92" s="281"/>
      <c r="O92" s="75" t="str">
        <f>IF(AND(D92&gt;0,E92&gt;0,F92&gt;0),IF(ISBLANK(N92),IF(ISBLANK(L92),"",(F92-D92)*VLOOKUP(L92,VLookups!$A$4:$B$13,2,FALSE)),N92),"")</f>
        <v/>
      </c>
      <c r="P92" s="76" t="str">
        <f t="shared" si="409"/>
        <v/>
      </c>
      <c r="Q92" s="96"/>
      <c r="R92" s="271" t="str">
        <f>IF(AND(Q92&gt;0,E92&gt;0,NOT(O92="")),ABS(VLOOKUP($Q$1,VLookups!$A$43:$B$44,2,FALSE)-_xlfn.NORM.DIST(Q92,K92,O92,TRUE)),"")</f>
        <v/>
      </c>
      <c r="S92" s="95" t="str">
        <f>IF(AND($D92&gt;0,$E92&gt;0,$F92&gt;0,NOT(ISBLANK($L92))),_xlfn.NORM.INV(ABS(VLOOKUP($Q$1,VLookups!$A$43:$B$44,2,FALSE)-S$3),$K92,$O92),"")</f>
        <v/>
      </c>
      <c r="T92" s="94" t="str">
        <f>IF(AND($D92&gt;0,$E92&gt;0,$F92&gt;0,NOT(ISBLANK($L92))),_xlfn.NORM.INV(ABS(VLOOKUP($Q$1,VLookups!$A$43:$B$44,2,FALSE)-T$3),$K92,$O92),"")</f>
        <v/>
      </c>
      <c r="U92" s="95" t="str">
        <f>IF(AND($D92&gt;0,$E92&gt;0,$F92&gt;0,NOT(ISBLANK($L92))),_xlfn.NORM.INV(ABS(VLOOKUP($Q$1,VLookups!$A$43:$B$44,2,FALSE)-U$3),$K92,$O92),"")</f>
        <v/>
      </c>
      <c r="V92" s="94" t="str">
        <f>IF(AND($D92&gt;0,$E92&gt;0,$F92&gt;0,NOT(ISBLANK($L92))),_xlfn.NORM.INV(ABS(VLOOKUP($Q$1,VLookups!$A$43:$B$44,2,FALSE)-V$3),$K92,$O92),"")</f>
        <v/>
      </c>
      <c r="W92" s="95" t="str">
        <f>IF(AND($D92&gt;0,$E92&gt;0,$F92&gt;0,NOT(ISBLANK($L92))),_xlfn.NORM.INV(ABS(VLOOKUP($Q$1,VLookups!$A$43:$B$44,2,FALSE)-W$3),$K92,$O92),"")</f>
        <v/>
      </c>
      <c r="X92" s="94" t="str">
        <f>IF(AND($D92&gt;0,$E92&gt;0,$F92&gt;0,NOT(ISBLANK($L92))),_xlfn.NORM.INV(ABS(VLOOKUP($Q$1,VLookups!$A$43:$B$44,2,FALSE)-X$3),$K92,$O92),"")</f>
        <v/>
      </c>
      <c r="Y92" s="5"/>
      <c r="Z92" s="169" t="str">
        <f t="shared" si="515"/>
        <v/>
      </c>
      <c r="AA92" s="50" t="str">
        <f t="shared" ref="AA92:AT92" si="586">IF(ISNONTEXT($Z92),AB92-$Z92,"")</f>
        <v/>
      </c>
      <c r="AB92" s="50" t="str">
        <f t="shared" si="586"/>
        <v/>
      </c>
      <c r="AC92" s="50" t="str">
        <f t="shared" si="586"/>
        <v/>
      </c>
      <c r="AD92" s="50" t="str">
        <f t="shared" si="586"/>
        <v/>
      </c>
      <c r="AE92" s="50" t="str">
        <f t="shared" si="586"/>
        <v/>
      </c>
      <c r="AF92" s="50" t="str">
        <f t="shared" si="586"/>
        <v/>
      </c>
      <c r="AG92" s="50" t="str">
        <f t="shared" si="586"/>
        <v/>
      </c>
      <c r="AH92" s="50" t="str">
        <f t="shared" si="586"/>
        <v/>
      </c>
      <c r="AI92" s="50" t="str">
        <f t="shared" si="586"/>
        <v/>
      </c>
      <c r="AJ92" s="50" t="str">
        <f t="shared" si="586"/>
        <v/>
      </c>
      <c r="AK92" s="50" t="str">
        <f t="shared" si="586"/>
        <v/>
      </c>
      <c r="AL92" s="50" t="str">
        <f t="shared" si="586"/>
        <v/>
      </c>
      <c r="AM92" s="50" t="str">
        <f t="shared" si="586"/>
        <v/>
      </c>
      <c r="AN92" s="50" t="str">
        <f t="shared" si="586"/>
        <v/>
      </c>
      <c r="AO92" s="50" t="str">
        <f t="shared" si="586"/>
        <v/>
      </c>
      <c r="AP92" s="50" t="str">
        <f t="shared" si="586"/>
        <v/>
      </c>
      <c r="AQ92" s="50" t="str">
        <f t="shared" si="586"/>
        <v/>
      </c>
      <c r="AR92" s="50" t="str">
        <f t="shared" si="586"/>
        <v/>
      </c>
      <c r="AS92" s="50" t="str">
        <f t="shared" si="586"/>
        <v/>
      </c>
      <c r="AT92" s="50" t="str">
        <f t="shared" si="586"/>
        <v/>
      </c>
      <c r="AU92" s="50" t="str">
        <f t="shared" si="517"/>
        <v/>
      </c>
      <c r="AV92" s="50" t="str">
        <f t="shared" ref="AV92:DG92" si="587">IF(ISNONTEXT($Z92),AU92+$Z92,"")</f>
        <v/>
      </c>
      <c r="AW92" s="50" t="str">
        <f t="shared" si="587"/>
        <v/>
      </c>
      <c r="AX92" s="50" t="str">
        <f t="shared" si="587"/>
        <v/>
      </c>
      <c r="AY92" s="50" t="str">
        <f t="shared" si="587"/>
        <v/>
      </c>
      <c r="AZ92" s="50" t="str">
        <f t="shared" si="587"/>
        <v/>
      </c>
      <c r="BA92" s="50" t="str">
        <f t="shared" si="587"/>
        <v/>
      </c>
      <c r="BB92" s="50" t="str">
        <f t="shared" si="587"/>
        <v/>
      </c>
      <c r="BC92" s="50" t="str">
        <f t="shared" si="587"/>
        <v/>
      </c>
      <c r="BD92" s="50" t="str">
        <f t="shared" si="587"/>
        <v/>
      </c>
      <c r="BE92" s="50" t="str">
        <f t="shared" si="587"/>
        <v/>
      </c>
      <c r="BF92" s="50" t="str">
        <f t="shared" si="587"/>
        <v/>
      </c>
      <c r="BG92" s="50" t="str">
        <f t="shared" si="587"/>
        <v/>
      </c>
      <c r="BH92" s="50" t="str">
        <f t="shared" si="587"/>
        <v/>
      </c>
      <c r="BI92" s="50" t="str">
        <f t="shared" si="587"/>
        <v/>
      </c>
      <c r="BJ92" s="50" t="str">
        <f t="shared" si="587"/>
        <v/>
      </c>
      <c r="BK92" s="50" t="str">
        <f t="shared" si="587"/>
        <v/>
      </c>
      <c r="BL92" s="50" t="str">
        <f t="shared" si="587"/>
        <v/>
      </c>
      <c r="BM92" s="50" t="str">
        <f t="shared" si="587"/>
        <v/>
      </c>
      <c r="BN92" s="50" t="str">
        <f t="shared" si="587"/>
        <v/>
      </c>
      <c r="BO92" s="50" t="str">
        <f t="shared" si="587"/>
        <v/>
      </c>
      <c r="BP92" s="50" t="str">
        <f t="shared" si="587"/>
        <v/>
      </c>
      <c r="BQ92" s="50" t="str">
        <f t="shared" si="587"/>
        <v/>
      </c>
      <c r="BR92" s="50" t="str">
        <f t="shared" si="587"/>
        <v/>
      </c>
      <c r="BS92" s="50" t="str">
        <f t="shared" si="587"/>
        <v/>
      </c>
      <c r="BT92" s="50" t="str">
        <f t="shared" si="587"/>
        <v/>
      </c>
      <c r="BU92" s="50" t="str">
        <f t="shared" si="587"/>
        <v/>
      </c>
      <c r="BV92" s="50" t="str">
        <f t="shared" si="587"/>
        <v/>
      </c>
      <c r="BW92" s="50" t="str">
        <f t="shared" si="587"/>
        <v/>
      </c>
      <c r="BX92" s="50" t="str">
        <f t="shared" si="587"/>
        <v/>
      </c>
      <c r="BY92" s="50" t="str">
        <f t="shared" si="587"/>
        <v/>
      </c>
      <c r="BZ92" s="50" t="str">
        <f t="shared" si="587"/>
        <v/>
      </c>
      <c r="CA92" s="50" t="str">
        <f t="shared" si="587"/>
        <v/>
      </c>
      <c r="CB92" s="50" t="str">
        <f t="shared" si="587"/>
        <v/>
      </c>
      <c r="CC92" s="50" t="str">
        <f t="shared" si="587"/>
        <v/>
      </c>
      <c r="CD92" s="50" t="str">
        <f t="shared" si="587"/>
        <v/>
      </c>
      <c r="CE92" s="50" t="str">
        <f t="shared" si="587"/>
        <v/>
      </c>
      <c r="CF92" s="50" t="str">
        <f t="shared" si="587"/>
        <v/>
      </c>
      <c r="CG92" s="50" t="str">
        <f t="shared" si="587"/>
        <v/>
      </c>
      <c r="CH92" s="50" t="str">
        <f t="shared" si="587"/>
        <v/>
      </c>
      <c r="CI92" s="50" t="str">
        <f t="shared" si="587"/>
        <v/>
      </c>
      <c r="CJ92" s="50" t="str">
        <f t="shared" si="587"/>
        <v/>
      </c>
      <c r="CK92" s="50" t="str">
        <f t="shared" si="587"/>
        <v/>
      </c>
      <c r="CL92" s="50" t="str">
        <f t="shared" si="587"/>
        <v/>
      </c>
      <c r="CM92" s="50" t="str">
        <f t="shared" si="587"/>
        <v/>
      </c>
      <c r="CN92" s="50" t="str">
        <f t="shared" si="587"/>
        <v/>
      </c>
      <c r="CO92" s="50" t="str">
        <f t="shared" si="587"/>
        <v/>
      </c>
      <c r="CP92" s="50" t="str">
        <f t="shared" si="587"/>
        <v/>
      </c>
      <c r="CQ92" s="50" t="str">
        <f t="shared" si="587"/>
        <v/>
      </c>
      <c r="CR92" s="50" t="str">
        <f t="shared" si="587"/>
        <v/>
      </c>
      <c r="CS92" s="50" t="str">
        <f t="shared" si="587"/>
        <v/>
      </c>
      <c r="CT92" s="50" t="str">
        <f t="shared" si="587"/>
        <v/>
      </c>
      <c r="CU92" s="50" t="str">
        <f t="shared" si="587"/>
        <v/>
      </c>
      <c r="CV92" s="50" t="str">
        <f t="shared" si="587"/>
        <v/>
      </c>
      <c r="CW92" s="50" t="str">
        <f t="shared" si="587"/>
        <v/>
      </c>
      <c r="CX92" s="50" t="str">
        <f t="shared" si="587"/>
        <v/>
      </c>
      <c r="CY92" s="50" t="str">
        <f t="shared" si="587"/>
        <v/>
      </c>
      <c r="CZ92" s="50" t="str">
        <f t="shared" si="587"/>
        <v/>
      </c>
      <c r="DA92" s="50" t="str">
        <f t="shared" si="587"/>
        <v/>
      </c>
      <c r="DB92" s="50" t="str">
        <f t="shared" si="587"/>
        <v/>
      </c>
      <c r="DC92" s="50" t="str">
        <f t="shared" si="587"/>
        <v/>
      </c>
      <c r="DD92" s="50" t="str">
        <f t="shared" si="587"/>
        <v/>
      </c>
      <c r="DE92" s="50" t="str">
        <f t="shared" si="587"/>
        <v/>
      </c>
      <c r="DF92" s="50" t="str">
        <f t="shared" si="587"/>
        <v/>
      </c>
      <c r="DG92" s="50" t="str">
        <f t="shared" si="587"/>
        <v/>
      </c>
      <c r="DH92" s="50" t="str">
        <f t="shared" ref="DH92:DW92" si="588">IF(ISNONTEXT($Z92),DG92+$Z92,"")</f>
        <v/>
      </c>
      <c r="DI92" s="50" t="str">
        <f t="shared" si="588"/>
        <v/>
      </c>
      <c r="DJ92" s="50" t="str">
        <f t="shared" si="588"/>
        <v/>
      </c>
      <c r="DK92" s="50" t="str">
        <f t="shared" si="588"/>
        <v/>
      </c>
      <c r="DL92" s="50" t="str">
        <f t="shared" si="588"/>
        <v/>
      </c>
      <c r="DM92" s="50" t="str">
        <f t="shared" si="588"/>
        <v/>
      </c>
      <c r="DN92" s="50" t="str">
        <f t="shared" si="588"/>
        <v/>
      </c>
      <c r="DO92" s="50" t="str">
        <f t="shared" si="588"/>
        <v/>
      </c>
      <c r="DP92" s="50" t="str">
        <f t="shared" si="588"/>
        <v/>
      </c>
      <c r="DQ92" s="50" t="str">
        <f t="shared" si="588"/>
        <v/>
      </c>
      <c r="DR92" s="50" t="str">
        <f t="shared" si="588"/>
        <v/>
      </c>
      <c r="DS92" s="50" t="str">
        <f t="shared" si="588"/>
        <v/>
      </c>
      <c r="DT92" s="50" t="str">
        <f t="shared" si="588"/>
        <v/>
      </c>
      <c r="DU92" s="50" t="str">
        <f t="shared" si="588"/>
        <v/>
      </c>
      <c r="DV92" s="50" t="str">
        <f t="shared" si="588"/>
        <v/>
      </c>
      <c r="DW92" s="50" t="str">
        <f t="shared" si="588"/>
        <v/>
      </c>
      <c r="DX92" s="170" t="e">
        <f t="shared" si="413"/>
        <v>#N/A</v>
      </c>
      <c r="DY92" s="170" t="e">
        <f t="shared" si="414"/>
        <v>#N/A</v>
      </c>
      <c r="DZ92" s="170" t="e">
        <f t="shared" si="415"/>
        <v>#N/A</v>
      </c>
      <c r="EA92" s="170" t="e">
        <f t="shared" si="416"/>
        <v>#N/A</v>
      </c>
      <c r="EB92" s="170" t="e">
        <f t="shared" si="417"/>
        <v>#N/A</v>
      </c>
      <c r="EC92" s="170" t="e">
        <f t="shared" si="418"/>
        <v>#N/A</v>
      </c>
      <c r="ED92" s="170" t="e">
        <f t="shared" si="419"/>
        <v>#N/A</v>
      </c>
      <c r="EE92" s="170" t="e">
        <f t="shared" si="420"/>
        <v>#N/A</v>
      </c>
      <c r="EF92" s="170" t="e">
        <f t="shared" si="421"/>
        <v>#N/A</v>
      </c>
      <c r="EG92" s="170" t="e">
        <f t="shared" si="422"/>
        <v>#N/A</v>
      </c>
      <c r="EH92" s="170" t="e">
        <f t="shared" si="423"/>
        <v>#N/A</v>
      </c>
      <c r="EI92" s="170" t="e">
        <f t="shared" si="424"/>
        <v>#N/A</v>
      </c>
      <c r="EJ92" s="170" t="e">
        <f t="shared" si="425"/>
        <v>#N/A</v>
      </c>
      <c r="EK92" s="170" t="e">
        <f t="shared" si="426"/>
        <v>#N/A</v>
      </c>
      <c r="EL92" s="170" t="e">
        <f t="shared" si="427"/>
        <v>#N/A</v>
      </c>
      <c r="EM92" s="170" t="e">
        <f t="shared" si="428"/>
        <v>#N/A</v>
      </c>
      <c r="EN92" s="170" t="e">
        <f t="shared" si="429"/>
        <v>#N/A</v>
      </c>
      <c r="EO92" s="170" t="e">
        <f t="shared" si="430"/>
        <v>#N/A</v>
      </c>
      <c r="EP92" s="170" t="e">
        <f t="shared" si="431"/>
        <v>#N/A</v>
      </c>
      <c r="EQ92" s="170" t="e">
        <f t="shared" si="432"/>
        <v>#N/A</v>
      </c>
      <c r="ER92" s="170" t="e">
        <f t="shared" si="433"/>
        <v>#N/A</v>
      </c>
      <c r="ES92" s="170" t="e">
        <f t="shared" si="434"/>
        <v>#N/A</v>
      </c>
      <c r="ET92" s="170" t="e">
        <f t="shared" si="435"/>
        <v>#N/A</v>
      </c>
      <c r="EU92" s="170" t="e">
        <f t="shared" si="436"/>
        <v>#N/A</v>
      </c>
      <c r="EV92" s="170" t="e">
        <f t="shared" si="437"/>
        <v>#N/A</v>
      </c>
      <c r="EW92" s="170" t="e">
        <f t="shared" si="438"/>
        <v>#N/A</v>
      </c>
      <c r="EX92" s="170" t="e">
        <f t="shared" si="439"/>
        <v>#N/A</v>
      </c>
      <c r="EY92" s="170" t="e">
        <f t="shared" si="440"/>
        <v>#N/A</v>
      </c>
      <c r="EZ92" s="170" t="e">
        <f t="shared" si="441"/>
        <v>#N/A</v>
      </c>
      <c r="FA92" s="170" t="e">
        <f t="shared" si="442"/>
        <v>#N/A</v>
      </c>
      <c r="FB92" s="170" t="e">
        <f t="shared" si="443"/>
        <v>#N/A</v>
      </c>
      <c r="FC92" s="170" t="e">
        <f t="shared" si="444"/>
        <v>#N/A</v>
      </c>
      <c r="FD92" s="170" t="e">
        <f t="shared" si="445"/>
        <v>#N/A</v>
      </c>
      <c r="FE92" s="170" t="e">
        <f t="shared" si="446"/>
        <v>#N/A</v>
      </c>
      <c r="FF92" s="170" t="e">
        <f t="shared" si="447"/>
        <v>#N/A</v>
      </c>
      <c r="FG92" s="170" t="e">
        <f t="shared" si="448"/>
        <v>#N/A</v>
      </c>
      <c r="FH92" s="170" t="e">
        <f t="shared" si="449"/>
        <v>#N/A</v>
      </c>
      <c r="FI92" s="170" t="e">
        <f t="shared" si="450"/>
        <v>#N/A</v>
      </c>
      <c r="FJ92" s="170" t="e">
        <f t="shared" si="451"/>
        <v>#N/A</v>
      </c>
      <c r="FK92" s="170" t="e">
        <f t="shared" si="452"/>
        <v>#N/A</v>
      </c>
      <c r="FL92" s="170" t="e">
        <f t="shared" si="453"/>
        <v>#N/A</v>
      </c>
      <c r="FM92" s="170" t="e">
        <f t="shared" si="454"/>
        <v>#N/A</v>
      </c>
      <c r="FN92" s="170" t="e">
        <f t="shared" si="455"/>
        <v>#N/A</v>
      </c>
      <c r="FO92" s="170" t="e">
        <f t="shared" si="456"/>
        <v>#N/A</v>
      </c>
      <c r="FP92" s="170" t="e">
        <f t="shared" si="457"/>
        <v>#N/A</v>
      </c>
      <c r="FQ92" s="170" t="e">
        <f t="shared" si="458"/>
        <v>#N/A</v>
      </c>
      <c r="FR92" s="170" t="e">
        <f t="shared" si="459"/>
        <v>#N/A</v>
      </c>
      <c r="FS92" s="170" t="e">
        <f t="shared" si="460"/>
        <v>#N/A</v>
      </c>
      <c r="FT92" s="170" t="e">
        <f t="shared" si="461"/>
        <v>#N/A</v>
      </c>
      <c r="FU92" s="170" t="e">
        <f t="shared" si="462"/>
        <v>#N/A</v>
      </c>
      <c r="FV92" s="170" t="e">
        <f t="shared" si="463"/>
        <v>#N/A</v>
      </c>
      <c r="FW92" s="170" t="e">
        <f t="shared" si="464"/>
        <v>#N/A</v>
      </c>
      <c r="FX92" s="170" t="e">
        <f t="shared" si="465"/>
        <v>#N/A</v>
      </c>
      <c r="FY92" s="170" t="e">
        <f t="shared" si="466"/>
        <v>#N/A</v>
      </c>
      <c r="FZ92" s="170" t="e">
        <f t="shared" si="467"/>
        <v>#N/A</v>
      </c>
      <c r="GA92" s="170" t="e">
        <f t="shared" si="468"/>
        <v>#N/A</v>
      </c>
      <c r="GB92" s="170" t="e">
        <f t="shared" si="469"/>
        <v>#N/A</v>
      </c>
      <c r="GC92" s="170" t="e">
        <f t="shared" si="470"/>
        <v>#N/A</v>
      </c>
      <c r="GD92" s="170" t="e">
        <f t="shared" si="471"/>
        <v>#N/A</v>
      </c>
      <c r="GE92" s="170" t="e">
        <f t="shared" si="472"/>
        <v>#N/A</v>
      </c>
      <c r="GF92" s="170" t="e">
        <f t="shared" si="473"/>
        <v>#N/A</v>
      </c>
      <c r="GG92" s="170" t="e">
        <f t="shared" si="474"/>
        <v>#N/A</v>
      </c>
      <c r="GH92" s="170" t="e">
        <f t="shared" si="475"/>
        <v>#N/A</v>
      </c>
      <c r="GI92" s="170" t="e">
        <f t="shared" si="476"/>
        <v>#N/A</v>
      </c>
      <c r="GJ92" s="170" t="e">
        <f t="shared" si="477"/>
        <v>#N/A</v>
      </c>
      <c r="GK92" s="170" t="e">
        <f t="shared" si="478"/>
        <v>#N/A</v>
      </c>
      <c r="GL92" s="170" t="e">
        <f t="shared" si="479"/>
        <v>#N/A</v>
      </c>
      <c r="GM92" s="170" t="e">
        <f t="shared" si="480"/>
        <v>#N/A</v>
      </c>
      <c r="GN92" s="170" t="e">
        <f t="shared" si="481"/>
        <v>#N/A</v>
      </c>
      <c r="GO92" s="170" t="e">
        <f t="shared" si="482"/>
        <v>#N/A</v>
      </c>
      <c r="GP92" s="170" t="e">
        <f t="shared" si="483"/>
        <v>#N/A</v>
      </c>
      <c r="GQ92" s="170" t="e">
        <f t="shared" si="484"/>
        <v>#N/A</v>
      </c>
      <c r="GR92" s="170" t="e">
        <f t="shared" si="485"/>
        <v>#N/A</v>
      </c>
      <c r="GS92" s="170" t="e">
        <f t="shared" si="486"/>
        <v>#N/A</v>
      </c>
      <c r="GT92" s="170" t="e">
        <f t="shared" si="487"/>
        <v>#N/A</v>
      </c>
      <c r="GU92" s="170" t="e">
        <f t="shared" si="488"/>
        <v>#N/A</v>
      </c>
      <c r="GV92" s="170" t="e">
        <f t="shared" si="489"/>
        <v>#N/A</v>
      </c>
      <c r="GW92" s="170" t="e">
        <f t="shared" si="490"/>
        <v>#N/A</v>
      </c>
      <c r="GX92" s="170" t="e">
        <f t="shared" si="491"/>
        <v>#N/A</v>
      </c>
      <c r="GY92" s="170" t="e">
        <f t="shared" si="492"/>
        <v>#N/A</v>
      </c>
      <c r="GZ92" s="170" t="e">
        <f t="shared" si="493"/>
        <v>#N/A</v>
      </c>
      <c r="HA92" s="170" t="e">
        <f t="shared" si="494"/>
        <v>#N/A</v>
      </c>
      <c r="HB92" s="170" t="e">
        <f t="shared" si="495"/>
        <v>#N/A</v>
      </c>
      <c r="HC92" s="170" t="e">
        <f t="shared" si="496"/>
        <v>#N/A</v>
      </c>
      <c r="HD92" s="170" t="e">
        <f t="shared" si="497"/>
        <v>#N/A</v>
      </c>
      <c r="HE92" s="170" t="e">
        <f t="shared" si="498"/>
        <v>#N/A</v>
      </c>
      <c r="HF92" s="170" t="e">
        <f t="shared" si="499"/>
        <v>#N/A</v>
      </c>
      <c r="HG92" s="170" t="e">
        <f t="shared" si="500"/>
        <v>#N/A</v>
      </c>
      <c r="HH92" s="170" t="e">
        <f t="shared" si="501"/>
        <v>#N/A</v>
      </c>
      <c r="HI92" s="170" t="e">
        <f t="shared" si="502"/>
        <v>#N/A</v>
      </c>
      <c r="HJ92" s="170" t="e">
        <f t="shared" si="503"/>
        <v>#N/A</v>
      </c>
      <c r="HK92" s="170" t="e">
        <f t="shared" si="504"/>
        <v>#N/A</v>
      </c>
      <c r="HL92" s="170" t="e">
        <f t="shared" si="505"/>
        <v>#N/A</v>
      </c>
      <c r="HM92" s="170" t="e">
        <f t="shared" si="506"/>
        <v>#N/A</v>
      </c>
      <c r="HN92" s="170" t="e">
        <f t="shared" si="507"/>
        <v>#N/A</v>
      </c>
      <c r="HO92" s="170" t="e">
        <f t="shared" si="508"/>
        <v>#N/A</v>
      </c>
      <c r="HP92" s="170" t="e">
        <f t="shared" si="509"/>
        <v>#N/A</v>
      </c>
      <c r="HQ92" s="170" t="e">
        <f t="shared" si="510"/>
        <v>#N/A</v>
      </c>
      <c r="HR92" s="170" t="e">
        <f t="shared" si="511"/>
        <v>#N/A</v>
      </c>
      <c r="HS92" s="170" t="e">
        <f t="shared" si="512"/>
        <v>#N/A</v>
      </c>
      <c r="HT92" s="170" t="e">
        <f t="shared" si="513"/>
        <v>#N/A</v>
      </c>
    </row>
    <row r="93" spans="1:228" hidden="1" x14ac:dyDescent="0.25">
      <c r="A93" s="4">
        <v>90</v>
      </c>
      <c r="B93" s="110"/>
      <c r="C93" s="118"/>
      <c r="D93" s="123" t="str">
        <f t="shared" si="405"/>
        <v/>
      </c>
      <c r="E93" s="96"/>
      <c r="F93" s="123" t="str">
        <f t="shared" si="406"/>
        <v/>
      </c>
      <c r="G93" s="118"/>
      <c r="H93" s="111"/>
      <c r="I93" s="36" t="str">
        <f t="shared" si="407"/>
        <v/>
      </c>
      <c r="J93" s="36" t="str">
        <f t="shared" si="408"/>
        <v/>
      </c>
      <c r="K93" s="74" t="str">
        <f t="shared" si="514"/>
        <v/>
      </c>
      <c r="L93" s="23"/>
      <c r="M93" s="58"/>
      <c r="N93" s="281"/>
      <c r="O93" s="75" t="str">
        <f>IF(AND(D93&gt;0,E93&gt;0,F93&gt;0),IF(ISBLANK(N93),IF(ISBLANK(L93),"",(F93-D93)*VLOOKUP(L93,VLookups!$A$4:$B$13,2,FALSE)),N93),"")</f>
        <v/>
      </c>
      <c r="P93" s="76" t="str">
        <f t="shared" si="409"/>
        <v/>
      </c>
      <c r="Q93" s="96"/>
      <c r="R93" s="271" t="str">
        <f>IF(AND(Q93&gt;0,E93&gt;0,NOT(O93="")),ABS(VLOOKUP($Q$1,VLookups!$A$43:$B$44,2,FALSE)-_xlfn.NORM.DIST(Q93,K93,O93,TRUE)),"")</f>
        <v/>
      </c>
      <c r="S93" s="95" t="str">
        <f>IF(AND($D93&gt;0,$E93&gt;0,$F93&gt;0,NOT(ISBLANK($L93))),_xlfn.NORM.INV(ABS(VLOOKUP($Q$1,VLookups!$A$43:$B$44,2,FALSE)-S$3),$K93,$O93),"")</f>
        <v/>
      </c>
      <c r="T93" s="94" t="str">
        <f>IF(AND($D93&gt;0,$E93&gt;0,$F93&gt;0,NOT(ISBLANK($L93))),_xlfn.NORM.INV(ABS(VLOOKUP($Q$1,VLookups!$A$43:$B$44,2,FALSE)-T$3),$K93,$O93),"")</f>
        <v/>
      </c>
      <c r="U93" s="95" t="str">
        <f>IF(AND($D93&gt;0,$E93&gt;0,$F93&gt;0,NOT(ISBLANK($L93))),_xlfn.NORM.INV(ABS(VLOOKUP($Q$1,VLookups!$A$43:$B$44,2,FALSE)-U$3),$K93,$O93),"")</f>
        <v/>
      </c>
      <c r="V93" s="94" t="str">
        <f>IF(AND($D93&gt;0,$E93&gt;0,$F93&gt;0,NOT(ISBLANK($L93))),_xlfn.NORM.INV(ABS(VLOOKUP($Q$1,VLookups!$A$43:$B$44,2,FALSE)-V$3),$K93,$O93),"")</f>
        <v/>
      </c>
      <c r="W93" s="95" t="str">
        <f>IF(AND($D93&gt;0,$E93&gt;0,$F93&gt;0,NOT(ISBLANK($L93))),_xlfn.NORM.INV(ABS(VLOOKUP($Q$1,VLookups!$A$43:$B$44,2,FALSE)-W$3),$K93,$O93),"")</f>
        <v/>
      </c>
      <c r="X93" s="94" t="str">
        <f>IF(AND($D93&gt;0,$E93&gt;0,$F93&gt;0,NOT(ISBLANK($L93))),_xlfn.NORM.INV(ABS(VLOOKUP($Q$1,VLookups!$A$43:$B$44,2,FALSE)-X$3),$K93,$O93),"")</f>
        <v/>
      </c>
      <c r="Y93" s="5"/>
      <c r="Z93" s="169" t="str">
        <f t="shared" si="515"/>
        <v/>
      </c>
      <c r="AA93" s="50" t="str">
        <f t="shared" ref="AA93:AT93" si="589">IF(ISNONTEXT($Z93),AB93-$Z93,"")</f>
        <v/>
      </c>
      <c r="AB93" s="50" t="str">
        <f t="shared" si="589"/>
        <v/>
      </c>
      <c r="AC93" s="50" t="str">
        <f t="shared" si="589"/>
        <v/>
      </c>
      <c r="AD93" s="50" t="str">
        <f t="shared" si="589"/>
        <v/>
      </c>
      <c r="AE93" s="50" t="str">
        <f t="shared" si="589"/>
        <v/>
      </c>
      <c r="AF93" s="50" t="str">
        <f t="shared" si="589"/>
        <v/>
      </c>
      <c r="AG93" s="50" t="str">
        <f t="shared" si="589"/>
        <v/>
      </c>
      <c r="AH93" s="50" t="str">
        <f t="shared" si="589"/>
        <v/>
      </c>
      <c r="AI93" s="50" t="str">
        <f t="shared" si="589"/>
        <v/>
      </c>
      <c r="AJ93" s="50" t="str">
        <f t="shared" si="589"/>
        <v/>
      </c>
      <c r="AK93" s="50" t="str">
        <f t="shared" si="589"/>
        <v/>
      </c>
      <c r="AL93" s="50" t="str">
        <f t="shared" si="589"/>
        <v/>
      </c>
      <c r="AM93" s="50" t="str">
        <f t="shared" si="589"/>
        <v/>
      </c>
      <c r="AN93" s="50" t="str">
        <f t="shared" si="589"/>
        <v/>
      </c>
      <c r="AO93" s="50" t="str">
        <f t="shared" si="589"/>
        <v/>
      </c>
      <c r="AP93" s="50" t="str">
        <f t="shared" si="589"/>
        <v/>
      </c>
      <c r="AQ93" s="50" t="str">
        <f t="shared" si="589"/>
        <v/>
      </c>
      <c r="AR93" s="50" t="str">
        <f t="shared" si="589"/>
        <v/>
      </c>
      <c r="AS93" s="50" t="str">
        <f t="shared" si="589"/>
        <v/>
      </c>
      <c r="AT93" s="50" t="str">
        <f t="shared" si="589"/>
        <v/>
      </c>
      <c r="AU93" s="50" t="str">
        <f t="shared" si="517"/>
        <v/>
      </c>
      <c r="AV93" s="50" t="str">
        <f t="shared" ref="AV93:DG93" si="590">IF(ISNONTEXT($Z93),AU93+$Z93,"")</f>
        <v/>
      </c>
      <c r="AW93" s="50" t="str">
        <f t="shared" si="590"/>
        <v/>
      </c>
      <c r="AX93" s="50" t="str">
        <f t="shared" si="590"/>
        <v/>
      </c>
      <c r="AY93" s="50" t="str">
        <f t="shared" si="590"/>
        <v/>
      </c>
      <c r="AZ93" s="50" t="str">
        <f t="shared" si="590"/>
        <v/>
      </c>
      <c r="BA93" s="50" t="str">
        <f t="shared" si="590"/>
        <v/>
      </c>
      <c r="BB93" s="50" t="str">
        <f t="shared" si="590"/>
        <v/>
      </c>
      <c r="BC93" s="50" t="str">
        <f t="shared" si="590"/>
        <v/>
      </c>
      <c r="BD93" s="50" t="str">
        <f t="shared" si="590"/>
        <v/>
      </c>
      <c r="BE93" s="50" t="str">
        <f t="shared" si="590"/>
        <v/>
      </c>
      <c r="BF93" s="50" t="str">
        <f t="shared" si="590"/>
        <v/>
      </c>
      <c r="BG93" s="50" t="str">
        <f t="shared" si="590"/>
        <v/>
      </c>
      <c r="BH93" s="50" t="str">
        <f t="shared" si="590"/>
        <v/>
      </c>
      <c r="BI93" s="50" t="str">
        <f t="shared" si="590"/>
        <v/>
      </c>
      <c r="BJ93" s="50" t="str">
        <f t="shared" si="590"/>
        <v/>
      </c>
      <c r="BK93" s="50" t="str">
        <f t="shared" si="590"/>
        <v/>
      </c>
      <c r="BL93" s="50" t="str">
        <f t="shared" si="590"/>
        <v/>
      </c>
      <c r="BM93" s="50" t="str">
        <f t="shared" si="590"/>
        <v/>
      </c>
      <c r="BN93" s="50" t="str">
        <f t="shared" si="590"/>
        <v/>
      </c>
      <c r="BO93" s="50" t="str">
        <f t="shared" si="590"/>
        <v/>
      </c>
      <c r="BP93" s="50" t="str">
        <f t="shared" si="590"/>
        <v/>
      </c>
      <c r="BQ93" s="50" t="str">
        <f t="shared" si="590"/>
        <v/>
      </c>
      <c r="BR93" s="50" t="str">
        <f t="shared" si="590"/>
        <v/>
      </c>
      <c r="BS93" s="50" t="str">
        <f t="shared" si="590"/>
        <v/>
      </c>
      <c r="BT93" s="50" t="str">
        <f t="shared" si="590"/>
        <v/>
      </c>
      <c r="BU93" s="50" t="str">
        <f t="shared" si="590"/>
        <v/>
      </c>
      <c r="BV93" s="50" t="str">
        <f t="shared" si="590"/>
        <v/>
      </c>
      <c r="BW93" s="50" t="str">
        <f t="shared" si="590"/>
        <v/>
      </c>
      <c r="BX93" s="50" t="str">
        <f t="shared" si="590"/>
        <v/>
      </c>
      <c r="BY93" s="50" t="str">
        <f t="shared" si="590"/>
        <v/>
      </c>
      <c r="BZ93" s="50" t="str">
        <f t="shared" si="590"/>
        <v/>
      </c>
      <c r="CA93" s="50" t="str">
        <f t="shared" si="590"/>
        <v/>
      </c>
      <c r="CB93" s="50" t="str">
        <f t="shared" si="590"/>
        <v/>
      </c>
      <c r="CC93" s="50" t="str">
        <f t="shared" si="590"/>
        <v/>
      </c>
      <c r="CD93" s="50" t="str">
        <f t="shared" si="590"/>
        <v/>
      </c>
      <c r="CE93" s="50" t="str">
        <f t="shared" si="590"/>
        <v/>
      </c>
      <c r="CF93" s="50" t="str">
        <f t="shared" si="590"/>
        <v/>
      </c>
      <c r="CG93" s="50" t="str">
        <f t="shared" si="590"/>
        <v/>
      </c>
      <c r="CH93" s="50" t="str">
        <f t="shared" si="590"/>
        <v/>
      </c>
      <c r="CI93" s="50" t="str">
        <f t="shared" si="590"/>
        <v/>
      </c>
      <c r="CJ93" s="50" t="str">
        <f t="shared" si="590"/>
        <v/>
      </c>
      <c r="CK93" s="50" t="str">
        <f t="shared" si="590"/>
        <v/>
      </c>
      <c r="CL93" s="50" t="str">
        <f t="shared" si="590"/>
        <v/>
      </c>
      <c r="CM93" s="50" t="str">
        <f t="shared" si="590"/>
        <v/>
      </c>
      <c r="CN93" s="50" t="str">
        <f t="shared" si="590"/>
        <v/>
      </c>
      <c r="CO93" s="50" t="str">
        <f t="shared" si="590"/>
        <v/>
      </c>
      <c r="CP93" s="50" t="str">
        <f t="shared" si="590"/>
        <v/>
      </c>
      <c r="CQ93" s="50" t="str">
        <f t="shared" si="590"/>
        <v/>
      </c>
      <c r="CR93" s="50" t="str">
        <f t="shared" si="590"/>
        <v/>
      </c>
      <c r="CS93" s="50" t="str">
        <f t="shared" si="590"/>
        <v/>
      </c>
      <c r="CT93" s="50" t="str">
        <f t="shared" si="590"/>
        <v/>
      </c>
      <c r="CU93" s="50" t="str">
        <f t="shared" si="590"/>
        <v/>
      </c>
      <c r="CV93" s="50" t="str">
        <f t="shared" si="590"/>
        <v/>
      </c>
      <c r="CW93" s="50" t="str">
        <f t="shared" si="590"/>
        <v/>
      </c>
      <c r="CX93" s="50" t="str">
        <f t="shared" si="590"/>
        <v/>
      </c>
      <c r="CY93" s="50" t="str">
        <f t="shared" si="590"/>
        <v/>
      </c>
      <c r="CZ93" s="50" t="str">
        <f t="shared" si="590"/>
        <v/>
      </c>
      <c r="DA93" s="50" t="str">
        <f t="shared" si="590"/>
        <v/>
      </c>
      <c r="DB93" s="50" t="str">
        <f t="shared" si="590"/>
        <v/>
      </c>
      <c r="DC93" s="50" t="str">
        <f t="shared" si="590"/>
        <v/>
      </c>
      <c r="DD93" s="50" t="str">
        <f t="shared" si="590"/>
        <v/>
      </c>
      <c r="DE93" s="50" t="str">
        <f t="shared" si="590"/>
        <v/>
      </c>
      <c r="DF93" s="50" t="str">
        <f t="shared" si="590"/>
        <v/>
      </c>
      <c r="DG93" s="50" t="str">
        <f t="shared" si="590"/>
        <v/>
      </c>
      <c r="DH93" s="50" t="str">
        <f t="shared" ref="DH93:DW93" si="591">IF(ISNONTEXT($Z93),DG93+$Z93,"")</f>
        <v/>
      </c>
      <c r="DI93" s="50" t="str">
        <f t="shared" si="591"/>
        <v/>
      </c>
      <c r="DJ93" s="50" t="str">
        <f t="shared" si="591"/>
        <v/>
      </c>
      <c r="DK93" s="50" t="str">
        <f t="shared" si="591"/>
        <v/>
      </c>
      <c r="DL93" s="50" t="str">
        <f t="shared" si="591"/>
        <v/>
      </c>
      <c r="DM93" s="50" t="str">
        <f t="shared" si="591"/>
        <v/>
      </c>
      <c r="DN93" s="50" t="str">
        <f t="shared" si="591"/>
        <v/>
      </c>
      <c r="DO93" s="50" t="str">
        <f t="shared" si="591"/>
        <v/>
      </c>
      <c r="DP93" s="50" t="str">
        <f t="shared" si="591"/>
        <v/>
      </c>
      <c r="DQ93" s="50" t="str">
        <f t="shared" si="591"/>
        <v/>
      </c>
      <c r="DR93" s="50" t="str">
        <f t="shared" si="591"/>
        <v/>
      </c>
      <c r="DS93" s="50" t="str">
        <f t="shared" si="591"/>
        <v/>
      </c>
      <c r="DT93" s="50" t="str">
        <f t="shared" si="591"/>
        <v/>
      </c>
      <c r="DU93" s="50" t="str">
        <f t="shared" si="591"/>
        <v/>
      </c>
      <c r="DV93" s="50" t="str">
        <f t="shared" si="591"/>
        <v/>
      </c>
      <c r="DW93" s="50" t="str">
        <f t="shared" si="591"/>
        <v/>
      </c>
      <c r="DX93" s="170" t="e">
        <f t="shared" si="413"/>
        <v>#N/A</v>
      </c>
      <c r="DY93" s="170" t="e">
        <f t="shared" si="414"/>
        <v>#N/A</v>
      </c>
      <c r="DZ93" s="170" t="e">
        <f t="shared" si="415"/>
        <v>#N/A</v>
      </c>
      <c r="EA93" s="170" t="e">
        <f t="shared" si="416"/>
        <v>#N/A</v>
      </c>
      <c r="EB93" s="170" t="e">
        <f t="shared" si="417"/>
        <v>#N/A</v>
      </c>
      <c r="EC93" s="170" t="e">
        <f t="shared" si="418"/>
        <v>#N/A</v>
      </c>
      <c r="ED93" s="170" t="e">
        <f t="shared" si="419"/>
        <v>#N/A</v>
      </c>
      <c r="EE93" s="170" t="e">
        <f t="shared" si="420"/>
        <v>#N/A</v>
      </c>
      <c r="EF93" s="170" t="e">
        <f t="shared" si="421"/>
        <v>#N/A</v>
      </c>
      <c r="EG93" s="170" t="e">
        <f t="shared" si="422"/>
        <v>#N/A</v>
      </c>
      <c r="EH93" s="170" t="e">
        <f t="shared" si="423"/>
        <v>#N/A</v>
      </c>
      <c r="EI93" s="170" t="e">
        <f t="shared" si="424"/>
        <v>#N/A</v>
      </c>
      <c r="EJ93" s="170" t="e">
        <f t="shared" si="425"/>
        <v>#N/A</v>
      </c>
      <c r="EK93" s="170" t="e">
        <f t="shared" si="426"/>
        <v>#N/A</v>
      </c>
      <c r="EL93" s="170" t="e">
        <f t="shared" si="427"/>
        <v>#N/A</v>
      </c>
      <c r="EM93" s="170" t="e">
        <f t="shared" si="428"/>
        <v>#N/A</v>
      </c>
      <c r="EN93" s="170" t="e">
        <f t="shared" si="429"/>
        <v>#N/A</v>
      </c>
      <c r="EO93" s="170" t="e">
        <f t="shared" si="430"/>
        <v>#N/A</v>
      </c>
      <c r="EP93" s="170" t="e">
        <f t="shared" si="431"/>
        <v>#N/A</v>
      </c>
      <c r="EQ93" s="170" t="e">
        <f t="shared" si="432"/>
        <v>#N/A</v>
      </c>
      <c r="ER93" s="170" t="e">
        <f t="shared" si="433"/>
        <v>#N/A</v>
      </c>
      <c r="ES93" s="170" t="e">
        <f t="shared" si="434"/>
        <v>#N/A</v>
      </c>
      <c r="ET93" s="170" t="e">
        <f t="shared" si="435"/>
        <v>#N/A</v>
      </c>
      <c r="EU93" s="170" t="e">
        <f t="shared" si="436"/>
        <v>#N/A</v>
      </c>
      <c r="EV93" s="170" t="e">
        <f t="shared" si="437"/>
        <v>#N/A</v>
      </c>
      <c r="EW93" s="170" t="e">
        <f t="shared" si="438"/>
        <v>#N/A</v>
      </c>
      <c r="EX93" s="170" t="e">
        <f t="shared" si="439"/>
        <v>#N/A</v>
      </c>
      <c r="EY93" s="170" t="e">
        <f t="shared" si="440"/>
        <v>#N/A</v>
      </c>
      <c r="EZ93" s="170" t="e">
        <f t="shared" si="441"/>
        <v>#N/A</v>
      </c>
      <c r="FA93" s="170" t="e">
        <f t="shared" si="442"/>
        <v>#N/A</v>
      </c>
      <c r="FB93" s="170" t="e">
        <f t="shared" si="443"/>
        <v>#N/A</v>
      </c>
      <c r="FC93" s="170" t="e">
        <f t="shared" si="444"/>
        <v>#N/A</v>
      </c>
      <c r="FD93" s="170" t="e">
        <f t="shared" si="445"/>
        <v>#N/A</v>
      </c>
      <c r="FE93" s="170" t="e">
        <f t="shared" si="446"/>
        <v>#N/A</v>
      </c>
      <c r="FF93" s="170" t="e">
        <f t="shared" si="447"/>
        <v>#N/A</v>
      </c>
      <c r="FG93" s="170" t="e">
        <f t="shared" si="448"/>
        <v>#N/A</v>
      </c>
      <c r="FH93" s="170" t="e">
        <f t="shared" si="449"/>
        <v>#N/A</v>
      </c>
      <c r="FI93" s="170" t="e">
        <f t="shared" si="450"/>
        <v>#N/A</v>
      </c>
      <c r="FJ93" s="170" t="e">
        <f t="shared" si="451"/>
        <v>#N/A</v>
      </c>
      <c r="FK93" s="170" t="e">
        <f t="shared" si="452"/>
        <v>#N/A</v>
      </c>
      <c r="FL93" s="170" t="e">
        <f t="shared" si="453"/>
        <v>#N/A</v>
      </c>
      <c r="FM93" s="170" t="e">
        <f t="shared" si="454"/>
        <v>#N/A</v>
      </c>
      <c r="FN93" s="170" t="e">
        <f t="shared" si="455"/>
        <v>#N/A</v>
      </c>
      <c r="FO93" s="170" t="e">
        <f t="shared" si="456"/>
        <v>#N/A</v>
      </c>
      <c r="FP93" s="170" t="e">
        <f t="shared" si="457"/>
        <v>#N/A</v>
      </c>
      <c r="FQ93" s="170" t="e">
        <f t="shared" si="458"/>
        <v>#N/A</v>
      </c>
      <c r="FR93" s="170" t="e">
        <f t="shared" si="459"/>
        <v>#N/A</v>
      </c>
      <c r="FS93" s="170" t="e">
        <f t="shared" si="460"/>
        <v>#N/A</v>
      </c>
      <c r="FT93" s="170" t="e">
        <f t="shared" si="461"/>
        <v>#N/A</v>
      </c>
      <c r="FU93" s="170" t="e">
        <f t="shared" si="462"/>
        <v>#N/A</v>
      </c>
      <c r="FV93" s="170" t="e">
        <f t="shared" si="463"/>
        <v>#N/A</v>
      </c>
      <c r="FW93" s="170" t="e">
        <f t="shared" si="464"/>
        <v>#N/A</v>
      </c>
      <c r="FX93" s="170" t="e">
        <f t="shared" si="465"/>
        <v>#N/A</v>
      </c>
      <c r="FY93" s="170" t="e">
        <f t="shared" si="466"/>
        <v>#N/A</v>
      </c>
      <c r="FZ93" s="170" t="e">
        <f t="shared" si="467"/>
        <v>#N/A</v>
      </c>
      <c r="GA93" s="170" t="e">
        <f t="shared" si="468"/>
        <v>#N/A</v>
      </c>
      <c r="GB93" s="170" t="e">
        <f t="shared" si="469"/>
        <v>#N/A</v>
      </c>
      <c r="GC93" s="170" t="e">
        <f t="shared" si="470"/>
        <v>#N/A</v>
      </c>
      <c r="GD93" s="170" t="e">
        <f t="shared" si="471"/>
        <v>#N/A</v>
      </c>
      <c r="GE93" s="170" t="e">
        <f t="shared" si="472"/>
        <v>#N/A</v>
      </c>
      <c r="GF93" s="170" t="e">
        <f t="shared" si="473"/>
        <v>#N/A</v>
      </c>
      <c r="GG93" s="170" t="e">
        <f t="shared" si="474"/>
        <v>#N/A</v>
      </c>
      <c r="GH93" s="170" t="e">
        <f t="shared" si="475"/>
        <v>#N/A</v>
      </c>
      <c r="GI93" s="170" t="e">
        <f t="shared" si="476"/>
        <v>#N/A</v>
      </c>
      <c r="GJ93" s="170" t="e">
        <f t="shared" si="477"/>
        <v>#N/A</v>
      </c>
      <c r="GK93" s="170" t="e">
        <f t="shared" si="478"/>
        <v>#N/A</v>
      </c>
      <c r="GL93" s="170" t="e">
        <f t="shared" si="479"/>
        <v>#N/A</v>
      </c>
      <c r="GM93" s="170" t="e">
        <f t="shared" si="480"/>
        <v>#N/A</v>
      </c>
      <c r="GN93" s="170" t="e">
        <f t="shared" si="481"/>
        <v>#N/A</v>
      </c>
      <c r="GO93" s="170" t="e">
        <f t="shared" si="482"/>
        <v>#N/A</v>
      </c>
      <c r="GP93" s="170" t="e">
        <f t="shared" si="483"/>
        <v>#N/A</v>
      </c>
      <c r="GQ93" s="170" t="e">
        <f t="shared" si="484"/>
        <v>#N/A</v>
      </c>
      <c r="GR93" s="170" t="e">
        <f t="shared" si="485"/>
        <v>#N/A</v>
      </c>
      <c r="GS93" s="170" t="e">
        <f t="shared" si="486"/>
        <v>#N/A</v>
      </c>
      <c r="GT93" s="170" t="e">
        <f t="shared" si="487"/>
        <v>#N/A</v>
      </c>
      <c r="GU93" s="170" t="e">
        <f t="shared" si="488"/>
        <v>#N/A</v>
      </c>
      <c r="GV93" s="170" t="e">
        <f t="shared" si="489"/>
        <v>#N/A</v>
      </c>
      <c r="GW93" s="170" t="e">
        <f t="shared" si="490"/>
        <v>#N/A</v>
      </c>
      <c r="GX93" s="170" t="e">
        <f t="shared" si="491"/>
        <v>#N/A</v>
      </c>
      <c r="GY93" s="170" t="e">
        <f t="shared" si="492"/>
        <v>#N/A</v>
      </c>
      <c r="GZ93" s="170" t="e">
        <f t="shared" si="493"/>
        <v>#N/A</v>
      </c>
      <c r="HA93" s="170" t="e">
        <f t="shared" si="494"/>
        <v>#N/A</v>
      </c>
      <c r="HB93" s="170" t="e">
        <f t="shared" si="495"/>
        <v>#N/A</v>
      </c>
      <c r="HC93" s="170" t="e">
        <f t="shared" si="496"/>
        <v>#N/A</v>
      </c>
      <c r="HD93" s="170" t="e">
        <f t="shared" si="497"/>
        <v>#N/A</v>
      </c>
      <c r="HE93" s="170" t="e">
        <f t="shared" si="498"/>
        <v>#N/A</v>
      </c>
      <c r="HF93" s="170" t="e">
        <f t="shared" si="499"/>
        <v>#N/A</v>
      </c>
      <c r="HG93" s="170" t="e">
        <f t="shared" si="500"/>
        <v>#N/A</v>
      </c>
      <c r="HH93" s="170" t="e">
        <f t="shared" si="501"/>
        <v>#N/A</v>
      </c>
      <c r="HI93" s="170" t="e">
        <f t="shared" si="502"/>
        <v>#N/A</v>
      </c>
      <c r="HJ93" s="170" t="e">
        <f t="shared" si="503"/>
        <v>#N/A</v>
      </c>
      <c r="HK93" s="170" t="e">
        <f t="shared" si="504"/>
        <v>#N/A</v>
      </c>
      <c r="HL93" s="170" t="e">
        <f t="shared" si="505"/>
        <v>#N/A</v>
      </c>
      <c r="HM93" s="170" t="e">
        <f t="shared" si="506"/>
        <v>#N/A</v>
      </c>
      <c r="HN93" s="170" t="e">
        <f t="shared" si="507"/>
        <v>#N/A</v>
      </c>
      <c r="HO93" s="170" t="e">
        <f t="shared" si="508"/>
        <v>#N/A</v>
      </c>
      <c r="HP93" s="170" t="e">
        <f t="shared" si="509"/>
        <v>#N/A</v>
      </c>
      <c r="HQ93" s="170" t="e">
        <f t="shared" si="510"/>
        <v>#N/A</v>
      </c>
      <c r="HR93" s="170" t="e">
        <f t="shared" si="511"/>
        <v>#N/A</v>
      </c>
      <c r="HS93" s="170" t="e">
        <f t="shared" si="512"/>
        <v>#N/A</v>
      </c>
      <c r="HT93" s="170" t="e">
        <f t="shared" si="513"/>
        <v>#N/A</v>
      </c>
    </row>
    <row r="94" spans="1:228" hidden="1" x14ac:dyDescent="0.25">
      <c r="A94" s="4">
        <v>91</v>
      </c>
      <c r="B94" s="110"/>
      <c r="C94" s="118"/>
      <c r="D94" s="123" t="str">
        <f t="shared" si="405"/>
        <v/>
      </c>
      <c r="E94" s="96"/>
      <c r="F94" s="123" t="str">
        <f t="shared" si="406"/>
        <v/>
      </c>
      <c r="G94" s="118"/>
      <c r="H94" s="111"/>
      <c r="I94" s="36" t="str">
        <f t="shared" si="407"/>
        <v/>
      </c>
      <c r="J94" s="36" t="str">
        <f t="shared" si="408"/>
        <v/>
      </c>
      <c r="K94" s="74" t="str">
        <f t="shared" si="514"/>
        <v/>
      </c>
      <c r="L94" s="23"/>
      <c r="M94" s="58"/>
      <c r="N94" s="281"/>
      <c r="O94" s="75" t="str">
        <f>IF(AND(D94&gt;0,E94&gt;0,F94&gt;0),IF(ISBLANK(N94),IF(ISBLANK(L94),"",(F94-D94)*VLOOKUP(L94,VLookups!$A$4:$B$13,2,FALSE)),N94),"")</f>
        <v/>
      </c>
      <c r="P94" s="76" t="str">
        <f t="shared" si="409"/>
        <v/>
      </c>
      <c r="Q94" s="96"/>
      <c r="R94" s="271" t="str">
        <f>IF(AND(Q94&gt;0,E94&gt;0,NOT(O94="")),ABS(VLOOKUP($Q$1,VLookups!$A$43:$B$44,2,FALSE)-_xlfn.NORM.DIST(Q94,K94,O94,TRUE)),"")</f>
        <v/>
      </c>
      <c r="S94" s="95" t="str">
        <f>IF(AND($D94&gt;0,$E94&gt;0,$F94&gt;0,NOT(ISBLANK($L94))),_xlfn.NORM.INV(ABS(VLOOKUP($Q$1,VLookups!$A$43:$B$44,2,FALSE)-S$3),$K94,$O94),"")</f>
        <v/>
      </c>
      <c r="T94" s="94" t="str">
        <f>IF(AND($D94&gt;0,$E94&gt;0,$F94&gt;0,NOT(ISBLANK($L94))),_xlfn.NORM.INV(ABS(VLOOKUP($Q$1,VLookups!$A$43:$B$44,2,FALSE)-T$3),$K94,$O94),"")</f>
        <v/>
      </c>
      <c r="U94" s="95" t="str">
        <f>IF(AND($D94&gt;0,$E94&gt;0,$F94&gt;0,NOT(ISBLANK($L94))),_xlfn.NORM.INV(ABS(VLOOKUP($Q$1,VLookups!$A$43:$B$44,2,FALSE)-U$3),$K94,$O94),"")</f>
        <v/>
      </c>
      <c r="V94" s="94" t="str">
        <f>IF(AND($D94&gt;0,$E94&gt;0,$F94&gt;0,NOT(ISBLANK($L94))),_xlfn.NORM.INV(ABS(VLOOKUP($Q$1,VLookups!$A$43:$B$44,2,FALSE)-V$3),$K94,$O94),"")</f>
        <v/>
      </c>
      <c r="W94" s="95" t="str">
        <f>IF(AND($D94&gt;0,$E94&gt;0,$F94&gt;0,NOT(ISBLANK($L94))),_xlfn.NORM.INV(ABS(VLOOKUP($Q$1,VLookups!$A$43:$B$44,2,FALSE)-W$3),$K94,$O94),"")</f>
        <v/>
      </c>
      <c r="X94" s="94" t="str">
        <f>IF(AND($D94&gt;0,$E94&gt;0,$F94&gt;0,NOT(ISBLANK($L94))),_xlfn.NORM.INV(ABS(VLOOKUP($Q$1,VLookups!$A$43:$B$44,2,FALSE)-X$3),$K94,$O94),"")</f>
        <v/>
      </c>
      <c r="Y94" s="5"/>
      <c r="Z94" s="169" t="str">
        <f t="shared" si="515"/>
        <v/>
      </c>
      <c r="AA94" s="50" t="str">
        <f t="shared" ref="AA94:AT94" si="592">IF(ISNONTEXT($Z94),AB94-$Z94,"")</f>
        <v/>
      </c>
      <c r="AB94" s="50" t="str">
        <f t="shared" si="592"/>
        <v/>
      </c>
      <c r="AC94" s="50" t="str">
        <f t="shared" si="592"/>
        <v/>
      </c>
      <c r="AD94" s="50" t="str">
        <f t="shared" si="592"/>
        <v/>
      </c>
      <c r="AE94" s="50" t="str">
        <f t="shared" si="592"/>
        <v/>
      </c>
      <c r="AF94" s="50" t="str">
        <f t="shared" si="592"/>
        <v/>
      </c>
      <c r="AG94" s="50" t="str">
        <f t="shared" si="592"/>
        <v/>
      </c>
      <c r="AH94" s="50" t="str">
        <f t="shared" si="592"/>
        <v/>
      </c>
      <c r="AI94" s="50" t="str">
        <f t="shared" si="592"/>
        <v/>
      </c>
      <c r="AJ94" s="50" t="str">
        <f t="shared" si="592"/>
        <v/>
      </c>
      <c r="AK94" s="50" t="str">
        <f t="shared" si="592"/>
        <v/>
      </c>
      <c r="AL94" s="50" t="str">
        <f t="shared" si="592"/>
        <v/>
      </c>
      <c r="AM94" s="50" t="str">
        <f t="shared" si="592"/>
        <v/>
      </c>
      <c r="AN94" s="50" t="str">
        <f t="shared" si="592"/>
        <v/>
      </c>
      <c r="AO94" s="50" t="str">
        <f t="shared" si="592"/>
        <v/>
      </c>
      <c r="AP94" s="50" t="str">
        <f t="shared" si="592"/>
        <v/>
      </c>
      <c r="AQ94" s="50" t="str">
        <f t="shared" si="592"/>
        <v/>
      </c>
      <c r="AR94" s="50" t="str">
        <f t="shared" si="592"/>
        <v/>
      </c>
      <c r="AS94" s="50" t="str">
        <f t="shared" si="592"/>
        <v/>
      </c>
      <c r="AT94" s="50" t="str">
        <f t="shared" si="592"/>
        <v/>
      </c>
      <c r="AU94" s="50" t="str">
        <f t="shared" si="517"/>
        <v/>
      </c>
      <c r="AV94" s="50" t="str">
        <f t="shared" ref="AV94:DG94" si="593">IF(ISNONTEXT($Z94),AU94+$Z94,"")</f>
        <v/>
      </c>
      <c r="AW94" s="50" t="str">
        <f t="shared" si="593"/>
        <v/>
      </c>
      <c r="AX94" s="50" t="str">
        <f t="shared" si="593"/>
        <v/>
      </c>
      <c r="AY94" s="50" t="str">
        <f t="shared" si="593"/>
        <v/>
      </c>
      <c r="AZ94" s="50" t="str">
        <f t="shared" si="593"/>
        <v/>
      </c>
      <c r="BA94" s="50" t="str">
        <f t="shared" si="593"/>
        <v/>
      </c>
      <c r="BB94" s="50" t="str">
        <f t="shared" si="593"/>
        <v/>
      </c>
      <c r="BC94" s="50" t="str">
        <f t="shared" si="593"/>
        <v/>
      </c>
      <c r="BD94" s="50" t="str">
        <f t="shared" si="593"/>
        <v/>
      </c>
      <c r="BE94" s="50" t="str">
        <f t="shared" si="593"/>
        <v/>
      </c>
      <c r="BF94" s="50" t="str">
        <f t="shared" si="593"/>
        <v/>
      </c>
      <c r="BG94" s="50" t="str">
        <f t="shared" si="593"/>
        <v/>
      </c>
      <c r="BH94" s="50" t="str">
        <f t="shared" si="593"/>
        <v/>
      </c>
      <c r="BI94" s="50" t="str">
        <f t="shared" si="593"/>
        <v/>
      </c>
      <c r="BJ94" s="50" t="str">
        <f t="shared" si="593"/>
        <v/>
      </c>
      <c r="BK94" s="50" t="str">
        <f t="shared" si="593"/>
        <v/>
      </c>
      <c r="BL94" s="50" t="str">
        <f t="shared" si="593"/>
        <v/>
      </c>
      <c r="BM94" s="50" t="str">
        <f t="shared" si="593"/>
        <v/>
      </c>
      <c r="BN94" s="50" t="str">
        <f t="shared" si="593"/>
        <v/>
      </c>
      <c r="BO94" s="50" t="str">
        <f t="shared" si="593"/>
        <v/>
      </c>
      <c r="BP94" s="50" t="str">
        <f t="shared" si="593"/>
        <v/>
      </c>
      <c r="BQ94" s="50" t="str">
        <f t="shared" si="593"/>
        <v/>
      </c>
      <c r="BR94" s="50" t="str">
        <f t="shared" si="593"/>
        <v/>
      </c>
      <c r="BS94" s="50" t="str">
        <f t="shared" si="593"/>
        <v/>
      </c>
      <c r="BT94" s="50" t="str">
        <f t="shared" si="593"/>
        <v/>
      </c>
      <c r="BU94" s="50" t="str">
        <f t="shared" si="593"/>
        <v/>
      </c>
      <c r="BV94" s="50" t="str">
        <f t="shared" si="593"/>
        <v/>
      </c>
      <c r="BW94" s="50" t="str">
        <f t="shared" si="593"/>
        <v/>
      </c>
      <c r="BX94" s="50" t="str">
        <f t="shared" si="593"/>
        <v/>
      </c>
      <c r="BY94" s="50" t="str">
        <f t="shared" si="593"/>
        <v/>
      </c>
      <c r="BZ94" s="50" t="str">
        <f t="shared" si="593"/>
        <v/>
      </c>
      <c r="CA94" s="50" t="str">
        <f t="shared" si="593"/>
        <v/>
      </c>
      <c r="CB94" s="50" t="str">
        <f t="shared" si="593"/>
        <v/>
      </c>
      <c r="CC94" s="50" t="str">
        <f t="shared" si="593"/>
        <v/>
      </c>
      <c r="CD94" s="50" t="str">
        <f t="shared" si="593"/>
        <v/>
      </c>
      <c r="CE94" s="50" t="str">
        <f t="shared" si="593"/>
        <v/>
      </c>
      <c r="CF94" s="50" t="str">
        <f t="shared" si="593"/>
        <v/>
      </c>
      <c r="CG94" s="50" t="str">
        <f t="shared" si="593"/>
        <v/>
      </c>
      <c r="CH94" s="50" t="str">
        <f t="shared" si="593"/>
        <v/>
      </c>
      <c r="CI94" s="50" t="str">
        <f t="shared" si="593"/>
        <v/>
      </c>
      <c r="CJ94" s="50" t="str">
        <f t="shared" si="593"/>
        <v/>
      </c>
      <c r="CK94" s="50" t="str">
        <f t="shared" si="593"/>
        <v/>
      </c>
      <c r="CL94" s="50" t="str">
        <f t="shared" si="593"/>
        <v/>
      </c>
      <c r="CM94" s="50" t="str">
        <f t="shared" si="593"/>
        <v/>
      </c>
      <c r="CN94" s="50" t="str">
        <f t="shared" si="593"/>
        <v/>
      </c>
      <c r="CO94" s="50" t="str">
        <f t="shared" si="593"/>
        <v/>
      </c>
      <c r="CP94" s="50" t="str">
        <f t="shared" si="593"/>
        <v/>
      </c>
      <c r="CQ94" s="50" t="str">
        <f t="shared" si="593"/>
        <v/>
      </c>
      <c r="CR94" s="50" t="str">
        <f t="shared" si="593"/>
        <v/>
      </c>
      <c r="CS94" s="50" t="str">
        <f t="shared" si="593"/>
        <v/>
      </c>
      <c r="CT94" s="50" t="str">
        <f t="shared" si="593"/>
        <v/>
      </c>
      <c r="CU94" s="50" t="str">
        <f t="shared" si="593"/>
        <v/>
      </c>
      <c r="CV94" s="50" t="str">
        <f t="shared" si="593"/>
        <v/>
      </c>
      <c r="CW94" s="50" t="str">
        <f t="shared" si="593"/>
        <v/>
      </c>
      <c r="CX94" s="50" t="str">
        <f t="shared" si="593"/>
        <v/>
      </c>
      <c r="CY94" s="50" t="str">
        <f t="shared" si="593"/>
        <v/>
      </c>
      <c r="CZ94" s="50" t="str">
        <f t="shared" si="593"/>
        <v/>
      </c>
      <c r="DA94" s="50" t="str">
        <f t="shared" si="593"/>
        <v/>
      </c>
      <c r="DB94" s="50" t="str">
        <f t="shared" si="593"/>
        <v/>
      </c>
      <c r="DC94" s="50" t="str">
        <f t="shared" si="593"/>
        <v/>
      </c>
      <c r="DD94" s="50" t="str">
        <f t="shared" si="593"/>
        <v/>
      </c>
      <c r="DE94" s="50" t="str">
        <f t="shared" si="593"/>
        <v/>
      </c>
      <c r="DF94" s="50" t="str">
        <f t="shared" si="593"/>
        <v/>
      </c>
      <c r="DG94" s="50" t="str">
        <f t="shared" si="593"/>
        <v/>
      </c>
      <c r="DH94" s="50" t="str">
        <f t="shared" ref="DH94:DW94" si="594">IF(ISNONTEXT($Z94),DG94+$Z94,"")</f>
        <v/>
      </c>
      <c r="DI94" s="50" t="str">
        <f t="shared" si="594"/>
        <v/>
      </c>
      <c r="DJ94" s="50" t="str">
        <f t="shared" si="594"/>
        <v/>
      </c>
      <c r="DK94" s="50" t="str">
        <f t="shared" si="594"/>
        <v/>
      </c>
      <c r="DL94" s="50" t="str">
        <f t="shared" si="594"/>
        <v/>
      </c>
      <c r="DM94" s="50" t="str">
        <f t="shared" si="594"/>
        <v/>
      </c>
      <c r="DN94" s="50" t="str">
        <f t="shared" si="594"/>
        <v/>
      </c>
      <c r="DO94" s="50" t="str">
        <f t="shared" si="594"/>
        <v/>
      </c>
      <c r="DP94" s="50" t="str">
        <f t="shared" si="594"/>
        <v/>
      </c>
      <c r="DQ94" s="50" t="str">
        <f t="shared" si="594"/>
        <v/>
      </c>
      <c r="DR94" s="50" t="str">
        <f t="shared" si="594"/>
        <v/>
      </c>
      <c r="DS94" s="50" t="str">
        <f t="shared" si="594"/>
        <v/>
      </c>
      <c r="DT94" s="50" t="str">
        <f t="shared" si="594"/>
        <v/>
      </c>
      <c r="DU94" s="50" t="str">
        <f t="shared" si="594"/>
        <v/>
      </c>
      <c r="DV94" s="50" t="str">
        <f t="shared" si="594"/>
        <v/>
      </c>
      <c r="DW94" s="50" t="str">
        <f t="shared" si="594"/>
        <v/>
      </c>
      <c r="DX94" s="170" t="e">
        <f t="shared" si="413"/>
        <v>#N/A</v>
      </c>
      <c r="DY94" s="170" t="e">
        <f t="shared" si="414"/>
        <v>#N/A</v>
      </c>
      <c r="DZ94" s="170" t="e">
        <f t="shared" si="415"/>
        <v>#N/A</v>
      </c>
      <c r="EA94" s="170" t="e">
        <f t="shared" si="416"/>
        <v>#N/A</v>
      </c>
      <c r="EB94" s="170" t="e">
        <f t="shared" si="417"/>
        <v>#N/A</v>
      </c>
      <c r="EC94" s="170" t="e">
        <f t="shared" si="418"/>
        <v>#N/A</v>
      </c>
      <c r="ED94" s="170" t="e">
        <f t="shared" si="419"/>
        <v>#N/A</v>
      </c>
      <c r="EE94" s="170" t="e">
        <f t="shared" si="420"/>
        <v>#N/A</v>
      </c>
      <c r="EF94" s="170" t="e">
        <f t="shared" si="421"/>
        <v>#N/A</v>
      </c>
      <c r="EG94" s="170" t="e">
        <f t="shared" si="422"/>
        <v>#N/A</v>
      </c>
      <c r="EH94" s="170" t="e">
        <f t="shared" si="423"/>
        <v>#N/A</v>
      </c>
      <c r="EI94" s="170" t="e">
        <f t="shared" si="424"/>
        <v>#N/A</v>
      </c>
      <c r="EJ94" s="170" t="e">
        <f t="shared" si="425"/>
        <v>#N/A</v>
      </c>
      <c r="EK94" s="170" t="e">
        <f t="shared" si="426"/>
        <v>#N/A</v>
      </c>
      <c r="EL94" s="170" t="e">
        <f t="shared" si="427"/>
        <v>#N/A</v>
      </c>
      <c r="EM94" s="170" t="e">
        <f t="shared" si="428"/>
        <v>#N/A</v>
      </c>
      <c r="EN94" s="170" t="e">
        <f t="shared" si="429"/>
        <v>#N/A</v>
      </c>
      <c r="EO94" s="170" t="e">
        <f t="shared" si="430"/>
        <v>#N/A</v>
      </c>
      <c r="EP94" s="170" t="e">
        <f t="shared" si="431"/>
        <v>#N/A</v>
      </c>
      <c r="EQ94" s="170" t="e">
        <f t="shared" si="432"/>
        <v>#N/A</v>
      </c>
      <c r="ER94" s="170" t="e">
        <f t="shared" si="433"/>
        <v>#N/A</v>
      </c>
      <c r="ES94" s="170" t="e">
        <f t="shared" si="434"/>
        <v>#N/A</v>
      </c>
      <c r="ET94" s="170" t="e">
        <f t="shared" si="435"/>
        <v>#N/A</v>
      </c>
      <c r="EU94" s="170" t="e">
        <f t="shared" si="436"/>
        <v>#N/A</v>
      </c>
      <c r="EV94" s="170" t="e">
        <f t="shared" si="437"/>
        <v>#N/A</v>
      </c>
      <c r="EW94" s="170" t="e">
        <f t="shared" si="438"/>
        <v>#N/A</v>
      </c>
      <c r="EX94" s="170" t="e">
        <f t="shared" si="439"/>
        <v>#N/A</v>
      </c>
      <c r="EY94" s="170" t="e">
        <f t="shared" si="440"/>
        <v>#N/A</v>
      </c>
      <c r="EZ94" s="170" t="e">
        <f t="shared" si="441"/>
        <v>#N/A</v>
      </c>
      <c r="FA94" s="170" t="e">
        <f t="shared" si="442"/>
        <v>#N/A</v>
      </c>
      <c r="FB94" s="170" t="e">
        <f t="shared" si="443"/>
        <v>#N/A</v>
      </c>
      <c r="FC94" s="170" t="e">
        <f t="shared" si="444"/>
        <v>#N/A</v>
      </c>
      <c r="FD94" s="170" t="e">
        <f t="shared" si="445"/>
        <v>#N/A</v>
      </c>
      <c r="FE94" s="170" t="e">
        <f t="shared" si="446"/>
        <v>#N/A</v>
      </c>
      <c r="FF94" s="170" t="e">
        <f t="shared" si="447"/>
        <v>#N/A</v>
      </c>
      <c r="FG94" s="170" t="e">
        <f t="shared" si="448"/>
        <v>#N/A</v>
      </c>
      <c r="FH94" s="170" t="e">
        <f t="shared" si="449"/>
        <v>#N/A</v>
      </c>
      <c r="FI94" s="170" t="e">
        <f t="shared" si="450"/>
        <v>#N/A</v>
      </c>
      <c r="FJ94" s="170" t="e">
        <f t="shared" si="451"/>
        <v>#N/A</v>
      </c>
      <c r="FK94" s="170" t="e">
        <f t="shared" si="452"/>
        <v>#N/A</v>
      </c>
      <c r="FL94" s="170" t="e">
        <f t="shared" si="453"/>
        <v>#N/A</v>
      </c>
      <c r="FM94" s="170" t="e">
        <f t="shared" si="454"/>
        <v>#N/A</v>
      </c>
      <c r="FN94" s="170" t="e">
        <f t="shared" si="455"/>
        <v>#N/A</v>
      </c>
      <c r="FO94" s="170" t="e">
        <f t="shared" si="456"/>
        <v>#N/A</v>
      </c>
      <c r="FP94" s="170" t="e">
        <f t="shared" si="457"/>
        <v>#N/A</v>
      </c>
      <c r="FQ94" s="170" t="e">
        <f t="shared" si="458"/>
        <v>#N/A</v>
      </c>
      <c r="FR94" s="170" t="e">
        <f t="shared" si="459"/>
        <v>#N/A</v>
      </c>
      <c r="FS94" s="170" t="e">
        <f t="shared" si="460"/>
        <v>#N/A</v>
      </c>
      <c r="FT94" s="170" t="e">
        <f t="shared" si="461"/>
        <v>#N/A</v>
      </c>
      <c r="FU94" s="170" t="e">
        <f t="shared" si="462"/>
        <v>#N/A</v>
      </c>
      <c r="FV94" s="170" t="e">
        <f t="shared" si="463"/>
        <v>#N/A</v>
      </c>
      <c r="FW94" s="170" t="e">
        <f t="shared" si="464"/>
        <v>#N/A</v>
      </c>
      <c r="FX94" s="170" t="e">
        <f t="shared" si="465"/>
        <v>#N/A</v>
      </c>
      <c r="FY94" s="170" t="e">
        <f t="shared" si="466"/>
        <v>#N/A</v>
      </c>
      <c r="FZ94" s="170" t="e">
        <f t="shared" si="467"/>
        <v>#N/A</v>
      </c>
      <c r="GA94" s="170" t="e">
        <f t="shared" si="468"/>
        <v>#N/A</v>
      </c>
      <c r="GB94" s="170" t="e">
        <f t="shared" si="469"/>
        <v>#N/A</v>
      </c>
      <c r="GC94" s="170" t="e">
        <f t="shared" si="470"/>
        <v>#N/A</v>
      </c>
      <c r="GD94" s="170" t="e">
        <f t="shared" si="471"/>
        <v>#N/A</v>
      </c>
      <c r="GE94" s="170" t="e">
        <f t="shared" si="472"/>
        <v>#N/A</v>
      </c>
      <c r="GF94" s="170" t="e">
        <f t="shared" si="473"/>
        <v>#N/A</v>
      </c>
      <c r="GG94" s="170" t="e">
        <f t="shared" si="474"/>
        <v>#N/A</v>
      </c>
      <c r="GH94" s="170" t="e">
        <f t="shared" si="475"/>
        <v>#N/A</v>
      </c>
      <c r="GI94" s="170" t="e">
        <f t="shared" si="476"/>
        <v>#N/A</v>
      </c>
      <c r="GJ94" s="170" t="e">
        <f t="shared" si="477"/>
        <v>#N/A</v>
      </c>
      <c r="GK94" s="170" t="e">
        <f t="shared" si="478"/>
        <v>#N/A</v>
      </c>
      <c r="GL94" s="170" t="e">
        <f t="shared" si="479"/>
        <v>#N/A</v>
      </c>
      <c r="GM94" s="170" t="e">
        <f t="shared" si="480"/>
        <v>#N/A</v>
      </c>
      <c r="GN94" s="170" t="e">
        <f t="shared" si="481"/>
        <v>#N/A</v>
      </c>
      <c r="GO94" s="170" t="e">
        <f t="shared" si="482"/>
        <v>#N/A</v>
      </c>
      <c r="GP94" s="170" t="e">
        <f t="shared" si="483"/>
        <v>#N/A</v>
      </c>
      <c r="GQ94" s="170" t="e">
        <f t="shared" si="484"/>
        <v>#N/A</v>
      </c>
      <c r="GR94" s="170" t="e">
        <f t="shared" si="485"/>
        <v>#N/A</v>
      </c>
      <c r="GS94" s="170" t="e">
        <f t="shared" si="486"/>
        <v>#N/A</v>
      </c>
      <c r="GT94" s="170" t="e">
        <f t="shared" si="487"/>
        <v>#N/A</v>
      </c>
      <c r="GU94" s="170" t="e">
        <f t="shared" si="488"/>
        <v>#N/A</v>
      </c>
      <c r="GV94" s="170" t="e">
        <f t="shared" si="489"/>
        <v>#N/A</v>
      </c>
      <c r="GW94" s="170" t="e">
        <f t="shared" si="490"/>
        <v>#N/A</v>
      </c>
      <c r="GX94" s="170" t="e">
        <f t="shared" si="491"/>
        <v>#N/A</v>
      </c>
      <c r="GY94" s="170" t="e">
        <f t="shared" si="492"/>
        <v>#N/A</v>
      </c>
      <c r="GZ94" s="170" t="e">
        <f t="shared" si="493"/>
        <v>#N/A</v>
      </c>
      <c r="HA94" s="170" t="e">
        <f t="shared" si="494"/>
        <v>#N/A</v>
      </c>
      <c r="HB94" s="170" t="e">
        <f t="shared" si="495"/>
        <v>#N/A</v>
      </c>
      <c r="HC94" s="170" t="e">
        <f t="shared" si="496"/>
        <v>#N/A</v>
      </c>
      <c r="HD94" s="170" t="e">
        <f t="shared" si="497"/>
        <v>#N/A</v>
      </c>
      <c r="HE94" s="170" t="e">
        <f t="shared" si="498"/>
        <v>#N/A</v>
      </c>
      <c r="HF94" s="170" t="e">
        <f t="shared" si="499"/>
        <v>#N/A</v>
      </c>
      <c r="HG94" s="170" t="e">
        <f t="shared" si="500"/>
        <v>#N/A</v>
      </c>
      <c r="HH94" s="170" t="e">
        <f t="shared" si="501"/>
        <v>#N/A</v>
      </c>
      <c r="HI94" s="170" t="e">
        <f t="shared" si="502"/>
        <v>#N/A</v>
      </c>
      <c r="HJ94" s="170" t="e">
        <f t="shared" si="503"/>
        <v>#N/A</v>
      </c>
      <c r="HK94" s="170" t="e">
        <f t="shared" si="504"/>
        <v>#N/A</v>
      </c>
      <c r="HL94" s="170" t="e">
        <f t="shared" si="505"/>
        <v>#N/A</v>
      </c>
      <c r="HM94" s="170" t="e">
        <f t="shared" si="506"/>
        <v>#N/A</v>
      </c>
      <c r="HN94" s="170" t="e">
        <f t="shared" si="507"/>
        <v>#N/A</v>
      </c>
      <c r="HO94" s="170" t="e">
        <f t="shared" si="508"/>
        <v>#N/A</v>
      </c>
      <c r="HP94" s="170" t="e">
        <f t="shared" si="509"/>
        <v>#N/A</v>
      </c>
      <c r="HQ94" s="170" t="e">
        <f t="shared" si="510"/>
        <v>#N/A</v>
      </c>
      <c r="HR94" s="170" t="e">
        <f t="shared" si="511"/>
        <v>#N/A</v>
      </c>
      <c r="HS94" s="170" t="e">
        <f t="shared" si="512"/>
        <v>#N/A</v>
      </c>
      <c r="HT94" s="170" t="e">
        <f t="shared" si="513"/>
        <v>#N/A</v>
      </c>
    </row>
    <row r="95" spans="1:228" hidden="1" x14ac:dyDescent="0.25">
      <c r="A95" s="4">
        <v>92</v>
      </c>
      <c r="B95" s="110"/>
      <c r="C95" s="118"/>
      <c r="D95" s="123" t="str">
        <f t="shared" si="405"/>
        <v/>
      </c>
      <c r="E95" s="96"/>
      <c r="F95" s="123" t="str">
        <f t="shared" si="406"/>
        <v/>
      </c>
      <c r="G95" s="118"/>
      <c r="H95" s="111"/>
      <c r="I95" s="36" t="str">
        <f t="shared" si="407"/>
        <v/>
      </c>
      <c r="J95" s="36" t="str">
        <f t="shared" si="408"/>
        <v/>
      </c>
      <c r="K95" s="74" t="str">
        <f t="shared" si="514"/>
        <v/>
      </c>
      <c r="L95" s="23"/>
      <c r="M95" s="58"/>
      <c r="N95" s="281"/>
      <c r="O95" s="75" t="str">
        <f>IF(AND(D95&gt;0,E95&gt;0,F95&gt;0),IF(ISBLANK(N95),IF(ISBLANK(L95),"",(F95-D95)*VLOOKUP(L95,VLookups!$A$4:$B$13,2,FALSE)),N95),"")</f>
        <v/>
      </c>
      <c r="P95" s="76" t="str">
        <f t="shared" si="409"/>
        <v/>
      </c>
      <c r="Q95" s="96"/>
      <c r="R95" s="271" t="str">
        <f>IF(AND(Q95&gt;0,E95&gt;0,NOT(O95="")),ABS(VLOOKUP($Q$1,VLookups!$A$43:$B$44,2,FALSE)-_xlfn.NORM.DIST(Q95,K95,O95,TRUE)),"")</f>
        <v/>
      </c>
      <c r="S95" s="95" t="str">
        <f>IF(AND($D95&gt;0,$E95&gt;0,$F95&gt;0,NOT(ISBLANK($L95))),_xlfn.NORM.INV(ABS(VLOOKUP($Q$1,VLookups!$A$43:$B$44,2,FALSE)-S$3),$K95,$O95),"")</f>
        <v/>
      </c>
      <c r="T95" s="94" t="str">
        <f>IF(AND($D95&gt;0,$E95&gt;0,$F95&gt;0,NOT(ISBLANK($L95))),_xlfn.NORM.INV(ABS(VLOOKUP($Q$1,VLookups!$A$43:$B$44,2,FALSE)-T$3),$K95,$O95),"")</f>
        <v/>
      </c>
      <c r="U95" s="95" t="str">
        <f>IF(AND($D95&gt;0,$E95&gt;0,$F95&gt;0,NOT(ISBLANK($L95))),_xlfn.NORM.INV(ABS(VLOOKUP($Q$1,VLookups!$A$43:$B$44,2,FALSE)-U$3),$K95,$O95),"")</f>
        <v/>
      </c>
      <c r="V95" s="94" t="str">
        <f>IF(AND($D95&gt;0,$E95&gt;0,$F95&gt;0,NOT(ISBLANK($L95))),_xlfn.NORM.INV(ABS(VLOOKUP($Q$1,VLookups!$A$43:$B$44,2,FALSE)-V$3),$K95,$O95),"")</f>
        <v/>
      </c>
      <c r="W95" s="95" t="str">
        <f>IF(AND($D95&gt;0,$E95&gt;0,$F95&gt;0,NOT(ISBLANK($L95))),_xlfn.NORM.INV(ABS(VLOOKUP($Q$1,VLookups!$A$43:$B$44,2,FALSE)-W$3),$K95,$O95),"")</f>
        <v/>
      </c>
      <c r="X95" s="94" t="str">
        <f>IF(AND($D95&gt;0,$E95&gt;0,$F95&gt;0,NOT(ISBLANK($L95))),_xlfn.NORM.INV(ABS(VLOOKUP($Q$1,VLookups!$A$43:$B$44,2,FALSE)-X$3),$K95,$O95),"")</f>
        <v/>
      </c>
      <c r="Y95" s="5"/>
      <c r="Z95" s="169" t="str">
        <f t="shared" si="515"/>
        <v/>
      </c>
      <c r="AA95" s="50" t="str">
        <f t="shared" ref="AA95:AT95" si="595">IF(ISNONTEXT($Z95),AB95-$Z95,"")</f>
        <v/>
      </c>
      <c r="AB95" s="50" t="str">
        <f t="shared" si="595"/>
        <v/>
      </c>
      <c r="AC95" s="50" t="str">
        <f t="shared" si="595"/>
        <v/>
      </c>
      <c r="AD95" s="50" t="str">
        <f t="shared" si="595"/>
        <v/>
      </c>
      <c r="AE95" s="50" t="str">
        <f t="shared" si="595"/>
        <v/>
      </c>
      <c r="AF95" s="50" t="str">
        <f t="shared" si="595"/>
        <v/>
      </c>
      <c r="AG95" s="50" t="str">
        <f t="shared" si="595"/>
        <v/>
      </c>
      <c r="AH95" s="50" t="str">
        <f t="shared" si="595"/>
        <v/>
      </c>
      <c r="AI95" s="50" t="str">
        <f t="shared" si="595"/>
        <v/>
      </c>
      <c r="AJ95" s="50" t="str">
        <f t="shared" si="595"/>
        <v/>
      </c>
      <c r="AK95" s="50" t="str">
        <f t="shared" si="595"/>
        <v/>
      </c>
      <c r="AL95" s="50" t="str">
        <f t="shared" si="595"/>
        <v/>
      </c>
      <c r="AM95" s="50" t="str">
        <f t="shared" si="595"/>
        <v/>
      </c>
      <c r="AN95" s="50" t="str">
        <f t="shared" si="595"/>
        <v/>
      </c>
      <c r="AO95" s="50" t="str">
        <f t="shared" si="595"/>
        <v/>
      </c>
      <c r="AP95" s="50" t="str">
        <f t="shared" si="595"/>
        <v/>
      </c>
      <c r="AQ95" s="50" t="str">
        <f t="shared" si="595"/>
        <v/>
      </c>
      <c r="AR95" s="50" t="str">
        <f t="shared" si="595"/>
        <v/>
      </c>
      <c r="AS95" s="50" t="str">
        <f t="shared" si="595"/>
        <v/>
      </c>
      <c r="AT95" s="50" t="str">
        <f t="shared" si="595"/>
        <v/>
      </c>
      <c r="AU95" s="50" t="str">
        <f t="shared" si="517"/>
        <v/>
      </c>
      <c r="AV95" s="50" t="str">
        <f t="shared" ref="AV95:DG95" si="596">IF(ISNONTEXT($Z95),AU95+$Z95,"")</f>
        <v/>
      </c>
      <c r="AW95" s="50" t="str">
        <f t="shared" si="596"/>
        <v/>
      </c>
      <c r="AX95" s="50" t="str">
        <f t="shared" si="596"/>
        <v/>
      </c>
      <c r="AY95" s="50" t="str">
        <f t="shared" si="596"/>
        <v/>
      </c>
      <c r="AZ95" s="50" t="str">
        <f t="shared" si="596"/>
        <v/>
      </c>
      <c r="BA95" s="50" t="str">
        <f t="shared" si="596"/>
        <v/>
      </c>
      <c r="BB95" s="50" t="str">
        <f t="shared" si="596"/>
        <v/>
      </c>
      <c r="BC95" s="50" t="str">
        <f t="shared" si="596"/>
        <v/>
      </c>
      <c r="BD95" s="50" t="str">
        <f t="shared" si="596"/>
        <v/>
      </c>
      <c r="BE95" s="50" t="str">
        <f t="shared" si="596"/>
        <v/>
      </c>
      <c r="BF95" s="50" t="str">
        <f t="shared" si="596"/>
        <v/>
      </c>
      <c r="BG95" s="50" t="str">
        <f t="shared" si="596"/>
        <v/>
      </c>
      <c r="BH95" s="50" t="str">
        <f t="shared" si="596"/>
        <v/>
      </c>
      <c r="BI95" s="50" t="str">
        <f t="shared" si="596"/>
        <v/>
      </c>
      <c r="BJ95" s="50" t="str">
        <f t="shared" si="596"/>
        <v/>
      </c>
      <c r="BK95" s="50" t="str">
        <f t="shared" si="596"/>
        <v/>
      </c>
      <c r="BL95" s="50" t="str">
        <f t="shared" si="596"/>
        <v/>
      </c>
      <c r="BM95" s="50" t="str">
        <f t="shared" si="596"/>
        <v/>
      </c>
      <c r="BN95" s="50" t="str">
        <f t="shared" si="596"/>
        <v/>
      </c>
      <c r="BO95" s="50" t="str">
        <f t="shared" si="596"/>
        <v/>
      </c>
      <c r="BP95" s="50" t="str">
        <f t="shared" si="596"/>
        <v/>
      </c>
      <c r="BQ95" s="50" t="str">
        <f t="shared" si="596"/>
        <v/>
      </c>
      <c r="BR95" s="50" t="str">
        <f t="shared" si="596"/>
        <v/>
      </c>
      <c r="BS95" s="50" t="str">
        <f t="shared" si="596"/>
        <v/>
      </c>
      <c r="BT95" s="50" t="str">
        <f t="shared" si="596"/>
        <v/>
      </c>
      <c r="BU95" s="50" t="str">
        <f t="shared" si="596"/>
        <v/>
      </c>
      <c r="BV95" s="50" t="str">
        <f t="shared" si="596"/>
        <v/>
      </c>
      <c r="BW95" s="50" t="str">
        <f t="shared" si="596"/>
        <v/>
      </c>
      <c r="BX95" s="50" t="str">
        <f t="shared" si="596"/>
        <v/>
      </c>
      <c r="BY95" s="50" t="str">
        <f t="shared" si="596"/>
        <v/>
      </c>
      <c r="BZ95" s="50" t="str">
        <f t="shared" si="596"/>
        <v/>
      </c>
      <c r="CA95" s="50" t="str">
        <f t="shared" si="596"/>
        <v/>
      </c>
      <c r="CB95" s="50" t="str">
        <f t="shared" si="596"/>
        <v/>
      </c>
      <c r="CC95" s="50" t="str">
        <f t="shared" si="596"/>
        <v/>
      </c>
      <c r="CD95" s="50" t="str">
        <f t="shared" si="596"/>
        <v/>
      </c>
      <c r="CE95" s="50" t="str">
        <f t="shared" si="596"/>
        <v/>
      </c>
      <c r="CF95" s="50" t="str">
        <f t="shared" si="596"/>
        <v/>
      </c>
      <c r="CG95" s="50" t="str">
        <f t="shared" si="596"/>
        <v/>
      </c>
      <c r="CH95" s="50" t="str">
        <f t="shared" si="596"/>
        <v/>
      </c>
      <c r="CI95" s="50" t="str">
        <f t="shared" si="596"/>
        <v/>
      </c>
      <c r="CJ95" s="50" t="str">
        <f t="shared" si="596"/>
        <v/>
      </c>
      <c r="CK95" s="50" t="str">
        <f t="shared" si="596"/>
        <v/>
      </c>
      <c r="CL95" s="50" t="str">
        <f t="shared" si="596"/>
        <v/>
      </c>
      <c r="CM95" s="50" t="str">
        <f t="shared" si="596"/>
        <v/>
      </c>
      <c r="CN95" s="50" t="str">
        <f t="shared" si="596"/>
        <v/>
      </c>
      <c r="CO95" s="50" t="str">
        <f t="shared" si="596"/>
        <v/>
      </c>
      <c r="CP95" s="50" t="str">
        <f t="shared" si="596"/>
        <v/>
      </c>
      <c r="CQ95" s="50" t="str">
        <f t="shared" si="596"/>
        <v/>
      </c>
      <c r="CR95" s="50" t="str">
        <f t="shared" si="596"/>
        <v/>
      </c>
      <c r="CS95" s="50" t="str">
        <f t="shared" si="596"/>
        <v/>
      </c>
      <c r="CT95" s="50" t="str">
        <f t="shared" si="596"/>
        <v/>
      </c>
      <c r="CU95" s="50" t="str">
        <f t="shared" si="596"/>
        <v/>
      </c>
      <c r="CV95" s="50" t="str">
        <f t="shared" si="596"/>
        <v/>
      </c>
      <c r="CW95" s="50" t="str">
        <f t="shared" si="596"/>
        <v/>
      </c>
      <c r="CX95" s="50" t="str">
        <f t="shared" si="596"/>
        <v/>
      </c>
      <c r="CY95" s="50" t="str">
        <f t="shared" si="596"/>
        <v/>
      </c>
      <c r="CZ95" s="50" t="str">
        <f t="shared" si="596"/>
        <v/>
      </c>
      <c r="DA95" s="50" t="str">
        <f t="shared" si="596"/>
        <v/>
      </c>
      <c r="DB95" s="50" t="str">
        <f t="shared" si="596"/>
        <v/>
      </c>
      <c r="DC95" s="50" t="str">
        <f t="shared" si="596"/>
        <v/>
      </c>
      <c r="DD95" s="50" t="str">
        <f t="shared" si="596"/>
        <v/>
      </c>
      <c r="DE95" s="50" t="str">
        <f t="shared" si="596"/>
        <v/>
      </c>
      <c r="DF95" s="50" t="str">
        <f t="shared" si="596"/>
        <v/>
      </c>
      <c r="DG95" s="50" t="str">
        <f t="shared" si="596"/>
        <v/>
      </c>
      <c r="DH95" s="50" t="str">
        <f t="shared" ref="DH95:DW95" si="597">IF(ISNONTEXT($Z95),DG95+$Z95,"")</f>
        <v/>
      </c>
      <c r="DI95" s="50" t="str">
        <f t="shared" si="597"/>
        <v/>
      </c>
      <c r="DJ95" s="50" t="str">
        <f t="shared" si="597"/>
        <v/>
      </c>
      <c r="DK95" s="50" t="str">
        <f t="shared" si="597"/>
        <v/>
      </c>
      <c r="DL95" s="50" t="str">
        <f t="shared" si="597"/>
        <v/>
      </c>
      <c r="DM95" s="50" t="str">
        <f t="shared" si="597"/>
        <v/>
      </c>
      <c r="DN95" s="50" t="str">
        <f t="shared" si="597"/>
        <v/>
      </c>
      <c r="DO95" s="50" t="str">
        <f t="shared" si="597"/>
        <v/>
      </c>
      <c r="DP95" s="50" t="str">
        <f t="shared" si="597"/>
        <v/>
      </c>
      <c r="DQ95" s="50" t="str">
        <f t="shared" si="597"/>
        <v/>
      </c>
      <c r="DR95" s="50" t="str">
        <f t="shared" si="597"/>
        <v/>
      </c>
      <c r="DS95" s="50" t="str">
        <f t="shared" si="597"/>
        <v/>
      </c>
      <c r="DT95" s="50" t="str">
        <f t="shared" si="597"/>
        <v/>
      </c>
      <c r="DU95" s="50" t="str">
        <f t="shared" si="597"/>
        <v/>
      </c>
      <c r="DV95" s="50" t="str">
        <f t="shared" si="597"/>
        <v/>
      </c>
      <c r="DW95" s="50" t="str">
        <f t="shared" si="597"/>
        <v/>
      </c>
      <c r="DX95" s="170" t="e">
        <f t="shared" si="413"/>
        <v>#N/A</v>
      </c>
      <c r="DY95" s="170" t="e">
        <f t="shared" si="414"/>
        <v>#N/A</v>
      </c>
      <c r="DZ95" s="170" t="e">
        <f t="shared" si="415"/>
        <v>#N/A</v>
      </c>
      <c r="EA95" s="170" t="e">
        <f t="shared" si="416"/>
        <v>#N/A</v>
      </c>
      <c r="EB95" s="170" t="e">
        <f t="shared" si="417"/>
        <v>#N/A</v>
      </c>
      <c r="EC95" s="170" t="e">
        <f t="shared" si="418"/>
        <v>#N/A</v>
      </c>
      <c r="ED95" s="170" t="e">
        <f t="shared" si="419"/>
        <v>#N/A</v>
      </c>
      <c r="EE95" s="170" t="e">
        <f t="shared" si="420"/>
        <v>#N/A</v>
      </c>
      <c r="EF95" s="170" t="e">
        <f t="shared" si="421"/>
        <v>#N/A</v>
      </c>
      <c r="EG95" s="170" t="e">
        <f t="shared" si="422"/>
        <v>#N/A</v>
      </c>
      <c r="EH95" s="170" t="e">
        <f t="shared" si="423"/>
        <v>#N/A</v>
      </c>
      <c r="EI95" s="170" t="e">
        <f t="shared" si="424"/>
        <v>#N/A</v>
      </c>
      <c r="EJ95" s="170" t="e">
        <f t="shared" si="425"/>
        <v>#N/A</v>
      </c>
      <c r="EK95" s="170" t="e">
        <f t="shared" si="426"/>
        <v>#N/A</v>
      </c>
      <c r="EL95" s="170" t="e">
        <f t="shared" si="427"/>
        <v>#N/A</v>
      </c>
      <c r="EM95" s="170" t="e">
        <f t="shared" si="428"/>
        <v>#N/A</v>
      </c>
      <c r="EN95" s="170" t="e">
        <f t="shared" si="429"/>
        <v>#N/A</v>
      </c>
      <c r="EO95" s="170" t="e">
        <f t="shared" si="430"/>
        <v>#N/A</v>
      </c>
      <c r="EP95" s="170" t="e">
        <f t="shared" si="431"/>
        <v>#N/A</v>
      </c>
      <c r="EQ95" s="170" t="e">
        <f t="shared" si="432"/>
        <v>#N/A</v>
      </c>
      <c r="ER95" s="170" t="e">
        <f t="shared" si="433"/>
        <v>#N/A</v>
      </c>
      <c r="ES95" s="170" t="e">
        <f t="shared" si="434"/>
        <v>#N/A</v>
      </c>
      <c r="ET95" s="170" t="e">
        <f t="shared" si="435"/>
        <v>#N/A</v>
      </c>
      <c r="EU95" s="170" t="e">
        <f t="shared" si="436"/>
        <v>#N/A</v>
      </c>
      <c r="EV95" s="170" t="e">
        <f t="shared" si="437"/>
        <v>#N/A</v>
      </c>
      <c r="EW95" s="170" t="e">
        <f t="shared" si="438"/>
        <v>#N/A</v>
      </c>
      <c r="EX95" s="170" t="e">
        <f t="shared" si="439"/>
        <v>#N/A</v>
      </c>
      <c r="EY95" s="170" t="e">
        <f t="shared" si="440"/>
        <v>#N/A</v>
      </c>
      <c r="EZ95" s="170" t="e">
        <f t="shared" si="441"/>
        <v>#N/A</v>
      </c>
      <c r="FA95" s="170" t="e">
        <f t="shared" si="442"/>
        <v>#N/A</v>
      </c>
      <c r="FB95" s="170" t="e">
        <f t="shared" si="443"/>
        <v>#N/A</v>
      </c>
      <c r="FC95" s="170" t="e">
        <f t="shared" si="444"/>
        <v>#N/A</v>
      </c>
      <c r="FD95" s="170" t="e">
        <f t="shared" si="445"/>
        <v>#N/A</v>
      </c>
      <c r="FE95" s="170" t="e">
        <f t="shared" si="446"/>
        <v>#N/A</v>
      </c>
      <c r="FF95" s="170" t="e">
        <f t="shared" si="447"/>
        <v>#N/A</v>
      </c>
      <c r="FG95" s="170" t="e">
        <f t="shared" si="448"/>
        <v>#N/A</v>
      </c>
      <c r="FH95" s="170" t="e">
        <f t="shared" si="449"/>
        <v>#N/A</v>
      </c>
      <c r="FI95" s="170" t="e">
        <f t="shared" si="450"/>
        <v>#N/A</v>
      </c>
      <c r="FJ95" s="170" t="e">
        <f t="shared" si="451"/>
        <v>#N/A</v>
      </c>
      <c r="FK95" s="170" t="e">
        <f t="shared" si="452"/>
        <v>#N/A</v>
      </c>
      <c r="FL95" s="170" t="e">
        <f t="shared" si="453"/>
        <v>#N/A</v>
      </c>
      <c r="FM95" s="170" t="e">
        <f t="shared" si="454"/>
        <v>#N/A</v>
      </c>
      <c r="FN95" s="170" t="e">
        <f t="shared" si="455"/>
        <v>#N/A</v>
      </c>
      <c r="FO95" s="170" t="e">
        <f t="shared" si="456"/>
        <v>#N/A</v>
      </c>
      <c r="FP95" s="170" t="e">
        <f t="shared" si="457"/>
        <v>#N/A</v>
      </c>
      <c r="FQ95" s="170" t="e">
        <f t="shared" si="458"/>
        <v>#N/A</v>
      </c>
      <c r="FR95" s="170" t="e">
        <f t="shared" si="459"/>
        <v>#N/A</v>
      </c>
      <c r="FS95" s="170" t="e">
        <f t="shared" si="460"/>
        <v>#N/A</v>
      </c>
      <c r="FT95" s="170" t="e">
        <f t="shared" si="461"/>
        <v>#N/A</v>
      </c>
      <c r="FU95" s="170" t="e">
        <f t="shared" si="462"/>
        <v>#N/A</v>
      </c>
      <c r="FV95" s="170" t="e">
        <f t="shared" si="463"/>
        <v>#N/A</v>
      </c>
      <c r="FW95" s="170" t="e">
        <f t="shared" si="464"/>
        <v>#N/A</v>
      </c>
      <c r="FX95" s="170" t="e">
        <f t="shared" si="465"/>
        <v>#N/A</v>
      </c>
      <c r="FY95" s="170" t="e">
        <f t="shared" si="466"/>
        <v>#N/A</v>
      </c>
      <c r="FZ95" s="170" t="e">
        <f t="shared" si="467"/>
        <v>#N/A</v>
      </c>
      <c r="GA95" s="170" t="e">
        <f t="shared" si="468"/>
        <v>#N/A</v>
      </c>
      <c r="GB95" s="170" t="e">
        <f t="shared" si="469"/>
        <v>#N/A</v>
      </c>
      <c r="GC95" s="170" t="e">
        <f t="shared" si="470"/>
        <v>#N/A</v>
      </c>
      <c r="GD95" s="170" t="e">
        <f t="shared" si="471"/>
        <v>#N/A</v>
      </c>
      <c r="GE95" s="170" t="e">
        <f t="shared" si="472"/>
        <v>#N/A</v>
      </c>
      <c r="GF95" s="170" t="e">
        <f t="shared" si="473"/>
        <v>#N/A</v>
      </c>
      <c r="GG95" s="170" t="e">
        <f t="shared" si="474"/>
        <v>#N/A</v>
      </c>
      <c r="GH95" s="170" t="e">
        <f t="shared" si="475"/>
        <v>#N/A</v>
      </c>
      <c r="GI95" s="170" t="e">
        <f t="shared" si="476"/>
        <v>#N/A</v>
      </c>
      <c r="GJ95" s="170" t="e">
        <f t="shared" si="477"/>
        <v>#N/A</v>
      </c>
      <c r="GK95" s="170" t="e">
        <f t="shared" si="478"/>
        <v>#N/A</v>
      </c>
      <c r="GL95" s="170" t="e">
        <f t="shared" si="479"/>
        <v>#N/A</v>
      </c>
      <c r="GM95" s="170" t="e">
        <f t="shared" si="480"/>
        <v>#N/A</v>
      </c>
      <c r="GN95" s="170" t="e">
        <f t="shared" si="481"/>
        <v>#N/A</v>
      </c>
      <c r="GO95" s="170" t="e">
        <f t="shared" si="482"/>
        <v>#N/A</v>
      </c>
      <c r="GP95" s="170" t="e">
        <f t="shared" si="483"/>
        <v>#N/A</v>
      </c>
      <c r="GQ95" s="170" t="e">
        <f t="shared" si="484"/>
        <v>#N/A</v>
      </c>
      <c r="GR95" s="170" t="e">
        <f t="shared" si="485"/>
        <v>#N/A</v>
      </c>
      <c r="GS95" s="170" t="e">
        <f t="shared" si="486"/>
        <v>#N/A</v>
      </c>
      <c r="GT95" s="170" t="e">
        <f t="shared" si="487"/>
        <v>#N/A</v>
      </c>
      <c r="GU95" s="170" t="e">
        <f t="shared" si="488"/>
        <v>#N/A</v>
      </c>
      <c r="GV95" s="170" t="e">
        <f t="shared" si="489"/>
        <v>#N/A</v>
      </c>
      <c r="GW95" s="170" t="e">
        <f t="shared" si="490"/>
        <v>#N/A</v>
      </c>
      <c r="GX95" s="170" t="e">
        <f t="shared" si="491"/>
        <v>#N/A</v>
      </c>
      <c r="GY95" s="170" t="e">
        <f t="shared" si="492"/>
        <v>#N/A</v>
      </c>
      <c r="GZ95" s="170" t="e">
        <f t="shared" si="493"/>
        <v>#N/A</v>
      </c>
      <c r="HA95" s="170" t="e">
        <f t="shared" si="494"/>
        <v>#N/A</v>
      </c>
      <c r="HB95" s="170" t="e">
        <f t="shared" si="495"/>
        <v>#N/A</v>
      </c>
      <c r="HC95" s="170" t="e">
        <f t="shared" si="496"/>
        <v>#N/A</v>
      </c>
      <c r="HD95" s="170" t="e">
        <f t="shared" si="497"/>
        <v>#N/A</v>
      </c>
      <c r="HE95" s="170" t="e">
        <f t="shared" si="498"/>
        <v>#N/A</v>
      </c>
      <c r="HF95" s="170" t="e">
        <f t="shared" si="499"/>
        <v>#N/A</v>
      </c>
      <c r="HG95" s="170" t="e">
        <f t="shared" si="500"/>
        <v>#N/A</v>
      </c>
      <c r="HH95" s="170" t="e">
        <f t="shared" si="501"/>
        <v>#N/A</v>
      </c>
      <c r="HI95" s="170" t="e">
        <f t="shared" si="502"/>
        <v>#N/A</v>
      </c>
      <c r="HJ95" s="170" t="e">
        <f t="shared" si="503"/>
        <v>#N/A</v>
      </c>
      <c r="HK95" s="170" t="e">
        <f t="shared" si="504"/>
        <v>#N/A</v>
      </c>
      <c r="HL95" s="170" t="e">
        <f t="shared" si="505"/>
        <v>#N/A</v>
      </c>
      <c r="HM95" s="170" t="e">
        <f t="shared" si="506"/>
        <v>#N/A</v>
      </c>
      <c r="HN95" s="170" t="e">
        <f t="shared" si="507"/>
        <v>#N/A</v>
      </c>
      <c r="HO95" s="170" t="e">
        <f t="shared" si="508"/>
        <v>#N/A</v>
      </c>
      <c r="HP95" s="170" t="e">
        <f t="shared" si="509"/>
        <v>#N/A</v>
      </c>
      <c r="HQ95" s="170" t="e">
        <f t="shared" si="510"/>
        <v>#N/A</v>
      </c>
      <c r="HR95" s="170" t="e">
        <f t="shared" si="511"/>
        <v>#N/A</v>
      </c>
      <c r="HS95" s="170" t="e">
        <f t="shared" si="512"/>
        <v>#N/A</v>
      </c>
      <c r="HT95" s="170" t="e">
        <f t="shared" si="513"/>
        <v>#N/A</v>
      </c>
    </row>
    <row r="96" spans="1:228" hidden="1" x14ac:dyDescent="0.25">
      <c r="A96" s="4">
        <v>93</v>
      </c>
      <c r="B96" s="110"/>
      <c r="C96" s="118"/>
      <c r="D96" s="123" t="str">
        <f t="shared" si="405"/>
        <v/>
      </c>
      <c r="E96" s="96"/>
      <c r="F96" s="123" t="str">
        <f t="shared" si="406"/>
        <v/>
      </c>
      <c r="G96" s="118"/>
      <c r="H96" s="111"/>
      <c r="I96" s="36" t="str">
        <f t="shared" si="407"/>
        <v/>
      </c>
      <c r="J96" s="36" t="str">
        <f t="shared" si="408"/>
        <v/>
      </c>
      <c r="K96" s="74" t="str">
        <f t="shared" si="514"/>
        <v/>
      </c>
      <c r="L96" s="23"/>
      <c r="M96" s="58"/>
      <c r="N96" s="281"/>
      <c r="O96" s="75" t="str">
        <f>IF(AND(D96&gt;0,E96&gt;0,F96&gt;0),IF(ISBLANK(N96),IF(ISBLANK(L96),"",(F96-D96)*VLOOKUP(L96,VLookups!$A$4:$B$13,2,FALSE)),N96),"")</f>
        <v/>
      </c>
      <c r="P96" s="76" t="str">
        <f t="shared" si="409"/>
        <v/>
      </c>
      <c r="Q96" s="96"/>
      <c r="R96" s="271" t="str">
        <f>IF(AND(Q96&gt;0,E96&gt;0,NOT(O96="")),ABS(VLOOKUP($Q$1,VLookups!$A$43:$B$44,2,FALSE)-_xlfn.NORM.DIST(Q96,K96,O96,TRUE)),"")</f>
        <v/>
      </c>
      <c r="S96" s="95" t="str">
        <f>IF(AND($D96&gt;0,$E96&gt;0,$F96&gt;0,NOT(ISBLANK($L96))),_xlfn.NORM.INV(ABS(VLOOKUP($Q$1,VLookups!$A$43:$B$44,2,FALSE)-S$3),$K96,$O96),"")</f>
        <v/>
      </c>
      <c r="T96" s="94" t="str">
        <f>IF(AND($D96&gt;0,$E96&gt;0,$F96&gt;0,NOT(ISBLANK($L96))),_xlfn.NORM.INV(ABS(VLOOKUP($Q$1,VLookups!$A$43:$B$44,2,FALSE)-T$3),$K96,$O96),"")</f>
        <v/>
      </c>
      <c r="U96" s="95" t="str">
        <f>IF(AND($D96&gt;0,$E96&gt;0,$F96&gt;0,NOT(ISBLANK($L96))),_xlfn.NORM.INV(ABS(VLOOKUP($Q$1,VLookups!$A$43:$B$44,2,FALSE)-U$3),$K96,$O96),"")</f>
        <v/>
      </c>
      <c r="V96" s="94" t="str">
        <f>IF(AND($D96&gt;0,$E96&gt;0,$F96&gt;0,NOT(ISBLANK($L96))),_xlfn.NORM.INV(ABS(VLOOKUP($Q$1,VLookups!$A$43:$B$44,2,FALSE)-V$3),$K96,$O96),"")</f>
        <v/>
      </c>
      <c r="W96" s="95" t="str">
        <f>IF(AND($D96&gt;0,$E96&gt;0,$F96&gt;0,NOT(ISBLANK($L96))),_xlfn.NORM.INV(ABS(VLOOKUP($Q$1,VLookups!$A$43:$B$44,2,FALSE)-W$3),$K96,$O96),"")</f>
        <v/>
      </c>
      <c r="X96" s="94" t="str">
        <f>IF(AND($D96&gt;0,$E96&gt;0,$F96&gt;0,NOT(ISBLANK($L96))),_xlfn.NORM.INV(ABS(VLOOKUP($Q$1,VLookups!$A$43:$B$44,2,FALSE)-X$3),$K96,$O96),"")</f>
        <v/>
      </c>
      <c r="Y96" s="5"/>
      <c r="Z96" s="169" t="str">
        <f t="shared" si="515"/>
        <v/>
      </c>
      <c r="AA96" s="50" t="str">
        <f t="shared" ref="AA96:AT96" si="598">IF(ISNONTEXT($Z96),AB96-$Z96,"")</f>
        <v/>
      </c>
      <c r="AB96" s="50" t="str">
        <f t="shared" si="598"/>
        <v/>
      </c>
      <c r="AC96" s="50" t="str">
        <f t="shared" si="598"/>
        <v/>
      </c>
      <c r="AD96" s="50" t="str">
        <f t="shared" si="598"/>
        <v/>
      </c>
      <c r="AE96" s="50" t="str">
        <f t="shared" si="598"/>
        <v/>
      </c>
      <c r="AF96" s="50" t="str">
        <f t="shared" si="598"/>
        <v/>
      </c>
      <c r="AG96" s="50" t="str">
        <f t="shared" si="598"/>
        <v/>
      </c>
      <c r="AH96" s="50" t="str">
        <f t="shared" si="598"/>
        <v/>
      </c>
      <c r="AI96" s="50" t="str">
        <f t="shared" si="598"/>
        <v/>
      </c>
      <c r="AJ96" s="50" t="str">
        <f t="shared" si="598"/>
        <v/>
      </c>
      <c r="AK96" s="50" t="str">
        <f t="shared" si="598"/>
        <v/>
      </c>
      <c r="AL96" s="50" t="str">
        <f t="shared" si="598"/>
        <v/>
      </c>
      <c r="AM96" s="50" t="str">
        <f t="shared" si="598"/>
        <v/>
      </c>
      <c r="AN96" s="50" t="str">
        <f t="shared" si="598"/>
        <v/>
      </c>
      <c r="AO96" s="50" t="str">
        <f t="shared" si="598"/>
        <v/>
      </c>
      <c r="AP96" s="50" t="str">
        <f t="shared" si="598"/>
        <v/>
      </c>
      <c r="AQ96" s="50" t="str">
        <f t="shared" si="598"/>
        <v/>
      </c>
      <c r="AR96" s="50" t="str">
        <f t="shared" si="598"/>
        <v/>
      </c>
      <c r="AS96" s="50" t="str">
        <f t="shared" si="598"/>
        <v/>
      </c>
      <c r="AT96" s="50" t="str">
        <f t="shared" si="598"/>
        <v/>
      </c>
      <c r="AU96" s="50" t="str">
        <f t="shared" si="517"/>
        <v/>
      </c>
      <c r="AV96" s="50" t="str">
        <f t="shared" ref="AV96:DG96" si="599">IF(ISNONTEXT($Z96),AU96+$Z96,"")</f>
        <v/>
      </c>
      <c r="AW96" s="50" t="str">
        <f t="shared" si="599"/>
        <v/>
      </c>
      <c r="AX96" s="50" t="str">
        <f t="shared" si="599"/>
        <v/>
      </c>
      <c r="AY96" s="50" t="str">
        <f t="shared" si="599"/>
        <v/>
      </c>
      <c r="AZ96" s="50" t="str">
        <f t="shared" si="599"/>
        <v/>
      </c>
      <c r="BA96" s="50" t="str">
        <f t="shared" si="599"/>
        <v/>
      </c>
      <c r="BB96" s="50" t="str">
        <f t="shared" si="599"/>
        <v/>
      </c>
      <c r="BC96" s="50" t="str">
        <f t="shared" si="599"/>
        <v/>
      </c>
      <c r="BD96" s="50" t="str">
        <f t="shared" si="599"/>
        <v/>
      </c>
      <c r="BE96" s="50" t="str">
        <f t="shared" si="599"/>
        <v/>
      </c>
      <c r="BF96" s="50" t="str">
        <f t="shared" si="599"/>
        <v/>
      </c>
      <c r="BG96" s="50" t="str">
        <f t="shared" si="599"/>
        <v/>
      </c>
      <c r="BH96" s="50" t="str">
        <f t="shared" si="599"/>
        <v/>
      </c>
      <c r="BI96" s="50" t="str">
        <f t="shared" si="599"/>
        <v/>
      </c>
      <c r="BJ96" s="50" t="str">
        <f t="shared" si="599"/>
        <v/>
      </c>
      <c r="BK96" s="50" t="str">
        <f t="shared" si="599"/>
        <v/>
      </c>
      <c r="BL96" s="50" t="str">
        <f t="shared" si="599"/>
        <v/>
      </c>
      <c r="BM96" s="50" t="str">
        <f t="shared" si="599"/>
        <v/>
      </c>
      <c r="BN96" s="50" t="str">
        <f t="shared" si="599"/>
        <v/>
      </c>
      <c r="BO96" s="50" t="str">
        <f t="shared" si="599"/>
        <v/>
      </c>
      <c r="BP96" s="50" t="str">
        <f t="shared" si="599"/>
        <v/>
      </c>
      <c r="BQ96" s="50" t="str">
        <f t="shared" si="599"/>
        <v/>
      </c>
      <c r="BR96" s="50" t="str">
        <f t="shared" si="599"/>
        <v/>
      </c>
      <c r="BS96" s="50" t="str">
        <f t="shared" si="599"/>
        <v/>
      </c>
      <c r="BT96" s="50" t="str">
        <f t="shared" si="599"/>
        <v/>
      </c>
      <c r="BU96" s="50" t="str">
        <f t="shared" si="599"/>
        <v/>
      </c>
      <c r="BV96" s="50" t="str">
        <f t="shared" si="599"/>
        <v/>
      </c>
      <c r="BW96" s="50" t="str">
        <f t="shared" si="599"/>
        <v/>
      </c>
      <c r="BX96" s="50" t="str">
        <f t="shared" si="599"/>
        <v/>
      </c>
      <c r="BY96" s="50" t="str">
        <f t="shared" si="599"/>
        <v/>
      </c>
      <c r="BZ96" s="50" t="str">
        <f t="shared" si="599"/>
        <v/>
      </c>
      <c r="CA96" s="50" t="str">
        <f t="shared" si="599"/>
        <v/>
      </c>
      <c r="CB96" s="50" t="str">
        <f t="shared" si="599"/>
        <v/>
      </c>
      <c r="CC96" s="50" t="str">
        <f t="shared" si="599"/>
        <v/>
      </c>
      <c r="CD96" s="50" t="str">
        <f t="shared" si="599"/>
        <v/>
      </c>
      <c r="CE96" s="50" t="str">
        <f t="shared" si="599"/>
        <v/>
      </c>
      <c r="CF96" s="50" t="str">
        <f t="shared" si="599"/>
        <v/>
      </c>
      <c r="CG96" s="50" t="str">
        <f t="shared" si="599"/>
        <v/>
      </c>
      <c r="CH96" s="50" t="str">
        <f t="shared" si="599"/>
        <v/>
      </c>
      <c r="CI96" s="50" t="str">
        <f t="shared" si="599"/>
        <v/>
      </c>
      <c r="CJ96" s="50" t="str">
        <f t="shared" si="599"/>
        <v/>
      </c>
      <c r="CK96" s="50" t="str">
        <f t="shared" si="599"/>
        <v/>
      </c>
      <c r="CL96" s="50" t="str">
        <f t="shared" si="599"/>
        <v/>
      </c>
      <c r="CM96" s="50" t="str">
        <f t="shared" si="599"/>
        <v/>
      </c>
      <c r="CN96" s="50" t="str">
        <f t="shared" si="599"/>
        <v/>
      </c>
      <c r="CO96" s="50" t="str">
        <f t="shared" si="599"/>
        <v/>
      </c>
      <c r="CP96" s="50" t="str">
        <f t="shared" si="599"/>
        <v/>
      </c>
      <c r="CQ96" s="50" t="str">
        <f t="shared" si="599"/>
        <v/>
      </c>
      <c r="CR96" s="50" t="str">
        <f t="shared" si="599"/>
        <v/>
      </c>
      <c r="CS96" s="50" t="str">
        <f t="shared" si="599"/>
        <v/>
      </c>
      <c r="CT96" s="50" t="str">
        <f t="shared" si="599"/>
        <v/>
      </c>
      <c r="CU96" s="50" t="str">
        <f t="shared" si="599"/>
        <v/>
      </c>
      <c r="CV96" s="50" t="str">
        <f t="shared" si="599"/>
        <v/>
      </c>
      <c r="CW96" s="50" t="str">
        <f t="shared" si="599"/>
        <v/>
      </c>
      <c r="CX96" s="50" t="str">
        <f t="shared" si="599"/>
        <v/>
      </c>
      <c r="CY96" s="50" t="str">
        <f t="shared" si="599"/>
        <v/>
      </c>
      <c r="CZ96" s="50" t="str">
        <f t="shared" si="599"/>
        <v/>
      </c>
      <c r="DA96" s="50" t="str">
        <f t="shared" si="599"/>
        <v/>
      </c>
      <c r="DB96" s="50" t="str">
        <f t="shared" si="599"/>
        <v/>
      </c>
      <c r="DC96" s="50" t="str">
        <f t="shared" si="599"/>
        <v/>
      </c>
      <c r="DD96" s="50" t="str">
        <f t="shared" si="599"/>
        <v/>
      </c>
      <c r="DE96" s="50" t="str">
        <f t="shared" si="599"/>
        <v/>
      </c>
      <c r="DF96" s="50" t="str">
        <f t="shared" si="599"/>
        <v/>
      </c>
      <c r="DG96" s="50" t="str">
        <f t="shared" si="599"/>
        <v/>
      </c>
      <c r="DH96" s="50" t="str">
        <f t="shared" ref="DH96:DW96" si="600">IF(ISNONTEXT($Z96),DG96+$Z96,"")</f>
        <v/>
      </c>
      <c r="DI96" s="50" t="str">
        <f t="shared" si="600"/>
        <v/>
      </c>
      <c r="DJ96" s="50" t="str">
        <f t="shared" si="600"/>
        <v/>
      </c>
      <c r="DK96" s="50" t="str">
        <f t="shared" si="600"/>
        <v/>
      </c>
      <c r="DL96" s="50" t="str">
        <f t="shared" si="600"/>
        <v/>
      </c>
      <c r="DM96" s="50" t="str">
        <f t="shared" si="600"/>
        <v/>
      </c>
      <c r="DN96" s="50" t="str">
        <f t="shared" si="600"/>
        <v/>
      </c>
      <c r="DO96" s="50" t="str">
        <f t="shared" si="600"/>
        <v/>
      </c>
      <c r="DP96" s="50" t="str">
        <f t="shared" si="600"/>
        <v/>
      </c>
      <c r="DQ96" s="50" t="str">
        <f t="shared" si="600"/>
        <v/>
      </c>
      <c r="DR96" s="50" t="str">
        <f t="shared" si="600"/>
        <v/>
      </c>
      <c r="DS96" s="50" t="str">
        <f t="shared" si="600"/>
        <v/>
      </c>
      <c r="DT96" s="50" t="str">
        <f t="shared" si="600"/>
        <v/>
      </c>
      <c r="DU96" s="50" t="str">
        <f t="shared" si="600"/>
        <v/>
      </c>
      <c r="DV96" s="50" t="str">
        <f t="shared" si="600"/>
        <v/>
      </c>
      <c r="DW96" s="50" t="str">
        <f t="shared" si="600"/>
        <v/>
      </c>
      <c r="DX96" s="170" t="e">
        <f t="shared" si="413"/>
        <v>#N/A</v>
      </c>
      <c r="DY96" s="170" t="e">
        <f t="shared" si="414"/>
        <v>#N/A</v>
      </c>
      <c r="DZ96" s="170" t="e">
        <f t="shared" si="415"/>
        <v>#N/A</v>
      </c>
      <c r="EA96" s="170" t="e">
        <f t="shared" si="416"/>
        <v>#N/A</v>
      </c>
      <c r="EB96" s="170" t="e">
        <f t="shared" si="417"/>
        <v>#N/A</v>
      </c>
      <c r="EC96" s="170" t="e">
        <f t="shared" si="418"/>
        <v>#N/A</v>
      </c>
      <c r="ED96" s="170" t="e">
        <f t="shared" si="419"/>
        <v>#N/A</v>
      </c>
      <c r="EE96" s="170" t="e">
        <f t="shared" si="420"/>
        <v>#N/A</v>
      </c>
      <c r="EF96" s="170" t="e">
        <f t="shared" si="421"/>
        <v>#N/A</v>
      </c>
      <c r="EG96" s="170" t="e">
        <f t="shared" si="422"/>
        <v>#N/A</v>
      </c>
      <c r="EH96" s="170" t="e">
        <f t="shared" si="423"/>
        <v>#N/A</v>
      </c>
      <c r="EI96" s="170" t="e">
        <f t="shared" si="424"/>
        <v>#N/A</v>
      </c>
      <c r="EJ96" s="170" t="e">
        <f t="shared" si="425"/>
        <v>#N/A</v>
      </c>
      <c r="EK96" s="170" t="e">
        <f t="shared" si="426"/>
        <v>#N/A</v>
      </c>
      <c r="EL96" s="170" t="e">
        <f t="shared" si="427"/>
        <v>#N/A</v>
      </c>
      <c r="EM96" s="170" t="e">
        <f t="shared" si="428"/>
        <v>#N/A</v>
      </c>
      <c r="EN96" s="170" t="e">
        <f t="shared" si="429"/>
        <v>#N/A</v>
      </c>
      <c r="EO96" s="170" t="e">
        <f t="shared" si="430"/>
        <v>#N/A</v>
      </c>
      <c r="EP96" s="170" t="e">
        <f t="shared" si="431"/>
        <v>#N/A</v>
      </c>
      <c r="EQ96" s="170" t="e">
        <f t="shared" si="432"/>
        <v>#N/A</v>
      </c>
      <c r="ER96" s="170" t="e">
        <f t="shared" si="433"/>
        <v>#N/A</v>
      </c>
      <c r="ES96" s="170" t="e">
        <f t="shared" si="434"/>
        <v>#N/A</v>
      </c>
      <c r="ET96" s="170" t="e">
        <f t="shared" si="435"/>
        <v>#N/A</v>
      </c>
      <c r="EU96" s="170" t="e">
        <f t="shared" si="436"/>
        <v>#N/A</v>
      </c>
      <c r="EV96" s="170" t="e">
        <f t="shared" si="437"/>
        <v>#N/A</v>
      </c>
      <c r="EW96" s="170" t="e">
        <f t="shared" si="438"/>
        <v>#N/A</v>
      </c>
      <c r="EX96" s="170" t="e">
        <f t="shared" si="439"/>
        <v>#N/A</v>
      </c>
      <c r="EY96" s="170" t="e">
        <f t="shared" si="440"/>
        <v>#N/A</v>
      </c>
      <c r="EZ96" s="170" t="e">
        <f t="shared" si="441"/>
        <v>#N/A</v>
      </c>
      <c r="FA96" s="170" t="e">
        <f t="shared" si="442"/>
        <v>#N/A</v>
      </c>
      <c r="FB96" s="170" t="e">
        <f t="shared" si="443"/>
        <v>#N/A</v>
      </c>
      <c r="FC96" s="170" t="e">
        <f t="shared" si="444"/>
        <v>#N/A</v>
      </c>
      <c r="FD96" s="170" t="e">
        <f t="shared" si="445"/>
        <v>#N/A</v>
      </c>
      <c r="FE96" s="170" t="e">
        <f t="shared" si="446"/>
        <v>#N/A</v>
      </c>
      <c r="FF96" s="170" t="e">
        <f t="shared" si="447"/>
        <v>#N/A</v>
      </c>
      <c r="FG96" s="170" t="e">
        <f t="shared" si="448"/>
        <v>#N/A</v>
      </c>
      <c r="FH96" s="170" t="e">
        <f t="shared" si="449"/>
        <v>#N/A</v>
      </c>
      <c r="FI96" s="170" t="e">
        <f t="shared" si="450"/>
        <v>#N/A</v>
      </c>
      <c r="FJ96" s="170" t="e">
        <f t="shared" si="451"/>
        <v>#N/A</v>
      </c>
      <c r="FK96" s="170" t="e">
        <f t="shared" si="452"/>
        <v>#N/A</v>
      </c>
      <c r="FL96" s="170" t="e">
        <f t="shared" si="453"/>
        <v>#N/A</v>
      </c>
      <c r="FM96" s="170" t="e">
        <f t="shared" si="454"/>
        <v>#N/A</v>
      </c>
      <c r="FN96" s="170" t="e">
        <f t="shared" si="455"/>
        <v>#N/A</v>
      </c>
      <c r="FO96" s="170" t="e">
        <f t="shared" si="456"/>
        <v>#N/A</v>
      </c>
      <c r="FP96" s="170" t="e">
        <f t="shared" si="457"/>
        <v>#N/A</v>
      </c>
      <c r="FQ96" s="170" t="e">
        <f t="shared" si="458"/>
        <v>#N/A</v>
      </c>
      <c r="FR96" s="170" t="e">
        <f t="shared" si="459"/>
        <v>#N/A</v>
      </c>
      <c r="FS96" s="170" t="e">
        <f t="shared" si="460"/>
        <v>#N/A</v>
      </c>
      <c r="FT96" s="170" t="e">
        <f t="shared" si="461"/>
        <v>#N/A</v>
      </c>
      <c r="FU96" s="170" t="e">
        <f t="shared" si="462"/>
        <v>#N/A</v>
      </c>
      <c r="FV96" s="170" t="e">
        <f t="shared" si="463"/>
        <v>#N/A</v>
      </c>
      <c r="FW96" s="170" t="e">
        <f t="shared" si="464"/>
        <v>#N/A</v>
      </c>
      <c r="FX96" s="170" t="e">
        <f t="shared" si="465"/>
        <v>#N/A</v>
      </c>
      <c r="FY96" s="170" t="e">
        <f t="shared" si="466"/>
        <v>#N/A</v>
      </c>
      <c r="FZ96" s="170" t="e">
        <f t="shared" si="467"/>
        <v>#N/A</v>
      </c>
      <c r="GA96" s="170" t="e">
        <f t="shared" si="468"/>
        <v>#N/A</v>
      </c>
      <c r="GB96" s="170" t="e">
        <f t="shared" si="469"/>
        <v>#N/A</v>
      </c>
      <c r="GC96" s="170" t="e">
        <f t="shared" si="470"/>
        <v>#N/A</v>
      </c>
      <c r="GD96" s="170" t="e">
        <f t="shared" si="471"/>
        <v>#N/A</v>
      </c>
      <c r="GE96" s="170" t="e">
        <f t="shared" si="472"/>
        <v>#N/A</v>
      </c>
      <c r="GF96" s="170" t="e">
        <f t="shared" si="473"/>
        <v>#N/A</v>
      </c>
      <c r="GG96" s="170" t="e">
        <f t="shared" si="474"/>
        <v>#N/A</v>
      </c>
      <c r="GH96" s="170" t="e">
        <f t="shared" si="475"/>
        <v>#N/A</v>
      </c>
      <c r="GI96" s="170" t="e">
        <f t="shared" si="476"/>
        <v>#N/A</v>
      </c>
      <c r="GJ96" s="170" t="e">
        <f t="shared" si="477"/>
        <v>#N/A</v>
      </c>
      <c r="GK96" s="170" t="e">
        <f t="shared" si="478"/>
        <v>#N/A</v>
      </c>
      <c r="GL96" s="170" t="e">
        <f t="shared" si="479"/>
        <v>#N/A</v>
      </c>
      <c r="GM96" s="170" t="e">
        <f t="shared" si="480"/>
        <v>#N/A</v>
      </c>
      <c r="GN96" s="170" t="e">
        <f t="shared" si="481"/>
        <v>#N/A</v>
      </c>
      <c r="GO96" s="170" t="e">
        <f t="shared" si="482"/>
        <v>#N/A</v>
      </c>
      <c r="GP96" s="170" t="e">
        <f t="shared" si="483"/>
        <v>#N/A</v>
      </c>
      <c r="GQ96" s="170" t="e">
        <f t="shared" si="484"/>
        <v>#N/A</v>
      </c>
      <c r="GR96" s="170" t="e">
        <f t="shared" si="485"/>
        <v>#N/A</v>
      </c>
      <c r="GS96" s="170" t="e">
        <f t="shared" si="486"/>
        <v>#N/A</v>
      </c>
      <c r="GT96" s="170" t="e">
        <f t="shared" si="487"/>
        <v>#N/A</v>
      </c>
      <c r="GU96" s="170" t="e">
        <f t="shared" si="488"/>
        <v>#N/A</v>
      </c>
      <c r="GV96" s="170" t="e">
        <f t="shared" si="489"/>
        <v>#N/A</v>
      </c>
      <c r="GW96" s="170" t="e">
        <f t="shared" si="490"/>
        <v>#N/A</v>
      </c>
      <c r="GX96" s="170" t="e">
        <f t="shared" si="491"/>
        <v>#N/A</v>
      </c>
      <c r="GY96" s="170" t="e">
        <f t="shared" si="492"/>
        <v>#N/A</v>
      </c>
      <c r="GZ96" s="170" t="e">
        <f t="shared" si="493"/>
        <v>#N/A</v>
      </c>
      <c r="HA96" s="170" t="e">
        <f t="shared" si="494"/>
        <v>#N/A</v>
      </c>
      <c r="HB96" s="170" t="e">
        <f t="shared" si="495"/>
        <v>#N/A</v>
      </c>
      <c r="HC96" s="170" t="e">
        <f t="shared" si="496"/>
        <v>#N/A</v>
      </c>
      <c r="HD96" s="170" t="e">
        <f t="shared" si="497"/>
        <v>#N/A</v>
      </c>
      <c r="HE96" s="170" t="e">
        <f t="shared" si="498"/>
        <v>#N/A</v>
      </c>
      <c r="HF96" s="170" t="e">
        <f t="shared" si="499"/>
        <v>#N/A</v>
      </c>
      <c r="HG96" s="170" t="e">
        <f t="shared" si="500"/>
        <v>#N/A</v>
      </c>
      <c r="HH96" s="170" t="e">
        <f t="shared" si="501"/>
        <v>#N/A</v>
      </c>
      <c r="HI96" s="170" t="e">
        <f t="shared" si="502"/>
        <v>#N/A</v>
      </c>
      <c r="HJ96" s="170" t="e">
        <f t="shared" si="503"/>
        <v>#N/A</v>
      </c>
      <c r="HK96" s="170" t="e">
        <f t="shared" si="504"/>
        <v>#N/A</v>
      </c>
      <c r="HL96" s="170" t="e">
        <f t="shared" si="505"/>
        <v>#N/A</v>
      </c>
      <c r="HM96" s="170" t="e">
        <f t="shared" si="506"/>
        <v>#N/A</v>
      </c>
      <c r="HN96" s="170" t="e">
        <f t="shared" si="507"/>
        <v>#N/A</v>
      </c>
      <c r="HO96" s="170" t="e">
        <f t="shared" si="508"/>
        <v>#N/A</v>
      </c>
      <c r="HP96" s="170" t="e">
        <f t="shared" si="509"/>
        <v>#N/A</v>
      </c>
      <c r="HQ96" s="170" t="e">
        <f t="shared" si="510"/>
        <v>#N/A</v>
      </c>
      <c r="HR96" s="170" t="e">
        <f t="shared" si="511"/>
        <v>#N/A</v>
      </c>
      <c r="HS96" s="170" t="e">
        <f t="shared" si="512"/>
        <v>#N/A</v>
      </c>
      <c r="HT96" s="170" t="e">
        <f t="shared" si="513"/>
        <v>#N/A</v>
      </c>
    </row>
    <row r="97" spans="1:228" hidden="1" x14ac:dyDescent="0.25">
      <c r="A97" s="4">
        <v>94</v>
      </c>
      <c r="B97" s="110"/>
      <c r="C97" s="118"/>
      <c r="D97" s="123" t="str">
        <f t="shared" si="405"/>
        <v/>
      </c>
      <c r="E97" s="96"/>
      <c r="F97" s="123" t="str">
        <f t="shared" si="406"/>
        <v/>
      </c>
      <c r="G97" s="118"/>
      <c r="H97" s="111"/>
      <c r="I97" s="36" t="str">
        <f t="shared" si="407"/>
        <v/>
      </c>
      <c r="J97" s="36" t="str">
        <f t="shared" si="408"/>
        <v/>
      </c>
      <c r="K97" s="74" t="str">
        <f t="shared" si="514"/>
        <v/>
      </c>
      <c r="L97" s="23"/>
      <c r="M97" s="58"/>
      <c r="N97" s="281"/>
      <c r="O97" s="75" t="str">
        <f>IF(AND(D97&gt;0,E97&gt;0,F97&gt;0),IF(ISBLANK(N97),IF(ISBLANK(L97),"",(F97-D97)*VLOOKUP(L97,VLookups!$A$4:$B$13,2,FALSE)),N97),"")</f>
        <v/>
      </c>
      <c r="P97" s="76" t="str">
        <f t="shared" si="409"/>
        <v/>
      </c>
      <c r="Q97" s="96"/>
      <c r="R97" s="271" t="str">
        <f>IF(AND(Q97&gt;0,E97&gt;0,NOT(O97="")),ABS(VLOOKUP($Q$1,VLookups!$A$43:$B$44,2,FALSE)-_xlfn.NORM.DIST(Q97,K97,O97,TRUE)),"")</f>
        <v/>
      </c>
      <c r="S97" s="95" t="str">
        <f>IF(AND($D97&gt;0,$E97&gt;0,$F97&gt;0,NOT(ISBLANK($L97))),_xlfn.NORM.INV(ABS(VLOOKUP($Q$1,VLookups!$A$43:$B$44,2,FALSE)-S$3),$K97,$O97),"")</f>
        <v/>
      </c>
      <c r="T97" s="94" t="str">
        <f>IF(AND($D97&gt;0,$E97&gt;0,$F97&gt;0,NOT(ISBLANK($L97))),_xlfn.NORM.INV(ABS(VLOOKUP($Q$1,VLookups!$A$43:$B$44,2,FALSE)-T$3),$K97,$O97),"")</f>
        <v/>
      </c>
      <c r="U97" s="95" t="str">
        <f>IF(AND($D97&gt;0,$E97&gt;0,$F97&gt;0,NOT(ISBLANK($L97))),_xlfn.NORM.INV(ABS(VLOOKUP($Q$1,VLookups!$A$43:$B$44,2,FALSE)-U$3),$K97,$O97),"")</f>
        <v/>
      </c>
      <c r="V97" s="94" t="str">
        <f>IF(AND($D97&gt;0,$E97&gt;0,$F97&gt;0,NOT(ISBLANK($L97))),_xlfn.NORM.INV(ABS(VLOOKUP($Q$1,VLookups!$A$43:$B$44,2,FALSE)-V$3),$K97,$O97),"")</f>
        <v/>
      </c>
      <c r="W97" s="95" t="str">
        <f>IF(AND($D97&gt;0,$E97&gt;0,$F97&gt;0,NOT(ISBLANK($L97))),_xlfn.NORM.INV(ABS(VLOOKUP($Q$1,VLookups!$A$43:$B$44,2,FALSE)-W$3),$K97,$O97),"")</f>
        <v/>
      </c>
      <c r="X97" s="94" t="str">
        <f>IF(AND($D97&gt;0,$E97&gt;0,$F97&gt;0,NOT(ISBLANK($L97))),_xlfn.NORM.INV(ABS(VLOOKUP($Q$1,VLookups!$A$43:$B$44,2,FALSE)-X$3),$K97,$O97),"")</f>
        <v/>
      </c>
      <c r="Y97" s="5"/>
      <c r="Z97" s="169" t="str">
        <f t="shared" si="515"/>
        <v/>
      </c>
      <c r="AA97" s="50" t="str">
        <f t="shared" ref="AA97:AT97" si="601">IF(ISNONTEXT($Z97),AB97-$Z97,"")</f>
        <v/>
      </c>
      <c r="AB97" s="50" t="str">
        <f t="shared" si="601"/>
        <v/>
      </c>
      <c r="AC97" s="50" t="str">
        <f t="shared" si="601"/>
        <v/>
      </c>
      <c r="AD97" s="50" t="str">
        <f t="shared" si="601"/>
        <v/>
      </c>
      <c r="AE97" s="50" t="str">
        <f t="shared" si="601"/>
        <v/>
      </c>
      <c r="AF97" s="50" t="str">
        <f t="shared" si="601"/>
        <v/>
      </c>
      <c r="AG97" s="50" t="str">
        <f t="shared" si="601"/>
        <v/>
      </c>
      <c r="AH97" s="50" t="str">
        <f t="shared" si="601"/>
        <v/>
      </c>
      <c r="AI97" s="50" t="str">
        <f t="shared" si="601"/>
        <v/>
      </c>
      <c r="AJ97" s="50" t="str">
        <f t="shared" si="601"/>
        <v/>
      </c>
      <c r="AK97" s="50" t="str">
        <f t="shared" si="601"/>
        <v/>
      </c>
      <c r="AL97" s="50" t="str">
        <f t="shared" si="601"/>
        <v/>
      </c>
      <c r="AM97" s="50" t="str">
        <f t="shared" si="601"/>
        <v/>
      </c>
      <c r="AN97" s="50" t="str">
        <f t="shared" si="601"/>
        <v/>
      </c>
      <c r="AO97" s="50" t="str">
        <f t="shared" si="601"/>
        <v/>
      </c>
      <c r="AP97" s="50" t="str">
        <f t="shared" si="601"/>
        <v/>
      </c>
      <c r="AQ97" s="50" t="str">
        <f t="shared" si="601"/>
        <v/>
      </c>
      <c r="AR97" s="50" t="str">
        <f t="shared" si="601"/>
        <v/>
      </c>
      <c r="AS97" s="50" t="str">
        <f t="shared" si="601"/>
        <v/>
      </c>
      <c r="AT97" s="50" t="str">
        <f t="shared" si="601"/>
        <v/>
      </c>
      <c r="AU97" s="50" t="str">
        <f t="shared" si="517"/>
        <v/>
      </c>
      <c r="AV97" s="50" t="str">
        <f t="shared" ref="AV97:DG97" si="602">IF(ISNONTEXT($Z97),AU97+$Z97,"")</f>
        <v/>
      </c>
      <c r="AW97" s="50" t="str">
        <f t="shared" si="602"/>
        <v/>
      </c>
      <c r="AX97" s="50" t="str">
        <f t="shared" si="602"/>
        <v/>
      </c>
      <c r="AY97" s="50" t="str">
        <f t="shared" si="602"/>
        <v/>
      </c>
      <c r="AZ97" s="50" t="str">
        <f t="shared" si="602"/>
        <v/>
      </c>
      <c r="BA97" s="50" t="str">
        <f t="shared" si="602"/>
        <v/>
      </c>
      <c r="BB97" s="50" t="str">
        <f t="shared" si="602"/>
        <v/>
      </c>
      <c r="BC97" s="50" t="str">
        <f t="shared" si="602"/>
        <v/>
      </c>
      <c r="BD97" s="50" t="str">
        <f t="shared" si="602"/>
        <v/>
      </c>
      <c r="BE97" s="50" t="str">
        <f t="shared" si="602"/>
        <v/>
      </c>
      <c r="BF97" s="50" t="str">
        <f t="shared" si="602"/>
        <v/>
      </c>
      <c r="BG97" s="50" t="str">
        <f t="shared" si="602"/>
        <v/>
      </c>
      <c r="BH97" s="50" t="str">
        <f t="shared" si="602"/>
        <v/>
      </c>
      <c r="BI97" s="50" t="str">
        <f t="shared" si="602"/>
        <v/>
      </c>
      <c r="BJ97" s="50" t="str">
        <f t="shared" si="602"/>
        <v/>
      </c>
      <c r="BK97" s="50" t="str">
        <f t="shared" si="602"/>
        <v/>
      </c>
      <c r="BL97" s="50" t="str">
        <f t="shared" si="602"/>
        <v/>
      </c>
      <c r="BM97" s="50" t="str">
        <f t="shared" si="602"/>
        <v/>
      </c>
      <c r="BN97" s="50" t="str">
        <f t="shared" si="602"/>
        <v/>
      </c>
      <c r="BO97" s="50" t="str">
        <f t="shared" si="602"/>
        <v/>
      </c>
      <c r="BP97" s="50" t="str">
        <f t="shared" si="602"/>
        <v/>
      </c>
      <c r="BQ97" s="50" t="str">
        <f t="shared" si="602"/>
        <v/>
      </c>
      <c r="BR97" s="50" t="str">
        <f t="shared" si="602"/>
        <v/>
      </c>
      <c r="BS97" s="50" t="str">
        <f t="shared" si="602"/>
        <v/>
      </c>
      <c r="BT97" s="50" t="str">
        <f t="shared" si="602"/>
        <v/>
      </c>
      <c r="BU97" s="50" t="str">
        <f t="shared" si="602"/>
        <v/>
      </c>
      <c r="BV97" s="50" t="str">
        <f t="shared" si="602"/>
        <v/>
      </c>
      <c r="BW97" s="50" t="str">
        <f t="shared" si="602"/>
        <v/>
      </c>
      <c r="BX97" s="50" t="str">
        <f t="shared" si="602"/>
        <v/>
      </c>
      <c r="BY97" s="50" t="str">
        <f t="shared" si="602"/>
        <v/>
      </c>
      <c r="BZ97" s="50" t="str">
        <f t="shared" si="602"/>
        <v/>
      </c>
      <c r="CA97" s="50" t="str">
        <f t="shared" si="602"/>
        <v/>
      </c>
      <c r="CB97" s="50" t="str">
        <f t="shared" si="602"/>
        <v/>
      </c>
      <c r="CC97" s="50" t="str">
        <f t="shared" si="602"/>
        <v/>
      </c>
      <c r="CD97" s="50" t="str">
        <f t="shared" si="602"/>
        <v/>
      </c>
      <c r="CE97" s="50" t="str">
        <f t="shared" si="602"/>
        <v/>
      </c>
      <c r="CF97" s="50" t="str">
        <f t="shared" si="602"/>
        <v/>
      </c>
      <c r="CG97" s="50" t="str">
        <f t="shared" si="602"/>
        <v/>
      </c>
      <c r="CH97" s="50" t="str">
        <f t="shared" si="602"/>
        <v/>
      </c>
      <c r="CI97" s="50" t="str">
        <f t="shared" si="602"/>
        <v/>
      </c>
      <c r="CJ97" s="50" t="str">
        <f t="shared" si="602"/>
        <v/>
      </c>
      <c r="CK97" s="50" t="str">
        <f t="shared" si="602"/>
        <v/>
      </c>
      <c r="CL97" s="50" t="str">
        <f t="shared" si="602"/>
        <v/>
      </c>
      <c r="CM97" s="50" t="str">
        <f t="shared" si="602"/>
        <v/>
      </c>
      <c r="CN97" s="50" t="str">
        <f t="shared" si="602"/>
        <v/>
      </c>
      <c r="CO97" s="50" t="str">
        <f t="shared" si="602"/>
        <v/>
      </c>
      <c r="CP97" s="50" t="str">
        <f t="shared" si="602"/>
        <v/>
      </c>
      <c r="CQ97" s="50" t="str">
        <f t="shared" si="602"/>
        <v/>
      </c>
      <c r="CR97" s="50" t="str">
        <f t="shared" si="602"/>
        <v/>
      </c>
      <c r="CS97" s="50" t="str">
        <f t="shared" si="602"/>
        <v/>
      </c>
      <c r="CT97" s="50" t="str">
        <f t="shared" si="602"/>
        <v/>
      </c>
      <c r="CU97" s="50" t="str">
        <f t="shared" si="602"/>
        <v/>
      </c>
      <c r="CV97" s="50" t="str">
        <f t="shared" si="602"/>
        <v/>
      </c>
      <c r="CW97" s="50" t="str">
        <f t="shared" si="602"/>
        <v/>
      </c>
      <c r="CX97" s="50" t="str">
        <f t="shared" si="602"/>
        <v/>
      </c>
      <c r="CY97" s="50" t="str">
        <f t="shared" si="602"/>
        <v/>
      </c>
      <c r="CZ97" s="50" t="str">
        <f t="shared" si="602"/>
        <v/>
      </c>
      <c r="DA97" s="50" t="str">
        <f t="shared" si="602"/>
        <v/>
      </c>
      <c r="DB97" s="50" t="str">
        <f t="shared" si="602"/>
        <v/>
      </c>
      <c r="DC97" s="50" t="str">
        <f t="shared" si="602"/>
        <v/>
      </c>
      <c r="DD97" s="50" t="str">
        <f t="shared" si="602"/>
        <v/>
      </c>
      <c r="DE97" s="50" t="str">
        <f t="shared" si="602"/>
        <v/>
      </c>
      <c r="DF97" s="50" t="str">
        <f t="shared" si="602"/>
        <v/>
      </c>
      <c r="DG97" s="50" t="str">
        <f t="shared" si="602"/>
        <v/>
      </c>
      <c r="DH97" s="50" t="str">
        <f t="shared" ref="DH97:DW97" si="603">IF(ISNONTEXT($Z97),DG97+$Z97,"")</f>
        <v/>
      </c>
      <c r="DI97" s="50" t="str">
        <f t="shared" si="603"/>
        <v/>
      </c>
      <c r="DJ97" s="50" t="str">
        <f t="shared" si="603"/>
        <v/>
      </c>
      <c r="DK97" s="50" t="str">
        <f t="shared" si="603"/>
        <v/>
      </c>
      <c r="DL97" s="50" t="str">
        <f t="shared" si="603"/>
        <v/>
      </c>
      <c r="DM97" s="50" t="str">
        <f t="shared" si="603"/>
        <v/>
      </c>
      <c r="DN97" s="50" t="str">
        <f t="shared" si="603"/>
        <v/>
      </c>
      <c r="DO97" s="50" t="str">
        <f t="shared" si="603"/>
        <v/>
      </c>
      <c r="DP97" s="50" t="str">
        <f t="shared" si="603"/>
        <v/>
      </c>
      <c r="DQ97" s="50" t="str">
        <f t="shared" si="603"/>
        <v/>
      </c>
      <c r="DR97" s="50" t="str">
        <f t="shared" si="603"/>
        <v/>
      </c>
      <c r="DS97" s="50" t="str">
        <f t="shared" si="603"/>
        <v/>
      </c>
      <c r="DT97" s="50" t="str">
        <f t="shared" si="603"/>
        <v/>
      </c>
      <c r="DU97" s="50" t="str">
        <f t="shared" si="603"/>
        <v/>
      </c>
      <c r="DV97" s="50" t="str">
        <f t="shared" si="603"/>
        <v/>
      </c>
      <c r="DW97" s="50" t="str">
        <f t="shared" si="603"/>
        <v/>
      </c>
      <c r="DX97" s="170" t="e">
        <f t="shared" si="413"/>
        <v>#N/A</v>
      </c>
      <c r="DY97" s="170" t="e">
        <f t="shared" si="414"/>
        <v>#N/A</v>
      </c>
      <c r="DZ97" s="170" t="e">
        <f t="shared" si="415"/>
        <v>#N/A</v>
      </c>
      <c r="EA97" s="170" t="e">
        <f t="shared" si="416"/>
        <v>#N/A</v>
      </c>
      <c r="EB97" s="170" t="e">
        <f t="shared" si="417"/>
        <v>#N/A</v>
      </c>
      <c r="EC97" s="170" t="e">
        <f t="shared" si="418"/>
        <v>#N/A</v>
      </c>
      <c r="ED97" s="170" t="e">
        <f t="shared" si="419"/>
        <v>#N/A</v>
      </c>
      <c r="EE97" s="170" t="e">
        <f t="shared" si="420"/>
        <v>#N/A</v>
      </c>
      <c r="EF97" s="170" t="e">
        <f t="shared" si="421"/>
        <v>#N/A</v>
      </c>
      <c r="EG97" s="170" t="e">
        <f t="shared" si="422"/>
        <v>#N/A</v>
      </c>
      <c r="EH97" s="170" t="e">
        <f t="shared" si="423"/>
        <v>#N/A</v>
      </c>
      <c r="EI97" s="170" t="e">
        <f t="shared" si="424"/>
        <v>#N/A</v>
      </c>
      <c r="EJ97" s="170" t="e">
        <f t="shared" si="425"/>
        <v>#N/A</v>
      </c>
      <c r="EK97" s="170" t="e">
        <f t="shared" si="426"/>
        <v>#N/A</v>
      </c>
      <c r="EL97" s="170" t="e">
        <f t="shared" si="427"/>
        <v>#N/A</v>
      </c>
      <c r="EM97" s="170" t="e">
        <f t="shared" si="428"/>
        <v>#N/A</v>
      </c>
      <c r="EN97" s="170" t="e">
        <f t="shared" si="429"/>
        <v>#N/A</v>
      </c>
      <c r="EO97" s="170" t="e">
        <f t="shared" si="430"/>
        <v>#N/A</v>
      </c>
      <c r="EP97" s="170" t="e">
        <f t="shared" si="431"/>
        <v>#N/A</v>
      </c>
      <c r="EQ97" s="170" t="e">
        <f t="shared" si="432"/>
        <v>#N/A</v>
      </c>
      <c r="ER97" s="170" t="e">
        <f t="shared" si="433"/>
        <v>#N/A</v>
      </c>
      <c r="ES97" s="170" t="e">
        <f t="shared" si="434"/>
        <v>#N/A</v>
      </c>
      <c r="ET97" s="170" t="e">
        <f t="shared" si="435"/>
        <v>#N/A</v>
      </c>
      <c r="EU97" s="170" t="e">
        <f t="shared" si="436"/>
        <v>#N/A</v>
      </c>
      <c r="EV97" s="170" t="e">
        <f t="shared" si="437"/>
        <v>#N/A</v>
      </c>
      <c r="EW97" s="170" t="e">
        <f t="shared" si="438"/>
        <v>#N/A</v>
      </c>
      <c r="EX97" s="170" t="e">
        <f t="shared" si="439"/>
        <v>#N/A</v>
      </c>
      <c r="EY97" s="170" t="e">
        <f t="shared" si="440"/>
        <v>#N/A</v>
      </c>
      <c r="EZ97" s="170" t="e">
        <f t="shared" si="441"/>
        <v>#N/A</v>
      </c>
      <c r="FA97" s="170" t="e">
        <f t="shared" si="442"/>
        <v>#N/A</v>
      </c>
      <c r="FB97" s="170" t="e">
        <f t="shared" si="443"/>
        <v>#N/A</v>
      </c>
      <c r="FC97" s="170" t="e">
        <f t="shared" si="444"/>
        <v>#N/A</v>
      </c>
      <c r="FD97" s="170" t="e">
        <f t="shared" si="445"/>
        <v>#N/A</v>
      </c>
      <c r="FE97" s="170" t="e">
        <f t="shared" si="446"/>
        <v>#N/A</v>
      </c>
      <c r="FF97" s="170" t="e">
        <f t="shared" si="447"/>
        <v>#N/A</v>
      </c>
      <c r="FG97" s="170" t="e">
        <f t="shared" si="448"/>
        <v>#N/A</v>
      </c>
      <c r="FH97" s="170" t="e">
        <f t="shared" si="449"/>
        <v>#N/A</v>
      </c>
      <c r="FI97" s="170" t="e">
        <f t="shared" si="450"/>
        <v>#N/A</v>
      </c>
      <c r="FJ97" s="170" t="e">
        <f t="shared" si="451"/>
        <v>#N/A</v>
      </c>
      <c r="FK97" s="170" t="e">
        <f t="shared" si="452"/>
        <v>#N/A</v>
      </c>
      <c r="FL97" s="170" t="e">
        <f t="shared" si="453"/>
        <v>#N/A</v>
      </c>
      <c r="FM97" s="170" t="e">
        <f t="shared" si="454"/>
        <v>#N/A</v>
      </c>
      <c r="FN97" s="170" t="e">
        <f t="shared" si="455"/>
        <v>#N/A</v>
      </c>
      <c r="FO97" s="170" t="e">
        <f t="shared" si="456"/>
        <v>#N/A</v>
      </c>
      <c r="FP97" s="170" t="e">
        <f t="shared" si="457"/>
        <v>#N/A</v>
      </c>
      <c r="FQ97" s="170" t="e">
        <f t="shared" si="458"/>
        <v>#N/A</v>
      </c>
      <c r="FR97" s="170" t="e">
        <f t="shared" si="459"/>
        <v>#N/A</v>
      </c>
      <c r="FS97" s="170" t="e">
        <f t="shared" si="460"/>
        <v>#N/A</v>
      </c>
      <c r="FT97" s="170" t="e">
        <f t="shared" si="461"/>
        <v>#N/A</v>
      </c>
      <c r="FU97" s="170" t="e">
        <f t="shared" si="462"/>
        <v>#N/A</v>
      </c>
      <c r="FV97" s="170" t="e">
        <f t="shared" si="463"/>
        <v>#N/A</v>
      </c>
      <c r="FW97" s="170" t="e">
        <f t="shared" si="464"/>
        <v>#N/A</v>
      </c>
      <c r="FX97" s="170" t="e">
        <f t="shared" si="465"/>
        <v>#N/A</v>
      </c>
      <c r="FY97" s="170" t="e">
        <f t="shared" si="466"/>
        <v>#N/A</v>
      </c>
      <c r="FZ97" s="170" t="e">
        <f t="shared" si="467"/>
        <v>#N/A</v>
      </c>
      <c r="GA97" s="170" t="e">
        <f t="shared" si="468"/>
        <v>#N/A</v>
      </c>
      <c r="GB97" s="170" t="e">
        <f t="shared" si="469"/>
        <v>#N/A</v>
      </c>
      <c r="GC97" s="170" t="e">
        <f t="shared" si="470"/>
        <v>#N/A</v>
      </c>
      <c r="GD97" s="170" t="e">
        <f t="shared" si="471"/>
        <v>#N/A</v>
      </c>
      <c r="GE97" s="170" t="e">
        <f t="shared" si="472"/>
        <v>#N/A</v>
      </c>
      <c r="GF97" s="170" t="e">
        <f t="shared" si="473"/>
        <v>#N/A</v>
      </c>
      <c r="GG97" s="170" t="e">
        <f t="shared" si="474"/>
        <v>#N/A</v>
      </c>
      <c r="GH97" s="170" t="e">
        <f t="shared" si="475"/>
        <v>#N/A</v>
      </c>
      <c r="GI97" s="170" t="e">
        <f t="shared" si="476"/>
        <v>#N/A</v>
      </c>
      <c r="GJ97" s="170" t="e">
        <f t="shared" si="477"/>
        <v>#N/A</v>
      </c>
      <c r="GK97" s="170" t="e">
        <f t="shared" si="478"/>
        <v>#N/A</v>
      </c>
      <c r="GL97" s="170" t="e">
        <f t="shared" si="479"/>
        <v>#N/A</v>
      </c>
      <c r="GM97" s="170" t="e">
        <f t="shared" si="480"/>
        <v>#N/A</v>
      </c>
      <c r="GN97" s="170" t="e">
        <f t="shared" si="481"/>
        <v>#N/A</v>
      </c>
      <c r="GO97" s="170" t="e">
        <f t="shared" si="482"/>
        <v>#N/A</v>
      </c>
      <c r="GP97" s="170" t="e">
        <f t="shared" si="483"/>
        <v>#N/A</v>
      </c>
      <c r="GQ97" s="170" t="e">
        <f t="shared" si="484"/>
        <v>#N/A</v>
      </c>
      <c r="GR97" s="170" t="e">
        <f t="shared" si="485"/>
        <v>#N/A</v>
      </c>
      <c r="GS97" s="170" t="e">
        <f t="shared" si="486"/>
        <v>#N/A</v>
      </c>
      <c r="GT97" s="170" t="e">
        <f t="shared" si="487"/>
        <v>#N/A</v>
      </c>
      <c r="GU97" s="170" t="e">
        <f t="shared" si="488"/>
        <v>#N/A</v>
      </c>
      <c r="GV97" s="170" t="e">
        <f t="shared" si="489"/>
        <v>#N/A</v>
      </c>
      <c r="GW97" s="170" t="e">
        <f t="shared" si="490"/>
        <v>#N/A</v>
      </c>
      <c r="GX97" s="170" t="e">
        <f t="shared" si="491"/>
        <v>#N/A</v>
      </c>
      <c r="GY97" s="170" t="e">
        <f t="shared" si="492"/>
        <v>#N/A</v>
      </c>
      <c r="GZ97" s="170" t="e">
        <f t="shared" si="493"/>
        <v>#N/A</v>
      </c>
      <c r="HA97" s="170" t="e">
        <f t="shared" si="494"/>
        <v>#N/A</v>
      </c>
      <c r="HB97" s="170" t="e">
        <f t="shared" si="495"/>
        <v>#N/A</v>
      </c>
      <c r="HC97" s="170" t="e">
        <f t="shared" si="496"/>
        <v>#N/A</v>
      </c>
      <c r="HD97" s="170" t="e">
        <f t="shared" si="497"/>
        <v>#N/A</v>
      </c>
      <c r="HE97" s="170" t="e">
        <f t="shared" si="498"/>
        <v>#N/A</v>
      </c>
      <c r="HF97" s="170" t="e">
        <f t="shared" si="499"/>
        <v>#N/A</v>
      </c>
      <c r="HG97" s="170" t="e">
        <f t="shared" si="500"/>
        <v>#N/A</v>
      </c>
      <c r="HH97" s="170" t="e">
        <f t="shared" si="501"/>
        <v>#N/A</v>
      </c>
      <c r="HI97" s="170" t="e">
        <f t="shared" si="502"/>
        <v>#N/A</v>
      </c>
      <c r="HJ97" s="170" t="e">
        <f t="shared" si="503"/>
        <v>#N/A</v>
      </c>
      <c r="HK97" s="170" t="e">
        <f t="shared" si="504"/>
        <v>#N/A</v>
      </c>
      <c r="HL97" s="170" t="e">
        <f t="shared" si="505"/>
        <v>#N/A</v>
      </c>
      <c r="HM97" s="170" t="e">
        <f t="shared" si="506"/>
        <v>#N/A</v>
      </c>
      <c r="HN97" s="170" t="e">
        <f t="shared" si="507"/>
        <v>#N/A</v>
      </c>
      <c r="HO97" s="170" t="e">
        <f t="shared" si="508"/>
        <v>#N/A</v>
      </c>
      <c r="HP97" s="170" t="e">
        <f t="shared" si="509"/>
        <v>#N/A</v>
      </c>
      <c r="HQ97" s="170" t="e">
        <f t="shared" si="510"/>
        <v>#N/A</v>
      </c>
      <c r="HR97" s="170" t="e">
        <f t="shared" si="511"/>
        <v>#N/A</v>
      </c>
      <c r="HS97" s="170" t="e">
        <f t="shared" si="512"/>
        <v>#N/A</v>
      </c>
      <c r="HT97" s="170" t="e">
        <f t="shared" si="513"/>
        <v>#N/A</v>
      </c>
    </row>
    <row r="98" spans="1:228" hidden="1" x14ac:dyDescent="0.25">
      <c r="A98" s="4">
        <v>95</v>
      </c>
      <c r="B98" s="110"/>
      <c r="C98" s="118"/>
      <c r="D98" s="123" t="str">
        <f t="shared" si="405"/>
        <v/>
      </c>
      <c r="E98" s="96"/>
      <c r="F98" s="123" t="str">
        <f t="shared" si="406"/>
        <v/>
      </c>
      <c r="G98" s="118"/>
      <c r="H98" s="111"/>
      <c r="I98" s="36" t="str">
        <f t="shared" si="407"/>
        <v/>
      </c>
      <c r="J98" s="36" t="str">
        <f t="shared" si="408"/>
        <v/>
      </c>
      <c r="K98" s="74" t="str">
        <f t="shared" si="514"/>
        <v/>
      </c>
      <c r="L98" s="23"/>
      <c r="M98" s="58"/>
      <c r="N98" s="281"/>
      <c r="O98" s="75" t="str">
        <f>IF(AND(D98&gt;0,E98&gt;0,F98&gt;0),IF(ISBLANK(N98),IF(ISBLANK(L98),"",(F98-D98)*VLOOKUP(L98,VLookups!$A$4:$B$13,2,FALSE)),N98),"")</f>
        <v/>
      </c>
      <c r="P98" s="76" t="str">
        <f t="shared" si="409"/>
        <v/>
      </c>
      <c r="Q98" s="96"/>
      <c r="R98" s="271" t="str">
        <f>IF(AND(Q98&gt;0,E98&gt;0,NOT(O98="")),ABS(VLOOKUP($Q$1,VLookups!$A$43:$B$44,2,FALSE)-_xlfn.NORM.DIST(Q98,K98,O98,TRUE)),"")</f>
        <v/>
      </c>
      <c r="S98" s="95" t="str">
        <f>IF(AND($D98&gt;0,$E98&gt;0,$F98&gt;0,NOT(ISBLANK($L98))),_xlfn.NORM.INV(ABS(VLOOKUP($Q$1,VLookups!$A$43:$B$44,2,FALSE)-S$3),$K98,$O98),"")</f>
        <v/>
      </c>
      <c r="T98" s="94" t="str">
        <f>IF(AND($D98&gt;0,$E98&gt;0,$F98&gt;0,NOT(ISBLANK($L98))),_xlfn.NORM.INV(ABS(VLOOKUP($Q$1,VLookups!$A$43:$B$44,2,FALSE)-T$3),$K98,$O98),"")</f>
        <v/>
      </c>
      <c r="U98" s="95" t="str">
        <f>IF(AND($D98&gt;0,$E98&gt;0,$F98&gt;0,NOT(ISBLANK($L98))),_xlfn.NORM.INV(ABS(VLOOKUP($Q$1,VLookups!$A$43:$B$44,2,FALSE)-U$3),$K98,$O98),"")</f>
        <v/>
      </c>
      <c r="V98" s="94" t="str">
        <f>IF(AND($D98&gt;0,$E98&gt;0,$F98&gt;0,NOT(ISBLANK($L98))),_xlfn.NORM.INV(ABS(VLOOKUP($Q$1,VLookups!$A$43:$B$44,2,FALSE)-V$3),$K98,$O98),"")</f>
        <v/>
      </c>
      <c r="W98" s="95" t="str">
        <f>IF(AND($D98&gt;0,$E98&gt;0,$F98&gt;0,NOT(ISBLANK($L98))),_xlfn.NORM.INV(ABS(VLOOKUP($Q$1,VLookups!$A$43:$B$44,2,FALSE)-W$3),$K98,$O98),"")</f>
        <v/>
      </c>
      <c r="X98" s="94" t="str">
        <f>IF(AND($D98&gt;0,$E98&gt;0,$F98&gt;0,NOT(ISBLANK($L98))),_xlfn.NORM.INV(ABS(VLOOKUP($Q$1,VLookups!$A$43:$B$44,2,FALSE)-X$3),$K98,$O98),"")</f>
        <v/>
      </c>
      <c r="Y98" s="5"/>
      <c r="Z98" s="169" t="str">
        <f t="shared" si="515"/>
        <v/>
      </c>
      <c r="AA98" s="50" t="str">
        <f t="shared" ref="AA98:AT98" si="604">IF(ISNONTEXT($Z98),AB98-$Z98,"")</f>
        <v/>
      </c>
      <c r="AB98" s="50" t="str">
        <f t="shared" si="604"/>
        <v/>
      </c>
      <c r="AC98" s="50" t="str">
        <f t="shared" si="604"/>
        <v/>
      </c>
      <c r="AD98" s="50" t="str">
        <f t="shared" si="604"/>
        <v/>
      </c>
      <c r="AE98" s="50" t="str">
        <f t="shared" si="604"/>
        <v/>
      </c>
      <c r="AF98" s="50" t="str">
        <f t="shared" si="604"/>
        <v/>
      </c>
      <c r="AG98" s="50" t="str">
        <f t="shared" si="604"/>
        <v/>
      </c>
      <c r="AH98" s="50" t="str">
        <f t="shared" si="604"/>
        <v/>
      </c>
      <c r="AI98" s="50" t="str">
        <f t="shared" si="604"/>
        <v/>
      </c>
      <c r="AJ98" s="50" t="str">
        <f t="shared" si="604"/>
        <v/>
      </c>
      <c r="AK98" s="50" t="str">
        <f t="shared" si="604"/>
        <v/>
      </c>
      <c r="AL98" s="50" t="str">
        <f t="shared" si="604"/>
        <v/>
      </c>
      <c r="AM98" s="50" t="str">
        <f t="shared" si="604"/>
        <v/>
      </c>
      <c r="AN98" s="50" t="str">
        <f t="shared" si="604"/>
        <v/>
      </c>
      <c r="AO98" s="50" t="str">
        <f t="shared" si="604"/>
        <v/>
      </c>
      <c r="AP98" s="50" t="str">
        <f t="shared" si="604"/>
        <v/>
      </c>
      <c r="AQ98" s="50" t="str">
        <f t="shared" si="604"/>
        <v/>
      </c>
      <c r="AR98" s="50" t="str">
        <f t="shared" si="604"/>
        <v/>
      </c>
      <c r="AS98" s="50" t="str">
        <f t="shared" si="604"/>
        <v/>
      </c>
      <c r="AT98" s="50" t="str">
        <f t="shared" si="604"/>
        <v/>
      </c>
      <c r="AU98" s="50" t="str">
        <f t="shared" si="517"/>
        <v/>
      </c>
      <c r="AV98" s="50" t="str">
        <f t="shared" ref="AV98:DG98" si="605">IF(ISNONTEXT($Z98),AU98+$Z98,"")</f>
        <v/>
      </c>
      <c r="AW98" s="50" t="str">
        <f t="shared" si="605"/>
        <v/>
      </c>
      <c r="AX98" s="50" t="str">
        <f t="shared" si="605"/>
        <v/>
      </c>
      <c r="AY98" s="50" t="str">
        <f t="shared" si="605"/>
        <v/>
      </c>
      <c r="AZ98" s="50" t="str">
        <f t="shared" si="605"/>
        <v/>
      </c>
      <c r="BA98" s="50" t="str">
        <f t="shared" si="605"/>
        <v/>
      </c>
      <c r="BB98" s="50" t="str">
        <f t="shared" si="605"/>
        <v/>
      </c>
      <c r="BC98" s="50" t="str">
        <f t="shared" si="605"/>
        <v/>
      </c>
      <c r="BD98" s="50" t="str">
        <f t="shared" si="605"/>
        <v/>
      </c>
      <c r="BE98" s="50" t="str">
        <f t="shared" si="605"/>
        <v/>
      </c>
      <c r="BF98" s="50" t="str">
        <f t="shared" si="605"/>
        <v/>
      </c>
      <c r="BG98" s="50" t="str">
        <f t="shared" si="605"/>
        <v/>
      </c>
      <c r="BH98" s="50" t="str">
        <f t="shared" si="605"/>
        <v/>
      </c>
      <c r="BI98" s="50" t="str">
        <f t="shared" si="605"/>
        <v/>
      </c>
      <c r="BJ98" s="50" t="str">
        <f t="shared" si="605"/>
        <v/>
      </c>
      <c r="BK98" s="50" t="str">
        <f t="shared" si="605"/>
        <v/>
      </c>
      <c r="BL98" s="50" t="str">
        <f t="shared" si="605"/>
        <v/>
      </c>
      <c r="BM98" s="50" t="str">
        <f t="shared" si="605"/>
        <v/>
      </c>
      <c r="BN98" s="50" t="str">
        <f t="shared" si="605"/>
        <v/>
      </c>
      <c r="BO98" s="50" t="str">
        <f t="shared" si="605"/>
        <v/>
      </c>
      <c r="BP98" s="50" t="str">
        <f t="shared" si="605"/>
        <v/>
      </c>
      <c r="BQ98" s="50" t="str">
        <f t="shared" si="605"/>
        <v/>
      </c>
      <c r="BR98" s="50" t="str">
        <f t="shared" si="605"/>
        <v/>
      </c>
      <c r="BS98" s="50" t="str">
        <f t="shared" si="605"/>
        <v/>
      </c>
      <c r="BT98" s="50" t="str">
        <f t="shared" si="605"/>
        <v/>
      </c>
      <c r="BU98" s="50" t="str">
        <f t="shared" si="605"/>
        <v/>
      </c>
      <c r="BV98" s="50" t="str">
        <f t="shared" si="605"/>
        <v/>
      </c>
      <c r="BW98" s="50" t="str">
        <f t="shared" si="605"/>
        <v/>
      </c>
      <c r="BX98" s="50" t="str">
        <f t="shared" si="605"/>
        <v/>
      </c>
      <c r="BY98" s="50" t="str">
        <f t="shared" si="605"/>
        <v/>
      </c>
      <c r="BZ98" s="50" t="str">
        <f t="shared" si="605"/>
        <v/>
      </c>
      <c r="CA98" s="50" t="str">
        <f t="shared" si="605"/>
        <v/>
      </c>
      <c r="CB98" s="50" t="str">
        <f t="shared" si="605"/>
        <v/>
      </c>
      <c r="CC98" s="50" t="str">
        <f t="shared" si="605"/>
        <v/>
      </c>
      <c r="CD98" s="50" t="str">
        <f t="shared" si="605"/>
        <v/>
      </c>
      <c r="CE98" s="50" t="str">
        <f t="shared" si="605"/>
        <v/>
      </c>
      <c r="CF98" s="50" t="str">
        <f t="shared" si="605"/>
        <v/>
      </c>
      <c r="CG98" s="50" t="str">
        <f t="shared" si="605"/>
        <v/>
      </c>
      <c r="CH98" s="50" t="str">
        <f t="shared" si="605"/>
        <v/>
      </c>
      <c r="CI98" s="50" t="str">
        <f t="shared" si="605"/>
        <v/>
      </c>
      <c r="CJ98" s="50" t="str">
        <f t="shared" si="605"/>
        <v/>
      </c>
      <c r="CK98" s="50" t="str">
        <f t="shared" si="605"/>
        <v/>
      </c>
      <c r="CL98" s="50" t="str">
        <f t="shared" si="605"/>
        <v/>
      </c>
      <c r="CM98" s="50" t="str">
        <f t="shared" si="605"/>
        <v/>
      </c>
      <c r="CN98" s="50" t="str">
        <f t="shared" si="605"/>
        <v/>
      </c>
      <c r="CO98" s="50" t="str">
        <f t="shared" si="605"/>
        <v/>
      </c>
      <c r="CP98" s="50" t="str">
        <f t="shared" si="605"/>
        <v/>
      </c>
      <c r="CQ98" s="50" t="str">
        <f t="shared" si="605"/>
        <v/>
      </c>
      <c r="CR98" s="50" t="str">
        <f t="shared" si="605"/>
        <v/>
      </c>
      <c r="CS98" s="50" t="str">
        <f t="shared" si="605"/>
        <v/>
      </c>
      <c r="CT98" s="50" t="str">
        <f t="shared" si="605"/>
        <v/>
      </c>
      <c r="CU98" s="50" t="str">
        <f t="shared" si="605"/>
        <v/>
      </c>
      <c r="CV98" s="50" t="str">
        <f t="shared" si="605"/>
        <v/>
      </c>
      <c r="CW98" s="50" t="str">
        <f t="shared" si="605"/>
        <v/>
      </c>
      <c r="CX98" s="50" t="str">
        <f t="shared" si="605"/>
        <v/>
      </c>
      <c r="CY98" s="50" t="str">
        <f t="shared" si="605"/>
        <v/>
      </c>
      <c r="CZ98" s="50" t="str">
        <f t="shared" si="605"/>
        <v/>
      </c>
      <c r="DA98" s="50" t="str">
        <f t="shared" si="605"/>
        <v/>
      </c>
      <c r="DB98" s="50" t="str">
        <f t="shared" si="605"/>
        <v/>
      </c>
      <c r="DC98" s="50" t="str">
        <f t="shared" si="605"/>
        <v/>
      </c>
      <c r="DD98" s="50" t="str">
        <f t="shared" si="605"/>
        <v/>
      </c>
      <c r="DE98" s="50" t="str">
        <f t="shared" si="605"/>
        <v/>
      </c>
      <c r="DF98" s="50" t="str">
        <f t="shared" si="605"/>
        <v/>
      </c>
      <c r="DG98" s="50" t="str">
        <f t="shared" si="605"/>
        <v/>
      </c>
      <c r="DH98" s="50" t="str">
        <f t="shared" ref="DH98:DW98" si="606">IF(ISNONTEXT($Z98),DG98+$Z98,"")</f>
        <v/>
      </c>
      <c r="DI98" s="50" t="str">
        <f t="shared" si="606"/>
        <v/>
      </c>
      <c r="DJ98" s="50" t="str">
        <f t="shared" si="606"/>
        <v/>
      </c>
      <c r="DK98" s="50" t="str">
        <f t="shared" si="606"/>
        <v/>
      </c>
      <c r="DL98" s="50" t="str">
        <f t="shared" si="606"/>
        <v/>
      </c>
      <c r="DM98" s="50" t="str">
        <f t="shared" si="606"/>
        <v/>
      </c>
      <c r="DN98" s="50" t="str">
        <f t="shared" si="606"/>
        <v/>
      </c>
      <c r="DO98" s="50" t="str">
        <f t="shared" si="606"/>
        <v/>
      </c>
      <c r="DP98" s="50" t="str">
        <f t="shared" si="606"/>
        <v/>
      </c>
      <c r="DQ98" s="50" t="str">
        <f t="shared" si="606"/>
        <v/>
      </c>
      <c r="DR98" s="50" t="str">
        <f t="shared" si="606"/>
        <v/>
      </c>
      <c r="DS98" s="50" t="str">
        <f t="shared" si="606"/>
        <v/>
      </c>
      <c r="DT98" s="50" t="str">
        <f t="shared" si="606"/>
        <v/>
      </c>
      <c r="DU98" s="50" t="str">
        <f t="shared" si="606"/>
        <v/>
      </c>
      <c r="DV98" s="50" t="str">
        <f t="shared" si="606"/>
        <v/>
      </c>
      <c r="DW98" s="50" t="str">
        <f t="shared" si="606"/>
        <v/>
      </c>
      <c r="DX98" s="170" t="e">
        <f t="shared" si="413"/>
        <v>#N/A</v>
      </c>
      <c r="DY98" s="170" t="e">
        <f t="shared" si="414"/>
        <v>#N/A</v>
      </c>
      <c r="DZ98" s="170" t="e">
        <f t="shared" si="415"/>
        <v>#N/A</v>
      </c>
      <c r="EA98" s="170" t="e">
        <f t="shared" si="416"/>
        <v>#N/A</v>
      </c>
      <c r="EB98" s="170" t="e">
        <f t="shared" si="417"/>
        <v>#N/A</v>
      </c>
      <c r="EC98" s="170" t="e">
        <f t="shared" si="418"/>
        <v>#N/A</v>
      </c>
      <c r="ED98" s="170" t="e">
        <f t="shared" si="419"/>
        <v>#N/A</v>
      </c>
      <c r="EE98" s="170" t="e">
        <f t="shared" si="420"/>
        <v>#N/A</v>
      </c>
      <c r="EF98" s="170" t="e">
        <f t="shared" si="421"/>
        <v>#N/A</v>
      </c>
      <c r="EG98" s="170" t="e">
        <f t="shared" si="422"/>
        <v>#N/A</v>
      </c>
      <c r="EH98" s="170" t="e">
        <f t="shared" si="423"/>
        <v>#N/A</v>
      </c>
      <c r="EI98" s="170" t="e">
        <f t="shared" si="424"/>
        <v>#N/A</v>
      </c>
      <c r="EJ98" s="170" t="e">
        <f t="shared" si="425"/>
        <v>#N/A</v>
      </c>
      <c r="EK98" s="170" t="e">
        <f t="shared" si="426"/>
        <v>#N/A</v>
      </c>
      <c r="EL98" s="170" t="e">
        <f t="shared" si="427"/>
        <v>#N/A</v>
      </c>
      <c r="EM98" s="170" t="e">
        <f t="shared" si="428"/>
        <v>#N/A</v>
      </c>
      <c r="EN98" s="170" t="e">
        <f t="shared" si="429"/>
        <v>#N/A</v>
      </c>
      <c r="EO98" s="170" t="e">
        <f t="shared" si="430"/>
        <v>#N/A</v>
      </c>
      <c r="EP98" s="170" t="e">
        <f t="shared" si="431"/>
        <v>#N/A</v>
      </c>
      <c r="EQ98" s="170" t="e">
        <f t="shared" si="432"/>
        <v>#N/A</v>
      </c>
      <c r="ER98" s="170" t="e">
        <f t="shared" si="433"/>
        <v>#N/A</v>
      </c>
      <c r="ES98" s="170" t="e">
        <f t="shared" si="434"/>
        <v>#N/A</v>
      </c>
      <c r="ET98" s="170" t="e">
        <f t="shared" si="435"/>
        <v>#N/A</v>
      </c>
      <c r="EU98" s="170" t="e">
        <f t="shared" si="436"/>
        <v>#N/A</v>
      </c>
      <c r="EV98" s="170" t="e">
        <f t="shared" si="437"/>
        <v>#N/A</v>
      </c>
      <c r="EW98" s="170" t="e">
        <f t="shared" si="438"/>
        <v>#N/A</v>
      </c>
      <c r="EX98" s="170" t="e">
        <f t="shared" si="439"/>
        <v>#N/A</v>
      </c>
      <c r="EY98" s="170" t="e">
        <f t="shared" si="440"/>
        <v>#N/A</v>
      </c>
      <c r="EZ98" s="170" t="e">
        <f t="shared" si="441"/>
        <v>#N/A</v>
      </c>
      <c r="FA98" s="170" t="e">
        <f t="shared" si="442"/>
        <v>#N/A</v>
      </c>
      <c r="FB98" s="170" t="e">
        <f t="shared" si="443"/>
        <v>#N/A</v>
      </c>
      <c r="FC98" s="170" t="e">
        <f t="shared" si="444"/>
        <v>#N/A</v>
      </c>
      <c r="FD98" s="170" t="e">
        <f t="shared" si="445"/>
        <v>#N/A</v>
      </c>
      <c r="FE98" s="170" t="e">
        <f t="shared" si="446"/>
        <v>#N/A</v>
      </c>
      <c r="FF98" s="170" t="e">
        <f t="shared" si="447"/>
        <v>#N/A</v>
      </c>
      <c r="FG98" s="170" t="e">
        <f t="shared" si="448"/>
        <v>#N/A</v>
      </c>
      <c r="FH98" s="170" t="e">
        <f t="shared" si="449"/>
        <v>#N/A</v>
      </c>
      <c r="FI98" s="170" t="e">
        <f t="shared" si="450"/>
        <v>#N/A</v>
      </c>
      <c r="FJ98" s="170" t="e">
        <f t="shared" si="451"/>
        <v>#N/A</v>
      </c>
      <c r="FK98" s="170" t="e">
        <f t="shared" si="452"/>
        <v>#N/A</v>
      </c>
      <c r="FL98" s="170" t="e">
        <f t="shared" si="453"/>
        <v>#N/A</v>
      </c>
      <c r="FM98" s="170" t="e">
        <f t="shared" si="454"/>
        <v>#N/A</v>
      </c>
      <c r="FN98" s="170" t="e">
        <f t="shared" si="455"/>
        <v>#N/A</v>
      </c>
      <c r="FO98" s="170" t="e">
        <f t="shared" si="456"/>
        <v>#N/A</v>
      </c>
      <c r="FP98" s="170" t="e">
        <f t="shared" si="457"/>
        <v>#N/A</v>
      </c>
      <c r="FQ98" s="170" t="e">
        <f t="shared" si="458"/>
        <v>#N/A</v>
      </c>
      <c r="FR98" s="170" t="e">
        <f t="shared" si="459"/>
        <v>#N/A</v>
      </c>
      <c r="FS98" s="170" t="e">
        <f t="shared" si="460"/>
        <v>#N/A</v>
      </c>
      <c r="FT98" s="170" t="e">
        <f t="shared" si="461"/>
        <v>#N/A</v>
      </c>
      <c r="FU98" s="170" t="e">
        <f t="shared" si="462"/>
        <v>#N/A</v>
      </c>
      <c r="FV98" s="170" t="e">
        <f t="shared" si="463"/>
        <v>#N/A</v>
      </c>
      <c r="FW98" s="170" t="e">
        <f t="shared" si="464"/>
        <v>#N/A</v>
      </c>
      <c r="FX98" s="170" t="e">
        <f t="shared" si="465"/>
        <v>#N/A</v>
      </c>
      <c r="FY98" s="170" t="e">
        <f t="shared" si="466"/>
        <v>#N/A</v>
      </c>
      <c r="FZ98" s="170" t="e">
        <f t="shared" si="467"/>
        <v>#N/A</v>
      </c>
      <c r="GA98" s="170" t="e">
        <f t="shared" si="468"/>
        <v>#N/A</v>
      </c>
      <c r="GB98" s="170" t="e">
        <f t="shared" si="469"/>
        <v>#N/A</v>
      </c>
      <c r="GC98" s="170" t="e">
        <f t="shared" si="470"/>
        <v>#N/A</v>
      </c>
      <c r="GD98" s="170" t="e">
        <f t="shared" si="471"/>
        <v>#N/A</v>
      </c>
      <c r="GE98" s="170" t="e">
        <f t="shared" si="472"/>
        <v>#N/A</v>
      </c>
      <c r="GF98" s="170" t="e">
        <f t="shared" si="473"/>
        <v>#N/A</v>
      </c>
      <c r="GG98" s="170" t="e">
        <f t="shared" si="474"/>
        <v>#N/A</v>
      </c>
      <c r="GH98" s="170" t="e">
        <f t="shared" si="475"/>
        <v>#N/A</v>
      </c>
      <c r="GI98" s="170" t="e">
        <f t="shared" si="476"/>
        <v>#N/A</v>
      </c>
      <c r="GJ98" s="170" t="e">
        <f t="shared" si="477"/>
        <v>#N/A</v>
      </c>
      <c r="GK98" s="170" t="e">
        <f t="shared" si="478"/>
        <v>#N/A</v>
      </c>
      <c r="GL98" s="170" t="e">
        <f t="shared" si="479"/>
        <v>#N/A</v>
      </c>
      <c r="GM98" s="170" t="e">
        <f t="shared" si="480"/>
        <v>#N/A</v>
      </c>
      <c r="GN98" s="170" t="e">
        <f t="shared" si="481"/>
        <v>#N/A</v>
      </c>
      <c r="GO98" s="170" t="e">
        <f t="shared" si="482"/>
        <v>#N/A</v>
      </c>
      <c r="GP98" s="170" t="e">
        <f t="shared" si="483"/>
        <v>#N/A</v>
      </c>
      <c r="GQ98" s="170" t="e">
        <f t="shared" si="484"/>
        <v>#N/A</v>
      </c>
      <c r="GR98" s="170" t="e">
        <f t="shared" si="485"/>
        <v>#N/A</v>
      </c>
      <c r="GS98" s="170" t="e">
        <f t="shared" si="486"/>
        <v>#N/A</v>
      </c>
      <c r="GT98" s="170" t="e">
        <f t="shared" si="487"/>
        <v>#N/A</v>
      </c>
      <c r="GU98" s="170" t="e">
        <f t="shared" si="488"/>
        <v>#N/A</v>
      </c>
      <c r="GV98" s="170" t="e">
        <f t="shared" si="489"/>
        <v>#N/A</v>
      </c>
      <c r="GW98" s="170" t="e">
        <f t="shared" si="490"/>
        <v>#N/A</v>
      </c>
      <c r="GX98" s="170" t="e">
        <f t="shared" si="491"/>
        <v>#N/A</v>
      </c>
      <c r="GY98" s="170" t="e">
        <f t="shared" si="492"/>
        <v>#N/A</v>
      </c>
      <c r="GZ98" s="170" t="e">
        <f t="shared" si="493"/>
        <v>#N/A</v>
      </c>
      <c r="HA98" s="170" t="e">
        <f t="shared" si="494"/>
        <v>#N/A</v>
      </c>
      <c r="HB98" s="170" t="e">
        <f t="shared" si="495"/>
        <v>#N/A</v>
      </c>
      <c r="HC98" s="170" t="e">
        <f t="shared" si="496"/>
        <v>#N/A</v>
      </c>
      <c r="HD98" s="170" t="e">
        <f t="shared" si="497"/>
        <v>#N/A</v>
      </c>
      <c r="HE98" s="170" t="e">
        <f t="shared" si="498"/>
        <v>#N/A</v>
      </c>
      <c r="HF98" s="170" t="e">
        <f t="shared" si="499"/>
        <v>#N/A</v>
      </c>
      <c r="HG98" s="170" t="e">
        <f t="shared" si="500"/>
        <v>#N/A</v>
      </c>
      <c r="HH98" s="170" t="e">
        <f t="shared" si="501"/>
        <v>#N/A</v>
      </c>
      <c r="HI98" s="170" t="e">
        <f t="shared" si="502"/>
        <v>#N/A</v>
      </c>
      <c r="HJ98" s="170" t="e">
        <f t="shared" si="503"/>
        <v>#N/A</v>
      </c>
      <c r="HK98" s="170" t="e">
        <f t="shared" si="504"/>
        <v>#N/A</v>
      </c>
      <c r="HL98" s="170" t="e">
        <f t="shared" si="505"/>
        <v>#N/A</v>
      </c>
      <c r="HM98" s="170" t="e">
        <f t="shared" si="506"/>
        <v>#N/A</v>
      </c>
      <c r="HN98" s="170" t="e">
        <f t="shared" si="507"/>
        <v>#N/A</v>
      </c>
      <c r="HO98" s="170" t="e">
        <f t="shared" si="508"/>
        <v>#N/A</v>
      </c>
      <c r="HP98" s="170" t="e">
        <f t="shared" si="509"/>
        <v>#N/A</v>
      </c>
      <c r="HQ98" s="170" t="e">
        <f t="shared" si="510"/>
        <v>#N/A</v>
      </c>
      <c r="HR98" s="170" t="e">
        <f t="shared" si="511"/>
        <v>#N/A</v>
      </c>
      <c r="HS98" s="170" t="e">
        <f t="shared" si="512"/>
        <v>#N/A</v>
      </c>
      <c r="HT98" s="170" t="e">
        <f t="shared" si="513"/>
        <v>#N/A</v>
      </c>
    </row>
    <row r="99" spans="1:228" hidden="1" x14ac:dyDescent="0.25">
      <c r="A99" s="4">
        <v>96</v>
      </c>
      <c r="B99" s="110"/>
      <c r="C99" s="118"/>
      <c r="D99" s="123" t="str">
        <f t="shared" si="405"/>
        <v/>
      </c>
      <c r="E99" s="96"/>
      <c r="F99" s="123" t="str">
        <f t="shared" si="406"/>
        <v/>
      </c>
      <c r="G99" s="118"/>
      <c r="H99" s="111"/>
      <c r="I99" s="36" t="str">
        <f t="shared" si="407"/>
        <v/>
      </c>
      <c r="J99" s="36" t="str">
        <f t="shared" si="408"/>
        <v/>
      </c>
      <c r="K99" s="74" t="str">
        <f t="shared" si="514"/>
        <v/>
      </c>
      <c r="L99" s="23"/>
      <c r="M99" s="58"/>
      <c r="N99" s="281"/>
      <c r="O99" s="75" t="str">
        <f>IF(AND(D99&gt;0,E99&gt;0,F99&gt;0),IF(ISBLANK(N99),IF(ISBLANK(L99),"",(F99-D99)*VLOOKUP(L99,VLookups!$A$4:$B$13,2,FALSE)),N99),"")</f>
        <v/>
      </c>
      <c r="P99" s="76" t="str">
        <f t="shared" si="409"/>
        <v/>
      </c>
      <c r="Q99" s="96"/>
      <c r="R99" s="271" t="str">
        <f>IF(AND(Q99&gt;0,E99&gt;0,NOT(O99="")),ABS(VLOOKUP($Q$1,VLookups!$A$43:$B$44,2,FALSE)-_xlfn.NORM.DIST(Q99,K99,O99,TRUE)),"")</f>
        <v/>
      </c>
      <c r="S99" s="95" t="str">
        <f>IF(AND($D99&gt;0,$E99&gt;0,$F99&gt;0,NOT(ISBLANK($L99))),_xlfn.NORM.INV(ABS(VLOOKUP($Q$1,VLookups!$A$43:$B$44,2,FALSE)-S$3),$K99,$O99),"")</f>
        <v/>
      </c>
      <c r="T99" s="94" t="str">
        <f>IF(AND($D99&gt;0,$E99&gt;0,$F99&gt;0,NOT(ISBLANK($L99))),_xlfn.NORM.INV(ABS(VLOOKUP($Q$1,VLookups!$A$43:$B$44,2,FALSE)-T$3),$K99,$O99),"")</f>
        <v/>
      </c>
      <c r="U99" s="95" t="str">
        <f>IF(AND($D99&gt;0,$E99&gt;0,$F99&gt;0,NOT(ISBLANK($L99))),_xlfn.NORM.INV(ABS(VLOOKUP($Q$1,VLookups!$A$43:$B$44,2,FALSE)-U$3),$K99,$O99),"")</f>
        <v/>
      </c>
      <c r="V99" s="94" t="str">
        <f>IF(AND($D99&gt;0,$E99&gt;0,$F99&gt;0,NOT(ISBLANK($L99))),_xlfn.NORM.INV(ABS(VLOOKUP($Q$1,VLookups!$A$43:$B$44,2,FALSE)-V$3),$K99,$O99),"")</f>
        <v/>
      </c>
      <c r="W99" s="95" t="str">
        <f>IF(AND($D99&gt;0,$E99&gt;0,$F99&gt;0,NOT(ISBLANK($L99))),_xlfn.NORM.INV(ABS(VLOOKUP($Q$1,VLookups!$A$43:$B$44,2,FALSE)-W$3),$K99,$O99),"")</f>
        <v/>
      </c>
      <c r="X99" s="94" t="str">
        <f>IF(AND($D99&gt;0,$E99&gt;0,$F99&gt;0,NOT(ISBLANK($L99))),_xlfn.NORM.INV(ABS(VLOOKUP($Q$1,VLookups!$A$43:$B$44,2,FALSE)-X$3),$K99,$O99),"")</f>
        <v/>
      </c>
      <c r="Y99" s="5"/>
      <c r="Z99" s="169" t="str">
        <f t="shared" si="515"/>
        <v/>
      </c>
      <c r="AA99" s="50" t="str">
        <f t="shared" ref="AA99:AT99" si="607">IF(ISNONTEXT($Z99),AB99-$Z99,"")</f>
        <v/>
      </c>
      <c r="AB99" s="50" t="str">
        <f t="shared" si="607"/>
        <v/>
      </c>
      <c r="AC99" s="50" t="str">
        <f t="shared" si="607"/>
        <v/>
      </c>
      <c r="AD99" s="50" t="str">
        <f t="shared" si="607"/>
        <v/>
      </c>
      <c r="AE99" s="50" t="str">
        <f t="shared" si="607"/>
        <v/>
      </c>
      <c r="AF99" s="50" t="str">
        <f t="shared" si="607"/>
        <v/>
      </c>
      <c r="AG99" s="50" t="str">
        <f t="shared" si="607"/>
        <v/>
      </c>
      <c r="AH99" s="50" t="str">
        <f t="shared" si="607"/>
        <v/>
      </c>
      <c r="AI99" s="50" t="str">
        <f t="shared" si="607"/>
        <v/>
      </c>
      <c r="AJ99" s="50" t="str">
        <f t="shared" si="607"/>
        <v/>
      </c>
      <c r="AK99" s="50" t="str">
        <f t="shared" si="607"/>
        <v/>
      </c>
      <c r="AL99" s="50" t="str">
        <f t="shared" si="607"/>
        <v/>
      </c>
      <c r="AM99" s="50" t="str">
        <f t="shared" si="607"/>
        <v/>
      </c>
      <c r="AN99" s="50" t="str">
        <f t="shared" si="607"/>
        <v/>
      </c>
      <c r="AO99" s="50" t="str">
        <f t="shared" si="607"/>
        <v/>
      </c>
      <c r="AP99" s="50" t="str">
        <f t="shared" si="607"/>
        <v/>
      </c>
      <c r="AQ99" s="50" t="str">
        <f t="shared" si="607"/>
        <v/>
      </c>
      <c r="AR99" s="50" t="str">
        <f t="shared" si="607"/>
        <v/>
      </c>
      <c r="AS99" s="50" t="str">
        <f t="shared" si="607"/>
        <v/>
      </c>
      <c r="AT99" s="50" t="str">
        <f t="shared" si="607"/>
        <v/>
      </c>
      <c r="AU99" s="50" t="str">
        <f t="shared" si="517"/>
        <v/>
      </c>
      <c r="AV99" s="50" t="str">
        <f t="shared" ref="AV99:DG99" si="608">IF(ISNONTEXT($Z99),AU99+$Z99,"")</f>
        <v/>
      </c>
      <c r="AW99" s="50" t="str">
        <f t="shared" si="608"/>
        <v/>
      </c>
      <c r="AX99" s="50" t="str">
        <f t="shared" si="608"/>
        <v/>
      </c>
      <c r="AY99" s="50" t="str">
        <f t="shared" si="608"/>
        <v/>
      </c>
      <c r="AZ99" s="50" t="str">
        <f t="shared" si="608"/>
        <v/>
      </c>
      <c r="BA99" s="50" t="str">
        <f t="shared" si="608"/>
        <v/>
      </c>
      <c r="BB99" s="50" t="str">
        <f t="shared" si="608"/>
        <v/>
      </c>
      <c r="BC99" s="50" t="str">
        <f t="shared" si="608"/>
        <v/>
      </c>
      <c r="BD99" s="50" t="str">
        <f t="shared" si="608"/>
        <v/>
      </c>
      <c r="BE99" s="50" t="str">
        <f t="shared" si="608"/>
        <v/>
      </c>
      <c r="BF99" s="50" t="str">
        <f t="shared" si="608"/>
        <v/>
      </c>
      <c r="BG99" s="50" t="str">
        <f t="shared" si="608"/>
        <v/>
      </c>
      <c r="BH99" s="50" t="str">
        <f t="shared" si="608"/>
        <v/>
      </c>
      <c r="BI99" s="50" t="str">
        <f t="shared" si="608"/>
        <v/>
      </c>
      <c r="BJ99" s="50" t="str">
        <f t="shared" si="608"/>
        <v/>
      </c>
      <c r="BK99" s="50" t="str">
        <f t="shared" si="608"/>
        <v/>
      </c>
      <c r="BL99" s="50" t="str">
        <f t="shared" si="608"/>
        <v/>
      </c>
      <c r="BM99" s="50" t="str">
        <f t="shared" si="608"/>
        <v/>
      </c>
      <c r="BN99" s="50" t="str">
        <f t="shared" si="608"/>
        <v/>
      </c>
      <c r="BO99" s="50" t="str">
        <f t="shared" si="608"/>
        <v/>
      </c>
      <c r="BP99" s="50" t="str">
        <f t="shared" si="608"/>
        <v/>
      </c>
      <c r="BQ99" s="50" t="str">
        <f t="shared" si="608"/>
        <v/>
      </c>
      <c r="BR99" s="50" t="str">
        <f t="shared" si="608"/>
        <v/>
      </c>
      <c r="BS99" s="50" t="str">
        <f t="shared" si="608"/>
        <v/>
      </c>
      <c r="BT99" s="50" t="str">
        <f t="shared" si="608"/>
        <v/>
      </c>
      <c r="BU99" s="50" t="str">
        <f t="shared" si="608"/>
        <v/>
      </c>
      <c r="BV99" s="50" t="str">
        <f t="shared" si="608"/>
        <v/>
      </c>
      <c r="BW99" s="50" t="str">
        <f t="shared" si="608"/>
        <v/>
      </c>
      <c r="BX99" s="50" t="str">
        <f t="shared" si="608"/>
        <v/>
      </c>
      <c r="BY99" s="50" t="str">
        <f t="shared" si="608"/>
        <v/>
      </c>
      <c r="BZ99" s="50" t="str">
        <f t="shared" si="608"/>
        <v/>
      </c>
      <c r="CA99" s="50" t="str">
        <f t="shared" si="608"/>
        <v/>
      </c>
      <c r="CB99" s="50" t="str">
        <f t="shared" si="608"/>
        <v/>
      </c>
      <c r="CC99" s="50" t="str">
        <f t="shared" si="608"/>
        <v/>
      </c>
      <c r="CD99" s="50" t="str">
        <f t="shared" si="608"/>
        <v/>
      </c>
      <c r="CE99" s="50" t="str">
        <f t="shared" si="608"/>
        <v/>
      </c>
      <c r="CF99" s="50" t="str">
        <f t="shared" si="608"/>
        <v/>
      </c>
      <c r="CG99" s="50" t="str">
        <f t="shared" si="608"/>
        <v/>
      </c>
      <c r="CH99" s="50" t="str">
        <f t="shared" si="608"/>
        <v/>
      </c>
      <c r="CI99" s="50" t="str">
        <f t="shared" si="608"/>
        <v/>
      </c>
      <c r="CJ99" s="50" t="str">
        <f t="shared" si="608"/>
        <v/>
      </c>
      <c r="CK99" s="50" t="str">
        <f t="shared" si="608"/>
        <v/>
      </c>
      <c r="CL99" s="50" t="str">
        <f t="shared" si="608"/>
        <v/>
      </c>
      <c r="CM99" s="50" t="str">
        <f t="shared" si="608"/>
        <v/>
      </c>
      <c r="CN99" s="50" t="str">
        <f t="shared" si="608"/>
        <v/>
      </c>
      <c r="CO99" s="50" t="str">
        <f t="shared" si="608"/>
        <v/>
      </c>
      <c r="CP99" s="50" t="str">
        <f t="shared" si="608"/>
        <v/>
      </c>
      <c r="CQ99" s="50" t="str">
        <f t="shared" si="608"/>
        <v/>
      </c>
      <c r="CR99" s="50" t="str">
        <f t="shared" si="608"/>
        <v/>
      </c>
      <c r="CS99" s="50" t="str">
        <f t="shared" si="608"/>
        <v/>
      </c>
      <c r="CT99" s="50" t="str">
        <f t="shared" si="608"/>
        <v/>
      </c>
      <c r="CU99" s="50" t="str">
        <f t="shared" si="608"/>
        <v/>
      </c>
      <c r="CV99" s="50" t="str">
        <f t="shared" si="608"/>
        <v/>
      </c>
      <c r="CW99" s="50" t="str">
        <f t="shared" si="608"/>
        <v/>
      </c>
      <c r="CX99" s="50" t="str">
        <f t="shared" si="608"/>
        <v/>
      </c>
      <c r="CY99" s="50" t="str">
        <f t="shared" si="608"/>
        <v/>
      </c>
      <c r="CZ99" s="50" t="str">
        <f t="shared" si="608"/>
        <v/>
      </c>
      <c r="DA99" s="50" t="str">
        <f t="shared" si="608"/>
        <v/>
      </c>
      <c r="DB99" s="50" t="str">
        <f t="shared" si="608"/>
        <v/>
      </c>
      <c r="DC99" s="50" t="str">
        <f t="shared" si="608"/>
        <v/>
      </c>
      <c r="DD99" s="50" t="str">
        <f t="shared" si="608"/>
        <v/>
      </c>
      <c r="DE99" s="50" t="str">
        <f t="shared" si="608"/>
        <v/>
      </c>
      <c r="DF99" s="50" t="str">
        <f t="shared" si="608"/>
        <v/>
      </c>
      <c r="DG99" s="50" t="str">
        <f t="shared" si="608"/>
        <v/>
      </c>
      <c r="DH99" s="50" t="str">
        <f t="shared" ref="DH99:DW99" si="609">IF(ISNONTEXT($Z99),DG99+$Z99,"")</f>
        <v/>
      </c>
      <c r="DI99" s="50" t="str">
        <f t="shared" si="609"/>
        <v/>
      </c>
      <c r="DJ99" s="50" t="str">
        <f t="shared" si="609"/>
        <v/>
      </c>
      <c r="DK99" s="50" t="str">
        <f t="shared" si="609"/>
        <v/>
      </c>
      <c r="DL99" s="50" t="str">
        <f t="shared" si="609"/>
        <v/>
      </c>
      <c r="DM99" s="50" t="str">
        <f t="shared" si="609"/>
        <v/>
      </c>
      <c r="DN99" s="50" t="str">
        <f t="shared" si="609"/>
        <v/>
      </c>
      <c r="DO99" s="50" t="str">
        <f t="shared" si="609"/>
        <v/>
      </c>
      <c r="DP99" s="50" t="str">
        <f t="shared" si="609"/>
        <v/>
      </c>
      <c r="DQ99" s="50" t="str">
        <f t="shared" si="609"/>
        <v/>
      </c>
      <c r="DR99" s="50" t="str">
        <f t="shared" si="609"/>
        <v/>
      </c>
      <c r="DS99" s="50" t="str">
        <f t="shared" si="609"/>
        <v/>
      </c>
      <c r="DT99" s="50" t="str">
        <f t="shared" si="609"/>
        <v/>
      </c>
      <c r="DU99" s="50" t="str">
        <f t="shared" si="609"/>
        <v/>
      </c>
      <c r="DV99" s="50" t="str">
        <f t="shared" si="609"/>
        <v/>
      </c>
      <c r="DW99" s="50" t="str">
        <f t="shared" si="609"/>
        <v/>
      </c>
      <c r="DX99" s="170" t="e">
        <f t="shared" si="413"/>
        <v>#N/A</v>
      </c>
      <c r="DY99" s="170" t="e">
        <f t="shared" si="414"/>
        <v>#N/A</v>
      </c>
      <c r="DZ99" s="170" t="e">
        <f t="shared" si="415"/>
        <v>#N/A</v>
      </c>
      <c r="EA99" s="170" t="e">
        <f t="shared" si="416"/>
        <v>#N/A</v>
      </c>
      <c r="EB99" s="170" t="e">
        <f t="shared" si="417"/>
        <v>#N/A</v>
      </c>
      <c r="EC99" s="170" t="e">
        <f t="shared" si="418"/>
        <v>#N/A</v>
      </c>
      <c r="ED99" s="170" t="e">
        <f t="shared" si="419"/>
        <v>#N/A</v>
      </c>
      <c r="EE99" s="170" t="e">
        <f t="shared" si="420"/>
        <v>#N/A</v>
      </c>
      <c r="EF99" s="170" t="e">
        <f t="shared" si="421"/>
        <v>#N/A</v>
      </c>
      <c r="EG99" s="170" t="e">
        <f t="shared" si="422"/>
        <v>#N/A</v>
      </c>
      <c r="EH99" s="170" t="e">
        <f t="shared" si="423"/>
        <v>#N/A</v>
      </c>
      <c r="EI99" s="170" t="e">
        <f t="shared" si="424"/>
        <v>#N/A</v>
      </c>
      <c r="EJ99" s="170" t="e">
        <f t="shared" si="425"/>
        <v>#N/A</v>
      </c>
      <c r="EK99" s="170" t="e">
        <f t="shared" si="426"/>
        <v>#N/A</v>
      </c>
      <c r="EL99" s="170" t="e">
        <f t="shared" si="427"/>
        <v>#N/A</v>
      </c>
      <c r="EM99" s="170" t="e">
        <f t="shared" si="428"/>
        <v>#N/A</v>
      </c>
      <c r="EN99" s="170" t="e">
        <f t="shared" si="429"/>
        <v>#N/A</v>
      </c>
      <c r="EO99" s="170" t="e">
        <f t="shared" si="430"/>
        <v>#N/A</v>
      </c>
      <c r="EP99" s="170" t="e">
        <f t="shared" si="431"/>
        <v>#N/A</v>
      </c>
      <c r="EQ99" s="170" t="e">
        <f t="shared" si="432"/>
        <v>#N/A</v>
      </c>
      <c r="ER99" s="170" t="e">
        <f t="shared" si="433"/>
        <v>#N/A</v>
      </c>
      <c r="ES99" s="170" t="e">
        <f t="shared" si="434"/>
        <v>#N/A</v>
      </c>
      <c r="ET99" s="170" t="e">
        <f t="shared" si="435"/>
        <v>#N/A</v>
      </c>
      <c r="EU99" s="170" t="e">
        <f t="shared" si="436"/>
        <v>#N/A</v>
      </c>
      <c r="EV99" s="170" t="e">
        <f t="shared" si="437"/>
        <v>#N/A</v>
      </c>
      <c r="EW99" s="170" t="e">
        <f t="shared" si="438"/>
        <v>#N/A</v>
      </c>
      <c r="EX99" s="170" t="e">
        <f t="shared" si="439"/>
        <v>#N/A</v>
      </c>
      <c r="EY99" s="170" t="e">
        <f t="shared" si="440"/>
        <v>#N/A</v>
      </c>
      <c r="EZ99" s="170" t="e">
        <f t="shared" si="441"/>
        <v>#N/A</v>
      </c>
      <c r="FA99" s="170" t="e">
        <f t="shared" si="442"/>
        <v>#N/A</v>
      </c>
      <c r="FB99" s="170" t="e">
        <f t="shared" si="443"/>
        <v>#N/A</v>
      </c>
      <c r="FC99" s="170" t="e">
        <f t="shared" si="444"/>
        <v>#N/A</v>
      </c>
      <c r="FD99" s="170" t="e">
        <f t="shared" si="445"/>
        <v>#N/A</v>
      </c>
      <c r="FE99" s="170" t="e">
        <f t="shared" si="446"/>
        <v>#N/A</v>
      </c>
      <c r="FF99" s="170" t="e">
        <f t="shared" si="447"/>
        <v>#N/A</v>
      </c>
      <c r="FG99" s="170" t="e">
        <f t="shared" si="448"/>
        <v>#N/A</v>
      </c>
      <c r="FH99" s="170" t="e">
        <f t="shared" si="449"/>
        <v>#N/A</v>
      </c>
      <c r="FI99" s="170" t="e">
        <f t="shared" si="450"/>
        <v>#N/A</v>
      </c>
      <c r="FJ99" s="170" t="e">
        <f t="shared" si="451"/>
        <v>#N/A</v>
      </c>
      <c r="FK99" s="170" t="e">
        <f t="shared" si="452"/>
        <v>#N/A</v>
      </c>
      <c r="FL99" s="170" t="e">
        <f t="shared" si="453"/>
        <v>#N/A</v>
      </c>
      <c r="FM99" s="170" t="e">
        <f t="shared" si="454"/>
        <v>#N/A</v>
      </c>
      <c r="FN99" s="170" t="e">
        <f t="shared" si="455"/>
        <v>#N/A</v>
      </c>
      <c r="FO99" s="170" t="e">
        <f t="shared" si="456"/>
        <v>#N/A</v>
      </c>
      <c r="FP99" s="170" t="e">
        <f t="shared" si="457"/>
        <v>#N/A</v>
      </c>
      <c r="FQ99" s="170" t="e">
        <f t="shared" si="458"/>
        <v>#N/A</v>
      </c>
      <c r="FR99" s="170" t="e">
        <f t="shared" si="459"/>
        <v>#N/A</v>
      </c>
      <c r="FS99" s="170" t="e">
        <f t="shared" si="460"/>
        <v>#N/A</v>
      </c>
      <c r="FT99" s="170" t="e">
        <f t="shared" si="461"/>
        <v>#N/A</v>
      </c>
      <c r="FU99" s="170" t="e">
        <f t="shared" si="462"/>
        <v>#N/A</v>
      </c>
      <c r="FV99" s="170" t="e">
        <f t="shared" si="463"/>
        <v>#N/A</v>
      </c>
      <c r="FW99" s="170" t="e">
        <f t="shared" si="464"/>
        <v>#N/A</v>
      </c>
      <c r="FX99" s="170" t="e">
        <f t="shared" si="465"/>
        <v>#N/A</v>
      </c>
      <c r="FY99" s="170" t="e">
        <f t="shared" si="466"/>
        <v>#N/A</v>
      </c>
      <c r="FZ99" s="170" t="e">
        <f t="shared" si="467"/>
        <v>#N/A</v>
      </c>
      <c r="GA99" s="170" t="e">
        <f t="shared" si="468"/>
        <v>#N/A</v>
      </c>
      <c r="GB99" s="170" t="e">
        <f t="shared" si="469"/>
        <v>#N/A</v>
      </c>
      <c r="GC99" s="170" t="e">
        <f t="shared" si="470"/>
        <v>#N/A</v>
      </c>
      <c r="GD99" s="170" t="e">
        <f t="shared" si="471"/>
        <v>#N/A</v>
      </c>
      <c r="GE99" s="170" t="e">
        <f t="shared" si="472"/>
        <v>#N/A</v>
      </c>
      <c r="GF99" s="170" t="e">
        <f t="shared" si="473"/>
        <v>#N/A</v>
      </c>
      <c r="GG99" s="170" t="e">
        <f t="shared" si="474"/>
        <v>#N/A</v>
      </c>
      <c r="GH99" s="170" t="e">
        <f t="shared" si="475"/>
        <v>#N/A</v>
      </c>
      <c r="GI99" s="170" t="e">
        <f t="shared" si="476"/>
        <v>#N/A</v>
      </c>
      <c r="GJ99" s="170" t="e">
        <f t="shared" si="477"/>
        <v>#N/A</v>
      </c>
      <c r="GK99" s="170" t="e">
        <f t="shared" si="478"/>
        <v>#N/A</v>
      </c>
      <c r="GL99" s="170" t="e">
        <f t="shared" si="479"/>
        <v>#N/A</v>
      </c>
      <c r="GM99" s="170" t="e">
        <f t="shared" si="480"/>
        <v>#N/A</v>
      </c>
      <c r="GN99" s="170" t="e">
        <f t="shared" si="481"/>
        <v>#N/A</v>
      </c>
      <c r="GO99" s="170" t="e">
        <f t="shared" si="482"/>
        <v>#N/A</v>
      </c>
      <c r="GP99" s="170" t="e">
        <f t="shared" si="483"/>
        <v>#N/A</v>
      </c>
      <c r="GQ99" s="170" t="e">
        <f t="shared" si="484"/>
        <v>#N/A</v>
      </c>
      <c r="GR99" s="170" t="e">
        <f t="shared" si="485"/>
        <v>#N/A</v>
      </c>
      <c r="GS99" s="170" t="e">
        <f t="shared" si="486"/>
        <v>#N/A</v>
      </c>
      <c r="GT99" s="170" t="e">
        <f t="shared" si="487"/>
        <v>#N/A</v>
      </c>
      <c r="GU99" s="170" t="e">
        <f t="shared" si="488"/>
        <v>#N/A</v>
      </c>
      <c r="GV99" s="170" t="e">
        <f t="shared" si="489"/>
        <v>#N/A</v>
      </c>
      <c r="GW99" s="170" t="e">
        <f t="shared" si="490"/>
        <v>#N/A</v>
      </c>
      <c r="GX99" s="170" t="e">
        <f t="shared" si="491"/>
        <v>#N/A</v>
      </c>
      <c r="GY99" s="170" t="e">
        <f t="shared" si="492"/>
        <v>#N/A</v>
      </c>
      <c r="GZ99" s="170" t="e">
        <f t="shared" si="493"/>
        <v>#N/A</v>
      </c>
      <c r="HA99" s="170" t="e">
        <f t="shared" si="494"/>
        <v>#N/A</v>
      </c>
      <c r="HB99" s="170" t="e">
        <f t="shared" si="495"/>
        <v>#N/A</v>
      </c>
      <c r="HC99" s="170" t="e">
        <f t="shared" si="496"/>
        <v>#N/A</v>
      </c>
      <c r="HD99" s="170" t="e">
        <f t="shared" si="497"/>
        <v>#N/A</v>
      </c>
      <c r="HE99" s="170" t="e">
        <f t="shared" si="498"/>
        <v>#N/A</v>
      </c>
      <c r="HF99" s="170" t="e">
        <f t="shared" si="499"/>
        <v>#N/A</v>
      </c>
      <c r="HG99" s="170" t="e">
        <f t="shared" si="500"/>
        <v>#N/A</v>
      </c>
      <c r="HH99" s="170" t="e">
        <f t="shared" si="501"/>
        <v>#N/A</v>
      </c>
      <c r="HI99" s="170" t="e">
        <f t="shared" si="502"/>
        <v>#N/A</v>
      </c>
      <c r="HJ99" s="170" t="e">
        <f t="shared" si="503"/>
        <v>#N/A</v>
      </c>
      <c r="HK99" s="170" t="e">
        <f t="shared" si="504"/>
        <v>#N/A</v>
      </c>
      <c r="HL99" s="170" t="e">
        <f t="shared" si="505"/>
        <v>#N/A</v>
      </c>
      <c r="HM99" s="170" t="e">
        <f t="shared" si="506"/>
        <v>#N/A</v>
      </c>
      <c r="HN99" s="170" t="e">
        <f t="shared" si="507"/>
        <v>#N/A</v>
      </c>
      <c r="HO99" s="170" t="e">
        <f t="shared" si="508"/>
        <v>#N/A</v>
      </c>
      <c r="HP99" s="170" t="e">
        <f t="shared" si="509"/>
        <v>#N/A</v>
      </c>
      <c r="HQ99" s="170" t="e">
        <f t="shared" si="510"/>
        <v>#N/A</v>
      </c>
      <c r="HR99" s="170" t="e">
        <f t="shared" si="511"/>
        <v>#N/A</v>
      </c>
      <c r="HS99" s="170" t="e">
        <f t="shared" si="512"/>
        <v>#N/A</v>
      </c>
      <c r="HT99" s="170" t="e">
        <f t="shared" si="513"/>
        <v>#N/A</v>
      </c>
    </row>
    <row r="100" spans="1:228" hidden="1" x14ac:dyDescent="0.25">
      <c r="A100" s="4">
        <v>97</v>
      </c>
      <c r="B100" s="110"/>
      <c r="C100" s="118"/>
      <c r="D100" s="123" t="str">
        <f t="shared" ref="D100:D103" si="610">IF(ISBLANK(E100),"",IF(NOT(ISBLANK(C100)),C100,IF(NOT(ISBLANK(B100)),E100*(1+B100),E100*(1+$D$2))))</f>
        <v/>
      </c>
      <c r="E100" s="96"/>
      <c r="F100" s="123" t="str">
        <f t="shared" ref="F100:F103" si="611">IF(ISBLANK(E100),"",IF(NOT(ISBLANK(G100)),G100,IF(NOT(ISBLANK(H100)),E100*(1+H100),E100*(1+$F$2))))</f>
        <v/>
      </c>
      <c r="G100" s="118"/>
      <c r="H100" s="111"/>
      <c r="I100" s="36" t="str">
        <f t="shared" si="407"/>
        <v/>
      </c>
      <c r="J100" s="36" t="str">
        <f t="shared" si="408"/>
        <v/>
      </c>
      <c r="K100" s="74" t="str">
        <f t="shared" si="514"/>
        <v/>
      </c>
      <c r="L100" s="23"/>
      <c r="M100" s="58"/>
      <c r="N100" s="281"/>
      <c r="O100" s="75" t="str">
        <f>IF(AND(D100&gt;0,E100&gt;0,F100&gt;0),IF(ISBLANK(N100),IF(ISBLANK(L100),"",(F100-D100)*VLOOKUP(L100,VLookups!$A$4:$B$13,2,FALSE)),N100),"")</f>
        <v/>
      </c>
      <c r="P100" s="76" t="str">
        <f t="shared" ref="P100:P103" si="612">IF(O100="","",O100^2)</f>
        <v/>
      </c>
      <c r="Q100" s="96"/>
      <c r="R100" s="271" t="str">
        <f>IF(AND(Q100&gt;0,E100&gt;0,NOT(O100="")),ABS(VLOOKUP($Q$1,VLookups!$A$43:$B$44,2,FALSE)-_xlfn.NORM.DIST(Q100,K100,O100,TRUE)),"")</f>
        <v/>
      </c>
      <c r="S100" s="95" t="str">
        <f>IF(AND($D100&gt;0,$E100&gt;0,$F100&gt;0,NOT(ISBLANK($L100))),_xlfn.NORM.INV(ABS(VLOOKUP($Q$1,VLookups!$A$43:$B$44,2,FALSE)-S$3),$K100,$O100),"")</f>
        <v/>
      </c>
      <c r="T100" s="94" t="str">
        <f>IF(AND($D100&gt;0,$E100&gt;0,$F100&gt;0,NOT(ISBLANK($L100))),_xlfn.NORM.INV(ABS(VLOOKUP($Q$1,VLookups!$A$43:$B$44,2,FALSE)-T$3),$K100,$O100),"")</f>
        <v/>
      </c>
      <c r="U100" s="95" t="str">
        <f>IF(AND($D100&gt;0,$E100&gt;0,$F100&gt;0,NOT(ISBLANK($L100))),_xlfn.NORM.INV(ABS(VLOOKUP($Q$1,VLookups!$A$43:$B$44,2,FALSE)-U$3),$K100,$O100),"")</f>
        <v/>
      </c>
      <c r="V100" s="94" t="str">
        <f>IF(AND($D100&gt;0,$E100&gt;0,$F100&gt;0,NOT(ISBLANK($L100))),_xlfn.NORM.INV(ABS(VLOOKUP($Q$1,VLookups!$A$43:$B$44,2,FALSE)-V$3),$K100,$O100),"")</f>
        <v/>
      </c>
      <c r="W100" s="95" t="str">
        <f>IF(AND($D100&gt;0,$E100&gt;0,$F100&gt;0,NOT(ISBLANK($L100))),_xlfn.NORM.INV(ABS(VLOOKUP($Q$1,VLookups!$A$43:$B$44,2,FALSE)-W$3),$K100,$O100),"")</f>
        <v/>
      </c>
      <c r="X100" s="94" t="str">
        <f>IF(AND($D100&gt;0,$E100&gt;0,$F100&gt;0,NOT(ISBLANK($L100))),_xlfn.NORM.INV(ABS(VLOOKUP($Q$1,VLookups!$A$43:$B$44,2,FALSE)-X$3),$K100,$O100),"")</f>
        <v/>
      </c>
      <c r="Y100" s="5"/>
      <c r="Z100" s="169" t="str">
        <f t="shared" si="515"/>
        <v/>
      </c>
      <c r="AA100" s="50" t="str">
        <f t="shared" ref="AA100:AT100" si="613">IF(ISNONTEXT($Z100),AB100-$Z100,"")</f>
        <v/>
      </c>
      <c r="AB100" s="50" t="str">
        <f t="shared" si="613"/>
        <v/>
      </c>
      <c r="AC100" s="50" t="str">
        <f t="shared" si="613"/>
        <v/>
      </c>
      <c r="AD100" s="50" t="str">
        <f t="shared" si="613"/>
        <v/>
      </c>
      <c r="AE100" s="50" t="str">
        <f t="shared" si="613"/>
        <v/>
      </c>
      <c r="AF100" s="50" t="str">
        <f t="shared" si="613"/>
        <v/>
      </c>
      <c r="AG100" s="50" t="str">
        <f t="shared" si="613"/>
        <v/>
      </c>
      <c r="AH100" s="50" t="str">
        <f t="shared" si="613"/>
        <v/>
      </c>
      <c r="AI100" s="50" t="str">
        <f t="shared" si="613"/>
        <v/>
      </c>
      <c r="AJ100" s="50" t="str">
        <f t="shared" si="613"/>
        <v/>
      </c>
      <c r="AK100" s="50" t="str">
        <f t="shared" si="613"/>
        <v/>
      </c>
      <c r="AL100" s="50" t="str">
        <f t="shared" si="613"/>
        <v/>
      </c>
      <c r="AM100" s="50" t="str">
        <f t="shared" si="613"/>
        <v/>
      </c>
      <c r="AN100" s="50" t="str">
        <f t="shared" si="613"/>
        <v/>
      </c>
      <c r="AO100" s="50" t="str">
        <f t="shared" si="613"/>
        <v/>
      </c>
      <c r="AP100" s="50" t="str">
        <f t="shared" si="613"/>
        <v/>
      </c>
      <c r="AQ100" s="50" t="str">
        <f t="shared" si="613"/>
        <v/>
      </c>
      <c r="AR100" s="50" t="str">
        <f t="shared" si="613"/>
        <v/>
      </c>
      <c r="AS100" s="50" t="str">
        <f t="shared" si="613"/>
        <v/>
      </c>
      <c r="AT100" s="50" t="str">
        <f t="shared" si="613"/>
        <v/>
      </c>
      <c r="AU100" s="50" t="str">
        <f t="shared" si="517"/>
        <v/>
      </c>
      <c r="AV100" s="50" t="str">
        <f t="shared" ref="AV100:DG100" si="614">IF(ISNONTEXT($Z100),AU100+$Z100,"")</f>
        <v/>
      </c>
      <c r="AW100" s="50" t="str">
        <f t="shared" si="614"/>
        <v/>
      </c>
      <c r="AX100" s="50" t="str">
        <f t="shared" si="614"/>
        <v/>
      </c>
      <c r="AY100" s="50" t="str">
        <f t="shared" si="614"/>
        <v/>
      </c>
      <c r="AZ100" s="50" t="str">
        <f t="shared" si="614"/>
        <v/>
      </c>
      <c r="BA100" s="50" t="str">
        <f t="shared" si="614"/>
        <v/>
      </c>
      <c r="BB100" s="50" t="str">
        <f t="shared" si="614"/>
        <v/>
      </c>
      <c r="BC100" s="50" t="str">
        <f t="shared" si="614"/>
        <v/>
      </c>
      <c r="BD100" s="50" t="str">
        <f t="shared" si="614"/>
        <v/>
      </c>
      <c r="BE100" s="50" t="str">
        <f t="shared" si="614"/>
        <v/>
      </c>
      <c r="BF100" s="50" t="str">
        <f t="shared" si="614"/>
        <v/>
      </c>
      <c r="BG100" s="50" t="str">
        <f t="shared" si="614"/>
        <v/>
      </c>
      <c r="BH100" s="50" t="str">
        <f t="shared" si="614"/>
        <v/>
      </c>
      <c r="BI100" s="50" t="str">
        <f t="shared" si="614"/>
        <v/>
      </c>
      <c r="BJ100" s="50" t="str">
        <f t="shared" si="614"/>
        <v/>
      </c>
      <c r="BK100" s="50" t="str">
        <f t="shared" si="614"/>
        <v/>
      </c>
      <c r="BL100" s="50" t="str">
        <f t="shared" si="614"/>
        <v/>
      </c>
      <c r="BM100" s="50" t="str">
        <f t="shared" si="614"/>
        <v/>
      </c>
      <c r="BN100" s="50" t="str">
        <f t="shared" si="614"/>
        <v/>
      </c>
      <c r="BO100" s="50" t="str">
        <f t="shared" si="614"/>
        <v/>
      </c>
      <c r="BP100" s="50" t="str">
        <f t="shared" si="614"/>
        <v/>
      </c>
      <c r="BQ100" s="50" t="str">
        <f t="shared" si="614"/>
        <v/>
      </c>
      <c r="BR100" s="50" t="str">
        <f t="shared" si="614"/>
        <v/>
      </c>
      <c r="BS100" s="50" t="str">
        <f t="shared" si="614"/>
        <v/>
      </c>
      <c r="BT100" s="50" t="str">
        <f t="shared" si="614"/>
        <v/>
      </c>
      <c r="BU100" s="50" t="str">
        <f t="shared" si="614"/>
        <v/>
      </c>
      <c r="BV100" s="50" t="str">
        <f t="shared" si="614"/>
        <v/>
      </c>
      <c r="BW100" s="50" t="str">
        <f t="shared" si="614"/>
        <v/>
      </c>
      <c r="BX100" s="50" t="str">
        <f t="shared" si="614"/>
        <v/>
      </c>
      <c r="BY100" s="50" t="str">
        <f t="shared" si="614"/>
        <v/>
      </c>
      <c r="BZ100" s="50" t="str">
        <f t="shared" si="614"/>
        <v/>
      </c>
      <c r="CA100" s="50" t="str">
        <f t="shared" si="614"/>
        <v/>
      </c>
      <c r="CB100" s="50" t="str">
        <f t="shared" si="614"/>
        <v/>
      </c>
      <c r="CC100" s="50" t="str">
        <f t="shared" si="614"/>
        <v/>
      </c>
      <c r="CD100" s="50" t="str">
        <f t="shared" si="614"/>
        <v/>
      </c>
      <c r="CE100" s="50" t="str">
        <f t="shared" si="614"/>
        <v/>
      </c>
      <c r="CF100" s="50" t="str">
        <f t="shared" si="614"/>
        <v/>
      </c>
      <c r="CG100" s="50" t="str">
        <f t="shared" si="614"/>
        <v/>
      </c>
      <c r="CH100" s="50" t="str">
        <f t="shared" si="614"/>
        <v/>
      </c>
      <c r="CI100" s="50" t="str">
        <f t="shared" si="614"/>
        <v/>
      </c>
      <c r="CJ100" s="50" t="str">
        <f t="shared" si="614"/>
        <v/>
      </c>
      <c r="CK100" s="50" t="str">
        <f t="shared" si="614"/>
        <v/>
      </c>
      <c r="CL100" s="50" t="str">
        <f t="shared" si="614"/>
        <v/>
      </c>
      <c r="CM100" s="50" t="str">
        <f t="shared" si="614"/>
        <v/>
      </c>
      <c r="CN100" s="50" t="str">
        <f t="shared" si="614"/>
        <v/>
      </c>
      <c r="CO100" s="50" t="str">
        <f t="shared" si="614"/>
        <v/>
      </c>
      <c r="CP100" s="50" t="str">
        <f t="shared" si="614"/>
        <v/>
      </c>
      <c r="CQ100" s="50" t="str">
        <f t="shared" si="614"/>
        <v/>
      </c>
      <c r="CR100" s="50" t="str">
        <f t="shared" si="614"/>
        <v/>
      </c>
      <c r="CS100" s="50" t="str">
        <f t="shared" si="614"/>
        <v/>
      </c>
      <c r="CT100" s="50" t="str">
        <f t="shared" si="614"/>
        <v/>
      </c>
      <c r="CU100" s="50" t="str">
        <f t="shared" si="614"/>
        <v/>
      </c>
      <c r="CV100" s="50" t="str">
        <f t="shared" si="614"/>
        <v/>
      </c>
      <c r="CW100" s="50" t="str">
        <f t="shared" si="614"/>
        <v/>
      </c>
      <c r="CX100" s="50" t="str">
        <f t="shared" si="614"/>
        <v/>
      </c>
      <c r="CY100" s="50" t="str">
        <f t="shared" si="614"/>
        <v/>
      </c>
      <c r="CZ100" s="50" t="str">
        <f t="shared" si="614"/>
        <v/>
      </c>
      <c r="DA100" s="50" t="str">
        <f t="shared" si="614"/>
        <v/>
      </c>
      <c r="DB100" s="50" t="str">
        <f t="shared" si="614"/>
        <v/>
      </c>
      <c r="DC100" s="50" t="str">
        <f t="shared" si="614"/>
        <v/>
      </c>
      <c r="DD100" s="50" t="str">
        <f t="shared" si="614"/>
        <v/>
      </c>
      <c r="DE100" s="50" t="str">
        <f t="shared" si="614"/>
        <v/>
      </c>
      <c r="DF100" s="50" t="str">
        <f t="shared" si="614"/>
        <v/>
      </c>
      <c r="DG100" s="50" t="str">
        <f t="shared" si="614"/>
        <v/>
      </c>
      <c r="DH100" s="50" t="str">
        <f t="shared" ref="DH100:DW100" si="615">IF(ISNONTEXT($Z100),DG100+$Z100,"")</f>
        <v/>
      </c>
      <c r="DI100" s="50" t="str">
        <f t="shared" si="615"/>
        <v/>
      </c>
      <c r="DJ100" s="50" t="str">
        <f t="shared" si="615"/>
        <v/>
      </c>
      <c r="DK100" s="50" t="str">
        <f t="shared" si="615"/>
        <v/>
      </c>
      <c r="DL100" s="50" t="str">
        <f t="shared" si="615"/>
        <v/>
      </c>
      <c r="DM100" s="50" t="str">
        <f t="shared" si="615"/>
        <v/>
      </c>
      <c r="DN100" s="50" t="str">
        <f t="shared" si="615"/>
        <v/>
      </c>
      <c r="DO100" s="50" t="str">
        <f t="shared" si="615"/>
        <v/>
      </c>
      <c r="DP100" s="50" t="str">
        <f t="shared" si="615"/>
        <v/>
      </c>
      <c r="DQ100" s="50" t="str">
        <f t="shared" si="615"/>
        <v/>
      </c>
      <c r="DR100" s="50" t="str">
        <f t="shared" si="615"/>
        <v/>
      </c>
      <c r="DS100" s="50" t="str">
        <f t="shared" si="615"/>
        <v/>
      </c>
      <c r="DT100" s="50" t="str">
        <f t="shared" si="615"/>
        <v/>
      </c>
      <c r="DU100" s="50" t="str">
        <f t="shared" si="615"/>
        <v/>
      </c>
      <c r="DV100" s="50" t="str">
        <f t="shared" si="615"/>
        <v/>
      </c>
      <c r="DW100" s="50" t="str">
        <f t="shared" si="615"/>
        <v/>
      </c>
      <c r="DX100" s="170" t="e">
        <f t="shared" si="413"/>
        <v>#N/A</v>
      </c>
      <c r="DY100" s="170" t="e">
        <f t="shared" si="414"/>
        <v>#N/A</v>
      </c>
      <c r="DZ100" s="170" t="e">
        <f t="shared" si="415"/>
        <v>#N/A</v>
      </c>
      <c r="EA100" s="170" t="e">
        <f t="shared" si="416"/>
        <v>#N/A</v>
      </c>
      <c r="EB100" s="170" t="e">
        <f t="shared" si="417"/>
        <v>#N/A</v>
      </c>
      <c r="EC100" s="170" t="e">
        <f t="shared" si="418"/>
        <v>#N/A</v>
      </c>
      <c r="ED100" s="170" t="e">
        <f t="shared" si="419"/>
        <v>#N/A</v>
      </c>
      <c r="EE100" s="170" t="e">
        <f t="shared" si="420"/>
        <v>#N/A</v>
      </c>
      <c r="EF100" s="170" t="e">
        <f t="shared" si="421"/>
        <v>#N/A</v>
      </c>
      <c r="EG100" s="170" t="e">
        <f t="shared" si="422"/>
        <v>#N/A</v>
      </c>
      <c r="EH100" s="170" t="e">
        <f t="shared" si="423"/>
        <v>#N/A</v>
      </c>
      <c r="EI100" s="170" t="e">
        <f t="shared" si="424"/>
        <v>#N/A</v>
      </c>
      <c r="EJ100" s="170" t="e">
        <f t="shared" si="425"/>
        <v>#N/A</v>
      </c>
      <c r="EK100" s="170" t="e">
        <f t="shared" si="426"/>
        <v>#N/A</v>
      </c>
      <c r="EL100" s="170" t="e">
        <f t="shared" si="427"/>
        <v>#N/A</v>
      </c>
      <c r="EM100" s="170" t="e">
        <f t="shared" si="428"/>
        <v>#N/A</v>
      </c>
      <c r="EN100" s="170" t="e">
        <f t="shared" si="429"/>
        <v>#N/A</v>
      </c>
      <c r="EO100" s="170" t="e">
        <f t="shared" si="430"/>
        <v>#N/A</v>
      </c>
      <c r="EP100" s="170" t="e">
        <f t="shared" si="431"/>
        <v>#N/A</v>
      </c>
      <c r="EQ100" s="170" t="e">
        <f t="shared" si="432"/>
        <v>#N/A</v>
      </c>
      <c r="ER100" s="170" t="e">
        <f t="shared" si="433"/>
        <v>#N/A</v>
      </c>
      <c r="ES100" s="170" t="e">
        <f t="shared" si="434"/>
        <v>#N/A</v>
      </c>
      <c r="ET100" s="170" t="e">
        <f t="shared" si="435"/>
        <v>#N/A</v>
      </c>
      <c r="EU100" s="170" t="e">
        <f t="shared" si="436"/>
        <v>#N/A</v>
      </c>
      <c r="EV100" s="170" t="e">
        <f t="shared" si="437"/>
        <v>#N/A</v>
      </c>
      <c r="EW100" s="170" t="e">
        <f t="shared" si="438"/>
        <v>#N/A</v>
      </c>
      <c r="EX100" s="170" t="e">
        <f t="shared" si="439"/>
        <v>#N/A</v>
      </c>
      <c r="EY100" s="170" t="e">
        <f t="shared" si="440"/>
        <v>#N/A</v>
      </c>
      <c r="EZ100" s="170" t="e">
        <f t="shared" si="441"/>
        <v>#N/A</v>
      </c>
      <c r="FA100" s="170" t="e">
        <f t="shared" si="442"/>
        <v>#N/A</v>
      </c>
      <c r="FB100" s="170" t="e">
        <f t="shared" si="443"/>
        <v>#N/A</v>
      </c>
      <c r="FC100" s="170" t="e">
        <f t="shared" si="444"/>
        <v>#N/A</v>
      </c>
      <c r="FD100" s="170" t="e">
        <f t="shared" si="445"/>
        <v>#N/A</v>
      </c>
      <c r="FE100" s="170" t="e">
        <f t="shared" si="446"/>
        <v>#N/A</v>
      </c>
      <c r="FF100" s="170" t="e">
        <f t="shared" si="447"/>
        <v>#N/A</v>
      </c>
      <c r="FG100" s="170" t="e">
        <f t="shared" si="448"/>
        <v>#N/A</v>
      </c>
      <c r="FH100" s="170" t="e">
        <f t="shared" si="449"/>
        <v>#N/A</v>
      </c>
      <c r="FI100" s="170" t="e">
        <f t="shared" si="450"/>
        <v>#N/A</v>
      </c>
      <c r="FJ100" s="170" t="e">
        <f t="shared" si="451"/>
        <v>#N/A</v>
      </c>
      <c r="FK100" s="170" t="e">
        <f t="shared" si="452"/>
        <v>#N/A</v>
      </c>
      <c r="FL100" s="170" t="e">
        <f t="shared" si="453"/>
        <v>#N/A</v>
      </c>
      <c r="FM100" s="170" t="e">
        <f t="shared" si="454"/>
        <v>#N/A</v>
      </c>
      <c r="FN100" s="170" t="e">
        <f t="shared" si="455"/>
        <v>#N/A</v>
      </c>
      <c r="FO100" s="170" t="e">
        <f t="shared" si="456"/>
        <v>#N/A</v>
      </c>
      <c r="FP100" s="170" t="e">
        <f t="shared" si="457"/>
        <v>#N/A</v>
      </c>
      <c r="FQ100" s="170" t="e">
        <f t="shared" si="458"/>
        <v>#N/A</v>
      </c>
      <c r="FR100" s="170" t="e">
        <f t="shared" si="459"/>
        <v>#N/A</v>
      </c>
      <c r="FS100" s="170" t="e">
        <f t="shared" si="460"/>
        <v>#N/A</v>
      </c>
      <c r="FT100" s="170" t="e">
        <f t="shared" si="461"/>
        <v>#N/A</v>
      </c>
      <c r="FU100" s="170" t="e">
        <f t="shared" si="462"/>
        <v>#N/A</v>
      </c>
      <c r="FV100" s="170" t="e">
        <f t="shared" si="463"/>
        <v>#N/A</v>
      </c>
      <c r="FW100" s="170" t="e">
        <f t="shared" si="464"/>
        <v>#N/A</v>
      </c>
      <c r="FX100" s="170" t="e">
        <f t="shared" si="465"/>
        <v>#N/A</v>
      </c>
      <c r="FY100" s="170" t="e">
        <f t="shared" si="466"/>
        <v>#N/A</v>
      </c>
      <c r="FZ100" s="170" t="e">
        <f t="shared" si="467"/>
        <v>#N/A</v>
      </c>
      <c r="GA100" s="170" t="e">
        <f t="shared" si="468"/>
        <v>#N/A</v>
      </c>
      <c r="GB100" s="170" t="e">
        <f t="shared" si="469"/>
        <v>#N/A</v>
      </c>
      <c r="GC100" s="170" t="e">
        <f t="shared" si="470"/>
        <v>#N/A</v>
      </c>
      <c r="GD100" s="170" t="e">
        <f t="shared" si="471"/>
        <v>#N/A</v>
      </c>
      <c r="GE100" s="170" t="e">
        <f t="shared" si="472"/>
        <v>#N/A</v>
      </c>
      <c r="GF100" s="170" t="e">
        <f t="shared" si="473"/>
        <v>#N/A</v>
      </c>
      <c r="GG100" s="170" t="e">
        <f t="shared" si="474"/>
        <v>#N/A</v>
      </c>
      <c r="GH100" s="170" t="e">
        <f t="shared" si="475"/>
        <v>#N/A</v>
      </c>
      <c r="GI100" s="170" t="e">
        <f t="shared" si="476"/>
        <v>#N/A</v>
      </c>
      <c r="GJ100" s="170" t="e">
        <f t="shared" si="477"/>
        <v>#N/A</v>
      </c>
      <c r="GK100" s="170" t="e">
        <f t="shared" si="478"/>
        <v>#N/A</v>
      </c>
      <c r="GL100" s="170" t="e">
        <f t="shared" si="479"/>
        <v>#N/A</v>
      </c>
      <c r="GM100" s="170" t="e">
        <f t="shared" si="480"/>
        <v>#N/A</v>
      </c>
      <c r="GN100" s="170" t="e">
        <f t="shared" si="481"/>
        <v>#N/A</v>
      </c>
      <c r="GO100" s="170" t="e">
        <f t="shared" si="482"/>
        <v>#N/A</v>
      </c>
      <c r="GP100" s="170" t="e">
        <f t="shared" si="483"/>
        <v>#N/A</v>
      </c>
      <c r="GQ100" s="170" t="e">
        <f t="shared" si="484"/>
        <v>#N/A</v>
      </c>
      <c r="GR100" s="170" t="e">
        <f t="shared" si="485"/>
        <v>#N/A</v>
      </c>
      <c r="GS100" s="170" t="e">
        <f t="shared" si="486"/>
        <v>#N/A</v>
      </c>
      <c r="GT100" s="170" t="e">
        <f t="shared" si="487"/>
        <v>#N/A</v>
      </c>
      <c r="GU100" s="170" t="e">
        <f t="shared" si="488"/>
        <v>#N/A</v>
      </c>
      <c r="GV100" s="170" t="e">
        <f t="shared" si="489"/>
        <v>#N/A</v>
      </c>
      <c r="GW100" s="170" t="e">
        <f t="shared" si="490"/>
        <v>#N/A</v>
      </c>
      <c r="GX100" s="170" t="e">
        <f t="shared" si="491"/>
        <v>#N/A</v>
      </c>
      <c r="GY100" s="170" t="e">
        <f t="shared" si="492"/>
        <v>#N/A</v>
      </c>
      <c r="GZ100" s="170" t="e">
        <f t="shared" si="493"/>
        <v>#N/A</v>
      </c>
      <c r="HA100" s="170" t="e">
        <f t="shared" si="494"/>
        <v>#N/A</v>
      </c>
      <c r="HB100" s="170" t="e">
        <f t="shared" si="495"/>
        <v>#N/A</v>
      </c>
      <c r="HC100" s="170" t="e">
        <f t="shared" si="496"/>
        <v>#N/A</v>
      </c>
      <c r="HD100" s="170" t="e">
        <f t="shared" si="497"/>
        <v>#N/A</v>
      </c>
      <c r="HE100" s="170" t="e">
        <f t="shared" si="498"/>
        <v>#N/A</v>
      </c>
      <c r="HF100" s="170" t="e">
        <f t="shared" si="499"/>
        <v>#N/A</v>
      </c>
      <c r="HG100" s="170" t="e">
        <f t="shared" si="500"/>
        <v>#N/A</v>
      </c>
      <c r="HH100" s="170" t="e">
        <f t="shared" si="501"/>
        <v>#N/A</v>
      </c>
      <c r="HI100" s="170" t="e">
        <f t="shared" si="502"/>
        <v>#N/A</v>
      </c>
      <c r="HJ100" s="170" t="e">
        <f t="shared" si="503"/>
        <v>#N/A</v>
      </c>
      <c r="HK100" s="170" t="e">
        <f t="shared" si="504"/>
        <v>#N/A</v>
      </c>
      <c r="HL100" s="170" t="e">
        <f t="shared" si="505"/>
        <v>#N/A</v>
      </c>
      <c r="HM100" s="170" t="e">
        <f t="shared" si="506"/>
        <v>#N/A</v>
      </c>
      <c r="HN100" s="170" t="e">
        <f t="shared" si="507"/>
        <v>#N/A</v>
      </c>
      <c r="HO100" s="170" t="e">
        <f t="shared" si="508"/>
        <v>#N/A</v>
      </c>
      <c r="HP100" s="170" t="e">
        <f t="shared" si="509"/>
        <v>#N/A</v>
      </c>
      <c r="HQ100" s="170" t="e">
        <f t="shared" si="510"/>
        <v>#N/A</v>
      </c>
      <c r="HR100" s="170" t="e">
        <f t="shared" si="511"/>
        <v>#N/A</v>
      </c>
      <c r="HS100" s="170" t="e">
        <f t="shared" si="512"/>
        <v>#N/A</v>
      </c>
      <c r="HT100" s="170" t="e">
        <f t="shared" si="513"/>
        <v>#N/A</v>
      </c>
    </row>
    <row r="101" spans="1:228" hidden="1" x14ac:dyDescent="0.25">
      <c r="A101" s="4">
        <v>98</v>
      </c>
      <c r="B101" s="110"/>
      <c r="C101" s="118"/>
      <c r="D101" s="123" t="str">
        <f t="shared" si="610"/>
        <v/>
      </c>
      <c r="E101" s="96"/>
      <c r="F101" s="123" t="str">
        <f t="shared" si="611"/>
        <v/>
      </c>
      <c r="G101" s="118"/>
      <c r="H101" s="111"/>
      <c r="I101" s="36" t="str">
        <f t="shared" si="407"/>
        <v/>
      </c>
      <c r="J101" s="36" t="str">
        <f t="shared" si="408"/>
        <v/>
      </c>
      <c r="K101" s="74" t="str">
        <f t="shared" si="514"/>
        <v/>
      </c>
      <c r="L101" s="23"/>
      <c r="M101" s="58"/>
      <c r="N101" s="281"/>
      <c r="O101" s="75" t="str">
        <f>IF(AND(D101&gt;0,E101&gt;0,F101&gt;0),IF(ISBLANK(N101),IF(ISBLANK(L101),"",(F101-D101)*VLOOKUP(L101,VLookups!$A$4:$B$13,2,FALSE)),N101),"")</f>
        <v/>
      </c>
      <c r="P101" s="76" t="str">
        <f t="shared" si="612"/>
        <v/>
      </c>
      <c r="Q101" s="96"/>
      <c r="R101" s="271" t="str">
        <f>IF(AND(Q101&gt;0,E101&gt;0,NOT(O101="")),ABS(VLOOKUP($Q$1,VLookups!$A$43:$B$44,2,FALSE)-_xlfn.NORM.DIST(Q101,K101,O101,TRUE)),"")</f>
        <v/>
      </c>
      <c r="S101" s="95" t="str">
        <f>IF(AND($D101&gt;0,$E101&gt;0,$F101&gt;0,NOT(ISBLANK($L101))),_xlfn.NORM.INV(ABS(VLOOKUP($Q$1,VLookups!$A$43:$B$44,2,FALSE)-S$3),$K101,$O101),"")</f>
        <v/>
      </c>
      <c r="T101" s="94" t="str">
        <f>IF(AND($D101&gt;0,$E101&gt;0,$F101&gt;0,NOT(ISBLANK($L101))),_xlfn.NORM.INV(ABS(VLOOKUP($Q$1,VLookups!$A$43:$B$44,2,FALSE)-T$3),$K101,$O101),"")</f>
        <v/>
      </c>
      <c r="U101" s="95" t="str">
        <f>IF(AND($D101&gt;0,$E101&gt;0,$F101&gt;0,NOT(ISBLANK($L101))),_xlfn.NORM.INV(ABS(VLOOKUP($Q$1,VLookups!$A$43:$B$44,2,FALSE)-U$3),$K101,$O101),"")</f>
        <v/>
      </c>
      <c r="V101" s="94" t="str">
        <f>IF(AND($D101&gt;0,$E101&gt;0,$F101&gt;0,NOT(ISBLANK($L101))),_xlfn.NORM.INV(ABS(VLOOKUP($Q$1,VLookups!$A$43:$B$44,2,FALSE)-V$3),$K101,$O101),"")</f>
        <v/>
      </c>
      <c r="W101" s="95" t="str">
        <f>IF(AND($D101&gt;0,$E101&gt;0,$F101&gt;0,NOT(ISBLANK($L101))),_xlfn.NORM.INV(ABS(VLOOKUP($Q$1,VLookups!$A$43:$B$44,2,FALSE)-W$3),$K101,$O101),"")</f>
        <v/>
      </c>
      <c r="X101" s="94" t="str">
        <f>IF(AND($D101&gt;0,$E101&gt;0,$F101&gt;0,NOT(ISBLANK($L101))),_xlfn.NORM.INV(ABS(VLOOKUP($Q$1,VLookups!$A$43:$B$44,2,FALSE)-X$3),$K101,$O101),"")</f>
        <v/>
      </c>
      <c r="Y101" s="5"/>
      <c r="Z101" s="169" t="str">
        <f t="shared" si="515"/>
        <v/>
      </c>
      <c r="AA101" s="50" t="str">
        <f t="shared" ref="AA101:AT101" si="616">IF(ISNONTEXT($Z101),AB101-$Z101,"")</f>
        <v/>
      </c>
      <c r="AB101" s="50" t="str">
        <f t="shared" si="616"/>
        <v/>
      </c>
      <c r="AC101" s="50" t="str">
        <f t="shared" si="616"/>
        <v/>
      </c>
      <c r="AD101" s="50" t="str">
        <f t="shared" si="616"/>
        <v/>
      </c>
      <c r="AE101" s="50" t="str">
        <f t="shared" si="616"/>
        <v/>
      </c>
      <c r="AF101" s="50" t="str">
        <f t="shared" si="616"/>
        <v/>
      </c>
      <c r="AG101" s="50" t="str">
        <f t="shared" si="616"/>
        <v/>
      </c>
      <c r="AH101" s="50" t="str">
        <f t="shared" si="616"/>
        <v/>
      </c>
      <c r="AI101" s="50" t="str">
        <f t="shared" si="616"/>
        <v/>
      </c>
      <c r="AJ101" s="50" t="str">
        <f t="shared" si="616"/>
        <v/>
      </c>
      <c r="AK101" s="50" t="str">
        <f t="shared" si="616"/>
        <v/>
      </c>
      <c r="AL101" s="50" t="str">
        <f t="shared" si="616"/>
        <v/>
      </c>
      <c r="AM101" s="50" t="str">
        <f t="shared" si="616"/>
        <v/>
      </c>
      <c r="AN101" s="50" t="str">
        <f t="shared" si="616"/>
        <v/>
      </c>
      <c r="AO101" s="50" t="str">
        <f t="shared" si="616"/>
        <v/>
      </c>
      <c r="AP101" s="50" t="str">
        <f t="shared" si="616"/>
        <v/>
      </c>
      <c r="AQ101" s="50" t="str">
        <f t="shared" si="616"/>
        <v/>
      </c>
      <c r="AR101" s="50" t="str">
        <f t="shared" si="616"/>
        <v/>
      </c>
      <c r="AS101" s="50" t="str">
        <f t="shared" si="616"/>
        <v/>
      </c>
      <c r="AT101" s="50" t="str">
        <f t="shared" si="616"/>
        <v/>
      </c>
      <c r="AU101" s="50" t="str">
        <f t="shared" si="517"/>
        <v/>
      </c>
      <c r="AV101" s="50" t="str">
        <f t="shared" ref="AV101:DG101" si="617">IF(ISNONTEXT($Z101),AU101+$Z101,"")</f>
        <v/>
      </c>
      <c r="AW101" s="50" t="str">
        <f t="shared" si="617"/>
        <v/>
      </c>
      <c r="AX101" s="50" t="str">
        <f t="shared" si="617"/>
        <v/>
      </c>
      <c r="AY101" s="50" t="str">
        <f t="shared" si="617"/>
        <v/>
      </c>
      <c r="AZ101" s="50" t="str">
        <f t="shared" si="617"/>
        <v/>
      </c>
      <c r="BA101" s="50" t="str">
        <f t="shared" si="617"/>
        <v/>
      </c>
      <c r="BB101" s="50" t="str">
        <f t="shared" si="617"/>
        <v/>
      </c>
      <c r="BC101" s="50" t="str">
        <f t="shared" si="617"/>
        <v/>
      </c>
      <c r="BD101" s="50" t="str">
        <f t="shared" si="617"/>
        <v/>
      </c>
      <c r="BE101" s="50" t="str">
        <f t="shared" si="617"/>
        <v/>
      </c>
      <c r="BF101" s="50" t="str">
        <f t="shared" si="617"/>
        <v/>
      </c>
      <c r="BG101" s="50" t="str">
        <f t="shared" si="617"/>
        <v/>
      </c>
      <c r="BH101" s="50" t="str">
        <f t="shared" si="617"/>
        <v/>
      </c>
      <c r="BI101" s="50" t="str">
        <f t="shared" si="617"/>
        <v/>
      </c>
      <c r="BJ101" s="50" t="str">
        <f t="shared" si="617"/>
        <v/>
      </c>
      <c r="BK101" s="50" t="str">
        <f t="shared" si="617"/>
        <v/>
      </c>
      <c r="BL101" s="50" t="str">
        <f t="shared" si="617"/>
        <v/>
      </c>
      <c r="BM101" s="50" t="str">
        <f t="shared" si="617"/>
        <v/>
      </c>
      <c r="BN101" s="50" t="str">
        <f t="shared" si="617"/>
        <v/>
      </c>
      <c r="BO101" s="50" t="str">
        <f t="shared" si="617"/>
        <v/>
      </c>
      <c r="BP101" s="50" t="str">
        <f t="shared" si="617"/>
        <v/>
      </c>
      <c r="BQ101" s="50" t="str">
        <f t="shared" si="617"/>
        <v/>
      </c>
      <c r="BR101" s="50" t="str">
        <f t="shared" si="617"/>
        <v/>
      </c>
      <c r="BS101" s="50" t="str">
        <f t="shared" si="617"/>
        <v/>
      </c>
      <c r="BT101" s="50" t="str">
        <f t="shared" si="617"/>
        <v/>
      </c>
      <c r="BU101" s="50" t="str">
        <f t="shared" si="617"/>
        <v/>
      </c>
      <c r="BV101" s="50" t="str">
        <f t="shared" si="617"/>
        <v/>
      </c>
      <c r="BW101" s="50" t="str">
        <f t="shared" si="617"/>
        <v/>
      </c>
      <c r="BX101" s="50" t="str">
        <f t="shared" si="617"/>
        <v/>
      </c>
      <c r="BY101" s="50" t="str">
        <f t="shared" si="617"/>
        <v/>
      </c>
      <c r="BZ101" s="50" t="str">
        <f t="shared" si="617"/>
        <v/>
      </c>
      <c r="CA101" s="50" t="str">
        <f t="shared" si="617"/>
        <v/>
      </c>
      <c r="CB101" s="50" t="str">
        <f t="shared" si="617"/>
        <v/>
      </c>
      <c r="CC101" s="50" t="str">
        <f t="shared" si="617"/>
        <v/>
      </c>
      <c r="CD101" s="50" t="str">
        <f t="shared" si="617"/>
        <v/>
      </c>
      <c r="CE101" s="50" t="str">
        <f t="shared" si="617"/>
        <v/>
      </c>
      <c r="CF101" s="50" t="str">
        <f t="shared" si="617"/>
        <v/>
      </c>
      <c r="CG101" s="50" t="str">
        <f t="shared" si="617"/>
        <v/>
      </c>
      <c r="CH101" s="50" t="str">
        <f t="shared" si="617"/>
        <v/>
      </c>
      <c r="CI101" s="50" t="str">
        <f t="shared" si="617"/>
        <v/>
      </c>
      <c r="CJ101" s="50" t="str">
        <f t="shared" si="617"/>
        <v/>
      </c>
      <c r="CK101" s="50" t="str">
        <f t="shared" si="617"/>
        <v/>
      </c>
      <c r="CL101" s="50" t="str">
        <f t="shared" si="617"/>
        <v/>
      </c>
      <c r="CM101" s="50" t="str">
        <f t="shared" si="617"/>
        <v/>
      </c>
      <c r="CN101" s="50" t="str">
        <f t="shared" si="617"/>
        <v/>
      </c>
      <c r="CO101" s="50" t="str">
        <f t="shared" si="617"/>
        <v/>
      </c>
      <c r="CP101" s="50" t="str">
        <f t="shared" si="617"/>
        <v/>
      </c>
      <c r="CQ101" s="50" t="str">
        <f t="shared" si="617"/>
        <v/>
      </c>
      <c r="CR101" s="50" t="str">
        <f t="shared" si="617"/>
        <v/>
      </c>
      <c r="CS101" s="50" t="str">
        <f t="shared" si="617"/>
        <v/>
      </c>
      <c r="CT101" s="50" t="str">
        <f t="shared" si="617"/>
        <v/>
      </c>
      <c r="CU101" s="50" t="str">
        <f t="shared" si="617"/>
        <v/>
      </c>
      <c r="CV101" s="50" t="str">
        <f t="shared" si="617"/>
        <v/>
      </c>
      <c r="CW101" s="50" t="str">
        <f t="shared" si="617"/>
        <v/>
      </c>
      <c r="CX101" s="50" t="str">
        <f t="shared" si="617"/>
        <v/>
      </c>
      <c r="CY101" s="50" t="str">
        <f t="shared" si="617"/>
        <v/>
      </c>
      <c r="CZ101" s="50" t="str">
        <f t="shared" si="617"/>
        <v/>
      </c>
      <c r="DA101" s="50" t="str">
        <f t="shared" si="617"/>
        <v/>
      </c>
      <c r="DB101" s="50" t="str">
        <f t="shared" si="617"/>
        <v/>
      </c>
      <c r="DC101" s="50" t="str">
        <f t="shared" si="617"/>
        <v/>
      </c>
      <c r="DD101" s="50" t="str">
        <f t="shared" si="617"/>
        <v/>
      </c>
      <c r="DE101" s="50" t="str">
        <f t="shared" si="617"/>
        <v/>
      </c>
      <c r="DF101" s="50" t="str">
        <f t="shared" si="617"/>
        <v/>
      </c>
      <c r="DG101" s="50" t="str">
        <f t="shared" si="617"/>
        <v/>
      </c>
      <c r="DH101" s="50" t="str">
        <f t="shared" ref="DH101:DW101" si="618">IF(ISNONTEXT($Z101),DG101+$Z101,"")</f>
        <v/>
      </c>
      <c r="DI101" s="50" t="str">
        <f t="shared" si="618"/>
        <v/>
      </c>
      <c r="DJ101" s="50" t="str">
        <f t="shared" si="618"/>
        <v/>
      </c>
      <c r="DK101" s="50" t="str">
        <f t="shared" si="618"/>
        <v/>
      </c>
      <c r="DL101" s="50" t="str">
        <f t="shared" si="618"/>
        <v/>
      </c>
      <c r="DM101" s="50" t="str">
        <f t="shared" si="618"/>
        <v/>
      </c>
      <c r="DN101" s="50" t="str">
        <f t="shared" si="618"/>
        <v/>
      </c>
      <c r="DO101" s="50" t="str">
        <f t="shared" si="618"/>
        <v/>
      </c>
      <c r="DP101" s="50" t="str">
        <f t="shared" si="618"/>
        <v/>
      </c>
      <c r="DQ101" s="50" t="str">
        <f t="shared" si="618"/>
        <v/>
      </c>
      <c r="DR101" s="50" t="str">
        <f t="shared" si="618"/>
        <v/>
      </c>
      <c r="DS101" s="50" t="str">
        <f t="shared" si="618"/>
        <v/>
      </c>
      <c r="DT101" s="50" t="str">
        <f t="shared" si="618"/>
        <v/>
      </c>
      <c r="DU101" s="50" t="str">
        <f t="shared" si="618"/>
        <v/>
      </c>
      <c r="DV101" s="50" t="str">
        <f t="shared" si="618"/>
        <v/>
      </c>
      <c r="DW101" s="50" t="str">
        <f t="shared" si="618"/>
        <v/>
      </c>
      <c r="DX101" s="170" t="e">
        <f t="shared" si="413"/>
        <v>#N/A</v>
      </c>
      <c r="DY101" s="170" t="e">
        <f t="shared" si="414"/>
        <v>#N/A</v>
      </c>
      <c r="DZ101" s="170" t="e">
        <f t="shared" si="415"/>
        <v>#N/A</v>
      </c>
      <c r="EA101" s="170" t="e">
        <f t="shared" si="416"/>
        <v>#N/A</v>
      </c>
      <c r="EB101" s="170" t="e">
        <f t="shared" si="417"/>
        <v>#N/A</v>
      </c>
      <c r="EC101" s="170" t="e">
        <f t="shared" si="418"/>
        <v>#N/A</v>
      </c>
      <c r="ED101" s="170" t="e">
        <f t="shared" si="419"/>
        <v>#N/A</v>
      </c>
      <c r="EE101" s="170" t="e">
        <f t="shared" si="420"/>
        <v>#N/A</v>
      </c>
      <c r="EF101" s="170" t="e">
        <f t="shared" si="421"/>
        <v>#N/A</v>
      </c>
      <c r="EG101" s="170" t="e">
        <f t="shared" si="422"/>
        <v>#N/A</v>
      </c>
      <c r="EH101" s="170" t="e">
        <f t="shared" si="423"/>
        <v>#N/A</v>
      </c>
      <c r="EI101" s="170" t="e">
        <f t="shared" si="424"/>
        <v>#N/A</v>
      </c>
      <c r="EJ101" s="170" t="e">
        <f t="shared" si="425"/>
        <v>#N/A</v>
      </c>
      <c r="EK101" s="170" t="e">
        <f t="shared" si="426"/>
        <v>#N/A</v>
      </c>
      <c r="EL101" s="170" t="e">
        <f t="shared" si="427"/>
        <v>#N/A</v>
      </c>
      <c r="EM101" s="170" t="e">
        <f t="shared" si="428"/>
        <v>#N/A</v>
      </c>
      <c r="EN101" s="170" t="e">
        <f t="shared" si="429"/>
        <v>#N/A</v>
      </c>
      <c r="EO101" s="170" t="e">
        <f t="shared" si="430"/>
        <v>#N/A</v>
      </c>
      <c r="EP101" s="170" t="e">
        <f t="shared" si="431"/>
        <v>#N/A</v>
      </c>
      <c r="EQ101" s="170" t="e">
        <f t="shared" si="432"/>
        <v>#N/A</v>
      </c>
      <c r="ER101" s="170" t="e">
        <f t="shared" si="433"/>
        <v>#N/A</v>
      </c>
      <c r="ES101" s="170" t="e">
        <f t="shared" si="434"/>
        <v>#N/A</v>
      </c>
      <c r="ET101" s="170" t="e">
        <f t="shared" si="435"/>
        <v>#N/A</v>
      </c>
      <c r="EU101" s="170" t="e">
        <f t="shared" si="436"/>
        <v>#N/A</v>
      </c>
      <c r="EV101" s="170" t="e">
        <f t="shared" si="437"/>
        <v>#N/A</v>
      </c>
      <c r="EW101" s="170" t="e">
        <f t="shared" si="438"/>
        <v>#N/A</v>
      </c>
      <c r="EX101" s="170" t="e">
        <f t="shared" si="439"/>
        <v>#N/A</v>
      </c>
      <c r="EY101" s="170" t="e">
        <f t="shared" si="440"/>
        <v>#N/A</v>
      </c>
      <c r="EZ101" s="170" t="e">
        <f t="shared" si="441"/>
        <v>#N/A</v>
      </c>
      <c r="FA101" s="170" t="e">
        <f t="shared" si="442"/>
        <v>#N/A</v>
      </c>
      <c r="FB101" s="170" t="e">
        <f t="shared" si="443"/>
        <v>#N/A</v>
      </c>
      <c r="FC101" s="170" t="e">
        <f t="shared" si="444"/>
        <v>#N/A</v>
      </c>
      <c r="FD101" s="170" t="e">
        <f t="shared" si="445"/>
        <v>#N/A</v>
      </c>
      <c r="FE101" s="170" t="e">
        <f t="shared" si="446"/>
        <v>#N/A</v>
      </c>
      <c r="FF101" s="170" t="e">
        <f t="shared" si="447"/>
        <v>#N/A</v>
      </c>
      <c r="FG101" s="170" t="e">
        <f t="shared" si="448"/>
        <v>#N/A</v>
      </c>
      <c r="FH101" s="170" t="e">
        <f t="shared" si="449"/>
        <v>#N/A</v>
      </c>
      <c r="FI101" s="170" t="e">
        <f t="shared" si="450"/>
        <v>#N/A</v>
      </c>
      <c r="FJ101" s="170" t="e">
        <f t="shared" si="451"/>
        <v>#N/A</v>
      </c>
      <c r="FK101" s="170" t="e">
        <f t="shared" si="452"/>
        <v>#N/A</v>
      </c>
      <c r="FL101" s="170" t="e">
        <f t="shared" si="453"/>
        <v>#N/A</v>
      </c>
      <c r="FM101" s="170" t="e">
        <f t="shared" si="454"/>
        <v>#N/A</v>
      </c>
      <c r="FN101" s="170" t="e">
        <f t="shared" si="455"/>
        <v>#N/A</v>
      </c>
      <c r="FO101" s="170" t="e">
        <f t="shared" si="456"/>
        <v>#N/A</v>
      </c>
      <c r="FP101" s="170" t="e">
        <f t="shared" si="457"/>
        <v>#N/A</v>
      </c>
      <c r="FQ101" s="170" t="e">
        <f t="shared" si="458"/>
        <v>#N/A</v>
      </c>
      <c r="FR101" s="170" t="e">
        <f t="shared" si="459"/>
        <v>#N/A</v>
      </c>
      <c r="FS101" s="170" t="e">
        <f t="shared" si="460"/>
        <v>#N/A</v>
      </c>
      <c r="FT101" s="170" t="e">
        <f t="shared" si="461"/>
        <v>#N/A</v>
      </c>
      <c r="FU101" s="170" t="e">
        <f t="shared" si="462"/>
        <v>#N/A</v>
      </c>
      <c r="FV101" s="170" t="e">
        <f t="shared" si="463"/>
        <v>#N/A</v>
      </c>
      <c r="FW101" s="170" t="e">
        <f t="shared" si="464"/>
        <v>#N/A</v>
      </c>
      <c r="FX101" s="170" t="e">
        <f t="shared" si="465"/>
        <v>#N/A</v>
      </c>
      <c r="FY101" s="170" t="e">
        <f t="shared" si="466"/>
        <v>#N/A</v>
      </c>
      <c r="FZ101" s="170" t="e">
        <f t="shared" si="467"/>
        <v>#N/A</v>
      </c>
      <c r="GA101" s="170" t="e">
        <f t="shared" si="468"/>
        <v>#N/A</v>
      </c>
      <c r="GB101" s="170" t="e">
        <f t="shared" si="469"/>
        <v>#N/A</v>
      </c>
      <c r="GC101" s="170" t="e">
        <f t="shared" si="470"/>
        <v>#N/A</v>
      </c>
      <c r="GD101" s="170" t="e">
        <f t="shared" si="471"/>
        <v>#N/A</v>
      </c>
      <c r="GE101" s="170" t="e">
        <f t="shared" si="472"/>
        <v>#N/A</v>
      </c>
      <c r="GF101" s="170" t="e">
        <f t="shared" si="473"/>
        <v>#N/A</v>
      </c>
      <c r="GG101" s="170" t="e">
        <f t="shared" si="474"/>
        <v>#N/A</v>
      </c>
      <c r="GH101" s="170" t="e">
        <f t="shared" si="475"/>
        <v>#N/A</v>
      </c>
      <c r="GI101" s="170" t="e">
        <f t="shared" si="476"/>
        <v>#N/A</v>
      </c>
      <c r="GJ101" s="170" t="e">
        <f t="shared" si="477"/>
        <v>#N/A</v>
      </c>
      <c r="GK101" s="170" t="e">
        <f t="shared" si="478"/>
        <v>#N/A</v>
      </c>
      <c r="GL101" s="170" t="e">
        <f t="shared" si="479"/>
        <v>#N/A</v>
      </c>
      <c r="GM101" s="170" t="e">
        <f t="shared" si="480"/>
        <v>#N/A</v>
      </c>
      <c r="GN101" s="170" t="e">
        <f t="shared" si="481"/>
        <v>#N/A</v>
      </c>
      <c r="GO101" s="170" t="e">
        <f t="shared" si="482"/>
        <v>#N/A</v>
      </c>
      <c r="GP101" s="170" t="e">
        <f t="shared" si="483"/>
        <v>#N/A</v>
      </c>
      <c r="GQ101" s="170" t="e">
        <f t="shared" si="484"/>
        <v>#N/A</v>
      </c>
      <c r="GR101" s="170" t="e">
        <f t="shared" si="485"/>
        <v>#N/A</v>
      </c>
      <c r="GS101" s="170" t="e">
        <f t="shared" si="486"/>
        <v>#N/A</v>
      </c>
      <c r="GT101" s="170" t="e">
        <f t="shared" si="487"/>
        <v>#N/A</v>
      </c>
      <c r="GU101" s="170" t="e">
        <f t="shared" si="488"/>
        <v>#N/A</v>
      </c>
      <c r="GV101" s="170" t="e">
        <f t="shared" si="489"/>
        <v>#N/A</v>
      </c>
      <c r="GW101" s="170" t="e">
        <f t="shared" si="490"/>
        <v>#N/A</v>
      </c>
      <c r="GX101" s="170" t="e">
        <f t="shared" si="491"/>
        <v>#N/A</v>
      </c>
      <c r="GY101" s="170" t="e">
        <f t="shared" si="492"/>
        <v>#N/A</v>
      </c>
      <c r="GZ101" s="170" t="e">
        <f t="shared" si="493"/>
        <v>#N/A</v>
      </c>
      <c r="HA101" s="170" t="e">
        <f t="shared" si="494"/>
        <v>#N/A</v>
      </c>
      <c r="HB101" s="170" t="e">
        <f t="shared" si="495"/>
        <v>#N/A</v>
      </c>
      <c r="HC101" s="170" t="e">
        <f t="shared" si="496"/>
        <v>#N/A</v>
      </c>
      <c r="HD101" s="170" t="e">
        <f t="shared" si="497"/>
        <v>#N/A</v>
      </c>
      <c r="HE101" s="170" t="e">
        <f t="shared" si="498"/>
        <v>#N/A</v>
      </c>
      <c r="HF101" s="170" t="e">
        <f t="shared" si="499"/>
        <v>#N/A</v>
      </c>
      <c r="HG101" s="170" t="e">
        <f t="shared" si="500"/>
        <v>#N/A</v>
      </c>
      <c r="HH101" s="170" t="e">
        <f t="shared" si="501"/>
        <v>#N/A</v>
      </c>
      <c r="HI101" s="170" t="e">
        <f t="shared" si="502"/>
        <v>#N/A</v>
      </c>
      <c r="HJ101" s="170" t="e">
        <f t="shared" si="503"/>
        <v>#N/A</v>
      </c>
      <c r="HK101" s="170" t="e">
        <f t="shared" si="504"/>
        <v>#N/A</v>
      </c>
      <c r="HL101" s="170" t="e">
        <f t="shared" si="505"/>
        <v>#N/A</v>
      </c>
      <c r="HM101" s="170" t="e">
        <f t="shared" si="506"/>
        <v>#N/A</v>
      </c>
      <c r="HN101" s="170" t="e">
        <f t="shared" si="507"/>
        <v>#N/A</v>
      </c>
      <c r="HO101" s="170" t="e">
        <f t="shared" si="508"/>
        <v>#N/A</v>
      </c>
      <c r="HP101" s="170" t="e">
        <f t="shared" si="509"/>
        <v>#N/A</v>
      </c>
      <c r="HQ101" s="170" t="e">
        <f t="shared" si="510"/>
        <v>#N/A</v>
      </c>
      <c r="HR101" s="170" t="e">
        <f t="shared" si="511"/>
        <v>#N/A</v>
      </c>
      <c r="HS101" s="170" t="e">
        <f t="shared" si="512"/>
        <v>#N/A</v>
      </c>
      <c r="HT101" s="170" t="e">
        <f t="shared" si="513"/>
        <v>#N/A</v>
      </c>
    </row>
    <row r="102" spans="1:228" hidden="1" x14ac:dyDescent="0.25">
      <c r="A102" s="4">
        <v>99</v>
      </c>
      <c r="B102" s="110"/>
      <c r="C102" s="118"/>
      <c r="D102" s="123" t="str">
        <f t="shared" si="610"/>
        <v/>
      </c>
      <c r="E102" s="96"/>
      <c r="F102" s="123" t="str">
        <f t="shared" si="611"/>
        <v/>
      </c>
      <c r="G102" s="118"/>
      <c r="H102" s="111"/>
      <c r="I102" s="36" t="str">
        <f t="shared" si="407"/>
        <v/>
      </c>
      <c r="J102" s="36" t="str">
        <f t="shared" si="408"/>
        <v/>
      </c>
      <c r="K102" s="74" t="str">
        <f t="shared" si="514"/>
        <v/>
      </c>
      <c r="L102" s="23"/>
      <c r="M102" s="58"/>
      <c r="N102" s="281"/>
      <c r="O102" s="75" t="str">
        <f>IF(AND(D102&gt;0,E102&gt;0,F102&gt;0),IF(ISBLANK(N102),IF(ISBLANK(L102),"",(F102-D102)*VLOOKUP(L102,VLookups!$A$4:$B$13,2,FALSE)),N102),"")</f>
        <v/>
      </c>
      <c r="P102" s="76" t="str">
        <f t="shared" si="612"/>
        <v/>
      </c>
      <c r="Q102" s="96"/>
      <c r="R102" s="271" t="str">
        <f>IF(AND(Q102&gt;0,E102&gt;0,NOT(O102="")),ABS(VLOOKUP($Q$1,VLookups!$A$43:$B$44,2,FALSE)-_xlfn.NORM.DIST(Q102,K102,O102,TRUE)),"")</f>
        <v/>
      </c>
      <c r="S102" s="95" t="str">
        <f>IF(AND($D102&gt;0,$E102&gt;0,$F102&gt;0,NOT(ISBLANK($L102))),_xlfn.NORM.INV(ABS(VLOOKUP($Q$1,VLookups!$A$43:$B$44,2,FALSE)-S$3),$K102,$O102),"")</f>
        <v/>
      </c>
      <c r="T102" s="94" t="str">
        <f>IF(AND($D102&gt;0,$E102&gt;0,$F102&gt;0,NOT(ISBLANK($L102))),_xlfn.NORM.INV(ABS(VLOOKUP($Q$1,VLookups!$A$43:$B$44,2,FALSE)-T$3),$K102,$O102),"")</f>
        <v/>
      </c>
      <c r="U102" s="95" t="str">
        <f>IF(AND($D102&gt;0,$E102&gt;0,$F102&gt;0,NOT(ISBLANK($L102))),_xlfn.NORM.INV(ABS(VLOOKUP($Q$1,VLookups!$A$43:$B$44,2,FALSE)-U$3),$K102,$O102),"")</f>
        <v/>
      </c>
      <c r="V102" s="94" t="str">
        <f>IF(AND($D102&gt;0,$E102&gt;0,$F102&gt;0,NOT(ISBLANK($L102))),_xlfn.NORM.INV(ABS(VLOOKUP($Q$1,VLookups!$A$43:$B$44,2,FALSE)-V$3),$K102,$O102),"")</f>
        <v/>
      </c>
      <c r="W102" s="95" t="str">
        <f>IF(AND($D102&gt;0,$E102&gt;0,$F102&gt;0,NOT(ISBLANK($L102))),_xlfn.NORM.INV(ABS(VLOOKUP($Q$1,VLookups!$A$43:$B$44,2,FALSE)-W$3),$K102,$O102),"")</f>
        <v/>
      </c>
      <c r="X102" s="94" t="str">
        <f>IF(AND($D102&gt;0,$E102&gt;0,$F102&gt;0,NOT(ISBLANK($L102))),_xlfn.NORM.INV(ABS(VLOOKUP($Q$1,VLookups!$A$43:$B$44,2,FALSE)-X$3),$K102,$O102),"")</f>
        <v/>
      </c>
      <c r="Y102" s="5"/>
      <c r="Z102" s="169" t="str">
        <f t="shared" si="515"/>
        <v/>
      </c>
      <c r="AA102" s="50" t="str">
        <f t="shared" ref="AA102:AT102" si="619">IF(ISNONTEXT($Z102),AB102-$Z102,"")</f>
        <v/>
      </c>
      <c r="AB102" s="50" t="str">
        <f t="shared" si="619"/>
        <v/>
      </c>
      <c r="AC102" s="50" t="str">
        <f t="shared" si="619"/>
        <v/>
      </c>
      <c r="AD102" s="50" t="str">
        <f t="shared" si="619"/>
        <v/>
      </c>
      <c r="AE102" s="50" t="str">
        <f t="shared" si="619"/>
        <v/>
      </c>
      <c r="AF102" s="50" t="str">
        <f t="shared" si="619"/>
        <v/>
      </c>
      <c r="AG102" s="50" t="str">
        <f t="shared" si="619"/>
        <v/>
      </c>
      <c r="AH102" s="50" t="str">
        <f t="shared" si="619"/>
        <v/>
      </c>
      <c r="AI102" s="50" t="str">
        <f t="shared" si="619"/>
        <v/>
      </c>
      <c r="AJ102" s="50" t="str">
        <f t="shared" si="619"/>
        <v/>
      </c>
      <c r="AK102" s="50" t="str">
        <f t="shared" si="619"/>
        <v/>
      </c>
      <c r="AL102" s="50" t="str">
        <f t="shared" si="619"/>
        <v/>
      </c>
      <c r="AM102" s="50" t="str">
        <f t="shared" si="619"/>
        <v/>
      </c>
      <c r="AN102" s="50" t="str">
        <f t="shared" si="619"/>
        <v/>
      </c>
      <c r="AO102" s="50" t="str">
        <f t="shared" si="619"/>
        <v/>
      </c>
      <c r="AP102" s="50" t="str">
        <f t="shared" si="619"/>
        <v/>
      </c>
      <c r="AQ102" s="50" t="str">
        <f t="shared" si="619"/>
        <v/>
      </c>
      <c r="AR102" s="50" t="str">
        <f t="shared" si="619"/>
        <v/>
      </c>
      <c r="AS102" s="50" t="str">
        <f t="shared" si="619"/>
        <v/>
      </c>
      <c r="AT102" s="50" t="str">
        <f t="shared" si="619"/>
        <v/>
      </c>
      <c r="AU102" s="50" t="str">
        <f t="shared" si="517"/>
        <v/>
      </c>
      <c r="AV102" s="50" t="str">
        <f t="shared" ref="AV102:DG102" si="620">IF(ISNONTEXT($Z102),AU102+$Z102,"")</f>
        <v/>
      </c>
      <c r="AW102" s="50" t="str">
        <f t="shared" si="620"/>
        <v/>
      </c>
      <c r="AX102" s="50" t="str">
        <f t="shared" si="620"/>
        <v/>
      </c>
      <c r="AY102" s="50" t="str">
        <f t="shared" si="620"/>
        <v/>
      </c>
      <c r="AZ102" s="50" t="str">
        <f t="shared" si="620"/>
        <v/>
      </c>
      <c r="BA102" s="50" t="str">
        <f t="shared" si="620"/>
        <v/>
      </c>
      <c r="BB102" s="50" t="str">
        <f t="shared" si="620"/>
        <v/>
      </c>
      <c r="BC102" s="50" t="str">
        <f t="shared" si="620"/>
        <v/>
      </c>
      <c r="BD102" s="50" t="str">
        <f t="shared" si="620"/>
        <v/>
      </c>
      <c r="BE102" s="50" t="str">
        <f t="shared" si="620"/>
        <v/>
      </c>
      <c r="BF102" s="50" t="str">
        <f t="shared" si="620"/>
        <v/>
      </c>
      <c r="BG102" s="50" t="str">
        <f t="shared" si="620"/>
        <v/>
      </c>
      <c r="BH102" s="50" t="str">
        <f t="shared" si="620"/>
        <v/>
      </c>
      <c r="BI102" s="50" t="str">
        <f t="shared" si="620"/>
        <v/>
      </c>
      <c r="BJ102" s="50" t="str">
        <f t="shared" si="620"/>
        <v/>
      </c>
      <c r="BK102" s="50" t="str">
        <f t="shared" si="620"/>
        <v/>
      </c>
      <c r="BL102" s="50" t="str">
        <f t="shared" si="620"/>
        <v/>
      </c>
      <c r="BM102" s="50" t="str">
        <f t="shared" si="620"/>
        <v/>
      </c>
      <c r="BN102" s="50" t="str">
        <f t="shared" si="620"/>
        <v/>
      </c>
      <c r="BO102" s="50" t="str">
        <f t="shared" si="620"/>
        <v/>
      </c>
      <c r="BP102" s="50" t="str">
        <f t="shared" si="620"/>
        <v/>
      </c>
      <c r="BQ102" s="50" t="str">
        <f t="shared" si="620"/>
        <v/>
      </c>
      <c r="BR102" s="50" t="str">
        <f t="shared" si="620"/>
        <v/>
      </c>
      <c r="BS102" s="50" t="str">
        <f t="shared" si="620"/>
        <v/>
      </c>
      <c r="BT102" s="50" t="str">
        <f t="shared" si="620"/>
        <v/>
      </c>
      <c r="BU102" s="50" t="str">
        <f t="shared" si="620"/>
        <v/>
      </c>
      <c r="BV102" s="50" t="str">
        <f t="shared" si="620"/>
        <v/>
      </c>
      <c r="BW102" s="50" t="str">
        <f t="shared" si="620"/>
        <v/>
      </c>
      <c r="BX102" s="50" t="str">
        <f t="shared" si="620"/>
        <v/>
      </c>
      <c r="BY102" s="50" t="str">
        <f t="shared" si="620"/>
        <v/>
      </c>
      <c r="BZ102" s="50" t="str">
        <f t="shared" si="620"/>
        <v/>
      </c>
      <c r="CA102" s="50" t="str">
        <f t="shared" si="620"/>
        <v/>
      </c>
      <c r="CB102" s="50" t="str">
        <f t="shared" si="620"/>
        <v/>
      </c>
      <c r="CC102" s="50" t="str">
        <f t="shared" si="620"/>
        <v/>
      </c>
      <c r="CD102" s="50" t="str">
        <f t="shared" si="620"/>
        <v/>
      </c>
      <c r="CE102" s="50" t="str">
        <f t="shared" si="620"/>
        <v/>
      </c>
      <c r="CF102" s="50" t="str">
        <f t="shared" si="620"/>
        <v/>
      </c>
      <c r="CG102" s="50" t="str">
        <f t="shared" si="620"/>
        <v/>
      </c>
      <c r="CH102" s="50" t="str">
        <f t="shared" si="620"/>
        <v/>
      </c>
      <c r="CI102" s="50" t="str">
        <f t="shared" si="620"/>
        <v/>
      </c>
      <c r="CJ102" s="50" t="str">
        <f t="shared" si="620"/>
        <v/>
      </c>
      <c r="CK102" s="50" t="str">
        <f t="shared" si="620"/>
        <v/>
      </c>
      <c r="CL102" s="50" t="str">
        <f t="shared" si="620"/>
        <v/>
      </c>
      <c r="CM102" s="50" t="str">
        <f t="shared" si="620"/>
        <v/>
      </c>
      <c r="CN102" s="50" t="str">
        <f t="shared" si="620"/>
        <v/>
      </c>
      <c r="CO102" s="50" t="str">
        <f t="shared" si="620"/>
        <v/>
      </c>
      <c r="CP102" s="50" t="str">
        <f t="shared" si="620"/>
        <v/>
      </c>
      <c r="CQ102" s="50" t="str">
        <f t="shared" si="620"/>
        <v/>
      </c>
      <c r="CR102" s="50" t="str">
        <f t="shared" si="620"/>
        <v/>
      </c>
      <c r="CS102" s="50" t="str">
        <f t="shared" si="620"/>
        <v/>
      </c>
      <c r="CT102" s="50" t="str">
        <f t="shared" si="620"/>
        <v/>
      </c>
      <c r="CU102" s="50" t="str">
        <f t="shared" si="620"/>
        <v/>
      </c>
      <c r="CV102" s="50" t="str">
        <f t="shared" si="620"/>
        <v/>
      </c>
      <c r="CW102" s="50" t="str">
        <f t="shared" si="620"/>
        <v/>
      </c>
      <c r="CX102" s="50" t="str">
        <f t="shared" si="620"/>
        <v/>
      </c>
      <c r="CY102" s="50" t="str">
        <f t="shared" si="620"/>
        <v/>
      </c>
      <c r="CZ102" s="50" t="str">
        <f t="shared" si="620"/>
        <v/>
      </c>
      <c r="DA102" s="50" t="str">
        <f t="shared" si="620"/>
        <v/>
      </c>
      <c r="DB102" s="50" t="str">
        <f t="shared" si="620"/>
        <v/>
      </c>
      <c r="DC102" s="50" t="str">
        <f t="shared" si="620"/>
        <v/>
      </c>
      <c r="DD102" s="50" t="str">
        <f t="shared" si="620"/>
        <v/>
      </c>
      <c r="DE102" s="50" t="str">
        <f t="shared" si="620"/>
        <v/>
      </c>
      <c r="DF102" s="50" t="str">
        <f t="shared" si="620"/>
        <v/>
      </c>
      <c r="DG102" s="50" t="str">
        <f t="shared" si="620"/>
        <v/>
      </c>
      <c r="DH102" s="50" t="str">
        <f t="shared" ref="DH102:DW102" si="621">IF(ISNONTEXT($Z102),DG102+$Z102,"")</f>
        <v/>
      </c>
      <c r="DI102" s="50" t="str">
        <f t="shared" si="621"/>
        <v/>
      </c>
      <c r="DJ102" s="50" t="str">
        <f t="shared" si="621"/>
        <v/>
      </c>
      <c r="DK102" s="50" t="str">
        <f t="shared" si="621"/>
        <v/>
      </c>
      <c r="DL102" s="50" t="str">
        <f t="shared" si="621"/>
        <v/>
      </c>
      <c r="DM102" s="50" t="str">
        <f t="shared" si="621"/>
        <v/>
      </c>
      <c r="DN102" s="50" t="str">
        <f t="shared" si="621"/>
        <v/>
      </c>
      <c r="DO102" s="50" t="str">
        <f t="shared" si="621"/>
        <v/>
      </c>
      <c r="DP102" s="50" t="str">
        <f t="shared" si="621"/>
        <v/>
      </c>
      <c r="DQ102" s="50" t="str">
        <f t="shared" si="621"/>
        <v/>
      </c>
      <c r="DR102" s="50" t="str">
        <f t="shared" si="621"/>
        <v/>
      </c>
      <c r="DS102" s="50" t="str">
        <f t="shared" si="621"/>
        <v/>
      </c>
      <c r="DT102" s="50" t="str">
        <f t="shared" si="621"/>
        <v/>
      </c>
      <c r="DU102" s="50" t="str">
        <f t="shared" si="621"/>
        <v/>
      </c>
      <c r="DV102" s="50" t="str">
        <f t="shared" si="621"/>
        <v/>
      </c>
      <c r="DW102" s="50" t="str">
        <f t="shared" si="621"/>
        <v/>
      </c>
      <c r="DX102" s="170" t="e">
        <f t="shared" si="413"/>
        <v>#N/A</v>
      </c>
      <c r="DY102" s="170" t="e">
        <f t="shared" si="414"/>
        <v>#N/A</v>
      </c>
      <c r="DZ102" s="170" t="e">
        <f t="shared" si="415"/>
        <v>#N/A</v>
      </c>
      <c r="EA102" s="170" t="e">
        <f t="shared" si="416"/>
        <v>#N/A</v>
      </c>
      <c r="EB102" s="170" t="e">
        <f t="shared" si="417"/>
        <v>#N/A</v>
      </c>
      <c r="EC102" s="170" t="e">
        <f t="shared" si="418"/>
        <v>#N/A</v>
      </c>
      <c r="ED102" s="170" t="e">
        <f t="shared" si="419"/>
        <v>#N/A</v>
      </c>
      <c r="EE102" s="170" t="e">
        <f t="shared" si="420"/>
        <v>#N/A</v>
      </c>
      <c r="EF102" s="170" t="e">
        <f t="shared" si="421"/>
        <v>#N/A</v>
      </c>
      <c r="EG102" s="170" t="e">
        <f t="shared" si="422"/>
        <v>#N/A</v>
      </c>
      <c r="EH102" s="170" t="e">
        <f t="shared" si="423"/>
        <v>#N/A</v>
      </c>
      <c r="EI102" s="170" t="e">
        <f t="shared" si="424"/>
        <v>#N/A</v>
      </c>
      <c r="EJ102" s="170" t="e">
        <f t="shared" si="425"/>
        <v>#N/A</v>
      </c>
      <c r="EK102" s="170" t="e">
        <f t="shared" si="426"/>
        <v>#N/A</v>
      </c>
      <c r="EL102" s="170" t="e">
        <f t="shared" si="427"/>
        <v>#N/A</v>
      </c>
      <c r="EM102" s="170" t="e">
        <f t="shared" si="428"/>
        <v>#N/A</v>
      </c>
      <c r="EN102" s="170" t="e">
        <f t="shared" si="429"/>
        <v>#N/A</v>
      </c>
      <c r="EO102" s="170" t="e">
        <f t="shared" si="430"/>
        <v>#N/A</v>
      </c>
      <c r="EP102" s="170" t="e">
        <f t="shared" si="431"/>
        <v>#N/A</v>
      </c>
      <c r="EQ102" s="170" t="e">
        <f t="shared" si="432"/>
        <v>#N/A</v>
      </c>
      <c r="ER102" s="170" t="e">
        <f t="shared" si="433"/>
        <v>#N/A</v>
      </c>
      <c r="ES102" s="170" t="e">
        <f t="shared" si="434"/>
        <v>#N/A</v>
      </c>
      <c r="ET102" s="170" t="e">
        <f t="shared" si="435"/>
        <v>#N/A</v>
      </c>
      <c r="EU102" s="170" t="e">
        <f t="shared" si="436"/>
        <v>#N/A</v>
      </c>
      <c r="EV102" s="170" t="e">
        <f t="shared" si="437"/>
        <v>#N/A</v>
      </c>
      <c r="EW102" s="170" t="e">
        <f t="shared" si="438"/>
        <v>#N/A</v>
      </c>
      <c r="EX102" s="170" t="e">
        <f t="shared" si="439"/>
        <v>#N/A</v>
      </c>
      <c r="EY102" s="170" t="e">
        <f t="shared" si="440"/>
        <v>#N/A</v>
      </c>
      <c r="EZ102" s="170" t="e">
        <f t="shared" si="441"/>
        <v>#N/A</v>
      </c>
      <c r="FA102" s="170" t="e">
        <f t="shared" si="442"/>
        <v>#N/A</v>
      </c>
      <c r="FB102" s="170" t="e">
        <f t="shared" si="443"/>
        <v>#N/A</v>
      </c>
      <c r="FC102" s="170" t="e">
        <f t="shared" si="444"/>
        <v>#N/A</v>
      </c>
      <c r="FD102" s="170" t="e">
        <f t="shared" si="445"/>
        <v>#N/A</v>
      </c>
      <c r="FE102" s="170" t="e">
        <f t="shared" si="446"/>
        <v>#N/A</v>
      </c>
      <c r="FF102" s="170" t="e">
        <f t="shared" si="447"/>
        <v>#N/A</v>
      </c>
      <c r="FG102" s="170" t="e">
        <f t="shared" si="448"/>
        <v>#N/A</v>
      </c>
      <c r="FH102" s="170" t="e">
        <f t="shared" si="449"/>
        <v>#N/A</v>
      </c>
      <c r="FI102" s="170" t="e">
        <f t="shared" si="450"/>
        <v>#N/A</v>
      </c>
      <c r="FJ102" s="170" t="e">
        <f t="shared" si="451"/>
        <v>#N/A</v>
      </c>
      <c r="FK102" s="170" t="e">
        <f t="shared" si="452"/>
        <v>#N/A</v>
      </c>
      <c r="FL102" s="170" t="e">
        <f t="shared" si="453"/>
        <v>#N/A</v>
      </c>
      <c r="FM102" s="170" t="e">
        <f t="shared" si="454"/>
        <v>#N/A</v>
      </c>
      <c r="FN102" s="170" t="e">
        <f t="shared" si="455"/>
        <v>#N/A</v>
      </c>
      <c r="FO102" s="170" t="e">
        <f t="shared" si="456"/>
        <v>#N/A</v>
      </c>
      <c r="FP102" s="170" t="e">
        <f t="shared" si="457"/>
        <v>#N/A</v>
      </c>
      <c r="FQ102" s="170" t="e">
        <f t="shared" si="458"/>
        <v>#N/A</v>
      </c>
      <c r="FR102" s="170" t="e">
        <f t="shared" si="459"/>
        <v>#N/A</v>
      </c>
      <c r="FS102" s="170" t="e">
        <f t="shared" si="460"/>
        <v>#N/A</v>
      </c>
      <c r="FT102" s="170" t="e">
        <f t="shared" si="461"/>
        <v>#N/A</v>
      </c>
      <c r="FU102" s="170" t="e">
        <f t="shared" si="462"/>
        <v>#N/A</v>
      </c>
      <c r="FV102" s="170" t="e">
        <f t="shared" si="463"/>
        <v>#N/A</v>
      </c>
      <c r="FW102" s="170" t="e">
        <f t="shared" si="464"/>
        <v>#N/A</v>
      </c>
      <c r="FX102" s="170" t="e">
        <f t="shared" si="465"/>
        <v>#N/A</v>
      </c>
      <c r="FY102" s="170" t="e">
        <f t="shared" si="466"/>
        <v>#N/A</v>
      </c>
      <c r="FZ102" s="170" t="e">
        <f t="shared" si="467"/>
        <v>#N/A</v>
      </c>
      <c r="GA102" s="170" t="e">
        <f t="shared" si="468"/>
        <v>#N/A</v>
      </c>
      <c r="GB102" s="170" t="e">
        <f t="shared" si="469"/>
        <v>#N/A</v>
      </c>
      <c r="GC102" s="170" t="e">
        <f t="shared" si="470"/>
        <v>#N/A</v>
      </c>
      <c r="GD102" s="170" t="e">
        <f t="shared" si="471"/>
        <v>#N/A</v>
      </c>
      <c r="GE102" s="170" t="e">
        <f t="shared" si="472"/>
        <v>#N/A</v>
      </c>
      <c r="GF102" s="170" t="e">
        <f t="shared" si="473"/>
        <v>#N/A</v>
      </c>
      <c r="GG102" s="170" t="e">
        <f t="shared" si="474"/>
        <v>#N/A</v>
      </c>
      <c r="GH102" s="170" t="e">
        <f t="shared" si="475"/>
        <v>#N/A</v>
      </c>
      <c r="GI102" s="170" t="e">
        <f t="shared" si="476"/>
        <v>#N/A</v>
      </c>
      <c r="GJ102" s="170" t="e">
        <f t="shared" si="477"/>
        <v>#N/A</v>
      </c>
      <c r="GK102" s="170" t="e">
        <f t="shared" si="478"/>
        <v>#N/A</v>
      </c>
      <c r="GL102" s="170" t="e">
        <f t="shared" si="479"/>
        <v>#N/A</v>
      </c>
      <c r="GM102" s="170" t="e">
        <f t="shared" si="480"/>
        <v>#N/A</v>
      </c>
      <c r="GN102" s="170" t="e">
        <f t="shared" si="481"/>
        <v>#N/A</v>
      </c>
      <c r="GO102" s="170" t="e">
        <f t="shared" si="482"/>
        <v>#N/A</v>
      </c>
      <c r="GP102" s="170" t="e">
        <f t="shared" si="483"/>
        <v>#N/A</v>
      </c>
      <c r="GQ102" s="170" t="e">
        <f t="shared" si="484"/>
        <v>#N/A</v>
      </c>
      <c r="GR102" s="170" t="e">
        <f t="shared" si="485"/>
        <v>#N/A</v>
      </c>
      <c r="GS102" s="170" t="e">
        <f t="shared" si="486"/>
        <v>#N/A</v>
      </c>
      <c r="GT102" s="170" t="e">
        <f t="shared" si="487"/>
        <v>#N/A</v>
      </c>
      <c r="GU102" s="170" t="e">
        <f t="shared" si="488"/>
        <v>#N/A</v>
      </c>
      <c r="GV102" s="170" t="e">
        <f t="shared" si="489"/>
        <v>#N/A</v>
      </c>
      <c r="GW102" s="170" t="e">
        <f t="shared" si="490"/>
        <v>#N/A</v>
      </c>
      <c r="GX102" s="170" t="e">
        <f t="shared" si="491"/>
        <v>#N/A</v>
      </c>
      <c r="GY102" s="170" t="e">
        <f t="shared" si="492"/>
        <v>#N/A</v>
      </c>
      <c r="GZ102" s="170" t="e">
        <f t="shared" si="493"/>
        <v>#N/A</v>
      </c>
      <c r="HA102" s="170" t="e">
        <f t="shared" si="494"/>
        <v>#N/A</v>
      </c>
      <c r="HB102" s="170" t="e">
        <f t="shared" si="495"/>
        <v>#N/A</v>
      </c>
      <c r="HC102" s="170" t="e">
        <f t="shared" si="496"/>
        <v>#N/A</v>
      </c>
      <c r="HD102" s="170" t="e">
        <f t="shared" si="497"/>
        <v>#N/A</v>
      </c>
      <c r="HE102" s="170" t="e">
        <f t="shared" si="498"/>
        <v>#N/A</v>
      </c>
      <c r="HF102" s="170" t="e">
        <f t="shared" si="499"/>
        <v>#N/A</v>
      </c>
      <c r="HG102" s="170" t="e">
        <f t="shared" si="500"/>
        <v>#N/A</v>
      </c>
      <c r="HH102" s="170" t="e">
        <f t="shared" si="501"/>
        <v>#N/A</v>
      </c>
      <c r="HI102" s="170" t="e">
        <f t="shared" si="502"/>
        <v>#N/A</v>
      </c>
      <c r="HJ102" s="170" t="e">
        <f t="shared" si="503"/>
        <v>#N/A</v>
      </c>
      <c r="HK102" s="170" t="e">
        <f t="shared" si="504"/>
        <v>#N/A</v>
      </c>
      <c r="HL102" s="170" t="e">
        <f t="shared" si="505"/>
        <v>#N/A</v>
      </c>
      <c r="HM102" s="170" t="e">
        <f t="shared" si="506"/>
        <v>#N/A</v>
      </c>
      <c r="HN102" s="170" t="e">
        <f t="shared" si="507"/>
        <v>#N/A</v>
      </c>
      <c r="HO102" s="170" t="e">
        <f t="shared" si="508"/>
        <v>#N/A</v>
      </c>
      <c r="HP102" s="170" t="e">
        <f t="shared" si="509"/>
        <v>#N/A</v>
      </c>
      <c r="HQ102" s="170" t="e">
        <f t="shared" si="510"/>
        <v>#N/A</v>
      </c>
      <c r="HR102" s="170" t="e">
        <f t="shared" si="511"/>
        <v>#N/A</v>
      </c>
      <c r="HS102" s="170" t="e">
        <f t="shared" si="512"/>
        <v>#N/A</v>
      </c>
      <c r="HT102" s="170" t="e">
        <f t="shared" si="513"/>
        <v>#N/A</v>
      </c>
    </row>
    <row r="103" spans="1:228" hidden="1" x14ac:dyDescent="0.25">
      <c r="A103" s="4">
        <v>100</v>
      </c>
      <c r="B103" s="116"/>
      <c r="C103" s="118"/>
      <c r="D103" s="123" t="str">
        <f t="shared" si="610"/>
        <v/>
      </c>
      <c r="E103" s="96"/>
      <c r="F103" s="123" t="str">
        <f t="shared" si="611"/>
        <v/>
      </c>
      <c r="G103" s="118"/>
      <c r="H103" s="115"/>
      <c r="I103" s="36" t="str">
        <f t="shared" si="407"/>
        <v/>
      </c>
      <c r="J103" s="36" t="str">
        <f t="shared" si="408"/>
        <v/>
      </c>
      <c r="K103" s="74" t="str">
        <f t="shared" si="514"/>
        <v/>
      </c>
      <c r="L103" s="23"/>
      <c r="M103" s="58"/>
      <c r="N103" s="281"/>
      <c r="O103" s="75" t="str">
        <f>IF(AND(D103&gt;0,E103&gt;0,F103&gt;0),IF(ISBLANK(N103),IF(ISBLANK(L103),"",(F103-D103)*VLOOKUP(L103,VLookups!$A$4:$B$13,2,FALSE)),N103),"")</f>
        <v/>
      </c>
      <c r="P103" s="76" t="str">
        <f t="shared" si="612"/>
        <v/>
      </c>
      <c r="Q103" s="96"/>
      <c r="R103" s="271" t="str">
        <f>IF(AND(Q103&gt;0,E103&gt;0,NOT(O103="")),ABS(VLOOKUP($Q$1,VLookups!$A$43:$B$44,2,FALSE)-_xlfn.NORM.DIST(Q103,K103,O103,TRUE)),"")</f>
        <v/>
      </c>
      <c r="S103" s="95" t="str">
        <f>IF(AND($D103&gt;0,$E103&gt;0,$F103&gt;0,NOT(ISBLANK($L103))),_xlfn.NORM.INV(ABS(VLOOKUP($Q$1,VLookups!$A$43:$B$44,2,FALSE)-S$3),$K103,$O103),"")</f>
        <v/>
      </c>
      <c r="T103" s="94" t="str">
        <f>IF(AND($D103&gt;0,$E103&gt;0,$F103&gt;0,NOT(ISBLANK($L103))),_xlfn.NORM.INV(ABS(VLOOKUP($Q$1,VLookups!$A$43:$B$44,2,FALSE)-T$3),$K103,$O103),"")</f>
        <v/>
      </c>
      <c r="U103" s="95" t="str">
        <f>IF(AND($D103&gt;0,$E103&gt;0,$F103&gt;0,NOT(ISBLANK($L103))),_xlfn.NORM.INV(ABS(VLOOKUP($Q$1,VLookups!$A$43:$B$44,2,FALSE)-U$3),$K103,$O103),"")</f>
        <v/>
      </c>
      <c r="V103" s="94" t="str">
        <f>IF(AND($D103&gt;0,$E103&gt;0,$F103&gt;0,NOT(ISBLANK($L103))),_xlfn.NORM.INV(ABS(VLOOKUP($Q$1,VLookups!$A$43:$B$44,2,FALSE)-V$3),$K103,$O103),"")</f>
        <v/>
      </c>
      <c r="W103" s="95" t="str">
        <f>IF(AND($D103&gt;0,$E103&gt;0,$F103&gt;0,NOT(ISBLANK($L103))),_xlfn.NORM.INV(ABS(VLOOKUP($Q$1,VLookups!$A$43:$B$44,2,FALSE)-W$3),$K103,$O103),"")</f>
        <v/>
      </c>
      <c r="X103" s="94" t="str">
        <f>IF(AND($D103&gt;0,$E103&gt;0,$F103&gt;0,NOT(ISBLANK($L103))),_xlfn.NORM.INV(ABS(VLOOKUP($Q$1,VLookups!$A$43:$B$44,2,FALSE)-X$3),$K103,$O103),"")</f>
        <v/>
      </c>
      <c r="Y103" s="5"/>
      <c r="Z103" s="169" t="str">
        <f t="shared" si="515"/>
        <v/>
      </c>
      <c r="AA103" s="50" t="str">
        <f t="shared" ref="AA103:AT103" si="622">IF(ISNONTEXT($Z103),AB103-$Z103,"")</f>
        <v/>
      </c>
      <c r="AB103" s="50" t="str">
        <f t="shared" si="622"/>
        <v/>
      </c>
      <c r="AC103" s="50" t="str">
        <f t="shared" si="622"/>
        <v/>
      </c>
      <c r="AD103" s="50" t="str">
        <f t="shared" si="622"/>
        <v/>
      </c>
      <c r="AE103" s="50" t="str">
        <f t="shared" si="622"/>
        <v/>
      </c>
      <c r="AF103" s="50" t="str">
        <f t="shared" si="622"/>
        <v/>
      </c>
      <c r="AG103" s="50" t="str">
        <f t="shared" si="622"/>
        <v/>
      </c>
      <c r="AH103" s="50" t="str">
        <f t="shared" si="622"/>
        <v/>
      </c>
      <c r="AI103" s="50" t="str">
        <f t="shared" si="622"/>
        <v/>
      </c>
      <c r="AJ103" s="50" t="str">
        <f t="shared" si="622"/>
        <v/>
      </c>
      <c r="AK103" s="50" t="str">
        <f t="shared" si="622"/>
        <v/>
      </c>
      <c r="AL103" s="50" t="str">
        <f t="shared" si="622"/>
        <v/>
      </c>
      <c r="AM103" s="50" t="str">
        <f t="shared" si="622"/>
        <v/>
      </c>
      <c r="AN103" s="50" t="str">
        <f t="shared" si="622"/>
        <v/>
      </c>
      <c r="AO103" s="50" t="str">
        <f t="shared" si="622"/>
        <v/>
      </c>
      <c r="AP103" s="50" t="str">
        <f t="shared" si="622"/>
        <v/>
      </c>
      <c r="AQ103" s="50" t="str">
        <f t="shared" si="622"/>
        <v/>
      </c>
      <c r="AR103" s="50" t="str">
        <f t="shared" si="622"/>
        <v/>
      </c>
      <c r="AS103" s="50" t="str">
        <f t="shared" si="622"/>
        <v/>
      </c>
      <c r="AT103" s="50" t="str">
        <f t="shared" si="622"/>
        <v/>
      </c>
      <c r="AU103" s="50" t="str">
        <f t="shared" si="517"/>
        <v/>
      </c>
      <c r="AV103" s="50" t="str">
        <f t="shared" ref="AV103:DG103" si="623">IF(ISNONTEXT($Z103),AU103+$Z103,"")</f>
        <v/>
      </c>
      <c r="AW103" s="50" t="str">
        <f t="shared" si="623"/>
        <v/>
      </c>
      <c r="AX103" s="50" t="str">
        <f t="shared" si="623"/>
        <v/>
      </c>
      <c r="AY103" s="50" t="str">
        <f t="shared" si="623"/>
        <v/>
      </c>
      <c r="AZ103" s="50" t="str">
        <f t="shared" si="623"/>
        <v/>
      </c>
      <c r="BA103" s="50" t="str">
        <f t="shared" si="623"/>
        <v/>
      </c>
      <c r="BB103" s="50" t="str">
        <f t="shared" si="623"/>
        <v/>
      </c>
      <c r="BC103" s="50" t="str">
        <f t="shared" si="623"/>
        <v/>
      </c>
      <c r="BD103" s="50" t="str">
        <f t="shared" si="623"/>
        <v/>
      </c>
      <c r="BE103" s="50" t="str">
        <f t="shared" si="623"/>
        <v/>
      </c>
      <c r="BF103" s="50" t="str">
        <f t="shared" si="623"/>
        <v/>
      </c>
      <c r="BG103" s="50" t="str">
        <f t="shared" si="623"/>
        <v/>
      </c>
      <c r="BH103" s="50" t="str">
        <f t="shared" si="623"/>
        <v/>
      </c>
      <c r="BI103" s="50" t="str">
        <f t="shared" si="623"/>
        <v/>
      </c>
      <c r="BJ103" s="50" t="str">
        <f t="shared" si="623"/>
        <v/>
      </c>
      <c r="BK103" s="50" t="str">
        <f t="shared" si="623"/>
        <v/>
      </c>
      <c r="BL103" s="50" t="str">
        <f t="shared" si="623"/>
        <v/>
      </c>
      <c r="BM103" s="50" t="str">
        <f t="shared" si="623"/>
        <v/>
      </c>
      <c r="BN103" s="50" t="str">
        <f t="shared" si="623"/>
        <v/>
      </c>
      <c r="BO103" s="50" t="str">
        <f t="shared" si="623"/>
        <v/>
      </c>
      <c r="BP103" s="50" t="str">
        <f t="shared" si="623"/>
        <v/>
      </c>
      <c r="BQ103" s="50" t="str">
        <f t="shared" si="623"/>
        <v/>
      </c>
      <c r="BR103" s="50" t="str">
        <f t="shared" si="623"/>
        <v/>
      </c>
      <c r="BS103" s="50" t="str">
        <f t="shared" si="623"/>
        <v/>
      </c>
      <c r="BT103" s="50" t="str">
        <f t="shared" si="623"/>
        <v/>
      </c>
      <c r="BU103" s="50" t="str">
        <f t="shared" si="623"/>
        <v/>
      </c>
      <c r="BV103" s="50" t="str">
        <f t="shared" si="623"/>
        <v/>
      </c>
      <c r="BW103" s="50" t="str">
        <f t="shared" si="623"/>
        <v/>
      </c>
      <c r="BX103" s="50" t="str">
        <f t="shared" si="623"/>
        <v/>
      </c>
      <c r="BY103" s="50" t="str">
        <f t="shared" si="623"/>
        <v/>
      </c>
      <c r="BZ103" s="50" t="str">
        <f t="shared" si="623"/>
        <v/>
      </c>
      <c r="CA103" s="50" t="str">
        <f t="shared" si="623"/>
        <v/>
      </c>
      <c r="CB103" s="50" t="str">
        <f t="shared" si="623"/>
        <v/>
      </c>
      <c r="CC103" s="50" t="str">
        <f t="shared" si="623"/>
        <v/>
      </c>
      <c r="CD103" s="50" t="str">
        <f t="shared" si="623"/>
        <v/>
      </c>
      <c r="CE103" s="50" t="str">
        <f t="shared" si="623"/>
        <v/>
      </c>
      <c r="CF103" s="50" t="str">
        <f t="shared" si="623"/>
        <v/>
      </c>
      <c r="CG103" s="50" t="str">
        <f t="shared" si="623"/>
        <v/>
      </c>
      <c r="CH103" s="50" t="str">
        <f t="shared" si="623"/>
        <v/>
      </c>
      <c r="CI103" s="50" t="str">
        <f t="shared" si="623"/>
        <v/>
      </c>
      <c r="CJ103" s="50" t="str">
        <f t="shared" si="623"/>
        <v/>
      </c>
      <c r="CK103" s="50" t="str">
        <f t="shared" si="623"/>
        <v/>
      </c>
      <c r="CL103" s="50" t="str">
        <f t="shared" si="623"/>
        <v/>
      </c>
      <c r="CM103" s="50" t="str">
        <f t="shared" si="623"/>
        <v/>
      </c>
      <c r="CN103" s="50" t="str">
        <f t="shared" si="623"/>
        <v/>
      </c>
      <c r="CO103" s="50" t="str">
        <f t="shared" si="623"/>
        <v/>
      </c>
      <c r="CP103" s="50" t="str">
        <f t="shared" si="623"/>
        <v/>
      </c>
      <c r="CQ103" s="50" t="str">
        <f t="shared" si="623"/>
        <v/>
      </c>
      <c r="CR103" s="50" t="str">
        <f t="shared" si="623"/>
        <v/>
      </c>
      <c r="CS103" s="50" t="str">
        <f t="shared" si="623"/>
        <v/>
      </c>
      <c r="CT103" s="50" t="str">
        <f t="shared" si="623"/>
        <v/>
      </c>
      <c r="CU103" s="50" t="str">
        <f t="shared" si="623"/>
        <v/>
      </c>
      <c r="CV103" s="50" t="str">
        <f t="shared" si="623"/>
        <v/>
      </c>
      <c r="CW103" s="50" t="str">
        <f t="shared" si="623"/>
        <v/>
      </c>
      <c r="CX103" s="50" t="str">
        <f t="shared" si="623"/>
        <v/>
      </c>
      <c r="CY103" s="50" t="str">
        <f t="shared" si="623"/>
        <v/>
      </c>
      <c r="CZ103" s="50" t="str">
        <f t="shared" si="623"/>
        <v/>
      </c>
      <c r="DA103" s="50" t="str">
        <f t="shared" si="623"/>
        <v/>
      </c>
      <c r="DB103" s="50" t="str">
        <f t="shared" si="623"/>
        <v/>
      </c>
      <c r="DC103" s="50" t="str">
        <f t="shared" si="623"/>
        <v/>
      </c>
      <c r="DD103" s="50" t="str">
        <f t="shared" si="623"/>
        <v/>
      </c>
      <c r="DE103" s="50" t="str">
        <f t="shared" si="623"/>
        <v/>
      </c>
      <c r="DF103" s="50" t="str">
        <f t="shared" si="623"/>
        <v/>
      </c>
      <c r="DG103" s="50" t="str">
        <f t="shared" si="623"/>
        <v/>
      </c>
      <c r="DH103" s="50" t="str">
        <f t="shared" ref="DH103:DW103" si="624">IF(ISNONTEXT($Z103),DG103+$Z103,"")</f>
        <v/>
      </c>
      <c r="DI103" s="50" t="str">
        <f t="shared" si="624"/>
        <v/>
      </c>
      <c r="DJ103" s="50" t="str">
        <f t="shared" si="624"/>
        <v/>
      </c>
      <c r="DK103" s="50" t="str">
        <f t="shared" si="624"/>
        <v/>
      </c>
      <c r="DL103" s="50" t="str">
        <f t="shared" si="624"/>
        <v/>
      </c>
      <c r="DM103" s="50" t="str">
        <f t="shared" si="624"/>
        <v/>
      </c>
      <c r="DN103" s="50" t="str">
        <f t="shared" si="624"/>
        <v/>
      </c>
      <c r="DO103" s="50" t="str">
        <f t="shared" si="624"/>
        <v/>
      </c>
      <c r="DP103" s="50" t="str">
        <f t="shared" si="624"/>
        <v/>
      </c>
      <c r="DQ103" s="50" t="str">
        <f t="shared" si="624"/>
        <v/>
      </c>
      <c r="DR103" s="50" t="str">
        <f t="shared" si="624"/>
        <v/>
      </c>
      <c r="DS103" s="50" t="str">
        <f t="shared" si="624"/>
        <v/>
      </c>
      <c r="DT103" s="50" t="str">
        <f t="shared" si="624"/>
        <v/>
      </c>
      <c r="DU103" s="50" t="str">
        <f t="shared" si="624"/>
        <v/>
      </c>
      <c r="DV103" s="50" t="str">
        <f t="shared" si="624"/>
        <v/>
      </c>
      <c r="DW103" s="50" t="str">
        <f t="shared" si="624"/>
        <v/>
      </c>
      <c r="DX103" s="170" t="e">
        <f t="shared" si="413"/>
        <v>#N/A</v>
      </c>
      <c r="DY103" s="170" t="e">
        <f t="shared" si="414"/>
        <v>#N/A</v>
      </c>
      <c r="DZ103" s="170" t="e">
        <f t="shared" si="415"/>
        <v>#N/A</v>
      </c>
      <c r="EA103" s="170" t="e">
        <f t="shared" si="416"/>
        <v>#N/A</v>
      </c>
      <c r="EB103" s="170" t="e">
        <f t="shared" si="417"/>
        <v>#N/A</v>
      </c>
      <c r="EC103" s="170" t="e">
        <f t="shared" si="418"/>
        <v>#N/A</v>
      </c>
      <c r="ED103" s="170" t="e">
        <f t="shared" si="419"/>
        <v>#N/A</v>
      </c>
      <c r="EE103" s="170" t="e">
        <f t="shared" si="420"/>
        <v>#N/A</v>
      </c>
      <c r="EF103" s="170" t="e">
        <f t="shared" si="421"/>
        <v>#N/A</v>
      </c>
      <c r="EG103" s="170" t="e">
        <f t="shared" si="422"/>
        <v>#N/A</v>
      </c>
      <c r="EH103" s="170" t="e">
        <f t="shared" si="423"/>
        <v>#N/A</v>
      </c>
      <c r="EI103" s="170" t="e">
        <f t="shared" si="424"/>
        <v>#N/A</v>
      </c>
      <c r="EJ103" s="170" t="e">
        <f t="shared" si="425"/>
        <v>#N/A</v>
      </c>
      <c r="EK103" s="170" t="e">
        <f t="shared" si="426"/>
        <v>#N/A</v>
      </c>
      <c r="EL103" s="170" t="e">
        <f t="shared" si="427"/>
        <v>#N/A</v>
      </c>
      <c r="EM103" s="170" t="e">
        <f t="shared" si="428"/>
        <v>#N/A</v>
      </c>
      <c r="EN103" s="170" t="e">
        <f t="shared" si="429"/>
        <v>#N/A</v>
      </c>
      <c r="EO103" s="170" t="e">
        <f t="shared" si="430"/>
        <v>#N/A</v>
      </c>
      <c r="EP103" s="170" t="e">
        <f t="shared" si="431"/>
        <v>#N/A</v>
      </c>
      <c r="EQ103" s="170" t="e">
        <f t="shared" si="432"/>
        <v>#N/A</v>
      </c>
      <c r="ER103" s="170" t="e">
        <f t="shared" si="433"/>
        <v>#N/A</v>
      </c>
      <c r="ES103" s="170" t="e">
        <f t="shared" si="434"/>
        <v>#N/A</v>
      </c>
      <c r="ET103" s="170" t="e">
        <f t="shared" si="435"/>
        <v>#N/A</v>
      </c>
      <c r="EU103" s="170" t="e">
        <f t="shared" si="436"/>
        <v>#N/A</v>
      </c>
      <c r="EV103" s="170" t="e">
        <f t="shared" si="437"/>
        <v>#N/A</v>
      </c>
      <c r="EW103" s="170" t="e">
        <f t="shared" si="438"/>
        <v>#N/A</v>
      </c>
      <c r="EX103" s="170" t="e">
        <f t="shared" si="439"/>
        <v>#N/A</v>
      </c>
      <c r="EY103" s="170" t="e">
        <f t="shared" si="440"/>
        <v>#N/A</v>
      </c>
      <c r="EZ103" s="170" t="e">
        <f t="shared" si="441"/>
        <v>#N/A</v>
      </c>
      <c r="FA103" s="170" t="e">
        <f t="shared" si="442"/>
        <v>#N/A</v>
      </c>
      <c r="FB103" s="170" t="e">
        <f t="shared" si="443"/>
        <v>#N/A</v>
      </c>
      <c r="FC103" s="170" t="e">
        <f t="shared" si="444"/>
        <v>#N/A</v>
      </c>
      <c r="FD103" s="170" t="e">
        <f t="shared" si="445"/>
        <v>#N/A</v>
      </c>
      <c r="FE103" s="170" t="e">
        <f t="shared" si="446"/>
        <v>#N/A</v>
      </c>
      <c r="FF103" s="170" t="e">
        <f t="shared" si="447"/>
        <v>#N/A</v>
      </c>
      <c r="FG103" s="170" t="e">
        <f t="shared" si="448"/>
        <v>#N/A</v>
      </c>
      <c r="FH103" s="170" t="e">
        <f t="shared" si="449"/>
        <v>#N/A</v>
      </c>
      <c r="FI103" s="170" t="e">
        <f t="shared" si="450"/>
        <v>#N/A</v>
      </c>
      <c r="FJ103" s="170" t="e">
        <f t="shared" si="451"/>
        <v>#N/A</v>
      </c>
      <c r="FK103" s="170" t="e">
        <f t="shared" si="452"/>
        <v>#N/A</v>
      </c>
      <c r="FL103" s="170" t="e">
        <f t="shared" si="453"/>
        <v>#N/A</v>
      </c>
      <c r="FM103" s="170" t="e">
        <f t="shared" si="454"/>
        <v>#N/A</v>
      </c>
      <c r="FN103" s="170" t="e">
        <f t="shared" si="455"/>
        <v>#N/A</v>
      </c>
      <c r="FO103" s="170" t="e">
        <f t="shared" si="456"/>
        <v>#N/A</v>
      </c>
      <c r="FP103" s="170" t="e">
        <f t="shared" si="457"/>
        <v>#N/A</v>
      </c>
      <c r="FQ103" s="170" t="e">
        <f t="shared" si="458"/>
        <v>#N/A</v>
      </c>
      <c r="FR103" s="170" t="e">
        <f t="shared" si="459"/>
        <v>#N/A</v>
      </c>
      <c r="FS103" s="170" t="e">
        <f t="shared" si="460"/>
        <v>#N/A</v>
      </c>
      <c r="FT103" s="170" t="e">
        <f t="shared" si="461"/>
        <v>#N/A</v>
      </c>
      <c r="FU103" s="170" t="e">
        <f t="shared" si="462"/>
        <v>#N/A</v>
      </c>
      <c r="FV103" s="170" t="e">
        <f t="shared" si="463"/>
        <v>#N/A</v>
      </c>
      <c r="FW103" s="170" t="e">
        <f t="shared" si="464"/>
        <v>#N/A</v>
      </c>
      <c r="FX103" s="170" t="e">
        <f t="shared" si="465"/>
        <v>#N/A</v>
      </c>
      <c r="FY103" s="170" t="e">
        <f t="shared" si="466"/>
        <v>#N/A</v>
      </c>
      <c r="FZ103" s="170" t="e">
        <f t="shared" si="467"/>
        <v>#N/A</v>
      </c>
      <c r="GA103" s="170" t="e">
        <f t="shared" si="468"/>
        <v>#N/A</v>
      </c>
      <c r="GB103" s="170" t="e">
        <f t="shared" si="469"/>
        <v>#N/A</v>
      </c>
      <c r="GC103" s="170" t="e">
        <f t="shared" si="470"/>
        <v>#N/A</v>
      </c>
      <c r="GD103" s="170" t="e">
        <f t="shared" si="471"/>
        <v>#N/A</v>
      </c>
      <c r="GE103" s="170" t="e">
        <f t="shared" si="472"/>
        <v>#N/A</v>
      </c>
      <c r="GF103" s="170" t="e">
        <f t="shared" si="473"/>
        <v>#N/A</v>
      </c>
      <c r="GG103" s="170" t="e">
        <f t="shared" si="474"/>
        <v>#N/A</v>
      </c>
      <c r="GH103" s="170" t="e">
        <f t="shared" si="475"/>
        <v>#N/A</v>
      </c>
      <c r="GI103" s="170" t="e">
        <f t="shared" si="476"/>
        <v>#N/A</v>
      </c>
      <c r="GJ103" s="170" t="e">
        <f t="shared" si="477"/>
        <v>#N/A</v>
      </c>
      <c r="GK103" s="170" t="e">
        <f t="shared" si="478"/>
        <v>#N/A</v>
      </c>
      <c r="GL103" s="170" t="e">
        <f t="shared" si="479"/>
        <v>#N/A</v>
      </c>
      <c r="GM103" s="170" t="e">
        <f t="shared" si="480"/>
        <v>#N/A</v>
      </c>
      <c r="GN103" s="170" t="e">
        <f t="shared" si="481"/>
        <v>#N/A</v>
      </c>
      <c r="GO103" s="170" t="e">
        <f t="shared" si="482"/>
        <v>#N/A</v>
      </c>
      <c r="GP103" s="170" t="e">
        <f t="shared" si="483"/>
        <v>#N/A</v>
      </c>
      <c r="GQ103" s="170" t="e">
        <f t="shared" si="484"/>
        <v>#N/A</v>
      </c>
      <c r="GR103" s="170" t="e">
        <f t="shared" si="485"/>
        <v>#N/A</v>
      </c>
      <c r="GS103" s="170" t="e">
        <f t="shared" si="486"/>
        <v>#N/A</v>
      </c>
      <c r="GT103" s="170" t="e">
        <f t="shared" si="487"/>
        <v>#N/A</v>
      </c>
      <c r="GU103" s="170" t="e">
        <f t="shared" si="488"/>
        <v>#N/A</v>
      </c>
      <c r="GV103" s="170" t="e">
        <f t="shared" si="489"/>
        <v>#N/A</v>
      </c>
      <c r="GW103" s="170" t="e">
        <f t="shared" si="490"/>
        <v>#N/A</v>
      </c>
      <c r="GX103" s="170" t="e">
        <f t="shared" si="491"/>
        <v>#N/A</v>
      </c>
      <c r="GY103" s="170" t="e">
        <f t="shared" si="492"/>
        <v>#N/A</v>
      </c>
      <c r="GZ103" s="170" t="e">
        <f t="shared" si="493"/>
        <v>#N/A</v>
      </c>
      <c r="HA103" s="170" t="e">
        <f t="shared" si="494"/>
        <v>#N/A</v>
      </c>
      <c r="HB103" s="170" t="e">
        <f t="shared" si="495"/>
        <v>#N/A</v>
      </c>
      <c r="HC103" s="170" t="e">
        <f t="shared" si="496"/>
        <v>#N/A</v>
      </c>
      <c r="HD103" s="170" t="e">
        <f t="shared" si="497"/>
        <v>#N/A</v>
      </c>
      <c r="HE103" s="170" t="e">
        <f t="shared" si="498"/>
        <v>#N/A</v>
      </c>
      <c r="HF103" s="170" t="e">
        <f t="shared" si="499"/>
        <v>#N/A</v>
      </c>
      <c r="HG103" s="170" t="e">
        <f t="shared" si="500"/>
        <v>#N/A</v>
      </c>
      <c r="HH103" s="170" t="e">
        <f t="shared" si="501"/>
        <v>#N/A</v>
      </c>
      <c r="HI103" s="170" t="e">
        <f t="shared" si="502"/>
        <v>#N/A</v>
      </c>
      <c r="HJ103" s="170" t="e">
        <f t="shared" si="503"/>
        <v>#N/A</v>
      </c>
      <c r="HK103" s="170" t="e">
        <f t="shared" si="504"/>
        <v>#N/A</v>
      </c>
      <c r="HL103" s="170" t="e">
        <f t="shared" si="505"/>
        <v>#N/A</v>
      </c>
      <c r="HM103" s="170" t="e">
        <f t="shared" si="506"/>
        <v>#N/A</v>
      </c>
      <c r="HN103" s="170" t="e">
        <f t="shared" si="507"/>
        <v>#N/A</v>
      </c>
      <c r="HO103" s="170" t="e">
        <f t="shared" si="508"/>
        <v>#N/A</v>
      </c>
      <c r="HP103" s="170" t="e">
        <f t="shared" si="509"/>
        <v>#N/A</v>
      </c>
      <c r="HQ103" s="170" t="e">
        <f t="shared" si="510"/>
        <v>#N/A</v>
      </c>
      <c r="HR103" s="170" t="e">
        <f t="shared" si="511"/>
        <v>#N/A</v>
      </c>
      <c r="HS103" s="170" t="e">
        <f t="shared" si="512"/>
        <v>#N/A</v>
      </c>
      <c r="HT103" s="170" t="e">
        <f t="shared" si="513"/>
        <v>#N/A</v>
      </c>
    </row>
    <row r="104" spans="1:228" x14ac:dyDescent="0.25">
      <c r="A104" s="2"/>
      <c r="B104" s="2"/>
      <c r="C104" s="2"/>
      <c r="D104" s="91">
        <f>SUM(D4:D103)</f>
        <v>678</v>
      </c>
      <c r="E104" s="91">
        <f>SUM(E4:E103)</f>
        <v>1200</v>
      </c>
      <c r="F104" s="91">
        <f>SUM(F4:F103)</f>
        <v>2154</v>
      </c>
      <c r="G104" s="5"/>
      <c r="H104" s="5"/>
      <c r="I104" s="37"/>
      <c r="J104" s="37"/>
      <c r="K104" s="91">
        <f>SUM(K4:K103)</f>
        <v>1272</v>
      </c>
      <c r="L104" s="368" t="s">
        <v>867</v>
      </c>
      <c r="M104" s="5"/>
      <c r="O104" s="92">
        <f>IF(O4="","",SQRT(P104))</f>
        <v>129.38894852343458</v>
      </c>
      <c r="P104" s="73">
        <f>IF(P4="","",SUM(P4:P103))</f>
        <v>16741.5</v>
      </c>
      <c r="Q104" s="91">
        <f>IF(SUM(Q4:Q103)=0,"",SUM(Q4:Q103))</f>
        <v>1500</v>
      </c>
      <c r="R104" s="272">
        <f>IF(OR(O104="",Q104=""),"",ABS(VLOOKUP($Q$1,VLookups!$A$43:$B$44,2,FALSE)-_xlfn.NORM.DIST(Q104,K104,O104,TRUE)))</f>
        <v>0.96097623566412904</v>
      </c>
      <c r="S104" s="93">
        <f>SUM(S4:S103)</f>
        <v>827.31953267379538</v>
      </c>
      <c r="T104" s="93">
        <f t="shared" ref="T104:X104" si="625">SUM(T4:T103)</f>
        <v>1716.680467326205</v>
      </c>
      <c r="U104" s="93">
        <f t="shared" si="625"/>
        <v>1631.6278888682309</v>
      </c>
      <c r="V104" s="93">
        <f t="shared" si="625"/>
        <v>1564.0307957314385</v>
      </c>
      <c r="W104" s="93">
        <f t="shared" si="625"/>
        <v>1506.0385087793727</v>
      </c>
      <c r="X104" s="93">
        <f t="shared" si="625"/>
        <v>1453.9596427694407</v>
      </c>
      <c r="Y104" s="5"/>
      <c r="Z104" s="185">
        <f>IF(AND(D104&gt;0,E104&gt;0,F104&gt;0),K104-(3*O104),"")</f>
        <v>883.83315442969626</v>
      </c>
      <c r="AA104" s="251">
        <f>IF(ISNONTEXT($Z104),Z104+(($DW$104-$Z$104)/101),"")</f>
        <v>891.5196266192072</v>
      </c>
      <c r="AB104" s="251">
        <f t="shared" ref="AB104:CM104" si="626">IF(ISNONTEXT($Z104),AA104+(($DW$104-$Z$104)/101),"")</f>
        <v>899.20609880871814</v>
      </c>
      <c r="AC104" s="251">
        <f t="shared" si="626"/>
        <v>906.89257099822908</v>
      </c>
      <c r="AD104" s="251">
        <f t="shared" si="626"/>
        <v>914.57904318774001</v>
      </c>
      <c r="AE104" s="251">
        <f t="shared" si="626"/>
        <v>922.26551537725095</v>
      </c>
      <c r="AF104" s="251">
        <f t="shared" si="626"/>
        <v>929.95198756676189</v>
      </c>
      <c r="AG104" s="251">
        <f t="shared" si="626"/>
        <v>937.63845975627282</v>
      </c>
      <c r="AH104" s="251">
        <f t="shared" si="626"/>
        <v>945.32493194578376</v>
      </c>
      <c r="AI104" s="251">
        <f t="shared" si="626"/>
        <v>953.0114041352947</v>
      </c>
      <c r="AJ104" s="251">
        <f t="shared" si="626"/>
        <v>960.69787632480563</v>
      </c>
      <c r="AK104" s="251">
        <f t="shared" si="626"/>
        <v>968.38434851431657</v>
      </c>
      <c r="AL104" s="251">
        <f t="shared" si="626"/>
        <v>976.07082070382751</v>
      </c>
      <c r="AM104" s="251">
        <f t="shared" si="626"/>
        <v>983.75729289333844</v>
      </c>
      <c r="AN104" s="251">
        <f t="shared" si="626"/>
        <v>991.44376508284938</v>
      </c>
      <c r="AO104" s="251">
        <f t="shared" si="626"/>
        <v>999.13023727236032</v>
      </c>
      <c r="AP104" s="251">
        <f t="shared" si="626"/>
        <v>1006.8167094618713</v>
      </c>
      <c r="AQ104" s="251">
        <f t="shared" si="626"/>
        <v>1014.5031816513822</v>
      </c>
      <c r="AR104" s="251">
        <f t="shared" si="626"/>
        <v>1022.1896538408931</v>
      </c>
      <c r="AS104" s="251">
        <f t="shared" si="626"/>
        <v>1029.8761260304041</v>
      </c>
      <c r="AT104" s="251">
        <f t="shared" si="626"/>
        <v>1037.5625982199151</v>
      </c>
      <c r="AU104" s="251">
        <f t="shared" si="626"/>
        <v>1045.2490704094262</v>
      </c>
      <c r="AV104" s="251">
        <f t="shared" si="626"/>
        <v>1052.9355425989372</v>
      </c>
      <c r="AW104" s="251">
        <f t="shared" si="626"/>
        <v>1060.6220147884483</v>
      </c>
      <c r="AX104" s="251">
        <f t="shared" si="626"/>
        <v>1068.3084869779593</v>
      </c>
      <c r="AY104" s="251">
        <f t="shared" si="626"/>
        <v>1075.9949591674704</v>
      </c>
      <c r="AZ104" s="251">
        <f t="shared" si="626"/>
        <v>1083.6814313569814</v>
      </c>
      <c r="BA104" s="251">
        <f t="shared" si="626"/>
        <v>1091.3679035464925</v>
      </c>
      <c r="BB104" s="251">
        <f t="shared" si="626"/>
        <v>1099.0543757360035</v>
      </c>
      <c r="BC104" s="251">
        <f t="shared" si="626"/>
        <v>1106.7408479255146</v>
      </c>
      <c r="BD104" s="251">
        <f t="shared" si="626"/>
        <v>1114.4273201150256</v>
      </c>
      <c r="BE104" s="251">
        <f t="shared" si="626"/>
        <v>1122.1137923045367</v>
      </c>
      <c r="BF104" s="251">
        <f t="shared" si="626"/>
        <v>1129.8002644940477</v>
      </c>
      <c r="BG104" s="251">
        <f t="shared" si="626"/>
        <v>1137.4867366835588</v>
      </c>
      <c r="BH104" s="251">
        <f t="shared" si="626"/>
        <v>1145.1732088730698</v>
      </c>
      <c r="BI104" s="251">
        <f t="shared" si="626"/>
        <v>1152.8596810625809</v>
      </c>
      <c r="BJ104" s="251">
        <f t="shared" si="626"/>
        <v>1160.5461532520919</v>
      </c>
      <c r="BK104" s="251">
        <f t="shared" si="626"/>
        <v>1168.232625441603</v>
      </c>
      <c r="BL104" s="251">
        <f t="shared" si="626"/>
        <v>1175.919097631114</v>
      </c>
      <c r="BM104" s="251">
        <f t="shared" si="626"/>
        <v>1183.6055698206251</v>
      </c>
      <c r="BN104" s="251">
        <f t="shared" si="626"/>
        <v>1191.2920420101361</v>
      </c>
      <c r="BO104" s="251">
        <f t="shared" si="626"/>
        <v>1198.9785141996472</v>
      </c>
      <c r="BP104" s="251">
        <f t="shared" si="626"/>
        <v>1206.6649863891582</v>
      </c>
      <c r="BQ104" s="251">
        <f t="shared" si="626"/>
        <v>1214.3514585786693</v>
      </c>
      <c r="BR104" s="251">
        <f t="shared" si="626"/>
        <v>1222.0379307681803</v>
      </c>
      <c r="BS104" s="251">
        <f t="shared" si="626"/>
        <v>1229.7244029576914</v>
      </c>
      <c r="BT104" s="251">
        <f t="shared" si="626"/>
        <v>1237.4108751472024</v>
      </c>
      <c r="BU104" s="251">
        <f t="shared" si="626"/>
        <v>1245.0973473367135</v>
      </c>
      <c r="BV104" s="251">
        <f t="shared" si="626"/>
        <v>1252.7838195262245</v>
      </c>
      <c r="BW104" s="251">
        <f t="shared" si="626"/>
        <v>1260.4702917157356</v>
      </c>
      <c r="BX104" s="251">
        <f t="shared" si="626"/>
        <v>1268.1567639052466</v>
      </c>
      <c r="BY104" s="251">
        <f t="shared" si="626"/>
        <v>1275.8432360947577</v>
      </c>
      <c r="BZ104" s="251">
        <f t="shared" si="626"/>
        <v>1283.5297082842687</v>
      </c>
      <c r="CA104" s="251">
        <f t="shared" si="626"/>
        <v>1291.2161804737798</v>
      </c>
      <c r="CB104" s="251">
        <f t="shared" si="626"/>
        <v>1298.9026526632908</v>
      </c>
      <c r="CC104" s="251">
        <f t="shared" si="626"/>
        <v>1306.5891248528019</v>
      </c>
      <c r="CD104" s="251">
        <f t="shared" si="626"/>
        <v>1314.2755970423129</v>
      </c>
      <c r="CE104" s="251">
        <f t="shared" si="626"/>
        <v>1321.962069231824</v>
      </c>
      <c r="CF104" s="251">
        <f t="shared" si="626"/>
        <v>1329.648541421335</v>
      </c>
      <c r="CG104" s="251">
        <f t="shared" si="626"/>
        <v>1337.3350136108461</v>
      </c>
      <c r="CH104" s="251">
        <f t="shared" si="626"/>
        <v>1345.0214858003571</v>
      </c>
      <c r="CI104" s="251">
        <f t="shared" si="626"/>
        <v>1352.7079579898682</v>
      </c>
      <c r="CJ104" s="251">
        <f t="shared" si="626"/>
        <v>1360.3944301793792</v>
      </c>
      <c r="CK104" s="251">
        <f t="shared" si="626"/>
        <v>1368.0809023688903</v>
      </c>
      <c r="CL104" s="251">
        <f t="shared" si="626"/>
        <v>1375.7673745584013</v>
      </c>
      <c r="CM104" s="251">
        <f t="shared" si="626"/>
        <v>1383.4538467479124</v>
      </c>
      <c r="CN104" s="251">
        <f t="shared" ref="CN104:DV104" si="627">IF(ISNONTEXT($Z104),CM104+(($DW$104-$Z$104)/101),"")</f>
        <v>1391.1403189374234</v>
      </c>
      <c r="CO104" s="251">
        <f t="shared" si="627"/>
        <v>1398.8267911269345</v>
      </c>
      <c r="CP104" s="251">
        <f t="shared" si="627"/>
        <v>1406.5132633164455</v>
      </c>
      <c r="CQ104" s="251">
        <f t="shared" si="627"/>
        <v>1414.1997355059566</v>
      </c>
      <c r="CR104" s="251">
        <f t="shared" si="627"/>
        <v>1421.8862076954676</v>
      </c>
      <c r="CS104" s="251">
        <f t="shared" si="627"/>
        <v>1429.5726798849787</v>
      </c>
      <c r="CT104" s="251">
        <f t="shared" si="627"/>
        <v>1437.2591520744897</v>
      </c>
      <c r="CU104" s="251">
        <f t="shared" si="627"/>
        <v>1444.9456242640008</v>
      </c>
      <c r="CV104" s="251">
        <f t="shared" si="627"/>
        <v>1452.6320964535118</v>
      </c>
      <c r="CW104" s="251">
        <f t="shared" si="627"/>
        <v>1460.3185686430229</v>
      </c>
      <c r="CX104" s="251">
        <f t="shared" si="627"/>
        <v>1468.005040832534</v>
      </c>
      <c r="CY104" s="251">
        <f t="shared" si="627"/>
        <v>1475.691513022045</v>
      </c>
      <c r="CZ104" s="251">
        <f t="shared" si="627"/>
        <v>1483.3779852115561</v>
      </c>
      <c r="DA104" s="251">
        <f t="shared" si="627"/>
        <v>1491.0644574010671</v>
      </c>
      <c r="DB104" s="251">
        <f t="shared" si="627"/>
        <v>1498.7509295905782</v>
      </c>
      <c r="DC104" s="251">
        <f t="shared" si="627"/>
        <v>1506.4374017800892</v>
      </c>
      <c r="DD104" s="251">
        <f t="shared" si="627"/>
        <v>1514.1238739696003</v>
      </c>
      <c r="DE104" s="251">
        <f t="shared" si="627"/>
        <v>1521.8103461591113</v>
      </c>
      <c r="DF104" s="251">
        <f t="shared" si="627"/>
        <v>1529.4968183486224</v>
      </c>
      <c r="DG104" s="251">
        <f t="shared" si="627"/>
        <v>1537.1832905381334</v>
      </c>
      <c r="DH104" s="251">
        <f t="shared" si="627"/>
        <v>1544.8697627276445</v>
      </c>
      <c r="DI104" s="251">
        <f t="shared" si="627"/>
        <v>1552.5562349171555</v>
      </c>
      <c r="DJ104" s="251">
        <f t="shared" si="627"/>
        <v>1560.2427071066666</v>
      </c>
      <c r="DK104" s="251">
        <f t="shared" si="627"/>
        <v>1567.9291792961776</v>
      </c>
      <c r="DL104" s="251">
        <f t="shared" si="627"/>
        <v>1575.6156514856887</v>
      </c>
      <c r="DM104" s="251">
        <f t="shared" si="627"/>
        <v>1583.3021236751997</v>
      </c>
      <c r="DN104" s="251">
        <f t="shared" si="627"/>
        <v>1590.9885958647108</v>
      </c>
      <c r="DO104" s="251">
        <f t="shared" si="627"/>
        <v>1598.6750680542218</v>
      </c>
      <c r="DP104" s="251">
        <f t="shared" si="627"/>
        <v>1606.3615402437329</v>
      </c>
      <c r="DQ104" s="251">
        <f t="shared" si="627"/>
        <v>1614.0480124332439</v>
      </c>
      <c r="DR104" s="251">
        <f t="shared" si="627"/>
        <v>1621.734484622755</v>
      </c>
      <c r="DS104" s="251">
        <f t="shared" si="627"/>
        <v>1629.420956812266</v>
      </c>
      <c r="DT104" s="251">
        <f t="shared" si="627"/>
        <v>1637.1074290017771</v>
      </c>
      <c r="DU104" s="251">
        <f t="shared" si="627"/>
        <v>1644.7939011912881</v>
      </c>
      <c r="DV104" s="251">
        <f t="shared" si="627"/>
        <v>1652.4803733807992</v>
      </c>
      <c r="DW104" s="185">
        <f>IF(AND(D104&gt;0,E104&gt;0,F104&gt;0),K104+(3*O104),"")</f>
        <v>1660.1668455703038</v>
      </c>
      <c r="DX104" s="170">
        <f t="shared" si="413"/>
        <v>4.086207375406775E-5</v>
      </c>
      <c r="DY104" s="170">
        <f t="shared" si="414"/>
        <v>4.8575853403348235E-5</v>
      </c>
      <c r="DZ104" s="170">
        <f t="shared" si="415"/>
        <v>5.7542380082020482E-5</v>
      </c>
      <c r="EA104" s="170">
        <f t="shared" si="416"/>
        <v>6.7923889942791125E-5</v>
      </c>
      <c r="EB104" s="170">
        <f t="shared" si="417"/>
        <v>7.989592406882754E-5</v>
      </c>
      <c r="EC104" s="170">
        <f t="shared" si="418"/>
        <v>9.3647037867290934E-5</v>
      </c>
      <c r="ED104" s="170">
        <f t="shared" si="419"/>
        <v>1.093782099974481E-4</v>
      </c>
      <c r="EE104" s="170">
        <f t="shared" si="420"/>
        <v>1.2730191151042093E-4</v>
      </c>
      <c r="EF104" s="170">
        <f t="shared" si="421"/>
        <v>1.4764079810737277E-4</v>
      </c>
      <c r="EG104" s="170">
        <f t="shared" si="422"/>
        <v>1.7062599216456122E-4</v>
      </c>
      <c r="EH104" s="170">
        <f t="shared" si="423"/>
        <v>1.9649492655565132E-4</v>
      </c>
      <c r="EI104" s="170">
        <f t="shared" si="424"/>
        <v>2.2548872941164855E-4</v>
      </c>
      <c r="EJ104" s="170">
        <f t="shared" si="425"/>
        <v>2.5784913783340364E-4</v>
      </c>
      <c r="EK104" s="170">
        <f t="shared" si="426"/>
        <v>2.9381493918656824E-4</v>
      </c>
      <c r="EL104" s="170">
        <f t="shared" si="427"/>
        <v>3.336179508704223E-4</v>
      </c>
      <c r="EM104" s="170">
        <f t="shared" si="428"/>
        <v>3.7747856319029181E-4</v>
      </c>
      <c r="EN104" s="170">
        <f t="shared" si="429"/>
        <v>4.2560088492791924E-4</v>
      </c>
      <c r="EO104" s="170">
        <f t="shared" si="430"/>
        <v>4.7816754706289254E-4</v>
      </c>
      <c r="EP104" s="170">
        <f t="shared" si="431"/>
        <v>5.3533423643919368E-4</v>
      </c>
      <c r="EQ104" s="170">
        <f t="shared" si="432"/>
        <v>5.9722404750847658E-4</v>
      </c>
      <c r="ER104" s="170">
        <f t="shared" si="433"/>
        <v>6.6392175606673411E-4</v>
      </c>
      <c r="ES104" s="170">
        <f t="shared" si="434"/>
        <v>7.3546813353531895E-4</v>
      </c>
      <c r="ET104" s="170">
        <f t="shared" si="435"/>
        <v>8.118544331915797E-4</v>
      </c>
      <c r="EU104" s="170">
        <f t="shared" si="436"/>
        <v>8.9301719019072338E-4</v>
      </c>
      <c r="EV104" s="170">
        <f t="shared" si="437"/>
        <v>9.7883348461679995E-4</v>
      </c>
      <c r="EW104" s="170">
        <f t="shared" si="438"/>
        <v>1.0691168205782277E-3</v>
      </c>
      <c r="EX104" s="170">
        <f t="shared" si="439"/>
        <v>1.1636137740146145E-3</v>
      </c>
      <c r="EY104" s="170">
        <f t="shared" si="440"/>
        <v>1.2620015569990751E-3</v>
      </c>
      <c r="EZ104" s="170">
        <f t="shared" si="441"/>
        <v>1.3638866366221041E-3</v>
      </c>
      <c r="FA104" s="170">
        <f t="shared" si="442"/>
        <v>1.4688045318977003E-3</v>
      </c>
      <c r="FB104" s="170">
        <f t="shared" si="443"/>
        <v>1.576220892577336E-3</v>
      </c>
      <c r="FC104" s="170">
        <f t="shared" si="444"/>
        <v>1.6855339395130979E-3</v>
      </c>
      <c r="FD104" s="170">
        <f t="shared" si="445"/>
        <v>1.796078317688342E-3</v>
      </c>
      <c r="FE104" s="170">
        <f t="shared" si="446"/>
        <v>1.9071303808319321E-3</v>
      </c>
      <c r="FF104" s="170">
        <f t="shared" si="447"/>
        <v>2.0179148914301116E-3</v>
      </c>
      <c r="FG104" s="170">
        <f t="shared" si="448"/>
        <v>2.127613082889758E-3</v>
      </c>
      <c r="FH104" s="170">
        <f t="shared" si="449"/>
        <v>2.2353719926660339E-3</v>
      </c>
      <c r="FI104" s="170">
        <f t="shared" si="450"/>
        <v>2.3403149375263374E-3</v>
      </c>
      <c r="FJ104" s="170">
        <f t="shared" si="451"/>
        <v>2.4415529660229479E-3</v>
      </c>
      <c r="FK104" s="170">
        <f t="shared" si="452"/>
        <v>2.5381970899472465E-3</v>
      </c>
      <c r="FL104" s="170">
        <f t="shared" si="453"/>
        <v>2.6293710672644442E-3</v>
      </c>
      <c r="FM104" s="170">
        <f t="shared" si="454"/>
        <v>2.7142244849222832E-3</v>
      </c>
      <c r="FN104" s="170">
        <f t="shared" si="455"/>
        <v>2.7919458720010166E-3</v>
      </c>
      <c r="FO104" s="170">
        <f t="shared" si="456"/>
        <v>2.8617755627581001E-3</v>
      </c>
      <c r="FP104" s="170">
        <f t="shared" si="457"/>
        <v>2.9230180258347526E-3</v>
      </c>
      <c r="FQ104" s="170">
        <f t="shared" si="458"/>
        <v>2.9750533805976325E-3</v>
      </c>
      <c r="FR104" s="170">
        <f t="shared" si="459"/>
        <v>3.0173478343792672E-3</v>
      </c>
      <c r="FS104" s="170">
        <f t="shared" si="460"/>
        <v>3.0494627950624071E-3</v>
      </c>
      <c r="FT104" s="170">
        <f t="shared" si="461"/>
        <v>3.0710624415480293E-3</v>
      </c>
      <c r="FU104" s="170">
        <f t="shared" si="462"/>
        <v>3.0819195694031963E-3</v>
      </c>
      <c r="FV104" s="170">
        <f t="shared" si="463"/>
        <v>3.0819195694031932E-3</v>
      </c>
      <c r="FW104" s="170">
        <f t="shared" si="464"/>
        <v>3.0710624415480202E-3</v>
      </c>
      <c r="FX104" s="170">
        <f t="shared" si="465"/>
        <v>3.0494627950623915E-3</v>
      </c>
      <c r="FY104" s="170">
        <f t="shared" si="466"/>
        <v>3.0173478343792463E-3</v>
      </c>
      <c r="FZ104" s="170">
        <f t="shared" si="467"/>
        <v>2.9750533805976056E-3</v>
      </c>
      <c r="GA104" s="170">
        <f t="shared" si="468"/>
        <v>2.923018025834721E-3</v>
      </c>
      <c r="GB104" s="170">
        <f t="shared" si="469"/>
        <v>2.8617755627580637E-3</v>
      </c>
      <c r="GC104" s="170">
        <f t="shared" si="470"/>
        <v>2.791945872000975E-3</v>
      </c>
      <c r="GD104" s="170">
        <f t="shared" si="471"/>
        <v>2.7142244849222372E-3</v>
      </c>
      <c r="GE104" s="170">
        <f t="shared" si="472"/>
        <v>2.6293710672643947E-3</v>
      </c>
      <c r="GF104" s="170">
        <f t="shared" si="473"/>
        <v>2.5381970899471936E-3</v>
      </c>
      <c r="GG104" s="170">
        <f t="shared" si="474"/>
        <v>2.4415529660228924E-3</v>
      </c>
      <c r="GH104" s="170">
        <f t="shared" si="475"/>
        <v>2.3403149375262793E-3</v>
      </c>
      <c r="GI104" s="170">
        <f t="shared" si="476"/>
        <v>2.2353719926659745E-3</v>
      </c>
      <c r="GJ104" s="170">
        <f t="shared" si="477"/>
        <v>2.1276130828896968E-3</v>
      </c>
      <c r="GK104" s="170">
        <f t="shared" si="478"/>
        <v>2.01791489143005E-3</v>
      </c>
      <c r="GL104" s="170">
        <f t="shared" si="479"/>
        <v>1.9071303808318694E-3</v>
      </c>
      <c r="GM104" s="170">
        <f t="shared" si="480"/>
        <v>1.79607831768828E-3</v>
      </c>
      <c r="GN104" s="170">
        <f t="shared" si="481"/>
        <v>1.6855339395130359E-3</v>
      </c>
      <c r="GO104" s="170">
        <f t="shared" si="482"/>
        <v>1.5762208925772746E-3</v>
      </c>
      <c r="GP104" s="170">
        <f t="shared" si="483"/>
        <v>1.4688045318976409E-3</v>
      </c>
      <c r="GQ104" s="170">
        <f t="shared" si="484"/>
        <v>1.363886636622046E-3</v>
      </c>
      <c r="GR104" s="170">
        <f t="shared" si="485"/>
        <v>1.2620015569990187E-3</v>
      </c>
      <c r="GS104" s="170">
        <f t="shared" si="486"/>
        <v>1.1636137740145603E-3</v>
      </c>
      <c r="GT104" s="170">
        <f t="shared" si="487"/>
        <v>1.0691168205781761E-3</v>
      </c>
      <c r="GU104" s="170">
        <f t="shared" si="488"/>
        <v>9.7883348461675073E-4</v>
      </c>
      <c r="GV104" s="170">
        <f t="shared" si="489"/>
        <v>8.9301719019067611E-4</v>
      </c>
      <c r="GW104" s="170">
        <f t="shared" si="490"/>
        <v>8.1185443319153525E-4</v>
      </c>
      <c r="GX104" s="170">
        <f t="shared" si="491"/>
        <v>7.3546813353527753E-4</v>
      </c>
      <c r="GY104" s="170">
        <f t="shared" si="492"/>
        <v>6.639217560666954E-4</v>
      </c>
      <c r="GZ104" s="170">
        <f t="shared" si="493"/>
        <v>5.9722404750844036E-4</v>
      </c>
      <c r="HA104" s="170">
        <f t="shared" si="494"/>
        <v>5.353342364391604E-4</v>
      </c>
      <c r="HB104" s="170">
        <f t="shared" si="495"/>
        <v>4.7816754706286093E-4</v>
      </c>
      <c r="HC104" s="170">
        <f t="shared" si="496"/>
        <v>4.2560088492788958E-4</v>
      </c>
      <c r="HD104" s="170">
        <f t="shared" si="497"/>
        <v>3.77478563190264E-4</v>
      </c>
      <c r="HE104" s="170">
        <f t="shared" si="498"/>
        <v>3.3361795087039639E-4</v>
      </c>
      <c r="HF104" s="170">
        <f t="shared" si="499"/>
        <v>2.9381493918654423E-4</v>
      </c>
      <c r="HG104" s="170">
        <f t="shared" si="500"/>
        <v>2.5784913783338142E-4</v>
      </c>
      <c r="HH104" s="170">
        <f t="shared" si="501"/>
        <v>2.2548872941162808E-4</v>
      </c>
      <c r="HI104" s="170">
        <f t="shared" si="502"/>
        <v>1.9649492655563269E-4</v>
      </c>
      <c r="HJ104" s="170">
        <f t="shared" si="503"/>
        <v>1.7062599216454425E-4</v>
      </c>
      <c r="HK104" s="170">
        <f t="shared" si="504"/>
        <v>1.4764079810735743E-4</v>
      </c>
      <c r="HL104" s="170">
        <f t="shared" si="505"/>
        <v>1.2730191151040713E-4</v>
      </c>
      <c r="HM104" s="170">
        <f t="shared" si="506"/>
        <v>1.0937820999743566E-4</v>
      </c>
      <c r="HN104" s="170">
        <f t="shared" si="507"/>
        <v>9.3647037867279848E-5</v>
      </c>
      <c r="HO104" s="170">
        <f t="shared" si="508"/>
        <v>7.9895924068817647E-5</v>
      </c>
      <c r="HP104" s="170">
        <f t="shared" si="509"/>
        <v>6.7923889942782384E-5</v>
      </c>
      <c r="HQ104" s="170">
        <f t="shared" si="510"/>
        <v>5.7542380082012764E-5</v>
      </c>
      <c r="HR104" s="170">
        <f t="shared" si="511"/>
        <v>4.8575853403341458E-5</v>
      </c>
      <c r="HS104" s="170">
        <f t="shared" si="512"/>
        <v>4.0862073754061868E-5</v>
      </c>
      <c r="HT104" s="170">
        <f t="shared" si="513"/>
        <v>3.4252140252421259E-5</v>
      </c>
    </row>
    <row r="105" spans="1:228" x14ac:dyDescent="0.25">
      <c r="A105" s="2"/>
      <c r="B105" s="2"/>
      <c r="C105" s="2"/>
      <c r="D105" s="5"/>
      <c r="E105" s="5"/>
      <c r="F105" s="5"/>
      <c r="G105" s="5"/>
      <c r="H105" s="5"/>
      <c r="I105" s="2"/>
      <c r="J105" s="2"/>
      <c r="K105" s="5"/>
      <c r="L105" s="2"/>
      <c r="M105" s="2"/>
      <c r="N105" s="2"/>
      <c r="O105" s="2"/>
      <c r="P105" s="2"/>
      <c r="Q105" s="24"/>
      <c r="R105" s="273"/>
      <c r="S105" s="35"/>
      <c r="T105" s="35"/>
      <c r="U105" s="35"/>
      <c r="V105" s="35"/>
      <c r="W105" s="35"/>
      <c r="X105" s="35"/>
      <c r="Y105" s="5"/>
    </row>
    <row r="106" spans="1:228" ht="15.75" x14ac:dyDescent="0.25">
      <c r="A106" s="5"/>
      <c r="B106" s="5"/>
      <c r="C106" s="5"/>
      <c r="D106" s="387" t="s">
        <v>79</v>
      </c>
      <c r="E106" s="388"/>
      <c r="F106" s="389"/>
      <c r="G106" s="5"/>
      <c r="H106" s="5"/>
      <c r="I106" s="2"/>
      <c r="J106" s="5"/>
      <c r="K106" s="5"/>
      <c r="L106" s="5"/>
      <c r="M106" s="5"/>
      <c r="O106" s="33" t="s">
        <v>88</v>
      </c>
      <c r="P106" s="33"/>
      <c r="Q106" s="98">
        <v>1000</v>
      </c>
      <c r="R106" s="274">
        <f>IF(OR(O104="",Q106=""),"",ABS(VLOOKUP($Q$1,VLookups!$A$43:$B$44,2,FALSE)-_xlfn.NORM.DIST(Q106,K104,O104,TRUE)))</f>
        <v>1.7768369729138696E-2</v>
      </c>
      <c r="S106" s="67">
        <f>IF($O$104="","",_xlfn.NORM.INV(ABS(VLOOKUP($Q$1,VLookups!$A$43:$B$44,2,FALSE)-S$3),$K$104,$O104))</f>
        <v>1106.1813904556227</v>
      </c>
      <c r="T106" s="68">
        <f>IF($O$104="","",_xlfn.NORM.INV(ABS(VLOOKUP($Q$1,VLookups!$A$43:$B$44,2,FALSE)-T$3),$K$104,$O104))</f>
        <v>1437.8186095443773</v>
      </c>
      <c r="U106" s="69">
        <f>IF($O$104="","",_xlfn.NORM.INV(ABS(VLOOKUP($Q$1,VLookups!$A$43:$B$44,2,FALSE)-U$3),$K$104,$O104))</f>
        <v>1406.1030264811807</v>
      </c>
      <c r="V106" s="70">
        <f>IF($O$104="","",_xlfn.NORM.INV(ABS(VLOOKUP($Q$1,VLookups!$A$43:$B$44,2,FALSE)-V$3),$K$104,$O104))</f>
        <v>1380.8964864669954</v>
      </c>
      <c r="W106" s="71">
        <f>IF($O$104="","",_xlfn.NORM.INV(ABS(VLOOKUP($Q$1,VLookups!$A$43:$B$44,2,FALSE)-W$3),$K$104,$O104))</f>
        <v>1359.2715195677051</v>
      </c>
      <c r="X106" s="72">
        <f>IF($O$104="","",_xlfn.NORM.INV(ABS(VLOOKUP($Q$1,VLookups!$A$43:$B$44,2,FALSE)-X$3),$K$104,$O104))</f>
        <v>1339.8516309444433</v>
      </c>
      <c r="Y106" s="5"/>
      <c r="DX106" s="209">
        <f>IF(AND($F$112&gt;0,$F$113&gt;0),IF(OR(AA104&lt;$F$112,AA104=$F$112),DX104,0),"")</f>
        <v>4.086207375406775E-5</v>
      </c>
      <c r="DY106" s="209">
        <f t="shared" ref="DY106:GJ106" si="628">IF(AND($F$112&gt;0,$F$113&gt;0),IF(OR(AB104&lt;$F$112,AB104=$F$112),DY104,0),"")</f>
        <v>4.8575853403348235E-5</v>
      </c>
      <c r="DZ106" s="209">
        <f t="shared" si="628"/>
        <v>5.7542380082020482E-5</v>
      </c>
      <c r="EA106" s="209">
        <f t="shared" si="628"/>
        <v>6.7923889942791125E-5</v>
      </c>
      <c r="EB106" s="209">
        <f t="shared" si="628"/>
        <v>7.989592406882754E-5</v>
      </c>
      <c r="EC106" s="209">
        <f t="shared" si="628"/>
        <v>9.3647037867290934E-5</v>
      </c>
      <c r="ED106" s="209">
        <f t="shared" si="628"/>
        <v>1.093782099974481E-4</v>
      </c>
      <c r="EE106" s="209">
        <f t="shared" si="628"/>
        <v>1.2730191151042093E-4</v>
      </c>
      <c r="EF106" s="209">
        <f t="shared" si="628"/>
        <v>1.4764079810737277E-4</v>
      </c>
      <c r="EG106" s="209">
        <f t="shared" si="628"/>
        <v>1.7062599216456122E-4</v>
      </c>
      <c r="EH106" s="209">
        <f t="shared" si="628"/>
        <v>1.9649492655565132E-4</v>
      </c>
      <c r="EI106" s="209">
        <f t="shared" si="628"/>
        <v>2.2548872941164855E-4</v>
      </c>
      <c r="EJ106" s="209">
        <f t="shared" si="628"/>
        <v>2.5784913783340364E-4</v>
      </c>
      <c r="EK106" s="209">
        <f t="shared" si="628"/>
        <v>2.9381493918656824E-4</v>
      </c>
      <c r="EL106" s="209">
        <f t="shared" si="628"/>
        <v>3.336179508704223E-4</v>
      </c>
      <c r="EM106" s="209">
        <f t="shared" si="628"/>
        <v>3.7747856319029181E-4</v>
      </c>
      <c r="EN106" s="209">
        <f t="shared" si="628"/>
        <v>4.2560088492791924E-4</v>
      </c>
      <c r="EO106" s="209">
        <f t="shared" si="628"/>
        <v>4.7816754706289254E-4</v>
      </c>
      <c r="EP106" s="209">
        <f t="shared" si="628"/>
        <v>5.3533423643919368E-4</v>
      </c>
      <c r="EQ106" s="209">
        <f t="shared" si="628"/>
        <v>5.9722404750847658E-4</v>
      </c>
      <c r="ER106" s="209">
        <f t="shared" si="628"/>
        <v>6.6392175606673411E-4</v>
      </c>
      <c r="ES106" s="209">
        <f t="shared" si="628"/>
        <v>7.3546813353531895E-4</v>
      </c>
      <c r="ET106" s="209">
        <f t="shared" si="628"/>
        <v>8.118544331915797E-4</v>
      </c>
      <c r="EU106" s="209">
        <f t="shared" si="628"/>
        <v>8.9301719019072338E-4</v>
      </c>
      <c r="EV106" s="209">
        <f t="shared" si="628"/>
        <v>9.7883348461679995E-4</v>
      </c>
      <c r="EW106" s="209">
        <f t="shared" si="628"/>
        <v>1.0691168205782277E-3</v>
      </c>
      <c r="EX106" s="209">
        <f t="shared" si="628"/>
        <v>1.1636137740146145E-3</v>
      </c>
      <c r="EY106" s="209">
        <f t="shared" si="628"/>
        <v>1.2620015569990751E-3</v>
      </c>
      <c r="EZ106" s="209">
        <f t="shared" si="628"/>
        <v>0</v>
      </c>
      <c r="FA106" s="209">
        <f t="shared" si="628"/>
        <v>0</v>
      </c>
      <c r="FB106" s="209">
        <f t="shared" si="628"/>
        <v>0</v>
      </c>
      <c r="FC106" s="209">
        <f t="shared" si="628"/>
        <v>0</v>
      </c>
      <c r="FD106" s="209">
        <f t="shared" si="628"/>
        <v>0</v>
      </c>
      <c r="FE106" s="209">
        <f t="shared" si="628"/>
        <v>0</v>
      </c>
      <c r="FF106" s="209">
        <f t="shared" si="628"/>
        <v>0</v>
      </c>
      <c r="FG106" s="209">
        <f t="shared" si="628"/>
        <v>0</v>
      </c>
      <c r="FH106" s="209">
        <f t="shared" si="628"/>
        <v>0</v>
      </c>
      <c r="FI106" s="209">
        <f t="shared" si="628"/>
        <v>0</v>
      </c>
      <c r="FJ106" s="209">
        <f t="shared" si="628"/>
        <v>0</v>
      </c>
      <c r="FK106" s="209">
        <f t="shared" si="628"/>
        <v>0</v>
      </c>
      <c r="FL106" s="209">
        <f t="shared" si="628"/>
        <v>0</v>
      </c>
      <c r="FM106" s="209">
        <f t="shared" si="628"/>
        <v>0</v>
      </c>
      <c r="FN106" s="209">
        <f t="shared" si="628"/>
        <v>0</v>
      </c>
      <c r="FO106" s="209">
        <f t="shared" si="628"/>
        <v>0</v>
      </c>
      <c r="FP106" s="209">
        <f t="shared" si="628"/>
        <v>0</v>
      </c>
      <c r="FQ106" s="209">
        <f t="shared" si="628"/>
        <v>0</v>
      </c>
      <c r="FR106" s="209">
        <f t="shared" si="628"/>
        <v>0</v>
      </c>
      <c r="FS106" s="209">
        <f t="shared" si="628"/>
        <v>0</v>
      </c>
      <c r="FT106" s="209">
        <f t="shared" si="628"/>
        <v>0</v>
      </c>
      <c r="FU106" s="209">
        <f t="shared" si="628"/>
        <v>0</v>
      </c>
      <c r="FV106" s="209">
        <f t="shared" si="628"/>
        <v>0</v>
      </c>
      <c r="FW106" s="209">
        <f t="shared" si="628"/>
        <v>0</v>
      </c>
      <c r="FX106" s="209">
        <f t="shared" si="628"/>
        <v>0</v>
      </c>
      <c r="FY106" s="209">
        <f t="shared" si="628"/>
        <v>0</v>
      </c>
      <c r="FZ106" s="209">
        <f t="shared" si="628"/>
        <v>0</v>
      </c>
      <c r="GA106" s="209">
        <f t="shared" si="628"/>
        <v>0</v>
      </c>
      <c r="GB106" s="209">
        <f t="shared" si="628"/>
        <v>0</v>
      </c>
      <c r="GC106" s="209">
        <f t="shared" si="628"/>
        <v>0</v>
      </c>
      <c r="GD106" s="209">
        <f t="shared" si="628"/>
        <v>0</v>
      </c>
      <c r="GE106" s="209">
        <f t="shared" si="628"/>
        <v>0</v>
      </c>
      <c r="GF106" s="209">
        <f t="shared" si="628"/>
        <v>0</v>
      </c>
      <c r="GG106" s="209">
        <f t="shared" si="628"/>
        <v>0</v>
      </c>
      <c r="GH106" s="209">
        <f t="shared" si="628"/>
        <v>0</v>
      </c>
      <c r="GI106" s="209">
        <f t="shared" si="628"/>
        <v>0</v>
      </c>
      <c r="GJ106" s="209">
        <f t="shared" si="628"/>
        <v>0</v>
      </c>
      <c r="GK106" s="209">
        <f t="shared" ref="GK106:HT106" si="629">IF(AND($F$112&gt;0,$F$113&gt;0),IF(OR(CN104&lt;$F$112,CN104=$F$112),GK104,0),"")</f>
        <v>0</v>
      </c>
      <c r="GL106" s="209">
        <f t="shared" si="629"/>
        <v>0</v>
      </c>
      <c r="GM106" s="209">
        <f t="shared" si="629"/>
        <v>0</v>
      </c>
      <c r="GN106" s="209">
        <f t="shared" si="629"/>
        <v>0</v>
      </c>
      <c r="GO106" s="209">
        <f t="shared" si="629"/>
        <v>0</v>
      </c>
      <c r="GP106" s="209">
        <f t="shared" si="629"/>
        <v>0</v>
      </c>
      <c r="GQ106" s="209">
        <f t="shared" si="629"/>
        <v>0</v>
      </c>
      <c r="GR106" s="209">
        <f t="shared" si="629"/>
        <v>0</v>
      </c>
      <c r="GS106" s="209">
        <f t="shared" si="629"/>
        <v>0</v>
      </c>
      <c r="GT106" s="209">
        <f t="shared" si="629"/>
        <v>0</v>
      </c>
      <c r="GU106" s="209">
        <f t="shared" si="629"/>
        <v>0</v>
      </c>
      <c r="GV106" s="209">
        <f t="shared" si="629"/>
        <v>0</v>
      </c>
      <c r="GW106" s="209">
        <f t="shared" si="629"/>
        <v>0</v>
      </c>
      <c r="GX106" s="209">
        <f t="shared" si="629"/>
        <v>0</v>
      </c>
      <c r="GY106" s="209">
        <f t="shared" si="629"/>
        <v>0</v>
      </c>
      <c r="GZ106" s="209">
        <f t="shared" si="629"/>
        <v>0</v>
      </c>
      <c r="HA106" s="209">
        <f t="shared" si="629"/>
        <v>0</v>
      </c>
      <c r="HB106" s="209">
        <f t="shared" si="629"/>
        <v>0</v>
      </c>
      <c r="HC106" s="209">
        <f t="shared" si="629"/>
        <v>0</v>
      </c>
      <c r="HD106" s="209">
        <f t="shared" si="629"/>
        <v>0</v>
      </c>
      <c r="HE106" s="209">
        <f t="shared" si="629"/>
        <v>0</v>
      </c>
      <c r="HF106" s="209">
        <f t="shared" si="629"/>
        <v>0</v>
      </c>
      <c r="HG106" s="209">
        <f t="shared" si="629"/>
        <v>0</v>
      </c>
      <c r="HH106" s="209">
        <f t="shared" si="629"/>
        <v>0</v>
      </c>
      <c r="HI106" s="209">
        <f t="shared" si="629"/>
        <v>0</v>
      </c>
      <c r="HJ106" s="209">
        <f t="shared" si="629"/>
        <v>0</v>
      </c>
      <c r="HK106" s="209">
        <f t="shared" si="629"/>
        <v>0</v>
      </c>
      <c r="HL106" s="209">
        <f t="shared" si="629"/>
        <v>0</v>
      </c>
      <c r="HM106" s="209">
        <f t="shared" si="629"/>
        <v>0</v>
      </c>
      <c r="HN106" s="209">
        <f t="shared" si="629"/>
        <v>0</v>
      </c>
      <c r="HO106" s="209">
        <f t="shared" si="629"/>
        <v>0</v>
      </c>
      <c r="HP106" s="209">
        <f t="shared" si="629"/>
        <v>0</v>
      </c>
      <c r="HQ106" s="209">
        <f t="shared" si="629"/>
        <v>0</v>
      </c>
      <c r="HR106" s="209">
        <f t="shared" si="629"/>
        <v>0</v>
      </c>
      <c r="HS106" s="209">
        <f t="shared" si="629"/>
        <v>0</v>
      </c>
      <c r="HT106" s="209">
        <f t="shared" si="629"/>
        <v>0</v>
      </c>
    </row>
    <row r="107" spans="1:228" x14ac:dyDescent="0.25">
      <c r="A107" s="5"/>
      <c r="B107" s="5"/>
      <c r="D107" s="5"/>
      <c r="E107" s="5"/>
      <c r="F107" s="5"/>
      <c r="G107" s="5"/>
      <c r="H107" s="5"/>
      <c r="I107" s="2"/>
      <c r="J107" s="2"/>
      <c r="K107" s="5"/>
      <c r="L107" s="5"/>
      <c r="M107" s="5"/>
      <c r="N107" s="5"/>
      <c r="O107" s="5"/>
      <c r="P107" s="5"/>
      <c r="Q107" s="5"/>
      <c r="R107" s="5"/>
      <c r="S107" s="5"/>
      <c r="T107" s="5"/>
      <c r="U107" s="5"/>
      <c r="V107" s="5"/>
      <c r="W107" s="5"/>
      <c r="X107" s="5"/>
      <c r="Y107" s="5"/>
      <c r="DX107" s="209">
        <f>IF(AND($F$112&gt;0,$F$113&gt;0),IF(AND(AA104&gt;$F$112,OR(AA104&lt;$F$113,AA104=$F$113)),DX104,0),"")</f>
        <v>0</v>
      </c>
      <c r="DY107" s="209">
        <f t="shared" ref="DY107:GJ107" si="630">IF(AND($F$112&gt;0,$F$113&gt;0),IF(AND(AB104&gt;$F$112,OR(AB104&lt;$F$113,AB104=$F$113)),DY104,0),"")</f>
        <v>0</v>
      </c>
      <c r="DZ107" s="209">
        <f t="shared" si="630"/>
        <v>0</v>
      </c>
      <c r="EA107" s="209">
        <f t="shared" si="630"/>
        <v>0</v>
      </c>
      <c r="EB107" s="209">
        <f t="shared" si="630"/>
        <v>0</v>
      </c>
      <c r="EC107" s="209">
        <f t="shared" si="630"/>
        <v>0</v>
      </c>
      <c r="ED107" s="209">
        <f t="shared" si="630"/>
        <v>0</v>
      </c>
      <c r="EE107" s="209">
        <f t="shared" si="630"/>
        <v>0</v>
      </c>
      <c r="EF107" s="209">
        <f t="shared" si="630"/>
        <v>0</v>
      </c>
      <c r="EG107" s="209">
        <f t="shared" si="630"/>
        <v>0</v>
      </c>
      <c r="EH107" s="209">
        <f t="shared" si="630"/>
        <v>0</v>
      </c>
      <c r="EI107" s="209">
        <f t="shared" si="630"/>
        <v>0</v>
      </c>
      <c r="EJ107" s="209">
        <f t="shared" si="630"/>
        <v>0</v>
      </c>
      <c r="EK107" s="209">
        <f t="shared" si="630"/>
        <v>0</v>
      </c>
      <c r="EL107" s="209">
        <f t="shared" si="630"/>
        <v>0</v>
      </c>
      <c r="EM107" s="209">
        <f t="shared" si="630"/>
        <v>0</v>
      </c>
      <c r="EN107" s="209">
        <f t="shared" si="630"/>
        <v>0</v>
      </c>
      <c r="EO107" s="209">
        <f t="shared" si="630"/>
        <v>0</v>
      </c>
      <c r="EP107" s="209">
        <f t="shared" si="630"/>
        <v>0</v>
      </c>
      <c r="EQ107" s="209">
        <f t="shared" si="630"/>
        <v>0</v>
      </c>
      <c r="ER107" s="209">
        <f t="shared" si="630"/>
        <v>0</v>
      </c>
      <c r="ES107" s="209">
        <f t="shared" si="630"/>
        <v>0</v>
      </c>
      <c r="ET107" s="209">
        <f t="shared" si="630"/>
        <v>0</v>
      </c>
      <c r="EU107" s="209">
        <f t="shared" si="630"/>
        <v>0</v>
      </c>
      <c r="EV107" s="209">
        <f t="shared" si="630"/>
        <v>0</v>
      </c>
      <c r="EW107" s="209">
        <f t="shared" si="630"/>
        <v>0</v>
      </c>
      <c r="EX107" s="209">
        <f t="shared" si="630"/>
        <v>0</v>
      </c>
      <c r="EY107" s="209">
        <f t="shared" si="630"/>
        <v>0</v>
      </c>
      <c r="EZ107" s="209">
        <f t="shared" si="630"/>
        <v>1.3638866366221041E-3</v>
      </c>
      <c r="FA107" s="209">
        <f t="shared" si="630"/>
        <v>1.4688045318977003E-3</v>
      </c>
      <c r="FB107" s="209">
        <f t="shared" si="630"/>
        <v>1.576220892577336E-3</v>
      </c>
      <c r="FC107" s="209">
        <f t="shared" si="630"/>
        <v>1.6855339395130979E-3</v>
      </c>
      <c r="FD107" s="209">
        <f t="shared" si="630"/>
        <v>1.796078317688342E-3</v>
      </c>
      <c r="FE107" s="209">
        <f t="shared" si="630"/>
        <v>1.9071303808319321E-3</v>
      </c>
      <c r="FF107" s="209">
        <f t="shared" si="630"/>
        <v>2.0179148914301116E-3</v>
      </c>
      <c r="FG107" s="209">
        <f t="shared" si="630"/>
        <v>2.127613082889758E-3</v>
      </c>
      <c r="FH107" s="209">
        <f t="shared" si="630"/>
        <v>2.2353719926660339E-3</v>
      </c>
      <c r="FI107" s="209">
        <f t="shared" si="630"/>
        <v>2.3403149375263374E-3</v>
      </c>
      <c r="FJ107" s="209">
        <f t="shared" si="630"/>
        <v>2.4415529660229479E-3</v>
      </c>
      <c r="FK107" s="209">
        <f t="shared" si="630"/>
        <v>2.5381970899472465E-3</v>
      </c>
      <c r="FL107" s="209">
        <f t="shared" si="630"/>
        <v>2.6293710672644442E-3</v>
      </c>
      <c r="FM107" s="209">
        <f t="shared" si="630"/>
        <v>2.7142244849222832E-3</v>
      </c>
      <c r="FN107" s="209">
        <f t="shared" si="630"/>
        <v>2.7919458720010166E-3</v>
      </c>
      <c r="FO107" s="209">
        <f t="shared" si="630"/>
        <v>2.8617755627581001E-3</v>
      </c>
      <c r="FP107" s="209">
        <f t="shared" si="630"/>
        <v>2.9230180258347526E-3</v>
      </c>
      <c r="FQ107" s="209">
        <f t="shared" si="630"/>
        <v>2.9750533805976325E-3</v>
      </c>
      <c r="FR107" s="209">
        <f t="shared" si="630"/>
        <v>3.0173478343792672E-3</v>
      </c>
      <c r="FS107" s="209">
        <f t="shared" si="630"/>
        <v>3.0494627950624071E-3</v>
      </c>
      <c r="FT107" s="209">
        <f t="shared" si="630"/>
        <v>3.0710624415480293E-3</v>
      </c>
      <c r="FU107" s="209">
        <f t="shared" si="630"/>
        <v>3.0819195694031963E-3</v>
      </c>
      <c r="FV107" s="209">
        <f t="shared" si="630"/>
        <v>3.0819195694031932E-3</v>
      </c>
      <c r="FW107" s="209">
        <f t="shared" si="630"/>
        <v>3.0710624415480202E-3</v>
      </c>
      <c r="FX107" s="209">
        <f t="shared" si="630"/>
        <v>3.0494627950623915E-3</v>
      </c>
      <c r="FY107" s="209">
        <f t="shared" si="630"/>
        <v>3.0173478343792463E-3</v>
      </c>
      <c r="FZ107" s="209">
        <f t="shared" si="630"/>
        <v>2.9750533805976056E-3</v>
      </c>
      <c r="GA107" s="209">
        <f t="shared" si="630"/>
        <v>2.923018025834721E-3</v>
      </c>
      <c r="GB107" s="209">
        <f t="shared" si="630"/>
        <v>2.8617755627580637E-3</v>
      </c>
      <c r="GC107" s="209">
        <f t="shared" si="630"/>
        <v>2.791945872000975E-3</v>
      </c>
      <c r="GD107" s="209">
        <f t="shared" si="630"/>
        <v>2.7142244849222372E-3</v>
      </c>
      <c r="GE107" s="209">
        <f t="shared" si="630"/>
        <v>2.6293710672643947E-3</v>
      </c>
      <c r="GF107" s="209">
        <f t="shared" si="630"/>
        <v>2.5381970899471936E-3</v>
      </c>
      <c r="GG107" s="209">
        <f t="shared" si="630"/>
        <v>2.4415529660228924E-3</v>
      </c>
      <c r="GH107" s="209">
        <f t="shared" si="630"/>
        <v>2.3403149375262793E-3</v>
      </c>
      <c r="GI107" s="209">
        <f t="shared" si="630"/>
        <v>2.2353719926659745E-3</v>
      </c>
      <c r="GJ107" s="209">
        <f t="shared" si="630"/>
        <v>2.1276130828896968E-3</v>
      </c>
      <c r="GK107" s="209">
        <f t="shared" ref="GK107:HT107" si="631">IF(AND($F$112&gt;0,$F$113&gt;0),IF(AND(CN104&gt;$F$112,OR(CN104&lt;$F$113,CN104=$F$113)),GK104,0),"")</f>
        <v>2.01791489143005E-3</v>
      </c>
      <c r="GL107" s="209">
        <f t="shared" si="631"/>
        <v>1.9071303808318694E-3</v>
      </c>
      <c r="GM107" s="209">
        <f t="shared" si="631"/>
        <v>1.79607831768828E-3</v>
      </c>
      <c r="GN107" s="209">
        <f t="shared" si="631"/>
        <v>1.6855339395130359E-3</v>
      </c>
      <c r="GO107" s="209">
        <f t="shared" si="631"/>
        <v>1.5762208925772746E-3</v>
      </c>
      <c r="GP107" s="209">
        <f t="shared" si="631"/>
        <v>1.4688045318976409E-3</v>
      </c>
      <c r="GQ107" s="209">
        <f t="shared" si="631"/>
        <v>1.363886636622046E-3</v>
      </c>
      <c r="GR107" s="209">
        <f t="shared" si="631"/>
        <v>0</v>
      </c>
      <c r="GS107" s="209">
        <f t="shared" si="631"/>
        <v>0</v>
      </c>
      <c r="GT107" s="209">
        <f t="shared" si="631"/>
        <v>0</v>
      </c>
      <c r="GU107" s="209">
        <f t="shared" si="631"/>
        <v>0</v>
      </c>
      <c r="GV107" s="209">
        <f t="shared" si="631"/>
        <v>0</v>
      </c>
      <c r="GW107" s="209">
        <f t="shared" si="631"/>
        <v>0</v>
      </c>
      <c r="GX107" s="209">
        <f t="shared" si="631"/>
        <v>0</v>
      </c>
      <c r="GY107" s="209">
        <f t="shared" si="631"/>
        <v>0</v>
      </c>
      <c r="GZ107" s="209">
        <f t="shared" si="631"/>
        <v>0</v>
      </c>
      <c r="HA107" s="209">
        <f t="shared" si="631"/>
        <v>0</v>
      </c>
      <c r="HB107" s="209">
        <f t="shared" si="631"/>
        <v>0</v>
      </c>
      <c r="HC107" s="209">
        <f t="shared" si="631"/>
        <v>0</v>
      </c>
      <c r="HD107" s="209">
        <f t="shared" si="631"/>
        <v>0</v>
      </c>
      <c r="HE107" s="209">
        <f t="shared" si="631"/>
        <v>0</v>
      </c>
      <c r="HF107" s="209">
        <f t="shared" si="631"/>
        <v>0</v>
      </c>
      <c r="HG107" s="209">
        <f t="shared" si="631"/>
        <v>0</v>
      </c>
      <c r="HH107" s="209">
        <f t="shared" si="631"/>
        <v>0</v>
      </c>
      <c r="HI107" s="209">
        <f t="shared" si="631"/>
        <v>0</v>
      </c>
      <c r="HJ107" s="209">
        <f t="shared" si="631"/>
        <v>0</v>
      </c>
      <c r="HK107" s="209">
        <f t="shared" si="631"/>
        <v>0</v>
      </c>
      <c r="HL107" s="209">
        <f t="shared" si="631"/>
        <v>0</v>
      </c>
      <c r="HM107" s="209">
        <f t="shared" si="631"/>
        <v>0</v>
      </c>
      <c r="HN107" s="209">
        <f t="shared" si="631"/>
        <v>0</v>
      </c>
      <c r="HO107" s="209">
        <f t="shared" si="631"/>
        <v>0</v>
      </c>
      <c r="HP107" s="209">
        <f t="shared" si="631"/>
        <v>0</v>
      </c>
      <c r="HQ107" s="209">
        <f t="shared" si="631"/>
        <v>0</v>
      </c>
      <c r="HR107" s="209">
        <f t="shared" si="631"/>
        <v>0</v>
      </c>
      <c r="HS107" s="209">
        <f t="shared" si="631"/>
        <v>0</v>
      </c>
      <c r="HT107" s="209">
        <f t="shared" si="631"/>
        <v>0</v>
      </c>
    </row>
    <row r="108" spans="1:228" ht="15.75" x14ac:dyDescent="0.25">
      <c r="A108" s="5"/>
      <c r="B108" s="5"/>
      <c r="C108" s="5"/>
      <c r="D108" s="5"/>
      <c r="E108" s="33" t="s">
        <v>30</v>
      </c>
      <c r="F108" s="99">
        <v>0.8</v>
      </c>
      <c r="G108" s="322" t="s">
        <v>34</v>
      </c>
      <c r="H108" s="5"/>
      <c r="J108" s="40"/>
      <c r="K108" s="5"/>
      <c r="L108" s="5"/>
      <c r="M108" s="5"/>
      <c r="N108" s="5"/>
      <c r="O108" s="5"/>
      <c r="P108" s="5"/>
      <c r="Q108" s="5"/>
      <c r="R108" s="5"/>
      <c r="S108" s="5"/>
      <c r="T108" s="5"/>
      <c r="U108" s="5"/>
      <c r="V108" s="5"/>
      <c r="W108" s="5"/>
      <c r="X108" s="5"/>
      <c r="Y108" s="5"/>
      <c r="DX108" s="209">
        <f>IF(AND($F$112&gt;0,$F$113&gt;0),IF(AND(AA104&gt;$F$113),DX104,0),"")</f>
        <v>0</v>
      </c>
      <c r="DY108" s="209">
        <f t="shared" ref="DY108:GJ108" si="632">IF(AND($F$112&gt;0,$F$113&gt;0),IF(AND(AB104&gt;$F$113),DY104,0),"")</f>
        <v>0</v>
      </c>
      <c r="DZ108" s="209">
        <f t="shared" si="632"/>
        <v>0</v>
      </c>
      <c r="EA108" s="209">
        <f t="shared" si="632"/>
        <v>0</v>
      </c>
      <c r="EB108" s="209">
        <f t="shared" si="632"/>
        <v>0</v>
      </c>
      <c r="EC108" s="209">
        <f t="shared" si="632"/>
        <v>0</v>
      </c>
      <c r="ED108" s="209">
        <f t="shared" si="632"/>
        <v>0</v>
      </c>
      <c r="EE108" s="209">
        <f t="shared" si="632"/>
        <v>0</v>
      </c>
      <c r="EF108" s="209">
        <f t="shared" si="632"/>
        <v>0</v>
      </c>
      <c r="EG108" s="209">
        <f t="shared" si="632"/>
        <v>0</v>
      </c>
      <c r="EH108" s="209">
        <f t="shared" si="632"/>
        <v>0</v>
      </c>
      <c r="EI108" s="209">
        <f t="shared" si="632"/>
        <v>0</v>
      </c>
      <c r="EJ108" s="209">
        <f t="shared" si="632"/>
        <v>0</v>
      </c>
      <c r="EK108" s="209">
        <f t="shared" si="632"/>
        <v>0</v>
      </c>
      <c r="EL108" s="209">
        <f t="shared" si="632"/>
        <v>0</v>
      </c>
      <c r="EM108" s="209">
        <f t="shared" si="632"/>
        <v>0</v>
      </c>
      <c r="EN108" s="209">
        <f t="shared" si="632"/>
        <v>0</v>
      </c>
      <c r="EO108" s="209">
        <f t="shared" si="632"/>
        <v>0</v>
      </c>
      <c r="EP108" s="209">
        <f t="shared" si="632"/>
        <v>0</v>
      </c>
      <c r="EQ108" s="209">
        <f t="shared" si="632"/>
        <v>0</v>
      </c>
      <c r="ER108" s="209">
        <f t="shared" si="632"/>
        <v>0</v>
      </c>
      <c r="ES108" s="209">
        <f t="shared" si="632"/>
        <v>0</v>
      </c>
      <c r="ET108" s="209">
        <f t="shared" si="632"/>
        <v>0</v>
      </c>
      <c r="EU108" s="209">
        <f t="shared" si="632"/>
        <v>0</v>
      </c>
      <c r="EV108" s="209">
        <f t="shared" si="632"/>
        <v>0</v>
      </c>
      <c r="EW108" s="209">
        <f t="shared" si="632"/>
        <v>0</v>
      </c>
      <c r="EX108" s="209">
        <f t="shared" si="632"/>
        <v>0</v>
      </c>
      <c r="EY108" s="209">
        <f t="shared" si="632"/>
        <v>0</v>
      </c>
      <c r="EZ108" s="209">
        <f t="shared" si="632"/>
        <v>0</v>
      </c>
      <c r="FA108" s="209">
        <f t="shared" si="632"/>
        <v>0</v>
      </c>
      <c r="FB108" s="209">
        <f t="shared" si="632"/>
        <v>0</v>
      </c>
      <c r="FC108" s="209">
        <f t="shared" si="632"/>
        <v>0</v>
      </c>
      <c r="FD108" s="209">
        <f t="shared" si="632"/>
        <v>0</v>
      </c>
      <c r="FE108" s="209">
        <f t="shared" si="632"/>
        <v>0</v>
      </c>
      <c r="FF108" s="209">
        <f t="shared" si="632"/>
        <v>0</v>
      </c>
      <c r="FG108" s="209">
        <f t="shared" si="632"/>
        <v>0</v>
      </c>
      <c r="FH108" s="209">
        <f t="shared" si="632"/>
        <v>0</v>
      </c>
      <c r="FI108" s="209">
        <f t="shared" si="632"/>
        <v>0</v>
      </c>
      <c r="FJ108" s="209">
        <f t="shared" si="632"/>
        <v>0</v>
      </c>
      <c r="FK108" s="209">
        <f t="shared" si="632"/>
        <v>0</v>
      </c>
      <c r="FL108" s="209">
        <f t="shared" si="632"/>
        <v>0</v>
      </c>
      <c r="FM108" s="209">
        <f t="shared" si="632"/>
        <v>0</v>
      </c>
      <c r="FN108" s="209">
        <f t="shared" si="632"/>
        <v>0</v>
      </c>
      <c r="FO108" s="209">
        <f t="shared" si="632"/>
        <v>0</v>
      </c>
      <c r="FP108" s="209">
        <f t="shared" si="632"/>
        <v>0</v>
      </c>
      <c r="FQ108" s="209">
        <f t="shared" si="632"/>
        <v>0</v>
      </c>
      <c r="FR108" s="209">
        <f t="shared" si="632"/>
        <v>0</v>
      </c>
      <c r="FS108" s="209">
        <f t="shared" si="632"/>
        <v>0</v>
      </c>
      <c r="FT108" s="209">
        <f t="shared" si="632"/>
        <v>0</v>
      </c>
      <c r="FU108" s="209">
        <f t="shared" si="632"/>
        <v>0</v>
      </c>
      <c r="FV108" s="209">
        <f t="shared" si="632"/>
        <v>0</v>
      </c>
      <c r="FW108" s="209">
        <f t="shared" si="632"/>
        <v>0</v>
      </c>
      <c r="FX108" s="209">
        <f t="shared" si="632"/>
        <v>0</v>
      </c>
      <c r="FY108" s="209">
        <f t="shared" si="632"/>
        <v>0</v>
      </c>
      <c r="FZ108" s="209">
        <f t="shared" si="632"/>
        <v>0</v>
      </c>
      <c r="GA108" s="209">
        <f t="shared" si="632"/>
        <v>0</v>
      </c>
      <c r="GB108" s="209">
        <f t="shared" si="632"/>
        <v>0</v>
      </c>
      <c r="GC108" s="209">
        <f t="shared" si="632"/>
        <v>0</v>
      </c>
      <c r="GD108" s="209">
        <f t="shared" si="632"/>
        <v>0</v>
      </c>
      <c r="GE108" s="209">
        <f t="shared" si="632"/>
        <v>0</v>
      </c>
      <c r="GF108" s="209">
        <f t="shared" si="632"/>
        <v>0</v>
      </c>
      <c r="GG108" s="209">
        <f t="shared" si="632"/>
        <v>0</v>
      </c>
      <c r="GH108" s="209">
        <f t="shared" si="632"/>
        <v>0</v>
      </c>
      <c r="GI108" s="209">
        <f t="shared" si="632"/>
        <v>0</v>
      </c>
      <c r="GJ108" s="209">
        <f t="shared" si="632"/>
        <v>0</v>
      </c>
      <c r="GK108" s="209">
        <f t="shared" ref="GK108:HT108" si="633">IF(AND($F$112&gt;0,$F$113&gt;0),IF(AND(CN104&gt;$F$113),GK104,0),"")</f>
        <v>0</v>
      </c>
      <c r="GL108" s="209">
        <f t="shared" si="633"/>
        <v>0</v>
      </c>
      <c r="GM108" s="209">
        <f t="shared" si="633"/>
        <v>0</v>
      </c>
      <c r="GN108" s="209">
        <f t="shared" si="633"/>
        <v>0</v>
      </c>
      <c r="GO108" s="209">
        <f t="shared" si="633"/>
        <v>0</v>
      </c>
      <c r="GP108" s="209">
        <f t="shared" si="633"/>
        <v>0</v>
      </c>
      <c r="GQ108" s="209">
        <f t="shared" si="633"/>
        <v>0</v>
      </c>
      <c r="GR108" s="209">
        <f t="shared" si="633"/>
        <v>1.2620015569990187E-3</v>
      </c>
      <c r="GS108" s="209">
        <f t="shared" si="633"/>
        <v>1.1636137740145603E-3</v>
      </c>
      <c r="GT108" s="209">
        <f t="shared" si="633"/>
        <v>1.0691168205781761E-3</v>
      </c>
      <c r="GU108" s="209">
        <f t="shared" si="633"/>
        <v>9.7883348461675073E-4</v>
      </c>
      <c r="GV108" s="209">
        <f t="shared" si="633"/>
        <v>8.9301719019067611E-4</v>
      </c>
      <c r="GW108" s="209">
        <f t="shared" si="633"/>
        <v>8.1185443319153525E-4</v>
      </c>
      <c r="GX108" s="209">
        <f t="shared" si="633"/>
        <v>7.3546813353527753E-4</v>
      </c>
      <c r="GY108" s="209">
        <f t="shared" si="633"/>
        <v>6.639217560666954E-4</v>
      </c>
      <c r="GZ108" s="209">
        <f t="shared" si="633"/>
        <v>5.9722404750844036E-4</v>
      </c>
      <c r="HA108" s="209">
        <f t="shared" si="633"/>
        <v>5.353342364391604E-4</v>
      </c>
      <c r="HB108" s="209">
        <f t="shared" si="633"/>
        <v>4.7816754706286093E-4</v>
      </c>
      <c r="HC108" s="209">
        <f t="shared" si="633"/>
        <v>4.2560088492788958E-4</v>
      </c>
      <c r="HD108" s="209">
        <f t="shared" si="633"/>
        <v>3.77478563190264E-4</v>
      </c>
      <c r="HE108" s="209">
        <f t="shared" si="633"/>
        <v>3.3361795087039639E-4</v>
      </c>
      <c r="HF108" s="209">
        <f t="shared" si="633"/>
        <v>2.9381493918654423E-4</v>
      </c>
      <c r="HG108" s="209">
        <f t="shared" si="633"/>
        <v>2.5784913783338142E-4</v>
      </c>
      <c r="HH108" s="209">
        <f t="shared" si="633"/>
        <v>2.2548872941162808E-4</v>
      </c>
      <c r="HI108" s="209">
        <f t="shared" si="633"/>
        <v>1.9649492655563269E-4</v>
      </c>
      <c r="HJ108" s="209">
        <f t="shared" si="633"/>
        <v>1.7062599216454425E-4</v>
      </c>
      <c r="HK108" s="209">
        <f t="shared" si="633"/>
        <v>1.4764079810735743E-4</v>
      </c>
      <c r="HL108" s="209">
        <f t="shared" si="633"/>
        <v>1.2730191151040713E-4</v>
      </c>
      <c r="HM108" s="209">
        <f t="shared" si="633"/>
        <v>1.0937820999743566E-4</v>
      </c>
      <c r="HN108" s="209">
        <f t="shared" si="633"/>
        <v>9.3647037867279848E-5</v>
      </c>
      <c r="HO108" s="209">
        <f t="shared" si="633"/>
        <v>7.9895924068817647E-5</v>
      </c>
      <c r="HP108" s="209">
        <f t="shared" si="633"/>
        <v>6.7923889942782384E-5</v>
      </c>
      <c r="HQ108" s="209">
        <f t="shared" si="633"/>
        <v>5.7542380082012764E-5</v>
      </c>
      <c r="HR108" s="209">
        <f t="shared" si="633"/>
        <v>4.8575853403341458E-5</v>
      </c>
      <c r="HS108" s="209">
        <f t="shared" si="633"/>
        <v>4.0862073754061868E-5</v>
      </c>
      <c r="HT108" s="209">
        <f t="shared" si="633"/>
        <v>3.4252140252421259E-5</v>
      </c>
    </row>
    <row r="109" spans="1:228" ht="15.75" x14ac:dyDescent="0.25">
      <c r="A109" s="5"/>
      <c r="B109" s="5"/>
      <c r="C109" s="5"/>
      <c r="E109" s="33" t="s">
        <v>29</v>
      </c>
      <c r="F109" s="77">
        <f>IF(AND(F108&gt;0,F108&lt;1,NOT(O104="")),_xlfn.NORM.INV((1-$F$108)/2,$K$104,$O$104),"")</f>
        <v>1106.1813904556227</v>
      </c>
      <c r="G109" s="112"/>
      <c r="H109" s="112"/>
      <c r="I109" s="39"/>
      <c r="J109" s="2"/>
      <c r="K109" s="5"/>
      <c r="L109" s="5"/>
      <c r="M109" s="5"/>
      <c r="N109" s="5"/>
      <c r="O109" s="5"/>
      <c r="P109" s="5"/>
      <c r="Q109" s="5"/>
      <c r="R109" s="5"/>
      <c r="S109" s="5"/>
      <c r="T109" s="5"/>
      <c r="U109" s="5"/>
      <c r="V109" s="5"/>
      <c r="W109" s="5"/>
      <c r="X109" s="5"/>
      <c r="Y109" s="5"/>
      <c r="DX109" s="260">
        <f>MAX(DX106:DX108)</f>
        <v>4.086207375406775E-5</v>
      </c>
      <c r="DY109" s="260">
        <f t="shared" ref="DY109:GJ109" si="634">MAX(DY106:DY108)</f>
        <v>4.8575853403348235E-5</v>
      </c>
      <c r="DZ109" s="260">
        <f t="shared" si="634"/>
        <v>5.7542380082020482E-5</v>
      </c>
      <c r="EA109" s="260">
        <f t="shared" si="634"/>
        <v>6.7923889942791125E-5</v>
      </c>
      <c r="EB109" s="260">
        <f t="shared" si="634"/>
        <v>7.989592406882754E-5</v>
      </c>
      <c r="EC109" s="260">
        <f t="shared" si="634"/>
        <v>9.3647037867290934E-5</v>
      </c>
      <c r="ED109" s="260">
        <f t="shared" si="634"/>
        <v>1.093782099974481E-4</v>
      </c>
      <c r="EE109" s="260">
        <f t="shared" si="634"/>
        <v>1.2730191151042093E-4</v>
      </c>
      <c r="EF109" s="260">
        <f t="shared" si="634"/>
        <v>1.4764079810737277E-4</v>
      </c>
      <c r="EG109" s="260">
        <f t="shared" si="634"/>
        <v>1.7062599216456122E-4</v>
      </c>
      <c r="EH109" s="260">
        <f t="shared" si="634"/>
        <v>1.9649492655565132E-4</v>
      </c>
      <c r="EI109" s="260">
        <f t="shared" si="634"/>
        <v>2.2548872941164855E-4</v>
      </c>
      <c r="EJ109" s="260">
        <f t="shared" si="634"/>
        <v>2.5784913783340364E-4</v>
      </c>
      <c r="EK109" s="260">
        <f t="shared" si="634"/>
        <v>2.9381493918656824E-4</v>
      </c>
      <c r="EL109" s="260">
        <f t="shared" si="634"/>
        <v>3.336179508704223E-4</v>
      </c>
      <c r="EM109" s="260">
        <f t="shared" si="634"/>
        <v>3.7747856319029181E-4</v>
      </c>
      <c r="EN109" s="260">
        <f t="shared" si="634"/>
        <v>4.2560088492791924E-4</v>
      </c>
      <c r="EO109" s="260">
        <f t="shared" si="634"/>
        <v>4.7816754706289254E-4</v>
      </c>
      <c r="EP109" s="260">
        <f t="shared" si="634"/>
        <v>5.3533423643919368E-4</v>
      </c>
      <c r="EQ109" s="260">
        <f t="shared" si="634"/>
        <v>5.9722404750847658E-4</v>
      </c>
      <c r="ER109" s="260">
        <f t="shared" si="634"/>
        <v>6.6392175606673411E-4</v>
      </c>
      <c r="ES109" s="260">
        <f t="shared" si="634"/>
        <v>7.3546813353531895E-4</v>
      </c>
      <c r="ET109" s="260">
        <f t="shared" si="634"/>
        <v>8.118544331915797E-4</v>
      </c>
      <c r="EU109" s="260">
        <f t="shared" si="634"/>
        <v>8.9301719019072338E-4</v>
      </c>
      <c r="EV109" s="260">
        <f t="shared" si="634"/>
        <v>9.7883348461679995E-4</v>
      </c>
      <c r="EW109" s="260">
        <f t="shared" si="634"/>
        <v>1.0691168205782277E-3</v>
      </c>
      <c r="EX109" s="260">
        <f t="shared" si="634"/>
        <v>1.1636137740146145E-3</v>
      </c>
      <c r="EY109" s="260">
        <f t="shared" si="634"/>
        <v>1.2620015569990751E-3</v>
      </c>
      <c r="EZ109" s="260">
        <f t="shared" si="634"/>
        <v>1.3638866366221041E-3</v>
      </c>
      <c r="FA109" s="260">
        <f t="shared" si="634"/>
        <v>1.4688045318977003E-3</v>
      </c>
      <c r="FB109" s="260">
        <f t="shared" si="634"/>
        <v>1.576220892577336E-3</v>
      </c>
      <c r="FC109" s="260">
        <f t="shared" si="634"/>
        <v>1.6855339395130979E-3</v>
      </c>
      <c r="FD109" s="260">
        <f t="shared" si="634"/>
        <v>1.796078317688342E-3</v>
      </c>
      <c r="FE109" s="260">
        <f t="shared" si="634"/>
        <v>1.9071303808319321E-3</v>
      </c>
      <c r="FF109" s="260">
        <f t="shared" si="634"/>
        <v>2.0179148914301116E-3</v>
      </c>
      <c r="FG109" s="260">
        <f t="shared" si="634"/>
        <v>2.127613082889758E-3</v>
      </c>
      <c r="FH109" s="260">
        <f t="shared" si="634"/>
        <v>2.2353719926660339E-3</v>
      </c>
      <c r="FI109" s="260">
        <f t="shared" si="634"/>
        <v>2.3403149375263374E-3</v>
      </c>
      <c r="FJ109" s="260">
        <f t="shared" si="634"/>
        <v>2.4415529660229479E-3</v>
      </c>
      <c r="FK109" s="260">
        <f t="shared" si="634"/>
        <v>2.5381970899472465E-3</v>
      </c>
      <c r="FL109" s="260">
        <f t="shared" si="634"/>
        <v>2.6293710672644442E-3</v>
      </c>
      <c r="FM109" s="260">
        <f t="shared" si="634"/>
        <v>2.7142244849222832E-3</v>
      </c>
      <c r="FN109" s="260">
        <f t="shared" si="634"/>
        <v>2.7919458720010166E-3</v>
      </c>
      <c r="FO109" s="260">
        <f t="shared" si="634"/>
        <v>2.8617755627581001E-3</v>
      </c>
      <c r="FP109" s="260">
        <f t="shared" si="634"/>
        <v>2.9230180258347526E-3</v>
      </c>
      <c r="FQ109" s="260">
        <f t="shared" si="634"/>
        <v>2.9750533805976325E-3</v>
      </c>
      <c r="FR109" s="260">
        <f t="shared" si="634"/>
        <v>3.0173478343792672E-3</v>
      </c>
      <c r="FS109" s="260">
        <f t="shared" si="634"/>
        <v>3.0494627950624071E-3</v>
      </c>
      <c r="FT109" s="260">
        <f t="shared" si="634"/>
        <v>3.0710624415480293E-3</v>
      </c>
      <c r="FU109" s="260">
        <f t="shared" si="634"/>
        <v>3.0819195694031963E-3</v>
      </c>
      <c r="FV109" s="260">
        <f t="shared" si="634"/>
        <v>3.0819195694031932E-3</v>
      </c>
      <c r="FW109" s="260">
        <f t="shared" si="634"/>
        <v>3.0710624415480202E-3</v>
      </c>
      <c r="FX109" s="260">
        <f t="shared" si="634"/>
        <v>3.0494627950623915E-3</v>
      </c>
      <c r="FY109" s="260">
        <f t="shared" si="634"/>
        <v>3.0173478343792463E-3</v>
      </c>
      <c r="FZ109" s="260">
        <f t="shared" si="634"/>
        <v>2.9750533805976056E-3</v>
      </c>
      <c r="GA109" s="260">
        <f t="shared" si="634"/>
        <v>2.923018025834721E-3</v>
      </c>
      <c r="GB109" s="260">
        <f t="shared" si="634"/>
        <v>2.8617755627580637E-3</v>
      </c>
      <c r="GC109" s="260">
        <f t="shared" si="634"/>
        <v>2.791945872000975E-3</v>
      </c>
      <c r="GD109" s="260">
        <f t="shared" si="634"/>
        <v>2.7142244849222372E-3</v>
      </c>
      <c r="GE109" s="260">
        <f t="shared" si="634"/>
        <v>2.6293710672643947E-3</v>
      </c>
      <c r="GF109" s="260">
        <f t="shared" si="634"/>
        <v>2.5381970899471936E-3</v>
      </c>
      <c r="GG109" s="260">
        <f t="shared" si="634"/>
        <v>2.4415529660228924E-3</v>
      </c>
      <c r="GH109" s="260">
        <f t="shared" si="634"/>
        <v>2.3403149375262793E-3</v>
      </c>
      <c r="GI109" s="260">
        <f t="shared" si="634"/>
        <v>2.2353719926659745E-3</v>
      </c>
      <c r="GJ109" s="260">
        <f t="shared" si="634"/>
        <v>2.1276130828896968E-3</v>
      </c>
      <c r="GK109" s="260">
        <f t="shared" ref="GK109:HT109" si="635">MAX(GK106:GK108)</f>
        <v>2.01791489143005E-3</v>
      </c>
      <c r="GL109" s="260">
        <f t="shared" si="635"/>
        <v>1.9071303808318694E-3</v>
      </c>
      <c r="GM109" s="260">
        <f t="shared" si="635"/>
        <v>1.79607831768828E-3</v>
      </c>
      <c r="GN109" s="260">
        <f t="shared" si="635"/>
        <v>1.6855339395130359E-3</v>
      </c>
      <c r="GO109" s="260">
        <f t="shared" si="635"/>
        <v>1.5762208925772746E-3</v>
      </c>
      <c r="GP109" s="260">
        <f t="shared" si="635"/>
        <v>1.4688045318976409E-3</v>
      </c>
      <c r="GQ109" s="260">
        <f t="shared" si="635"/>
        <v>1.363886636622046E-3</v>
      </c>
      <c r="GR109" s="260">
        <f t="shared" si="635"/>
        <v>1.2620015569990187E-3</v>
      </c>
      <c r="GS109" s="260">
        <f t="shared" si="635"/>
        <v>1.1636137740145603E-3</v>
      </c>
      <c r="GT109" s="260">
        <f t="shared" si="635"/>
        <v>1.0691168205781761E-3</v>
      </c>
      <c r="GU109" s="260">
        <f t="shared" si="635"/>
        <v>9.7883348461675073E-4</v>
      </c>
      <c r="GV109" s="260">
        <f t="shared" si="635"/>
        <v>8.9301719019067611E-4</v>
      </c>
      <c r="GW109" s="260">
        <f t="shared" si="635"/>
        <v>8.1185443319153525E-4</v>
      </c>
      <c r="GX109" s="260">
        <f t="shared" si="635"/>
        <v>7.3546813353527753E-4</v>
      </c>
      <c r="GY109" s="260">
        <f t="shared" si="635"/>
        <v>6.639217560666954E-4</v>
      </c>
      <c r="GZ109" s="260">
        <f t="shared" si="635"/>
        <v>5.9722404750844036E-4</v>
      </c>
      <c r="HA109" s="260">
        <f t="shared" si="635"/>
        <v>5.353342364391604E-4</v>
      </c>
      <c r="HB109" s="260">
        <f t="shared" si="635"/>
        <v>4.7816754706286093E-4</v>
      </c>
      <c r="HC109" s="260">
        <f t="shared" si="635"/>
        <v>4.2560088492788958E-4</v>
      </c>
      <c r="HD109" s="260">
        <f t="shared" si="635"/>
        <v>3.77478563190264E-4</v>
      </c>
      <c r="HE109" s="260">
        <f t="shared" si="635"/>
        <v>3.3361795087039639E-4</v>
      </c>
      <c r="HF109" s="260">
        <f t="shared" si="635"/>
        <v>2.9381493918654423E-4</v>
      </c>
      <c r="HG109" s="260">
        <f t="shared" si="635"/>
        <v>2.5784913783338142E-4</v>
      </c>
      <c r="HH109" s="260">
        <f t="shared" si="635"/>
        <v>2.2548872941162808E-4</v>
      </c>
      <c r="HI109" s="260">
        <f t="shared" si="635"/>
        <v>1.9649492655563269E-4</v>
      </c>
      <c r="HJ109" s="260">
        <f t="shared" si="635"/>
        <v>1.7062599216454425E-4</v>
      </c>
      <c r="HK109" s="260">
        <f t="shared" si="635"/>
        <v>1.4764079810735743E-4</v>
      </c>
      <c r="HL109" s="260">
        <f t="shared" si="635"/>
        <v>1.2730191151040713E-4</v>
      </c>
      <c r="HM109" s="260">
        <f t="shared" si="635"/>
        <v>1.0937820999743566E-4</v>
      </c>
      <c r="HN109" s="260">
        <f t="shared" si="635"/>
        <v>9.3647037867279848E-5</v>
      </c>
      <c r="HO109" s="260">
        <f t="shared" si="635"/>
        <v>7.9895924068817647E-5</v>
      </c>
      <c r="HP109" s="260">
        <f t="shared" si="635"/>
        <v>6.7923889942782384E-5</v>
      </c>
      <c r="HQ109" s="260">
        <f t="shared" si="635"/>
        <v>5.7542380082012764E-5</v>
      </c>
      <c r="HR109" s="260">
        <f t="shared" si="635"/>
        <v>4.8575853403341458E-5</v>
      </c>
      <c r="HS109" s="260">
        <f t="shared" si="635"/>
        <v>4.0862073754061868E-5</v>
      </c>
      <c r="HT109" s="260">
        <f t="shared" si="635"/>
        <v>3.4252140252421259E-5</v>
      </c>
    </row>
    <row r="110" spans="1:228" ht="15.75" x14ac:dyDescent="0.25">
      <c r="A110" s="5"/>
      <c r="B110" s="5"/>
      <c r="C110" s="5"/>
      <c r="D110" s="5"/>
      <c r="E110" s="33" t="s">
        <v>82</v>
      </c>
      <c r="F110" s="77">
        <f>IF(AND(F108&gt;0,F108&lt;1,NOT(O104="")),_xlfn.NORM.INV(($F$108+(1-$F$108)/2),$K$104,$O$104),"")</f>
        <v>1437.8186095443773</v>
      </c>
      <c r="G110" s="112"/>
      <c r="H110" s="112"/>
      <c r="I110" s="39"/>
      <c r="J110" s="2"/>
      <c r="K110" s="5"/>
      <c r="L110" s="5"/>
      <c r="M110" s="5"/>
      <c r="N110" s="5"/>
      <c r="O110" s="5"/>
      <c r="P110" s="5"/>
      <c r="Q110" s="5"/>
      <c r="R110" s="5"/>
      <c r="S110" s="5"/>
      <c r="T110" s="5"/>
      <c r="U110" s="5"/>
      <c r="V110" s="5"/>
      <c r="W110" s="5"/>
      <c r="X110" s="5"/>
      <c r="Y110" s="5"/>
    </row>
    <row r="111" spans="1:228" ht="17.25" x14ac:dyDescent="0.3">
      <c r="A111" s="5"/>
      <c r="B111" s="5"/>
      <c r="C111" s="5"/>
      <c r="D111" s="5"/>
      <c r="E111" s="33"/>
      <c r="F111" s="42"/>
      <c r="G111" s="42"/>
      <c r="H111" s="42"/>
      <c r="I111" s="39"/>
      <c r="J111" s="2"/>
      <c r="K111" s="5"/>
      <c r="L111" s="5"/>
      <c r="M111" s="5"/>
      <c r="N111" s="5"/>
      <c r="O111" s="5"/>
      <c r="P111" s="5"/>
      <c r="Q111" s="5"/>
      <c r="R111" s="5"/>
      <c r="S111" s="5"/>
      <c r="T111" s="5"/>
      <c r="U111" s="5"/>
      <c r="V111" s="5"/>
      <c r="W111" s="5"/>
      <c r="X111" s="5"/>
      <c r="Y111" s="5"/>
    </row>
    <row r="112" spans="1:228" ht="15.75" x14ac:dyDescent="0.25">
      <c r="A112" s="5"/>
      <c r="B112" s="5"/>
      <c r="C112" s="5"/>
      <c r="D112" s="5"/>
      <c r="E112" s="78" t="s">
        <v>32</v>
      </c>
      <c r="F112" s="100">
        <v>1106</v>
      </c>
      <c r="G112" s="113"/>
      <c r="H112" s="46" t="s">
        <v>36</v>
      </c>
      <c r="I112" s="39"/>
      <c r="J112" s="2"/>
      <c r="K112" s="5"/>
      <c r="L112" s="5"/>
      <c r="M112" s="5"/>
      <c r="N112" s="5"/>
      <c r="O112" s="5"/>
      <c r="P112" s="5"/>
      <c r="Q112" s="5"/>
      <c r="R112" s="5"/>
      <c r="S112" s="5"/>
      <c r="T112" s="5"/>
      <c r="U112" s="5"/>
      <c r="V112" s="5"/>
      <c r="W112" s="5"/>
      <c r="X112" s="5"/>
      <c r="Y112" s="5"/>
    </row>
    <row r="113" spans="1:25" ht="15.75" x14ac:dyDescent="0.25">
      <c r="A113" s="5"/>
      <c r="B113" s="5"/>
      <c r="C113" s="5"/>
      <c r="D113" s="5"/>
      <c r="E113" s="78" t="s">
        <v>33</v>
      </c>
      <c r="F113" s="100">
        <v>1438</v>
      </c>
      <c r="G113" s="113"/>
      <c r="H113" s="46" t="s">
        <v>37</v>
      </c>
      <c r="I113" s="39"/>
      <c r="J113" s="2"/>
      <c r="K113" s="5"/>
      <c r="L113" s="5"/>
      <c r="M113" s="5"/>
      <c r="N113" s="5"/>
      <c r="O113" s="5"/>
      <c r="P113" s="5"/>
      <c r="Q113" s="5"/>
      <c r="R113" s="5"/>
      <c r="S113" s="5"/>
      <c r="T113" s="5"/>
      <c r="U113" s="5"/>
      <c r="V113" s="5"/>
      <c r="W113" s="5"/>
      <c r="X113" s="5"/>
      <c r="Y113" s="5"/>
    </row>
    <row r="114" spans="1:25" ht="17.25" x14ac:dyDescent="0.3">
      <c r="A114" s="5"/>
      <c r="B114" s="5"/>
      <c r="C114" s="5"/>
      <c r="D114" s="5"/>
      <c r="E114" s="78" t="s">
        <v>83</v>
      </c>
      <c r="F114" s="43">
        <f>IF(AND($F$112&gt;0,$F$113&gt;0,$F$112&lt;$F$113,NOT(O104="")),_xlfn.NORM.DIST($F$113,$K$104,$O$104,TRUE)-_xlfn.NORM.DIST($F$112,$K$104,$O$104,TRUE),"")</f>
        <v>0.8004916205456083</v>
      </c>
      <c r="G114" s="114"/>
      <c r="H114" s="46" t="s">
        <v>64</v>
      </c>
      <c r="I114" s="39"/>
      <c r="J114" s="2"/>
      <c r="K114" s="5"/>
      <c r="L114" s="5"/>
      <c r="M114" s="5"/>
      <c r="N114" s="5"/>
      <c r="O114" s="5"/>
      <c r="P114" s="5"/>
      <c r="Q114" s="5"/>
      <c r="R114" s="5"/>
      <c r="S114" s="5"/>
      <c r="T114" s="5"/>
      <c r="U114" s="5"/>
      <c r="V114" s="5"/>
      <c r="W114" s="5"/>
      <c r="X114" s="5"/>
      <c r="Y114" s="5"/>
    </row>
    <row r="115" spans="1:25" ht="17.25" x14ac:dyDescent="0.3">
      <c r="A115" s="5"/>
      <c r="B115" s="5"/>
      <c r="C115" s="5"/>
      <c r="D115" s="5"/>
      <c r="E115" s="78" t="s">
        <v>241</v>
      </c>
      <c r="F115" s="45">
        <f>IF(AND($F$112&gt;0,$F$113&gt;0,$F$112&lt;$F$113,NOT($O$104="")),_xlfn.NORM.DIST(F112,$K$104,$O$104,TRUE),"")</f>
        <v>9.9754189727195908E-2</v>
      </c>
      <c r="G115" s="114"/>
      <c r="H115" s="46" t="s">
        <v>65</v>
      </c>
      <c r="I115" s="39"/>
      <c r="J115" s="2"/>
      <c r="K115" s="5"/>
      <c r="L115" s="5"/>
      <c r="M115" s="5"/>
      <c r="N115" s="5"/>
      <c r="O115" s="5"/>
      <c r="P115" s="5"/>
      <c r="Q115" s="5"/>
      <c r="R115" s="5"/>
      <c r="S115" s="5"/>
      <c r="T115" s="5"/>
      <c r="U115" s="5"/>
      <c r="V115" s="5"/>
      <c r="W115" s="5"/>
      <c r="X115" s="5"/>
      <c r="Y115" s="5"/>
    </row>
    <row r="116" spans="1:25" ht="17.25" x14ac:dyDescent="0.3">
      <c r="A116" s="5"/>
      <c r="B116" s="5"/>
      <c r="C116" s="5"/>
      <c r="D116" s="5"/>
      <c r="E116" s="78" t="s">
        <v>242</v>
      </c>
      <c r="F116" s="44">
        <f>IF(AND($F$112&gt;0,$F$113&gt;0,$F$112&lt;$F$113,NOT($O$104="")),1-_xlfn.NORM.DIST(F113,$K$104,$O$104,TRUE),"")</f>
        <v>9.9754189727195852E-2</v>
      </c>
      <c r="G116" s="114"/>
      <c r="H116" s="46" t="s">
        <v>63</v>
      </c>
      <c r="I116" s="39"/>
      <c r="J116" s="2"/>
      <c r="K116" s="5"/>
      <c r="L116" s="5"/>
      <c r="M116" s="5"/>
      <c r="N116" s="5"/>
      <c r="O116" s="5"/>
      <c r="P116" s="5"/>
      <c r="Q116" s="5"/>
      <c r="R116" s="5"/>
      <c r="S116" s="5"/>
      <c r="T116" s="5"/>
      <c r="U116" s="5"/>
      <c r="V116" s="5"/>
      <c r="W116" s="5"/>
      <c r="X116" s="5"/>
      <c r="Y116" s="5"/>
    </row>
    <row r="117" spans="1:25" x14ac:dyDescent="0.25">
      <c r="A117" s="5"/>
      <c r="B117" s="5"/>
      <c r="C117" s="5"/>
      <c r="D117" s="5"/>
      <c r="E117" s="33"/>
      <c r="F117" s="33"/>
      <c r="G117" s="33"/>
      <c r="H117" s="33"/>
      <c r="I117" s="2"/>
      <c r="J117" s="2"/>
      <c r="K117" s="5"/>
      <c r="L117" s="5"/>
      <c r="M117" s="5"/>
      <c r="N117" s="5"/>
      <c r="O117" s="5"/>
      <c r="P117" s="5"/>
      <c r="Q117" s="5"/>
      <c r="R117" s="5"/>
      <c r="S117" s="5"/>
      <c r="T117" s="5"/>
      <c r="U117" s="5"/>
      <c r="V117" s="5"/>
      <c r="W117" s="5"/>
      <c r="X117" s="5"/>
      <c r="Y117" s="5"/>
    </row>
    <row r="118" spans="1:25" x14ac:dyDescent="0.25">
      <c r="A118" s="5"/>
      <c r="B118" s="5"/>
      <c r="C118" s="5"/>
      <c r="D118" s="5"/>
      <c r="E118" s="33"/>
      <c r="F118" s="33"/>
      <c r="G118" s="33"/>
      <c r="H118" s="33"/>
      <c r="I118" s="2"/>
      <c r="J118" s="2"/>
      <c r="K118" s="5"/>
      <c r="L118" s="5"/>
      <c r="M118" s="5"/>
      <c r="N118" s="5"/>
      <c r="O118" s="5"/>
      <c r="P118" s="5"/>
      <c r="Q118" s="5"/>
      <c r="R118" s="5"/>
      <c r="S118" s="5"/>
      <c r="T118" s="5"/>
      <c r="U118" s="5"/>
      <c r="V118" s="5"/>
      <c r="W118" s="5"/>
      <c r="X118" s="5"/>
      <c r="Y118" s="5"/>
    </row>
    <row r="119" spans="1:25" x14ac:dyDescent="0.25">
      <c r="A119" s="5"/>
      <c r="B119" s="5"/>
      <c r="C119" s="5"/>
      <c r="D119" s="5"/>
      <c r="E119" s="33"/>
      <c r="F119" s="33"/>
      <c r="G119" s="33"/>
      <c r="H119" s="33"/>
      <c r="I119" s="2"/>
      <c r="J119" s="2"/>
      <c r="K119" s="5"/>
      <c r="L119" s="5"/>
      <c r="M119" s="5"/>
      <c r="N119" s="5"/>
      <c r="O119" s="5"/>
      <c r="P119" s="5"/>
      <c r="Q119" s="5"/>
      <c r="R119" s="5"/>
      <c r="S119" s="5"/>
      <c r="T119" s="5"/>
      <c r="U119" s="5"/>
      <c r="V119" s="5"/>
      <c r="W119" s="5"/>
      <c r="X119" s="5"/>
      <c r="Y119" s="5"/>
    </row>
    <row r="120" spans="1:25" x14ac:dyDescent="0.25">
      <c r="A120" s="5"/>
      <c r="B120" s="5"/>
      <c r="C120" s="5"/>
      <c r="D120" s="5"/>
      <c r="E120" s="33"/>
      <c r="F120" s="33"/>
      <c r="G120" s="33"/>
      <c r="H120" s="33"/>
      <c r="I120" s="2"/>
      <c r="J120" s="2"/>
      <c r="K120" s="5"/>
      <c r="L120" s="5"/>
      <c r="M120" s="5"/>
      <c r="N120" s="5"/>
      <c r="O120" s="5"/>
      <c r="P120" s="5"/>
      <c r="Q120" s="5"/>
      <c r="R120" s="5"/>
      <c r="S120" s="5"/>
      <c r="T120" s="5"/>
      <c r="U120" s="5"/>
      <c r="V120" s="5"/>
      <c r="W120" s="5"/>
      <c r="X120" s="5"/>
      <c r="Y120" s="5"/>
    </row>
    <row r="121" spans="1:25" x14ac:dyDescent="0.25">
      <c r="A121" s="5"/>
      <c r="B121" s="5"/>
      <c r="C121" s="5"/>
      <c r="D121" s="5"/>
      <c r="E121" s="33"/>
      <c r="F121" s="33"/>
      <c r="G121" s="33"/>
      <c r="H121" s="33"/>
      <c r="I121" s="2"/>
      <c r="J121" s="2"/>
      <c r="K121" s="5"/>
      <c r="L121" s="5"/>
      <c r="M121" s="5"/>
      <c r="N121" s="5"/>
      <c r="O121" s="5"/>
      <c r="P121" s="5"/>
      <c r="Q121" s="5"/>
      <c r="R121" s="5"/>
      <c r="S121" s="5"/>
      <c r="T121" s="5"/>
      <c r="U121" s="5"/>
      <c r="V121" s="5"/>
      <c r="W121" s="5"/>
      <c r="X121" s="5"/>
      <c r="Y121" s="5"/>
    </row>
    <row r="122" spans="1:25" x14ac:dyDescent="0.25">
      <c r="A122" s="5"/>
      <c r="B122" s="5"/>
      <c r="C122" s="5"/>
      <c r="D122" s="5"/>
      <c r="E122" s="33"/>
      <c r="F122" s="33"/>
      <c r="G122" s="33"/>
      <c r="H122" s="33"/>
      <c r="I122" s="2"/>
      <c r="J122" s="2"/>
      <c r="K122" s="5"/>
      <c r="L122" s="5"/>
      <c r="M122" s="5"/>
      <c r="N122" s="5"/>
      <c r="O122" s="5"/>
      <c r="P122" s="5"/>
      <c r="Q122" s="5"/>
      <c r="R122" s="5"/>
      <c r="S122" s="5"/>
      <c r="T122" s="5"/>
      <c r="U122" s="5"/>
      <c r="V122" s="5"/>
      <c r="W122" s="5"/>
      <c r="X122" s="5"/>
      <c r="Y122" s="5"/>
    </row>
    <row r="123" spans="1:25" x14ac:dyDescent="0.25">
      <c r="A123" s="5"/>
      <c r="B123" s="5"/>
      <c r="C123" s="5"/>
      <c r="D123" s="5"/>
      <c r="E123" s="33"/>
      <c r="F123" s="33"/>
      <c r="G123" s="33"/>
      <c r="H123" s="33"/>
      <c r="I123" s="2"/>
      <c r="J123" s="2"/>
      <c r="K123" s="5"/>
      <c r="L123" s="5"/>
      <c r="M123" s="5"/>
      <c r="N123" s="5"/>
      <c r="O123" s="5"/>
      <c r="P123" s="5"/>
      <c r="Q123" s="5"/>
      <c r="R123" s="5"/>
      <c r="S123" s="5"/>
      <c r="T123" s="5"/>
      <c r="U123" s="5"/>
      <c r="V123" s="5"/>
      <c r="W123" s="5"/>
      <c r="X123" s="5"/>
      <c r="Y123" s="5"/>
    </row>
    <row r="124" spans="1:25" x14ac:dyDescent="0.25">
      <c r="A124" s="5"/>
      <c r="B124" s="5"/>
      <c r="C124" s="5"/>
      <c r="D124" s="5"/>
      <c r="E124" s="33"/>
      <c r="F124" s="33"/>
      <c r="G124" s="33"/>
      <c r="H124" s="33"/>
      <c r="I124" s="2"/>
      <c r="J124" s="2"/>
      <c r="K124" s="5"/>
      <c r="L124" s="5"/>
      <c r="M124" s="5"/>
      <c r="N124" s="5"/>
      <c r="O124" s="5"/>
      <c r="P124" s="5"/>
      <c r="Q124" s="5"/>
      <c r="R124" s="5"/>
      <c r="S124" s="5"/>
      <c r="T124" s="5"/>
      <c r="U124" s="5"/>
      <c r="V124" s="5"/>
      <c r="W124" s="5"/>
      <c r="X124" s="5"/>
      <c r="Y124" s="5"/>
    </row>
    <row r="125" spans="1:25" x14ac:dyDescent="0.25">
      <c r="A125" s="5"/>
      <c r="B125" s="5"/>
      <c r="C125" s="5"/>
      <c r="D125" s="5"/>
      <c r="E125" s="33"/>
      <c r="F125" s="33"/>
      <c r="G125" s="33"/>
      <c r="H125" s="33"/>
      <c r="I125" s="2"/>
      <c r="J125" s="2"/>
      <c r="K125" s="5"/>
      <c r="L125" s="5"/>
      <c r="M125" s="5"/>
      <c r="N125" s="5"/>
      <c r="O125" s="5"/>
      <c r="P125" s="5"/>
      <c r="Q125" s="5"/>
      <c r="R125" s="5"/>
      <c r="S125" s="5"/>
      <c r="T125" s="5"/>
      <c r="U125" s="5"/>
      <c r="V125" s="5"/>
      <c r="W125" s="5"/>
      <c r="X125" s="5"/>
      <c r="Y125" s="5"/>
    </row>
    <row r="126" spans="1:25" x14ac:dyDescent="0.25">
      <c r="A126" s="5"/>
      <c r="B126" s="5"/>
      <c r="C126" s="5"/>
      <c r="D126" s="5"/>
      <c r="E126" s="33"/>
      <c r="F126" s="33"/>
      <c r="G126" s="33"/>
      <c r="H126" s="33"/>
      <c r="I126" s="2"/>
      <c r="J126" s="2"/>
      <c r="K126" s="5"/>
      <c r="L126" s="5"/>
      <c r="M126" s="5"/>
      <c r="N126" s="5"/>
      <c r="O126" s="5"/>
      <c r="P126" s="5"/>
      <c r="Q126" s="5"/>
      <c r="R126" s="5"/>
      <c r="S126" s="5"/>
      <c r="T126" s="5"/>
      <c r="U126" s="5"/>
      <c r="V126" s="5"/>
      <c r="W126" s="5"/>
      <c r="X126" s="5"/>
      <c r="Y126" s="5"/>
    </row>
    <row r="127" spans="1:25" x14ac:dyDescent="0.25">
      <c r="A127" s="5"/>
      <c r="B127" s="5"/>
      <c r="C127" s="5"/>
      <c r="D127" s="5"/>
      <c r="E127" s="33"/>
      <c r="F127" s="33"/>
      <c r="G127" s="33"/>
      <c r="H127" s="33"/>
      <c r="I127" s="2"/>
      <c r="J127" s="2"/>
      <c r="K127" s="5"/>
      <c r="L127" s="5"/>
      <c r="M127" s="5"/>
      <c r="N127" s="5"/>
      <c r="O127" s="5"/>
      <c r="P127" s="5"/>
      <c r="Q127" s="5"/>
      <c r="R127" s="5"/>
      <c r="S127" s="5"/>
      <c r="T127" s="5"/>
      <c r="U127" s="5"/>
      <c r="V127" s="5"/>
      <c r="W127" s="5"/>
      <c r="X127" s="5"/>
      <c r="Y127" s="5"/>
    </row>
    <row r="128" spans="1:25" x14ac:dyDescent="0.25">
      <c r="A128" s="5"/>
      <c r="B128" s="5"/>
      <c r="C128" s="5"/>
      <c r="D128" s="5"/>
      <c r="E128" s="33"/>
      <c r="F128" s="33"/>
      <c r="G128" s="33"/>
      <c r="H128" s="33"/>
      <c r="I128" s="2"/>
      <c r="J128" s="2"/>
      <c r="K128" s="5"/>
      <c r="L128" s="5"/>
      <c r="M128" s="5"/>
      <c r="N128" s="5"/>
      <c r="O128" s="5"/>
      <c r="P128" s="5"/>
      <c r="Q128" s="5"/>
      <c r="R128" s="5"/>
      <c r="S128" s="5"/>
      <c r="T128" s="5"/>
      <c r="U128" s="5"/>
      <c r="V128" s="5"/>
      <c r="W128" s="5"/>
      <c r="X128" s="5"/>
      <c r="Y128" s="5"/>
    </row>
    <row r="129" spans="1:25" x14ac:dyDescent="0.25">
      <c r="A129" s="5"/>
      <c r="B129" s="5"/>
      <c r="C129" s="5"/>
      <c r="D129" s="5"/>
      <c r="E129" s="33"/>
      <c r="F129" s="33"/>
      <c r="G129" s="33"/>
      <c r="H129" s="33"/>
      <c r="I129" s="2"/>
      <c r="J129" s="2"/>
      <c r="K129" s="5"/>
      <c r="L129" s="5"/>
      <c r="M129" s="5"/>
      <c r="N129" s="5"/>
      <c r="O129" s="5"/>
      <c r="P129" s="5"/>
      <c r="Q129" s="5"/>
      <c r="R129" s="5"/>
      <c r="S129" s="5"/>
      <c r="T129" s="5"/>
      <c r="U129" s="5"/>
      <c r="V129" s="5"/>
      <c r="W129" s="5"/>
      <c r="X129" s="5"/>
      <c r="Y129" s="5"/>
    </row>
    <row r="130" spans="1:25" x14ac:dyDescent="0.25">
      <c r="A130" s="5"/>
      <c r="B130" s="5"/>
      <c r="C130" s="5"/>
      <c r="D130" s="5"/>
      <c r="E130" s="33"/>
      <c r="F130" s="33"/>
      <c r="G130" s="33"/>
      <c r="H130" s="33"/>
      <c r="I130" s="2"/>
      <c r="J130" s="2"/>
      <c r="K130" s="5"/>
      <c r="L130" s="5"/>
      <c r="M130" s="5"/>
      <c r="N130" s="5"/>
      <c r="O130" s="5"/>
      <c r="P130" s="5"/>
      <c r="Q130" s="5"/>
      <c r="R130" s="5"/>
      <c r="S130" s="5"/>
      <c r="T130" s="5"/>
      <c r="U130" s="5"/>
      <c r="V130" s="5"/>
      <c r="W130" s="5"/>
      <c r="X130" s="5"/>
      <c r="Y130" s="5"/>
    </row>
    <row r="131" spans="1:25" x14ac:dyDescent="0.25">
      <c r="A131" s="5"/>
      <c r="B131" s="5"/>
      <c r="C131" s="5"/>
      <c r="D131" s="5"/>
      <c r="E131" s="33"/>
      <c r="F131" s="33"/>
      <c r="G131" s="33"/>
      <c r="H131" s="33"/>
      <c r="I131" s="2"/>
      <c r="J131" s="2"/>
      <c r="K131" s="5"/>
      <c r="L131" s="5"/>
      <c r="M131" s="5"/>
      <c r="N131" s="5"/>
      <c r="O131" s="5"/>
      <c r="P131" s="5"/>
      <c r="Q131" s="5"/>
      <c r="R131" s="5"/>
      <c r="S131" s="5"/>
      <c r="T131" s="5"/>
      <c r="U131" s="5"/>
      <c r="V131" s="5"/>
      <c r="W131" s="5"/>
      <c r="X131" s="5"/>
      <c r="Y131" s="5"/>
    </row>
    <row r="132" spans="1:25" x14ac:dyDescent="0.25">
      <c r="A132" s="5"/>
      <c r="B132" s="5"/>
      <c r="C132" s="5"/>
      <c r="D132" s="5"/>
      <c r="E132" s="33"/>
      <c r="F132" s="33"/>
      <c r="G132" s="33"/>
      <c r="H132" s="33"/>
      <c r="I132" s="2"/>
      <c r="J132" s="2"/>
      <c r="K132" s="5"/>
      <c r="L132" s="5"/>
      <c r="M132" s="5"/>
      <c r="N132" s="5"/>
      <c r="O132" s="5"/>
      <c r="P132" s="5"/>
      <c r="Q132" s="5"/>
      <c r="R132" s="5"/>
      <c r="S132" s="5"/>
      <c r="T132" s="5"/>
      <c r="U132" s="5"/>
      <c r="V132" s="5"/>
      <c r="W132" s="5"/>
      <c r="X132" s="5"/>
      <c r="Y132" s="5"/>
    </row>
    <row r="133" spans="1:25" x14ac:dyDescent="0.25">
      <c r="A133" s="5"/>
      <c r="B133" s="5"/>
      <c r="C133" s="5"/>
      <c r="D133" s="5"/>
      <c r="E133" s="33"/>
      <c r="F133" s="33"/>
      <c r="G133" s="33"/>
      <c r="H133" s="33"/>
      <c r="I133" s="2"/>
      <c r="J133" s="2"/>
      <c r="K133" s="5"/>
      <c r="L133" s="5"/>
      <c r="M133" s="5"/>
      <c r="N133" s="5"/>
      <c r="O133" s="5"/>
      <c r="P133" s="5"/>
      <c r="Q133" s="5"/>
      <c r="R133" s="5"/>
      <c r="S133" s="5"/>
      <c r="T133" s="5"/>
      <c r="U133" s="5"/>
      <c r="V133" s="5"/>
      <c r="W133" s="5"/>
      <c r="X133" s="5"/>
      <c r="Y133" s="5"/>
    </row>
    <row r="134" spans="1:25" x14ac:dyDescent="0.25">
      <c r="A134" s="5"/>
      <c r="B134" s="5"/>
      <c r="C134" s="5"/>
      <c r="D134" s="5"/>
      <c r="E134" s="33"/>
      <c r="F134" s="33"/>
      <c r="G134" s="33"/>
      <c r="H134" s="33"/>
      <c r="I134" s="2"/>
      <c r="J134" s="2"/>
      <c r="K134" s="5"/>
      <c r="L134" s="5"/>
      <c r="M134" s="5"/>
      <c r="N134" s="5"/>
      <c r="O134" s="5"/>
      <c r="P134" s="5"/>
      <c r="Q134" s="5"/>
      <c r="R134" s="5"/>
      <c r="S134" s="5"/>
      <c r="T134" s="5"/>
      <c r="U134" s="5"/>
      <c r="V134" s="5"/>
      <c r="W134" s="5"/>
      <c r="X134" s="5"/>
      <c r="Y134" s="5"/>
    </row>
    <row r="135" spans="1:25" x14ac:dyDescent="0.25">
      <c r="A135" s="5"/>
      <c r="B135" s="5"/>
      <c r="C135" s="5"/>
      <c r="D135" s="5"/>
      <c r="E135" s="33"/>
      <c r="F135" s="33"/>
      <c r="G135" s="33"/>
      <c r="H135" s="33"/>
      <c r="I135" s="2"/>
      <c r="J135" s="2"/>
      <c r="K135" s="5"/>
      <c r="L135" s="5"/>
      <c r="M135" s="5"/>
      <c r="N135" s="5"/>
      <c r="O135" s="5"/>
      <c r="P135" s="5"/>
      <c r="Q135" s="5"/>
      <c r="R135" s="5"/>
      <c r="S135" s="5"/>
      <c r="T135" s="5"/>
      <c r="U135" s="5"/>
      <c r="V135" s="5"/>
      <c r="W135" s="5"/>
      <c r="X135" s="5"/>
      <c r="Y135" s="5"/>
    </row>
    <row r="136" spans="1:25" x14ac:dyDescent="0.2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25">
      <c r="A137" s="2"/>
      <c r="B137" s="7" t="s">
        <v>7</v>
      </c>
      <c r="C137" s="8"/>
      <c r="D137" s="8"/>
      <c r="E137" s="8"/>
      <c r="F137" s="8"/>
      <c r="G137" s="107"/>
      <c r="H137" s="9"/>
      <c r="I137" s="9"/>
      <c r="J137" s="9"/>
      <c r="K137" s="8"/>
      <c r="L137" s="8"/>
      <c r="M137" s="8"/>
      <c r="N137" s="34"/>
      <c r="O137" s="8"/>
      <c r="P137" s="8"/>
      <c r="W137" s="5"/>
      <c r="X137" s="5"/>
      <c r="Y137" s="5"/>
    </row>
    <row r="138" spans="1:25" x14ac:dyDescent="0.25">
      <c r="A138" s="2"/>
      <c r="B138" s="10" t="s">
        <v>80</v>
      </c>
      <c r="C138" s="11"/>
      <c r="D138" s="11"/>
      <c r="E138" s="11"/>
      <c r="F138" s="11"/>
      <c r="G138" s="108"/>
      <c r="H138" s="12"/>
      <c r="I138" s="12"/>
      <c r="J138" s="12"/>
      <c r="K138" s="11"/>
      <c r="L138" s="11"/>
      <c r="M138" s="11"/>
      <c r="N138" s="13"/>
      <c r="O138" s="282"/>
      <c r="P138" s="11"/>
      <c r="W138" s="5"/>
      <c r="X138" s="5"/>
      <c r="Y138" s="5"/>
    </row>
    <row r="139" spans="1:25" x14ac:dyDescent="0.25">
      <c r="A139" s="2"/>
      <c r="B139" s="10" t="s">
        <v>90</v>
      </c>
      <c r="C139" s="11"/>
      <c r="D139" s="11"/>
      <c r="E139" s="11"/>
      <c r="F139" s="11"/>
      <c r="G139" s="108"/>
      <c r="H139" s="12"/>
      <c r="I139" s="12"/>
      <c r="J139" s="12"/>
      <c r="K139" s="11"/>
      <c r="L139" s="11"/>
      <c r="M139" s="11"/>
      <c r="N139" s="13"/>
      <c r="O139" s="282"/>
      <c r="P139" s="11"/>
      <c r="W139" s="5"/>
      <c r="X139" s="5"/>
      <c r="Y139" s="5"/>
    </row>
    <row r="140" spans="1:25" x14ac:dyDescent="0.25">
      <c r="A140" s="2"/>
      <c r="B140" s="10" t="s">
        <v>55</v>
      </c>
      <c r="C140" s="11"/>
      <c r="D140" s="11"/>
      <c r="E140" s="11"/>
      <c r="F140" s="11"/>
      <c r="G140" s="108"/>
      <c r="H140" s="12"/>
      <c r="I140" s="12"/>
      <c r="J140" s="12"/>
      <c r="K140" s="11"/>
      <c r="L140" s="11"/>
      <c r="M140" s="11"/>
      <c r="N140" s="13"/>
      <c r="O140" s="282"/>
      <c r="P140" s="11"/>
      <c r="W140" s="5"/>
      <c r="X140" s="5"/>
      <c r="Y140" s="5"/>
    </row>
    <row r="141" spans="1:25" x14ac:dyDescent="0.25">
      <c r="A141" s="2"/>
      <c r="B141" s="10" t="s">
        <v>56</v>
      </c>
      <c r="C141" s="11"/>
      <c r="D141" s="11"/>
      <c r="E141" s="11"/>
      <c r="F141" s="11"/>
      <c r="G141" s="108"/>
      <c r="H141" s="12"/>
      <c r="I141" s="12"/>
      <c r="J141" s="12"/>
      <c r="K141" s="11"/>
      <c r="L141" s="11"/>
      <c r="M141" s="11"/>
      <c r="N141" s="13"/>
      <c r="O141" s="282"/>
      <c r="P141" s="11"/>
      <c r="W141" s="5"/>
      <c r="X141" s="5"/>
      <c r="Y141" s="5"/>
    </row>
    <row r="142" spans="1:25" x14ac:dyDescent="0.25">
      <c r="A142" s="2"/>
      <c r="B142" s="10"/>
      <c r="C142" s="11"/>
      <c r="D142" s="11"/>
      <c r="E142" s="11"/>
      <c r="F142" s="11"/>
      <c r="G142" s="108"/>
      <c r="H142" s="12"/>
      <c r="I142" s="12"/>
      <c r="J142" s="12"/>
      <c r="K142" s="11"/>
      <c r="L142" s="11"/>
      <c r="M142" s="11"/>
      <c r="N142" s="13"/>
      <c r="O142" s="282"/>
      <c r="P142" s="11"/>
      <c r="W142" s="5"/>
      <c r="X142" s="5"/>
      <c r="Y142" s="5"/>
    </row>
    <row r="143" spans="1:25" x14ac:dyDescent="0.25">
      <c r="A143" s="2"/>
      <c r="B143" s="14" t="s">
        <v>8</v>
      </c>
      <c r="C143" s="11"/>
      <c r="D143" s="11"/>
      <c r="E143" s="11"/>
      <c r="F143" s="11"/>
      <c r="G143" s="108"/>
      <c r="H143" s="12"/>
      <c r="I143" s="12"/>
      <c r="J143" s="12"/>
      <c r="K143" s="11"/>
      <c r="L143" s="11"/>
      <c r="M143" s="11"/>
      <c r="N143" s="13"/>
      <c r="O143" s="282"/>
      <c r="P143" s="11"/>
      <c r="W143" s="5"/>
      <c r="X143" s="5"/>
      <c r="Y143" s="5"/>
    </row>
    <row r="144" spans="1:25" x14ac:dyDescent="0.25">
      <c r="A144" s="2"/>
      <c r="B144" s="10" t="s">
        <v>81</v>
      </c>
      <c r="C144" s="11"/>
      <c r="D144" s="11"/>
      <c r="E144" s="11"/>
      <c r="F144" s="11"/>
      <c r="G144" s="108"/>
      <c r="H144" s="12"/>
      <c r="I144" s="12"/>
      <c r="J144" s="12"/>
      <c r="K144" s="11"/>
      <c r="L144" s="11"/>
      <c r="M144" s="11"/>
      <c r="N144" s="13"/>
      <c r="O144" s="282"/>
      <c r="P144" s="11"/>
      <c r="W144" s="5"/>
      <c r="X144" s="5"/>
      <c r="Y144" s="5"/>
    </row>
    <row r="145" spans="1:25" x14ac:dyDescent="0.25">
      <c r="A145" s="2"/>
      <c r="B145" s="15"/>
      <c r="C145" s="16"/>
      <c r="D145" s="16"/>
      <c r="E145" s="16"/>
      <c r="F145" s="16"/>
      <c r="G145" s="109"/>
      <c r="H145" s="17"/>
      <c r="I145" s="17"/>
      <c r="J145" s="17"/>
      <c r="K145" s="16"/>
      <c r="L145" s="16"/>
      <c r="M145" s="16"/>
      <c r="N145" s="18"/>
      <c r="O145" s="16"/>
      <c r="P145" s="16"/>
      <c r="W145" s="5"/>
      <c r="X145" s="5"/>
      <c r="Y145" s="5"/>
    </row>
    <row r="146" spans="1:25" x14ac:dyDescent="0.2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25">
      <c r="A147" s="2"/>
      <c r="B147" s="19" t="str">
        <f>CONCATENATE("Version ",'Change Log'!$B$3," – © 2015-",YEAR('Change Log'!$A$3),", William W. Davis, MSPM, PMP")</f>
        <v>Version 4.3 – © 2015-2020,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25">
      <c r="A148" s="2"/>
      <c r="B148" s="375" t="s">
        <v>140</v>
      </c>
      <c r="C148" s="375"/>
      <c r="D148" s="375"/>
      <c r="E148" s="375"/>
      <c r="F148" s="375"/>
      <c r="G148" s="375"/>
      <c r="H148" s="375"/>
      <c r="I148" s="375"/>
      <c r="J148" s="375"/>
      <c r="K148" s="48"/>
      <c r="L148" s="48"/>
      <c r="M148" s="48"/>
      <c r="N148" s="5"/>
      <c r="O148" s="5"/>
      <c r="P148" s="5"/>
      <c r="Q148" s="5"/>
      <c r="R148" s="5"/>
      <c r="S148" s="5"/>
      <c r="T148" s="5"/>
      <c r="U148" s="5"/>
      <c r="V148" s="5"/>
      <c r="W148" s="5"/>
      <c r="X148" s="5"/>
      <c r="Y148" s="5"/>
    </row>
    <row r="149" spans="1:25" x14ac:dyDescent="0.25">
      <c r="A149" s="2"/>
      <c r="B149" s="375" t="s">
        <v>141</v>
      </c>
      <c r="C149" s="375"/>
      <c r="D149" s="375"/>
      <c r="E149" s="375"/>
      <c r="F149" s="375"/>
      <c r="G149" s="375"/>
      <c r="H149" s="375"/>
      <c r="I149" s="375"/>
      <c r="J149" s="375"/>
      <c r="K149" s="48"/>
      <c r="L149" s="48"/>
      <c r="M149" s="48"/>
      <c r="N149" s="5"/>
      <c r="O149" s="5"/>
      <c r="P149" s="5"/>
      <c r="Q149" s="5"/>
      <c r="R149" s="5"/>
      <c r="S149" s="5"/>
      <c r="T149" s="5"/>
      <c r="U149" s="5"/>
      <c r="V149" s="5"/>
      <c r="W149" s="5"/>
      <c r="X149" s="5"/>
      <c r="Y149" s="5"/>
    </row>
    <row r="150" spans="1:25" x14ac:dyDescent="0.25">
      <c r="A150" s="2"/>
      <c r="B150" s="375" t="s">
        <v>94</v>
      </c>
      <c r="C150" s="375"/>
      <c r="D150" s="375"/>
      <c r="E150" s="375"/>
      <c r="F150" s="375"/>
      <c r="G150" s="375"/>
      <c r="H150" s="375"/>
      <c r="I150" s="375"/>
      <c r="J150" s="375"/>
      <c r="K150" s="48"/>
      <c r="L150" s="48"/>
      <c r="M150" s="48"/>
      <c r="N150" s="5"/>
      <c r="O150" s="5"/>
      <c r="P150" s="5"/>
      <c r="Q150" s="5"/>
      <c r="R150" s="5"/>
      <c r="S150" s="5"/>
      <c r="T150" s="5"/>
      <c r="U150" s="5"/>
      <c r="V150" s="5"/>
      <c r="W150" s="5"/>
      <c r="X150" s="5"/>
      <c r="Y150" s="5"/>
    </row>
    <row r="151" spans="1:25" x14ac:dyDescent="0.25">
      <c r="A151" s="2"/>
      <c r="B151" s="375" t="s">
        <v>220</v>
      </c>
      <c r="C151" s="375"/>
      <c r="D151" s="375"/>
      <c r="E151" s="375"/>
      <c r="F151" s="375"/>
      <c r="G151" s="375"/>
      <c r="H151" s="375"/>
      <c r="I151" s="375"/>
      <c r="J151" s="375"/>
      <c r="K151" s="48"/>
      <c r="L151" s="48"/>
      <c r="M151" s="48"/>
      <c r="N151" s="5"/>
      <c r="O151" s="5"/>
      <c r="P151" s="5"/>
      <c r="Q151" s="5"/>
      <c r="R151" s="5"/>
      <c r="S151" s="5"/>
      <c r="T151" s="5"/>
      <c r="U151" s="5"/>
      <c r="V151" s="5"/>
      <c r="W151" s="5"/>
      <c r="X151" s="5"/>
      <c r="Y151" s="5"/>
    </row>
    <row r="152" spans="1:25" x14ac:dyDescent="0.25">
      <c r="A152" s="2"/>
      <c r="B152" s="375" t="s">
        <v>851</v>
      </c>
      <c r="C152" s="375"/>
      <c r="D152" s="375"/>
      <c r="E152" s="375"/>
      <c r="F152" s="375"/>
      <c r="G152" s="375"/>
      <c r="H152" s="375"/>
      <c r="I152" s="375"/>
      <c r="J152" s="375"/>
      <c r="K152" s="375"/>
      <c r="L152" s="48"/>
      <c r="M152" s="48"/>
      <c r="N152" s="5"/>
      <c r="O152" s="5"/>
      <c r="P152" s="5"/>
      <c r="Q152" s="5"/>
      <c r="R152" s="5"/>
      <c r="S152" s="5"/>
      <c r="T152" s="5"/>
      <c r="U152" s="5"/>
      <c r="V152" s="5"/>
      <c r="W152" s="5"/>
      <c r="X152" s="5"/>
      <c r="Y152" s="5"/>
    </row>
    <row r="153" spans="1:25" x14ac:dyDescent="0.25">
      <c r="A153" s="2"/>
      <c r="B153" s="155" t="s">
        <v>215</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25">
      <c r="A154" s="2"/>
      <c r="B154" s="155" t="s">
        <v>92</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25">
      <c r="A155" s="2"/>
      <c r="B155" s="155" t="s">
        <v>214</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25">
      <c r="A156" s="2"/>
      <c r="B156" s="155" t="s">
        <v>216</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25">
      <c r="A157" s="2"/>
      <c r="B157" s="155" t="s">
        <v>761</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25">
      <c r="A158" s="2"/>
      <c r="B158" s="155" t="s">
        <v>762</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25">
      <c r="A159" s="2"/>
      <c r="B159" s="155"/>
      <c r="C159" s="2"/>
      <c r="D159" s="5"/>
      <c r="E159" s="5"/>
      <c r="F159" s="5"/>
      <c r="G159" s="5"/>
      <c r="H159" s="5"/>
      <c r="I159" s="2"/>
      <c r="J159" s="2"/>
      <c r="K159" s="5"/>
      <c r="L159" s="2"/>
      <c r="M159" s="2"/>
      <c r="N159" s="5"/>
      <c r="O159" s="5"/>
      <c r="P159" s="5"/>
      <c r="Q159" s="5"/>
    </row>
    <row r="160" spans="1:25" x14ac:dyDescent="0.25">
      <c r="B160" s="155" t="s">
        <v>763</v>
      </c>
    </row>
    <row r="161" spans="1:13" x14ac:dyDescent="0.25">
      <c r="B161" s="155" t="s">
        <v>91</v>
      </c>
    </row>
    <row r="162" spans="1:13" x14ac:dyDescent="0.25">
      <c r="B162" s="376" t="s">
        <v>768</v>
      </c>
      <c r="C162" s="376"/>
      <c r="D162" s="376"/>
      <c r="E162" s="376"/>
      <c r="F162" s="376"/>
      <c r="G162" s="376"/>
      <c r="H162" s="376"/>
    </row>
    <row r="171" spans="1:13" x14ac:dyDescent="0.25">
      <c r="A171"/>
      <c r="B171"/>
      <c r="C171"/>
      <c r="L171"/>
      <c r="M171"/>
    </row>
    <row r="172" spans="1:13" x14ac:dyDescent="0.25">
      <c r="A172"/>
      <c r="B172"/>
      <c r="C172"/>
      <c r="L172"/>
      <c r="M172"/>
    </row>
    <row r="173" spans="1:13" x14ac:dyDescent="0.25">
      <c r="A173"/>
      <c r="B173"/>
      <c r="C173"/>
      <c r="L173"/>
      <c r="M173"/>
    </row>
    <row r="174" spans="1:13" x14ac:dyDescent="0.25">
      <c r="A174"/>
      <c r="B174"/>
      <c r="C174"/>
      <c r="L174"/>
      <c r="M174"/>
    </row>
    <row r="175" spans="1:13" x14ac:dyDescent="0.25">
      <c r="A175"/>
      <c r="B175"/>
      <c r="C175"/>
      <c r="L175"/>
      <c r="M175"/>
    </row>
    <row r="176" spans="1:13" x14ac:dyDescent="0.25">
      <c r="A176"/>
      <c r="B176"/>
      <c r="C176"/>
      <c r="L176"/>
      <c r="M176"/>
    </row>
    <row r="177" spans="1:13" x14ac:dyDescent="0.25">
      <c r="A177"/>
      <c r="B177"/>
      <c r="C177"/>
      <c r="L177"/>
      <c r="M177"/>
    </row>
    <row r="178" spans="1:13" x14ac:dyDescent="0.25">
      <c r="A178"/>
      <c r="B178"/>
      <c r="C178"/>
      <c r="L178"/>
      <c r="M178"/>
    </row>
    <row r="179" spans="1:13" x14ac:dyDescent="0.25">
      <c r="A179"/>
      <c r="B179"/>
      <c r="C179"/>
      <c r="L179"/>
      <c r="M179"/>
    </row>
    <row r="180" spans="1:13" x14ac:dyDescent="0.25">
      <c r="A180"/>
      <c r="B180"/>
      <c r="C180"/>
      <c r="L180"/>
      <c r="M180"/>
    </row>
    <row r="181" spans="1:13" x14ac:dyDescent="0.25">
      <c r="A181"/>
      <c r="B181"/>
      <c r="C181"/>
      <c r="L181"/>
      <c r="M181"/>
    </row>
    <row r="182" spans="1:13" x14ac:dyDescent="0.25">
      <c r="A182"/>
      <c r="B182"/>
      <c r="C182"/>
      <c r="L182"/>
      <c r="M182"/>
    </row>
    <row r="183" spans="1:13" x14ac:dyDescent="0.25">
      <c r="A183"/>
      <c r="B183"/>
      <c r="C183"/>
      <c r="L183"/>
      <c r="M183"/>
    </row>
    <row r="184" spans="1:13" x14ac:dyDescent="0.25">
      <c r="A184"/>
      <c r="B184"/>
      <c r="C184"/>
      <c r="L184"/>
      <c r="M184"/>
    </row>
    <row r="185" spans="1:13" x14ac:dyDescent="0.25">
      <c r="A185"/>
      <c r="B185"/>
      <c r="C185"/>
      <c r="L185"/>
      <c r="M185"/>
    </row>
    <row r="186" spans="1:13" x14ac:dyDescent="0.25">
      <c r="A186"/>
      <c r="B186"/>
      <c r="C186"/>
      <c r="L186"/>
      <c r="M186"/>
    </row>
    <row r="187" spans="1:13" x14ac:dyDescent="0.25">
      <c r="A187"/>
      <c r="B187"/>
      <c r="C187"/>
      <c r="L187"/>
      <c r="M187"/>
    </row>
    <row r="188" spans="1:13" x14ac:dyDescent="0.25">
      <c r="A188"/>
      <c r="B188"/>
      <c r="C188"/>
      <c r="L188"/>
      <c r="M188"/>
    </row>
    <row r="189" spans="1:13" x14ac:dyDescent="0.25">
      <c r="A189"/>
      <c r="B189"/>
      <c r="C189"/>
      <c r="L189"/>
      <c r="M189"/>
    </row>
    <row r="190" spans="1:13" x14ac:dyDescent="0.25">
      <c r="A190"/>
      <c r="B190"/>
      <c r="C190"/>
      <c r="L190"/>
      <c r="M190"/>
    </row>
    <row r="191" spans="1:13" x14ac:dyDescent="0.25">
      <c r="A191"/>
      <c r="B191"/>
      <c r="C191"/>
      <c r="L191"/>
      <c r="M191"/>
    </row>
    <row r="192" spans="1:13" x14ac:dyDescent="0.25">
      <c r="A192"/>
      <c r="B192"/>
      <c r="C192"/>
      <c r="L192"/>
      <c r="M192"/>
    </row>
    <row r="193" spans="1:13" x14ac:dyDescent="0.25">
      <c r="A193"/>
      <c r="B193"/>
      <c r="C193"/>
      <c r="L193"/>
      <c r="M193"/>
    </row>
    <row r="194" spans="1:13" x14ac:dyDescent="0.25">
      <c r="A194"/>
      <c r="B194"/>
      <c r="C194"/>
      <c r="L194"/>
      <c r="M194"/>
    </row>
    <row r="195" spans="1:13" x14ac:dyDescent="0.25">
      <c r="A195"/>
      <c r="B195"/>
      <c r="C195"/>
      <c r="L195"/>
      <c r="M195"/>
    </row>
    <row r="196" spans="1:13" x14ac:dyDescent="0.25">
      <c r="A196"/>
      <c r="B196"/>
      <c r="C196"/>
      <c r="L196"/>
      <c r="M196"/>
    </row>
    <row r="197" spans="1:13" x14ac:dyDescent="0.25">
      <c r="A197"/>
      <c r="B197"/>
      <c r="C197"/>
      <c r="L197"/>
      <c r="M197"/>
    </row>
    <row r="198" spans="1:13" x14ac:dyDescent="0.25">
      <c r="A198"/>
      <c r="B198"/>
      <c r="C198"/>
      <c r="L198"/>
      <c r="M198"/>
    </row>
    <row r="199" spans="1:13" x14ac:dyDescent="0.25">
      <c r="A199"/>
      <c r="B199"/>
      <c r="C199"/>
      <c r="L199"/>
      <c r="M199"/>
    </row>
    <row r="200" spans="1:13" x14ac:dyDescent="0.25">
      <c r="A200"/>
      <c r="B200"/>
      <c r="C200"/>
      <c r="L200"/>
      <c r="M200"/>
    </row>
    <row r="201" spans="1:13" x14ac:dyDescent="0.25">
      <c r="A201"/>
      <c r="B201"/>
      <c r="C201"/>
      <c r="L201"/>
      <c r="M201"/>
    </row>
    <row r="202" spans="1:13" x14ac:dyDescent="0.25">
      <c r="A202"/>
      <c r="B202"/>
      <c r="C202"/>
      <c r="L202"/>
      <c r="M202"/>
    </row>
    <row r="203" spans="1:13" x14ac:dyDescent="0.25">
      <c r="A203"/>
      <c r="B203"/>
      <c r="C203"/>
      <c r="L203"/>
      <c r="M203"/>
    </row>
    <row r="204" spans="1:13" x14ac:dyDescent="0.25">
      <c r="A204"/>
      <c r="B204"/>
      <c r="C204"/>
      <c r="L204"/>
      <c r="M204"/>
    </row>
    <row r="205" spans="1:13" x14ac:dyDescent="0.25">
      <c r="A205"/>
      <c r="B205"/>
      <c r="C205"/>
      <c r="L205"/>
      <c r="M205"/>
    </row>
    <row r="206" spans="1:13" x14ac:dyDescent="0.25">
      <c r="A206"/>
      <c r="B206"/>
      <c r="C206"/>
      <c r="L206"/>
      <c r="M206"/>
    </row>
    <row r="207" spans="1:13" x14ac:dyDescent="0.25">
      <c r="A207"/>
      <c r="B207"/>
      <c r="C207"/>
      <c r="L207"/>
      <c r="M207"/>
    </row>
    <row r="208" spans="1:13" x14ac:dyDescent="0.25">
      <c r="A208"/>
      <c r="B208"/>
      <c r="C208"/>
      <c r="L208"/>
      <c r="M208"/>
    </row>
    <row r="209" spans="1:13" x14ac:dyDescent="0.25">
      <c r="A209"/>
      <c r="B209"/>
      <c r="C209"/>
      <c r="L209"/>
      <c r="M209"/>
    </row>
    <row r="210" spans="1:13" x14ac:dyDescent="0.25">
      <c r="A210"/>
      <c r="B210"/>
      <c r="C210"/>
      <c r="L210"/>
      <c r="M210"/>
    </row>
    <row r="211" spans="1:13" x14ac:dyDescent="0.25">
      <c r="A211"/>
      <c r="B211"/>
      <c r="C211"/>
      <c r="L211"/>
      <c r="M211"/>
    </row>
    <row r="212" spans="1:13" x14ac:dyDescent="0.25">
      <c r="A212"/>
      <c r="B212"/>
      <c r="C212"/>
      <c r="L212"/>
      <c r="M212"/>
    </row>
    <row r="213" spans="1:13" x14ac:dyDescent="0.25">
      <c r="A213"/>
      <c r="B213"/>
      <c r="C213"/>
      <c r="L213"/>
      <c r="M213"/>
    </row>
    <row r="214" spans="1:13" x14ac:dyDescent="0.25">
      <c r="A214"/>
      <c r="B214"/>
      <c r="C214"/>
      <c r="L214"/>
      <c r="M214"/>
    </row>
    <row r="215" spans="1:13" x14ac:dyDescent="0.25">
      <c r="A215"/>
      <c r="B215"/>
      <c r="C215"/>
      <c r="L215"/>
      <c r="M215"/>
    </row>
    <row r="216" spans="1:13" x14ac:dyDescent="0.25">
      <c r="A216"/>
      <c r="B216"/>
      <c r="C216"/>
      <c r="L216"/>
      <c r="M216"/>
    </row>
    <row r="217" spans="1:13" x14ac:dyDescent="0.25">
      <c r="A217"/>
      <c r="B217"/>
      <c r="C217"/>
      <c r="L217"/>
      <c r="M217"/>
    </row>
    <row r="218" spans="1:13" x14ac:dyDescent="0.25">
      <c r="A218"/>
      <c r="B218"/>
      <c r="C218"/>
      <c r="L218"/>
      <c r="M218"/>
    </row>
    <row r="219" spans="1:13" x14ac:dyDescent="0.25">
      <c r="A219"/>
      <c r="B219"/>
      <c r="C219"/>
      <c r="L219"/>
      <c r="M219"/>
    </row>
    <row r="220" spans="1:13" x14ac:dyDescent="0.25">
      <c r="A220"/>
      <c r="B220"/>
      <c r="C220"/>
      <c r="L220"/>
      <c r="M220"/>
    </row>
    <row r="221" spans="1:13" x14ac:dyDescent="0.25">
      <c r="A221"/>
      <c r="B221"/>
      <c r="C221"/>
      <c r="L221"/>
      <c r="M221"/>
    </row>
    <row r="222" spans="1:13" x14ac:dyDescent="0.25">
      <c r="A222"/>
      <c r="B222"/>
      <c r="C222"/>
      <c r="L222"/>
      <c r="M222"/>
    </row>
    <row r="223" spans="1:13" x14ac:dyDescent="0.25">
      <c r="A223"/>
      <c r="B223"/>
      <c r="C223"/>
      <c r="L223"/>
      <c r="M223"/>
    </row>
    <row r="224" spans="1:13" x14ac:dyDescent="0.25">
      <c r="A224"/>
      <c r="B224"/>
      <c r="C224"/>
      <c r="L224"/>
      <c r="M224"/>
    </row>
    <row r="225" spans="1:13" x14ac:dyDescent="0.25">
      <c r="A225"/>
      <c r="B225"/>
      <c r="C225"/>
      <c r="L225"/>
      <c r="M225"/>
    </row>
    <row r="226" spans="1:13" x14ac:dyDescent="0.25">
      <c r="A226"/>
      <c r="B226"/>
      <c r="C226"/>
      <c r="L226"/>
      <c r="M226"/>
    </row>
    <row r="227" spans="1:13" x14ac:dyDescent="0.25">
      <c r="A227"/>
      <c r="B227"/>
      <c r="C227"/>
      <c r="L227"/>
      <c r="M227"/>
    </row>
    <row r="228" spans="1:13" x14ac:dyDescent="0.25">
      <c r="A228"/>
      <c r="B228"/>
      <c r="C228"/>
      <c r="L228"/>
      <c r="M228"/>
    </row>
    <row r="229" spans="1:13" x14ac:dyDescent="0.25">
      <c r="A229"/>
      <c r="B229"/>
      <c r="C229"/>
      <c r="L229"/>
      <c r="M229"/>
    </row>
    <row r="230" spans="1:13" x14ac:dyDescent="0.25">
      <c r="A230"/>
      <c r="B230"/>
      <c r="C230"/>
      <c r="L230"/>
      <c r="M230"/>
    </row>
    <row r="231" spans="1:13" x14ac:dyDescent="0.25">
      <c r="A231"/>
      <c r="B231"/>
      <c r="C231"/>
      <c r="L231"/>
      <c r="M231"/>
    </row>
    <row r="232" spans="1:13" x14ac:dyDescent="0.25">
      <c r="A232"/>
      <c r="B232"/>
      <c r="C232"/>
      <c r="L232"/>
      <c r="M232"/>
    </row>
    <row r="233" spans="1:13" x14ac:dyDescent="0.25">
      <c r="A233"/>
      <c r="B233"/>
      <c r="C233"/>
      <c r="L233"/>
      <c r="M233"/>
    </row>
    <row r="234" spans="1:13" x14ac:dyDescent="0.25">
      <c r="A234"/>
      <c r="B234"/>
      <c r="C234"/>
      <c r="L234"/>
      <c r="M234"/>
    </row>
    <row r="235" spans="1:13" x14ac:dyDescent="0.25">
      <c r="A235"/>
      <c r="B235"/>
      <c r="C235"/>
      <c r="L235"/>
      <c r="M235"/>
    </row>
    <row r="236" spans="1:13" x14ac:dyDescent="0.25">
      <c r="A236"/>
      <c r="B236"/>
      <c r="C236"/>
      <c r="L236"/>
      <c r="M236"/>
    </row>
    <row r="237" spans="1:13" x14ac:dyDescent="0.25">
      <c r="A237"/>
      <c r="B237"/>
      <c r="C237"/>
      <c r="L237"/>
      <c r="M237"/>
    </row>
    <row r="238" spans="1:13" x14ac:dyDescent="0.25">
      <c r="A238"/>
      <c r="B238"/>
      <c r="C238"/>
      <c r="L238"/>
      <c r="M238"/>
    </row>
    <row r="239" spans="1:13" x14ac:dyDescent="0.25">
      <c r="A239"/>
      <c r="B239"/>
      <c r="C239"/>
      <c r="L239"/>
      <c r="M239"/>
    </row>
    <row r="240" spans="1:13" x14ac:dyDescent="0.25">
      <c r="A240"/>
      <c r="B240"/>
      <c r="C240"/>
      <c r="L240"/>
      <c r="M240"/>
    </row>
    <row r="241" spans="1:13" x14ac:dyDescent="0.25">
      <c r="A241"/>
      <c r="B241"/>
      <c r="C241"/>
      <c r="L241"/>
      <c r="M241"/>
    </row>
    <row r="242" spans="1:13" x14ac:dyDescent="0.25">
      <c r="A242"/>
      <c r="B242"/>
      <c r="C242"/>
      <c r="L242"/>
      <c r="M242"/>
    </row>
    <row r="243" spans="1:13" x14ac:dyDescent="0.25">
      <c r="A243"/>
      <c r="B243"/>
      <c r="C243"/>
      <c r="L243"/>
      <c r="M243"/>
    </row>
    <row r="244" spans="1:13" x14ac:dyDescent="0.25">
      <c r="A244"/>
      <c r="B244"/>
      <c r="C244"/>
      <c r="L244"/>
      <c r="M244"/>
    </row>
    <row r="245" spans="1:13" x14ac:dyDescent="0.25">
      <c r="A245"/>
      <c r="B245"/>
      <c r="C245"/>
      <c r="L245"/>
      <c r="M245"/>
    </row>
    <row r="246" spans="1:13" x14ac:dyDescent="0.25">
      <c r="A246"/>
      <c r="B246"/>
      <c r="C246"/>
      <c r="L246"/>
      <c r="M246"/>
    </row>
    <row r="247" spans="1:13" x14ac:dyDescent="0.25">
      <c r="A247"/>
      <c r="B247"/>
      <c r="C247"/>
      <c r="L247"/>
      <c r="M247"/>
    </row>
    <row r="248" spans="1:13" x14ac:dyDescent="0.25">
      <c r="A248"/>
      <c r="B248"/>
      <c r="C248"/>
      <c r="L248"/>
      <c r="M248"/>
    </row>
    <row r="249" spans="1:13" x14ac:dyDescent="0.25">
      <c r="A249"/>
      <c r="B249"/>
      <c r="C249"/>
      <c r="L249"/>
      <c r="M249"/>
    </row>
    <row r="250" spans="1:13" x14ac:dyDescent="0.25">
      <c r="A250"/>
      <c r="B250"/>
      <c r="C250"/>
      <c r="L250"/>
      <c r="M250"/>
    </row>
    <row r="251" spans="1:13" x14ac:dyDescent="0.25">
      <c r="A251"/>
      <c r="B251"/>
      <c r="C251"/>
      <c r="L251"/>
      <c r="M251"/>
    </row>
    <row r="252" spans="1:13" x14ac:dyDescent="0.25">
      <c r="A252"/>
      <c r="B252"/>
      <c r="C252"/>
      <c r="L252"/>
      <c r="M252"/>
    </row>
    <row r="253" spans="1:13" x14ac:dyDescent="0.25">
      <c r="A253"/>
      <c r="B253"/>
      <c r="C253"/>
      <c r="L253"/>
      <c r="M253"/>
    </row>
    <row r="254" spans="1:13" x14ac:dyDescent="0.25">
      <c r="A254"/>
      <c r="B254"/>
      <c r="C254"/>
      <c r="L254"/>
      <c r="M254"/>
    </row>
    <row r="255" spans="1:13" x14ac:dyDescent="0.25">
      <c r="A255"/>
      <c r="B255"/>
      <c r="C255"/>
      <c r="L255"/>
      <c r="M255"/>
    </row>
    <row r="256" spans="1:13" x14ac:dyDescent="0.25">
      <c r="A256"/>
      <c r="B256"/>
      <c r="C256"/>
      <c r="L256"/>
      <c r="M256"/>
    </row>
    <row r="257" spans="1:13" x14ac:dyDescent="0.25">
      <c r="A257"/>
      <c r="B257"/>
      <c r="C257"/>
      <c r="L257"/>
      <c r="M257"/>
    </row>
    <row r="258" spans="1:13" x14ac:dyDescent="0.25">
      <c r="A258"/>
      <c r="B258"/>
      <c r="C258"/>
      <c r="L258"/>
      <c r="M258"/>
    </row>
    <row r="259" spans="1:13" x14ac:dyDescent="0.25">
      <c r="A259"/>
      <c r="B259"/>
      <c r="C259"/>
      <c r="L259"/>
      <c r="M259"/>
    </row>
    <row r="260" spans="1:13" x14ac:dyDescent="0.25">
      <c r="A260"/>
      <c r="B260"/>
      <c r="C260"/>
      <c r="L260"/>
      <c r="M260"/>
    </row>
    <row r="261" spans="1:13" x14ac:dyDescent="0.25">
      <c r="A261"/>
      <c r="B261"/>
      <c r="C261"/>
      <c r="L261"/>
      <c r="M261"/>
    </row>
    <row r="262" spans="1:13" x14ac:dyDescent="0.25">
      <c r="A262"/>
      <c r="B262"/>
      <c r="C262"/>
      <c r="L262"/>
      <c r="M262"/>
    </row>
    <row r="263" spans="1:13" x14ac:dyDescent="0.25">
      <c r="A263"/>
      <c r="B263"/>
      <c r="C263"/>
      <c r="L263"/>
      <c r="M263"/>
    </row>
    <row r="264" spans="1:13" x14ac:dyDescent="0.25">
      <c r="A264"/>
      <c r="B264"/>
      <c r="C264"/>
      <c r="L264"/>
      <c r="M264"/>
    </row>
    <row r="265" spans="1:13" x14ac:dyDescent="0.25">
      <c r="A265"/>
      <c r="B265"/>
      <c r="C265"/>
      <c r="L265"/>
      <c r="M265"/>
    </row>
    <row r="266" spans="1:13" x14ac:dyDescent="0.25">
      <c r="A266"/>
      <c r="B266"/>
      <c r="C266"/>
      <c r="L266"/>
      <c r="M266"/>
    </row>
    <row r="267" spans="1:13" x14ac:dyDescent="0.25">
      <c r="A267"/>
      <c r="B267"/>
      <c r="C267"/>
      <c r="L267"/>
      <c r="M267"/>
    </row>
    <row r="268" spans="1:13" x14ac:dyDescent="0.25">
      <c r="A268"/>
      <c r="B268"/>
      <c r="C268"/>
      <c r="L268"/>
      <c r="M268"/>
    </row>
    <row r="269" spans="1:13" x14ac:dyDescent="0.25">
      <c r="A269"/>
      <c r="B269"/>
      <c r="C269"/>
      <c r="L269"/>
      <c r="M269"/>
    </row>
    <row r="270" spans="1:13" x14ac:dyDescent="0.25">
      <c r="A270"/>
      <c r="B270"/>
      <c r="C270"/>
      <c r="L270"/>
      <c r="M270"/>
    </row>
    <row r="271" spans="1:13" x14ac:dyDescent="0.25">
      <c r="A271"/>
      <c r="B271"/>
      <c r="C271"/>
      <c r="L271"/>
      <c r="M271"/>
    </row>
    <row r="272" spans="1:13" x14ac:dyDescent="0.25">
      <c r="A272"/>
      <c r="B272"/>
      <c r="C272"/>
      <c r="L272"/>
      <c r="M272"/>
    </row>
    <row r="273" spans="1:13" x14ac:dyDescent="0.25">
      <c r="A273"/>
      <c r="B273"/>
      <c r="C273"/>
      <c r="L273"/>
      <c r="M273"/>
    </row>
    <row r="274" spans="1:13" x14ac:dyDescent="0.25">
      <c r="A274"/>
      <c r="B274"/>
      <c r="C274"/>
      <c r="L274"/>
      <c r="M274"/>
    </row>
    <row r="275" spans="1:13" x14ac:dyDescent="0.25">
      <c r="A275"/>
      <c r="B275"/>
      <c r="C275"/>
      <c r="L275"/>
      <c r="M275"/>
    </row>
    <row r="276" spans="1:13" x14ac:dyDescent="0.25">
      <c r="A276"/>
      <c r="B276"/>
      <c r="C276"/>
      <c r="L276"/>
      <c r="M276"/>
    </row>
    <row r="277" spans="1:13" x14ac:dyDescent="0.25">
      <c r="A277"/>
      <c r="B277"/>
      <c r="C277"/>
      <c r="L277"/>
      <c r="M277"/>
    </row>
    <row r="278" spans="1:13" x14ac:dyDescent="0.25">
      <c r="A278"/>
      <c r="B278"/>
      <c r="C278"/>
      <c r="L278"/>
      <c r="M278"/>
    </row>
    <row r="279" spans="1:13" x14ac:dyDescent="0.25">
      <c r="A279"/>
      <c r="B279"/>
      <c r="C279"/>
      <c r="L279"/>
      <c r="M279"/>
    </row>
    <row r="280" spans="1:13" x14ac:dyDescent="0.25">
      <c r="A280"/>
      <c r="B280"/>
      <c r="C280"/>
      <c r="L280"/>
      <c r="M280"/>
    </row>
    <row r="281" spans="1:13" x14ac:dyDescent="0.25">
      <c r="A281"/>
      <c r="B281"/>
      <c r="C281"/>
      <c r="L281"/>
      <c r="M281"/>
    </row>
    <row r="282" spans="1:13" x14ac:dyDescent="0.25">
      <c r="A282"/>
      <c r="B282"/>
      <c r="C282"/>
      <c r="L282"/>
      <c r="M282"/>
    </row>
    <row r="283" spans="1:13" x14ac:dyDescent="0.25">
      <c r="A283"/>
      <c r="B283"/>
      <c r="C283"/>
      <c r="L283"/>
      <c r="M283"/>
    </row>
    <row r="284" spans="1:13" x14ac:dyDescent="0.25">
      <c r="A284"/>
      <c r="B284"/>
      <c r="C284"/>
      <c r="L284"/>
      <c r="M284"/>
    </row>
    <row r="285" spans="1:13" x14ac:dyDescent="0.25">
      <c r="A285"/>
      <c r="B285"/>
      <c r="C285"/>
      <c r="L285"/>
      <c r="M285"/>
    </row>
    <row r="286" spans="1:13" x14ac:dyDescent="0.25">
      <c r="A286"/>
      <c r="B286"/>
      <c r="C286"/>
      <c r="L286"/>
      <c r="M286"/>
    </row>
    <row r="287" spans="1:13" x14ac:dyDescent="0.25">
      <c r="A287"/>
      <c r="B287"/>
      <c r="C287"/>
      <c r="L287"/>
      <c r="M287"/>
    </row>
    <row r="288" spans="1:13" x14ac:dyDescent="0.25">
      <c r="A288"/>
      <c r="B288"/>
      <c r="C288"/>
      <c r="L288"/>
      <c r="M288"/>
    </row>
    <row r="289" spans="1:13" x14ac:dyDescent="0.25">
      <c r="A289"/>
      <c r="B289"/>
      <c r="C289"/>
      <c r="L289"/>
      <c r="M289"/>
    </row>
    <row r="290" spans="1:13" x14ac:dyDescent="0.25">
      <c r="A290"/>
      <c r="B290"/>
      <c r="C290"/>
      <c r="L290"/>
      <c r="M290"/>
    </row>
    <row r="291" spans="1:13" x14ac:dyDescent="0.25">
      <c r="A291"/>
      <c r="B291"/>
      <c r="C291"/>
      <c r="L291"/>
      <c r="M291"/>
    </row>
    <row r="292" spans="1:13" x14ac:dyDescent="0.25">
      <c r="A292"/>
      <c r="B292"/>
      <c r="C292"/>
      <c r="L292"/>
      <c r="M292"/>
    </row>
    <row r="293" spans="1:13" x14ac:dyDescent="0.25">
      <c r="A293"/>
      <c r="B293"/>
      <c r="C293"/>
      <c r="L293"/>
      <c r="M293"/>
    </row>
    <row r="294" spans="1:13" x14ac:dyDescent="0.25">
      <c r="A294"/>
      <c r="B294"/>
      <c r="C294"/>
      <c r="L294"/>
      <c r="M294"/>
    </row>
    <row r="295" spans="1:13" x14ac:dyDescent="0.25">
      <c r="A295"/>
      <c r="B295"/>
      <c r="C295"/>
      <c r="L295"/>
      <c r="M295"/>
    </row>
    <row r="296" spans="1:13" x14ac:dyDescent="0.25">
      <c r="A296"/>
      <c r="B296"/>
      <c r="C296"/>
      <c r="L296"/>
      <c r="M296"/>
    </row>
    <row r="297" spans="1:13" x14ac:dyDescent="0.25">
      <c r="A297"/>
      <c r="B297"/>
      <c r="C297"/>
      <c r="L297"/>
      <c r="M297"/>
    </row>
    <row r="298" spans="1:13" x14ac:dyDescent="0.25">
      <c r="A298"/>
      <c r="B298"/>
      <c r="C298"/>
      <c r="L298"/>
      <c r="M298"/>
    </row>
    <row r="299" spans="1:13" x14ac:dyDescent="0.25">
      <c r="A299"/>
      <c r="B299"/>
      <c r="C299"/>
      <c r="L299"/>
      <c r="M299"/>
    </row>
    <row r="300" spans="1:13" x14ac:dyDescent="0.25">
      <c r="A300"/>
      <c r="B300"/>
      <c r="C300"/>
      <c r="L300"/>
      <c r="M300"/>
    </row>
    <row r="301" spans="1:13" x14ac:dyDescent="0.25">
      <c r="A301"/>
      <c r="B301"/>
      <c r="C301"/>
      <c r="L301"/>
      <c r="M301"/>
    </row>
    <row r="302" spans="1:13" x14ac:dyDescent="0.25">
      <c r="A302"/>
      <c r="B302"/>
      <c r="C302"/>
      <c r="L302"/>
      <c r="M302"/>
    </row>
    <row r="303" spans="1:13" x14ac:dyDescent="0.25">
      <c r="A303"/>
      <c r="B303"/>
      <c r="C303"/>
      <c r="L303"/>
      <c r="M303"/>
    </row>
    <row r="304" spans="1:13" x14ac:dyDescent="0.25">
      <c r="A304"/>
      <c r="B304"/>
      <c r="C304"/>
      <c r="L304"/>
      <c r="M304"/>
    </row>
    <row r="305" spans="1:13" x14ac:dyDescent="0.25">
      <c r="A305"/>
      <c r="B305"/>
      <c r="C305"/>
      <c r="L305"/>
      <c r="M305"/>
    </row>
    <row r="306" spans="1:13" x14ac:dyDescent="0.25">
      <c r="A306"/>
      <c r="B306"/>
      <c r="C306"/>
      <c r="L306"/>
      <c r="M306"/>
    </row>
    <row r="307" spans="1:13" x14ac:dyDescent="0.25">
      <c r="A307"/>
      <c r="B307"/>
      <c r="C307"/>
      <c r="L307"/>
      <c r="M307"/>
    </row>
    <row r="308" spans="1:13" x14ac:dyDescent="0.25">
      <c r="A308"/>
      <c r="B308"/>
      <c r="C308"/>
      <c r="L308"/>
      <c r="M308"/>
    </row>
    <row r="309" spans="1:13" x14ac:dyDescent="0.25">
      <c r="A309"/>
      <c r="B309"/>
      <c r="C309"/>
      <c r="L309"/>
      <c r="M309"/>
    </row>
    <row r="310" spans="1:13" x14ac:dyDescent="0.25">
      <c r="A310"/>
      <c r="B310"/>
      <c r="C310"/>
      <c r="L310"/>
      <c r="M310"/>
    </row>
    <row r="311" spans="1:13" x14ac:dyDescent="0.25">
      <c r="A311"/>
      <c r="B311"/>
      <c r="C311"/>
      <c r="L311"/>
      <c r="M311"/>
    </row>
    <row r="312" spans="1:13" x14ac:dyDescent="0.25">
      <c r="A312"/>
      <c r="B312"/>
      <c r="C312"/>
      <c r="L312"/>
      <c r="M312"/>
    </row>
    <row r="313" spans="1:13" x14ac:dyDescent="0.25">
      <c r="A313"/>
      <c r="B313"/>
      <c r="C313"/>
      <c r="L313"/>
      <c r="M313"/>
    </row>
    <row r="314" spans="1:13" x14ac:dyDescent="0.25">
      <c r="A314"/>
      <c r="B314"/>
      <c r="C314"/>
      <c r="L314"/>
      <c r="M314"/>
    </row>
    <row r="315" spans="1:13" x14ac:dyDescent="0.25">
      <c r="A315"/>
      <c r="B315"/>
      <c r="C315"/>
      <c r="L315"/>
      <c r="M315"/>
    </row>
    <row r="316" spans="1:13" x14ac:dyDescent="0.25">
      <c r="A316"/>
      <c r="B316"/>
      <c r="C316"/>
      <c r="L316"/>
      <c r="M316"/>
    </row>
    <row r="317" spans="1:13" x14ac:dyDescent="0.25">
      <c r="A317"/>
      <c r="B317"/>
      <c r="C317"/>
      <c r="L317"/>
      <c r="M317"/>
    </row>
    <row r="318" spans="1:13" x14ac:dyDescent="0.25">
      <c r="A318"/>
      <c r="B318"/>
      <c r="C318"/>
      <c r="L318"/>
      <c r="M318"/>
    </row>
    <row r="319" spans="1:13" x14ac:dyDescent="0.25">
      <c r="A319"/>
      <c r="B319"/>
      <c r="C319"/>
      <c r="L319"/>
      <c r="M319"/>
    </row>
    <row r="320" spans="1:13" x14ac:dyDescent="0.25">
      <c r="A320"/>
      <c r="B320"/>
      <c r="C320"/>
      <c r="L320"/>
      <c r="M320"/>
    </row>
    <row r="321" spans="1:13" x14ac:dyDescent="0.25">
      <c r="A321"/>
      <c r="B321"/>
      <c r="C321"/>
      <c r="L321"/>
      <c r="M321"/>
    </row>
    <row r="322" spans="1:13" x14ac:dyDescent="0.25">
      <c r="A322"/>
      <c r="B322"/>
      <c r="C322"/>
      <c r="L322"/>
      <c r="M322"/>
    </row>
    <row r="323" spans="1:13" x14ac:dyDescent="0.25">
      <c r="A323"/>
      <c r="B323"/>
      <c r="C323"/>
      <c r="L323"/>
      <c r="M323"/>
    </row>
    <row r="324" spans="1:13" x14ac:dyDescent="0.25">
      <c r="A324"/>
      <c r="B324"/>
      <c r="C324"/>
      <c r="L324"/>
      <c r="M324"/>
    </row>
    <row r="325" spans="1:13" x14ac:dyDescent="0.25">
      <c r="A325"/>
      <c r="B325"/>
      <c r="C325"/>
      <c r="L325"/>
      <c r="M325"/>
    </row>
    <row r="328" spans="1:13" x14ac:dyDescent="0.25">
      <c r="A328"/>
      <c r="B328"/>
      <c r="C328"/>
      <c r="L328"/>
      <c r="M328"/>
    </row>
    <row r="329" spans="1:13" x14ac:dyDescent="0.25">
      <c r="A329"/>
      <c r="B329"/>
      <c r="C329"/>
      <c r="L329"/>
      <c r="M329"/>
    </row>
    <row r="330" spans="1:13" x14ac:dyDescent="0.25">
      <c r="A330"/>
      <c r="B330"/>
      <c r="C330"/>
      <c r="L330"/>
      <c r="M330"/>
    </row>
    <row r="331" spans="1:13" x14ac:dyDescent="0.25">
      <c r="A331"/>
      <c r="B331"/>
      <c r="C331"/>
      <c r="L331"/>
      <c r="M331"/>
    </row>
    <row r="332" spans="1:13" x14ac:dyDescent="0.25">
      <c r="A332"/>
      <c r="B332"/>
      <c r="C332"/>
      <c r="L332"/>
      <c r="M332"/>
    </row>
    <row r="333" spans="1:13" x14ac:dyDescent="0.25">
      <c r="A333"/>
      <c r="B333"/>
      <c r="C333"/>
      <c r="L333"/>
      <c r="M333"/>
    </row>
    <row r="334" spans="1:13" x14ac:dyDescent="0.25">
      <c r="A334"/>
      <c r="B334"/>
      <c r="C334"/>
      <c r="L334"/>
      <c r="M334"/>
    </row>
    <row r="335" spans="1:13" x14ac:dyDescent="0.25">
      <c r="A335"/>
      <c r="B335"/>
      <c r="C335"/>
      <c r="L335"/>
      <c r="M335"/>
    </row>
    <row r="336" spans="1:13" x14ac:dyDescent="0.25">
      <c r="A336"/>
      <c r="B336"/>
      <c r="C336"/>
      <c r="L336"/>
      <c r="M336"/>
    </row>
    <row r="337" spans="1:13" x14ac:dyDescent="0.25">
      <c r="A337"/>
      <c r="B337"/>
      <c r="C337"/>
      <c r="L337"/>
      <c r="M337"/>
    </row>
    <row r="338" spans="1:13" x14ac:dyDescent="0.25">
      <c r="A338"/>
      <c r="B338"/>
      <c r="C338"/>
      <c r="L338"/>
      <c r="M338"/>
    </row>
    <row r="339" spans="1:13" x14ac:dyDescent="0.25">
      <c r="A339"/>
      <c r="B339"/>
      <c r="C339"/>
      <c r="L339"/>
      <c r="M339"/>
    </row>
    <row r="340" spans="1:13" x14ac:dyDescent="0.25">
      <c r="A340"/>
      <c r="B340"/>
      <c r="C340"/>
      <c r="L340"/>
      <c r="M340"/>
    </row>
    <row r="341" spans="1:13" x14ac:dyDescent="0.25">
      <c r="A341"/>
      <c r="B341"/>
      <c r="C341"/>
      <c r="L341"/>
      <c r="M341"/>
    </row>
    <row r="342" spans="1:13" x14ac:dyDescent="0.25">
      <c r="A342"/>
      <c r="B342"/>
      <c r="C342"/>
      <c r="L342"/>
      <c r="M342"/>
    </row>
    <row r="343" spans="1:13" x14ac:dyDescent="0.25">
      <c r="A343"/>
      <c r="B343"/>
      <c r="C343"/>
      <c r="L343"/>
      <c r="M343"/>
    </row>
  </sheetData>
  <mergeCells count="12">
    <mergeCell ref="B162:H162"/>
    <mergeCell ref="S1:X1"/>
    <mergeCell ref="Q2:Q3"/>
    <mergeCell ref="R2:R3"/>
    <mergeCell ref="S2:X2"/>
    <mergeCell ref="D106:F106"/>
    <mergeCell ref="Q1:R1"/>
    <mergeCell ref="B148:J148"/>
    <mergeCell ref="B149:J149"/>
    <mergeCell ref="B150:J150"/>
    <mergeCell ref="B151:J151"/>
    <mergeCell ref="B152:K152"/>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display="Follow Statistical PERT on Twitter to learn when new updates are released"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 ref="B152:K152" r:id="rId8" location="newsletter" display="Subscribe to the SPERT® newsletter for monthly tips, free webinars, and new release notifications" xr:uid="{0E6363EA-0D24-4371-B486-862C9DB6C333}"/>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IF($D$106=VLookups!$A$48,TRUE,FALSE)</xm:f>
            <x14:dxf>
              <numFmt numFmtId="9" formatCode="&quot;$&quot;#,##0_);\(&quot;$&quot;#,##0\)"/>
            </x14:dxf>
          </x14:cfRule>
          <xm:sqref>K4:K104 F109:H111 Q106 S4:X106 F112:G113 D4:F104 N105:Q105 N4:Q104</xm:sqref>
        </x14:conditionalFormatting>
        <x14:conditionalFormatting xmlns:xm="http://schemas.microsoft.com/office/excel/2006/main">
          <x14:cfRule type="expression" priority="2" id="{3F496DD1-3C4C-4C78-A4AF-A30E52DC3D85}">
            <xm:f>IF($D$106=VLookups!$A$48,TRUE,FALSE)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IF($D$106=VLookups!$A$48,TRUE,FALSE)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VLookups!$A$48:$A$49</xm:f>
          </x14:formula1>
          <xm:sqref>D106:F106</xm:sqref>
        </x14:dataValidation>
        <x14:dataValidation type="list" allowBlank="1" showInputMessage="1" showErrorMessage="1" xr:uid="{00000000-0002-0000-0400-000001000000}">
          <x14:formula1>
            <xm:f>VLookups!$A$43:$A$44</xm:f>
          </x14:formula1>
          <xm:sqref>Q1:R1</xm:sqref>
        </x14:dataValidation>
        <x14:dataValidation type="list" allowBlank="1" showInputMessage="1" showErrorMessage="1" xr:uid="{00000000-0002-0000-0400-000002000000}">
          <x14:formula1>
            <xm:f>VLookups!$B$29:$B$39</xm:f>
          </x14:formula1>
          <xm:sqref>H4:H103 F2</xm:sqref>
        </x14:dataValidation>
        <x14:dataValidation type="list" allowBlank="1" showInputMessage="1" showErrorMessage="1" xr:uid="{00000000-0002-0000-0400-000003000000}">
          <x14:formula1>
            <xm:f>VLookups!$B$16:$B$26</xm:f>
          </x14:formula1>
          <xm:sqref>D2 B4:B103</xm:sqref>
        </x14:dataValidation>
        <x14:dataValidation type="list" allowBlank="1" showInputMessage="1" showErrorMessage="1" xr:uid="{00000000-0002-0000-0400-000004000000}">
          <x14:formula1>
            <xm:f>VLookups!$A$4:$A$13</xm:f>
          </x14:formula1>
          <xm:sqref>M104 L4:L103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entry)'!DX4:HT4</xm:f>
              <xm:sqref>M4</xm:sqref>
            </x14:sparkline>
            <x14:sparkline>
              <xm:f>'SPERT® Normal (Mixed entry)'!DX5:HT5</xm:f>
              <xm:sqref>M5</xm:sqref>
            </x14:sparkline>
            <x14:sparkline>
              <xm:f>'SPERT® Normal (Mixed entry)'!DX6:HT6</xm:f>
              <xm:sqref>M6</xm:sqref>
            </x14:sparkline>
            <x14:sparkline>
              <xm:f>'SPERT® Normal (Mixed entry)'!DX7:HT7</xm:f>
              <xm:sqref>M7</xm:sqref>
            </x14:sparkline>
            <x14:sparkline>
              <xm:f>'SPERT® Normal (Mixed entry)'!DX8:HT8</xm:f>
              <xm:sqref>M8</xm:sqref>
            </x14:sparkline>
            <x14:sparkline>
              <xm:f>'SPERT® Normal (Mixed entry)'!DX9:HT9</xm:f>
              <xm:sqref>M9</xm:sqref>
            </x14:sparkline>
            <x14:sparkline>
              <xm:f>'SPERT® Normal (Mixed entry)'!DX10:HT10</xm:f>
              <xm:sqref>M10</xm:sqref>
            </x14:sparkline>
            <x14:sparkline>
              <xm:f>'SPERT® Normal (Mixed entry)'!DX11:HT11</xm:f>
              <xm:sqref>M11</xm:sqref>
            </x14:sparkline>
            <x14:sparkline>
              <xm:f>'SPERT® Normal (Mixed entry)'!DX12:HT12</xm:f>
              <xm:sqref>M12</xm:sqref>
            </x14:sparkline>
            <x14:sparkline>
              <xm:f>'SPERT® Normal (Mixed entry)'!DX13:HT13</xm:f>
              <xm:sqref>M13</xm:sqref>
            </x14:sparkline>
            <x14:sparkline>
              <xm:f>'SPERT® Normal (Mixed entry)'!DX14:HT14</xm:f>
              <xm:sqref>M14</xm:sqref>
            </x14:sparkline>
            <x14:sparkline>
              <xm:f>'SPERT® Normal (Mixed entry)'!DX15:HT15</xm:f>
              <xm:sqref>M15</xm:sqref>
            </x14:sparkline>
            <x14:sparkline>
              <xm:f>'SPERT® Normal (Mixed entry)'!DX16:HT16</xm:f>
              <xm:sqref>M16</xm:sqref>
            </x14:sparkline>
            <x14:sparkline>
              <xm:f>'SPERT® Normal (Mixed entry)'!DX17:HT17</xm:f>
              <xm:sqref>M17</xm:sqref>
            </x14:sparkline>
            <x14:sparkline>
              <xm:f>'SPERT® Normal (Mixed entry)'!DX18:HT18</xm:f>
              <xm:sqref>M18</xm:sqref>
            </x14:sparkline>
            <x14:sparkline>
              <xm:f>'SPERT® Normal (Mixed entry)'!DX19:HT19</xm:f>
              <xm:sqref>M19</xm:sqref>
            </x14:sparkline>
            <x14:sparkline>
              <xm:f>'SPERT® Normal (Mixed entry)'!DX20:HT20</xm:f>
              <xm:sqref>M20</xm:sqref>
            </x14:sparkline>
            <x14:sparkline>
              <xm:f>'SPERT® Normal (Mixed entry)'!DX21:HT21</xm:f>
              <xm:sqref>M21</xm:sqref>
            </x14:sparkline>
            <x14:sparkline>
              <xm:f>'SPERT® Normal (Mixed entry)'!DX22:HT22</xm:f>
              <xm:sqref>M22</xm:sqref>
            </x14:sparkline>
            <x14:sparkline>
              <xm:f>'SPERT® Normal (Mixed entry)'!DX23:HT23</xm:f>
              <xm:sqref>M23</xm:sqref>
            </x14:sparkline>
            <x14:sparkline>
              <xm:f>'SPERT® Normal (Mixed entry)'!DX24:HT24</xm:f>
              <xm:sqref>M24</xm:sqref>
            </x14:sparkline>
            <x14:sparkline>
              <xm:f>'SPERT® Normal (Mixed entry)'!DX25:HT25</xm:f>
              <xm:sqref>M25</xm:sqref>
            </x14:sparkline>
            <x14:sparkline>
              <xm:f>'SPERT® Normal (Mixed entry)'!DX26:HT26</xm:f>
              <xm:sqref>M26</xm:sqref>
            </x14:sparkline>
            <x14:sparkline>
              <xm:f>'SPERT® Normal (Mixed entry)'!DX27:HT27</xm:f>
              <xm:sqref>M27</xm:sqref>
            </x14:sparkline>
            <x14:sparkline>
              <xm:f>'SPERT® Normal (Mixed entry)'!DX28:HT28</xm:f>
              <xm:sqref>M28</xm:sqref>
            </x14:sparkline>
            <x14:sparkline>
              <xm:f>'SPERT® Normal (Mixed entry)'!DX29:HT29</xm:f>
              <xm:sqref>M29</xm:sqref>
            </x14:sparkline>
            <x14:sparkline>
              <xm:f>'SPERT® Normal (Mixed entry)'!DX30:HT30</xm:f>
              <xm:sqref>M30</xm:sqref>
            </x14:sparkline>
            <x14:sparkline>
              <xm:f>'SPERT® Normal (Mixed entry)'!DX31:HT31</xm:f>
              <xm:sqref>M31</xm:sqref>
            </x14:sparkline>
            <x14:sparkline>
              <xm:f>'SPERT® Normal (Mixed entry)'!DX32:HT32</xm:f>
              <xm:sqref>M32</xm:sqref>
            </x14:sparkline>
            <x14:sparkline>
              <xm:f>'SPERT® Normal (Mixed entry)'!DX33:HT33</xm:f>
              <xm:sqref>M33</xm:sqref>
            </x14:sparkline>
            <x14:sparkline>
              <xm:f>'SPERT® Normal (Mixed entry)'!DX34:HT34</xm:f>
              <xm:sqref>M34</xm:sqref>
            </x14:sparkline>
            <x14:sparkline>
              <xm:f>'SPERT® Normal (Mixed entry)'!DX35:HT35</xm:f>
              <xm:sqref>M35</xm:sqref>
            </x14:sparkline>
            <x14:sparkline>
              <xm:f>'SPERT® Normal (Mixed entry)'!DX36:HT36</xm:f>
              <xm:sqref>M36</xm:sqref>
            </x14:sparkline>
            <x14:sparkline>
              <xm:f>'SPERT® Normal (Mixed entry)'!DX37:HT37</xm:f>
              <xm:sqref>M37</xm:sqref>
            </x14:sparkline>
            <x14:sparkline>
              <xm:f>'SPERT® Normal (Mixed entry)'!DX38:HT38</xm:f>
              <xm:sqref>M38</xm:sqref>
            </x14:sparkline>
            <x14:sparkline>
              <xm:f>'SPERT® Normal (Mixed entry)'!DX39:HT39</xm:f>
              <xm:sqref>M39</xm:sqref>
            </x14:sparkline>
            <x14:sparkline>
              <xm:f>'SPERT® Normal (Mixed entry)'!DX40:HT40</xm:f>
              <xm:sqref>M40</xm:sqref>
            </x14:sparkline>
            <x14:sparkline>
              <xm:f>'SPERT® Normal (Mixed entry)'!DX41:HT41</xm:f>
              <xm:sqref>M41</xm:sqref>
            </x14:sparkline>
            <x14:sparkline>
              <xm:f>'SPERT® Normal (Mixed entry)'!DX42:HT42</xm:f>
              <xm:sqref>M42</xm:sqref>
            </x14:sparkline>
            <x14:sparkline>
              <xm:f>'SPERT® Normal (Mixed entry)'!DX43:HT43</xm:f>
              <xm:sqref>M43</xm:sqref>
            </x14:sparkline>
            <x14:sparkline>
              <xm:f>'SPERT® Normal (Mixed entry)'!DX44:HT44</xm:f>
              <xm:sqref>M44</xm:sqref>
            </x14:sparkline>
            <x14:sparkline>
              <xm:f>'SPERT® Normal (Mixed entry)'!DX45:HT45</xm:f>
              <xm:sqref>M45</xm:sqref>
            </x14:sparkline>
            <x14:sparkline>
              <xm:f>'SPERT® Normal (Mixed entry)'!DX46:HT46</xm:f>
              <xm:sqref>M46</xm:sqref>
            </x14:sparkline>
            <x14:sparkline>
              <xm:f>'SPERT® Normal (Mixed entry)'!DX47:HT47</xm:f>
              <xm:sqref>M47</xm:sqref>
            </x14:sparkline>
            <x14:sparkline>
              <xm:f>'SPERT® Normal (Mixed entry)'!DX48:HT48</xm:f>
              <xm:sqref>M48</xm:sqref>
            </x14:sparkline>
            <x14:sparkline>
              <xm:f>'SPERT® Normal (Mixed entry)'!DX49:HT49</xm:f>
              <xm:sqref>M49</xm:sqref>
            </x14:sparkline>
            <x14:sparkline>
              <xm:f>'SPERT® Normal (Mixed entry)'!DX50:HT50</xm:f>
              <xm:sqref>M50</xm:sqref>
            </x14:sparkline>
            <x14:sparkline>
              <xm:f>'SPERT® Normal (Mixed entry)'!DX51:HT51</xm:f>
              <xm:sqref>M51</xm:sqref>
            </x14:sparkline>
            <x14:sparkline>
              <xm:f>'SPERT® Normal (Mixed entry)'!DX52:HT52</xm:f>
              <xm:sqref>M52</xm:sqref>
            </x14:sparkline>
            <x14:sparkline>
              <xm:f>'SPERT® Normal (Mixed entry)'!DX53:HT53</xm:f>
              <xm:sqref>M53</xm:sqref>
            </x14:sparkline>
            <x14:sparkline>
              <xm:f>'SPERT® Normal (Mixed entry)'!DX54:HT54</xm:f>
              <xm:sqref>M54</xm:sqref>
            </x14:sparkline>
            <x14:sparkline>
              <xm:f>'SPERT® Normal (Mixed entry)'!DX55:HT55</xm:f>
              <xm:sqref>M55</xm:sqref>
            </x14:sparkline>
            <x14:sparkline>
              <xm:f>'SPERT® Normal (Mixed entry)'!DX56:HT56</xm:f>
              <xm:sqref>M56</xm:sqref>
            </x14:sparkline>
            <x14:sparkline>
              <xm:f>'SPERT® Normal (Mixed entry)'!DX57:HT57</xm:f>
              <xm:sqref>M57</xm:sqref>
            </x14:sparkline>
            <x14:sparkline>
              <xm:f>'SPERT® Normal (Mixed entry)'!DX58:HT58</xm:f>
              <xm:sqref>M58</xm:sqref>
            </x14:sparkline>
            <x14:sparkline>
              <xm:f>'SPERT® Normal (Mixed entry)'!DX59:HT59</xm:f>
              <xm:sqref>M59</xm:sqref>
            </x14:sparkline>
            <x14:sparkline>
              <xm:f>'SPERT® Normal (Mixed entry)'!DX60:HT60</xm:f>
              <xm:sqref>M60</xm:sqref>
            </x14:sparkline>
            <x14:sparkline>
              <xm:f>'SPERT® Normal (Mixed entry)'!DX61:HT61</xm:f>
              <xm:sqref>M61</xm:sqref>
            </x14:sparkline>
            <x14:sparkline>
              <xm:f>'SPERT® Normal (Mixed entry)'!DX62:HT62</xm:f>
              <xm:sqref>M62</xm:sqref>
            </x14:sparkline>
            <x14:sparkline>
              <xm:f>'SPERT® Normal (Mixed entry)'!DX63:HT63</xm:f>
              <xm:sqref>M63</xm:sqref>
            </x14:sparkline>
            <x14:sparkline>
              <xm:f>'SPERT® Normal (Mixed entry)'!DX64:HT64</xm:f>
              <xm:sqref>M64</xm:sqref>
            </x14:sparkline>
            <x14:sparkline>
              <xm:f>'SPERT® Normal (Mixed entry)'!DX65:HT65</xm:f>
              <xm:sqref>M65</xm:sqref>
            </x14:sparkline>
            <x14:sparkline>
              <xm:f>'SPERT® Normal (Mixed entry)'!DX66:HT66</xm:f>
              <xm:sqref>M66</xm:sqref>
            </x14:sparkline>
            <x14:sparkline>
              <xm:f>'SPERT® Normal (Mixed entry)'!DX67:HT67</xm:f>
              <xm:sqref>M67</xm:sqref>
            </x14:sparkline>
            <x14:sparkline>
              <xm:f>'SPERT® Normal (Mixed entry)'!DX68:HT68</xm:f>
              <xm:sqref>M68</xm:sqref>
            </x14:sparkline>
            <x14:sparkline>
              <xm:f>'SPERT® Normal (Mixed entry)'!DX69:HT69</xm:f>
              <xm:sqref>M69</xm:sqref>
            </x14:sparkline>
            <x14:sparkline>
              <xm:f>'SPERT® Normal (Mixed entry)'!DX70:HT70</xm:f>
              <xm:sqref>M70</xm:sqref>
            </x14:sparkline>
            <x14:sparkline>
              <xm:f>'SPERT® Normal (Mixed entry)'!DX71:HT71</xm:f>
              <xm:sqref>M71</xm:sqref>
            </x14:sparkline>
            <x14:sparkline>
              <xm:f>'SPERT® Normal (Mixed entry)'!DX72:HT72</xm:f>
              <xm:sqref>M72</xm:sqref>
            </x14:sparkline>
            <x14:sparkline>
              <xm:f>'SPERT® Normal (Mixed entry)'!DX73:HT73</xm:f>
              <xm:sqref>M73</xm:sqref>
            </x14:sparkline>
            <x14:sparkline>
              <xm:f>'SPERT® Normal (Mixed entry)'!DX74:HT74</xm:f>
              <xm:sqref>M74</xm:sqref>
            </x14:sparkline>
            <x14:sparkline>
              <xm:f>'SPERT® Normal (Mixed entry)'!DX75:HT75</xm:f>
              <xm:sqref>M75</xm:sqref>
            </x14:sparkline>
            <x14:sparkline>
              <xm:f>'SPERT® Normal (Mixed entry)'!DX76:HT76</xm:f>
              <xm:sqref>M76</xm:sqref>
            </x14:sparkline>
            <x14:sparkline>
              <xm:f>'SPERT® Normal (Mixed entry)'!DX77:HT77</xm:f>
              <xm:sqref>M77</xm:sqref>
            </x14:sparkline>
            <x14:sparkline>
              <xm:f>'SPERT® Normal (Mixed entry)'!DX78:HT78</xm:f>
              <xm:sqref>M78</xm:sqref>
            </x14:sparkline>
            <x14:sparkline>
              <xm:f>'SPERT® Normal (Mixed entry)'!DX79:HT79</xm:f>
              <xm:sqref>M79</xm:sqref>
            </x14:sparkline>
            <x14:sparkline>
              <xm:f>'SPERT® Normal (Mixed entry)'!DX80:HT80</xm:f>
              <xm:sqref>M80</xm:sqref>
            </x14:sparkline>
            <x14:sparkline>
              <xm:f>'SPERT® Normal (Mixed entry)'!DX81:HT81</xm:f>
              <xm:sqref>M81</xm:sqref>
            </x14:sparkline>
            <x14:sparkline>
              <xm:f>'SPERT® Normal (Mixed entry)'!DX82:HT82</xm:f>
              <xm:sqref>M82</xm:sqref>
            </x14:sparkline>
            <x14:sparkline>
              <xm:f>'SPERT® Normal (Mixed entry)'!DX83:HT83</xm:f>
              <xm:sqref>M83</xm:sqref>
            </x14:sparkline>
            <x14:sparkline>
              <xm:f>'SPERT® Normal (Mixed entry)'!DX84:HT84</xm:f>
              <xm:sqref>M84</xm:sqref>
            </x14:sparkline>
            <x14:sparkline>
              <xm:f>'SPERT® Normal (Mixed entry)'!DX85:HT85</xm:f>
              <xm:sqref>M85</xm:sqref>
            </x14:sparkline>
            <x14:sparkline>
              <xm:f>'SPERT® Normal (Mixed entry)'!DX86:HT86</xm:f>
              <xm:sqref>M86</xm:sqref>
            </x14:sparkline>
            <x14:sparkline>
              <xm:f>'SPERT® Normal (Mixed entry)'!DX87:HT87</xm:f>
              <xm:sqref>M87</xm:sqref>
            </x14:sparkline>
            <x14:sparkline>
              <xm:f>'SPERT® Normal (Mixed entry)'!DX88:HT88</xm:f>
              <xm:sqref>M88</xm:sqref>
            </x14:sparkline>
            <x14:sparkline>
              <xm:f>'SPERT® Normal (Mixed entry)'!DX89:HT89</xm:f>
              <xm:sqref>M89</xm:sqref>
            </x14:sparkline>
            <x14:sparkline>
              <xm:f>'SPERT® Normal (Mixed entry)'!DX90:HT90</xm:f>
              <xm:sqref>M90</xm:sqref>
            </x14:sparkline>
            <x14:sparkline>
              <xm:f>'SPERT® Normal (Mixed entry)'!DX91:HT91</xm:f>
              <xm:sqref>M91</xm:sqref>
            </x14:sparkline>
            <x14:sparkline>
              <xm:f>'SPERT® Normal (Mixed entry)'!DX92:HT92</xm:f>
              <xm:sqref>M92</xm:sqref>
            </x14:sparkline>
            <x14:sparkline>
              <xm:f>'SPERT® Normal (Mixed entry)'!DX93:HT93</xm:f>
              <xm:sqref>M93</xm:sqref>
            </x14:sparkline>
            <x14:sparkline>
              <xm:f>'SPERT® Normal (Mixed entry)'!DX94:HT94</xm:f>
              <xm:sqref>M94</xm:sqref>
            </x14:sparkline>
            <x14:sparkline>
              <xm:f>'SPERT® Normal (Mixed entry)'!DX95:HT95</xm:f>
              <xm:sqref>M95</xm:sqref>
            </x14:sparkline>
            <x14:sparkline>
              <xm:f>'SPERT® Normal (Mixed entry)'!DX96:HT96</xm:f>
              <xm:sqref>M96</xm:sqref>
            </x14:sparkline>
            <x14:sparkline>
              <xm:f>'SPERT® Normal (Mixed entry)'!DX97:HT97</xm:f>
              <xm:sqref>M97</xm:sqref>
            </x14:sparkline>
            <x14:sparkline>
              <xm:f>'SPERT® Normal (Mixed entry)'!DX98:HT98</xm:f>
              <xm:sqref>M98</xm:sqref>
            </x14:sparkline>
            <x14:sparkline>
              <xm:f>'SPERT® Normal (Mixed entry)'!DX99:HT99</xm:f>
              <xm:sqref>M99</xm:sqref>
            </x14:sparkline>
            <x14:sparkline>
              <xm:f>'SPERT® Normal (Mixed entry)'!DX100:HT100</xm:f>
              <xm:sqref>M100</xm:sqref>
            </x14:sparkline>
            <x14:sparkline>
              <xm:f>'SPERT® Normal (Mixed entry)'!DX101:HT101</xm:f>
              <xm:sqref>M101</xm:sqref>
            </x14:sparkline>
            <x14:sparkline>
              <xm:f>'SPERT® Normal (Mixed entry)'!DX102:HT102</xm:f>
              <xm:sqref>M102</xm:sqref>
            </x14:sparkline>
            <x14:sparkline>
              <xm:f>'SPERT® Normal (Mixed entry)'!DX103:HT103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HQ224"/>
  <sheetViews>
    <sheetView showGridLines="0" zoomScaleNormal="10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224" width="9.140625" hidden="1" customWidth="1"/>
  </cols>
  <sheetData>
    <row r="1" spans="1:225" ht="24" customHeight="1" x14ac:dyDescent="0.25">
      <c r="A1" s="55"/>
      <c r="B1" s="55" t="s">
        <v>786</v>
      </c>
      <c r="C1" s="5"/>
      <c r="D1" s="5"/>
      <c r="E1" s="2"/>
      <c r="F1" s="2"/>
      <c r="G1" s="5"/>
      <c r="H1" s="2"/>
      <c r="I1" s="2"/>
      <c r="J1" s="5"/>
      <c r="K1" s="5"/>
      <c r="L1" s="5"/>
      <c r="M1" s="379" t="s">
        <v>76</v>
      </c>
      <c r="N1" s="380"/>
      <c r="O1" s="395" t="str">
        <f>VLOOKUP(M1,VLookups!A43:C44,3,FALSE)</f>
        <v>Show the likelihood that the SPERT estimates will be EQUAL TO or GREATER THAN an uncertainty</v>
      </c>
      <c r="P1" s="395"/>
      <c r="Q1" s="395"/>
      <c r="R1" s="395"/>
      <c r="S1" s="395"/>
      <c r="T1" s="395"/>
      <c r="U1" s="5"/>
    </row>
    <row r="2" spans="1:225" ht="15" customHeight="1" x14ac:dyDescent="0.25">
      <c r="B2" s="25"/>
      <c r="C2" s="25"/>
      <c r="D2" s="25"/>
      <c r="E2" s="26"/>
      <c r="F2" s="26"/>
      <c r="G2" s="25"/>
      <c r="H2" s="26"/>
      <c r="I2" s="26"/>
      <c r="J2" s="5"/>
      <c r="K2" s="5"/>
      <c r="L2" s="5"/>
      <c r="M2" s="399" t="s">
        <v>73</v>
      </c>
      <c r="N2" s="399" t="s">
        <v>74</v>
      </c>
      <c r="O2" s="396" t="s">
        <v>54</v>
      </c>
      <c r="P2" s="397"/>
      <c r="Q2" s="397"/>
      <c r="R2" s="397"/>
      <c r="S2" s="397"/>
      <c r="T2" s="398"/>
      <c r="U2" s="5"/>
      <c r="V2" s="168" t="s">
        <v>181</v>
      </c>
    </row>
    <row r="3" spans="1:225" x14ac:dyDescent="0.25">
      <c r="A3" s="3" t="s">
        <v>5</v>
      </c>
      <c r="B3" s="58" t="s">
        <v>41</v>
      </c>
      <c r="C3" s="58" t="s">
        <v>6</v>
      </c>
      <c r="D3" s="58" t="s">
        <v>42</v>
      </c>
      <c r="E3" s="58"/>
      <c r="F3" s="58"/>
      <c r="G3" s="58" t="s">
        <v>69</v>
      </c>
      <c r="H3" s="58" t="s">
        <v>9</v>
      </c>
      <c r="I3" s="58" t="s">
        <v>175</v>
      </c>
      <c r="J3" s="58" t="s">
        <v>776</v>
      </c>
      <c r="K3" s="58" t="s">
        <v>67</v>
      </c>
      <c r="L3" s="58" t="s">
        <v>85</v>
      </c>
      <c r="M3" s="400"/>
      <c r="N3" s="400"/>
      <c r="O3" s="101">
        <v>0.1</v>
      </c>
      <c r="P3" s="54">
        <v>0.9</v>
      </c>
      <c r="Q3" s="54">
        <v>0.85</v>
      </c>
      <c r="R3" s="54">
        <v>0.8</v>
      </c>
      <c r="S3" s="54">
        <v>0.75</v>
      </c>
      <c r="T3" s="54">
        <v>0.7</v>
      </c>
      <c r="U3" s="5"/>
      <c r="V3" s="168" t="s">
        <v>182</v>
      </c>
      <c r="DT3" s="168" t="s">
        <v>176</v>
      </c>
      <c r="HQ3" s="171" t="s">
        <v>224</v>
      </c>
    </row>
    <row r="4" spans="1:225" ht="18.75" x14ac:dyDescent="0.3">
      <c r="A4" s="4">
        <v>1</v>
      </c>
      <c r="B4" s="221">
        <v>60</v>
      </c>
      <c r="C4" s="221">
        <v>120</v>
      </c>
      <c r="D4" s="221">
        <v>180</v>
      </c>
      <c r="E4" s="36">
        <f>IF(OR(ISBLANK(C4),ISBLANK(D4),ISBLANK(B4)),"",IF(AND(B4&gt;0,C4&gt;0,D4&gt;0),IF(C4&gt;B4,IF(D4&gt;C4,1,-1),-1)))</f>
        <v>1</v>
      </c>
      <c r="F4" s="36">
        <f>IF(OR(ISBLANK(B4),ISBLANK(C4),ISBLANK(D4)),"",IFERROR(MIN(C4-B4,D4-C4)/MAX(C4-B4,D4-C4),""))</f>
        <v>1</v>
      </c>
      <c r="G4" s="223">
        <f>IF(AND(B4&gt;0,C4&gt;0,D4&gt;0),(B4+(4*C4)+D4)/6,"")</f>
        <v>120</v>
      </c>
      <c r="H4" s="222" t="s">
        <v>1</v>
      </c>
      <c r="I4" s="58"/>
      <c r="J4" s="283"/>
      <c r="K4" s="224">
        <f>IF(AND(B4&gt;0,C4&gt;0,D4&gt;0),IF(ISBLANK(J4),IF(ISBLANK(H4),"",(D4-B4)*VLOOKUP(H4,VLookups!$A$4:$B$13,2,FALSE)),J4),"")</f>
        <v>24</v>
      </c>
      <c r="L4" s="225">
        <f>IF(K4="","",K4^2)</f>
        <v>576</v>
      </c>
      <c r="M4" s="221">
        <v>150</v>
      </c>
      <c r="N4" s="275">
        <f>IF(AND(M4&gt;0,C4&gt;0,NOT(K4="")),ABS(VLOOKUP($M$1,VLookups!$A$43:$B$44,2,FALSE)-_xlfn.NORM.DIST(M4,G4,K4,TRUE)),"")</f>
        <v>0.89435022633314476</v>
      </c>
      <c r="O4" s="226">
        <f>IF(AND($B4&gt;0,$C4&gt;0,$D4&gt;0,NOT(ISBLANK($H4))),_xlfn.NORM.INV(ABS(VLOOKUP($M$1,VLookups!$A$43:$B$44,2,FALSE)-O$3),$G4,$K4),"")</f>
        <v>89.242762426929588</v>
      </c>
      <c r="P4" s="227">
        <f>IF(AND($B4&gt;0,$C4&gt;0,$D4&gt;0,NOT(ISBLANK($H4))),_xlfn.NORM.INV(ABS(VLOOKUP($M$1,VLookups!$A$43:$B$44,2,FALSE)-P$3),$G4,$K4),"")</f>
        <v>150.75723757307043</v>
      </c>
      <c r="Q4" s="226">
        <f>IF(AND($B4&gt;0,$C4&gt;0,$D4&gt;0,NOT(ISBLANK($H4))),_xlfn.NORM.INV(ABS(VLOOKUP($M$1,VLookups!$A$43:$B$44,2,FALSE)-Q$3),$G4,$K4),"")</f>
        <v>144.87440134785095</v>
      </c>
      <c r="R4" s="227">
        <f>IF(AND($B4&gt;0,$C4&gt;0,$D4&gt;0,NOT(ISBLANK($H4))),_xlfn.NORM.INV(ABS(VLOOKUP($M$1,VLookups!$A$43:$B$44,2,FALSE)-R$3),$G4,$K4),"")</f>
        <v>140.19890960574995</v>
      </c>
      <c r="S4" s="226">
        <f>IF(AND($B4&gt;0,$C4&gt;0,$D4&gt;0,NOT(ISBLANK($H4))),_xlfn.NORM.INV(ABS(VLOOKUP($M$1,VLookups!$A$43:$B$44,2,FALSE)-S$3),$G4,$K4),"")</f>
        <v>136.18775400470597</v>
      </c>
      <c r="T4" s="227">
        <f>IF(AND($B4&gt;0,$C4&gt;0,$D4&gt;0,NOT(ISBLANK($H4))),_xlfn.NORM.INV(ABS(VLOOKUP($M$1,VLookups!$A$43:$B$44,2,FALSE)-T$3),$G4,$K4),"")</f>
        <v>132.58561230499299</v>
      </c>
      <c r="U4" s="5"/>
      <c r="V4" s="169">
        <f>IF(AND(B4&gt;0,C4&gt;0,D4&gt;0),ABS(B4-D4)/60,"")</f>
        <v>2</v>
      </c>
      <c r="W4" s="50">
        <f>IF(ISNONTEXT($V4),X4-$V4,"")</f>
        <v>20</v>
      </c>
      <c r="X4" s="50">
        <f t="shared" ref="X4:AP4" si="0">IF(ISNONTEXT($V4),Y4-$V4,"")</f>
        <v>22</v>
      </c>
      <c r="Y4" s="50">
        <f t="shared" si="0"/>
        <v>24</v>
      </c>
      <c r="Z4" s="50">
        <f t="shared" si="0"/>
        <v>26</v>
      </c>
      <c r="AA4" s="50">
        <f t="shared" si="0"/>
        <v>28</v>
      </c>
      <c r="AB4" s="50">
        <f t="shared" si="0"/>
        <v>30</v>
      </c>
      <c r="AC4" s="50">
        <f t="shared" si="0"/>
        <v>32</v>
      </c>
      <c r="AD4" s="50">
        <f t="shared" si="0"/>
        <v>34</v>
      </c>
      <c r="AE4" s="50">
        <f t="shared" si="0"/>
        <v>36</v>
      </c>
      <c r="AF4" s="50">
        <f t="shared" si="0"/>
        <v>38</v>
      </c>
      <c r="AG4" s="50">
        <f t="shared" si="0"/>
        <v>40</v>
      </c>
      <c r="AH4" s="50">
        <f t="shared" si="0"/>
        <v>42</v>
      </c>
      <c r="AI4" s="50">
        <f t="shared" si="0"/>
        <v>44</v>
      </c>
      <c r="AJ4" s="50">
        <f t="shared" si="0"/>
        <v>46</v>
      </c>
      <c r="AK4" s="50">
        <f t="shared" si="0"/>
        <v>48</v>
      </c>
      <c r="AL4" s="50">
        <f t="shared" si="0"/>
        <v>50</v>
      </c>
      <c r="AM4" s="50">
        <f t="shared" si="0"/>
        <v>52</v>
      </c>
      <c r="AN4" s="50">
        <f t="shared" si="0"/>
        <v>54</v>
      </c>
      <c r="AO4" s="50">
        <f t="shared" si="0"/>
        <v>56</v>
      </c>
      <c r="AP4" s="50">
        <f t="shared" si="0"/>
        <v>58</v>
      </c>
      <c r="AQ4" s="50">
        <f>IF(ISNONTEXT($V4),$B4,"")</f>
        <v>60</v>
      </c>
      <c r="AR4" s="50">
        <f>IF(ISNONTEXT($V4),AQ4+$V4,"")</f>
        <v>62</v>
      </c>
      <c r="AS4" s="50">
        <f t="shared" ref="AS4:BH4" si="1">IF(ISNONTEXT($V4),AR4+$V4,"")</f>
        <v>64</v>
      </c>
      <c r="AT4" s="50">
        <f t="shared" si="1"/>
        <v>66</v>
      </c>
      <c r="AU4" s="50">
        <f t="shared" si="1"/>
        <v>68</v>
      </c>
      <c r="AV4" s="50">
        <f t="shared" si="1"/>
        <v>70</v>
      </c>
      <c r="AW4" s="50">
        <f t="shared" si="1"/>
        <v>72</v>
      </c>
      <c r="AX4" s="50">
        <f t="shared" si="1"/>
        <v>74</v>
      </c>
      <c r="AY4" s="50">
        <f t="shared" si="1"/>
        <v>76</v>
      </c>
      <c r="AZ4" s="50">
        <f t="shared" si="1"/>
        <v>78</v>
      </c>
      <c r="BA4" s="50">
        <f t="shared" si="1"/>
        <v>80</v>
      </c>
      <c r="BB4" s="50">
        <f t="shared" si="1"/>
        <v>82</v>
      </c>
      <c r="BC4" s="50">
        <f t="shared" si="1"/>
        <v>84</v>
      </c>
      <c r="BD4" s="50">
        <f t="shared" si="1"/>
        <v>86</v>
      </c>
      <c r="BE4" s="50">
        <f t="shared" si="1"/>
        <v>88</v>
      </c>
      <c r="BF4" s="50">
        <f t="shared" si="1"/>
        <v>90</v>
      </c>
      <c r="BG4" s="50">
        <f t="shared" si="1"/>
        <v>92</v>
      </c>
      <c r="BH4" s="50">
        <f t="shared" si="1"/>
        <v>94</v>
      </c>
      <c r="BI4" s="50">
        <f t="shared" ref="BI4:BX4" si="2">IF(ISNONTEXT($V4),BH4+$V4,"")</f>
        <v>96</v>
      </c>
      <c r="BJ4" s="50">
        <f t="shared" si="2"/>
        <v>98</v>
      </c>
      <c r="BK4" s="50">
        <f t="shared" si="2"/>
        <v>100</v>
      </c>
      <c r="BL4" s="50">
        <f t="shared" si="2"/>
        <v>102</v>
      </c>
      <c r="BM4" s="50">
        <f t="shared" si="2"/>
        <v>104</v>
      </c>
      <c r="BN4" s="50">
        <f t="shared" si="2"/>
        <v>106</v>
      </c>
      <c r="BO4" s="50">
        <f t="shared" si="2"/>
        <v>108</v>
      </c>
      <c r="BP4" s="50">
        <f t="shared" si="2"/>
        <v>110</v>
      </c>
      <c r="BQ4" s="50">
        <f t="shared" si="2"/>
        <v>112</v>
      </c>
      <c r="BR4" s="50">
        <f t="shared" si="2"/>
        <v>114</v>
      </c>
      <c r="BS4" s="50">
        <f t="shared" si="2"/>
        <v>116</v>
      </c>
      <c r="BT4" s="50">
        <f t="shared" si="2"/>
        <v>118</v>
      </c>
      <c r="BU4" s="50">
        <f t="shared" si="2"/>
        <v>120</v>
      </c>
      <c r="BV4" s="50">
        <f t="shared" si="2"/>
        <v>122</v>
      </c>
      <c r="BW4" s="50">
        <f t="shared" si="2"/>
        <v>124</v>
      </c>
      <c r="BX4" s="50">
        <f t="shared" si="2"/>
        <v>126</v>
      </c>
      <c r="BY4" s="50">
        <f t="shared" ref="BY4:CN4" si="3">IF(ISNONTEXT($V4),BX4+$V4,"")</f>
        <v>128</v>
      </c>
      <c r="BZ4" s="50">
        <f t="shared" si="3"/>
        <v>130</v>
      </c>
      <c r="CA4" s="50">
        <f t="shared" si="3"/>
        <v>132</v>
      </c>
      <c r="CB4" s="50">
        <f t="shared" si="3"/>
        <v>134</v>
      </c>
      <c r="CC4" s="50">
        <f t="shared" si="3"/>
        <v>136</v>
      </c>
      <c r="CD4" s="50">
        <f t="shared" si="3"/>
        <v>138</v>
      </c>
      <c r="CE4" s="50">
        <f t="shared" si="3"/>
        <v>140</v>
      </c>
      <c r="CF4" s="50">
        <f t="shared" si="3"/>
        <v>142</v>
      </c>
      <c r="CG4" s="50">
        <f t="shared" si="3"/>
        <v>144</v>
      </c>
      <c r="CH4" s="50">
        <f t="shared" si="3"/>
        <v>146</v>
      </c>
      <c r="CI4" s="50">
        <f t="shared" si="3"/>
        <v>148</v>
      </c>
      <c r="CJ4" s="50">
        <f t="shared" si="3"/>
        <v>150</v>
      </c>
      <c r="CK4" s="50">
        <f t="shared" si="3"/>
        <v>152</v>
      </c>
      <c r="CL4" s="50">
        <f t="shared" si="3"/>
        <v>154</v>
      </c>
      <c r="CM4" s="50">
        <f t="shared" si="3"/>
        <v>156</v>
      </c>
      <c r="CN4" s="50">
        <f t="shared" si="3"/>
        <v>158</v>
      </c>
      <c r="CO4" s="50">
        <f t="shared" ref="CO4:DD4" si="4">IF(ISNONTEXT($V4),CN4+$V4,"")</f>
        <v>160</v>
      </c>
      <c r="CP4" s="50">
        <f t="shared" si="4"/>
        <v>162</v>
      </c>
      <c r="CQ4" s="50">
        <f t="shared" si="4"/>
        <v>164</v>
      </c>
      <c r="CR4" s="50">
        <f t="shared" si="4"/>
        <v>166</v>
      </c>
      <c r="CS4" s="50">
        <f t="shared" si="4"/>
        <v>168</v>
      </c>
      <c r="CT4" s="50">
        <f t="shared" si="4"/>
        <v>170</v>
      </c>
      <c r="CU4" s="50">
        <f t="shared" si="4"/>
        <v>172</v>
      </c>
      <c r="CV4" s="50">
        <f t="shared" si="4"/>
        <v>174</v>
      </c>
      <c r="CW4" s="50">
        <f t="shared" si="4"/>
        <v>176</v>
      </c>
      <c r="CX4" s="50">
        <f t="shared" si="4"/>
        <v>178</v>
      </c>
      <c r="CY4" s="50">
        <f t="shared" si="4"/>
        <v>180</v>
      </c>
      <c r="CZ4" s="50">
        <f t="shared" si="4"/>
        <v>182</v>
      </c>
      <c r="DA4" s="50">
        <f t="shared" si="4"/>
        <v>184</v>
      </c>
      <c r="DB4" s="50">
        <f t="shared" si="4"/>
        <v>186</v>
      </c>
      <c r="DC4" s="50">
        <f t="shared" si="4"/>
        <v>188</v>
      </c>
      <c r="DD4" s="50">
        <f t="shared" si="4"/>
        <v>190</v>
      </c>
      <c r="DE4" s="50">
        <f t="shared" ref="DE4:DS4" si="5">IF(ISNONTEXT($V4),DD4+$V4,"")</f>
        <v>192</v>
      </c>
      <c r="DF4" s="50">
        <f t="shared" si="5"/>
        <v>194</v>
      </c>
      <c r="DG4" s="50">
        <f t="shared" si="5"/>
        <v>196</v>
      </c>
      <c r="DH4" s="50">
        <f t="shared" si="5"/>
        <v>198</v>
      </c>
      <c r="DI4" s="50">
        <f t="shared" si="5"/>
        <v>200</v>
      </c>
      <c r="DJ4" s="50">
        <f t="shared" si="5"/>
        <v>202</v>
      </c>
      <c r="DK4" s="50">
        <f t="shared" si="5"/>
        <v>204</v>
      </c>
      <c r="DL4" s="50">
        <f t="shared" si="5"/>
        <v>206</v>
      </c>
      <c r="DM4" s="50">
        <f t="shared" si="5"/>
        <v>208</v>
      </c>
      <c r="DN4" s="50">
        <f t="shared" si="5"/>
        <v>210</v>
      </c>
      <c r="DO4" s="50">
        <f t="shared" si="5"/>
        <v>212</v>
      </c>
      <c r="DP4" s="50">
        <f t="shared" si="5"/>
        <v>214</v>
      </c>
      <c r="DQ4" s="50">
        <f t="shared" si="5"/>
        <v>216</v>
      </c>
      <c r="DR4" s="50">
        <f t="shared" si="5"/>
        <v>218</v>
      </c>
      <c r="DS4" s="50">
        <f t="shared" si="5"/>
        <v>220</v>
      </c>
      <c r="DT4" s="170">
        <f t="shared" ref="DT4:EY4" si="6">IF(ISNONTEXT($K4),_xlfn.NORM.DIST(W4,$G4,$K4,FALSE),NA())</f>
        <v>2.8234587453674017E-6</v>
      </c>
      <c r="DU4" s="170">
        <f t="shared" si="6"/>
        <v>3.9817150312558068E-6</v>
      </c>
      <c r="DV4" s="170">
        <f t="shared" si="6"/>
        <v>5.5762594068702237E-6</v>
      </c>
      <c r="DW4" s="170">
        <f t="shared" si="6"/>
        <v>7.7553219081560061E-6</v>
      </c>
      <c r="DX4" s="170">
        <f t="shared" si="6"/>
        <v>1.0711264794262764E-5</v>
      </c>
      <c r="DY4" s="170">
        <f t="shared" si="6"/>
        <v>1.4691486765310226E-5</v>
      </c>
      <c r="DZ4" s="170">
        <f t="shared" si="6"/>
        <v>2.0011277150867528E-5</v>
      </c>
      <c r="EA4" s="170">
        <f t="shared" si="6"/>
        <v>2.7068733204981822E-5</v>
      </c>
      <c r="EB4" s="170">
        <f t="shared" si="6"/>
        <v>3.636177896024E-5</v>
      </c>
      <c r="EC4" s="170">
        <f t="shared" si="6"/>
        <v>4.8507219321516028E-5</v>
      </c>
      <c r="ED4" s="170">
        <f t="shared" si="6"/>
        <v>6.4261624845462725E-5</v>
      </c>
      <c r="EE4" s="170">
        <f t="shared" si="6"/>
        <v>8.4543669054157E-5</v>
      </c>
      <c r="EF4" s="170">
        <f t="shared" si="6"/>
        <v>1.1045733143458772E-4</v>
      </c>
      <c r="EG4" s="170">
        <f t="shared" si="6"/>
        <v>1.4331513863260402E-4</v>
      </c>
      <c r="EH4" s="170">
        <f t="shared" si="6"/>
        <v>1.8466035049741696E-4</v>
      </c>
      <c r="EI4" s="170">
        <f t="shared" si="6"/>
        <v>2.3628671747691213E-4</v>
      </c>
      <c r="EJ4" s="170">
        <f t="shared" si="6"/>
        <v>3.002541568587176E-4</v>
      </c>
      <c r="EK4" s="170">
        <f t="shared" si="6"/>
        <v>3.7889843756629387E-4</v>
      </c>
      <c r="EL4" s="170">
        <f t="shared" si="6"/>
        <v>4.7483275099156013E-4</v>
      </c>
      <c r="EM4" s="170">
        <f t="shared" si="6"/>
        <v>5.9093890643488749E-4</v>
      </c>
      <c r="EN4" s="170">
        <f t="shared" si="6"/>
        <v>7.3034585389868914E-4</v>
      </c>
      <c r="EO4" s="170">
        <f t="shared" si="6"/>
        <v>8.9639333403223579E-4</v>
      </c>
      <c r="EP4" s="170">
        <f t="shared" si="6"/>
        <v>1.092578712237895E-3</v>
      </c>
      <c r="EQ4" s="170">
        <f t="shared" si="6"/>
        <v>1.3224854931528092E-3</v>
      </c>
      <c r="ER4" s="170">
        <f t="shared" si="6"/>
        <v>1.5896926461007493E-3</v>
      </c>
      <c r="ES4" s="170">
        <f t="shared" si="6"/>
        <v>1.8976647030377323E-3</v>
      </c>
      <c r="ET4" s="170">
        <f t="shared" si="6"/>
        <v>2.2496236047161691E-3</v>
      </c>
      <c r="EU4" s="170">
        <f t="shared" si="6"/>
        <v>2.6484044382067639E-3</v>
      </c>
      <c r="EV4" s="170">
        <f t="shared" si="6"/>
        <v>3.0962984816247127E-3</v>
      </c>
      <c r="EW4" s="170">
        <f t="shared" si="6"/>
        <v>3.5948882844379798E-3</v>
      </c>
      <c r="EX4" s="170">
        <f t="shared" si="6"/>
        <v>4.1448807830311947E-3</v>
      </c>
      <c r="EY4" s="170">
        <f t="shared" si="6"/>
        <v>4.7459455883413285E-3</v>
      </c>
      <c r="EZ4" s="170">
        <f t="shared" ref="EZ4:GE4" si="7">IF(ISNONTEXT($K4),_xlfn.NORM.DIST(BC4,$G4,$K4,FALSE),NA())</f>
        <v>5.3965664860788224E-3</v>
      </c>
      <c r="FA4" s="170">
        <f t="shared" si="7"/>
        <v>6.0939147616473214E-3</v>
      </c>
      <c r="FB4" s="170">
        <f t="shared" si="7"/>
        <v>6.8337531114997345E-3</v>
      </c>
      <c r="FC4" s="170">
        <f t="shared" si="7"/>
        <v>7.6103785578759131E-3</v>
      </c>
      <c r="FD4" s="170">
        <f t="shared" si="7"/>
        <v>8.4166118980857872E-3</v>
      </c>
      <c r="FE4" s="170">
        <f t="shared" si="7"/>
        <v>9.2438397794056652E-3</v>
      </c>
      <c r="FF4" s="170">
        <f t="shared" si="7"/>
        <v>1.0082113521630975E-2</v>
      </c>
      <c r="FG4" s="170">
        <f t="shared" si="7"/>
        <v>1.092030637826256E-2</v>
      </c>
      <c r="FH4" s="170">
        <f t="shared" si="7"/>
        <v>1.174632814209594E-2</v>
      </c>
      <c r="FI4" s="170">
        <f t="shared" si="7"/>
        <v>1.2547393006450185E-2</v>
      </c>
      <c r="FJ4" s="170">
        <f t="shared" si="7"/>
        <v>1.3310333563431342E-2</v>
      </c>
      <c r="FK4" s="170">
        <f t="shared" si="7"/>
        <v>1.4021950947706382E-2</v>
      </c>
      <c r="FL4" s="170">
        <f t="shared" si="7"/>
        <v>1.4669388615179146E-2</v>
      </c>
      <c r="FM4" s="170">
        <f t="shared" si="7"/>
        <v>1.5240515267250102E-2</v>
      </c>
      <c r="FN4" s="170">
        <f t="shared" si="7"/>
        <v>1.5724301153874715E-2</v>
      </c>
      <c r="FO4" s="170">
        <f t="shared" si="7"/>
        <v>1.611117153345205E-2</v>
      </c>
      <c r="FP4" s="170">
        <f t="shared" si="7"/>
        <v>1.6393321504247497E-2</v>
      </c>
      <c r="FQ4" s="170">
        <f t="shared" si="7"/>
        <v>1.6564977760764248E-2</v>
      </c>
      <c r="FR4" s="170">
        <f t="shared" si="7"/>
        <v>1.662259501672636E-2</v>
      </c>
      <c r="FS4" s="170">
        <f t="shared" si="7"/>
        <v>1.6564977760764248E-2</v>
      </c>
      <c r="FT4" s="170">
        <f t="shared" si="7"/>
        <v>1.6393321504247497E-2</v>
      </c>
      <c r="FU4" s="170">
        <f t="shared" si="7"/>
        <v>1.611117153345205E-2</v>
      </c>
      <c r="FV4" s="170">
        <f t="shared" si="7"/>
        <v>1.5724301153874715E-2</v>
      </c>
      <c r="FW4" s="170">
        <f t="shared" si="7"/>
        <v>1.5240515267250102E-2</v>
      </c>
      <c r="FX4" s="170">
        <f t="shared" si="7"/>
        <v>1.4669388615179146E-2</v>
      </c>
      <c r="FY4" s="170">
        <f t="shared" si="7"/>
        <v>1.4021950947706382E-2</v>
      </c>
      <c r="FZ4" s="170">
        <f t="shared" si="7"/>
        <v>1.3310333563431342E-2</v>
      </c>
      <c r="GA4" s="170">
        <f t="shared" si="7"/>
        <v>1.2547393006450185E-2</v>
      </c>
      <c r="GB4" s="170">
        <f t="shared" si="7"/>
        <v>1.174632814209594E-2</v>
      </c>
      <c r="GC4" s="170">
        <f t="shared" si="7"/>
        <v>1.092030637826256E-2</v>
      </c>
      <c r="GD4" s="170">
        <f t="shared" si="7"/>
        <v>1.0082113521630975E-2</v>
      </c>
      <c r="GE4" s="170">
        <f t="shared" si="7"/>
        <v>9.2438397794056652E-3</v>
      </c>
      <c r="GF4" s="170">
        <f t="shared" ref="GF4:HK4" si="8">IF(ISNONTEXT($K4),_xlfn.NORM.DIST(CI4,$G4,$K4,FALSE),NA())</f>
        <v>8.4166118980857872E-3</v>
      </c>
      <c r="GG4" s="170">
        <f t="shared" si="8"/>
        <v>7.6103785578759131E-3</v>
      </c>
      <c r="GH4" s="170">
        <f t="shared" si="8"/>
        <v>6.8337531114997345E-3</v>
      </c>
      <c r="GI4" s="170">
        <f t="shared" si="8"/>
        <v>6.0939147616473214E-3</v>
      </c>
      <c r="GJ4" s="170">
        <f t="shared" si="8"/>
        <v>5.3965664860788224E-3</v>
      </c>
      <c r="GK4" s="170">
        <f t="shared" si="8"/>
        <v>4.7459455883413285E-3</v>
      </c>
      <c r="GL4" s="170">
        <f t="shared" si="8"/>
        <v>4.1448807830311947E-3</v>
      </c>
      <c r="GM4" s="170">
        <f t="shared" si="8"/>
        <v>3.5948882844379798E-3</v>
      </c>
      <c r="GN4" s="170">
        <f t="shared" si="8"/>
        <v>3.0962984816247127E-3</v>
      </c>
      <c r="GO4" s="170">
        <f t="shared" si="8"/>
        <v>2.6484044382067639E-3</v>
      </c>
      <c r="GP4" s="170">
        <f t="shared" si="8"/>
        <v>2.2496236047161691E-3</v>
      </c>
      <c r="GQ4" s="170">
        <f t="shared" si="8"/>
        <v>1.8976647030377323E-3</v>
      </c>
      <c r="GR4" s="170">
        <f t="shared" si="8"/>
        <v>1.5896926461007493E-3</v>
      </c>
      <c r="GS4" s="170">
        <f t="shared" si="8"/>
        <v>1.3224854931528092E-3</v>
      </c>
      <c r="GT4" s="170">
        <f t="shared" si="8"/>
        <v>1.092578712237895E-3</v>
      </c>
      <c r="GU4" s="170">
        <f t="shared" si="8"/>
        <v>8.9639333403223579E-4</v>
      </c>
      <c r="GV4" s="170">
        <f t="shared" si="8"/>
        <v>7.3034585389868914E-4</v>
      </c>
      <c r="GW4" s="170">
        <f t="shared" si="8"/>
        <v>5.9093890643488749E-4</v>
      </c>
      <c r="GX4" s="170">
        <f t="shared" si="8"/>
        <v>4.7483275099156013E-4</v>
      </c>
      <c r="GY4" s="170">
        <f t="shared" si="8"/>
        <v>3.7889843756629387E-4</v>
      </c>
      <c r="GZ4" s="170">
        <f t="shared" si="8"/>
        <v>3.002541568587176E-4</v>
      </c>
      <c r="HA4" s="170">
        <f t="shared" si="8"/>
        <v>2.3628671747691213E-4</v>
      </c>
      <c r="HB4" s="170">
        <f t="shared" si="8"/>
        <v>1.8466035049741696E-4</v>
      </c>
      <c r="HC4" s="170">
        <f t="shared" si="8"/>
        <v>1.4331513863260402E-4</v>
      </c>
      <c r="HD4" s="170">
        <f t="shared" si="8"/>
        <v>1.1045733143458772E-4</v>
      </c>
      <c r="HE4" s="170">
        <f t="shared" si="8"/>
        <v>8.4543669054157E-5</v>
      </c>
      <c r="HF4" s="170">
        <f t="shared" si="8"/>
        <v>6.4261624845462725E-5</v>
      </c>
      <c r="HG4" s="170">
        <f t="shared" si="8"/>
        <v>4.8507219321516028E-5</v>
      </c>
      <c r="HH4" s="170">
        <f t="shared" si="8"/>
        <v>3.636177896024E-5</v>
      </c>
      <c r="HI4" s="170">
        <f t="shared" si="8"/>
        <v>2.7068733204981822E-5</v>
      </c>
      <c r="HJ4" s="170">
        <f t="shared" si="8"/>
        <v>2.0011277150867528E-5</v>
      </c>
      <c r="HK4" s="170">
        <f t="shared" si="8"/>
        <v>1.4691486765310226E-5</v>
      </c>
      <c r="HL4" s="170">
        <f t="shared" ref="HL4:HP4" si="9">IF(ISNONTEXT($K4),_xlfn.NORM.DIST(DO4,$G4,$K4,FALSE),NA())</f>
        <v>1.0711264794262764E-5</v>
      </c>
      <c r="HM4" s="170">
        <f t="shared" si="9"/>
        <v>7.7553219081560061E-6</v>
      </c>
      <c r="HN4" s="170">
        <f t="shared" si="9"/>
        <v>5.5762594068702237E-6</v>
      </c>
      <c r="HO4" s="170">
        <f t="shared" si="9"/>
        <v>3.9817150312558068E-6</v>
      </c>
      <c r="HP4" s="170">
        <f t="shared" si="9"/>
        <v>2.8234587453674017E-6</v>
      </c>
    </row>
    <row r="5" spans="1:225" hidden="1" x14ac:dyDescent="0.25">
      <c r="A5" s="2"/>
      <c r="B5" s="91">
        <f>SUM(B4:B4)</f>
        <v>60</v>
      </c>
      <c r="C5" s="91">
        <f>SUM(C4:C4)</f>
        <v>120</v>
      </c>
      <c r="D5" s="91">
        <f>SUM(D4:D4)</f>
        <v>180</v>
      </c>
      <c r="E5" s="37"/>
      <c r="F5" s="37"/>
      <c r="G5" s="91">
        <f>SUM(G4:G4)</f>
        <v>120</v>
      </c>
      <c r="H5" s="5"/>
      <c r="I5" s="5"/>
      <c r="J5" s="92">
        <f>IF(K4="","",SQRT(L5))</f>
        <v>24</v>
      </c>
      <c r="K5" s="92"/>
      <c r="L5" s="73">
        <f>IF(L4="","",SUM(L4:L4))</f>
        <v>576</v>
      </c>
      <c r="M5" s="91">
        <f>IF(SUM(M4:M4)=0,"",SUM(M4:M4))</f>
        <v>150</v>
      </c>
      <c r="N5" s="79">
        <f>IF(OR(J5="",M5=""),"",ABS(VLOOKUP($M$1,VLookups!$A$43:$B$44,2,FALSE)-_xlfn.NORM.DIST(M5,G5,J5,TRUE)))</f>
        <v>0.89435022633314476</v>
      </c>
      <c r="O5" s="93">
        <f t="shared" ref="O5:T5" si="10">SUM(O4:O4)</f>
        <v>89.242762426929588</v>
      </c>
      <c r="P5" s="93">
        <f t="shared" si="10"/>
        <v>150.75723757307043</v>
      </c>
      <c r="Q5" s="93">
        <f t="shared" si="10"/>
        <v>144.87440134785095</v>
      </c>
      <c r="R5" s="93">
        <f t="shared" si="10"/>
        <v>140.19890960574995</v>
      </c>
      <c r="S5" s="93">
        <f t="shared" si="10"/>
        <v>136.18775400470597</v>
      </c>
      <c r="T5" s="93">
        <f t="shared" si="10"/>
        <v>132.58561230499299</v>
      </c>
      <c r="U5" s="5"/>
    </row>
    <row r="6" spans="1:225" hidden="1" x14ac:dyDescent="0.25">
      <c r="A6" s="2"/>
      <c r="B6" s="5"/>
      <c r="C6" s="5"/>
      <c r="D6" s="5"/>
      <c r="E6" s="2"/>
      <c r="F6" s="2"/>
      <c r="G6" s="5"/>
      <c r="H6" s="2"/>
      <c r="I6" s="2"/>
      <c r="J6" s="2"/>
      <c r="K6" s="2"/>
      <c r="L6" s="2"/>
      <c r="M6" s="24"/>
      <c r="N6" s="5"/>
      <c r="O6" s="35"/>
      <c r="P6" s="35"/>
      <c r="Q6" s="35"/>
      <c r="R6" s="35"/>
      <c r="S6" s="35"/>
      <c r="T6" s="35"/>
      <c r="U6" s="5"/>
    </row>
    <row r="7" spans="1:225" ht="15.75" hidden="1" x14ac:dyDescent="0.25">
      <c r="A7" s="5"/>
      <c r="B7" s="387" t="s">
        <v>79</v>
      </c>
      <c r="C7" s="388"/>
      <c r="D7" s="389"/>
      <c r="E7" s="5"/>
      <c r="F7" s="5"/>
      <c r="G7" s="5"/>
      <c r="H7" s="5"/>
      <c r="I7" s="5"/>
      <c r="J7" s="33" t="s">
        <v>88</v>
      </c>
      <c r="K7" s="33"/>
      <c r="L7" s="33"/>
      <c r="M7" s="98">
        <v>1000</v>
      </c>
      <c r="N7" s="41">
        <f>IF(OR(J5="",M7=""),"",ABS(VLOOKUP($M$1,VLookups!$A$43:$B$44,2,FALSE)-_xlfn.NORM.DIST(M7,G5,J5,TRUE)))</f>
        <v>1</v>
      </c>
      <c r="O7" s="67">
        <f>IF($J$5="","",_xlfn.NORM.INV(ABS(VLOOKUP($M$1,VLookups!$A$43:$B$44,2,FALSE)-O$3),$G$5,$J5))</f>
        <v>89.242762426929588</v>
      </c>
      <c r="P7" s="68">
        <f>IF($J$5="","",_xlfn.NORM.INV(ABS(VLOOKUP($M$1,VLookups!$A$43:$B$44,2,FALSE)-P$3),$G$5,$J5))</f>
        <v>150.75723757307043</v>
      </c>
      <c r="Q7" s="69">
        <f>IF($J$5="","",_xlfn.NORM.INV(ABS(VLOOKUP($M$1,VLookups!$A$43:$B$44,2,FALSE)-Q$3),$G$5,$J5))</f>
        <v>144.87440134785095</v>
      </c>
      <c r="R7" s="70">
        <f>IF($J$5="","",_xlfn.NORM.INV(ABS(VLOOKUP($M$1,VLookups!$A$43:$B$44,2,FALSE)-R$3),$G$5,$J5))</f>
        <v>140.19890960574995</v>
      </c>
      <c r="S7" s="71">
        <f>IF($J$5="","",_xlfn.NORM.INV(ABS(VLOOKUP($M$1,VLookups!$A$43:$B$44,2,FALSE)-S$3),$G$5,$J5))</f>
        <v>136.18775400470597</v>
      </c>
      <c r="T7" s="72">
        <f>IF($J$5="","",_xlfn.NORM.INV(ABS(VLOOKUP($M$1,VLookups!$A$43:$B$44,2,FALSE)-T$3),$G$5,$J5))</f>
        <v>132.58561230499299</v>
      </c>
      <c r="U7" s="5"/>
    </row>
    <row r="8" spans="1:225" x14ac:dyDescent="0.25">
      <c r="A8" s="5"/>
      <c r="B8" s="5"/>
      <c r="C8" s="5"/>
      <c r="D8" s="5"/>
      <c r="E8" s="2"/>
      <c r="F8" s="2"/>
      <c r="G8" s="5"/>
      <c r="H8" s="368" t="s">
        <v>867</v>
      </c>
      <c r="I8" s="5"/>
      <c r="J8" s="5"/>
      <c r="K8" s="5"/>
      <c r="L8" s="5"/>
      <c r="M8" s="5"/>
      <c r="N8" s="5"/>
      <c r="O8" s="5"/>
      <c r="P8" s="5"/>
      <c r="Q8" s="5"/>
      <c r="R8" s="5"/>
      <c r="S8" s="5"/>
      <c r="T8" s="5"/>
      <c r="U8" s="5"/>
      <c r="DT8" s="209">
        <f>IF(AND($D$13&gt;0,$D$14&gt;0),IF(OR(W4&lt;$D$13,W4=$D$13),DT4,0),"")</f>
        <v>2.8234587453674017E-6</v>
      </c>
      <c r="DU8" s="209">
        <f t="shared" ref="DU8:GF8" si="11">IF(AND($D$13&gt;0,$D$14&gt;0),IF(OR(X4&lt;$D$13,X4=$D$13),DU4,0),"")</f>
        <v>3.9817150312558068E-6</v>
      </c>
      <c r="DV8" s="209">
        <f t="shared" si="11"/>
        <v>5.5762594068702237E-6</v>
      </c>
      <c r="DW8" s="209">
        <f t="shared" si="11"/>
        <v>7.7553219081560061E-6</v>
      </c>
      <c r="DX8" s="209">
        <f t="shared" si="11"/>
        <v>1.0711264794262764E-5</v>
      </c>
      <c r="DY8" s="209">
        <f t="shared" si="11"/>
        <v>1.4691486765310226E-5</v>
      </c>
      <c r="DZ8" s="209">
        <f t="shared" si="11"/>
        <v>2.0011277150867528E-5</v>
      </c>
      <c r="EA8" s="209">
        <f t="shared" si="11"/>
        <v>2.7068733204981822E-5</v>
      </c>
      <c r="EB8" s="209">
        <f t="shared" si="11"/>
        <v>3.636177896024E-5</v>
      </c>
      <c r="EC8" s="209">
        <f t="shared" si="11"/>
        <v>4.8507219321516028E-5</v>
      </c>
      <c r="ED8" s="209">
        <f t="shared" si="11"/>
        <v>6.4261624845462725E-5</v>
      </c>
      <c r="EE8" s="209">
        <f t="shared" si="11"/>
        <v>8.4543669054157E-5</v>
      </c>
      <c r="EF8" s="209">
        <f t="shared" si="11"/>
        <v>1.1045733143458772E-4</v>
      </c>
      <c r="EG8" s="209">
        <f t="shared" si="11"/>
        <v>1.4331513863260402E-4</v>
      </c>
      <c r="EH8" s="209">
        <f t="shared" si="11"/>
        <v>1.8466035049741696E-4</v>
      </c>
      <c r="EI8" s="209">
        <f t="shared" si="11"/>
        <v>2.3628671747691213E-4</v>
      </c>
      <c r="EJ8" s="209">
        <f t="shared" si="11"/>
        <v>3.002541568587176E-4</v>
      </c>
      <c r="EK8" s="209">
        <f t="shared" si="11"/>
        <v>3.7889843756629387E-4</v>
      </c>
      <c r="EL8" s="209">
        <f t="shared" si="11"/>
        <v>4.7483275099156013E-4</v>
      </c>
      <c r="EM8" s="209">
        <f t="shared" si="11"/>
        <v>5.9093890643488749E-4</v>
      </c>
      <c r="EN8" s="209">
        <f t="shared" si="11"/>
        <v>7.3034585389868914E-4</v>
      </c>
      <c r="EO8" s="209">
        <f t="shared" si="11"/>
        <v>8.9639333403223579E-4</v>
      </c>
      <c r="EP8" s="209">
        <f t="shared" si="11"/>
        <v>1.092578712237895E-3</v>
      </c>
      <c r="EQ8" s="209">
        <f t="shared" si="11"/>
        <v>1.3224854931528092E-3</v>
      </c>
      <c r="ER8" s="209">
        <f t="shared" si="11"/>
        <v>1.5896926461007493E-3</v>
      </c>
      <c r="ES8" s="209">
        <f t="shared" si="11"/>
        <v>1.8976647030377323E-3</v>
      </c>
      <c r="ET8" s="209">
        <f t="shared" si="11"/>
        <v>2.2496236047161691E-3</v>
      </c>
      <c r="EU8" s="209">
        <f t="shared" si="11"/>
        <v>2.6484044382067639E-3</v>
      </c>
      <c r="EV8" s="209">
        <f t="shared" si="11"/>
        <v>3.0962984816247127E-3</v>
      </c>
      <c r="EW8" s="209">
        <f t="shared" si="11"/>
        <v>3.5948882844379798E-3</v>
      </c>
      <c r="EX8" s="209">
        <f t="shared" si="11"/>
        <v>4.1448807830311947E-3</v>
      </c>
      <c r="EY8" s="209">
        <f t="shared" si="11"/>
        <v>4.7459455883413285E-3</v>
      </c>
      <c r="EZ8" s="209">
        <f t="shared" si="11"/>
        <v>5.3965664860788224E-3</v>
      </c>
      <c r="FA8" s="209">
        <f t="shared" si="11"/>
        <v>6.0939147616473214E-3</v>
      </c>
      <c r="FB8" s="209">
        <f t="shared" si="11"/>
        <v>6.8337531114997345E-3</v>
      </c>
      <c r="FC8" s="209">
        <f t="shared" si="11"/>
        <v>0</v>
      </c>
      <c r="FD8" s="209">
        <f t="shared" si="11"/>
        <v>0</v>
      </c>
      <c r="FE8" s="209">
        <f t="shared" si="11"/>
        <v>0</v>
      </c>
      <c r="FF8" s="209">
        <f t="shared" si="11"/>
        <v>0</v>
      </c>
      <c r="FG8" s="209">
        <f t="shared" si="11"/>
        <v>0</v>
      </c>
      <c r="FH8" s="209">
        <f t="shared" si="11"/>
        <v>0</v>
      </c>
      <c r="FI8" s="209">
        <f t="shared" si="11"/>
        <v>0</v>
      </c>
      <c r="FJ8" s="209">
        <f t="shared" si="11"/>
        <v>0</v>
      </c>
      <c r="FK8" s="209">
        <f t="shared" si="11"/>
        <v>0</v>
      </c>
      <c r="FL8" s="209">
        <f t="shared" si="11"/>
        <v>0</v>
      </c>
      <c r="FM8" s="209">
        <f t="shared" si="11"/>
        <v>0</v>
      </c>
      <c r="FN8" s="209">
        <f t="shared" si="11"/>
        <v>0</v>
      </c>
      <c r="FO8" s="209">
        <f t="shared" si="11"/>
        <v>0</v>
      </c>
      <c r="FP8" s="209">
        <f t="shared" si="11"/>
        <v>0</v>
      </c>
      <c r="FQ8" s="209">
        <f t="shared" si="11"/>
        <v>0</v>
      </c>
      <c r="FR8" s="209">
        <f t="shared" si="11"/>
        <v>0</v>
      </c>
      <c r="FS8" s="209">
        <f t="shared" si="11"/>
        <v>0</v>
      </c>
      <c r="FT8" s="209">
        <f t="shared" si="11"/>
        <v>0</v>
      </c>
      <c r="FU8" s="209">
        <f t="shared" si="11"/>
        <v>0</v>
      </c>
      <c r="FV8" s="209">
        <f t="shared" si="11"/>
        <v>0</v>
      </c>
      <c r="FW8" s="209">
        <f t="shared" si="11"/>
        <v>0</v>
      </c>
      <c r="FX8" s="209">
        <f t="shared" si="11"/>
        <v>0</v>
      </c>
      <c r="FY8" s="209">
        <f t="shared" si="11"/>
        <v>0</v>
      </c>
      <c r="FZ8" s="209">
        <f t="shared" si="11"/>
        <v>0</v>
      </c>
      <c r="GA8" s="209">
        <f t="shared" si="11"/>
        <v>0</v>
      </c>
      <c r="GB8" s="209">
        <f t="shared" si="11"/>
        <v>0</v>
      </c>
      <c r="GC8" s="209">
        <f t="shared" si="11"/>
        <v>0</v>
      </c>
      <c r="GD8" s="209">
        <f t="shared" si="11"/>
        <v>0</v>
      </c>
      <c r="GE8" s="209">
        <f t="shared" si="11"/>
        <v>0</v>
      </c>
      <c r="GF8" s="209">
        <f t="shared" si="11"/>
        <v>0</v>
      </c>
      <c r="GG8" s="209">
        <f t="shared" ref="GG8:HP8" si="12">IF(AND($D$13&gt;0,$D$14&gt;0),IF(OR(CJ4&lt;$D$13,CJ4=$D$13),GG4,0),"")</f>
        <v>0</v>
      </c>
      <c r="GH8" s="209">
        <f t="shared" si="12"/>
        <v>0</v>
      </c>
      <c r="GI8" s="209">
        <f t="shared" si="12"/>
        <v>0</v>
      </c>
      <c r="GJ8" s="209">
        <f t="shared" si="12"/>
        <v>0</v>
      </c>
      <c r="GK8" s="209">
        <f t="shared" si="12"/>
        <v>0</v>
      </c>
      <c r="GL8" s="209">
        <f t="shared" si="12"/>
        <v>0</v>
      </c>
      <c r="GM8" s="209">
        <f t="shared" si="12"/>
        <v>0</v>
      </c>
      <c r="GN8" s="209">
        <f t="shared" si="12"/>
        <v>0</v>
      </c>
      <c r="GO8" s="209">
        <f t="shared" si="12"/>
        <v>0</v>
      </c>
      <c r="GP8" s="209">
        <f t="shared" si="12"/>
        <v>0</v>
      </c>
      <c r="GQ8" s="209">
        <f t="shared" si="12"/>
        <v>0</v>
      </c>
      <c r="GR8" s="209">
        <f t="shared" si="12"/>
        <v>0</v>
      </c>
      <c r="GS8" s="209">
        <f t="shared" si="12"/>
        <v>0</v>
      </c>
      <c r="GT8" s="209">
        <f t="shared" si="12"/>
        <v>0</v>
      </c>
      <c r="GU8" s="209">
        <f t="shared" si="12"/>
        <v>0</v>
      </c>
      <c r="GV8" s="209">
        <f t="shared" si="12"/>
        <v>0</v>
      </c>
      <c r="GW8" s="209">
        <f t="shared" si="12"/>
        <v>0</v>
      </c>
      <c r="GX8" s="209">
        <f t="shared" si="12"/>
        <v>0</v>
      </c>
      <c r="GY8" s="209">
        <f t="shared" si="12"/>
        <v>0</v>
      </c>
      <c r="GZ8" s="209">
        <f t="shared" si="12"/>
        <v>0</v>
      </c>
      <c r="HA8" s="209">
        <f t="shared" si="12"/>
        <v>0</v>
      </c>
      <c r="HB8" s="209">
        <f t="shared" si="12"/>
        <v>0</v>
      </c>
      <c r="HC8" s="209">
        <f t="shared" si="12"/>
        <v>0</v>
      </c>
      <c r="HD8" s="209">
        <f t="shared" si="12"/>
        <v>0</v>
      </c>
      <c r="HE8" s="209">
        <f t="shared" si="12"/>
        <v>0</v>
      </c>
      <c r="HF8" s="209">
        <f t="shared" si="12"/>
        <v>0</v>
      </c>
      <c r="HG8" s="209">
        <f t="shared" si="12"/>
        <v>0</v>
      </c>
      <c r="HH8" s="209">
        <f t="shared" si="12"/>
        <v>0</v>
      </c>
      <c r="HI8" s="209">
        <f t="shared" si="12"/>
        <v>0</v>
      </c>
      <c r="HJ8" s="209">
        <f t="shared" si="12"/>
        <v>0</v>
      </c>
      <c r="HK8" s="209">
        <f t="shared" si="12"/>
        <v>0</v>
      </c>
      <c r="HL8" s="209">
        <f t="shared" si="12"/>
        <v>0</v>
      </c>
      <c r="HM8" s="209">
        <f t="shared" si="12"/>
        <v>0</v>
      </c>
      <c r="HN8" s="209">
        <f t="shared" si="12"/>
        <v>0</v>
      </c>
      <c r="HO8" s="209">
        <f t="shared" si="12"/>
        <v>0</v>
      </c>
      <c r="HP8" s="209">
        <f t="shared" si="12"/>
        <v>0</v>
      </c>
    </row>
    <row r="9" spans="1:225" ht="15.75" x14ac:dyDescent="0.25">
      <c r="A9" s="5"/>
      <c r="B9" s="5"/>
      <c r="C9" s="33" t="s">
        <v>792</v>
      </c>
      <c r="D9" s="297">
        <v>0.8</v>
      </c>
      <c r="E9" s="38"/>
      <c r="F9" s="40"/>
      <c r="G9" s="5"/>
      <c r="H9" s="5"/>
      <c r="I9" s="5"/>
      <c r="J9" s="5"/>
      <c r="K9" s="5"/>
      <c r="L9" s="5"/>
      <c r="M9" s="5"/>
      <c r="N9" s="5"/>
      <c r="O9" s="5"/>
      <c r="P9" s="5"/>
      <c r="Q9" s="5"/>
      <c r="R9" s="5"/>
      <c r="S9" s="5"/>
      <c r="T9" s="5"/>
      <c r="U9" s="5"/>
      <c r="DT9" s="209">
        <f>IF(AND($D$13&gt;0,$D$14&gt;0),IF(AND(W4&gt;$D$13,OR(W4&lt;$D$14,W4=$D$14)),DT4,0),"")</f>
        <v>0</v>
      </c>
      <c r="DU9" s="209">
        <f t="shared" ref="DU9:GF9" si="13">IF(AND($D$13&gt;0,$D$14&gt;0),IF(AND(X4&gt;$D$13,OR(X4&lt;$D$14,X4=$D$14)),DU4,0),"")</f>
        <v>0</v>
      </c>
      <c r="DV9" s="209">
        <f t="shared" si="13"/>
        <v>0</v>
      </c>
      <c r="DW9" s="209">
        <f t="shared" si="13"/>
        <v>0</v>
      </c>
      <c r="DX9" s="209">
        <f t="shared" si="13"/>
        <v>0</v>
      </c>
      <c r="DY9" s="209">
        <f t="shared" si="13"/>
        <v>0</v>
      </c>
      <c r="DZ9" s="209">
        <f t="shared" si="13"/>
        <v>0</v>
      </c>
      <c r="EA9" s="209">
        <f t="shared" si="13"/>
        <v>0</v>
      </c>
      <c r="EB9" s="209">
        <f t="shared" si="13"/>
        <v>0</v>
      </c>
      <c r="EC9" s="209">
        <f t="shared" si="13"/>
        <v>0</v>
      </c>
      <c r="ED9" s="209">
        <f t="shared" si="13"/>
        <v>0</v>
      </c>
      <c r="EE9" s="209">
        <f t="shared" si="13"/>
        <v>0</v>
      </c>
      <c r="EF9" s="209">
        <f t="shared" si="13"/>
        <v>0</v>
      </c>
      <c r="EG9" s="209">
        <f t="shared" si="13"/>
        <v>0</v>
      </c>
      <c r="EH9" s="209">
        <f t="shared" si="13"/>
        <v>0</v>
      </c>
      <c r="EI9" s="209">
        <f t="shared" si="13"/>
        <v>0</v>
      </c>
      <c r="EJ9" s="209">
        <f t="shared" si="13"/>
        <v>0</v>
      </c>
      <c r="EK9" s="209">
        <f t="shared" si="13"/>
        <v>0</v>
      </c>
      <c r="EL9" s="209">
        <f t="shared" si="13"/>
        <v>0</v>
      </c>
      <c r="EM9" s="209">
        <f t="shared" si="13"/>
        <v>0</v>
      </c>
      <c r="EN9" s="209">
        <f t="shared" si="13"/>
        <v>0</v>
      </c>
      <c r="EO9" s="209">
        <f t="shared" si="13"/>
        <v>0</v>
      </c>
      <c r="EP9" s="209">
        <f t="shared" si="13"/>
        <v>0</v>
      </c>
      <c r="EQ9" s="209">
        <f t="shared" si="13"/>
        <v>0</v>
      </c>
      <c r="ER9" s="209">
        <f t="shared" si="13"/>
        <v>0</v>
      </c>
      <c r="ES9" s="209">
        <f t="shared" si="13"/>
        <v>0</v>
      </c>
      <c r="ET9" s="209">
        <f t="shared" si="13"/>
        <v>0</v>
      </c>
      <c r="EU9" s="209">
        <f t="shared" si="13"/>
        <v>0</v>
      </c>
      <c r="EV9" s="209">
        <f t="shared" si="13"/>
        <v>0</v>
      </c>
      <c r="EW9" s="209">
        <f t="shared" si="13"/>
        <v>0</v>
      </c>
      <c r="EX9" s="209">
        <f t="shared" si="13"/>
        <v>0</v>
      </c>
      <c r="EY9" s="209">
        <f t="shared" si="13"/>
        <v>0</v>
      </c>
      <c r="EZ9" s="209">
        <f t="shared" si="13"/>
        <v>0</v>
      </c>
      <c r="FA9" s="209">
        <f t="shared" si="13"/>
        <v>0</v>
      </c>
      <c r="FB9" s="209">
        <f t="shared" si="13"/>
        <v>0</v>
      </c>
      <c r="FC9" s="209">
        <f t="shared" si="13"/>
        <v>7.6103785578759131E-3</v>
      </c>
      <c r="FD9" s="209">
        <f t="shared" si="13"/>
        <v>8.4166118980857872E-3</v>
      </c>
      <c r="FE9" s="209">
        <f t="shared" si="13"/>
        <v>9.2438397794056652E-3</v>
      </c>
      <c r="FF9" s="209">
        <f t="shared" si="13"/>
        <v>1.0082113521630975E-2</v>
      </c>
      <c r="FG9" s="209">
        <f t="shared" si="13"/>
        <v>1.092030637826256E-2</v>
      </c>
      <c r="FH9" s="209">
        <f t="shared" si="13"/>
        <v>1.174632814209594E-2</v>
      </c>
      <c r="FI9" s="209">
        <f t="shared" si="13"/>
        <v>1.2547393006450185E-2</v>
      </c>
      <c r="FJ9" s="209">
        <f t="shared" si="13"/>
        <v>1.3310333563431342E-2</v>
      </c>
      <c r="FK9" s="209">
        <f t="shared" si="13"/>
        <v>1.4021950947706382E-2</v>
      </c>
      <c r="FL9" s="209">
        <f t="shared" si="13"/>
        <v>1.4669388615179146E-2</v>
      </c>
      <c r="FM9" s="209">
        <f t="shared" si="13"/>
        <v>1.5240515267250102E-2</v>
      </c>
      <c r="FN9" s="209">
        <f t="shared" si="13"/>
        <v>1.5724301153874715E-2</v>
      </c>
      <c r="FO9" s="209">
        <f t="shared" si="13"/>
        <v>1.611117153345205E-2</v>
      </c>
      <c r="FP9" s="209">
        <f t="shared" si="13"/>
        <v>1.6393321504247497E-2</v>
      </c>
      <c r="FQ9" s="209">
        <f t="shared" si="13"/>
        <v>1.6564977760764248E-2</v>
      </c>
      <c r="FR9" s="209">
        <f t="shared" si="13"/>
        <v>1.662259501672636E-2</v>
      </c>
      <c r="FS9" s="209">
        <f t="shared" si="13"/>
        <v>1.6564977760764248E-2</v>
      </c>
      <c r="FT9" s="209">
        <f t="shared" si="13"/>
        <v>1.6393321504247497E-2</v>
      </c>
      <c r="FU9" s="209">
        <f t="shared" si="13"/>
        <v>1.611117153345205E-2</v>
      </c>
      <c r="FV9" s="209">
        <f t="shared" si="13"/>
        <v>1.5724301153874715E-2</v>
      </c>
      <c r="FW9" s="209">
        <f t="shared" si="13"/>
        <v>1.5240515267250102E-2</v>
      </c>
      <c r="FX9" s="209">
        <f t="shared" si="13"/>
        <v>1.4669388615179146E-2</v>
      </c>
      <c r="FY9" s="209">
        <f t="shared" si="13"/>
        <v>1.4021950947706382E-2</v>
      </c>
      <c r="FZ9" s="209">
        <f t="shared" si="13"/>
        <v>1.3310333563431342E-2</v>
      </c>
      <c r="GA9" s="209">
        <f t="shared" si="13"/>
        <v>1.2547393006450185E-2</v>
      </c>
      <c r="GB9" s="209">
        <f t="shared" si="13"/>
        <v>1.174632814209594E-2</v>
      </c>
      <c r="GC9" s="209">
        <f t="shared" si="13"/>
        <v>1.092030637826256E-2</v>
      </c>
      <c r="GD9" s="209">
        <f t="shared" si="13"/>
        <v>1.0082113521630975E-2</v>
      </c>
      <c r="GE9" s="209">
        <f t="shared" si="13"/>
        <v>9.2438397794056652E-3</v>
      </c>
      <c r="GF9" s="209">
        <f t="shared" si="13"/>
        <v>8.4166118980857872E-3</v>
      </c>
      <c r="GG9" s="209">
        <f t="shared" ref="GG9:HP9" si="14">IF(AND($D$13&gt;0,$D$14&gt;0),IF(AND(CJ4&gt;$D$13,OR(CJ4&lt;$D$14,CJ4=$D$14)),GG4,0),"")</f>
        <v>7.6103785578759131E-3</v>
      </c>
      <c r="GH9" s="209">
        <f t="shared" si="14"/>
        <v>0</v>
      </c>
      <c r="GI9" s="209">
        <f t="shared" si="14"/>
        <v>0</v>
      </c>
      <c r="GJ9" s="209">
        <f t="shared" si="14"/>
        <v>0</v>
      </c>
      <c r="GK9" s="209">
        <f t="shared" si="14"/>
        <v>0</v>
      </c>
      <c r="GL9" s="209">
        <f t="shared" si="14"/>
        <v>0</v>
      </c>
      <c r="GM9" s="209">
        <f t="shared" si="14"/>
        <v>0</v>
      </c>
      <c r="GN9" s="209">
        <f t="shared" si="14"/>
        <v>0</v>
      </c>
      <c r="GO9" s="209">
        <f t="shared" si="14"/>
        <v>0</v>
      </c>
      <c r="GP9" s="209">
        <f t="shared" si="14"/>
        <v>0</v>
      </c>
      <c r="GQ9" s="209">
        <f t="shared" si="14"/>
        <v>0</v>
      </c>
      <c r="GR9" s="209">
        <f t="shared" si="14"/>
        <v>0</v>
      </c>
      <c r="GS9" s="209">
        <f t="shared" si="14"/>
        <v>0</v>
      </c>
      <c r="GT9" s="209">
        <f t="shared" si="14"/>
        <v>0</v>
      </c>
      <c r="GU9" s="209">
        <f t="shared" si="14"/>
        <v>0</v>
      </c>
      <c r="GV9" s="209">
        <f t="shared" si="14"/>
        <v>0</v>
      </c>
      <c r="GW9" s="209">
        <f t="shared" si="14"/>
        <v>0</v>
      </c>
      <c r="GX9" s="209">
        <f t="shared" si="14"/>
        <v>0</v>
      </c>
      <c r="GY9" s="209">
        <f t="shared" si="14"/>
        <v>0</v>
      </c>
      <c r="GZ9" s="209">
        <f t="shared" si="14"/>
        <v>0</v>
      </c>
      <c r="HA9" s="209">
        <f t="shared" si="14"/>
        <v>0</v>
      </c>
      <c r="HB9" s="209">
        <f t="shared" si="14"/>
        <v>0</v>
      </c>
      <c r="HC9" s="209">
        <f t="shared" si="14"/>
        <v>0</v>
      </c>
      <c r="HD9" s="209">
        <f t="shared" si="14"/>
        <v>0</v>
      </c>
      <c r="HE9" s="209">
        <f t="shared" si="14"/>
        <v>0</v>
      </c>
      <c r="HF9" s="209">
        <f t="shared" si="14"/>
        <v>0</v>
      </c>
      <c r="HG9" s="209">
        <f t="shared" si="14"/>
        <v>0</v>
      </c>
      <c r="HH9" s="209">
        <f t="shared" si="14"/>
        <v>0</v>
      </c>
      <c r="HI9" s="209">
        <f t="shared" si="14"/>
        <v>0</v>
      </c>
      <c r="HJ9" s="209">
        <f t="shared" si="14"/>
        <v>0</v>
      </c>
      <c r="HK9" s="209">
        <f t="shared" si="14"/>
        <v>0</v>
      </c>
      <c r="HL9" s="209">
        <f t="shared" si="14"/>
        <v>0</v>
      </c>
      <c r="HM9" s="209">
        <f t="shared" si="14"/>
        <v>0</v>
      </c>
      <c r="HN9" s="209">
        <f t="shared" si="14"/>
        <v>0</v>
      </c>
      <c r="HO9" s="209">
        <f t="shared" si="14"/>
        <v>0</v>
      </c>
      <c r="HP9" s="209">
        <f t="shared" si="14"/>
        <v>0</v>
      </c>
    </row>
    <row r="10" spans="1:225" ht="15.75" x14ac:dyDescent="0.25">
      <c r="A10" s="5"/>
      <c r="C10" s="33" t="s">
        <v>793</v>
      </c>
      <c r="D10" s="77">
        <f>IF(AND(D9&gt;0,D9&lt;1,NOT(J5="")),_xlfn.NORM.INV((1-$D$9)/2,$G$5,$J$5),"")</f>
        <v>89.242762426929588</v>
      </c>
      <c r="E10" s="39"/>
      <c r="F10" s="2"/>
      <c r="G10" s="5"/>
      <c r="H10" s="5"/>
      <c r="I10" s="5"/>
      <c r="J10" s="5"/>
      <c r="K10" s="5"/>
      <c r="L10" s="5"/>
      <c r="M10" s="5"/>
      <c r="N10" s="5"/>
      <c r="O10" s="5"/>
      <c r="P10" s="5"/>
      <c r="Q10" s="5"/>
      <c r="R10" s="5"/>
      <c r="S10" s="5"/>
      <c r="T10" s="5"/>
      <c r="U10" s="5"/>
      <c r="DT10" s="209">
        <f>IF(AND($D$13&gt;0,$D$14&gt;0),IF(AND(W4&gt;$D$14),DT4,0),"")</f>
        <v>0</v>
      </c>
      <c r="DU10" s="209">
        <f t="shared" ref="DU10:GF10" si="15">IF(AND($D$13&gt;0,$D$14&gt;0),IF(AND(X4&gt;$D$14),DU4,0),"")</f>
        <v>0</v>
      </c>
      <c r="DV10" s="209">
        <f t="shared" si="15"/>
        <v>0</v>
      </c>
      <c r="DW10" s="209">
        <f t="shared" si="15"/>
        <v>0</v>
      </c>
      <c r="DX10" s="209">
        <f t="shared" si="15"/>
        <v>0</v>
      </c>
      <c r="DY10" s="209">
        <f t="shared" si="15"/>
        <v>0</v>
      </c>
      <c r="DZ10" s="209">
        <f t="shared" si="15"/>
        <v>0</v>
      </c>
      <c r="EA10" s="209">
        <f t="shared" si="15"/>
        <v>0</v>
      </c>
      <c r="EB10" s="209">
        <f t="shared" si="15"/>
        <v>0</v>
      </c>
      <c r="EC10" s="209">
        <f t="shared" si="15"/>
        <v>0</v>
      </c>
      <c r="ED10" s="209">
        <f t="shared" si="15"/>
        <v>0</v>
      </c>
      <c r="EE10" s="209">
        <f t="shared" si="15"/>
        <v>0</v>
      </c>
      <c r="EF10" s="209">
        <f t="shared" si="15"/>
        <v>0</v>
      </c>
      <c r="EG10" s="209">
        <f t="shared" si="15"/>
        <v>0</v>
      </c>
      <c r="EH10" s="209">
        <f t="shared" si="15"/>
        <v>0</v>
      </c>
      <c r="EI10" s="209">
        <f t="shared" si="15"/>
        <v>0</v>
      </c>
      <c r="EJ10" s="209">
        <f t="shared" si="15"/>
        <v>0</v>
      </c>
      <c r="EK10" s="209">
        <f t="shared" si="15"/>
        <v>0</v>
      </c>
      <c r="EL10" s="209">
        <f t="shared" si="15"/>
        <v>0</v>
      </c>
      <c r="EM10" s="209">
        <f t="shared" si="15"/>
        <v>0</v>
      </c>
      <c r="EN10" s="209">
        <f t="shared" si="15"/>
        <v>0</v>
      </c>
      <c r="EO10" s="209">
        <f t="shared" si="15"/>
        <v>0</v>
      </c>
      <c r="EP10" s="209">
        <f t="shared" si="15"/>
        <v>0</v>
      </c>
      <c r="EQ10" s="209">
        <f t="shared" si="15"/>
        <v>0</v>
      </c>
      <c r="ER10" s="209">
        <f t="shared" si="15"/>
        <v>0</v>
      </c>
      <c r="ES10" s="209">
        <f t="shared" si="15"/>
        <v>0</v>
      </c>
      <c r="ET10" s="209">
        <f t="shared" si="15"/>
        <v>0</v>
      </c>
      <c r="EU10" s="209">
        <f t="shared" si="15"/>
        <v>0</v>
      </c>
      <c r="EV10" s="209">
        <f t="shared" si="15"/>
        <v>0</v>
      </c>
      <c r="EW10" s="209">
        <f t="shared" si="15"/>
        <v>0</v>
      </c>
      <c r="EX10" s="209">
        <f t="shared" si="15"/>
        <v>0</v>
      </c>
      <c r="EY10" s="209">
        <f t="shared" si="15"/>
        <v>0</v>
      </c>
      <c r="EZ10" s="209">
        <f t="shared" si="15"/>
        <v>0</v>
      </c>
      <c r="FA10" s="209">
        <f t="shared" si="15"/>
        <v>0</v>
      </c>
      <c r="FB10" s="209">
        <f t="shared" si="15"/>
        <v>0</v>
      </c>
      <c r="FC10" s="209">
        <f t="shared" si="15"/>
        <v>0</v>
      </c>
      <c r="FD10" s="209">
        <f t="shared" si="15"/>
        <v>0</v>
      </c>
      <c r="FE10" s="209">
        <f t="shared" si="15"/>
        <v>0</v>
      </c>
      <c r="FF10" s="209">
        <f t="shared" si="15"/>
        <v>0</v>
      </c>
      <c r="FG10" s="209">
        <f t="shared" si="15"/>
        <v>0</v>
      </c>
      <c r="FH10" s="209">
        <f t="shared" si="15"/>
        <v>0</v>
      </c>
      <c r="FI10" s="209">
        <f t="shared" si="15"/>
        <v>0</v>
      </c>
      <c r="FJ10" s="209">
        <f t="shared" si="15"/>
        <v>0</v>
      </c>
      <c r="FK10" s="209">
        <f t="shared" si="15"/>
        <v>0</v>
      </c>
      <c r="FL10" s="209">
        <f t="shared" si="15"/>
        <v>0</v>
      </c>
      <c r="FM10" s="209">
        <f t="shared" si="15"/>
        <v>0</v>
      </c>
      <c r="FN10" s="209">
        <f t="shared" si="15"/>
        <v>0</v>
      </c>
      <c r="FO10" s="209">
        <f t="shared" si="15"/>
        <v>0</v>
      </c>
      <c r="FP10" s="209">
        <f t="shared" si="15"/>
        <v>0</v>
      </c>
      <c r="FQ10" s="209">
        <f t="shared" si="15"/>
        <v>0</v>
      </c>
      <c r="FR10" s="209">
        <f t="shared" si="15"/>
        <v>0</v>
      </c>
      <c r="FS10" s="209">
        <f t="shared" si="15"/>
        <v>0</v>
      </c>
      <c r="FT10" s="209">
        <f t="shared" si="15"/>
        <v>0</v>
      </c>
      <c r="FU10" s="209">
        <f t="shared" si="15"/>
        <v>0</v>
      </c>
      <c r="FV10" s="209">
        <f t="shared" si="15"/>
        <v>0</v>
      </c>
      <c r="FW10" s="209">
        <f t="shared" si="15"/>
        <v>0</v>
      </c>
      <c r="FX10" s="209">
        <f t="shared" si="15"/>
        <v>0</v>
      </c>
      <c r="FY10" s="209">
        <f t="shared" si="15"/>
        <v>0</v>
      </c>
      <c r="FZ10" s="209">
        <f t="shared" si="15"/>
        <v>0</v>
      </c>
      <c r="GA10" s="209">
        <f t="shared" si="15"/>
        <v>0</v>
      </c>
      <c r="GB10" s="209">
        <f t="shared" si="15"/>
        <v>0</v>
      </c>
      <c r="GC10" s="209">
        <f t="shared" si="15"/>
        <v>0</v>
      </c>
      <c r="GD10" s="209">
        <f t="shared" si="15"/>
        <v>0</v>
      </c>
      <c r="GE10" s="209">
        <f t="shared" si="15"/>
        <v>0</v>
      </c>
      <c r="GF10" s="209">
        <f t="shared" si="15"/>
        <v>0</v>
      </c>
      <c r="GG10" s="209">
        <f t="shared" ref="GG10:HP10" si="16">IF(AND($D$13&gt;0,$D$14&gt;0),IF(AND(CJ4&gt;$D$14),GG4,0),"")</f>
        <v>0</v>
      </c>
      <c r="GH10" s="209">
        <f t="shared" si="16"/>
        <v>6.8337531114997345E-3</v>
      </c>
      <c r="GI10" s="209">
        <f t="shared" si="16"/>
        <v>6.0939147616473214E-3</v>
      </c>
      <c r="GJ10" s="209">
        <f t="shared" si="16"/>
        <v>5.3965664860788224E-3</v>
      </c>
      <c r="GK10" s="209">
        <f t="shared" si="16"/>
        <v>4.7459455883413285E-3</v>
      </c>
      <c r="GL10" s="209">
        <f t="shared" si="16"/>
        <v>4.1448807830311947E-3</v>
      </c>
      <c r="GM10" s="209">
        <f t="shared" si="16"/>
        <v>3.5948882844379798E-3</v>
      </c>
      <c r="GN10" s="209">
        <f t="shared" si="16"/>
        <v>3.0962984816247127E-3</v>
      </c>
      <c r="GO10" s="209">
        <f t="shared" si="16"/>
        <v>2.6484044382067639E-3</v>
      </c>
      <c r="GP10" s="209">
        <f t="shared" si="16"/>
        <v>2.2496236047161691E-3</v>
      </c>
      <c r="GQ10" s="209">
        <f t="shared" si="16"/>
        <v>1.8976647030377323E-3</v>
      </c>
      <c r="GR10" s="209">
        <f t="shared" si="16"/>
        <v>1.5896926461007493E-3</v>
      </c>
      <c r="GS10" s="209">
        <f t="shared" si="16"/>
        <v>1.3224854931528092E-3</v>
      </c>
      <c r="GT10" s="209">
        <f t="shared" si="16"/>
        <v>1.092578712237895E-3</v>
      </c>
      <c r="GU10" s="209">
        <f t="shared" si="16"/>
        <v>8.9639333403223579E-4</v>
      </c>
      <c r="GV10" s="209">
        <f t="shared" si="16"/>
        <v>7.3034585389868914E-4</v>
      </c>
      <c r="GW10" s="209">
        <f t="shared" si="16"/>
        <v>5.9093890643488749E-4</v>
      </c>
      <c r="GX10" s="209">
        <f t="shared" si="16"/>
        <v>4.7483275099156013E-4</v>
      </c>
      <c r="GY10" s="209">
        <f t="shared" si="16"/>
        <v>3.7889843756629387E-4</v>
      </c>
      <c r="GZ10" s="209">
        <f t="shared" si="16"/>
        <v>3.002541568587176E-4</v>
      </c>
      <c r="HA10" s="209">
        <f t="shared" si="16"/>
        <v>2.3628671747691213E-4</v>
      </c>
      <c r="HB10" s="209">
        <f t="shared" si="16"/>
        <v>1.8466035049741696E-4</v>
      </c>
      <c r="HC10" s="209">
        <f t="shared" si="16"/>
        <v>1.4331513863260402E-4</v>
      </c>
      <c r="HD10" s="209">
        <f t="shared" si="16"/>
        <v>1.1045733143458772E-4</v>
      </c>
      <c r="HE10" s="209">
        <f t="shared" si="16"/>
        <v>8.4543669054157E-5</v>
      </c>
      <c r="HF10" s="209">
        <f t="shared" si="16"/>
        <v>6.4261624845462725E-5</v>
      </c>
      <c r="HG10" s="209">
        <f t="shared" si="16"/>
        <v>4.8507219321516028E-5</v>
      </c>
      <c r="HH10" s="209">
        <f t="shared" si="16"/>
        <v>3.636177896024E-5</v>
      </c>
      <c r="HI10" s="209">
        <f t="shared" si="16"/>
        <v>2.7068733204981822E-5</v>
      </c>
      <c r="HJ10" s="209">
        <f t="shared" si="16"/>
        <v>2.0011277150867528E-5</v>
      </c>
      <c r="HK10" s="209">
        <f t="shared" si="16"/>
        <v>1.4691486765310226E-5</v>
      </c>
      <c r="HL10" s="209">
        <f t="shared" si="16"/>
        <v>1.0711264794262764E-5</v>
      </c>
      <c r="HM10" s="209">
        <f t="shared" si="16"/>
        <v>7.7553219081560061E-6</v>
      </c>
      <c r="HN10" s="209">
        <f t="shared" si="16"/>
        <v>5.5762594068702237E-6</v>
      </c>
      <c r="HO10" s="209">
        <f t="shared" si="16"/>
        <v>3.9817150312558068E-6</v>
      </c>
      <c r="HP10" s="209">
        <f t="shared" si="16"/>
        <v>2.8234587453674017E-6</v>
      </c>
    </row>
    <row r="11" spans="1:225" ht="15.75" x14ac:dyDescent="0.25">
      <c r="A11" s="5"/>
      <c r="B11" s="5"/>
      <c r="C11" s="33" t="s">
        <v>82</v>
      </c>
      <c r="D11" s="77">
        <f>IF(AND(D9&gt;0,D9&lt;1,NOT(J5="")),_xlfn.NORM.INV(($D$9+(1-$D$9)/2),$G$5,$J$5),"")</f>
        <v>150.75723757307043</v>
      </c>
      <c r="E11" s="39"/>
      <c r="F11" s="2"/>
      <c r="G11" s="5"/>
      <c r="H11" s="5"/>
      <c r="I11" s="5"/>
      <c r="J11" s="5"/>
      <c r="K11" s="5"/>
      <c r="L11" s="5"/>
      <c r="M11" s="5"/>
      <c r="N11" s="5"/>
      <c r="O11" s="5"/>
      <c r="P11" s="5"/>
      <c r="Q11" s="5"/>
      <c r="R11" s="5"/>
      <c r="S11" s="5"/>
      <c r="T11" s="5"/>
      <c r="U11" s="5"/>
      <c r="DT11" s="260">
        <f>MAX(DT8:DT10)</f>
        <v>2.8234587453674017E-6</v>
      </c>
      <c r="DU11" s="260">
        <f t="shared" ref="DU11:GF11" si="17">MAX(DU8:DU10)</f>
        <v>3.9817150312558068E-6</v>
      </c>
      <c r="DV11" s="260">
        <f t="shared" si="17"/>
        <v>5.5762594068702237E-6</v>
      </c>
      <c r="DW11" s="260">
        <f t="shared" si="17"/>
        <v>7.7553219081560061E-6</v>
      </c>
      <c r="DX11" s="260">
        <f t="shared" si="17"/>
        <v>1.0711264794262764E-5</v>
      </c>
      <c r="DY11" s="260">
        <f t="shared" si="17"/>
        <v>1.4691486765310226E-5</v>
      </c>
      <c r="DZ11" s="260">
        <f t="shared" si="17"/>
        <v>2.0011277150867528E-5</v>
      </c>
      <c r="EA11" s="260">
        <f t="shared" si="17"/>
        <v>2.7068733204981822E-5</v>
      </c>
      <c r="EB11" s="260">
        <f t="shared" si="17"/>
        <v>3.636177896024E-5</v>
      </c>
      <c r="EC11" s="260">
        <f t="shared" si="17"/>
        <v>4.8507219321516028E-5</v>
      </c>
      <c r="ED11" s="260">
        <f t="shared" si="17"/>
        <v>6.4261624845462725E-5</v>
      </c>
      <c r="EE11" s="260">
        <f t="shared" si="17"/>
        <v>8.4543669054157E-5</v>
      </c>
      <c r="EF11" s="260">
        <f t="shared" si="17"/>
        <v>1.1045733143458772E-4</v>
      </c>
      <c r="EG11" s="260">
        <f t="shared" si="17"/>
        <v>1.4331513863260402E-4</v>
      </c>
      <c r="EH11" s="260">
        <f t="shared" si="17"/>
        <v>1.8466035049741696E-4</v>
      </c>
      <c r="EI11" s="260">
        <f t="shared" si="17"/>
        <v>2.3628671747691213E-4</v>
      </c>
      <c r="EJ11" s="260">
        <f t="shared" si="17"/>
        <v>3.002541568587176E-4</v>
      </c>
      <c r="EK11" s="260">
        <f t="shared" si="17"/>
        <v>3.7889843756629387E-4</v>
      </c>
      <c r="EL11" s="260">
        <f t="shared" si="17"/>
        <v>4.7483275099156013E-4</v>
      </c>
      <c r="EM11" s="260">
        <f t="shared" si="17"/>
        <v>5.9093890643488749E-4</v>
      </c>
      <c r="EN11" s="260">
        <f t="shared" si="17"/>
        <v>7.3034585389868914E-4</v>
      </c>
      <c r="EO11" s="260">
        <f t="shared" si="17"/>
        <v>8.9639333403223579E-4</v>
      </c>
      <c r="EP11" s="260">
        <f t="shared" si="17"/>
        <v>1.092578712237895E-3</v>
      </c>
      <c r="EQ11" s="260">
        <f t="shared" si="17"/>
        <v>1.3224854931528092E-3</v>
      </c>
      <c r="ER11" s="260">
        <f t="shared" si="17"/>
        <v>1.5896926461007493E-3</v>
      </c>
      <c r="ES11" s="260">
        <f t="shared" si="17"/>
        <v>1.8976647030377323E-3</v>
      </c>
      <c r="ET11" s="260">
        <f t="shared" si="17"/>
        <v>2.2496236047161691E-3</v>
      </c>
      <c r="EU11" s="260">
        <f t="shared" si="17"/>
        <v>2.6484044382067639E-3</v>
      </c>
      <c r="EV11" s="260">
        <f t="shared" si="17"/>
        <v>3.0962984816247127E-3</v>
      </c>
      <c r="EW11" s="260">
        <f t="shared" si="17"/>
        <v>3.5948882844379798E-3</v>
      </c>
      <c r="EX11" s="260">
        <f t="shared" si="17"/>
        <v>4.1448807830311947E-3</v>
      </c>
      <c r="EY11" s="260">
        <f t="shared" si="17"/>
        <v>4.7459455883413285E-3</v>
      </c>
      <c r="EZ11" s="260">
        <f t="shared" si="17"/>
        <v>5.3965664860788224E-3</v>
      </c>
      <c r="FA11" s="260">
        <f t="shared" si="17"/>
        <v>6.0939147616473214E-3</v>
      </c>
      <c r="FB11" s="260">
        <f t="shared" si="17"/>
        <v>6.8337531114997345E-3</v>
      </c>
      <c r="FC11" s="260">
        <f t="shared" si="17"/>
        <v>7.6103785578759131E-3</v>
      </c>
      <c r="FD11" s="260">
        <f t="shared" si="17"/>
        <v>8.4166118980857872E-3</v>
      </c>
      <c r="FE11" s="260">
        <f t="shared" si="17"/>
        <v>9.2438397794056652E-3</v>
      </c>
      <c r="FF11" s="260">
        <f t="shared" si="17"/>
        <v>1.0082113521630975E-2</v>
      </c>
      <c r="FG11" s="260">
        <f t="shared" si="17"/>
        <v>1.092030637826256E-2</v>
      </c>
      <c r="FH11" s="260">
        <f t="shared" si="17"/>
        <v>1.174632814209594E-2</v>
      </c>
      <c r="FI11" s="260">
        <f t="shared" si="17"/>
        <v>1.2547393006450185E-2</v>
      </c>
      <c r="FJ11" s="260">
        <f t="shared" si="17"/>
        <v>1.3310333563431342E-2</v>
      </c>
      <c r="FK11" s="260">
        <f t="shared" si="17"/>
        <v>1.4021950947706382E-2</v>
      </c>
      <c r="FL11" s="260">
        <f t="shared" si="17"/>
        <v>1.4669388615179146E-2</v>
      </c>
      <c r="FM11" s="260">
        <f t="shared" si="17"/>
        <v>1.5240515267250102E-2</v>
      </c>
      <c r="FN11" s="260">
        <f t="shared" si="17"/>
        <v>1.5724301153874715E-2</v>
      </c>
      <c r="FO11" s="260">
        <f t="shared" si="17"/>
        <v>1.611117153345205E-2</v>
      </c>
      <c r="FP11" s="260">
        <f t="shared" si="17"/>
        <v>1.6393321504247497E-2</v>
      </c>
      <c r="FQ11" s="260">
        <f t="shared" si="17"/>
        <v>1.6564977760764248E-2</v>
      </c>
      <c r="FR11" s="260">
        <f t="shared" si="17"/>
        <v>1.662259501672636E-2</v>
      </c>
      <c r="FS11" s="260">
        <f t="shared" si="17"/>
        <v>1.6564977760764248E-2</v>
      </c>
      <c r="FT11" s="260">
        <f t="shared" si="17"/>
        <v>1.6393321504247497E-2</v>
      </c>
      <c r="FU11" s="260">
        <f t="shared" si="17"/>
        <v>1.611117153345205E-2</v>
      </c>
      <c r="FV11" s="260">
        <f t="shared" si="17"/>
        <v>1.5724301153874715E-2</v>
      </c>
      <c r="FW11" s="260">
        <f t="shared" si="17"/>
        <v>1.5240515267250102E-2</v>
      </c>
      <c r="FX11" s="260">
        <f t="shared" si="17"/>
        <v>1.4669388615179146E-2</v>
      </c>
      <c r="FY11" s="260">
        <f t="shared" si="17"/>
        <v>1.4021950947706382E-2</v>
      </c>
      <c r="FZ11" s="260">
        <f t="shared" si="17"/>
        <v>1.3310333563431342E-2</v>
      </c>
      <c r="GA11" s="260">
        <f t="shared" si="17"/>
        <v>1.2547393006450185E-2</v>
      </c>
      <c r="GB11" s="260">
        <f t="shared" si="17"/>
        <v>1.174632814209594E-2</v>
      </c>
      <c r="GC11" s="260">
        <f t="shared" si="17"/>
        <v>1.092030637826256E-2</v>
      </c>
      <c r="GD11" s="260">
        <f t="shared" si="17"/>
        <v>1.0082113521630975E-2</v>
      </c>
      <c r="GE11" s="260">
        <f t="shared" si="17"/>
        <v>9.2438397794056652E-3</v>
      </c>
      <c r="GF11" s="260">
        <f t="shared" si="17"/>
        <v>8.4166118980857872E-3</v>
      </c>
      <c r="GG11" s="260">
        <f t="shared" ref="GG11:HP11" si="18">MAX(GG8:GG10)</f>
        <v>7.6103785578759131E-3</v>
      </c>
      <c r="GH11" s="260">
        <f t="shared" si="18"/>
        <v>6.8337531114997345E-3</v>
      </c>
      <c r="GI11" s="260">
        <f t="shared" si="18"/>
        <v>6.0939147616473214E-3</v>
      </c>
      <c r="GJ11" s="260">
        <f t="shared" si="18"/>
        <v>5.3965664860788224E-3</v>
      </c>
      <c r="GK11" s="260">
        <f t="shared" si="18"/>
        <v>4.7459455883413285E-3</v>
      </c>
      <c r="GL11" s="260">
        <f t="shared" si="18"/>
        <v>4.1448807830311947E-3</v>
      </c>
      <c r="GM11" s="260">
        <f t="shared" si="18"/>
        <v>3.5948882844379798E-3</v>
      </c>
      <c r="GN11" s="260">
        <f t="shared" si="18"/>
        <v>3.0962984816247127E-3</v>
      </c>
      <c r="GO11" s="260">
        <f t="shared" si="18"/>
        <v>2.6484044382067639E-3</v>
      </c>
      <c r="GP11" s="260">
        <f t="shared" si="18"/>
        <v>2.2496236047161691E-3</v>
      </c>
      <c r="GQ11" s="260">
        <f t="shared" si="18"/>
        <v>1.8976647030377323E-3</v>
      </c>
      <c r="GR11" s="260">
        <f t="shared" si="18"/>
        <v>1.5896926461007493E-3</v>
      </c>
      <c r="GS11" s="260">
        <f t="shared" si="18"/>
        <v>1.3224854931528092E-3</v>
      </c>
      <c r="GT11" s="260">
        <f t="shared" si="18"/>
        <v>1.092578712237895E-3</v>
      </c>
      <c r="GU11" s="260">
        <f t="shared" si="18"/>
        <v>8.9639333403223579E-4</v>
      </c>
      <c r="GV11" s="260">
        <f t="shared" si="18"/>
        <v>7.3034585389868914E-4</v>
      </c>
      <c r="GW11" s="260">
        <f t="shared" si="18"/>
        <v>5.9093890643488749E-4</v>
      </c>
      <c r="GX11" s="260">
        <f t="shared" si="18"/>
        <v>4.7483275099156013E-4</v>
      </c>
      <c r="GY11" s="260">
        <f t="shared" si="18"/>
        <v>3.7889843756629387E-4</v>
      </c>
      <c r="GZ11" s="260">
        <f t="shared" si="18"/>
        <v>3.002541568587176E-4</v>
      </c>
      <c r="HA11" s="260">
        <f t="shared" si="18"/>
        <v>2.3628671747691213E-4</v>
      </c>
      <c r="HB11" s="260">
        <f t="shared" si="18"/>
        <v>1.8466035049741696E-4</v>
      </c>
      <c r="HC11" s="260">
        <f t="shared" si="18"/>
        <v>1.4331513863260402E-4</v>
      </c>
      <c r="HD11" s="260">
        <f t="shared" si="18"/>
        <v>1.1045733143458772E-4</v>
      </c>
      <c r="HE11" s="260">
        <f t="shared" si="18"/>
        <v>8.4543669054157E-5</v>
      </c>
      <c r="HF11" s="260">
        <f t="shared" si="18"/>
        <v>6.4261624845462725E-5</v>
      </c>
      <c r="HG11" s="260">
        <f t="shared" si="18"/>
        <v>4.8507219321516028E-5</v>
      </c>
      <c r="HH11" s="260">
        <f t="shared" si="18"/>
        <v>3.636177896024E-5</v>
      </c>
      <c r="HI11" s="260">
        <f t="shared" si="18"/>
        <v>2.7068733204981822E-5</v>
      </c>
      <c r="HJ11" s="260">
        <f t="shared" si="18"/>
        <v>2.0011277150867528E-5</v>
      </c>
      <c r="HK11" s="260">
        <f t="shared" si="18"/>
        <v>1.4691486765310226E-5</v>
      </c>
      <c r="HL11" s="260">
        <f t="shared" si="18"/>
        <v>1.0711264794262764E-5</v>
      </c>
      <c r="HM11" s="260">
        <f t="shared" si="18"/>
        <v>7.7553219081560061E-6</v>
      </c>
      <c r="HN11" s="260">
        <f t="shared" si="18"/>
        <v>5.5762594068702237E-6</v>
      </c>
      <c r="HO11" s="260">
        <f t="shared" si="18"/>
        <v>3.9817150312558068E-6</v>
      </c>
      <c r="HP11" s="260">
        <f t="shared" si="18"/>
        <v>2.8234587453674017E-6</v>
      </c>
    </row>
    <row r="12" spans="1:225" ht="17.25" x14ac:dyDescent="0.3">
      <c r="A12" s="5"/>
      <c r="B12" s="5"/>
      <c r="C12" s="33"/>
      <c r="D12" s="42"/>
      <c r="E12" s="39"/>
      <c r="F12" s="2"/>
      <c r="G12" s="5"/>
      <c r="H12" s="5"/>
      <c r="I12" s="5"/>
      <c r="J12" s="5"/>
      <c r="K12" s="5"/>
      <c r="L12" s="5"/>
      <c r="M12" s="5"/>
      <c r="N12" s="5"/>
      <c r="O12" s="5"/>
      <c r="P12" s="5"/>
      <c r="Q12" s="5"/>
      <c r="R12" s="5"/>
      <c r="S12" s="5"/>
      <c r="T12" s="5"/>
      <c r="U12" s="5"/>
    </row>
    <row r="13" spans="1:225" ht="15.75" x14ac:dyDescent="0.25">
      <c r="A13" s="5"/>
      <c r="B13" s="5"/>
      <c r="C13" s="78" t="s">
        <v>32</v>
      </c>
      <c r="D13" s="296">
        <v>89</v>
      </c>
      <c r="E13" s="39"/>
      <c r="F13" s="46" t="s">
        <v>36</v>
      </c>
      <c r="G13" s="5"/>
      <c r="H13" s="5"/>
      <c r="I13" s="5"/>
      <c r="J13" s="5"/>
      <c r="K13" s="5"/>
      <c r="L13" s="5"/>
      <c r="M13" s="5"/>
      <c r="N13" s="5"/>
      <c r="O13" s="5"/>
      <c r="P13" s="5"/>
      <c r="Q13" s="5"/>
      <c r="R13" s="5"/>
      <c r="S13" s="5"/>
      <c r="T13" s="5"/>
      <c r="U13" s="5"/>
    </row>
    <row r="14" spans="1:225" ht="15.75" x14ac:dyDescent="0.25">
      <c r="A14" s="5"/>
      <c r="B14" s="5"/>
      <c r="C14" s="78" t="s">
        <v>33</v>
      </c>
      <c r="D14" s="296">
        <v>151</v>
      </c>
      <c r="E14" s="39"/>
      <c r="F14" s="46" t="s">
        <v>37</v>
      </c>
      <c r="G14" s="5"/>
      <c r="H14" s="5"/>
      <c r="I14" s="5"/>
      <c r="J14" s="5"/>
      <c r="K14" s="5"/>
      <c r="L14" s="5"/>
      <c r="M14" s="5"/>
      <c r="N14" s="5"/>
      <c r="O14" s="5"/>
      <c r="P14" s="5"/>
      <c r="Q14" s="5"/>
      <c r="R14" s="5"/>
      <c r="S14" s="5"/>
      <c r="T14" s="5"/>
      <c r="U14" s="5"/>
    </row>
    <row r="15" spans="1:225" ht="17.25" x14ac:dyDescent="0.3">
      <c r="A15" s="5"/>
      <c r="B15" s="5"/>
      <c r="C15" s="78" t="s">
        <v>83</v>
      </c>
      <c r="D15" s="43">
        <f>IF(AND($D$13&gt;0,$D$14&gt;0,$D$13&lt;$D$14,NOT(J5="")),_xlfn.NORM.DIST($D$14,$G$5,$J$5,TRUE)-_xlfn.NORM.DIST($D$13,$G$5,$J$5,TRUE),"")</f>
        <v>0.80352739416061048</v>
      </c>
      <c r="E15" s="39"/>
      <c r="F15" s="46" t="s">
        <v>64</v>
      </c>
      <c r="G15" s="5"/>
      <c r="H15" s="5"/>
      <c r="I15" s="5"/>
      <c r="J15" s="5"/>
      <c r="K15" s="5"/>
      <c r="L15" s="5"/>
      <c r="M15" s="5"/>
      <c r="N15" s="5"/>
      <c r="O15" s="5"/>
      <c r="P15" s="5"/>
      <c r="Q15" s="5"/>
      <c r="R15" s="5"/>
      <c r="S15" s="5"/>
      <c r="T15" s="5"/>
      <c r="U15" s="5"/>
    </row>
    <row r="16" spans="1:225" ht="17.25" x14ac:dyDescent="0.3">
      <c r="A16" s="5"/>
      <c r="B16" s="5"/>
      <c r="C16" s="78" t="s">
        <v>241</v>
      </c>
      <c r="D16" s="45">
        <f>IF(AND($D$13&gt;0,$D$14&gt;0,$D$13&lt;$D$14,NOT($J$5="")),_xlfn.NORM.DIST(D13,$G$5,$J$5,TRUE),"")</f>
        <v>9.823630291969479E-2</v>
      </c>
      <c r="E16" s="39"/>
      <c r="F16" s="46" t="s">
        <v>65</v>
      </c>
      <c r="G16" s="5"/>
      <c r="H16" s="5"/>
      <c r="I16" s="5"/>
      <c r="J16" s="5"/>
      <c r="K16" s="5"/>
      <c r="L16" s="5"/>
      <c r="M16" s="5"/>
      <c r="N16" s="5"/>
      <c r="O16" s="5"/>
      <c r="P16" s="5"/>
      <c r="Q16" s="5"/>
      <c r="R16" s="5"/>
      <c r="S16" s="5"/>
      <c r="T16" s="5"/>
      <c r="U16" s="5"/>
    </row>
    <row r="17" spans="1:21" ht="17.25" x14ac:dyDescent="0.3">
      <c r="A17" s="5"/>
      <c r="B17" s="5"/>
      <c r="C17" s="78" t="s">
        <v>242</v>
      </c>
      <c r="D17" s="44">
        <f>IF(AND($D$13&gt;0,$D$14&gt;0,$D$13&lt;$D$14,NOT($J$5="")),1-_xlfn.NORM.DIST(D14,$G$5,$J$5,TRUE),"")</f>
        <v>9.8236302919694762E-2</v>
      </c>
      <c r="E17" s="39"/>
      <c r="F17" s="46" t="s">
        <v>63</v>
      </c>
      <c r="G17" s="5"/>
      <c r="H17" s="5"/>
      <c r="I17" s="5"/>
      <c r="J17" s="5"/>
      <c r="K17" s="5"/>
      <c r="L17" s="5"/>
      <c r="M17" s="5"/>
      <c r="N17" s="5"/>
      <c r="O17" s="5"/>
      <c r="P17" s="5"/>
      <c r="Q17" s="5"/>
      <c r="R17" s="5"/>
      <c r="S17" s="5"/>
      <c r="T17" s="5"/>
      <c r="U17" s="5"/>
    </row>
    <row r="18" spans="1:21" x14ac:dyDescent="0.25">
      <c r="A18" s="5"/>
      <c r="B18" s="5"/>
      <c r="C18" s="33"/>
      <c r="D18" s="33"/>
      <c r="E18" s="2"/>
      <c r="F18" s="2"/>
      <c r="G18" s="5"/>
      <c r="H18" s="5"/>
      <c r="I18" s="5"/>
      <c r="J18" s="5"/>
      <c r="K18" s="5"/>
      <c r="L18" s="5"/>
      <c r="M18" s="5"/>
      <c r="N18" s="5"/>
      <c r="O18" s="5"/>
      <c r="P18" s="5"/>
      <c r="Q18" s="5"/>
      <c r="R18" s="5"/>
      <c r="S18" s="5"/>
      <c r="T18" s="5"/>
      <c r="U18" s="5"/>
    </row>
    <row r="19" spans="1:21" x14ac:dyDescent="0.25">
      <c r="A19" s="5"/>
      <c r="B19" s="5"/>
      <c r="C19" s="33"/>
      <c r="D19" s="33"/>
      <c r="E19" s="2"/>
      <c r="F19" s="2"/>
      <c r="G19" s="5"/>
      <c r="H19" s="5"/>
      <c r="I19" s="5"/>
      <c r="J19" s="5"/>
      <c r="K19" s="5"/>
      <c r="L19" s="5"/>
      <c r="M19" s="5"/>
      <c r="N19" s="5"/>
      <c r="O19" s="5"/>
      <c r="P19" s="5"/>
      <c r="Q19" s="5"/>
      <c r="R19" s="5"/>
      <c r="S19" s="5"/>
      <c r="T19" s="5"/>
      <c r="U19" s="5"/>
    </row>
    <row r="20" spans="1:21" x14ac:dyDescent="0.25">
      <c r="A20" s="5"/>
      <c r="B20" s="5"/>
      <c r="C20" s="33"/>
      <c r="D20" s="33"/>
      <c r="E20" s="2"/>
      <c r="F20" s="2"/>
      <c r="G20" s="5"/>
      <c r="H20" s="5"/>
      <c r="I20" s="5"/>
      <c r="J20" s="5"/>
      <c r="K20" s="5"/>
      <c r="L20" s="5"/>
      <c r="M20" s="5"/>
      <c r="N20" s="5"/>
      <c r="O20" s="5"/>
      <c r="P20" s="5"/>
      <c r="Q20" s="5"/>
      <c r="R20" s="5"/>
      <c r="S20" s="5"/>
      <c r="T20" s="5"/>
      <c r="U20" s="5"/>
    </row>
    <row r="21" spans="1:21" x14ac:dyDescent="0.25">
      <c r="A21" s="5"/>
      <c r="B21" s="5"/>
      <c r="C21" s="33"/>
      <c r="D21" s="33"/>
      <c r="E21" s="2"/>
      <c r="F21" s="2"/>
      <c r="G21" s="5"/>
      <c r="H21" s="5"/>
      <c r="I21" s="5"/>
      <c r="J21" s="5"/>
      <c r="K21" s="5"/>
      <c r="L21" s="5"/>
      <c r="M21" s="5"/>
      <c r="N21" s="5"/>
      <c r="O21" s="5"/>
      <c r="P21" s="5"/>
      <c r="Q21" s="5"/>
      <c r="R21" s="5"/>
      <c r="S21" s="5"/>
      <c r="T21" s="5"/>
      <c r="U21" s="5"/>
    </row>
    <row r="22" spans="1:21" x14ac:dyDescent="0.25">
      <c r="A22" s="5"/>
      <c r="B22" s="5"/>
      <c r="C22" s="33"/>
      <c r="D22" s="33"/>
      <c r="E22" s="2"/>
      <c r="F22" s="2"/>
      <c r="G22" s="5"/>
      <c r="H22" s="5"/>
      <c r="I22" s="5"/>
      <c r="J22" s="5"/>
      <c r="K22" s="5"/>
      <c r="L22" s="5"/>
      <c r="M22" s="5"/>
      <c r="N22" s="5"/>
      <c r="O22" s="5"/>
      <c r="P22" s="5"/>
      <c r="Q22" s="5"/>
      <c r="R22" s="5"/>
      <c r="S22" s="5"/>
      <c r="T22" s="5"/>
      <c r="U22" s="5"/>
    </row>
    <row r="23" spans="1:21" x14ac:dyDescent="0.25">
      <c r="A23" s="5"/>
      <c r="B23" s="5"/>
      <c r="C23" s="33"/>
      <c r="D23" s="33"/>
      <c r="E23" s="2"/>
      <c r="F23" s="2"/>
      <c r="G23" s="5"/>
      <c r="H23" s="5"/>
      <c r="I23" s="5"/>
      <c r="J23" s="5"/>
      <c r="K23" s="5"/>
      <c r="L23" s="5"/>
      <c r="M23" s="5"/>
      <c r="N23" s="5"/>
      <c r="O23" s="5"/>
      <c r="P23" s="5"/>
      <c r="Q23" s="5"/>
      <c r="R23" s="5"/>
      <c r="S23" s="5"/>
      <c r="T23" s="5"/>
      <c r="U23" s="5"/>
    </row>
    <row r="24" spans="1:21" x14ac:dyDescent="0.25">
      <c r="A24" s="5"/>
      <c r="B24" s="5"/>
      <c r="C24" s="33"/>
      <c r="D24" s="33"/>
      <c r="E24" s="2"/>
      <c r="F24" s="2"/>
      <c r="G24" s="5"/>
      <c r="H24" s="5"/>
      <c r="I24" s="5"/>
      <c r="J24" s="5"/>
      <c r="K24" s="5"/>
      <c r="L24" s="5"/>
      <c r="M24" s="5"/>
      <c r="N24" s="5"/>
      <c r="O24" s="5"/>
      <c r="P24" s="5"/>
      <c r="Q24" s="5"/>
      <c r="R24" s="5"/>
      <c r="S24" s="5"/>
      <c r="T24" s="5"/>
      <c r="U24" s="5"/>
    </row>
    <row r="25" spans="1:21" x14ac:dyDescent="0.25">
      <c r="A25" s="5"/>
      <c r="B25" s="5"/>
      <c r="C25" s="33"/>
      <c r="D25" s="33"/>
      <c r="E25" s="2"/>
      <c r="F25" s="2"/>
      <c r="G25" s="5"/>
      <c r="H25" s="5"/>
      <c r="I25" s="5"/>
      <c r="J25" s="5"/>
      <c r="K25" s="5"/>
      <c r="L25" s="5"/>
      <c r="M25" s="5"/>
      <c r="N25" s="5"/>
      <c r="O25" s="5"/>
      <c r="P25" s="5"/>
      <c r="Q25" s="5"/>
      <c r="R25" s="5"/>
      <c r="S25" s="5"/>
      <c r="T25" s="5"/>
      <c r="U25" s="5"/>
    </row>
    <row r="26" spans="1:21" x14ac:dyDescent="0.25">
      <c r="A26" s="5"/>
      <c r="B26" s="5"/>
      <c r="C26" s="33"/>
      <c r="D26" s="33"/>
      <c r="E26" s="2"/>
      <c r="F26" s="2"/>
      <c r="G26" s="5"/>
      <c r="H26" s="5"/>
      <c r="I26" s="5"/>
      <c r="J26" s="5"/>
      <c r="K26" s="5"/>
      <c r="L26" s="5"/>
      <c r="M26" s="5"/>
      <c r="N26" s="5"/>
      <c r="O26" s="5"/>
      <c r="P26" s="5"/>
      <c r="Q26" s="5"/>
      <c r="R26" s="5"/>
      <c r="S26" s="5"/>
      <c r="T26" s="5"/>
      <c r="U26" s="5"/>
    </row>
    <row r="27" spans="1:21" x14ac:dyDescent="0.25">
      <c r="A27" s="2"/>
      <c r="B27" s="5"/>
      <c r="C27" s="5"/>
      <c r="D27" s="5"/>
      <c r="E27" s="2"/>
      <c r="F27" s="2"/>
      <c r="G27" s="5"/>
      <c r="H27" s="2"/>
      <c r="I27" s="2"/>
      <c r="J27" s="5"/>
      <c r="K27" s="5"/>
      <c r="L27" s="5"/>
      <c r="M27" s="5"/>
      <c r="N27" s="5"/>
      <c r="O27" s="5"/>
      <c r="P27" s="5"/>
      <c r="Q27" s="5"/>
      <c r="R27" s="5"/>
      <c r="S27" s="5"/>
      <c r="T27" s="5"/>
      <c r="U27" s="5"/>
    </row>
    <row r="28" spans="1:21" x14ac:dyDescent="0.25">
      <c r="A28" s="2"/>
      <c r="B28" s="19" t="str">
        <f>CONCATENATE("Version ",'Change Log'!$B$3," – © 2015-",YEAR('Change Log'!$A$3),", William W. Davis, MSPM, PMP")</f>
        <v>Version 4.3 – © 2015-2020, William W. Davis, MSPM, PMP</v>
      </c>
      <c r="C28" s="5"/>
      <c r="D28" s="5"/>
      <c r="E28" s="5"/>
      <c r="F28" s="2"/>
      <c r="G28" s="2"/>
      <c r="H28" s="5"/>
      <c r="I28" s="5"/>
      <c r="J28" s="2"/>
      <c r="K28" s="2"/>
      <c r="L28" s="5"/>
      <c r="M28" s="5"/>
      <c r="N28" s="5"/>
      <c r="O28" s="5"/>
      <c r="P28" s="5"/>
      <c r="Q28" s="5"/>
      <c r="R28" s="5"/>
      <c r="S28" s="5"/>
      <c r="T28" s="5"/>
      <c r="U28" s="5"/>
    </row>
    <row r="29" spans="1:21" x14ac:dyDescent="0.25">
      <c r="A29" s="2"/>
      <c r="B29" s="375" t="s">
        <v>140</v>
      </c>
      <c r="C29" s="375"/>
      <c r="D29" s="375"/>
      <c r="E29" s="375"/>
      <c r="F29" s="375"/>
      <c r="G29" s="375"/>
      <c r="H29" s="375"/>
      <c r="I29" s="104"/>
      <c r="J29" s="2"/>
      <c r="K29" s="2"/>
      <c r="L29" s="5"/>
      <c r="M29" s="5"/>
      <c r="N29" s="5"/>
      <c r="O29" s="5"/>
      <c r="P29" s="5"/>
      <c r="Q29" s="5"/>
      <c r="R29" s="5"/>
      <c r="S29" s="5"/>
      <c r="T29" s="5"/>
      <c r="U29" s="5"/>
    </row>
    <row r="30" spans="1:21" x14ac:dyDescent="0.25">
      <c r="A30" s="2"/>
      <c r="B30" s="375" t="s">
        <v>141</v>
      </c>
      <c r="C30" s="375"/>
      <c r="D30" s="375"/>
      <c r="E30" s="375"/>
      <c r="F30" s="375"/>
      <c r="G30" s="375"/>
      <c r="H30" s="375"/>
      <c r="I30" s="104"/>
      <c r="J30" s="2"/>
      <c r="K30" s="2"/>
      <c r="L30" s="5"/>
      <c r="M30" s="5"/>
      <c r="N30" s="5"/>
      <c r="O30" s="5"/>
      <c r="P30" s="5"/>
      <c r="Q30" s="5"/>
      <c r="R30" s="5"/>
      <c r="S30" s="5"/>
      <c r="T30" s="5"/>
      <c r="U30" s="5"/>
    </row>
    <row r="31" spans="1:21" x14ac:dyDescent="0.25">
      <c r="A31" s="2"/>
      <c r="B31" s="375" t="s">
        <v>94</v>
      </c>
      <c r="C31" s="375"/>
      <c r="D31" s="375"/>
      <c r="E31" s="375"/>
      <c r="F31" s="375"/>
      <c r="G31" s="375"/>
      <c r="H31" s="375"/>
      <c r="I31" s="104"/>
      <c r="J31" s="2"/>
      <c r="K31" s="2"/>
      <c r="L31" s="5"/>
      <c r="M31" s="5"/>
      <c r="N31" s="5"/>
      <c r="O31" s="5"/>
      <c r="P31" s="5"/>
      <c r="Q31" s="5"/>
      <c r="R31" s="5"/>
      <c r="S31" s="5"/>
      <c r="T31" s="5"/>
      <c r="U31" s="5"/>
    </row>
    <row r="32" spans="1:21" x14ac:dyDescent="0.25">
      <c r="A32" s="2"/>
      <c r="B32" s="375" t="s">
        <v>220</v>
      </c>
      <c r="C32" s="375"/>
      <c r="D32" s="375"/>
      <c r="E32" s="375"/>
      <c r="F32" s="375"/>
      <c r="G32" s="375"/>
      <c r="H32" s="375"/>
      <c r="I32" s="104"/>
      <c r="J32" s="2"/>
      <c r="K32" s="2"/>
      <c r="L32" s="5"/>
      <c r="M32" s="5"/>
      <c r="N32" s="5"/>
      <c r="O32" s="5"/>
      <c r="P32" s="5"/>
      <c r="Q32" s="5"/>
      <c r="R32" s="5"/>
      <c r="S32" s="5"/>
      <c r="T32" s="5"/>
      <c r="U32" s="5"/>
    </row>
    <row r="33" spans="1:21" x14ac:dyDescent="0.25">
      <c r="A33" s="2"/>
      <c r="B33" s="375" t="s">
        <v>851</v>
      </c>
      <c r="C33" s="375"/>
      <c r="D33" s="375"/>
      <c r="E33" s="375"/>
      <c r="F33" s="375"/>
      <c r="G33" s="375"/>
      <c r="H33" s="375"/>
      <c r="I33" s="104"/>
      <c r="J33" s="2"/>
      <c r="K33" s="2"/>
      <c r="L33" s="5"/>
      <c r="M33" s="5"/>
      <c r="N33" s="5"/>
      <c r="O33" s="5"/>
      <c r="P33" s="5"/>
      <c r="Q33" s="5"/>
      <c r="R33" s="5"/>
      <c r="S33" s="5"/>
      <c r="T33" s="5"/>
      <c r="U33" s="5"/>
    </row>
    <row r="34" spans="1:21" x14ac:dyDescent="0.25">
      <c r="A34" s="2"/>
      <c r="B34" s="155" t="s">
        <v>215</v>
      </c>
      <c r="C34" s="5"/>
      <c r="D34" s="5"/>
      <c r="E34" s="5"/>
      <c r="F34" s="2"/>
      <c r="G34" s="2"/>
      <c r="H34" s="5"/>
      <c r="I34" s="5"/>
      <c r="J34" s="2"/>
      <c r="K34" s="2"/>
      <c r="L34" s="5"/>
      <c r="M34" s="5"/>
      <c r="N34" s="5"/>
      <c r="O34" s="5"/>
      <c r="P34" s="5"/>
      <c r="Q34" s="5"/>
      <c r="R34" s="5"/>
      <c r="S34" s="5"/>
      <c r="T34" s="5"/>
      <c r="U34" s="5"/>
    </row>
    <row r="35" spans="1:21" x14ac:dyDescent="0.25">
      <c r="A35" s="2"/>
      <c r="B35" s="155" t="s">
        <v>92</v>
      </c>
      <c r="C35" s="5"/>
      <c r="D35" s="5"/>
      <c r="E35" s="5"/>
      <c r="F35" s="2"/>
      <c r="G35" s="2"/>
      <c r="H35" s="5"/>
      <c r="I35" s="5"/>
      <c r="J35" s="2"/>
      <c r="K35" s="2"/>
      <c r="L35" s="5"/>
      <c r="M35" s="5"/>
      <c r="N35" s="5"/>
      <c r="O35" s="5"/>
      <c r="P35" s="5"/>
      <c r="Q35" s="5"/>
      <c r="R35" s="5"/>
      <c r="S35" s="5"/>
      <c r="T35" s="5"/>
      <c r="U35" s="5"/>
    </row>
    <row r="36" spans="1:21" x14ac:dyDescent="0.25">
      <c r="A36" s="19"/>
      <c r="B36" s="155" t="s">
        <v>214</v>
      </c>
      <c r="C36" s="5"/>
      <c r="D36" s="5"/>
      <c r="E36" s="2"/>
      <c r="F36" s="2"/>
      <c r="G36" s="5"/>
      <c r="H36" s="2"/>
      <c r="I36" s="2"/>
      <c r="J36" s="5"/>
      <c r="K36" s="5"/>
      <c r="L36" s="5"/>
      <c r="M36" s="5"/>
      <c r="N36" s="5"/>
      <c r="O36" s="5"/>
      <c r="P36" s="5"/>
      <c r="Q36" s="5"/>
      <c r="R36" s="5"/>
      <c r="S36" s="5"/>
      <c r="T36" s="5"/>
      <c r="U36" s="5"/>
    </row>
    <row r="37" spans="1:21" x14ac:dyDescent="0.25">
      <c r="A37" s="19"/>
      <c r="B37" s="155" t="s">
        <v>216</v>
      </c>
      <c r="C37" s="5"/>
      <c r="D37" s="5"/>
      <c r="E37" s="2"/>
      <c r="F37" s="2"/>
      <c r="G37" s="5"/>
      <c r="H37" s="2"/>
      <c r="I37" s="2"/>
      <c r="J37" s="5"/>
      <c r="K37" s="5"/>
      <c r="L37" s="5"/>
      <c r="M37" s="5"/>
      <c r="N37" s="5"/>
      <c r="O37" s="5"/>
      <c r="P37" s="5"/>
      <c r="Q37" s="5"/>
      <c r="R37" s="5"/>
      <c r="S37" s="5"/>
      <c r="T37" s="5"/>
      <c r="U37" s="5"/>
    </row>
    <row r="38" spans="1:21" x14ac:dyDescent="0.25">
      <c r="A38" s="19"/>
      <c r="B38" s="155" t="s">
        <v>761</v>
      </c>
      <c r="C38" s="5"/>
      <c r="D38" s="5"/>
      <c r="E38" s="2"/>
      <c r="F38" s="2"/>
      <c r="G38" s="5"/>
      <c r="H38" s="2"/>
      <c r="I38" s="2"/>
      <c r="J38" s="5"/>
      <c r="K38" s="5"/>
      <c r="L38" s="5"/>
      <c r="M38" s="5"/>
      <c r="N38" s="5"/>
      <c r="O38" s="5"/>
      <c r="P38" s="5"/>
      <c r="Q38" s="5"/>
      <c r="R38" s="5"/>
      <c r="S38" s="5"/>
      <c r="T38" s="5"/>
      <c r="U38" s="5"/>
    </row>
    <row r="39" spans="1:21" x14ac:dyDescent="0.25">
      <c r="A39" s="19"/>
      <c r="B39" s="155" t="s">
        <v>762</v>
      </c>
      <c r="C39" s="5"/>
      <c r="D39" s="5"/>
      <c r="E39" s="2"/>
      <c r="F39" s="2"/>
      <c r="G39" s="5"/>
      <c r="H39" s="2"/>
      <c r="I39" s="2"/>
      <c r="J39" s="5"/>
      <c r="K39" s="5"/>
      <c r="L39" s="5"/>
      <c r="M39" s="5"/>
      <c r="N39" s="5"/>
      <c r="O39" s="5"/>
      <c r="P39" s="5"/>
      <c r="Q39" s="5"/>
      <c r="R39" s="5"/>
      <c r="S39" s="5"/>
      <c r="T39" s="5"/>
      <c r="U39" s="5"/>
    </row>
    <row r="40" spans="1:21" x14ac:dyDescent="0.25">
      <c r="B40" s="155"/>
    </row>
    <row r="41" spans="1:21" x14ac:dyDescent="0.25">
      <c r="B41" s="155" t="s">
        <v>763</v>
      </c>
    </row>
    <row r="42" spans="1:21" x14ac:dyDescent="0.25">
      <c r="B42" s="155" t="s">
        <v>91</v>
      </c>
    </row>
    <row r="43" spans="1:21" x14ac:dyDescent="0.25">
      <c r="B43" s="376" t="s">
        <v>768</v>
      </c>
      <c r="C43" s="376"/>
      <c r="D43" s="376"/>
      <c r="E43" s="376"/>
      <c r="F43" s="376"/>
      <c r="G43" s="376"/>
      <c r="H43" s="376"/>
    </row>
    <row r="52" spans="1:9" x14ac:dyDescent="0.25">
      <c r="A52"/>
      <c r="H52"/>
      <c r="I52"/>
    </row>
    <row r="53" spans="1:9" x14ac:dyDescent="0.25">
      <c r="A53"/>
      <c r="H53"/>
      <c r="I53"/>
    </row>
    <row r="54" spans="1:9" x14ac:dyDescent="0.25">
      <c r="A54"/>
      <c r="H54"/>
      <c r="I54"/>
    </row>
    <row r="55" spans="1:9" x14ac:dyDescent="0.25">
      <c r="A55"/>
      <c r="H55"/>
      <c r="I55"/>
    </row>
    <row r="56" spans="1:9" x14ac:dyDescent="0.25">
      <c r="A56"/>
      <c r="H56"/>
      <c r="I56"/>
    </row>
    <row r="57" spans="1:9" x14ac:dyDescent="0.25">
      <c r="A57"/>
      <c r="H57"/>
      <c r="I57"/>
    </row>
    <row r="58" spans="1:9" x14ac:dyDescent="0.25">
      <c r="A58"/>
      <c r="H58"/>
      <c r="I58"/>
    </row>
    <row r="59" spans="1:9" x14ac:dyDescent="0.25">
      <c r="A59"/>
      <c r="H59"/>
      <c r="I59"/>
    </row>
    <row r="60" spans="1:9" x14ac:dyDescent="0.25">
      <c r="A60"/>
      <c r="H60"/>
      <c r="I60"/>
    </row>
    <row r="61" spans="1:9" x14ac:dyDescent="0.25">
      <c r="A61"/>
      <c r="H61"/>
      <c r="I61"/>
    </row>
    <row r="62" spans="1:9" x14ac:dyDescent="0.25">
      <c r="A62"/>
      <c r="H62"/>
      <c r="I62"/>
    </row>
    <row r="63" spans="1:9" x14ac:dyDescent="0.25">
      <c r="A63"/>
      <c r="H63"/>
      <c r="I63"/>
    </row>
    <row r="64" spans="1:9" x14ac:dyDescent="0.25">
      <c r="A64"/>
      <c r="H64"/>
      <c r="I64"/>
    </row>
    <row r="65" spans="1:9" x14ac:dyDescent="0.25">
      <c r="A65"/>
      <c r="H65"/>
      <c r="I65"/>
    </row>
    <row r="66" spans="1:9" x14ac:dyDescent="0.25">
      <c r="A66"/>
      <c r="H66"/>
      <c r="I66"/>
    </row>
    <row r="67" spans="1:9" x14ac:dyDescent="0.25">
      <c r="A67"/>
      <c r="H67"/>
      <c r="I67"/>
    </row>
    <row r="68" spans="1:9" x14ac:dyDescent="0.25">
      <c r="A68"/>
      <c r="H68"/>
      <c r="I68"/>
    </row>
    <row r="69" spans="1:9" x14ac:dyDescent="0.25">
      <c r="A69"/>
      <c r="H69"/>
      <c r="I69"/>
    </row>
    <row r="70" spans="1:9" x14ac:dyDescent="0.25">
      <c r="A70"/>
      <c r="H70"/>
      <c r="I70"/>
    </row>
    <row r="71" spans="1:9" x14ac:dyDescent="0.25">
      <c r="A71"/>
      <c r="H71"/>
      <c r="I71"/>
    </row>
    <row r="72" spans="1:9" x14ac:dyDescent="0.25">
      <c r="A72"/>
      <c r="H72"/>
      <c r="I72"/>
    </row>
    <row r="73" spans="1:9" x14ac:dyDescent="0.25">
      <c r="A73"/>
      <c r="H73"/>
      <c r="I73"/>
    </row>
    <row r="74" spans="1:9" x14ac:dyDescent="0.25">
      <c r="A74"/>
      <c r="H74"/>
      <c r="I74"/>
    </row>
    <row r="75" spans="1:9" x14ac:dyDescent="0.25">
      <c r="A75"/>
      <c r="H75"/>
      <c r="I75"/>
    </row>
    <row r="76" spans="1:9" x14ac:dyDescent="0.25">
      <c r="A76"/>
      <c r="H76"/>
      <c r="I76"/>
    </row>
    <row r="77" spans="1:9" x14ac:dyDescent="0.25">
      <c r="A77"/>
      <c r="H77"/>
      <c r="I77"/>
    </row>
    <row r="78" spans="1:9" x14ac:dyDescent="0.25">
      <c r="A78"/>
      <c r="H78"/>
      <c r="I78"/>
    </row>
    <row r="79" spans="1:9" x14ac:dyDescent="0.25">
      <c r="A79"/>
      <c r="H79"/>
      <c r="I79"/>
    </row>
    <row r="80" spans="1:9" x14ac:dyDescent="0.25">
      <c r="A80"/>
      <c r="H80"/>
      <c r="I80"/>
    </row>
    <row r="81" spans="1:9" x14ac:dyDescent="0.25">
      <c r="A81"/>
      <c r="H81"/>
      <c r="I81"/>
    </row>
    <row r="82" spans="1:9" x14ac:dyDescent="0.25">
      <c r="A82"/>
      <c r="H82"/>
      <c r="I82"/>
    </row>
    <row r="83" spans="1:9" x14ac:dyDescent="0.25">
      <c r="A83"/>
      <c r="H83"/>
      <c r="I83"/>
    </row>
    <row r="84" spans="1:9" x14ac:dyDescent="0.25">
      <c r="A84"/>
      <c r="H84"/>
      <c r="I84"/>
    </row>
    <row r="85" spans="1:9" x14ac:dyDescent="0.25">
      <c r="A85"/>
      <c r="H85"/>
      <c r="I85"/>
    </row>
    <row r="86" spans="1:9" x14ac:dyDescent="0.25">
      <c r="A86"/>
      <c r="H86"/>
      <c r="I86"/>
    </row>
    <row r="87" spans="1:9" x14ac:dyDescent="0.25">
      <c r="A87"/>
      <c r="H87"/>
      <c r="I87"/>
    </row>
    <row r="88" spans="1:9" x14ac:dyDescent="0.25">
      <c r="A88"/>
      <c r="H88"/>
      <c r="I88"/>
    </row>
    <row r="89" spans="1:9" x14ac:dyDescent="0.25">
      <c r="A89"/>
      <c r="H89"/>
      <c r="I89"/>
    </row>
    <row r="90" spans="1:9" x14ac:dyDescent="0.25">
      <c r="A90"/>
      <c r="H90"/>
      <c r="I90"/>
    </row>
    <row r="91" spans="1:9" x14ac:dyDescent="0.25">
      <c r="A91"/>
      <c r="H91"/>
      <c r="I91"/>
    </row>
    <row r="92" spans="1:9" x14ac:dyDescent="0.25">
      <c r="A92"/>
      <c r="H92"/>
      <c r="I92"/>
    </row>
    <row r="93" spans="1:9" x14ac:dyDescent="0.25">
      <c r="A93"/>
      <c r="H93"/>
      <c r="I93"/>
    </row>
    <row r="94" spans="1:9" x14ac:dyDescent="0.25">
      <c r="A94"/>
      <c r="H94"/>
      <c r="I94"/>
    </row>
    <row r="95" spans="1:9" x14ac:dyDescent="0.25">
      <c r="A95"/>
      <c r="H95"/>
      <c r="I95"/>
    </row>
    <row r="96" spans="1:9" x14ac:dyDescent="0.25">
      <c r="A96"/>
      <c r="H96"/>
      <c r="I96"/>
    </row>
    <row r="97" spans="1:9" x14ac:dyDescent="0.25">
      <c r="A97"/>
      <c r="H97"/>
      <c r="I97"/>
    </row>
    <row r="98" spans="1:9" x14ac:dyDescent="0.25">
      <c r="A98"/>
      <c r="H98"/>
      <c r="I98"/>
    </row>
    <row r="99" spans="1:9" x14ac:dyDescent="0.25">
      <c r="A99"/>
      <c r="H99"/>
      <c r="I99"/>
    </row>
    <row r="100" spans="1:9" x14ac:dyDescent="0.25">
      <c r="A100"/>
      <c r="H100"/>
      <c r="I100"/>
    </row>
    <row r="101" spans="1:9" x14ac:dyDescent="0.25">
      <c r="A101"/>
      <c r="H101"/>
      <c r="I101"/>
    </row>
    <row r="102" spans="1:9" x14ac:dyDescent="0.25">
      <c r="A102"/>
      <c r="H102"/>
      <c r="I102"/>
    </row>
    <row r="103" spans="1:9" x14ac:dyDescent="0.25">
      <c r="A103"/>
      <c r="H103"/>
      <c r="I103"/>
    </row>
    <row r="104" spans="1:9" x14ac:dyDescent="0.25">
      <c r="A104"/>
      <c r="H104"/>
      <c r="I104"/>
    </row>
    <row r="105" spans="1:9" x14ac:dyDescent="0.25">
      <c r="A105"/>
      <c r="H105"/>
      <c r="I105"/>
    </row>
    <row r="106" spans="1:9" x14ac:dyDescent="0.25">
      <c r="A106"/>
      <c r="H106"/>
      <c r="I106"/>
    </row>
    <row r="107" spans="1:9" x14ac:dyDescent="0.25">
      <c r="A107"/>
      <c r="H107"/>
      <c r="I107"/>
    </row>
    <row r="108" spans="1:9" x14ac:dyDescent="0.25">
      <c r="A108"/>
      <c r="H108"/>
      <c r="I108"/>
    </row>
    <row r="109" spans="1:9" x14ac:dyDescent="0.25">
      <c r="A109"/>
      <c r="H109"/>
      <c r="I109"/>
    </row>
    <row r="110" spans="1:9" x14ac:dyDescent="0.25">
      <c r="A110"/>
      <c r="H110"/>
      <c r="I110"/>
    </row>
    <row r="111" spans="1:9" x14ac:dyDescent="0.25">
      <c r="A111"/>
      <c r="H111"/>
      <c r="I111"/>
    </row>
    <row r="112" spans="1:9" x14ac:dyDescent="0.25">
      <c r="A112"/>
      <c r="H112"/>
      <c r="I112"/>
    </row>
    <row r="113" spans="1:9" x14ac:dyDescent="0.25">
      <c r="A113"/>
      <c r="H113"/>
      <c r="I113"/>
    </row>
    <row r="114" spans="1:9" x14ac:dyDescent="0.25">
      <c r="A114"/>
      <c r="H114"/>
      <c r="I114"/>
    </row>
    <row r="115" spans="1:9" x14ac:dyDescent="0.25">
      <c r="A115"/>
      <c r="H115"/>
      <c r="I115"/>
    </row>
    <row r="116" spans="1:9" x14ac:dyDescent="0.25">
      <c r="A116"/>
      <c r="H116"/>
      <c r="I116"/>
    </row>
    <row r="117" spans="1:9" x14ac:dyDescent="0.25">
      <c r="A117"/>
      <c r="H117"/>
      <c r="I117"/>
    </row>
    <row r="118" spans="1:9" x14ac:dyDescent="0.25">
      <c r="A118"/>
      <c r="H118"/>
      <c r="I118"/>
    </row>
    <row r="119" spans="1:9" x14ac:dyDescent="0.25">
      <c r="A119"/>
      <c r="H119"/>
      <c r="I119"/>
    </row>
    <row r="120" spans="1:9" x14ac:dyDescent="0.25">
      <c r="A120"/>
      <c r="H120"/>
      <c r="I120"/>
    </row>
    <row r="121" spans="1:9" x14ac:dyDescent="0.25">
      <c r="A121"/>
      <c r="H121"/>
      <c r="I121"/>
    </row>
    <row r="122" spans="1:9" x14ac:dyDescent="0.25">
      <c r="A122"/>
      <c r="H122"/>
      <c r="I122"/>
    </row>
    <row r="123" spans="1:9" x14ac:dyDescent="0.25">
      <c r="A123"/>
      <c r="H123"/>
      <c r="I123"/>
    </row>
    <row r="124" spans="1:9" x14ac:dyDescent="0.25">
      <c r="A124"/>
      <c r="H124"/>
      <c r="I124"/>
    </row>
    <row r="125" spans="1:9" x14ac:dyDescent="0.25">
      <c r="A125"/>
      <c r="H125"/>
      <c r="I125"/>
    </row>
    <row r="126" spans="1:9" x14ac:dyDescent="0.25">
      <c r="A126"/>
      <c r="H126"/>
      <c r="I126"/>
    </row>
    <row r="127" spans="1:9" x14ac:dyDescent="0.25">
      <c r="A127"/>
      <c r="H127"/>
      <c r="I127"/>
    </row>
    <row r="128" spans="1:9" x14ac:dyDescent="0.25">
      <c r="A128"/>
      <c r="H128"/>
      <c r="I128"/>
    </row>
    <row r="129" spans="1:9" x14ac:dyDescent="0.25">
      <c r="A129"/>
      <c r="H129"/>
      <c r="I129"/>
    </row>
    <row r="130" spans="1:9" x14ac:dyDescent="0.25">
      <c r="A130"/>
      <c r="H130"/>
      <c r="I130"/>
    </row>
    <row r="131" spans="1:9" x14ac:dyDescent="0.25">
      <c r="A131"/>
      <c r="H131"/>
      <c r="I131"/>
    </row>
    <row r="132" spans="1:9" x14ac:dyDescent="0.25">
      <c r="A132"/>
      <c r="H132"/>
      <c r="I132"/>
    </row>
    <row r="133" spans="1:9" x14ac:dyDescent="0.25">
      <c r="A133"/>
      <c r="H133"/>
      <c r="I133"/>
    </row>
    <row r="134" spans="1:9" x14ac:dyDescent="0.25">
      <c r="A134"/>
      <c r="H134"/>
      <c r="I134"/>
    </row>
    <row r="135" spans="1:9" x14ac:dyDescent="0.25">
      <c r="A135"/>
      <c r="H135"/>
      <c r="I135"/>
    </row>
    <row r="136" spans="1:9" x14ac:dyDescent="0.25">
      <c r="A136"/>
      <c r="H136"/>
      <c r="I136"/>
    </row>
    <row r="137" spans="1:9" x14ac:dyDescent="0.25">
      <c r="A137"/>
      <c r="H137"/>
      <c r="I137"/>
    </row>
    <row r="138" spans="1:9" x14ac:dyDescent="0.25">
      <c r="A138"/>
      <c r="H138"/>
      <c r="I138"/>
    </row>
    <row r="139" spans="1:9" x14ac:dyDescent="0.25">
      <c r="A139"/>
      <c r="H139"/>
      <c r="I139"/>
    </row>
    <row r="140" spans="1:9" x14ac:dyDescent="0.25">
      <c r="A140"/>
      <c r="H140"/>
      <c r="I140"/>
    </row>
    <row r="141" spans="1:9" x14ac:dyDescent="0.25">
      <c r="A141"/>
      <c r="H141"/>
      <c r="I141"/>
    </row>
    <row r="142" spans="1:9" x14ac:dyDescent="0.25">
      <c r="A142"/>
      <c r="H142"/>
      <c r="I142"/>
    </row>
    <row r="143" spans="1:9" x14ac:dyDescent="0.25">
      <c r="A143"/>
      <c r="H143"/>
      <c r="I143"/>
    </row>
    <row r="144" spans="1:9" x14ac:dyDescent="0.25">
      <c r="A144"/>
      <c r="H144"/>
      <c r="I144"/>
    </row>
    <row r="145" spans="1:9" x14ac:dyDescent="0.25">
      <c r="A145"/>
      <c r="H145"/>
      <c r="I145"/>
    </row>
    <row r="146" spans="1:9" x14ac:dyDescent="0.25">
      <c r="A146"/>
      <c r="H146"/>
      <c r="I146"/>
    </row>
    <row r="147" spans="1:9" x14ac:dyDescent="0.25">
      <c r="A147"/>
      <c r="H147"/>
      <c r="I147"/>
    </row>
    <row r="148" spans="1:9" x14ac:dyDescent="0.25">
      <c r="A148"/>
      <c r="H148"/>
      <c r="I148"/>
    </row>
    <row r="149" spans="1:9" x14ac:dyDescent="0.25">
      <c r="A149"/>
      <c r="H149"/>
      <c r="I149"/>
    </row>
    <row r="150" spans="1:9" x14ac:dyDescent="0.25">
      <c r="A150"/>
      <c r="H150"/>
      <c r="I150"/>
    </row>
    <row r="151" spans="1:9" x14ac:dyDescent="0.25">
      <c r="A151"/>
      <c r="H151"/>
      <c r="I151"/>
    </row>
    <row r="152" spans="1:9" x14ac:dyDescent="0.25">
      <c r="A152"/>
      <c r="H152"/>
      <c r="I152"/>
    </row>
    <row r="153" spans="1:9" x14ac:dyDescent="0.25">
      <c r="A153"/>
      <c r="H153"/>
      <c r="I153"/>
    </row>
    <row r="154" spans="1:9" x14ac:dyDescent="0.25">
      <c r="A154"/>
      <c r="H154"/>
      <c r="I154"/>
    </row>
    <row r="155" spans="1:9" x14ac:dyDescent="0.25">
      <c r="A155"/>
      <c r="H155"/>
      <c r="I155"/>
    </row>
    <row r="156" spans="1:9" x14ac:dyDescent="0.25">
      <c r="A156"/>
      <c r="H156"/>
      <c r="I156"/>
    </row>
    <row r="157" spans="1:9" x14ac:dyDescent="0.25">
      <c r="A157"/>
      <c r="H157"/>
      <c r="I157"/>
    </row>
    <row r="158" spans="1:9" x14ac:dyDescent="0.25">
      <c r="A158"/>
      <c r="H158"/>
      <c r="I158"/>
    </row>
    <row r="159" spans="1:9" x14ac:dyDescent="0.25">
      <c r="A159"/>
      <c r="H159"/>
      <c r="I159"/>
    </row>
    <row r="160" spans="1:9" x14ac:dyDescent="0.25">
      <c r="A160"/>
      <c r="H160"/>
      <c r="I160"/>
    </row>
    <row r="161" spans="1:9" x14ac:dyDescent="0.25">
      <c r="A161"/>
      <c r="H161"/>
      <c r="I161"/>
    </row>
    <row r="162" spans="1:9" x14ac:dyDescent="0.25">
      <c r="A162"/>
      <c r="H162"/>
      <c r="I162"/>
    </row>
    <row r="163" spans="1:9" x14ac:dyDescent="0.25">
      <c r="A163"/>
      <c r="H163"/>
      <c r="I163"/>
    </row>
    <row r="164" spans="1:9" x14ac:dyDescent="0.25">
      <c r="A164"/>
      <c r="H164"/>
      <c r="I164"/>
    </row>
    <row r="165" spans="1:9" x14ac:dyDescent="0.25">
      <c r="A165"/>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sheetData>
  <mergeCells count="12">
    <mergeCell ref="B43:H43"/>
    <mergeCell ref="O1:T1"/>
    <mergeCell ref="M2:M3"/>
    <mergeCell ref="N2:N3"/>
    <mergeCell ref="O2:T2"/>
    <mergeCell ref="B7:D7"/>
    <mergeCell ref="B29:H29"/>
    <mergeCell ref="B30:H30"/>
    <mergeCell ref="B31:H31"/>
    <mergeCell ref="B33:H33"/>
    <mergeCell ref="M1:N1"/>
    <mergeCell ref="B32:H32"/>
  </mergeCells>
  <conditionalFormatting sqref="O7:T7">
    <cfRule type="colorScale" priority="2">
      <colorScale>
        <cfvo type="min"/>
        <cfvo type="max"/>
        <color theme="9" tint="0.79998168889431442"/>
        <color theme="9"/>
      </colorScale>
    </cfRule>
  </conditionalFormatting>
  <conditionalFormatting sqref="E4">
    <cfRule type="iconSet" priority="36">
      <iconSet iconSet="3Symbols2" showValue="0">
        <cfvo type="percent" val="0"/>
        <cfvo type="percent" val="0.5"/>
        <cfvo type="num" val="1"/>
      </iconSet>
    </cfRule>
  </conditionalFormatting>
  <conditionalFormatting sqref="F4">
    <cfRule type="iconSet" priority="37">
      <iconSet showValue="0">
        <cfvo type="percent" val="0"/>
        <cfvo type="num" val="0.2"/>
        <cfvo type="num" val="0.3332"/>
      </iconSet>
    </cfRule>
  </conditionalFormatting>
  <dataValidations count="1">
    <dataValidation type="decimal" allowBlank="1" showInputMessage="1" showErrorMessage="1" sqref="O3:T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display="Follow Statistical PERT on Twitter to learn when new updates are released"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 ref="B33:H33" r:id="rId9" location="newsletter" display="Subscribe to the SPERT® newsletter for monthly tips, free webinars, and new release notifications" xr:uid="{8C3D7FB0-C4DA-448F-AD09-16E8DECF7BB8}"/>
  </hyperlinks>
  <pageMargins left="0.7" right="0.7" top="0.75" bottom="0.75" header="0.3" footer="0.3"/>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0" id="{A97CD0A5-AB33-4DE2-8B48-DF4F6346E201}">
            <xm:f>IF($B$7=VLookups!$A$48,TRUE,FALSE)</xm:f>
            <x14:dxf>
              <numFmt numFmtId="9" formatCode="&quot;$&quot;#,##0_);\(&quot;$&quot;#,##0\)"/>
            </x14:dxf>
          </x14:cfRule>
          <xm:sqref>B4:D4 G4:G5 K4</xm:sqref>
        </x14:conditionalFormatting>
        <x14:conditionalFormatting xmlns:xm="http://schemas.microsoft.com/office/excel/2006/main">
          <x14:cfRule type="expression" priority="19" id="{12841D43-D5B1-426B-8489-684C46048C41}">
            <xm:f>IF($B$7=VLookups!$A$48,TRUE,FALSE)</xm:f>
            <x14:dxf>
              <numFmt numFmtId="9" formatCode="&quot;$&quot;#,##0_);\(&quot;$&quot;#,##0\)"/>
            </x14:dxf>
          </x14:cfRule>
          <xm:sqref>B5:D5</xm:sqref>
        </x14:conditionalFormatting>
        <x14:conditionalFormatting xmlns:xm="http://schemas.microsoft.com/office/excel/2006/main">
          <x14:cfRule type="expression" priority="17" id="{46FD88D9-2CF8-4D95-89B1-DEEA41AAEC9D}">
            <xm:f>IF($B$7=VLookups!$A$48,TRUE,FALSE)</xm:f>
            <x14:dxf>
              <numFmt numFmtId="9" formatCode="&quot;$&quot;#,##0_);\(&quot;$&quot;#,##0\)"/>
            </x14:dxf>
          </x14:cfRule>
          <xm:sqref>J5:K5</xm:sqref>
        </x14:conditionalFormatting>
        <x14:conditionalFormatting xmlns:xm="http://schemas.microsoft.com/office/excel/2006/main">
          <x14:cfRule type="expression" priority="16" id="{BF698408-85E7-4B08-9391-853D4E718ECA}">
            <xm:f>IF($B$7=VLookups!$A$48,TRUE,FALSE)</xm:f>
            <x14:dxf>
              <numFmt numFmtId="9" formatCode="&quot;$&quot;#,##0_);\(&quot;$&quot;#,##0\)"/>
            </x14:dxf>
          </x14:cfRule>
          <xm:sqref>L4</xm:sqref>
        </x14:conditionalFormatting>
        <x14:conditionalFormatting xmlns:xm="http://schemas.microsoft.com/office/excel/2006/main">
          <x14:cfRule type="expression" priority="15" id="{6C3B82CB-B341-4D23-B4F5-9C989984E0CD}">
            <xm:f>IF($B$7=VLookups!$A$48,TRUE,FALSE)</xm:f>
            <x14:dxf>
              <numFmt numFmtId="9" formatCode="&quot;$&quot;#,##0_);\(&quot;$&quot;#,##0\)"/>
            </x14:dxf>
          </x14:cfRule>
          <xm:sqref>L5</xm:sqref>
        </x14:conditionalFormatting>
        <x14:conditionalFormatting xmlns:xm="http://schemas.microsoft.com/office/excel/2006/main">
          <x14:cfRule type="expression" priority="14" id="{0A9261C0-380C-4144-959F-32FF97389048}">
            <xm:f>IF($B$7=VLookups!$A$48,TRUE,FALSE)</xm:f>
            <x14:dxf>
              <numFmt numFmtId="9" formatCode="&quot;$&quot;#,##0_);\(&quot;$&quot;#,##0\)"/>
            </x14:dxf>
          </x14:cfRule>
          <xm:sqref>M4</xm:sqref>
        </x14:conditionalFormatting>
        <x14:conditionalFormatting xmlns:xm="http://schemas.microsoft.com/office/excel/2006/main">
          <x14:cfRule type="expression" priority="13" id="{10CE8EB4-5CE9-4015-93BB-966C293A3D4D}">
            <xm:f>IF($B$7=VLookups!$A$48,TRUE,FALSE)</xm:f>
            <x14:dxf>
              <numFmt numFmtId="9" formatCode="&quot;$&quot;#,##0_);\(&quot;$&quot;#,##0\)"/>
            </x14:dxf>
          </x14:cfRule>
          <xm:sqref>M5</xm:sqref>
        </x14:conditionalFormatting>
        <x14:conditionalFormatting xmlns:xm="http://schemas.microsoft.com/office/excel/2006/main">
          <x14:cfRule type="expression" priority="12" id="{B83B548D-5DBC-412A-989D-F0C09EDD4BEB}">
            <xm:f>IF($B$7=VLookups!$A$48,TRUE,FALSE)</xm:f>
            <x14:dxf>
              <numFmt numFmtId="9" formatCode="&quot;$&quot;#,##0_);\(&quot;$&quot;#,##0\)"/>
            </x14:dxf>
          </x14:cfRule>
          <xm:sqref>M7</xm:sqref>
        </x14:conditionalFormatting>
        <x14:conditionalFormatting xmlns:xm="http://schemas.microsoft.com/office/excel/2006/main">
          <x14:cfRule type="expression" priority="11" id="{AADC0740-C6E7-42B0-8626-96FECBD7FA47}">
            <xm:f>IF($B$7=VLookups!$A$48,TRUE,FALSE)</xm:f>
            <x14:dxf>
              <numFmt numFmtId="9" formatCode="&quot;$&quot;#,##0_);\(&quot;$&quot;#,##0\)"/>
            </x14:dxf>
          </x14:cfRule>
          <xm:sqref>O5</xm:sqref>
        </x14:conditionalFormatting>
        <x14:conditionalFormatting xmlns:xm="http://schemas.microsoft.com/office/excel/2006/main">
          <x14:cfRule type="expression" priority="10" id="{F543BC5D-2A0C-41EA-883E-D41ED9D3E2C5}">
            <xm:f>IF($B$7=VLookups!$A$48,TRUE,FALSE)</xm:f>
            <x14:dxf>
              <numFmt numFmtId="9" formatCode="&quot;$&quot;#,##0_);\(&quot;$&quot;#,##0\)"/>
            </x14:dxf>
          </x14:cfRule>
          <xm:sqref>O7</xm:sqref>
        </x14:conditionalFormatting>
        <x14:conditionalFormatting xmlns:xm="http://schemas.microsoft.com/office/excel/2006/main">
          <x14:cfRule type="expression" priority="9" id="{0B42B108-A5A0-432A-9D63-8B72098E6458}">
            <xm:f>IF($B$7=VLookups!$A$48,TRUE,FALSE)</xm:f>
            <x14:dxf>
              <numFmt numFmtId="9" formatCode="&quot;$&quot;#,##0_);\(&quot;$&quot;#,##0\)"/>
            </x14:dxf>
          </x14:cfRule>
          <xm:sqref>P5</xm:sqref>
        </x14:conditionalFormatting>
        <x14:conditionalFormatting xmlns:xm="http://schemas.microsoft.com/office/excel/2006/main">
          <x14:cfRule type="expression" priority="8" id="{6194CFAC-E0D5-46A2-8F34-8E701E7F54B8}">
            <xm:f>IF($B$7=VLookups!$A$48,TRUE,FALSE)</xm:f>
            <x14:dxf>
              <numFmt numFmtId="9" formatCode="&quot;$&quot;#,##0_);\(&quot;$&quot;#,##0\)"/>
            </x14:dxf>
          </x14:cfRule>
          <xm:sqref>P7</xm:sqref>
        </x14:conditionalFormatting>
        <x14:conditionalFormatting xmlns:xm="http://schemas.microsoft.com/office/excel/2006/main">
          <x14:cfRule type="expression" priority="7" id="{97878721-B273-4DE4-970D-8AEEFA344255}">
            <xm:f>IF($B$7=VLookups!$A$48,TRUE,FALSE)</xm:f>
            <x14:dxf>
              <numFmt numFmtId="9" formatCode="&quot;$&quot;#,##0_);\(&quot;$&quot;#,##0\)"/>
            </x14:dxf>
          </x14:cfRule>
          <xm:sqref>Q5:T5</xm:sqref>
        </x14:conditionalFormatting>
        <x14:conditionalFormatting xmlns:xm="http://schemas.microsoft.com/office/excel/2006/main">
          <x14:cfRule type="expression" priority="6" id="{CF598E32-6DB9-4C5C-9A35-9A304D6023CC}">
            <xm:f>IF($B$7=VLookups!$A$48,TRUE,FALSE)</xm:f>
            <x14:dxf>
              <numFmt numFmtId="9" formatCode="&quot;$&quot;#,##0_);\(&quot;$&quot;#,##0\)"/>
            </x14:dxf>
          </x14:cfRule>
          <xm:sqref>Q7:T7</xm:sqref>
        </x14:conditionalFormatting>
        <x14:conditionalFormatting xmlns:xm="http://schemas.microsoft.com/office/excel/2006/main">
          <x14:cfRule type="expression" priority="5" id="{DC342408-8A0A-4A95-96BA-D6B54574A48B}">
            <xm:f>IF($B$7=VLookups!$A$48,TRUE,FALSE)</xm:f>
            <x14:dxf>
              <numFmt numFmtId="9" formatCode="&quot;$&quot;#,##0_);\(&quot;$&quot;#,##0\)"/>
            </x14:dxf>
          </x14:cfRule>
          <xm:sqref>D10:D11</xm:sqref>
        </x14:conditionalFormatting>
        <x14:conditionalFormatting xmlns:xm="http://schemas.microsoft.com/office/excel/2006/main">
          <x14:cfRule type="expression" priority="4" id="{8DDDC33C-7D8B-463D-84B4-25607B57B08B}">
            <xm:f>IF($B$7=VLookups!$A$48,TRUE,FALSE)</xm:f>
            <x14:dxf>
              <numFmt numFmtId="9" formatCode="&quot;$&quot;#,##0_);\(&quot;$&quot;#,##0\)"/>
            </x14:dxf>
          </x14:cfRule>
          <xm:sqref>D13:D14</xm:sqref>
        </x14:conditionalFormatting>
        <x14:conditionalFormatting xmlns:xm="http://schemas.microsoft.com/office/excel/2006/main">
          <x14:cfRule type="expression" priority="1" id="{5B048BDE-BAEE-45D7-B886-7D5BB2E2D23C}">
            <xm:f>IF($B$7=VLookups!$A$48,TRUE,FALSE)</xm:f>
            <x14:dxf>
              <numFmt numFmtId="9" formatCode="&quot;$&quot;#,##0_);\(&quot;$&quot;#,##0\)"/>
            </x14:dxf>
          </x14:cfRule>
          <xm:sqref>O4:T4</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B70AC83E-60D2-4358-87B2-E1407E0B906A}">
          <x14:formula1>
            <xm:f>VLookups!$A$48:$A$49</xm:f>
          </x14:formula1>
          <xm:sqref>B7:D7</xm:sqref>
        </x14:dataValidation>
        <x14:dataValidation type="list" allowBlank="1" showInputMessage="1" showErrorMessage="1" xr:uid="{8EE9A81D-47C1-4550-B013-7BE8529A3422}">
          <x14:formula1>
            <xm:f>VLookups!$A$43:$A$44</xm:f>
          </x14:formula1>
          <xm:sqref>M1:N1</xm:sqref>
        </x14:dataValidation>
        <x14:dataValidation type="list" allowBlank="1" showInputMessage="1" showErrorMessage="1" xr:uid="{1970DDC9-0917-4824-AE2C-90919B43899A}">
          <x14:formula1>
            <xm:f>VLookups!$A$4:$A$13</xm:f>
          </x14:formula1>
          <xm:sqref>I5 H4:H5</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Normal Charts'!DT4:HP4</xm:f>
              <xm:sqref>I4</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HS10063"/>
  <sheetViews>
    <sheetView showGridLines="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3" width="13.5703125" hidden="1" customWidth="1"/>
    <col min="14" max="14" width="13.5703125" customWidth="1"/>
    <col min="15" max="15" width="13.7109375" customWidth="1"/>
    <col min="16" max="16" width="10.7109375" customWidth="1"/>
    <col min="17" max="22" width="13.7109375" customWidth="1"/>
    <col min="24" max="226" width="9.140625" hidden="1" customWidth="1"/>
  </cols>
  <sheetData>
    <row r="1" spans="1:227" ht="24" customHeight="1" x14ac:dyDescent="0.25">
      <c r="A1" s="55"/>
      <c r="B1" s="55" t="s">
        <v>787</v>
      </c>
      <c r="C1" s="5"/>
      <c r="D1" s="5"/>
      <c r="E1" s="2"/>
      <c r="F1" s="2"/>
      <c r="G1" s="5"/>
      <c r="H1" s="5"/>
      <c r="I1" s="5"/>
      <c r="J1" s="5"/>
      <c r="K1" s="5"/>
      <c r="L1" s="5"/>
      <c r="M1" s="5"/>
      <c r="N1" s="5"/>
      <c r="O1" s="379" t="s">
        <v>76</v>
      </c>
      <c r="P1" s="380"/>
      <c r="Q1" s="395" t="str">
        <f>VLOOKUP(O1,VLookups!A43:C44,3,FALSE)</f>
        <v>Show the likelihood that the SPERT estimates will be EQUAL TO or GREATER THAN an uncertainty</v>
      </c>
      <c r="R1" s="395"/>
      <c r="S1" s="395"/>
      <c r="T1" s="395"/>
      <c r="U1" s="395"/>
      <c r="V1" s="395"/>
      <c r="W1" s="5"/>
    </row>
    <row r="2" spans="1:227" ht="15" customHeight="1" x14ac:dyDescent="0.25">
      <c r="B2" s="25"/>
      <c r="C2" s="25"/>
      <c r="D2" s="25"/>
      <c r="E2" s="287"/>
      <c r="F2" s="287"/>
      <c r="G2" s="25"/>
      <c r="H2" s="287"/>
      <c r="I2" s="287"/>
      <c r="J2" s="5"/>
      <c r="K2" s="5"/>
      <c r="L2" s="5"/>
      <c r="M2" s="5"/>
      <c r="N2" s="5"/>
      <c r="O2" s="399" t="s">
        <v>73</v>
      </c>
      <c r="P2" s="399" t="s">
        <v>74</v>
      </c>
      <c r="Q2" s="396" t="s">
        <v>54</v>
      </c>
      <c r="R2" s="397"/>
      <c r="S2" s="397"/>
      <c r="T2" s="397"/>
      <c r="U2" s="397"/>
      <c r="V2" s="398"/>
      <c r="W2" s="5"/>
      <c r="X2" s="168" t="s">
        <v>181</v>
      </c>
    </row>
    <row r="3" spans="1:227" x14ac:dyDescent="0.25">
      <c r="A3" s="3" t="s">
        <v>5</v>
      </c>
      <c r="B3" s="58" t="s">
        <v>41</v>
      </c>
      <c r="C3" s="58" t="s">
        <v>6</v>
      </c>
      <c r="D3" s="58" t="s">
        <v>42</v>
      </c>
      <c r="E3" s="58"/>
      <c r="F3" s="58"/>
      <c r="G3" s="58" t="s">
        <v>69</v>
      </c>
      <c r="H3" s="58" t="s">
        <v>9</v>
      </c>
      <c r="I3" s="58" t="s">
        <v>175</v>
      </c>
      <c r="J3" s="58" t="s">
        <v>776</v>
      </c>
      <c r="K3" s="58" t="s">
        <v>67</v>
      </c>
      <c r="L3" s="58" t="s">
        <v>85</v>
      </c>
      <c r="M3" s="58" t="s">
        <v>780</v>
      </c>
      <c r="N3" s="291" t="s">
        <v>781</v>
      </c>
      <c r="O3" s="400"/>
      <c r="P3" s="400"/>
      <c r="Q3" s="101">
        <v>0.1</v>
      </c>
      <c r="R3" s="54">
        <v>0.9</v>
      </c>
      <c r="S3" s="54">
        <v>0.85</v>
      </c>
      <c r="T3" s="54">
        <v>0.8</v>
      </c>
      <c r="U3" s="54">
        <v>0.75</v>
      </c>
      <c r="V3" s="54">
        <v>0.7</v>
      </c>
      <c r="W3" s="5"/>
      <c r="X3" s="168" t="s">
        <v>182</v>
      </c>
      <c r="DV3" s="168" t="s">
        <v>176</v>
      </c>
      <c r="HS3" s="171" t="s">
        <v>224</v>
      </c>
    </row>
    <row r="4" spans="1:227" ht="18.75" x14ac:dyDescent="0.3">
      <c r="A4" s="4">
        <v>1</v>
      </c>
      <c r="B4" s="221">
        <v>60</v>
      </c>
      <c r="C4" s="221">
        <v>120</v>
      </c>
      <c r="D4" s="221">
        <v>180</v>
      </c>
      <c r="E4" s="36">
        <f>IF(OR(ISBLANK(C4),ISBLANK(D4),ISBLANK(B4)),"",IF(AND(B4&gt;0,C4&gt;0,D4&gt;0),IF(C4&gt;B4,IF(D4&gt;C4,1,-1),-1)))</f>
        <v>1</v>
      </c>
      <c r="F4" s="36">
        <f>IF(OR(ISBLANK(B4),ISBLANK(C4),ISBLANK(D4)),"",IFERROR(MIN(C4-B4,D4-C4)/MAX(C4-B4,D4-C4),""))</f>
        <v>1</v>
      </c>
      <c r="G4" s="223">
        <f>IF(AND(B4&gt;0,C4&gt;0,D4&gt;0),(B4+(4*C4)+D4)/6,"")</f>
        <v>120</v>
      </c>
      <c r="H4" s="222" t="s">
        <v>1</v>
      </c>
      <c r="I4" s="58"/>
      <c r="J4" s="283"/>
      <c r="K4" s="224">
        <f>IF(AND(B4&gt;0,C4&gt;0,D4&gt;0),IF(ISBLANK(J4),IF(ISBLANK(H4),"",(D4-B4)*VLOOKUP(H4,VLookups!$A$4:$B$13,2,FALSE)),J4),"")</f>
        <v>24</v>
      </c>
      <c r="L4" s="225">
        <f>IF(K4="","",K4^2)</f>
        <v>576</v>
      </c>
      <c r="M4" s="289">
        <f ca="1">RAND()</f>
        <v>0.24335102605704151</v>
      </c>
      <c r="N4" s="290">
        <f ca="1">IF(K4="","",_xlfn.NORM.INV(M4,G4,K4))</f>
        <v>103.30646914249452</v>
      </c>
      <c r="O4" s="221">
        <v>150</v>
      </c>
      <c r="P4" s="275">
        <f>IF(AND(O4&gt;0,C4&gt;0,NOT(K4="")),ABS(VLOOKUP($O$1,VLookups!$A$43:$B$44,2,FALSE)-_xlfn.NORM.DIST(O4,G4,K4,TRUE)),"")</f>
        <v>0.89435022633314476</v>
      </c>
      <c r="Q4" s="226">
        <f>IF(AND($B4&gt;0,$C4&gt;0,$D4&gt;0,NOT(ISBLANK($H4))),_xlfn.NORM.INV(ABS(VLOOKUP($O$1,VLookups!$A$43:$B$44,2,FALSE)-Q$3),$G4,$K4),"")</f>
        <v>89.242762426929588</v>
      </c>
      <c r="R4" s="227">
        <f>IF(AND($B4&gt;0,$C4&gt;0,$D4&gt;0,NOT(ISBLANK($H4))),_xlfn.NORM.INV(ABS(VLOOKUP($O$1,VLookups!$A$43:$B$44,2,FALSE)-R$3),$G4,$K4),"")</f>
        <v>150.75723757307043</v>
      </c>
      <c r="S4" s="226">
        <f>IF(AND($B4&gt;0,$C4&gt;0,$D4&gt;0,NOT(ISBLANK($H4))),_xlfn.NORM.INV(ABS(VLOOKUP($O$1,VLookups!$A$43:$B$44,2,FALSE)-S$3),$G4,$K4),"")</f>
        <v>144.87440134785095</v>
      </c>
      <c r="T4" s="227">
        <f>IF(AND($B4&gt;0,$C4&gt;0,$D4&gt;0,NOT(ISBLANK($H4))),_xlfn.NORM.INV(ABS(VLOOKUP($O$1,VLookups!$A$43:$B$44,2,FALSE)-T$3),$G4,$K4),"")</f>
        <v>140.19890960574995</v>
      </c>
      <c r="U4" s="226">
        <f>IF(AND($B4&gt;0,$C4&gt;0,$D4&gt;0,NOT(ISBLANK($H4))),_xlfn.NORM.INV(ABS(VLOOKUP($O$1,VLookups!$A$43:$B$44,2,FALSE)-U$3),$G4,$K4),"")</f>
        <v>136.18775400470597</v>
      </c>
      <c r="V4" s="227">
        <f>IF(AND($B4&gt;0,$C4&gt;0,$D4&gt;0,NOT(ISBLANK($H4))),_xlfn.NORM.INV(ABS(VLOOKUP($O$1,VLookups!$A$43:$B$44,2,FALSE)-V$3),$G4,$K4),"")</f>
        <v>132.58561230499299</v>
      </c>
      <c r="W4" s="5"/>
      <c r="X4" s="169">
        <f>IF(AND(B4&gt;0,C4&gt;0,D4&gt;0),ABS(B4-D4)/60,"")</f>
        <v>2</v>
      </c>
      <c r="Y4" s="50">
        <f>IF(ISNONTEXT($X4),Z4-$X4,"")</f>
        <v>20</v>
      </c>
      <c r="Z4" s="50">
        <f t="shared" ref="Z4:AR4" si="0">IF(ISNONTEXT($X4),AA4-$X4,"")</f>
        <v>22</v>
      </c>
      <c r="AA4" s="50">
        <f t="shared" si="0"/>
        <v>24</v>
      </c>
      <c r="AB4" s="50">
        <f t="shared" si="0"/>
        <v>26</v>
      </c>
      <c r="AC4" s="50">
        <f t="shared" si="0"/>
        <v>28</v>
      </c>
      <c r="AD4" s="50">
        <f t="shared" si="0"/>
        <v>30</v>
      </c>
      <c r="AE4" s="50">
        <f t="shared" si="0"/>
        <v>32</v>
      </c>
      <c r="AF4" s="50">
        <f t="shared" si="0"/>
        <v>34</v>
      </c>
      <c r="AG4" s="50">
        <f t="shared" si="0"/>
        <v>36</v>
      </c>
      <c r="AH4" s="50">
        <f t="shared" si="0"/>
        <v>38</v>
      </c>
      <c r="AI4" s="50">
        <f t="shared" si="0"/>
        <v>40</v>
      </c>
      <c r="AJ4" s="50">
        <f t="shared" si="0"/>
        <v>42</v>
      </c>
      <c r="AK4" s="50">
        <f t="shared" si="0"/>
        <v>44</v>
      </c>
      <c r="AL4" s="50">
        <f t="shared" si="0"/>
        <v>46</v>
      </c>
      <c r="AM4" s="50">
        <f t="shared" si="0"/>
        <v>48</v>
      </c>
      <c r="AN4" s="50">
        <f t="shared" si="0"/>
        <v>50</v>
      </c>
      <c r="AO4" s="50">
        <f t="shared" si="0"/>
        <v>52</v>
      </c>
      <c r="AP4" s="50">
        <f t="shared" si="0"/>
        <v>54</v>
      </c>
      <c r="AQ4" s="50">
        <f t="shared" si="0"/>
        <v>56</v>
      </c>
      <c r="AR4" s="50">
        <f t="shared" si="0"/>
        <v>58</v>
      </c>
      <c r="AS4" s="50">
        <f>IF(ISNONTEXT($X4),$B4,"")</f>
        <v>60</v>
      </c>
      <c r="AT4" s="50">
        <f>IF(ISNONTEXT($X4),AS4+$X4,"")</f>
        <v>62</v>
      </c>
      <c r="AU4" s="50">
        <f t="shared" ref="AU4:DF4" si="1">IF(ISNONTEXT($X4),AT4+$X4,"")</f>
        <v>64</v>
      </c>
      <c r="AV4" s="50">
        <f t="shared" si="1"/>
        <v>66</v>
      </c>
      <c r="AW4" s="50">
        <f t="shared" si="1"/>
        <v>68</v>
      </c>
      <c r="AX4" s="50">
        <f t="shared" si="1"/>
        <v>70</v>
      </c>
      <c r="AY4" s="50">
        <f t="shared" si="1"/>
        <v>72</v>
      </c>
      <c r="AZ4" s="50">
        <f t="shared" si="1"/>
        <v>74</v>
      </c>
      <c r="BA4" s="50">
        <f t="shared" si="1"/>
        <v>76</v>
      </c>
      <c r="BB4" s="50">
        <f t="shared" si="1"/>
        <v>78</v>
      </c>
      <c r="BC4" s="50">
        <f t="shared" si="1"/>
        <v>80</v>
      </c>
      <c r="BD4" s="50">
        <f t="shared" si="1"/>
        <v>82</v>
      </c>
      <c r="BE4" s="50">
        <f t="shared" si="1"/>
        <v>84</v>
      </c>
      <c r="BF4" s="50">
        <f t="shared" si="1"/>
        <v>86</v>
      </c>
      <c r="BG4" s="50">
        <f t="shared" si="1"/>
        <v>88</v>
      </c>
      <c r="BH4" s="50">
        <f t="shared" si="1"/>
        <v>90</v>
      </c>
      <c r="BI4" s="50">
        <f t="shared" si="1"/>
        <v>92</v>
      </c>
      <c r="BJ4" s="50">
        <f t="shared" si="1"/>
        <v>94</v>
      </c>
      <c r="BK4" s="50">
        <f t="shared" si="1"/>
        <v>96</v>
      </c>
      <c r="BL4" s="50">
        <f t="shared" si="1"/>
        <v>98</v>
      </c>
      <c r="BM4" s="50">
        <f t="shared" si="1"/>
        <v>100</v>
      </c>
      <c r="BN4" s="50">
        <f t="shared" si="1"/>
        <v>102</v>
      </c>
      <c r="BO4" s="50">
        <f t="shared" si="1"/>
        <v>104</v>
      </c>
      <c r="BP4" s="50">
        <f t="shared" si="1"/>
        <v>106</v>
      </c>
      <c r="BQ4" s="50">
        <f t="shared" si="1"/>
        <v>108</v>
      </c>
      <c r="BR4" s="50">
        <f t="shared" si="1"/>
        <v>110</v>
      </c>
      <c r="BS4" s="50">
        <f t="shared" si="1"/>
        <v>112</v>
      </c>
      <c r="BT4" s="50">
        <f t="shared" si="1"/>
        <v>114</v>
      </c>
      <c r="BU4" s="50">
        <f t="shared" si="1"/>
        <v>116</v>
      </c>
      <c r="BV4" s="50">
        <f t="shared" si="1"/>
        <v>118</v>
      </c>
      <c r="BW4" s="50">
        <f t="shared" si="1"/>
        <v>120</v>
      </c>
      <c r="BX4" s="50">
        <f t="shared" si="1"/>
        <v>122</v>
      </c>
      <c r="BY4" s="50">
        <f t="shared" si="1"/>
        <v>124</v>
      </c>
      <c r="BZ4" s="50">
        <f t="shared" si="1"/>
        <v>126</v>
      </c>
      <c r="CA4" s="50">
        <f t="shared" si="1"/>
        <v>128</v>
      </c>
      <c r="CB4" s="50">
        <f t="shared" si="1"/>
        <v>130</v>
      </c>
      <c r="CC4" s="50">
        <f t="shared" si="1"/>
        <v>132</v>
      </c>
      <c r="CD4" s="50">
        <f t="shared" si="1"/>
        <v>134</v>
      </c>
      <c r="CE4" s="50">
        <f t="shared" si="1"/>
        <v>136</v>
      </c>
      <c r="CF4" s="50">
        <f t="shared" si="1"/>
        <v>138</v>
      </c>
      <c r="CG4" s="50">
        <f t="shared" si="1"/>
        <v>140</v>
      </c>
      <c r="CH4" s="50">
        <f t="shared" si="1"/>
        <v>142</v>
      </c>
      <c r="CI4" s="50">
        <f t="shared" si="1"/>
        <v>144</v>
      </c>
      <c r="CJ4" s="50">
        <f t="shared" si="1"/>
        <v>146</v>
      </c>
      <c r="CK4" s="50">
        <f t="shared" si="1"/>
        <v>148</v>
      </c>
      <c r="CL4" s="50">
        <f t="shared" si="1"/>
        <v>150</v>
      </c>
      <c r="CM4" s="50">
        <f t="shared" si="1"/>
        <v>152</v>
      </c>
      <c r="CN4" s="50">
        <f t="shared" si="1"/>
        <v>154</v>
      </c>
      <c r="CO4" s="50">
        <f t="shared" si="1"/>
        <v>156</v>
      </c>
      <c r="CP4" s="50">
        <f t="shared" si="1"/>
        <v>158</v>
      </c>
      <c r="CQ4" s="50">
        <f t="shared" si="1"/>
        <v>160</v>
      </c>
      <c r="CR4" s="50">
        <f t="shared" si="1"/>
        <v>162</v>
      </c>
      <c r="CS4" s="50">
        <f t="shared" si="1"/>
        <v>164</v>
      </c>
      <c r="CT4" s="50">
        <f t="shared" si="1"/>
        <v>166</v>
      </c>
      <c r="CU4" s="50">
        <f t="shared" si="1"/>
        <v>168</v>
      </c>
      <c r="CV4" s="50">
        <f t="shared" si="1"/>
        <v>170</v>
      </c>
      <c r="CW4" s="50">
        <f t="shared" si="1"/>
        <v>172</v>
      </c>
      <c r="CX4" s="50">
        <f t="shared" si="1"/>
        <v>174</v>
      </c>
      <c r="CY4" s="50">
        <f t="shared" si="1"/>
        <v>176</v>
      </c>
      <c r="CZ4" s="50">
        <f t="shared" si="1"/>
        <v>178</v>
      </c>
      <c r="DA4" s="50">
        <f t="shared" si="1"/>
        <v>180</v>
      </c>
      <c r="DB4" s="50">
        <f t="shared" si="1"/>
        <v>182</v>
      </c>
      <c r="DC4" s="50">
        <f t="shared" si="1"/>
        <v>184</v>
      </c>
      <c r="DD4" s="50">
        <f t="shared" si="1"/>
        <v>186</v>
      </c>
      <c r="DE4" s="50">
        <f t="shared" si="1"/>
        <v>188</v>
      </c>
      <c r="DF4" s="50">
        <f t="shared" si="1"/>
        <v>190</v>
      </c>
      <c r="DG4" s="50">
        <f t="shared" ref="DG4:DU4" si="2">IF(ISNONTEXT($X4),DF4+$X4,"")</f>
        <v>192</v>
      </c>
      <c r="DH4" s="50">
        <f t="shared" si="2"/>
        <v>194</v>
      </c>
      <c r="DI4" s="50">
        <f t="shared" si="2"/>
        <v>196</v>
      </c>
      <c r="DJ4" s="50">
        <f t="shared" si="2"/>
        <v>198</v>
      </c>
      <c r="DK4" s="50">
        <f t="shared" si="2"/>
        <v>200</v>
      </c>
      <c r="DL4" s="50">
        <f t="shared" si="2"/>
        <v>202</v>
      </c>
      <c r="DM4" s="50">
        <f t="shared" si="2"/>
        <v>204</v>
      </c>
      <c r="DN4" s="50">
        <f t="shared" si="2"/>
        <v>206</v>
      </c>
      <c r="DO4" s="50">
        <f t="shared" si="2"/>
        <v>208</v>
      </c>
      <c r="DP4" s="50">
        <f t="shared" si="2"/>
        <v>210</v>
      </c>
      <c r="DQ4" s="50">
        <f t="shared" si="2"/>
        <v>212</v>
      </c>
      <c r="DR4" s="50">
        <f t="shared" si="2"/>
        <v>214</v>
      </c>
      <c r="DS4" s="50">
        <f t="shared" si="2"/>
        <v>216</v>
      </c>
      <c r="DT4" s="50">
        <f t="shared" si="2"/>
        <v>218</v>
      </c>
      <c r="DU4" s="50">
        <f t="shared" si="2"/>
        <v>220</v>
      </c>
      <c r="DV4" s="170">
        <f t="shared" ref="DV4:GG4" si="3">IF(ISNONTEXT($K4),_xlfn.NORM.DIST(Y4,$G4,$K4,FALSE),NA())</f>
        <v>2.8234587453674017E-6</v>
      </c>
      <c r="DW4" s="170">
        <f t="shared" si="3"/>
        <v>3.9817150312558068E-6</v>
      </c>
      <c r="DX4" s="170">
        <f t="shared" si="3"/>
        <v>5.5762594068702237E-6</v>
      </c>
      <c r="DY4" s="170">
        <f t="shared" si="3"/>
        <v>7.7553219081560061E-6</v>
      </c>
      <c r="DZ4" s="170">
        <f t="shared" si="3"/>
        <v>1.0711264794262764E-5</v>
      </c>
      <c r="EA4" s="170">
        <f t="shared" si="3"/>
        <v>1.4691486765310226E-5</v>
      </c>
      <c r="EB4" s="170">
        <f t="shared" si="3"/>
        <v>2.0011277150867528E-5</v>
      </c>
      <c r="EC4" s="170">
        <f t="shared" si="3"/>
        <v>2.7068733204981822E-5</v>
      </c>
      <c r="ED4" s="170">
        <f t="shared" si="3"/>
        <v>3.636177896024E-5</v>
      </c>
      <c r="EE4" s="170">
        <f t="shared" si="3"/>
        <v>4.8507219321516028E-5</v>
      </c>
      <c r="EF4" s="170">
        <f t="shared" si="3"/>
        <v>6.4261624845462725E-5</v>
      </c>
      <c r="EG4" s="170">
        <f t="shared" si="3"/>
        <v>8.4543669054157E-5</v>
      </c>
      <c r="EH4" s="170">
        <f t="shared" si="3"/>
        <v>1.1045733143458772E-4</v>
      </c>
      <c r="EI4" s="170">
        <f t="shared" si="3"/>
        <v>1.4331513863260402E-4</v>
      </c>
      <c r="EJ4" s="170">
        <f t="shared" si="3"/>
        <v>1.8466035049741696E-4</v>
      </c>
      <c r="EK4" s="170">
        <f t="shared" si="3"/>
        <v>2.3628671747691213E-4</v>
      </c>
      <c r="EL4" s="170">
        <f t="shared" si="3"/>
        <v>3.002541568587176E-4</v>
      </c>
      <c r="EM4" s="170">
        <f t="shared" si="3"/>
        <v>3.7889843756629387E-4</v>
      </c>
      <c r="EN4" s="170">
        <f t="shared" si="3"/>
        <v>4.7483275099156013E-4</v>
      </c>
      <c r="EO4" s="170">
        <f t="shared" si="3"/>
        <v>5.9093890643488749E-4</v>
      </c>
      <c r="EP4" s="170">
        <f t="shared" si="3"/>
        <v>7.3034585389868914E-4</v>
      </c>
      <c r="EQ4" s="170">
        <f t="shared" si="3"/>
        <v>8.9639333403223579E-4</v>
      </c>
      <c r="ER4" s="170">
        <f t="shared" si="3"/>
        <v>1.092578712237895E-3</v>
      </c>
      <c r="ES4" s="170">
        <f t="shared" si="3"/>
        <v>1.3224854931528092E-3</v>
      </c>
      <c r="ET4" s="170">
        <f t="shared" si="3"/>
        <v>1.5896926461007493E-3</v>
      </c>
      <c r="EU4" s="170">
        <f t="shared" si="3"/>
        <v>1.8976647030377323E-3</v>
      </c>
      <c r="EV4" s="170">
        <f t="shared" si="3"/>
        <v>2.2496236047161691E-3</v>
      </c>
      <c r="EW4" s="170">
        <f t="shared" si="3"/>
        <v>2.6484044382067639E-3</v>
      </c>
      <c r="EX4" s="170">
        <f t="shared" si="3"/>
        <v>3.0962984816247127E-3</v>
      </c>
      <c r="EY4" s="170">
        <f t="shared" si="3"/>
        <v>3.5948882844379798E-3</v>
      </c>
      <c r="EZ4" s="170">
        <f t="shared" si="3"/>
        <v>4.1448807830311947E-3</v>
      </c>
      <c r="FA4" s="170">
        <f t="shared" si="3"/>
        <v>4.7459455883413285E-3</v>
      </c>
      <c r="FB4" s="170">
        <f t="shared" si="3"/>
        <v>5.3965664860788224E-3</v>
      </c>
      <c r="FC4" s="170">
        <f t="shared" si="3"/>
        <v>6.0939147616473214E-3</v>
      </c>
      <c r="FD4" s="170">
        <f t="shared" si="3"/>
        <v>6.8337531114997345E-3</v>
      </c>
      <c r="FE4" s="170">
        <f t="shared" si="3"/>
        <v>7.6103785578759131E-3</v>
      </c>
      <c r="FF4" s="170">
        <f t="shared" si="3"/>
        <v>8.4166118980857872E-3</v>
      </c>
      <c r="FG4" s="170">
        <f t="shared" si="3"/>
        <v>9.2438397794056652E-3</v>
      </c>
      <c r="FH4" s="170">
        <f t="shared" si="3"/>
        <v>1.0082113521630975E-2</v>
      </c>
      <c r="FI4" s="170">
        <f t="shared" si="3"/>
        <v>1.092030637826256E-2</v>
      </c>
      <c r="FJ4" s="170">
        <f t="shared" si="3"/>
        <v>1.174632814209594E-2</v>
      </c>
      <c r="FK4" s="170">
        <f t="shared" si="3"/>
        <v>1.2547393006450185E-2</v>
      </c>
      <c r="FL4" s="170">
        <f t="shared" si="3"/>
        <v>1.3310333563431342E-2</v>
      </c>
      <c r="FM4" s="170">
        <f t="shared" si="3"/>
        <v>1.4021950947706382E-2</v>
      </c>
      <c r="FN4" s="170">
        <f t="shared" si="3"/>
        <v>1.4669388615179146E-2</v>
      </c>
      <c r="FO4" s="170">
        <f t="shared" si="3"/>
        <v>1.5240515267250102E-2</v>
      </c>
      <c r="FP4" s="170">
        <f t="shared" si="3"/>
        <v>1.5724301153874715E-2</v>
      </c>
      <c r="FQ4" s="170">
        <f t="shared" si="3"/>
        <v>1.611117153345205E-2</v>
      </c>
      <c r="FR4" s="170">
        <f t="shared" si="3"/>
        <v>1.6393321504247497E-2</v>
      </c>
      <c r="FS4" s="170">
        <f t="shared" si="3"/>
        <v>1.6564977760764248E-2</v>
      </c>
      <c r="FT4" s="170">
        <f t="shared" si="3"/>
        <v>1.662259501672636E-2</v>
      </c>
      <c r="FU4" s="170">
        <f t="shared" si="3"/>
        <v>1.6564977760764248E-2</v>
      </c>
      <c r="FV4" s="170">
        <f t="shared" si="3"/>
        <v>1.6393321504247497E-2</v>
      </c>
      <c r="FW4" s="170">
        <f t="shared" si="3"/>
        <v>1.611117153345205E-2</v>
      </c>
      <c r="FX4" s="170">
        <f t="shared" si="3"/>
        <v>1.5724301153874715E-2</v>
      </c>
      <c r="FY4" s="170">
        <f t="shared" si="3"/>
        <v>1.5240515267250102E-2</v>
      </c>
      <c r="FZ4" s="170">
        <f t="shared" si="3"/>
        <v>1.4669388615179146E-2</v>
      </c>
      <c r="GA4" s="170">
        <f t="shared" si="3"/>
        <v>1.4021950947706382E-2</v>
      </c>
      <c r="GB4" s="170">
        <f t="shared" si="3"/>
        <v>1.3310333563431342E-2</v>
      </c>
      <c r="GC4" s="170">
        <f t="shared" si="3"/>
        <v>1.2547393006450185E-2</v>
      </c>
      <c r="GD4" s="170">
        <f t="shared" si="3"/>
        <v>1.174632814209594E-2</v>
      </c>
      <c r="GE4" s="170">
        <f t="shared" si="3"/>
        <v>1.092030637826256E-2</v>
      </c>
      <c r="GF4" s="170">
        <f t="shared" si="3"/>
        <v>1.0082113521630975E-2</v>
      </c>
      <c r="GG4" s="170">
        <f t="shared" si="3"/>
        <v>9.2438397794056652E-3</v>
      </c>
      <c r="GH4" s="170">
        <f t="shared" ref="GH4:HR4" si="4">IF(ISNONTEXT($K4),_xlfn.NORM.DIST(CK4,$G4,$K4,FALSE),NA())</f>
        <v>8.4166118980857872E-3</v>
      </c>
      <c r="GI4" s="170">
        <f t="shared" si="4"/>
        <v>7.6103785578759131E-3</v>
      </c>
      <c r="GJ4" s="170">
        <f t="shared" si="4"/>
        <v>6.8337531114997345E-3</v>
      </c>
      <c r="GK4" s="170">
        <f t="shared" si="4"/>
        <v>6.0939147616473214E-3</v>
      </c>
      <c r="GL4" s="170">
        <f t="shared" si="4"/>
        <v>5.3965664860788224E-3</v>
      </c>
      <c r="GM4" s="170">
        <f t="shared" si="4"/>
        <v>4.7459455883413285E-3</v>
      </c>
      <c r="GN4" s="170">
        <f t="shared" si="4"/>
        <v>4.1448807830311947E-3</v>
      </c>
      <c r="GO4" s="170">
        <f t="shared" si="4"/>
        <v>3.5948882844379798E-3</v>
      </c>
      <c r="GP4" s="170">
        <f t="shared" si="4"/>
        <v>3.0962984816247127E-3</v>
      </c>
      <c r="GQ4" s="170">
        <f t="shared" si="4"/>
        <v>2.6484044382067639E-3</v>
      </c>
      <c r="GR4" s="170">
        <f t="shared" si="4"/>
        <v>2.2496236047161691E-3</v>
      </c>
      <c r="GS4" s="170">
        <f t="shared" si="4"/>
        <v>1.8976647030377323E-3</v>
      </c>
      <c r="GT4" s="170">
        <f t="shared" si="4"/>
        <v>1.5896926461007493E-3</v>
      </c>
      <c r="GU4" s="170">
        <f t="shared" si="4"/>
        <v>1.3224854931528092E-3</v>
      </c>
      <c r="GV4" s="170">
        <f t="shared" si="4"/>
        <v>1.092578712237895E-3</v>
      </c>
      <c r="GW4" s="170">
        <f t="shared" si="4"/>
        <v>8.9639333403223579E-4</v>
      </c>
      <c r="GX4" s="170">
        <f t="shared" si="4"/>
        <v>7.3034585389868914E-4</v>
      </c>
      <c r="GY4" s="170">
        <f t="shared" si="4"/>
        <v>5.9093890643488749E-4</v>
      </c>
      <c r="GZ4" s="170">
        <f t="shared" si="4"/>
        <v>4.7483275099156013E-4</v>
      </c>
      <c r="HA4" s="170">
        <f t="shared" si="4"/>
        <v>3.7889843756629387E-4</v>
      </c>
      <c r="HB4" s="170">
        <f t="shared" si="4"/>
        <v>3.002541568587176E-4</v>
      </c>
      <c r="HC4" s="170">
        <f t="shared" si="4"/>
        <v>2.3628671747691213E-4</v>
      </c>
      <c r="HD4" s="170">
        <f t="shared" si="4"/>
        <v>1.8466035049741696E-4</v>
      </c>
      <c r="HE4" s="170">
        <f t="shared" si="4"/>
        <v>1.4331513863260402E-4</v>
      </c>
      <c r="HF4" s="170">
        <f t="shared" si="4"/>
        <v>1.1045733143458772E-4</v>
      </c>
      <c r="HG4" s="170">
        <f t="shared" si="4"/>
        <v>8.4543669054157E-5</v>
      </c>
      <c r="HH4" s="170">
        <f t="shared" si="4"/>
        <v>6.4261624845462725E-5</v>
      </c>
      <c r="HI4" s="170">
        <f t="shared" si="4"/>
        <v>4.8507219321516028E-5</v>
      </c>
      <c r="HJ4" s="170">
        <f t="shared" si="4"/>
        <v>3.636177896024E-5</v>
      </c>
      <c r="HK4" s="170">
        <f t="shared" si="4"/>
        <v>2.7068733204981822E-5</v>
      </c>
      <c r="HL4" s="170">
        <f t="shared" si="4"/>
        <v>2.0011277150867528E-5</v>
      </c>
      <c r="HM4" s="170">
        <f t="shared" si="4"/>
        <v>1.4691486765310226E-5</v>
      </c>
      <c r="HN4" s="170">
        <f t="shared" si="4"/>
        <v>1.0711264794262764E-5</v>
      </c>
      <c r="HO4" s="170">
        <f t="shared" si="4"/>
        <v>7.7553219081560061E-6</v>
      </c>
      <c r="HP4" s="170">
        <f t="shared" si="4"/>
        <v>5.5762594068702237E-6</v>
      </c>
      <c r="HQ4" s="170">
        <f t="shared" si="4"/>
        <v>3.9817150312558068E-6</v>
      </c>
      <c r="HR4" s="170">
        <f t="shared" si="4"/>
        <v>2.8234587453674017E-6</v>
      </c>
    </row>
    <row r="5" spans="1:227" hidden="1" x14ac:dyDescent="0.25">
      <c r="A5" s="2"/>
      <c r="B5" s="91">
        <f>SUM(B4:B4)</f>
        <v>60</v>
      </c>
      <c r="C5" s="91">
        <f>SUM(C4:C4)</f>
        <v>120</v>
      </c>
      <c r="D5" s="91">
        <f>SUM(D4:D4)</f>
        <v>180</v>
      </c>
      <c r="E5" s="37"/>
      <c r="F5" s="37"/>
      <c r="G5" s="91">
        <f>SUM(G4:G4)</f>
        <v>120</v>
      </c>
      <c r="H5" s="5"/>
      <c r="I5" s="5"/>
      <c r="J5" s="92">
        <f>IF(K4="","",SQRT(L5))</f>
        <v>24</v>
      </c>
      <c r="K5" s="92"/>
      <c r="L5" s="73">
        <f>IF(L4="","",SUM(L4:L4))</f>
        <v>576</v>
      </c>
      <c r="M5" s="73"/>
      <c r="N5" s="73"/>
      <c r="O5" s="91">
        <f>IF(SUM(O4:O4)=0,"",SUM(O4:O4))</f>
        <v>150</v>
      </c>
      <c r="P5" s="79">
        <f>IF(OR(J5="",O5=""),"",ABS(VLOOKUP($O$1,VLookups!$A$43:$B$44,2,FALSE)-_xlfn.NORM.DIST(O5,G5,J5,TRUE)))</f>
        <v>0.89435022633314476</v>
      </c>
      <c r="Q5" s="93">
        <f t="shared" ref="Q5:V5" si="5">SUM(Q4:Q4)</f>
        <v>89.242762426929588</v>
      </c>
      <c r="R5" s="93">
        <f t="shared" si="5"/>
        <v>150.75723757307043</v>
      </c>
      <c r="S5" s="93">
        <f t="shared" si="5"/>
        <v>144.87440134785095</v>
      </c>
      <c r="T5" s="93">
        <f t="shared" si="5"/>
        <v>140.19890960574995</v>
      </c>
      <c r="U5" s="93">
        <f t="shared" si="5"/>
        <v>136.18775400470597</v>
      </c>
      <c r="V5" s="93">
        <f t="shared" si="5"/>
        <v>132.58561230499299</v>
      </c>
      <c r="W5" s="5"/>
    </row>
    <row r="6" spans="1:227" hidden="1" x14ac:dyDescent="0.25">
      <c r="A6" s="2"/>
      <c r="B6" s="5"/>
      <c r="C6" s="5"/>
      <c r="D6" s="5"/>
      <c r="E6" s="2"/>
      <c r="F6" s="2"/>
      <c r="G6" s="5"/>
      <c r="H6" s="2"/>
      <c r="I6" s="2"/>
      <c r="J6" s="2"/>
      <c r="K6" s="2"/>
      <c r="L6" s="2"/>
      <c r="M6" s="2"/>
      <c r="N6" s="2"/>
      <c r="O6" s="24"/>
      <c r="P6" s="5"/>
      <c r="Q6" s="35"/>
      <c r="R6" s="35"/>
      <c r="S6" s="35"/>
      <c r="T6" s="35"/>
      <c r="U6" s="35"/>
      <c r="V6" s="35"/>
      <c r="W6" s="5"/>
    </row>
    <row r="7" spans="1:227" ht="15.75" hidden="1" x14ac:dyDescent="0.25">
      <c r="A7" s="5"/>
      <c r="B7" s="387" t="s">
        <v>79</v>
      </c>
      <c r="C7" s="388"/>
      <c r="D7" s="389"/>
      <c r="E7" s="5"/>
      <c r="F7" s="5"/>
      <c r="G7" s="5"/>
      <c r="H7" s="5"/>
      <c r="I7" s="5"/>
      <c r="J7" s="33" t="s">
        <v>88</v>
      </c>
      <c r="K7" s="33"/>
      <c r="L7" s="33"/>
      <c r="M7" s="33"/>
      <c r="N7" s="33"/>
      <c r="O7" s="98">
        <v>1000</v>
      </c>
      <c r="P7" s="41">
        <f>IF(OR(J5="",O7=""),"",ABS(VLOOKUP($O$1,VLookups!$A$43:$B$44,2,FALSE)-_xlfn.NORM.DIST(O7,G5,J5,TRUE)))</f>
        <v>1</v>
      </c>
      <c r="Q7" s="67">
        <f>IF($J$5="","",_xlfn.NORM.INV(ABS(VLOOKUP($O$1,VLookups!$A$43:$B$44,2,FALSE)-Q$3),$G$5,$J5))</f>
        <v>89.242762426929588</v>
      </c>
      <c r="R7" s="68">
        <f>IF($J$5="","",_xlfn.NORM.INV(ABS(VLOOKUP($O$1,VLookups!$A$43:$B$44,2,FALSE)-R$3),$G$5,$J5))</f>
        <v>150.75723757307043</v>
      </c>
      <c r="S7" s="69">
        <f>IF($J$5="","",_xlfn.NORM.INV(ABS(VLOOKUP($O$1,VLookups!$A$43:$B$44,2,FALSE)-S$3),$G$5,$J5))</f>
        <v>144.87440134785095</v>
      </c>
      <c r="T7" s="70">
        <f>IF($J$5="","",_xlfn.NORM.INV(ABS(VLOOKUP($O$1,VLookups!$A$43:$B$44,2,FALSE)-T$3),$G$5,$J5))</f>
        <v>140.19890960574995</v>
      </c>
      <c r="U7" s="71">
        <f>IF($J$5="","",_xlfn.NORM.INV(ABS(VLOOKUP($O$1,VLookups!$A$43:$B$44,2,FALSE)-U$3),$G$5,$J5))</f>
        <v>136.18775400470597</v>
      </c>
      <c r="V7" s="72">
        <f>IF($J$5="","",_xlfn.NORM.INV(ABS(VLOOKUP($O$1,VLookups!$A$43:$B$44,2,FALSE)-V$3),$G$5,$J5))</f>
        <v>132.58561230499299</v>
      </c>
      <c r="W7" s="5"/>
    </row>
    <row r="8" spans="1:227" ht="15" customHeight="1" x14ac:dyDescent="0.25">
      <c r="A8" s="5"/>
      <c r="B8" s="5"/>
      <c r="C8" s="5"/>
      <c r="D8" s="5"/>
      <c r="E8" s="2"/>
      <c r="F8" s="2"/>
      <c r="G8" s="5"/>
      <c r="H8" s="368" t="s">
        <v>867</v>
      </c>
      <c r="I8" s="5"/>
      <c r="J8" s="5"/>
      <c r="K8" s="5"/>
      <c r="L8" s="5"/>
      <c r="M8" s="5"/>
      <c r="N8" s="5"/>
      <c r="O8" s="5"/>
      <c r="P8" s="5"/>
      <c r="W8" s="5"/>
      <c r="DV8" s="209">
        <f t="shared" ref="DV8:FA8" si="6">IF(AND($D$32&gt;0,$D$33&gt;0),IF(OR(Y4&lt;$D$32,Y4=$D$32),DV4,0),"")</f>
        <v>2.8234587453674017E-6</v>
      </c>
      <c r="DW8" s="209">
        <f t="shared" si="6"/>
        <v>3.9817150312558068E-6</v>
      </c>
      <c r="DX8" s="209">
        <f t="shared" si="6"/>
        <v>5.5762594068702237E-6</v>
      </c>
      <c r="DY8" s="209">
        <f t="shared" si="6"/>
        <v>7.7553219081560061E-6</v>
      </c>
      <c r="DZ8" s="209">
        <f t="shared" si="6"/>
        <v>1.0711264794262764E-5</v>
      </c>
      <c r="EA8" s="209">
        <f t="shared" si="6"/>
        <v>1.4691486765310226E-5</v>
      </c>
      <c r="EB8" s="209">
        <f t="shared" si="6"/>
        <v>2.0011277150867528E-5</v>
      </c>
      <c r="EC8" s="209">
        <f t="shared" si="6"/>
        <v>2.7068733204981822E-5</v>
      </c>
      <c r="ED8" s="209">
        <f t="shared" si="6"/>
        <v>3.636177896024E-5</v>
      </c>
      <c r="EE8" s="209">
        <f t="shared" si="6"/>
        <v>4.8507219321516028E-5</v>
      </c>
      <c r="EF8" s="209">
        <f t="shared" si="6"/>
        <v>6.4261624845462725E-5</v>
      </c>
      <c r="EG8" s="209">
        <f t="shared" si="6"/>
        <v>8.4543669054157E-5</v>
      </c>
      <c r="EH8" s="209">
        <f t="shared" si="6"/>
        <v>1.1045733143458772E-4</v>
      </c>
      <c r="EI8" s="209">
        <f t="shared" si="6"/>
        <v>1.4331513863260402E-4</v>
      </c>
      <c r="EJ8" s="209">
        <f t="shared" si="6"/>
        <v>1.8466035049741696E-4</v>
      </c>
      <c r="EK8" s="209">
        <f t="shared" si="6"/>
        <v>2.3628671747691213E-4</v>
      </c>
      <c r="EL8" s="209">
        <f t="shared" si="6"/>
        <v>3.002541568587176E-4</v>
      </c>
      <c r="EM8" s="209">
        <f t="shared" si="6"/>
        <v>3.7889843756629387E-4</v>
      </c>
      <c r="EN8" s="209">
        <f t="shared" si="6"/>
        <v>4.7483275099156013E-4</v>
      </c>
      <c r="EO8" s="209">
        <f t="shared" si="6"/>
        <v>5.9093890643488749E-4</v>
      </c>
      <c r="EP8" s="209">
        <f t="shared" si="6"/>
        <v>7.3034585389868914E-4</v>
      </c>
      <c r="EQ8" s="209">
        <f t="shared" si="6"/>
        <v>8.9639333403223579E-4</v>
      </c>
      <c r="ER8" s="209">
        <f t="shared" si="6"/>
        <v>1.092578712237895E-3</v>
      </c>
      <c r="ES8" s="209">
        <f t="shared" si="6"/>
        <v>1.3224854931528092E-3</v>
      </c>
      <c r="ET8" s="209">
        <f t="shared" si="6"/>
        <v>1.5896926461007493E-3</v>
      </c>
      <c r="EU8" s="209">
        <f t="shared" si="6"/>
        <v>1.8976647030377323E-3</v>
      </c>
      <c r="EV8" s="209">
        <f t="shared" si="6"/>
        <v>2.2496236047161691E-3</v>
      </c>
      <c r="EW8" s="209">
        <f t="shared" si="6"/>
        <v>2.6484044382067639E-3</v>
      </c>
      <c r="EX8" s="209">
        <f t="shared" si="6"/>
        <v>3.0962984816247127E-3</v>
      </c>
      <c r="EY8" s="209">
        <f t="shared" si="6"/>
        <v>3.5948882844379798E-3</v>
      </c>
      <c r="EZ8" s="209">
        <f t="shared" si="6"/>
        <v>4.1448807830311947E-3</v>
      </c>
      <c r="FA8" s="209">
        <f t="shared" si="6"/>
        <v>4.7459455883413285E-3</v>
      </c>
      <c r="FB8" s="209">
        <f t="shared" ref="FB8:GG8" si="7">IF(AND($D$32&gt;0,$D$33&gt;0),IF(OR(BE4&lt;$D$32,BE4=$D$32),FB4,0),"")</f>
        <v>5.3965664860788224E-3</v>
      </c>
      <c r="FC8" s="209">
        <f t="shared" si="7"/>
        <v>6.0939147616473214E-3</v>
      </c>
      <c r="FD8" s="209">
        <f t="shared" si="7"/>
        <v>6.8337531114997345E-3</v>
      </c>
      <c r="FE8" s="209">
        <f t="shared" si="7"/>
        <v>0</v>
      </c>
      <c r="FF8" s="209">
        <f t="shared" si="7"/>
        <v>0</v>
      </c>
      <c r="FG8" s="209">
        <f t="shared" si="7"/>
        <v>0</v>
      </c>
      <c r="FH8" s="209">
        <f t="shared" si="7"/>
        <v>0</v>
      </c>
      <c r="FI8" s="209">
        <f t="shared" si="7"/>
        <v>0</v>
      </c>
      <c r="FJ8" s="209">
        <f t="shared" si="7"/>
        <v>0</v>
      </c>
      <c r="FK8" s="209">
        <f t="shared" si="7"/>
        <v>0</v>
      </c>
      <c r="FL8" s="209">
        <f t="shared" si="7"/>
        <v>0</v>
      </c>
      <c r="FM8" s="209">
        <f t="shared" si="7"/>
        <v>0</v>
      </c>
      <c r="FN8" s="209">
        <f t="shared" si="7"/>
        <v>0</v>
      </c>
      <c r="FO8" s="209">
        <f t="shared" si="7"/>
        <v>0</v>
      </c>
      <c r="FP8" s="209">
        <f t="shared" si="7"/>
        <v>0</v>
      </c>
      <c r="FQ8" s="209">
        <f t="shared" si="7"/>
        <v>0</v>
      </c>
      <c r="FR8" s="209">
        <f t="shared" si="7"/>
        <v>0</v>
      </c>
      <c r="FS8" s="209">
        <f t="shared" si="7"/>
        <v>0</v>
      </c>
      <c r="FT8" s="209">
        <f t="shared" si="7"/>
        <v>0</v>
      </c>
      <c r="FU8" s="209">
        <f t="shared" si="7"/>
        <v>0</v>
      </c>
      <c r="FV8" s="209">
        <f t="shared" si="7"/>
        <v>0</v>
      </c>
      <c r="FW8" s="209">
        <f t="shared" si="7"/>
        <v>0</v>
      </c>
      <c r="FX8" s="209">
        <f t="shared" si="7"/>
        <v>0</v>
      </c>
      <c r="FY8" s="209">
        <f t="shared" si="7"/>
        <v>0</v>
      </c>
      <c r="FZ8" s="209">
        <f t="shared" si="7"/>
        <v>0</v>
      </c>
      <c r="GA8" s="209">
        <f t="shared" si="7"/>
        <v>0</v>
      </c>
      <c r="GB8" s="209">
        <f t="shared" si="7"/>
        <v>0</v>
      </c>
      <c r="GC8" s="209">
        <f t="shared" si="7"/>
        <v>0</v>
      </c>
      <c r="GD8" s="209">
        <f t="shared" si="7"/>
        <v>0</v>
      </c>
      <c r="GE8" s="209">
        <f t="shared" si="7"/>
        <v>0</v>
      </c>
      <c r="GF8" s="209">
        <f t="shared" si="7"/>
        <v>0</v>
      </c>
      <c r="GG8" s="209">
        <f t="shared" si="7"/>
        <v>0</v>
      </c>
      <c r="GH8" s="209">
        <f t="shared" ref="GH8:HM8" si="8">IF(AND($D$32&gt;0,$D$33&gt;0),IF(OR(CK4&lt;$D$32,CK4=$D$32),GH4,0),"")</f>
        <v>0</v>
      </c>
      <c r="GI8" s="209">
        <f t="shared" si="8"/>
        <v>0</v>
      </c>
      <c r="GJ8" s="209">
        <f t="shared" si="8"/>
        <v>0</v>
      </c>
      <c r="GK8" s="209">
        <f t="shared" si="8"/>
        <v>0</v>
      </c>
      <c r="GL8" s="209">
        <f t="shared" si="8"/>
        <v>0</v>
      </c>
      <c r="GM8" s="209">
        <f t="shared" si="8"/>
        <v>0</v>
      </c>
      <c r="GN8" s="209">
        <f t="shared" si="8"/>
        <v>0</v>
      </c>
      <c r="GO8" s="209">
        <f t="shared" si="8"/>
        <v>0</v>
      </c>
      <c r="GP8" s="209">
        <f t="shared" si="8"/>
        <v>0</v>
      </c>
      <c r="GQ8" s="209">
        <f t="shared" si="8"/>
        <v>0</v>
      </c>
      <c r="GR8" s="209">
        <f t="shared" si="8"/>
        <v>0</v>
      </c>
      <c r="GS8" s="209">
        <f t="shared" si="8"/>
        <v>0</v>
      </c>
      <c r="GT8" s="209">
        <f t="shared" si="8"/>
        <v>0</v>
      </c>
      <c r="GU8" s="209">
        <f t="shared" si="8"/>
        <v>0</v>
      </c>
      <c r="GV8" s="209">
        <f t="shared" si="8"/>
        <v>0</v>
      </c>
      <c r="GW8" s="209">
        <f t="shared" si="8"/>
        <v>0</v>
      </c>
      <c r="GX8" s="209">
        <f t="shared" si="8"/>
        <v>0</v>
      </c>
      <c r="GY8" s="209">
        <f t="shared" si="8"/>
        <v>0</v>
      </c>
      <c r="GZ8" s="209">
        <f t="shared" si="8"/>
        <v>0</v>
      </c>
      <c r="HA8" s="209">
        <f t="shared" si="8"/>
        <v>0</v>
      </c>
      <c r="HB8" s="209">
        <f t="shared" si="8"/>
        <v>0</v>
      </c>
      <c r="HC8" s="209">
        <f t="shared" si="8"/>
        <v>0</v>
      </c>
      <c r="HD8" s="209">
        <f t="shared" si="8"/>
        <v>0</v>
      </c>
      <c r="HE8" s="209">
        <f t="shared" si="8"/>
        <v>0</v>
      </c>
      <c r="HF8" s="209">
        <f t="shared" si="8"/>
        <v>0</v>
      </c>
      <c r="HG8" s="209">
        <f t="shared" si="8"/>
        <v>0</v>
      </c>
      <c r="HH8" s="209">
        <f t="shared" si="8"/>
        <v>0</v>
      </c>
      <c r="HI8" s="209">
        <f t="shared" si="8"/>
        <v>0</v>
      </c>
      <c r="HJ8" s="209">
        <f t="shared" si="8"/>
        <v>0</v>
      </c>
      <c r="HK8" s="209">
        <f t="shared" si="8"/>
        <v>0</v>
      </c>
      <c r="HL8" s="209">
        <f t="shared" si="8"/>
        <v>0</v>
      </c>
      <c r="HM8" s="209">
        <f t="shared" si="8"/>
        <v>0</v>
      </c>
      <c r="HN8" s="209">
        <f t="shared" ref="HN8:HR8" si="9">IF(AND($D$32&gt;0,$D$33&gt;0),IF(OR(DQ4&lt;$D$32,DQ4=$D$32),HN4,0),"")</f>
        <v>0</v>
      </c>
      <c r="HO8" s="209">
        <f t="shared" si="9"/>
        <v>0</v>
      </c>
      <c r="HP8" s="209">
        <f t="shared" si="9"/>
        <v>0</v>
      </c>
      <c r="HQ8" s="209">
        <f t="shared" si="9"/>
        <v>0</v>
      </c>
      <c r="HR8" s="209">
        <f t="shared" si="9"/>
        <v>0</v>
      </c>
    </row>
    <row r="9" spans="1:227" ht="18" customHeight="1" x14ac:dyDescent="0.25">
      <c r="A9" s="5"/>
      <c r="E9" s="2"/>
      <c r="F9" s="2"/>
      <c r="G9" s="5"/>
      <c r="H9" s="5"/>
      <c r="I9" s="5"/>
      <c r="J9" s="5"/>
      <c r="K9" s="5"/>
      <c r="L9" s="5"/>
      <c r="M9" s="5"/>
      <c r="N9" s="5"/>
      <c r="O9" s="5"/>
      <c r="P9" s="5"/>
      <c r="Q9" s="406" t="str">
        <f>VLOOKUP(O1,VLookups!A43:L44,12,FALSE)</f>
        <v>Show the percentage of simulated trials that were LESS THAN or EQUAL TO the SPERT estimates above</v>
      </c>
      <c r="R9" s="406"/>
      <c r="S9" s="406"/>
      <c r="T9" s="406"/>
      <c r="U9" s="406"/>
      <c r="V9" s="406"/>
      <c r="W9" s="5"/>
      <c r="DV9" s="209">
        <f t="shared" ref="DV9:FA9" si="10">IF(AND($D$32&gt;0,$D$33&gt;0),IF(AND(Y4&gt;$D$32,OR(Y4&lt;$D$33,Y4=$D$33)),DV4,0),"")</f>
        <v>0</v>
      </c>
      <c r="DW9" s="209">
        <f t="shared" si="10"/>
        <v>0</v>
      </c>
      <c r="DX9" s="209">
        <f t="shared" si="10"/>
        <v>0</v>
      </c>
      <c r="DY9" s="209">
        <f t="shared" si="10"/>
        <v>0</v>
      </c>
      <c r="DZ9" s="209">
        <f t="shared" si="10"/>
        <v>0</v>
      </c>
      <c r="EA9" s="209">
        <f t="shared" si="10"/>
        <v>0</v>
      </c>
      <c r="EB9" s="209">
        <f t="shared" si="10"/>
        <v>0</v>
      </c>
      <c r="EC9" s="209">
        <f t="shared" si="10"/>
        <v>0</v>
      </c>
      <c r="ED9" s="209">
        <f t="shared" si="10"/>
        <v>0</v>
      </c>
      <c r="EE9" s="209">
        <f t="shared" si="10"/>
        <v>0</v>
      </c>
      <c r="EF9" s="209">
        <f t="shared" si="10"/>
        <v>0</v>
      </c>
      <c r="EG9" s="209">
        <f t="shared" si="10"/>
        <v>0</v>
      </c>
      <c r="EH9" s="209">
        <f t="shared" si="10"/>
        <v>0</v>
      </c>
      <c r="EI9" s="209">
        <f t="shared" si="10"/>
        <v>0</v>
      </c>
      <c r="EJ9" s="209">
        <f t="shared" si="10"/>
        <v>0</v>
      </c>
      <c r="EK9" s="209">
        <f t="shared" si="10"/>
        <v>0</v>
      </c>
      <c r="EL9" s="209">
        <f t="shared" si="10"/>
        <v>0</v>
      </c>
      <c r="EM9" s="209">
        <f t="shared" si="10"/>
        <v>0</v>
      </c>
      <c r="EN9" s="209">
        <f t="shared" si="10"/>
        <v>0</v>
      </c>
      <c r="EO9" s="209">
        <f t="shared" si="10"/>
        <v>0</v>
      </c>
      <c r="EP9" s="209">
        <f t="shared" si="10"/>
        <v>0</v>
      </c>
      <c r="EQ9" s="209">
        <f t="shared" si="10"/>
        <v>0</v>
      </c>
      <c r="ER9" s="209">
        <f t="shared" si="10"/>
        <v>0</v>
      </c>
      <c r="ES9" s="209">
        <f t="shared" si="10"/>
        <v>0</v>
      </c>
      <c r="ET9" s="209">
        <f t="shared" si="10"/>
        <v>0</v>
      </c>
      <c r="EU9" s="209">
        <f t="shared" si="10"/>
        <v>0</v>
      </c>
      <c r="EV9" s="209">
        <f t="shared" si="10"/>
        <v>0</v>
      </c>
      <c r="EW9" s="209">
        <f t="shared" si="10"/>
        <v>0</v>
      </c>
      <c r="EX9" s="209">
        <f t="shared" si="10"/>
        <v>0</v>
      </c>
      <c r="EY9" s="209">
        <f t="shared" si="10"/>
        <v>0</v>
      </c>
      <c r="EZ9" s="209">
        <f t="shared" si="10"/>
        <v>0</v>
      </c>
      <c r="FA9" s="209">
        <f t="shared" si="10"/>
        <v>0</v>
      </c>
      <c r="FB9" s="209">
        <f t="shared" ref="FB9:GG9" si="11">IF(AND($D$32&gt;0,$D$33&gt;0),IF(AND(BE4&gt;$D$32,OR(BE4&lt;$D$33,BE4=$D$33)),FB4,0),"")</f>
        <v>0</v>
      </c>
      <c r="FC9" s="209">
        <f t="shared" si="11"/>
        <v>0</v>
      </c>
      <c r="FD9" s="209">
        <f t="shared" si="11"/>
        <v>0</v>
      </c>
      <c r="FE9" s="209">
        <f t="shared" si="11"/>
        <v>7.6103785578759131E-3</v>
      </c>
      <c r="FF9" s="209">
        <f t="shared" si="11"/>
        <v>8.4166118980857872E-3</v>
      </c>
      <c r="FG9" s="209">
        <f t="shared" si="11"/>
        <v>9.2438397794056652E-3</v>
      </c>
      <c r="FH9" s="209">
        <f t="shared" si="11"/>
        <v>1.0082113521630975E-2</v>
      </c>
      <c r="FI9" s="209">
        <f t="shared" si="11"/>
        <v>1.092030637826256E-2</v>
      </c>
      <c r="FJ9" s="209">
        <f t="shared" si="11"/>
        <v>1.174632814209594E-2</v>
      </c>
      <c r="FK9" s="209">
        <f t="shared" si="11"/>
        <v>1.2547393006450185E-2</v>
      </c>
      <c r="FL9" s="209">
        <f t="shared" si="11"/>
        <v>1.3310333563431342E-2</v>
      </c>
      <c r="FM9" s="209">
        <f t="shared" si="11"/>
        <v>1.4021950947706382E-2</v>
      </c>
      <c r="FN9" s="209">
        <f t="shared" si="11"/>
        <v>1.4669388615179146E-2</v>
      </c>
      <c r="FO9" s="209">
        <f t="shared" si="11"/>
        <v>1.5240515267250102E-2</v>
      </c>
      <c r="FP9" s="209">
        <f t="shared" si="11"/>
        <v>1.5724301153874715E-2</v>
      </c>
      <c r="FQ9" s="209">
        <f t="shared" si="11"/>
        <v>1.611117153345205E-2</v>
      </c>
      <c r="FR9" s="209">
        <f t="shared" si="11"/>
        <v>1.6393321504247497E-2</v>
      </c>
      <c r="FS9" s="209">
        <f t="shared" si="11"/>
        <v>1.6564977760764248E-2</v>
      </c>
      <c r="FT9" s="209">
        <f t="shared" si="11"/>
        <v>1.662259501672636E-2</v>
      </c>
      <c r="FU9" s="209">
        <f t="shared" si="11"/>
        <v>1.6564977760764248E-2</v>
      </c>
      <c r="FV9" s="209">
        <f t="shared" si="11"/>
        <v>1.6393321504247497E-2</v>
      </c>
      <c r="FW9" s="209">
        <f t="shared" si="11"/>
        <v>1.611117153345205E-2</v>
      </c>
      <c r="FX9" s="209">
        <f t="shared" si="11"/>
        <v>1.5724301153874715E-2</v>
      </c>
      <c r="FY9" s="209">
        <f t="shared" si="11"/>
        <v>1.5240515267250102E-2</v>
      </c>
      <c r="FZ9" s="209">
        <f t="shared" si="11"/>
        <v>1.4669388615179146E-2</v>
      </c>
      <c r="GA9" s="209">
        <f t="shared" si="11"/>
        <v>1.4021950947706382E-2</v>
      </c>
      <c r="GB9" s="209">
        <f t="shared" si="11"/>
        <v>1.3310333563431342E-2</v>
      </c>
      <c r="GC9" s="209">
        <f t="shared" si="11"/>
        <v>1.2547393006450185E-2</v>
      </c>
      <c r="GD9" s="209">
        <f t="shared" si="11"/>
        <v>1.174632814209594E-2</v>
      </c>
      <c r="GE9" s="209">
        <f t="shared" si="11"/>
        <v>1.092030637826256E-2</v>
      </c>
      <c r="GF9" s="209">
        <f t="shared" si="11"/>
        <v>1.0082113521630975E-2</v>
      </c>
      <c r="GG9" s="209">
        <f t="shared" si="11"/>
        <v>9.2438397794056652E-3</v>
      </c>
      <c r="GH9" s="209">
        <f t="shared" ref="GH9:HM9" si="12">IF(AND($D$32&gt;0,$D$33&gt;0),IF(AND(CK4&gt;$D$32,OR(CK4&lt;$D$33,CK4=$D$33)),GH4,0),"")</f>
        <v>8.4166118980857872E-3</v>
      </c>
      <c r="GI9" s="209">
        <f t="shared" si="12"/>
        <v>7.6103785578759131E-3</v>
      </c>
      <c r="GJ9" s="209">
        <f t="shared" si="12"/>
        <v>0</v>
      </c>
      <c r="GK9" s="209">
        <f t="shared" si="12"/>
        <v>0</v>
      </c>
      <c r="GL9" s="209">
        <f t="shared" si="12"/>
        <v>0</v>
      </c>
      <c r="GM9" s="209">
        <f t="shared" si="12"/>
        <v>0</v>
      </c>
      <c r="GN9" s="209">
        <f t="shared" si="12"/>
        <v>0</v>
      </c>
      <c r="GO9" s="209">
        <f t="shared" si="12"/>
        <v>0</v>
      </c>
      <c r="GP9" s="209">
        <f t="shared" si="12"/>
        <v>0</v>
      </c>
      <c r="GQ9" s="209">
        <f t="shared" si="12"/>
        <v>0</v>
      </c>
      <c r="GR9" s="209">
        <f t="shared" si="12"/>
        <v>0</v>
      </c>
      <c r="GS9" s="209">
        <f t="shared" si="12"/>
        <v>0</v>
      </c>
      <c r="GT9" s="209">
        <f t="shared" si="12"/>
        <v>0</v>
      </c>
      <c r="GU9" s="209">
        <f t="shared" si="12"/>
        <v>0</v>
      </c>
      <c r="GV9" s="209">
        <f t="shared" si="12"/>
        <v>0</v>
      </c>
      <c r="GW9" s="209">
        <f t="shared" si="12"/>
        <v>0</v>
      </c>
      <c r="GX9" s="209">
        <f t="shared" si="12"/>
        <v>0</v>
      </c>
      <c r="GY9" s="209">
        <f t="shared" si="12"/>
        <v>0</v>
      </c>
      <c r="GZ9" s="209">
        <f t="shared" si="12"/>
        <v>0</v>
      </c>
      <c r="HA9" s="209">
        <f t="shared" si="12"/>
        <v>0</v>
      </c>
      <c r="HB9" s="209">
        <f t="shared" si="12"/>
        <v>0</v>
      </c>
      <c r="HC9" s="209">
        <f t="shared" si="12"/>
        <v>0</v>
      </c>
      <c r="HD9" s="209">
        <f t="shared" si="12"/>
        <v>0</v>
      </c>
      <c r="HE9" s="209">
        <f t="shared" si="12"/>
        <v>0</v>
      </c>
      <c r="HF9" s="209">
        <f t="shared" si="12"/>
        <v>0</v>
      </c>
      <c r="HG9" s="209">
        <f t="shared" si="12"/>
        <v>0</v>
      </c>
      <c r="HH9" s="209">
        <f t="shared" si="12"/>
        <v>0</v>
      </c>
      <c r="HI9" s="209">
        <f t="shared" si="12"/>
        <v>0</v>
      </c>
      <c r="HJ9" s="209">
        <f t="shared" si="12"/>
        <v>0</v>
      </c>
      <c r="HK9" s="209">
        <f t="shared" si="12"/>
        <v>0</v>
      </c>
      <c r="HL9" s="209">
        <f t="shared" si="12"/>
        <v>0</v>
      </c>
      <c r="HM9" s="209">
        <f t="shared" si="12"/>
        <v>0</v>
      </c>
      <c r="HN9" s="209">
        <f t="shared" ref="HN9:HR9" si="13">IF(AND($D$32&gt;0,$D$33&gt;0),IF(AND(DQ4&gt;$D$32,OR(DQ4&lt;$D$33,DQ4=$D$33)),HN4,0),"")</f>
        <v>0</v>
      </c>
      <c r="HO9" s="209">
        <f t="shared" si="13"/>
        <v>0</v>
      </c>
      <c r="HP9" s="209">
        <f t="shared" si="13"/>
        <v>0</v>
      </c>
      <c r="HQ9" s="209">
        <f t="shared" si="13"/>
        <v>0</v>
      </c>
      <c r="HR9" s="209">
        <f t="shared" si="13"/>
        <v>0</v>
      </c>
    </row>
    <row r="10" spans="1:227" ht="17.25" x14ac:dyDescent="0.25">
      <c r="A10" s="5"/>
      <c r="B10" s="402" t="s">
        <v>791</v>
      </c>
      <c r="C10" s="403"/>
      <c r="D10" s="404"/>
      <c r="F10" s="2"/>
      <c r="G10" s="5"/>
      <c r="H10" s="5"/>
      <c r="I10" s="5"/>
      <c r="J10" s="5"/>
      <c r="K10" s="5"/>
      <c r="L10" s="5"/>
      <c r="M10" s="5"/>
      <c r="N10" s="5"/>
      <c r="O10" s="5"/>
      <c r="Q10" s="407" t="s">
        <v>795</v>
      </c>
      <c r="R10" s="408"/>
      <c r="S10" s="408"/>
      <c r="T10" s="408"/>
      <c r="U10" s="408"/>
      <c r="V10" s="409"/>
      <c r="W10" s="5"/>
      <c r="DV10" s="209">
        <f t="shared" ref="DV10:FA10" si="14">IF(AND($D$32&gt;0,$D$33&gt;0),IF(AND(Y4&gt;$D$33),DV4,0),"")</f>
        <v>0</v>
      </c>
      <c r="DW10" s="209">
        <f t="shared" si="14"/>
        <v>0</v>
      </c>
      <c r="DX10" s="209">
        <f t="shared" si="14"/>
        <v>0</v>
      </c>
      <c r="DY10" s="209">
        <f t="shared" si="14"/>
        <v>0</v>
      </c>
      <c r="DZ10" s="209">
        <f t="shared" si="14"/>
        <v>0</v>
      </c>
      <c r="EA10" s="209">
        <f t="shared" si="14"/>
        <v>0</v>
      </c>
      <c r="EB10" s="209">
        <f t="shared" si="14"/>
        <v>0</v>
      </c>
      <c r="EC10" s="209">
        <f t="shared" si="14"/>
        <v>0</v>
      </c>
      <c r="ED10" s="209">
        <f t="shared" si="14"/>
        <v>0</v>
      </c>
      <c r="EE10" s="209">
        <f t="shared" si="14"/>
        <v>0</v>
      </c>
      <c r="EF10" s="209">
        <f t="shared" si="14"/>
        <v>0</v>
      </c>
      <c r="EG10" s="209">
        <f t="shared" si="14"/>
        <v>0</v>
      </c>
      <c r="EH10" s="209">
        <f t="shared" si="14"/>
        <v>0</v>
      </c>
      <c r="EI10" s="209">
        <f t="shared" si="14"/>
        <v>0</v>
      </c>
      <c r="EJ10" s="209">
        <f t="shared" si="14"/>
        <v>0</v>
      </c>
      <c r="EK10" s="209">
        <f t="shared" si="14"/>
        <v>0</v>
      </c>
      <c r="EL10" s="209">
        <f t="shared" si="14"/>
        <v>0</v>
      </c>
      <c r="EM10" s="209">
        <f t="shared" si="14"/>
        <v>0</v>
      </c>
      <c r="EN10" s="209">
        <f t="shared" si="14"/>
        <v>0</v>
      </c>
      <c r="EO10" s="209">
        <f t="shared" si="14"/>
        <v>0</v>
      </c>
      <c r="EP10" s="209">
        <f t="shared" si="14"/>
        <v>0</v>
      </c>
      <c r="EQ10" s="209">
        <f t="shared" si="14"/>
        <v>0</v>
      </c>
      <c r="ER10" s="209">
        <f t="shared" si="14"/>
        <v>0</v>
      </c>
      <c r="ES10" s="209">
        <f t="shared" si="14"/>
        <v>0</v>
      </c>
      <c r="ET10" s="209">
        <f t="shared" si="14"/>
        <v>0</v>
      </c>
      <c r="EU10" s="209">
        <f t="shared" si="14"/>
        <v>0</v>
      </c>
      <c r="EV10" s="209">
        <f t="shared" si="14"/>
        <v>0</v>
      </c>
      <c r="EW10" s="209">
        <f t="shared" si="14"/>
        <v>0</v>
      </c>
      <c r="EX10" s="209">
        <f t="shared" si="14"/>
        <v>0</v>
      </c>
      <c r="EY10" s="209">
        <f t="shared" si="14"/>
        <v>0</v>
      </c>
      <c r="EZ10" s="209">
        <f t="shared" si="14"/>
        <v>0</v>
      </c>
      <c r="FA10" s="209">
        <f t="shared" si="14"/>
        <v>0</v>
      </c>
      <c r="FB10" s="209">
        <f t="shared" ref="FB10:GG10" si="15">IF(AND($D$32&gt;0,$D$33&gt;0),IF(AND(BE4&gt;$D$33),FB4,0),"")</f>
        <v>0</v>
      </c>
      <c r="FC10" s="209">
        <f t="shared" si="15"/>
        <v>0</v>
      </c>
      <c r="FD10" s="209">
        <f t="shared" si="15"/>
        <v>0</v>
      </c>
      <c r="FE10" s="209">
        <f t="shared" si="15"/>
        <v>0</v>
      </c>
      <c r="FF10" s="209">
        <f t="shared" si="15"/>
        <v>0</v>
      </c>
      <c r="FG10" s="209">
        <f t="shared" si="15"/>
        <v>0</v>
      </c>
      <c r="FH10" s="209">
        <f t="shared" si="15"/>
        <v>0</v>
      </c>
      <c r="FI10" s="209">
        <f t="shared" si="15"/>
        <v>0</v>
      </c>
      <c r="FJ10" s="209">
        <f t="shared" si="15"/>
        <v>0</v>
      </c>
      <c r="FK10" s="209">
        <f t="shared" si="15"/>
        <v>0</v>
      </c>
      <c r="FL10" s="209">
        <f t="shared" si="15"/>
        <v>0</v>
      </c>
      <c r="FM10" s="209">
        <f t="shared" si="15"/>
        <v>0</v>
      </c>
      <c r="FN10" s="209">
        <f t="shared" si="15"/>
        <v>0</v>
      </c>
      <c r="FO10" s="209">
        <f t="shared" si="15"/>
        <v>0</v>
      </c>
      <c r="FP10" s="209">
        <f t="shared" si="15"/>
        <v>0</v>
      </c>
      <c r="FQ10" s="209">
        <f t="shared" si="15"/>
        <v>0</v>
      </c>
      <c r="FR10" s="209">
        <f t="shared" si="15"/>
        <v>0</v>
      </c>
      <c r="FS10" s="209">
        <f t="shared" si="15"/>
        <v>0</v>
      </c>
      <c r="FT10" s="209">
        <f t="shared" si="15"/>
        <v>0</v>
      </c>
      <c r="FU10" s="209">
        <f t="shared" si="15"/>
        <v>0</v>
      </c>
      <c r="FV10" s="209">
        <f t="shared" si="15"/>
        <v>0</v>
      </c>
      <c r="FW10" s="209">
        <f t="shared" si="15"/>
        <v>0</v>
      </c>
      <c r="FX10" s="209">
        <f t="shared" si="15"/>
        <v>0</v>
      </c>
      <c r="FY10" s="209">
        <f t="shared" si="15"/>
        <v>0</v>
      </c>
      <c r="FZ10" s="209">
        <f t="shared" si="15"/>
        <v>0</v>
      </c>
      <c r="GA10" s="209">
        <f t="shared" si="15"/>
        <v>0</v>
      </c>
      <c r="GB10" s="209">
        <f t="shared" si="15"/>
        <v>0</v>
      </c>
      <c r="GC10" s="209">
        <f t="shared" si="15"/>
        <v>0</v>
      </c>
      <c r="GD10" s="209">
        <f t="shared" si="15"/>
        <v>0</v>
      </c>
      <c r="GE10" s="209">
        <f t="shared" si="15"/>
        <v>0</v>
      </c>
      <c r="GF10" s="209">
        <f t="shared" si="15"/>
        <v>0</v>
      </c>
      <c r="GG10" s="209">
        <f t="shared" si="15"/>
        <v>0</v>
      </c>
      <c r="GH10" s="209">
        <f t="shared" ref="GH10:HM10" si="16">IF(AND($D$32&gt;0,$D$33&gt;0),IF(AND(CK4&gt;$D$33),GH4,0),"")</f>
        <v>0</v>
      </c>
      <c r="GI10" s="209">
        <f t="shared" si="16"/>
        <v>0</v>
      </c>
      <c r="GJ10" s="209">
        <f t="shared" si="16"/>
        <v>6.8337531114997345E-3</v>
      </c>
      <c r="GK10" s="209">
        <f t="shared" si="16"/>
        <v>6.0939147616473214E-3</v>
      </c>
      <c r="GL10" s="209">
        <f t="shared" si="16"/>
        <v>5.3965664860788224E-3</v>
      </c>
      <c r="GM10" s="209">
        <f t="shared" si="16"/>
        <v>4.7459455883413285E-3</v>
      </c>
      <c r="GN10" s="209">
        <f t="shared" si="16"/>
        <v>4.1448807830311947E-3</v>
      </c>
      <c r="GO10" s="209">
        <f t="shared" si="16"/>
        <v>3.5948882844379798E-3</v>
      </c>
      <c r="GP10" s="209">
        <f t="shared" si="16"/>
        <v>3.0962984816247127E-3</v>
      </c>
      <c r="GQ10" s="209">
        <f t="shared" si="16"/>
        <v>2.6484044382067639E-3</v>
      </c>
      <c r="GR10" s="209">
        <f t="shared" si="16"/>
        <v>2.2496236047161691E-3</v>
      </c>
      <c r="GS10" s="209">
        <f t="shared" si="16"/>
        <v>1.8976647030377323E-3</v>
      </c>
      <c r="GT10" s="209">
        <f t="shared" si="16"/>
        <v>1.5896926461007493E-3</v>
      </c>
      <c r="GU10" s="209">
        <f t="shared" si="16"/>
        <v>1.3224854931528092E-3</v>
      </c>
      <c r="GV10" s="209">
        <f t="shared" si="16"/>
        <v>1.092578712237895E-3</v>
      </c>
      <c r="GW10" s="209">
        <f t="shared" si="16"/>
        <v>8.9639333403223579E-4</v>
      </c>
      <c r="GX10" s="209">
        <f t="shared" si="16"/>
        <v>7.3034585389868914E-4</v>
      </c>
      <c r="GY10" s="209">
        <f t="shared" si="16"/>
        <v>5.9093890643488749E-4</v>
      </c>
      <c r="GZ10" s="209">
        <f t="shared" si="16"/>
        <v>4.7483275099156013E-4</v>
      </c>
      <c r="HA10" s="209">
        <f t="shared" si="16"/>
        <v>3.7889843756629387E-4</v>
      </c>
      <c r="HB10" s="209">
        <f t="shared" si="16"/>
        <v>3.002541568587176E-4</v>
      </c>
      <c r="HC10" s="209">
        <f t="shared" si="16"/>
        <v>2.3628671747691213E-4</v>
      </c>
      <c r="HD10" s="209">
        <f t="shared" si="16"/>
        <v>1.8466035049741696E-4</v>
      </c>
      <c r="HE10" s="209">
        <f t="shared" si="16"/>
        <v>1.4331513863260402E-4</v>
      </c>
      <c r="HF10" s="209">
        <f t="shared" si="16"/>
        <v>1.1045733143458772E-4</v>
      </c>
      <c r="HG10" s="209">
        <f t="shared" si="16"/>
        <v>8.4543669054157E-5</v>
      </c>
      <c r="HH10" s="209">
        <f t="shared" si="16"/>
        <v>6.4261624845462725E-5</v>
      </c>
      <c r="HI10" s="209">
        <f t="shared" si="16"/>
        <v>4.8507219321516028E-5</v>
      </c>
      <c r="HJ10" s="209">
        <f t="shared" si="16"/>
        <v>3.636177896024E-5</v>
      </c>
      <c r="HK10" s="209">
        <f t="shared" si="16"/>
        <v>2.7068733204981822E-5</v>
      </c>
      <c r="HL10" s="209">
        <f t="shared" si="16"/>
        <v>2.0011277150867528E-5</v>
      </c>
      <c r="HM10" s="209">
        <f t="shared" si="16"/>
        <v>1.4691486765310226E-5</v>
      </c>
      <c r="HN10" s="209">
        <f t="shared" ref="HN10:HR10" si="17">IF(AND($D$32&gt;0,$D$33&gt;0),IF(AND(DQ4&gt;$D$33),HN4,0),"")</f>
        <v>1.0711264794262764E-5</v>
      </c>
      <c r="HO10" s="209">
        <f t="shared" si="17"/>
        <v>7.7553219081560061E-6</v>
      </c>
      <c r="HP10" s="209">
        <f t="shared" si="17"/>
        <v>5.5762594068702237E-6</v>
      </c>
      <c r="HQ10" s="209">
        <f t="shared" si="17"/>
        <v>3.9817150312558068E-6</v>
      </c>
      <c r="HR10" s="209">
        <f t="shared" si="17"/>
        <v>2.8234587453674017E-6</v>
      </c>
    </row>
    <row r="11" spans="1:227" ht="18.75" x14ac:dyDescent="0.3">
      <c r="A11" s="5"/>
      <c r="F11" s="2"/>
      <c r="G11" s="5"/>
      <c r="H11" s="5"/>
      <c r="I11" s="5"/>
      <c r="J11" s="5"/>
      <c r="K11" s="5"/>
      <c r="L11" s="5"/>
      <c r="M11" s="5"/>
      <c r="N11" s="5"/>
      <c r="O11" s="5"/>
      <c r="P11" s="5"/>
      <c r="Q11" s="294">
        <f>IF(VLOOKUP($O$1,VLookups!$A$43:$C$44,2,FALSE),COUNTIF($C$64:$C$10063,"&gt;"&amp;Q4)/10000,COUNTIF($C$64:$C$10063,"&lt;"&amp;Q4)/10000)</f>
        <v>0.10050000000000001</v>
      </c>
      <c r="R11" s="294">
        <f>IF(VLOOKUP($O$1,VLookups!$A$43:$C$44,2,FALSE),COUNTIF($C$64:$C$10063,"&gt;"&amp;R4)/10000,COUNTIF($C$64:$C$10063,"&lt;"&amp;R4)/10000)</f>
        <v>0.90339999999999998</v>
      </c>
      <c r="S11" s="294">
        <f>IF(VLOOKUP($O$1,VLookups!$A$43:$C$44,2,FALSE),COUNTIF($C$64:$C$10063,"&gt;"&amp;S4)/10000,COUNTIF($C$64:$C$10063,"&lt;"&amp;S4)/10000)</f>
        <v>0.85599999999999998</v>
      </c>
      <c r="T11" s="294">
        <f>IF(VLOOKUP($O$1,VLookups!$A$43:$C$44,2,FALSE),COUNTIF($C$64:$C$10063,"&gt;"&amp;T4)/10000,COUNTIF($C$64:$C$10063,"&lt;"&amp;T4)/10000)</f>
        <v>0.8075</v>
      </c>
      <c r="U11" s="294">
        <f>IF(VLOOKUP($O$1,VLookups!$A$43:$C$44,2,FALSE),COUNTIF($C$64:$C$10063,"&gt;"&amp;U4)/10000,COUNTIF($C$64:$C$10063,"&lt;"&amp;U4)/10000)</f>
        <v>0.75719999999999998</v>
      </c>
      <c r="V11" s="294">
        <f>IF(VLOOKUP($O$1,VLookups!$A$43:$C$44,2,FALSE),COUNTIF($C$64:$C$10063,"&gt;"&amp;V4)/10000,COUNTIF($C$64:$C$10063,"&lt;"&amp;V4)/10000)</f>
        <v>0.70709999999999995</v>
      </c>
      <c r="W11" s="5"/>
      <c r="DV11" s="260">
        <f t="shared" ref="DV11:FA11" si="18">MAX(DV8:DV10)</f>
        <v>2.8234587453674017E-6</v>
      </c>
      <c r="DW11" s="260">
        <f t="shared" si="18"/>
        <v>3.9817150312558068E-6</v>
      </c>
      <c r="DX11" s="260">
        <f t="shared" si="18"/>
        <v>5.5762594068702237E-6</v>
      </c>
      <c r="DY11" s="260">
        <f t="shared" si="18"/>
        <v>7.7553219081560061E-6</v>
      </c>
      <c r="DZ11" s="260">
        <f t="shared" si="18"/>
        <v>1.0711264794262764E-5</v>
      </c>
      <c r="EA11" s="260">
        <f t="shared" si="18"/>
        <v>1.4691486765310226E-5</v>
      </c>
      <c r="EB11" s="260">
        <f t="shared" si="18"/>
        <v>2.0011277150867528E-5</v>
      </c>
      <c r="EC11" s="260">
        <f t="shared" si="18"/>
        <v>2.7068733204981822E-5</v>
      </c>
      <c r="ED11" s="260">
        <f t="shared" si="18"/>
        <v>3.636177896024E-5</v>
      </c>
      <c r="EE11" s="260">
        <f t="shared" si="18"/>
        <v>4.8507219321516028E-5</v>
      </c>
      <c r="EF11" s="260">
        <f t="shared" si="18"/>
        <v>6.4261624845462725E-5</v>
      </c>
      <c r="EG11" s="260">
        <f t="shared" si="18"/>
        <v>8.4543669054157E-5</v>
      </c>
      <c r="EH11" s="260">
        <f t="shared" si="18"/>
        <v>1.1045733143458772E-4</v>
      </c>
      <c r="EI11" s="260">
        <f t="shared" si="18"/>
        <v>1.4331513863260402E-4</v>
      </c>
      <c r="EJ11" s="260">
        <f t="shared" si="18"/>
        <v>1.8466035049741696E-4</v>
      </c>
      <c r="EK11" s="260">
        <f t="shared" si="18"/>
        <v>2.3628671747691213E-4</v>
      </c>
      <c r="EL11" s="260">
        <f t="shared" si="18"/>
        <v>3.002541568587176E-4</v>
      </c>
      <c r="EM11" s="260">
        <f t="shared" si="18"/>
        <v>3.7889843756629387E-4</v>
      </c>
      <c r="EN11" s="260">
        <f t="shared" si="18"/>
        <v>4.7483275099156013E-4</v>
      </c>
      <c r="EO11" s="260">
        <f t="shared" si="18"/>
        <v>5.9093890643488749E-4</v>
      </c>
      <c r="EP11" s="260">
        <f t="shared" si="18"/>
        <v>7.3034585389868914E-4</v>
      </c>
      <c r="EQ11" s="260">
        <f t="shared" si="18"/>
        <v>8.9639333403223579E-4</v>
      </c>
      <c r="ER11" s="260">
        <f t="shared" si="18"/>
        <v>1.092578712237895E-3</v>
      </c>
      <c r="ES11" s="260">
        <f t="shared" si="18"/>
        <v>1.3224854931528092E-3</v>
      </c>
      <c r="ET11" s="260">
        <f t="shared" si="18"/>
        <v>1.5896926461007493E-3</v>
      </c>
      <c r="EU11" s="260">
        <f t="shared" si="18"/>
        <v>1.8976647030377323E-3</v>
      </c>
      <c r="EV11" s="260">
        <f t="shared" si="18"/>
        <v>2.2496236047161691E-3</v>
      </c>
      <c r="EW11" s="260">
        <f t="shared" si="18"/>
        <v>2.6484044382067639E-3</v>
      </c>
      <c r="EX11" s="260">
        <f t="shared" si="18"/>
        <v>3.0962984816247127E-3</v>
      </c>
      <c r="EY11" s="260">
        <f t="shared" si="18"/>
        <v>3.5948882844379798E-3</v>
      </c>
      <c r="EZ11" s="260">
        <f t="shared" si="18"/>
        <v>4.1448807830311947E-3</v>
      </c>
      <c r="FA11" s="260">
        <f t="shared" si="18"/>
        <v>4.7459455883413285E-3</v>
      </c>
      <c r="FB11" s="260">
        <f t="shared" ref="FB11:GG11" si="19">MAX(FB8:FB10)</f>
        <v>5.3965664860788224E-3</v>
      </c>
      <c r="FC11" s="260">
        <f t="shared" si="19"/>
        <v>6.0939147616473214E-3</v>
      </c>
      <c r="FD11" s="260">
        <f t="shared" si="19"/>
        <v>6.8337531114997345E-3</v>
      </c>
      <c r="FE11" s="260">
        <f t="shared" si="19"/>
        <v>7.6103785578759131E-3</v>
      </c>
      <c r="FF11" s="260">
        <f t="shared" si="19"/>
        <v>8.4166118980857872E-3</v>
      </c>
      <c r="FG11" s="260">
        <f t="shared" si="19"/>
        <v>9.2438397794056652E-3</v>
      </c>
      <c r="FH11" s="260">
        <f t="shared" si="19"/>
        <v>1.0082113521630975E-2</v>
      </c>
      <c r="FI11" s="260">
        <f t="shared" si="19"/>
        <v>1.092030637826256E-2</v>
      </c>
      <c r="FJ11" s="260">
        <f t="shared" si="19"/>
        <v>1.174632814209594E-2</v>
      </c>
      <c r="FK11" s="260">
        <f t="shared" si="19"/>
        <v>1.2547393006450185E-2</v>
      </c>
      <c r="FL11" s="260">
        <f t="shared" si="19"/>
        <v>1.3310333563431342E-2</v>
      </c>
      <c r="FM11" s="260">
        <f t="shared" si="19"/>
        <v>1.4021950947706382E-2</v>
      </c>
      <c r="FN11" s="260">
        <f t="shared" si="19"/>
        <v>1.4669388615179146E-2</v>
      </c>
      <c r="FO11" s="260">
        <f t="shared" si="19"/>
        <v>1.5240515267250102E-2</v>
      </c>
      <c r="FP11" s="260">
        <f t="shared" si="19"/>
        <v>1.5724301153874715E-2</v>
      </c>
      <c r="FQ11" s="260">
        <f t="shared" si="19"/>
        <v>1.611117153345205E-2</v>
      </c>
      <c r="FR11" s="260">
        <f t="shared" si="19"/>
        <v>1.6393321504247497E-2</v>
      </c>
      <c r="FS11" s="260">
        <f t="shared" si="19"/>
        <v>1.6564977760764248E-2</v>
      </c>
      <c r="FT11" s="260">
        <f t="shared" si="19"/>
        <v>1.662259501672636E-2</v>
      </c>
      <c r="FU11" s="260">
        <f t="shared" si="19"/>
        <v>1.6564977760764248E-2</v>
      </c>
      <c r="FV11" s="260">
        <f t="shared" si="19"/>
        <v>1.6393321504247497E-2</v>
      </c>
      <c r="FW11" s="260">
        <f t="shared" si="19"/>
        <v>1.611117153345205E-2</v>
      </c>
      <c r="FX11" s="260">
        <f t="shared" si="19"/>
        <v>1.5724301153874715E-2</v>
      </c>
      <c r="FY11" s="260">
        <f t="shared" si="19"/>
        <v>1.5240515267250102E-2</v>
      </c>
      <c r="FZ11" s="260">
        <f t="shared" si="19"/>
        <v>1.4669388615179146E-2</v>
      </c>
      <c r="GA11" s="260">
        <f t="shared" si="19"/>
        <v>1.4021950947706382E-2</v>
      </c>
      <c r="GB11" s="260">
        <f t="shared" si="19"/>
        <v>1.3310333563431342E-2</v>
      </c>
      <c r="GC11" s="260">
        <f t="shared" si="19"/>
        <v>1.2547393006450185E-2</v>
      </c>
      <c r="GD11" s="260">
        <f t="shared" si="19"/>
        <v>1.174632814209594E-2</v>
      </c>
      <c r="GE11" s="260">
        <f t="shared" si="19"/>
        <v>1.092030637826256E-2</v>
      </c>
      <c r="GF11" s="260">
        <f t="shared" si="19"/>
        <v>1.0082113521630975E-2</v>
      </c>
      <c r="GG11" s="260">
        <f t="shared" si="19"/>
        <v>9.2438397794056652E-3</v>
      </c>
      <c r="GH11" s="260">
        <f t="shared" ref="GH11:HM11" si="20">MAX(GH8:GH10)</f>
        <v>8.4166118980857872E-3</v>
      </c>
      <c r="GI11" s="260">
        <f t="shared" si="20"/>
        <v>7.6103785578759131E-3</v>
      </c>
      <c r="GJ11" s="260">
        <f t="shared" si="20"/>
        <v>6.8337531114997345E-3</v>
      </c>
      <c r="GK11" s="260">
        <f t="shared" si="20"/>
        <v>6.0939147616473214E-3</v>
      </c>
      <c r="GL11" s="260">
        <f t="shared" si="20"/>
        <v>5.3965664860788224E-3</v>
      </c>
      <c r="GM11" s="260">
        <f t="shared" si="20"/>
        <v>4.7459455883413285E-3</v>
      </c>
      <c r="GN11" s="260">
        <f t="shared" si="20"/>
        <v>4.1448807830311947E-3</v>
      </c>
      <c r="GO11" s="260">
        <f t="shared" si="20"/>
        <v>3.5948882844379798E-3</v>
      </c>
      <c r="GP11" s="260">
        <f t="shared" si="20"/>
        <v>3.0962984816247127E-3</v>
      </c>
      <c r="GQ11" s="260">
        <f t="shared" si="20"/>
        <v>2.6484044382067639E-3</v>
      </c>
      <c r="GR11" s="260">
        <f t="shared" si="20"/>
        <v>2.2496236047161691E-3</v>
      </c>
      <c r="GS11" s="260">
        <f t="shared" si="20"/>
        <v>1.8976647030377323E-3</v>
      </c>
      <c r="GT11" s="260">
        <f t="shared" si="20"/>
        <v>1.5896926461007493E-3</v>
      </c>
      <c r="GU11" s="260">
        <f t="shared" si="20"/>
        <v>1.3224854931528092E-3</v>
      </c>
      <c r="GV11" s="260">
        <f t="shared" si="20"/>
        <v>1.092578712237895E-3</v>
      </c>
      <c r="GW11" s="260">
        <f t="shared" si="20"/>
        <v>8.9639333403223579E-4</v>
      </c>
      <c r="GX11" s="260">
        <f t="shared" si="20"/>
        <v>7.3034585389868914E-4</v>
      </c>
      <c r="GY11" s="260">
        <f t="shared" si="20"/>
        <v>5.9093890643488749E-4</v>
      </c>
      <c r="GZ11" s="260">
        <f t="shared" si="20"/>
        <v>4.7483275099156013E-4</v>
      </c>
      <c r="HA11" s="260">
        <f t="shared" si="20"/>
        <v>3.7889843756629387E-4</v>
      </c>
      <c r="HB11" s="260">
        <f t="shared" si="20"/>
        <v>3.002541568587176E-4</v>
      </c>
      <c r="HC11" s="260">
        <f t="shared" si="20"/>
        <v>2.3628671747691213E-4</v>
      </c>
      <c r="HD11" s="260">
        <f t="shared" si="20"/>
        <v>1.8466035049741696E-4</v>
      </c>
      <c r="HE11" s="260">
        <f t="shared" si="20"/>
        <v>1.4331513863260402E-4</v>
      </c>
      <c r="HF11" s="260">
        <f t="shared" si="20"/>
        <v>1.1045733143458772E-4</v>
      </c>
      <c r="HG11" s="260">
        <f t="shared" si="20"/>
        <v>8.4543669054157E-5</v>
      </c>
      <c r="HH11" s="260">
        <f t="shared" si="20"/>
        <v>6.4261624845462725E-5</v>
      </c>
      <c r="HI11" s="260">
        <f t="shared" si="20"/>
        <v>4.8507219321516028E-5</v>
      </c>
      <c r="HJ11" s="260">
        <f t="shared" si="20"/>
        <v>3.636177896024E-5</v>
      </c>
      <c r="HK11" s="260">
        <f t="shared" si="20"/>
        <v>2.7068733204981822E-5</v>
      </c>
      <c r="HL11" s="260">
        <f t="shared" si="20"/>
        <v>2.0011277150867528E-5</v>
      </c>
      <c r="HM11" s="260">
        <f t="shared" si="20"/>
        <v>1.4691486765310226E-5</v>
      </c>
      <c r="HN11" s="260">
        <f t="shared" ref="HN11:HR11" si="21">MAX(HN8:HN10)</f>
        <v>1.0711264794262764E-5</v>
      </c>
      <c r="HO11" s="260">
        <f t="shared" si="21"/>
        <v>7.7553219081560061E-6</v>
      </c>
      <c r="HP11" s="260">
        <f t="shared" si="21"/>
        <v>5.5762594068702237E-6</v>
      </c>
      <c r="HQ11" s="260">
        <f t="shared" si="21"/>
        <v>3.9817150312558068E-6</v>
      </c>
      <c r="HR11" s="260">
        <f t="shared" si="21"/>
        <v>2.8234587453674017E-6</v>
      </c>
    </row>
    <row r="12" spans="1:227" ht="15" customHeight="1" x14ac:dyDescent="0.25">
      <c r="A12" s="303"/>
      <c r="B12" s="303"/>
      <c r="C12" s="304" t="s">
        <v>73</v>
      </c>
      <c r="D12" s="305">
        <v>150</v>
      </c>
      <c r="F12" s="40"/>
      <c r="G12" s="5"/>
      <c r="H12" s="5"/>
      <c r="I12" s="5"/>
      <c r="J12" s="5"/>
      <c r="K12" s="5"/>
      <c r="L12" s="5"/>
      <c r="M12" s="5"/>
      <c r="U12" s="5"/>
      <c r="V12" s="5"/>
      <c r="W12" s="5"/>
    </row>
    <row r="13" spans="1:227" ht="15" customHeight="1" x14ac:dyDescent="0.25">
      <c r="A13" s="303"/>
      <c r="B13" s="303"/>
      <c r="C13" s="306" t="str">
        <f>IF(VLOOKUP(O1,VLookups!A43:C44,2,FALSE),"Planning estimate is not greater than","Planning estimate is greater than")</f>
        <v>Planning estimate is greater than</v>
      </c>
      <c r="D13" s="302">
        <f>IF(AND(O4&gt;0,C4&gt;0,NOT(K4="")),ABS(VLOOKUP($O$1,VLookups!$A$43:$B$44,2,FALSE)-(COUNTIF(C64:C10063,"&lt;"&amp;D12)/10000)),"")</f>
        <v>0.89880000000000004</v>
      </c>
      <c r="F13" s="2"/>
      <c r="G13" s="5"/>
      <c r="H13" s="5"/>
      <c r="I13" s="5"/>
      <c r="J13" s="5"/>
      <c r="K13" s="5"/>
      <c r="L13" s="5"/>
      <c r="M13" s="5"/>
      <c r="U13" s="5"/>
      <c r="V13" s="5"/>
      <c r="W13" s="5"/>
    </row>
    <row r="14" spans="1:227" ht="15" customHeight="1" x14ac:dyDescent="0.25">
      <c r="A14" s="303"/>
      <c r="B14" s="303"/>
      <c r="C14" s="365" t="s">
        <v>865</v>
      </c>
      <c r="F14" s="46"/>
      <c r="G14" s="5"/>
      <c r="H14" s="5"/>
      <c r="I14" s="5"/>
      <c r="J14" s="5"/>
      <c r="K14" s="5"/>
      <c r="L14" s="5"/>
      <c r="M14" s="5"/>
      <c r="Q14" s="307"/>
      <c r="U14" s="5"/>
      <c r="V14" s="5"/>
      <c r="W14" s="5"/>
    </row>
    <row r="15" spans="1:227" ht="15" customHeight="1" x14ac:dyDescent="0.25">
      <c r="A15" s="303"/>
      <c r="B15" s="303"/>
      <c r="C15" s="304" t="s">
        <v>32</v>
      </c>
      <c r="D15" s="298">
        <v>89</v>
      </c>
      <c r="F15" s="46"/>
      <c r="G15" s="5"/>
      <c r="H15" s="5"/>
      <c r="I15" s="5"/>
      <c r="J15" s="5"/>
      <c r="K15" s="5"/>
      <c r="L15" s="5"/>
      <c r="M15" s="5"/>
      <c r="Q15" s="410" t="s">
        <v>864</v>
      </c>
      <c r="R15" s="411"/>
      <c r="S15" s="411"/>
      <c r="T15" s="412"/>
      <c r="U15" s="5"/>
      <c r="V15" s="5"/>
      <c r="W15" s="5"/>
    </row>
    <row r="16" spans="1:227" ht="15" customHeight="1" x14ac:dyDescent="0.25">
      <c r="A16" s="303"/>
      <c r="B16" s="303"/>
      <c r="C16" s="304" t="s">
        <v>33</v>
      </c>
      <c r="D16" s="298">
        <v>151</v>
      </c>
      <c r="F16" s="46"/>
      <c r="G16" s="5"/>
      <c r="H16" s="5"/>
      <c r="I16" s="5"/>
      <c r="J16" s="5"/>
      <c r="K16" s="5"/>
      <c r="L16" s="5"/>
      <c r="M16" s="5"/>
      <c r="Q16" s="364">
        <v>0.01</v>
      </c>
      <c r="R16" s="366">
        <f>IF(ISERROR(_xlfn.PERCENTILE.EXC($C$64:$C$10063,Q16)),"",_xlfn.PERCENTILE.EXC($C$66:$C$10065,Q16))</f>
        <v>63.317583590768926</v>
      </c>
      <c r="S16" s="364">
        <v>0.5</v>
      </c>
      <c r="T16" s="366">
        <f>IF(ISERROR(_xlfn.PERCENTILE.EXC($C$64:$C$10063,S16)),"",_xlfn.PERCENTILE.EXC($C$64:$C$10063,S16))</f>
        <v>119.91775279526176</v>
      </c>
      <c r="U16" s="5"/>
      <c r="V16" s="5"/>
      <c r="W16" s="5"/>
    </row>
    <row r="17" spans="1:23" ht="15" customHeight="1" x14ac:dyDescent="0.25">
      <c r="A17" s="303"/>
      <c r="B17" s="303"/>
      <c r="C17" s="304" t="s">
        <v>83</v>
      </c>
      <c r="D17" s="302">
        <f>1-(COUNTIF($C$64:$C$10063,"&lt;"&amp;D15)/10000)-(COUNTIF($C$64:$C$10063,"&gt;"&amp;D16)/10000)</f>
        <v>0.80610000000000004</v>
      </c>
      <c r="F17" s="46"/>
      <c r="G17" s="5"/>
      <c r="H17" s="5"/>
      <c r="I17" s="5"/>
      <c r="J17" s="5"/>
      <c r="K17" s="5"/>
      <c r="L17" s="5"/>
      <c r="M17" s="5"/>
      <c r="Q17" s="364">
        <v>0.05</v>
      </c>
      <c r="R17" s="366">
        <f t="shared" ref="R17:R26" si="22">IF(ISERROR(_xlfn.PERCENTILE.EXC($C$64:$C$10063,Q17)),"",_xlfn.PERCENTILE.EXC($C$66:$C$10065,Q17))</f>
        <v>80.586466373577281</v>
      </c>
      <c r="S17" s="364">
        <v>0.55000000000000004</v>
      </c>
      <c r="T17" s="366">
        <f t="shared" ref="T17:T26" si="23">IF(ISERROR(_xlfn.PERCENTILE.EXC($C$64:$C$10063,S17)),"",_xlfn.PERCENTILE.EXC($C$64:$C$10063,S17))</f>
        <v>122.85962573968959</v>
      </c>
      <c r="U17" s="5"/>
      <c r="V17" s="5"/>
      <c r="W17" s="5"/>
    </row>
    <row r="18" spans="1:23" ht="15" customHeight="1" x14ac:dyDescent="0.25">
      <c r="A18" s="303"/>
      <c r="B18" s="303"/>
      <c r="C18" s="304" t="s">
        <v>241</v>
      </c>
      <c r="D18" s="302">
        <f>COUNTIF($C$64:$C$10063,"&lt;"&amp;D15)/10000</f>
        <v>9.8900000000000002E-2</v>
      </c>
      <c r="F18" s="46"/>
      <c r="G18" s="5"/>
      <c r="H18" s="5"/>
      <c r="I18" s="5"/>
      <c r="J18" s="5"/>
      <c r="K18" s="5"/>
      <c r="L18" s="5"/>
      <c r="M18" s="5"/>
      <c r="Q18" s="364">
        <v>0.1</v>
      </c>
      <c r="R18" s="366">
        <f t="shared" si="22"/>
        <v>89.166597050738162</v>
      </c>
      <c r="S18" s="364">
        <v>0.6</v>
      </c>
      <c r="T18" s="366">
        <f t="shared" si="23"/>
        <v>125.6787480485754</v>
      </c>
      <c r="U18" s="5"/>
      <c r="V18" s="5"/>
      <c r="W18" s="5"/>
    </row>
    <row r="19" spans="1:23" ht="15" customHeight="1" x14ac:dyDescent="0.25">
      <c r="A19" s="5"/>
      <c r="B19" s="33"/>
      <c r="C19" s="304" t="s">
        <v>242</v>
      </c>
      <c r="D19" s="302">
        <f>COUNTIF($C$64:$C$10063,"&gt;"&amp;D16)/10000</f>
        <v>9.5000000000000001E-2</v>
      </c>
      <c r="G19" s="5"/>
      <c r="H19" s="5"/>
      <c r="I19" s="5"/>
      <c r="J19" s="5"/>
      <c r="K19" s="5"/>
      <c r="L19" s="5"/>
      <c r="M19" s="5"/>
      <c r="Q19" s="364">
        <v>0.15</v>
      </c>
      <c r="R19" s="366">
        <f t="shared" si="22"/>
        <v>94.873152992640684</v>
      </c>
      <c r="S19" s="364">
        <v>0.65</v>
      </c>
      <c r="T19" s="366">
        <f t="shared" si="23"/>
        <v>128.52672323966834</v>
      </c>
      <c r="U19" s="5"/>
      <c r="V19" s="5"/>
      <c r="W19" s="5"/>
    </row>
    <row r="20" spans="1:23" ht="15" customHeight="1" x14ac:dyDescent="0.25">
      <c r="A20" s="5"/>
      <c r="B20" s="33"/>
      <c r="C20" s="304"/>
      <c r="D20" s="33"/>
      <c r="G20" s="5"/>
      <c r="H20" s="5"/>
      <c r="I20" s="5"/>
      <c r="J20" s="5"/>
      <c r="K20" s="5"/>
      <c r="L20" s="5"/>
      <c r="M20" s="5"/>
      <c r="Q20" s="364">
        <v>0.2</v>
      </c>
      <c r="R20" s="366">
        <f t="shared" si="22"/>
        <v>99.458050845205861</v>
      </c>
      <c r="S20" s="364">
        <v>0.7</v>
      </c>
      <c r="T20" s="366">
        <f t="shared" si="23"/>
        <v>132.05538450327336</v>
      </c>
      <c r="U20" s="5"/>
      <c r="V20" s="5"/>
      <c r="W20" s="5"/>
    </row>
    <row r="21" spans="1:23" ht="15" customHeight="1" x14ac:dyDescent="0.25">
      <c r="A21" s="5"/>
      <c r="B21" s="33"/>
      <c r="C21" s="304" t="s">
        <v>41</v>
      </c>
      <c r="D21" s="367">
        <f>MIN($C$64:$C$10063)</f>
        <v>31.204323792768193</v>
      </c>
      <c r="E21" s="2"/>
      <c r="F21" s="2"/>
      <c r="G21" s="5"/>
      <c r="H21" s="5"/>
      <c r="I21" s="5"/>
      <c r="J21" s="5"/>
      <c r="K21" s="5"/>
      <c r="L21" s="5"/>
      <c r="M21" s="5"/>
      <c r="N21" s="5"/>
      <c r="O21" s="5"/>
      <c r="P21" s="5"/>
      <c r="Q21" s="364">
        <v>0.25</v>
      </c>
      <c r="R21" s="366">
        <f t="shared" si="22"/>
        <v>103.4031801201276</v>
      </c>
      <c r="S21" s="364">
        <v>0.75</v>
      </c>
      <c r="T21" s="366">
        <f t="shared" si="23"/>
        <v>135.64379316077358</v>
      </c>
      <c r="U21" s="5"/>
      <c r="V21" s="5"/>
      <c r="W21" s="5"/>
    </row>
    <row r="22" spans="1:23" ht="15" customHeight="1" x14ac:dyDescent="0.25">
      <c r="A22" s="5"/>
      <c r="B22" s="5"/>
      <c r="C22" s="304" t="s">
        <v>42</v>
      </c>
      <c r="D22" s="367">
        <f>MAX($C$64:$C$10063)</f>
        <v>217.15221781927482</v>
      </c>
      <c r="E22" s="2"/>
      <c r="F22" s="2"/>
      <c r="G22" s="5"/>
      <c r="H22" s="5"/>
      <c r="I22" s="5"/>
      <c r="J22" s="5"/>
      <c r="K22" s="5"/>
      <c r="L22" s="5"/>
      <c r="M22" s="5"/>
      <c r="N22" s="5"/>
      <c r="O22" s="5"/>
      <c r="P22" s="5"/>
      <c r="Q22" s="364">
        <v>0.3</v>
      </c>
      <c r="R22" s="366">
        <f t="shared" si="22"/>
        <v>106.94925616434062</v>
      </c>
      <c r="S22" s="364">
        <v>0.8</v>
      </c>
      <c r="T22" s="366">
        <f t="shared" si="23"/>
        <v>139.72187138566701</v>
      </c>
      <c r="U22" s="5"/>
      <c r="V22" s="5"/>
      <c r="W22" s="5"/>
    </row>
    <row r="23" spans="1:23" ht="15" customHeight="1" x14ac:dyDescent="0.25">
      <c r="A23" s="5"/>
      <c r="B23" s="5"/>
      <c r="C23" s="304" t="s">
        <v>790</v>
      </c>
      <c r="D23" s="361">
        <f>IF(ISERR(AVERAGE($C$64:$C$10063)),"",AVERAGE($C$64:$C$10063))</f>
        <v>119.61010565380947</v>
      </c>
      <c r="E23" s="2"/>
      <c r="F23" s="2"/>
      <c r="G23" s="5"/>
      <c r="H23" s="5"/>
      <c r="I23" s="5"/>
      <c r="J23" s="5"/>
      <c r="K23" s="5"/>
      <c r="L23" s="5"/>
      <c r="M23" s="5"/>
      <c r="N23" s="5"/>
      <c r="O23" s="5"/>
      <c r="P23" s="5"/>
      <c r="Q23" s="364">
        <v>0.35</v>
      </c>
      <c r="R23" s="366">
        <f t="shared" si="22"/>
        <v>110.4573035837786</v>
      </c>
      <c r="S23" s="364">
        <v>0.85</v>
      </c>
      <c r="T23" s="366">
        <f t="shared" si="23"/>
        <v>144.30085455931734</v>
      </c>
      <c r="U23" s="5"/>
      <c r="V23" s="5"/>
      <c r="W23" s="5"/>
    </row>
    <row r="24" spans="1:23" ht="15" customHeight="1" x14ac:dyDescent="0.25">
      <c r="A24" s="5"/>
      <c r="B24" s="5"/>
      <c r="C24" s="304" t="s">
        <v>862</v>
      </c>
      <c r="D24" s="361">
        <f>IF(ISERR(MEDIAN($C$64:$C$10063)),"",MEDIAN($C$64:$C$10063))</f>
        <v>119.91775279526176</v>
      </c>
      <c r="E24" s="2"/>
      <c r="F24" s="2"/>
      <c r="G24" s="5"/>
      <c r="H24" s="5"/>
      <c r="I24" s="5"/>
      <c r="J24" s="5"/>
      <c r="K24" s="5"/>
      <c r="L24" s="5"/>
      <c r="M24" s="5"/>
      <c r="N24" s="5"/>
      <c r="O24" s="5"/>
      <c r="P24" s="5"/>
      <c r="Q24" s="364">
        <v>0.4</v>
      </c>
      <c r="R24" s="366">
        <f t="shared" si="22"/>
        <v>113.57993734750798</v>
      </c>
      <c r="S24" s="364">
        <v>0.9</v>
      </c>
      <c r="T24" s="366">
        <f t="shared" si="23"/>
        <v>150.20987651513261</v>
      </c>
      <c r="U24" s="5"/>
      <c r="V24" s="5"/>
      <c r="W24" s="5"/>
    </row>
    <row r="25" spans="1:23" x14ac:dyDescent="0.25">
      <c r="A25" s="5"/>
      <c r="B25" s="5"/>
      <c r="C25" s="304" t="s">
        <v>860</v>
      </c>
      <c r="D25" s="362" cm="1">
        <f t="array" ref="D25">IF(ISERR(_xlfn.MODE.SNGL(ROUND($C$64:$C$10063,0))),"",_xlfn.MODE.SNGL(ROUND($C$64:$C$10063,0)))</f>
        <v>125</v>
      </c>
      <c r="E25" s="2"/>
      <c r="F25" s="2"/>
      <c r="G25" s="5"/>
      <c r="H25" s="5"/>
      <c r="I25" s="5"/>
      <c r="J25" s="5"/>
      <c r="K25" s="5"/>
      <c r="L25" s="5"/>
      <c r="M25" s="5"/>
      <c r="N25" s="5"/>
      <c r="O25" s="5"/>
      <c r="P25" s="5"/>
      <c r="Q25" s="364">
        <v>0.45</v>
      </c>
      <c r="R25" s="366">
        <f t="shared" si="22"/>
        <v>116.63026649409022</v>
      </c>
      <c r="S25" s="364">
        <v>0.95</v>
      </c>
      <c r="T25" s="366">
        <f t="shared" si="23"/>
        <v>158.74509654173826</v>
      </c>
      <c r="U25" s="5"/>
      <c r="V25" s="5"/>
      <c r="W25" s="5"/>
    </row>
    <row r="26" spans="1:23" ht="15" customHeight="1" x14ac:dyDescent="0.25">
      <c r="A26" s="5"/>
      <c r="B26" s="5"/>
      <c r="C26" s="304" t="s">
        <v>861</v>
      </c>
      <c r="D26" s="361">
        <f>IF(ISERR(_xlfn.STDEV.P($C$64:$C$10063)),"",_xlfn.STDEV.P($C$64:$C$10063))</f>
        <v>23.884573233674303</v>
      </c>
      <c r="E26" s="2"/>
      <c r="F26" s="2"/>
      <c r="G26" s="5"/>
      <c r="H26" s="5"/>
      <c r="I26" s="5"/>
      <c r="J26" s="5"/>
      <c r="K26" s="5"/>
      <c r="L26" s="5"/>
      <c r="M26" s="5"/>
      <c r="N26" s="5"/>
      <c r="O26" s="5"/>
      <c r="P26" s="5"/>
      <c r="Q26" s="364">
        <v>0.5</v>
      </c>
      <c r="R26" s="366">
        <f t="shared" si="22"/>
        <v>119.92088569359888</v>
      </c>
      <c r="S26" s="364">
        <v>0.99</v>
      </c>
      <c r="T26" s="366">
        <f t="shared" si="23"/>
        <v>174.40299469924875</v>
      </c>
      <c r="U26" s="5"/>
      <c r="V26" s="5"/>
      <c r="W26" s="5"/>
    </row>
    <row r="27" spans="1:23" ht="15" customHeight="1" x14ac:dyDescent="0.25">
      <c r="A27" s="5"/>
      <c r="B27" s="5"/>
      <c r="C27" s="33"/>
      <c r="D27" s="33"/>
      <c r="E27" s="2"/>
      <c r="F27" s="2"/>
      <c r="G27" s="5"/>
      <c r="H27" s="5"/>
      <c r="I27" s="5"/>
      <c r="J27" s="5"/>
      <c r="K27" s="5"/>
      <c r="L27" s="5"/>
      <c r="M27" s="5"/>
      <c r="N27" s="5"/>
      <c r="O27" s="5"/>
      <c r="P27" s="5"/>
      <c r="Q27" s="5"/>
      <c r="R27" s="5"/>
      <c r="S27" s="5"/>
      <c r="T27" s="5"/>
      <c r="U27" s="5"/>
      <c r="V27" s="5"/>
      <c r="W27" s="5"/>
    </row>
    <row r="28" spans="1:23" ht="15" customHeight="1" x14ac:dyDescent="0.25">
      <c r="A28" s="5"/>
      <c r="C28" s="33" t="s">
        <v>792</v>
      </c>
      <c r="D28" s="295">
        <v>0.8</v>
      </c>
      <c r="E28" s="2"/>
      <c r="F28" s="2"/>
      <c r="G28" s="5"/>
      <c r="H28" s="5"/>
      <c r="I28" s="5"/>
      <c r="J28" s="5"/>
      <c r="K28" s="5"/>
      <c r="L28" s="5"/>
      <c r="M28" s="5"/>
      <c r="N28" s="5"/>
      <c r="O28" s="5"/>
      <c r="P28" s="5"/>
      <c r="Q28" s="5"/>
      <c r="R28" s="5"/>
      <c r="S28" s="5"/>
      <c r="T28" s="5"/>
      <c r="U28" s="5"/>
      <c r="V28" s="5"/>
      <c r="W28" s="5"/>
    </row>
    <row r="29" spans="1:23" ht="15" customHeight="1" x14ac:dyDescent="0.25">
      <c r="A29" s="5"/>
      <c r="C29" s="33" t="s">
        <v>793</v>
      </c>
      <c r="D29" s="77">
        <f>IF(AND(D28&gt;0,D28&lt;1,NOT(J5="")),_xlfn.NORM.INV((1-$D$28)/2,$G$5,$J$5),"")</f>
        <v>89.242762426929588</v>
      </c>
      <c r="E29" s="2"/>
      <c r="F29" s="2"/>
      <c r="G29" s="5"/>
      <c r="H29" s="5"/>
      <c r="I29" s="5"/>
      <c r="J29" s="5"/>
      <c r="K29" s="5"/>
      <c r="L29" s="5"/>
      <c r="M29" s="5"/>
      <c r="N29" s="5"/>
      <c r="O29" s="5"/>
      <c r="P29" s="5"/>
      <c r="Q29" s="5"/>
      <c r="R29" s="5"/>
      <c r="S29" s="5"/>
      <c r="T29" s="5"/>
      <c r="U29" s="5"/>
      <c r="V29" s="5"/>
      <c r="W29" s="5"/>
    </row>
    <row r="30" spans="1:23" ht="15" customHeight="1" x14ac:dyDescent="0.25">
      <c r="A30" s="5"/>
      <c r="C30" s="33" t="s">
        <v>82</v>
      </c>
      <c r="D30" s="77">
        <f>IF(AND(D28&gt;0,D28&lt;1,NOT(J5="")),_xlfn.NORM.INV(($D$28+(1-$D$28)/2),$G$5,$J$5),"")</f>
        <v>150.75723757307043</v>
      </c>
      <c r="E30" s="2"/>
      <c r="F30" s="2"/>
      <c r="G30" s="5"/>
      <c r="H30" s="5"/>
      <c r="I30" s="5"/>
      <c r="J30" s="5"/>
      <c r="K30" s="5"/>
      <c r="L30" s="5"/>
      <c r="M30" s="5"/>
      <c r="N30" s="5"/>
      <c r="O30" s="5"/>
      <c r="P30" s="5"/>
      <c r="Q30" s="5"/>
      <c r="R30" s="5"/>
      <c r="S30" s="5"/>
      <c r="T30" s="5"/>
      <c r="U30" s="5"/>
      <c r="V30" s="5"/>
      <c r="W30" s="5"/>
    </row>
    <row r="31" spans="1:23" ht="15" customHeight="1" x14ac:dyDescent="0.3">
      <c r="A31" s="5"/>
      <c r="C31" s="33"/>
      <c r="D31" s="42"/>
      <c r="E31" s="2"/>
      <c r="F31" s="2"/>
      <c r="G31" s="5"/>
      <c r="H31" s="5"/>
      <c r="I31" s="5"/>
      <c r="J31" s="5"/>
      <c r="K31" s="5"/>
      <c r="L31" s="5"/>
      <c r="M31" s="5"/>
      <c r="N31" s="5"/>
      <c r="O31" s="5"/>
      <c r="P31" s="5"/>
      <c r="Q31" s="5"/>
      <c r="R31" s="5"/>
      <c r="S31" s="5"/>
      <c r="T31" s="5"/>
      <c r="U31" s="5"/>
      <c r="V31" s="5"/>
      <c r="W31" s="5"/>
    </row>
    <row r="32" spans="1:23" ht="15" customHeight="1" x14ac:dyDescent="0.25">
      <c r="A32" s="2"/>
      <c r="C32" s="33" t="s">
        <v>32</v>
      </c>
      <c r="D32" s="298">
        <v>89</v>
      </c>
      <c r="E32" s="2"/>
      <c r="F32" s="2"/>
      <c r="G32" s="5"/>
      <c r="H32" s="2"/>
      <c r="I32" s="2"/>
      <c r="J32" s="5"/>
      <c r="K32" s="5"/>
      <c r="L32" s="5"/>
      <c r="M32" s="5"/>
      <c r="N32" s="5"/>
      <c r="O32" s="5"/>
      <c r="P32" s="5"/>
      <c r="Q32" s="5"/>
      <c r="R32" s="5"/>
      <c r="S32" s="5"/>
      <c r="T32" s="5"/>
      <c r="U32" s="5"/>
      <c r="V32" s="5"/>
      <c r="W32" s="5"/>
    </row>
    <row r="33" spans="1:23" ht="15" customHeight="1" x14ac:dyDescent="0.25">
      <c r="A33" s="2"/>
      <c r="C33" s="33" t="s">
        <v>33</v>
      </c>
      <c r="D33" s="298">
        <v>151</v>
      </c>
      <c r="E33" s="2"/>
      <c r="F33" s="2"/>
      <c r="G33" s="5"/>
      <c r="H33" s="2"/>
      <c r="I33" s="2"/>
      <c r="J33" s="5"/>
      <c r="K33" s="5"/>
      <c r="L33" s="5"/>
      <c r="M33" s="5"/>
      <c r="N33" s="5"/>
      <c r="O33" s="5"/>
      <c r="P33" s="5"/>
      <c r="Q33" s="5"/>
      <c r="R33" s="5"/>
      <c r="S33" s="5"/>
      <c r="T33" s="5"/>
      <c r="U33" s="5"/>
      <c r="V33" s="5"/>
      <c r="W33" s="5"/>
    </row>
    <row r="34" spans="1:23" ht="15" customHeight="1" x14ac:dyDescent="0.25">
      <c r="A34" s="2"/>
      <c r="C34" s="33" t="s">
        <v>83</v>
      </c>
      <c r="D34" s="299">
        <f>IF(AND($D$32&gt;0,$D$33&gt;0,$D$32&lt;$D$33,NOT(J5="")),_xlfn.NORM.DIST($D$33,$G$5,$J$5,TRUE)-_xlfn.NORM.DIST($D$32,$G$5,$J$5,TRUE),"")</f>
        <v>0.80352739416061048</v>
      </c>
      <c r="E34" s="2"/>
      <c r="F34" s="2"/>
      <c r="G34" s="5"/>
      <c r="H34" s="2"/>
      <c r="I34" s="2"/>
      <c r="J34" s="5"/>
      <c r="K34" s="5"/>
      <c r="L34" s="5"/>
      <c r="M34" s="5"/>
      <c r="N34" s="5"/>
      <c r="O34" s="5"/>
      <c r="P34" s="5"/>
      <c r="Q34" s="5"/>
      <c r="R34" s="5"/>
      <c r="S34" s="5"/>
      <c r="T34" s="5"/>
      <c r="U34" s="5"/>
      <c r="V34" s="5"/>
      <c r="W34" s="5"/>
    </row>
    <row r="35" spans="1:23" ht="15" customHeight="1" x14ac:dyDescent="0.25">
      <c r="A35" s="2"/>
      <c r="C35" s="33" t="s">
        <v>241</v>
      </c>
      <c r="D35" s="300">
        <f>IF(AND($D$32&gt;0,$D$33&gt;0,$D$32&lt;$D$33,NOT($J$5="")),_xlfn.NORM.DIST(D32,$G$5,$J$5,TRUE),"")</f>
        <v>9.823630291969479E-2</v>
      </c>
      <c r="E35" s="2"/>
      <c r="F35" s="2"/>
      <c r="G35" s="5"/>
      <c r="H35" s="2"/>
      <c r="I35" s="2"/>
      <c r="J35" s="5"/>
      <c r="K35" s="5"/>
      <c r="L35" s="5"/>
      <c r="M35" s="5"/>
      <c r="N35" s="5"/>
      <c r="O35" s="5"/>
      <c r="P35" s="5"/>
      <c r="Q35" s="5"/>
      <c r="R35" s="5"/>
      <c r="S35" s="5"/>
      <c r="T35" s="5"/>
      <c r="U35" s="5"/>
      <c r="V35" s="5"/>
      <c r="W35" s="5"/>
    </row>
    <row r="36" spans="1:23" ht="15" customHeight="1" x14ac:dyDescent="0.25">
      <c r="A36" s="2"/>
      <c r="C36" s="33" t="s">
        <v>242</v>
      </c>
      <c r="D36" s="301">
        <f>IF(AND($D$32&gt;0,$D$33&gt;0,$D$32&lt;$D$33,NOT($J$5="")),1-_xlfn.NORM.DIST(D33,$G$5,$J$5,TRUE),"")</f>
        <v>9.8236302919694762E-2</v>
      </c>
      <c r="E36" s="2"/>
      <c r="F36" s="2"/>
      <c r="G36" s="5"/>
      <c r="H36" s="2"/>
      <c r="I36" s="2"/>
      <c r="J36" s="5"/>
      <c r="K36" s="5"/>
      <c r="L36" s="5"/>
      <c r="M36" s="5"/>
      <c r="N36" s="5"/>
      <c r="O36" s="5"/>
      <c r="P36" s="5"/>
      <c r="Q36" s="5"/>
      <c r="R36" s="5"/>
      <c r="S36" s="5"/>
      <c r="T36" s="5"/>
      <c r="U36" s="5"/>
      <c r="V36" s="5"/>
      <c r="W36" s="5"/>
    </row>
    <row r="37" spans="1:23" ht="15" customHeight="1" x14ac:dyDescent="0.25">
      <c r="A37" s="2"/>
      <c r="B37" s="5"/>
      <c r="E37" s="2"/>
      <c r="F37" s="2"/>
      <c r="G37" s="5"/>
      <c r="H37" s="2"/>
      <c r="I37" s="2"/>
      <c r="J37" s="5"/>
      <c r="K37" s="5"/>
      <c r="L37" s="5"/>
      <c r="M37" s="5"/>
      <c r="N37" s="5"/>
      <c r="O37" s="5"/>
      <c r="P37" s="5"/>
      <c r="Q37" s="5"/>
      <c r="R37" s="5"/>
      <c r="S37" s="5"/>
      <c r="T37" s="5"/>
      <c r="U37" s="5"/>
      <c r="V37" s="5"/>
      <c r="W37" s="5"/>
    </row>
    <row r="38" spans="1:23" ht="15" customHeight="1" x14ac:dyDescent="0.25">
      <c r="A38" s="2"/>
      <c r="B38" s="5"/>
      <c r="E38" s="2"/>
      <c r="F38" s="2"/>
      <c r="G38" s="5"/>
      <c r="H38" s="2"/>
      <c r="I38" s="2"/>
      <c r="J38" s="5"/>
      <c r="K38" s="5"/>
      <c r="L38" s="5"/>
      <c r="M38" s="5"/>
      <c r="N38" s="5"/>
      <c r="O38" s="5"/>
      <c r="P38" s="5"/>
      <c r="Q38" s="5"/>
      <c r="R38" s="5"/>
      <c r="S38" s="5"/>
      <c r="T38" s="5"/>
      <c r="U38" s="5"/>
      <c r="V38" s="5"/>
      <c r="W38" s="5"/>
    </row>
    <row r="39" spans="1:23" ht="15" customHeight="1" x14ac:dyDescent="0.25">
      <c r="A39" s="2"/>
      <c r="B39" s="5"/>
      <c r="E39" s="2"/>
      <c r="F39" s="2"/>
      <c r="G39" s="5"/>
      <c r="H39" s="2"/>
      <c r="I39" s="2"/>
      <c r="J39" s="5"/>
      <c r="K39" s="5"/>
      <c r="L39" s="5"/>
      <c r="M39" s="5"/>
      <c r="N39" s="5"/>
      <c r="O39" s="5"/>
      <c r="P39" s="5"/>
      <c r="Q39" s="5"/>
      <c r="R39" s="5"/>
      <c r="S39" s="5"/>
      <c r="T39" s="5"/>
      <c r="U39" s="5"/>
      <c r="V39" s="5"/>
      <c r="W39" s="5"/>
    </row>
    <row r="40" spans="1:23" x14ac:dyDescent="0.25">
      <c r="A40" s="2"/>
      <c r="B40" s="5"/>
      <c r="E40" s="2"/>
      <c r="F40" s="2"/>
      <c r="G40" s="5"/>
      <c r="H40" s="2"/>
      <c r="I40" s="2"/>
      <c r="J40" s="5"/>
      <c r="K40" s="5"/>
      <c r="L40" s="5"/>
      <c r="M40" s="5"/>
      <c r="N40" s="5"/>
      <c r="O40" s="5"/>
      <c r="P40" s="5"/>
      <c r="Q40" s="5"/>
      <c r="R40" s="5"/>
      <c r="S40" s="5"/>
      <c r="T40" s="5"/>
      <c r="U40" s="5"/>
      <c r="V40" s="5"/>
      <c r="W40" s="5"/>
    </row>
    <row r="41" spans="1:23" x14ac:dyDescent="0.25">
      <c r="A41" s="2"/>
      <c r="B41" s="5"/>
      <c r="E41" s="2"/>
      <c r="F41" s="2"/>
      <c r="G41" s="5"/>
      <c r="H41" s="2"/>
      <c r="I41" s="2"/>
      <c r="J41" s="5"/>
      <c r="K41" s="5"/>
      <c r="L41" s="5"/>
      <c r="M41" s="5"/>
      <c r="N41" s="5"/>
      <c r="O41" s="5"/>
      <c r="P41" s="5"/>
      <c r="Q41" s="5"/>
      <c r="R41" s="5"/>
      <c r="S41" s="5"/>
      <c r="T41" s="5"/>
      <c r="U41" s="5"/>
      <c r="V41" s="5"/>
      <c r="W41" s="5"/>
    </row>
    <row r="42" spans="1:23" x14ac:dyDescent="0.25">
      <c r="A42" s="2"/>
      <c r="B42" s="5"/>
      <c r="E42" s="2"/>
      <c r="F42" s="2"/>
      <c r="G42" s="5"/>
      <c r="H42" s="2"/>
      <c r="I42" s="2"/>
      <c r="J42" s="5"/>
      <c r="K42" s="5"/>
      <c r="L42" s="5"/>
      <c r="M42" s="5"/>
      <c r="N42" s="5"/>
      <c r="O42" s="5"/>
      <c r="P42" s="5"/>
      <c r="Q42" s="5"/>
      <c r="R42" s="5"/>
      <c r="S42" s="5"/>
      <c r="T42" s="5"/>
      <c r="U42" s="5"/>
      <c r="V42" s="5"/>
      <c r="W42" s="5"/>
    </row>
    <row r="43" spans="1:23" x14ac:dyDescent="0.25">
      <c r="A43" s="2"/>
      <c r="B43" s="5"/>
      <c r="C43" s="5"/>
      <c r="D43" s="5"/>
      <c r="E43" s="2"/>
      <c r="F43" s="2"/>
      <c r="G43" s="5"/>
      <c r="H43" s="2"/>
      <c r="I43" s="2"/>
      <c r="J43" s="5"/>
      <c r="K43" s="5"/>
      <c r="L43" s="5"/>
      <c r="M43" s="5"/>
      <c r="N43" s="5"/>
      <c r="O43" s="5"/>
      <c r="P43" s="5"/>
      <c r="Q43" s="5"/>
      <c r="R43" s="5"/>
      <c r="S43" s="5"/>
      <c r="T43" s="5"/>
      <c r="U43" s="5"/>
      <c r="V43" s="5"/>
      <c r="W43" s="5"/>
    </row>
    <row r="44" spans="1:23" x14ac:dyDescent="0.25">
      <c r="A44" s="2"/>
      <c r="B44" s="19" t="str">
        <f>CONCATENATE("Version ",'Change Log'!$B$3," – © 2015-",YEAR('Change Log'!$A$3),", William W. Davis, MSPM, PMP")</f>
        <v>Version 4.3 – © 2015-2020, William W. Davis, MSPM, PMP</v>
      </c>
      <c r="C44" s="5"/>
      <c r="D44" s="5"/>
      <c r="E44" s="5"/>
      <c r="F44" s="2"/>
      <c r="G44" s="2"/>
      <c r="H44" s="5"/>
      <c r="I44" s="5"/>
      <c r="J44" s="2"/>
      <c r="K44" s="2"/>
      <c r="L44" s="5"/>
      <c r="M44" s="5"/>
      <c r="N44" s="5"/>
      <c r="O44" s="5"/>
      <c r="P44" s="5"/>
      <c r="Q44" s="5"/>
      <c r="R44" s="5"/>
      <c r="S44" s="5"/>
      <c r="T44" s="5"/>
      <c r="U44" s="5"/>
      <c r="V44" s="5"/>
      <c r="W44" s="5"/>
    </row>
    <row r="45" spans="1:23" x14ac:dyDescent="0.25">
      <c r="A45" s="2"/>
      <c r="B45" s="375" t="s">
        <v>140</v>
      </c>
      <c r="C45" s="375"/>
      <c r="D45" s="375"/>
      <c r="E45" s="375"/>
      <c r="F45" s="375"/>
      <c r="G45" s="375"/>
      <c r="H45" s="375"/>
      <c r="I45" s="286"/>
      <c r="J45" s="2"/>
      <c r="K45" s="2"/>
      <c r="L45" s="5"/>
      <c r="M45" s="5"/>
      <c r="N45" s="5"/>
      <c r="O45" s="5"/>
      <c r="P45" s="5"/>
      <c r="Q45" s="5"/>
      <c r="R45" s="5"/>
      <c r="S45" s="5"/>
      <c r="T45" s="5"/>
      <c r="U45" s="5"/>
      <c r="V45" s="5"/>
      <c r="W45" s="5"/>
    </row>
    <row r="46" spans="1:23" x14ac:dyDescent="0.25">
      <c r="A46" s="2"/>
      <c r="B46" s="375" t="s">
        <v>141</v>
      </c>
      <c r="C46" s="375"/>
      <c r="D46" s="375"/>
      <c r="E46" s="375"/>
      <c r="F46" s="375"/>
      <c r="G46" s="375"/>
      <c r="H46" s="375"/>
      <c r="I46" s="286"/>
      <c r="J46" s="2"/>
      <c r="K46" s="2"/>
      <c r="L46" s="5"/>
      <c r="M46" s="5"/>
      <c r="N46" s="5"/>
      <c r="O46" s="5"/>
      <c r="P46" s="5"/>
      <c r="Q46" s="5"/>
      <c r="R46" s="5"/>
      <c r="S46" s="5"/>
      <c r="T46" s="5"/>
      <c r="U46" s="5"/>
      <c r="V46" s="5"/>
      <c r="W46" s="5"/>
    </row>
    <row r="47" spans="1:23" x14ac:dyDescent="0.25">
      <c r="A47" s="2"/>
      <c r="B47" s="375" t="s">
        <v>94</v>
      </c>
      <c r="C47" s="375"/>
      <c r="D47" s="375"/>
      <c r="E47" s="375"/>
      <c r="F47" s="375"/>
      <c r="G47" s="375"/>
      <c r="H47" s="375"/>
      <c r="I47" s="286"/>
      <c r="J47" s="2"/>
      <c r="K47" s="2"/>
      <c r="L47" s="5"/>
      <c r="M47" s="5"/>
      <c r="N47" s="5"/>
      <c r="O47" s="5"/>
      <c r="P47" s="5"/>
      <c r="Q47" s="5"/>
      <c r="R47" s="5"/>
      <c r="S47" s="5"/>
      <c r="T47" s="5"/>
      <c r="U47" s="5"/>
      <c r="V47" s="5"/>
      <c r="W47" s="5"/>
    </row>
    <row r="48" spans="1:23" x14ac:dyDescent="0.25">
      <c r="A48" s="2"/>
      <c r="B48" s="375" t="s">
        <v>220</v>
      </c>
      <c r="C48" s="375"/>
      <c r="D48" s="375"/>
      <c r="E48" s="375"/>
      <c r="F48" s="375"/>
      <c r="G48" s="375"/>
      <c r="H48" s="375"/>
      <c r="I48" s="286"/>
      <c r="J48" s="2"/>
      <c r="K48" s="2"/>
      <c r="L48" s="5"/>
      <c r="M48" s="5"/>
      <c r="N48" s="5"/>
      <c r="O48" s="5"/>
      <c r="P48" s="5"/>
      <c r="Q48" s="5"/>
      <c r="R48" s="5"/>
      <c r="S48" s="5"/>
      <c r="T48" s="5"/>
      <c r="U48" s="5"/>
      <c r="V48" s="5"/>
      <c r="W48" s="5"/>
    </row>
    <row r="49" spans="1:23" x14ac:dyDescent="0.25">
      <c r="A49" s="2"/>
      <c r="B49" s="375" t="s">
        <v>851</v>
      </c>
      <c r="C49" s="375"/>
      <c r="D49" s="375"/>
      <c r="E49" s="375"/>
      <c r="F49" s="375"/>
      <c r="G49" s="375"/>
      <c r="H49" s="375"/>
      <c r="I49" s="286"/>
      <c r="J49" s="2"/>
      <c r="K49" s="2"/>
      <c r="L49" s="5"/>
      <c r="M49" s="5"/>
      <c r="N49" s="5"/>
      <c r="O49" s="5"/>
      <c r="P49" s="5"/>
      <c r="Q49" s="5"/>
      <c r="R49" s="5"/>
      <c r="S49" s="5"/>
      <c r="T49" s="5"/>
      <c r="U49" s="5"/>
      <c r="V49" s="5"/>
      <c r="W49" s="5"/>
    </row>
    <row r="50" spans="1:23" x14ac:dyDescent="0.25">
      <c r="A50" s="2"/>
      <c r="B50" s="155" t="s">
        <v>215</v>
      </c>
      <c r="C50" s="5"/>
      <c r="D50" s="5"/>
      <c r="E50" s="5"/>
      <c r="F50" s="2"/>
      <c r="G50" s="2"/>
      <c r="H50" s="5"/>
      <c r="I50" s="5"/>
      <c r="J50" s="2"/>
      <c r="K50" s="2"/>
      <c r="L50" s="5"/>
      <c r="M50" s="5"/>
      <c r="N50" s="5"/>
      <c r="O50" s="5"/>
      <c r="P50" s="5"/>
      <c r="Q50" s="5"/>
      <c r="R50" s="5"/>
      <c r="S50" s="5"/>
      <c r="T50" s="5"/>
      <c r="U50" s="5"/>
      <c r="V50" s="5"/>
      <c r="W50" s="5"/>
    </row>
    <row r="51" spans="1:23" x14ac:dyDescent="0.25">
      <c r="A51" s="2"/>
      <c r="B51" s="155" t="s">
        <v>92</v>
      </c>
      <c r="C51" s="5"/>
      <c r="D51" s="5"/>
      <c r="E51" s="5"/>
      <c r="F51" s="2"/>
      <c r="G51" s="2"/>
      <c r="H51" s="5"/>
      <c r="I51" s="5"/>
      <c r="J51" s="2"/>
      <c r="K51" s="2"/>
      <c r="L51" s="5"/>
      <c r="M51" s="5"/>
      <c r="N51" s="5"/>
      <c r="O51" s="5"/>
      <c r="P51" s="5"/>
      <c r="Q51" s="5"/>
      <c r="R51" s="5"/>
      <c r="S51" s="5"/>
      <c r="T51" s="5"/>
      <c r="U51" s="5"/>
      <c r="V51" s="5"/>
      <c r="W51" s="5"/>
    </row>
    <row r="52" spans="1:23" x14ac:dyDescent="0.25">
      <c r="A52" s="19"/>
      <c r="B52" s="155" t="s">
        <v>214</v>
      </c>
      <c r="C52" s="5"/>
      <c r="D52" s="5"/>
      <c r="E52" s="2"/>
      <c r="F52" s="2"/>
      <c r="G52" s="5"/>
      <c r="H52" s="2"/>
      <c r="I52" s="2"/>
      <c r="J52" s="5"/>
      <c r="K52" s="5"/>
      <c r="L52" s="5"/>
      <c r="M52" s="5"/>
      <c r="N52" s="5"/>
      <c r="O52" s="5"/>
      <c r="P52" s="5"/>
      <c r="Q52" s="5"/>
      <c r="R52" s="5"/>
      <c r="S52" s="5"/>
      <c r="T52" s="5"/>
      <c r="U52" s="5"/>
      <c r="V52" s="5"/>
      <c r="W52" s="5"/>
    </row>
    <row r="53" spans="1:23" x14ac:dyDescent="0.25">
      <c r="A53" s="19"/>
      <c r="B53" s="155" t="s">
        <v>216</v>
      </c>
      <c r="C53" s="5"/>
      <c r="D53" s="5"/>
      <c r="E53" s="2"/>
      <c r="F53" s="2"/>
      <c r="G53" s="5"/>
      <c r="H53" s="2"/>
      <c r="I53" s="2"/>
      <c r="J53" s="5"/>
      <c r="K53" s="5"/>
      <c r="L53" s="5"/>
      <c r="M53" s="5"/>
      <c r="N53" s="5"/>
      <c r="O53" s="5"/>
      <c r="P53" s="5"/>
      <c r="Q53" s="5"/>
      <c r="R53" s="5"/>
      <c r="S53" s="5"/>
      <c r="T53" s="5"/>
      <c r="U53" s="5"/>
      <c r="V53" s="5"/>
      <c r="W53" s="5"/>
    </row>
    <row r="54" spans="1:23" x14ac:dyDescent="0.25">
      <c r="A54" s="19"/>
      <c r="B54" s="155" t="s">
        <v>761</v>
      </c>
      <c r="C54" s="5"/>
      <c r="D54" s="5"/>
      <c r="E54" s="2"/>
      <c r="F54" s="2"/>
      <c r="G54" s="5"/>
      <c r="H54" s="2"/>
      <c r="I54" s="2"/>
      <c r="J54" s="5"/>
      <c r="K54" s="5"/>
      <c r="L54" s="5"/>
      <c r="M54" s="5"/>
      <c r="N54" s="5"/>
      <c r="O54" s="5"/>
      <c r="P54" s="5"/>
      <c r="Q54" s="5"/>
      <c r="R54" s="5"/>
      <c r="S54" s="5"/>
      <c r="T54" s="5"/>
      <c r="U54" s="5"/>
      <c r="V54" s="5"/>
      <c r="W54" s="5"/>
    </row>
    <row r="55" spans="1:23" x14ac:dyDescent="0.25">
      <c r="A55" s="19"/>
      <c r="B55" s="155" t="s">
        <v>762</v>
      </c>
      <c r="C55" s="5"/>
      <c r="D55" s="5"/>
      <c r="E55" s="2"/>
      <c r="F55" s="2"/>
      <c r="G55" s="5"/>
      <c r="H55" s="2"/>
      <c r="I55" s="2"/>
      <c r="J55" s="5"/>
      <c r="K55" s="5"/>
      <c r="L55" s="5"/>
      <c r="M55" s="5"/>
      <c r="N55" s="5"/>
      <c r="O55" s="5"/>
      <c r="P55" s="5"/>
      <c r="Q55" s="5"/>
      <c r="R55" s="5"/>
      <c r="S55" s="5"/>
      <c r="T55" s="5"/>
      <c r="U55" s="5"/>
      <c r="V55" s="5"/>
      <c r="W55" s="5"/>
    </row>
    <row r="56" spans="1:23" x14ac:dyDescent="0.25">
      <c r="B56" s="155"/>
    </row>
    <row r="57" spans="1:23" x14ac:dyDescent="0.25">
      <c r="B57" s="155" t="s">
        <v>763</v>
      </c>
    </row>
    <row r="58" spans="1:23" x14ac:dyDescent="0.25">
      <c r="B58" s="155" t="s">
        <v>91</v>
      </c>
    </row>
    <row r="59" spans="1:23" x14ac:dyDescent="0.25">
      <c r="B59" s="376" t="s">
        <v>768</v>
      </c>
      <c r="C59" s="376"/>
      <c r="D59" s="376"/>
      <c r="E59" s="376"/>
      <c r="F59" s="376"/>
      <c r="G59" s="376"/>
      <c r="H59" s="376"/>
    </row>
    <row r="61" spans="1:23" x14ac:dyDescent="0.25">
      <c r="B61" s="405" t="s">
        <v>794</v>
      </c>
      <c r="C61" s="405"/>
    </row>
    <row r="62" spans="1:23" x14ac:dyDescent="0.25">
      <c r="B62" s="292" t="s">
        <v>778</v>
      </c>
      <c r="C62" s="292" t="s">
        <v>779</v>
      </c>
    </row>
    <row r="63" spans="1:23" x14ac:dyDescent="0.25">
      <c r="B63" s="288"/>
      <c r="C63" s="293">
        <f ca="1">$N$4</f>
        <v>103.30646914249452</v>
      </c>
    </row>
    <row r="64" spans="1:23" x14ac:dyDescent="0.25">
      <c r="B64" s="250">
        <v>1</v>
      </c>
      <c r="C64" s="249">
        <f t="dataTable" ref="C64:C10063" dt2D="0" dtr="0" r1="M3" ca="1"/>
        <v>108.10866317139889</v>
      </c>
    </row>
    <row r="65" spans="2:9" x14ac:dyDescent="0.25">
      <c r="B65" s="250">
        <v>2</v>
      </c>
      <c r="C65" s="249">
        <v>109.28664951194837</v>
      </c>
    </row>
    <row r="66" spans="2:9" x14ac:dyDescent="0.25">
      <c r="B66" s="250">
        <v>3</v>
      </c>
      <c r="C66" s="249">
        <v>129.63066996454194</v>
      </c>
    </row>
    <row r="67" spans="2:9" x14ac:dyDescent="0.25">
      <c r="B67" s="250">
        <v>4</v>
      </c>
      <c r="C67" s="249">
        <v>89.029043472955152</v>
      </c>
    </row>
    <row r="68" spans="2:9" x14ac:dyDescent="0.25">
      <c r="B68" s="250">
        <v>5</v>
      </c>
      <c r="C68" s="249">
        <v>126.55311468021088</v>
      </c>
      <c r="H68"/>
      <c r="I68"/>
    </row>
    <row r="69" spans="2:9" x14ac:dyDescent="0.25">
      <c r="B69" s="250">
        <v>6</v>
      </c>
      <c r="C69" s="249">
        <v>145.21818030604609</v>
      </c>
      <c r="H69"/>
      <c r="I69"/>
    </row>
    <row r="70" spans="2:9" x14ac:dyDescent="0.25">
      <c r="B70" s="250">
        <v>7</v>
      </c>
      <c r="C70" s="249">
        <v>107.56898753259895</v>
      </c>
      <c r="H70"/>
      <c r="I70"/>
    </row>
    <row r="71" spans="2:9" x14ac:dyDescent="0.25">
      <c r="B71" s="250">
        <v>8</v>
      </c>
      <c r="C71" s="249">
        <v>154.53813031550115</v>
      </c>
      <c r="H71"/>
      <c r="I71"/>
    </row>
    <row r="72" spans="2:9" x14ac:dyDescent="0.25">
      <c r="B72" s="250">
        <v>9</v>
      </c>
      <c r="C72" s="249">
        <v>137.00360528720557</v>
      </c>
      <c r="H72"/>
      <c r="I72"/>
    </row>
    <row r="73" spans="2:9" x14ac:dyDescent="0.25">
      <c r="B73" s="250">
        <v>10</v>
      </c>
      <c r="C73" s="249">
        <v>123.95991077781221</v>
      </c>
      <c r="H73"/>
      <c r="I73"/>
    </row>
    <row r="74" spans="2:9" x14ac:dyDescent="0.25">
      <c r="B74" s="250">
        <v>11</v>
      </c>
      <c r="C74" s="249">
        <v>145.40378855590981</v>
      </c>
      <c r="H74"/>
      <c r="I74"/>
    </row>
    <row r="75" spans="2:9" x14ac:dyDescent="0.25">
      <c r="B75" s="250">
        <v>12</v>
      </c>
      <c r="C75" s="249">
        <v>109.42233983537109</v>
      </c>
      <c r="H75"/>
      <c r="I75"/>
    </row>
    <row r="76" spans="2:9" x14ac:dyDescent="0.25">
      <c r="B76" s="250">
        <v>13</v>
      </c>
      <c r="C76" s="249">
        <v>127.54489246669837</v>
      </c>
      <c r="H76"/>
      <c r="I76"/>
    </row>
    <row r="77" spans="2:9" x14ac:dyDescent="0.25">
      <c r="B77" s="250">
        <v>14</v>
      </c>
      <c r="C77" s="249">
        <v>135.45954351130632</v>
      </c>
      <c r="H77"/>
      <c r="I77"/>
    </row>
    <row r="78" spans="2:9" x14ac:dyDescent="0.25">
      <c r="B78" s="250">
        <v>15</v>
      </c>
      <c r="C78" s="249">
        <v>117.79849321935271</v>
      </c>
      <c r="H78"/>
      <c r="I78"/>
    </row>
    <row r="79" spans="2:9" x14ac:dyDescent="0.25">
      <c r="B79" s="250">
        <v>16</v>
      </c>
      <c r="C79" s="249">
        <v>158.15780678948005</v>
      </c>
      <c r="H79"/>
      <c r="I79"/>
    </row>
    <row r="80" spans="2:9" x14ac:dyDescent="0.25">
      <c r="B80" s="250">
        <v>17</v>
      </c>
      <c r="C80" s="249">
        <v>78.65142991747021</v>
      </c>
      <c r="H80"/>
      <c r="I80"/>
    </row>
    <row r="81" spans="2:9" x14ac:dyDescent="0.25">
      <c r="B81" s="250">
        <v>18</v>
      </c>
      <c r="C81" s="249">
        <v>117.98900495318426</v>
      </c>
      <c r="H81"/>
      <c r="I81"/>
    </row>
    <row r="82" spans="2:9" x14ac:dyDescent="0.25">
      <c r="B82" s="250">
        <v>19</v>
      </c>
      <c r="C82" s="249">
        <v>85.681503745870799</v>
      </c>
      <c r="H82"/>
      <c r="I82"/>
    </row>
    <row r="83" spans="2:9" x14ac:dyDescent="0.25">
      <c r="B83" s="250">
        <v>20</v>
      </c>
      <c r="C83" s="249">
        <v>144.69457585575813</v>
      </c>
      <c r="H83"/>
      <c r="I83"/>
    </row>
    <row r="84" spans="2:9" x14ac:dyDescent="0.25">
      <c r="B84" s="250">
        <v>21</v>
      </c>
      <c r="C84" s="249">
        <v>147.24762310026722</v>
      </c>
      <c r="H84"/>
      <c r="I84"/>
    </row>
    <row r="85" spans="2:9" x14ac:dyDescent="0.25">
      <c r="B85" s="250">
        <v>22</v>
      </c>
      <c r="C85" s="249">
        <v>79.215202526194503</v>
      </c>
      <c r="H85"/>
      <c r="I85"/>
    </row>
    <row r="86" spans="2:9" x14ac:dyDescent="0.25">
      <c r="B86" s="250">
        <v>23</v>
      </c>
      <c r="C86" s="249">
        <v>154.64719736193095</v>
      </c>
      <c r="H86"/>
      <c r="I86"/>
    </row>
    <row r="87" spans="2:9" x14ac:dyDescent="0.25">
      <c r="B87" s="250">
        <v>24</v>
      </c>
      <c r="C87" s="249">
        <v>137.48618800379398</v>
      </c>
      <c r="H87"/>
      <c r="I87"/>
    </row>
    <row r="88" spans="2:9" x14ac:dyDescent="0.25">
      <c r="B88" s="250">
        <v>25</v>
      </c>
      <c r="C88" s="249">
        <v>110.10546061671792</v>
      </c>
      <c r="H88"/>
      <c r="I88"/>
    </row>
    <row r="89" spans="2:9" x14ac:dyDescent="0.25">
      <c r="B89" s="250">
        <v>26</v>
      </c>
      <c r="C89" s="249">
        <v>123.79183808211184</v>
      </c>
      <c r="H89"/>
      <c r="I89"/>
    </row>
    <row r="90" spans="2:9" x14ac:dyDescent="0.25">
      <c r="B90" s="250">
        <v>27</v>
      </c>
      <c r="C90" s="249">
        <v>145.71549786159011</v>
      </c>
      <c r="H90"/>
      <c r="I90"/>
    </row>
    <row r="91" spans="2:9" x14ac:dyDescent="0.25">
      <c r="B91" s="250">
        <v>28</v>
      </c>
      <c r="C91" s="249">
        <v>139.33805614929176</v>
      </c>
      <c r="H91"/>
      <c r="I91"/>
    </row>
    <row r="92" spans="2:9" x14ac:dyDescent="0.25">
      <c r="B92" s="250">
        <v>29</v>
      </c>
      <c r="C92" s="249">
        <v>101.23256669399915</v>
      </c>
      <c r="H92"/>
      <c r="I92"/>
    </row>
    <row r="93" spans="2:9" x14ac:dyDescent="0.25">
      <c r="B93" s="250">
        <v>30</v>
      </c>
      <c r="C93" s="249">
        <v>137.9172164240336</v>
      </c>
      <c r="H93"/>
      <c r="I93"/>
    </row>
    <row r="94" spans="2:9" x14ac:dyDescent="0.25">
      <c r="B94" s="250">
        <v>31</v>
      </c>
      <c r="C94" s="249">
        <v>100.81308936606709</v>
      </c>
      <c r="H94"/>
      <c r="I94"/>
    </row>
    <row r="95" spans="2:9" x14ac:dyDescent="0.25">
      <c r="B95" s="250">
        <v>32</v>
      </c>
      <c r="C95" s="249">
        <v>145.25171260131646</v>
      </c>
      <c r="H95"/>
      <c r="I95"/>
    </row>
    <row r="96" spans="2:9" x14ac:dyDescent="0.25">
      <c r="B96" s="250">
        <v>33</v>
      </c>
      <c r="C96" s="249">
        <v>68.976163537771455</v>
      </c>
      <c r="H96"/>
      <c r="I96"/>
    </row>
    <row r="97" spans="2:9" x14ac:dyDescent="0.25">
      <c r="B97" s="250">
        <v>34</v>
      </c>
      <c r="C97" s="249">
        <v>87.699092503154915</v>
      </c>
      <c r="H97"/>
      <c r="I97"/>
    </row>
    <row r="98" spans="2:9" x14ac:dyDescent="0.25">
      <c r="B98" s="250">
        <v>35</v>
      </c>
      <c r="C98" s="249">
        <v>145.94516384272563</v>
      </c>
      <c r="H98"/>
      <c r="I98"/>
    </row>
    <row r="99" spans="2:9" x14ac:dyDescent="0.25">
      <c r="B99" s="250">
        <v>36</v>
      </c>
      <c r="C99" s="249">
        <v>141.18375541717327</v>
      </c>
      <c r="H99"/>
      <c r="I99"/>
    </row>
    <row r="100" spans="2:9" x14ac:dyDescent="0.25">
      <c r="B100" s="250">
        <v>37</v>
      </c>
      <c r="C100" s="249">
        <v>150.72661086316677</v>
      </c>
      <c r="H100"/>
      <c r="I100"/>
    </row>
    <row r="101" spans="2:9" x14ac:dyDescent="0.25">
      <c r="B101" s="250">
        <v>38</v>
      </c>
      <c r="C101" s="249">
        <v>109.06443725502432</v>
      </c>
      <c r="H101"/>
      <c r="I101"/>
    </row>
    <row r="102" spans="2:9" x14ac:dyDescent="0.25">
      <c r="B102" s="250">
        <v>39</v>
      </c>
      <c r="C102" s="249">
        <v>126.48765554811501</v>
      </c>
      <c r="H102"/>
      <c r="I102"/>
    </row>
    <row r="103" spans="2:9" x14ac:dyDescent="0.25">
      <c r="B103" s="250">
        <v>40</v>
      </c>
      <c r="C103" s="249">
        <v>102.42871012300911</v>
      </c>
      <c r="H103"/>
      <c r="I103"/>
    </row>
    <row r="104" spans="2:9" x14ac:dyDescent="0.25">
      <c r="B104" s="250">
        <v>41</v>
      </c>
      <c r="C104" s="249">
        <v>85.087846401587484</v>
      </c>
      <c r="H104"/>
      <c r="I104"/>
    </row>
    <row r="105" spans="2:9" x14ac:dyDescent="0.25">
      <c r="B105" s="250">
        <v>42</v>
      </c>
      <c r="C105" s="249">
        <v>117.460881417436</v>
      </c>
      <c r="H105"/>
      <c r="I105"/>
    </row>
    <row r="106" spans="2:9" x14ac:dyDescent="0.25">
      <c r="B106" s="250">
        <v>43</v>
      </c>
      <c r="C106" s="249">
        <v>133.31674373447558</v>
      </c>
      <c r="H106"/>
      <c r="I106"/>
    </row>
    <row r="107" spans="2:9" x14ac:dyDescent="0.25">
      <c r="B107" s="250">
        <v>44</v>
      </c>
      <c r="C107" s="249">
        <v>96.643837893755645</v>
      </c>
      <c r="H107"/>
      <c r="I107"/>
    </row>
    <row r="108" spans="2:9" x14ac:dyDescent="0.25">
      <c r="B108" s="250">
        <v>45</v>
      </c>
      <c r="C108" s="249">
        <v>86.329610723248706</v>
      </c>
      <c r="H108"/>
      <c r="I108"/>
    </row>
    <row r="109" spans="2:9" x14ac:dyDescent="0.25">
      <c r="B109" s="250">
        <v>46</v>
      </c>
      <c r="C109" s="249">
        <v>124.16153243086119</v>
      </c>
      <c r="H109"/>
      <c r="I109"/>
    </row>
    <row r="110" spans="2:9" x14ac:dyDescent="0.25">
      <c r="B110" s="250">
        <v>47</v>
      </c>
      <c r="C110" s="249">
        <v>109.92902740671698</v>
      </c>
      <c r="H110"/>
      <c r="I110"/>
    </row>
    <row r="111" spans="2:9" x14ac:dyDescent="0.25">
      <c r="B111" s="250">
        <v>48</v>
      </c>
      <c r="C111" s="249">
        <v>121.38233722549865</v>
      </c>
      <c r="H111"/>
      <c r="I111"/>
    </row>
    <row r="112" spans="2:9" x14ac:dyDescent="0.25">
      <c r="B112" s="250">
        <v>49</v>
      </c>
      <c r="C112" s="249">
        <v>100.86769309739951</v>
      </c>
      <c r="H112"/>
      <c r="I112"/>
    </row>
    <row r="113" spans="2:9" x14ac:dyDescent="0.25">
      <c r="B113" s="250">
        <v>50</v>
      </c>
      <c r="C113" s="249">
        <v>117.05629943975154</v>
      </c>
      <c r="H113"/>
      <c r="I113"/>
    </row>
    <row r="114" spans="2:9" x14ac:dyDescent="0.25">
      <c r="B114" s="250">
        <v>51</v>
      </c>
      <c r="C114" s="249">
        <v>124.95599739404197</v>
      </c>
      <c r="H114"/>
      <c r="I114"/>
    </row>
    <row r="115" spans="2:9" x14ac:dyDescent="0.25">
      <c r="B115" s="250">
        <v>52</v>
      </c>
      <c r="C115" s="249">
        <v>105.14108468538534</v>
      </c>
      <c r="H115"/>
      <c r="I115"/>
    </row>
    <row r="116" spans="2:9" x14ac:dyDescent="0.25">
      <c r="B116" s="250">
        <v>53</v>
      </c>
      <c r="C116" s="249">
        <v>123.08892898701262</v>
      </c>
      <c r="H116"/>
      <c r="I116"/>
    </row>
    <row r="117" spans="2:9" x14ac:dyDescent="0.25">
      <c r="B117" s="250">
        <v>54</v>
      </c>
      <c r="C117" s="249">
        <v>100.9159347930912</v>
      </c>
      <c r="H117"/>
      <c r="I117"/>
    </row>
    <row r="118" spans="2:9" x14ac:dyDescent="0.25">
      <c r="B118" s="250">
        <v>55</v>
      </c>
      <c r="C118" s="249">
        <v>145.91786558752403</v>
      </c>
      <c r="H118"/>
      <c r="I118"/>
    </row>
    <row r="119" spans="2:9" x14ac:dyDescent="0.25">
      <c r="B119" s="250">
        <v>56</v>
      </c>
      <c r="C119" s="249">
        <v>125.9464502352551</v>
      </c>
      <c r="H119"/>
      <c r="I119"/>
    </row>
    <row r="120" spans="2:9" x14ac:dyDescent="0.25">
      <c r="B120" s="250">
        <v>57</v>
      </c>
      <c r="C120" s="249">
        <v>97.319209456797779</v>
      </c>
      <c r="H120"/>
      <c r="I120"/>
    </row>
    <row r="121" spans="2:9" x14ac:dyDescent="0.25">
      <c r="B121" s="250">
        <v>58</v>
      </c>
      <c r="C121" s="249">
        <v>120.00385131815101</v>
      </c>
      <c r="H121"/>
      <c r="I121"/>
    </row>
    <row r="122" spans="2:9" x14ac:dyDescent="0.25">
      <c r="B122" s="250">
        <v>59</v>
      </c>
      <c r="C122" s="249">
        <v>149.33631101469837</v>
      </c>
      <c r="H122"/>
      <c r="I122"/>
    </row>
    <row r="123" spans="2:9" x14ac:dyDescent="0.25">
      <c r="B123" s="250">
        <v>60</v>
      </c>
      <c r="C123" s="249">
        <v>105.18128930715397</v>
      </c>
      <c r="H123"/>
      <c r="I123"/>
    </row>
    <row r="124" spans="2:9" x14ac:dyDescent="0.25">
      <c r="B124" s="250">
        <v>61</v>
      </c>
      <c r="C124" s="249">
        <v>118.08288417727216</v>
      </c>
      <c r="H124"/>
      <c r="I124"/>
    </row>
    <row r="125" spans="2:9" x14ac:dyDescent="0.25">
      <c r="B125" s="250">
        <v>62</v>
      </c>
      <c r="C125" s="249">
        <v>136.00709402621112</v>
      </c>
      <c r="H125"/>
      <c r="I125"/>
    </row>
    <row r="126" spans="2:9" x14ac:dyDescent="0.25">
      <c r="B126" s="250">
        <v>63</v>
      </c>
      <c r="C126" s="249">
        <v>153.55980668765901</v>
      </c>
      <c r="H126"/>
      <c r="I126"/>
    </row>
    <row r="127" spans="2:9" x14ac:dyDescent="0.25">
      <c r="B127" s="250">
        <v>64</v>
      </c>
      <c r="C127" s="249">
        <v>113.79221078340417</v>
      </c>
      <c r="H127"/>
      <c r="I127"/>
    </row>
    <row r="128" spans="2:9" x14ac:dyDescent="0.25">
      <c r="B128" s="250">
        <v>65</v>
      </c>
      <c r="C128" s="249">
        <v>115.6664715869904</v>
      </c>
      <c r="H128"/>
      <c r="I128"/>
    </row>
    <row r="129" spans="2:9" x14ac:dyDescent="0.25">
      <c r="B129" s="250">
        <v>66</v>
      </c>
      <c r="C129" s="249">
        <v>89.341700910283635</v>
      </c>
      <c r="H129"/>
      <c r="I129"/>
    </row>
    <row r="130" spans="2:9" x14ac:dyDescent="0.25">
      <c r="B130" s="250">
        <v>67</v>
      </c>
      <c r="C130" s="249">
        <v>109.97015350142172</v>
      </c>
      <c r="H130"/>
      <c r="I130"/>
    </row>
    <row r="131" spans="2:9" x14ac:dyDescent="0.25">
      <c r="B131" s="250">
        <v>68</v>
      </c>
      <c r="C131" s="249">
        <v>130.87186673336328</v>
      </c>
      <c r="H131"/>
      <c r="I131"/>
    </row>
    <row r="132" spans="2:9" x14ac:dyDescent="0.25">
      <c r="B132" s="250">
        <v>69</v>
      </c>
      <c r="C132" s="249">
        <v>107.41930496602841</v>
      </c>
      <c r="H132"/>
      <c r="I132"/>
    </row>
    <row r="133" spans="2:9" x14ac:dyDescent="0.25">
      <c r="B133" s="250">
        <v>70</v>
      </c>
      <c r="C133" s="249">
        <v>115.41644778867443</v>
      </c>
      <c r="H133"/>
      <c r="I133"/>
    </row>
    <row r="134" spans="2:9" x14ac:dyDescent="0.25">
      <c r="B134" s="250">
        <v>71</v>
      </c>
      <c r="C134" s="249">
        <v>140.53415396010513</v>
      </c>
      <c r="H134"/>
      <c r="I134"/>
    </row>
    <row r="135" spans="2:9" x14ac:dyDescent="0.25">
      <c r="B135" s="250">
        <v>72</v>
      </c>
      <c r="C135" s="249">
        <v>177.6734053999848</v>
      </c>
      <c r="H135"/>
      <c r="I135"/>
    </row>
    <row r="136" spans="2:9" x14ac:dyDescent="0.25">
      <c r="B136" s="250">
        <v>73</v>
      </c>
      <c r="C136" s="249">
        <v>106.06543165812839</v>
      </c>
      <c r="H136"/>
      <c r="I136"/>
    </row>
    <row r="137" spans="2:9" x14ac:dyDescent="0.25">
      <c r="B137" s="250">
        <v>74</v>
      </c>
      <c r="C137" s="249">
        <v>97.070343645832779</v>
      </c>
      <c r="H137"/>
      <c r="I137"/>
    </row>
    <row r="138" spans="2:9" x14ac:dyDescent="0.25">
      <c r="B138" s="250">
        <v>75</v>
      </c>
      <c r="C138" s="249">
        <v>145.06452953760328</v>
      </c>
      <c r="H138"/>
      <c r="I138"/>
    </row>
    <row r="139" spans="2:9" x14ac:dyDescent="0.25">
      <c r="B139" s="250">
        <v>76</v>
      </c>
      <c r="C139" s="249">
        <v>137.08749939938039</v>
      </c>
      <c r="H139"/>
      <c r="I139"/>
    </row>
    <row r="140" spans="2:9" x14ac:dyDescent="0.25">
      <c r="B140" s="250">
        <v>77</v>
      </c>
      <c r="C140" s="249">
        <v>114.38588977902329</v>
      </c>
      <c r="H140"/>
      <c r="I140"/>
    </row>
    <row r="141" spans="2:9" x14ac:dyDescent="0.25">
      <c r="B141" s="250">
        <v>78</v>
      </c>
      <c r="C141" s="249">
        <v>140.72517445469859</v>
      </c>
      <c r="H141"/>
      <c r="I141"/>
    </row>
    <row r="142" spans="2:9" x14ac:dyDescent="0.25">
      <c r="B142" s="250">
        <v>79</v>
      </c>
      <c r="C142" s="249">
        <v>155.00452773155095</v>
      </c>
      <c r="H142"/>
      <c r="I142"/>
    </row>
    <row r="143" spans="2:9" x14ac:dyDescent="0.25">
      <c r="B143" s="250">
        <v>80</v>
      </c>
      <c r="C143" s="249">
        <v>117.51284456630991</v>
      </c>
      <c r="H143"/>
      <c r="I143"/>
    </row>
    <row r="144" spans="2:9" x14ac:dyDescent="0.25">
      <c r="B144" s="250">
        <v>81</v>
      </c>
      <c r="C144" s="249">
        <v>109.82363303271978</v>
      </c>
      <c r="H144"/>
      <c r="I144"/>
    </row>
    <row r="145" spans="2:9" x14ac:dyDescent="0.25">
      <c r="B145" s="250">
        <v>82</v>
      </c>
      <c r="C145" s="249">
        <v>131.9535190436255</v>
      </c>
      <c r="H145"/>
      <c r="I145"/>
    </row>
    <row r="146" spans="2:9" x14ac:dyDescent="0.25">
      <c r="B146" s="250">
        <v>83</v>
      </c>
      <c r="C146" s="249">
        <v>144.080644700802</v>
      </c>
      <c r="H146"/>
      <c r="I146"/>
    </row>
    <row r="147" spans="2:9" x14ac:dyDescent="0.25">
      <c r="B147" s="250">
        <v>84</v>
      </c>
      <c r="C147" s="249">
        <v>103.70179576545209</v>
      </c>
      <c r="H147"/>
      <c r="I147"/>
    </row>
    <row r="148" spans="2:9" x14ac:dyDescent="0.25">
      <c r="B148" s="250">
        <v>85</v>
      </c>
      <c r="C148" s="249">
        <v>107.19928084928122</v>
      </c>
      <c r="H148"/>
      <c r="I148"/>
    </row>
    <row r="149" spans="2:9" x14ac:dyDescent="0.25">
      <c r="B149" s="250">
        <v>86</v>
      </c>
      <c r="C149" s="249">
        <v>129.18943700109446</v>
      </c>
      <c r="H149"/>
      <c r="I149"/>
    </row>
    <row r="150" spans="2:9" x14ac:dyDescent="0.25">
      <c r="B150" s="250">
        <v>87</v>
      </c>
      <c r="C150" s="249">
        <v>86.355304497744129</v>
      </c>
      <c r="H150"/>
      <c r="I150"/>
    </row>
    <row r="151" spans="2:9" x14ac:dyDescent="0.25">
      <c r="B151" s="250">
        <v>88</v>
      </c>
      <c r="C151" s="249">
        <v>154.06427088537015</v>
      </c>
      <c r="H151"/>
      <c r="I151"/>
    </row>
    <row r="152" spans="2:9" x14ac:dyDescent="0.25">
      <c r="B152" s="250">
        <v>89</v>
      </c>
      <c r="C152" s="249">
        <v>90.29770339510749</v>
      </c>
      <c r="H152"/>
      <c r="I152"/>
    </row>
    <row r="153" spans="2:9" x14ac:dyDescent="0.25">
      <c r="B153" s="250">
        <v>90</v>
      </c>
      <c r="C153" s="249">
        <v>145.41931533913302</v>
      </c>
      <c r="H153"/>
      <c r="I153"/>
    </row>
    <row r="154" spans="2:9" x14ac:dyDescent="0.25">
      <c r="B154" s="250">
        <v>91</v>
      </c>
      <c r="C154" s="249">
        <v>120.50441200671023</v>
      </c>
      <c r="H154"/>
      <c r="I154"/>
    </row>
    <row r="155" spans="2:9" x14ac:dyDescent="0.25">
      <c r="B155" s="250">
        <v>92</v>
      </c>
      <c r="C155" s="249">
        <v>120.5350207356494</v>
      </c>
      <c r="H155"/>
      <c r="I155"/>
    </row>
    <row r="156" spans="2:9" x14ac:dyDescent="0.25">
      <c r="B156" s="250">
        <v>93</v>
      </c>
      <c r="C156" s="249">
        <v>161.25857494685303</v>
      </c>
      <c r="H156"/>
      <c r="I156"/>
    </row>
    <row r="157" spans="2:9" x14ac:dyDescent="0.25">
      <c r="B157" s="250">
        <v>94</v>
      </c>
      <c r="C157" s="249">
        <v>95.444136700811754</v>
      </c>
      <c r="H157"/>
      <c r="I157"/>
    </row>
    <row r="158" spans="2:9" x14ac:dyDescent="0.25">
      <c r="B158" s="250">
        <v>95</v>
      </c>
      <c r="C158" s="249">
        <v>92.356071304049692</v>
      </c>
      <c r="H158"/>
      <c r="I158"/>
    </row>
    <row r="159" spans="2:9" x14ac:dyDescent="0.25">
      <c r="B159" s="250">
        <v>96</v>
      </c>
      <c r="C159" s="249">
        <v>110.10430858184377</v>
      </c>
      <c r="H159"/>
      <c r="I159"/>
    </row>
    <row r="160" spans="2:9" x14ac:dyDescent="0.25">
      <c r="B160" s="250">
        <v>97</v>
      </c>
      <c r="C160" s="249">
        <v>81.599733379859117</v>
      </c>
      <c r="H160"/>
      <c r="I160"/>
    </row>
    <row r="161" spans="2:9" x14ac:dyDescent="0.25">
      <c r="B161" s="250">
        <v>98</v>
      </c>
      <c r="C161" s="249">
        <v>92.285891856525211</v>
      </c>
      <c r="H161"/>
      <c r="I161"/>
    </row>
    <row r="162" spans="2:9" x14ac:dyDescent="0.25">
      <c r="B162" s="250">
        <v>99</v>
      </c>
      <c r="C162" s="249">
        <v>125.97243451744754</v>
      </c>
      <c r="H162"/>
      <c r="I162"/>
    </row>
    <row r="163" spans="2:9" x14ac:dyDescent="0.25">
      <c r="B163" s="250">
        <v>100</v>
      </c>
      <c r="C163" s="249">
        <v>132.0068497759176</v>
      </c>
      <c r="H163"/>
      <c r="I163"/>
    </row>
    <row r="164" spans="2:9" x14ac:dyDescent="0.25">
      <c r="B164" s="250">
        <v>101</v>
      </c>
      <c r="C164" s="249">
        <v>162.65854282261492</v>
      </c>
      <c r="H164"/>
      <c r="I164"/>
    </row>
    <row r="165" spans="2:9" x14ac:dyDescent="0.25">
      <c r="B165" s="250">
        <v>102</v>
      </c>
      <c r="C165" s="249">
        <v>167.26930061110033</v>
      </c>
      <c r="H165"/>
      <c r="I165"/>
    </row>
    <row r="166" spans="2:9" x14ac:dyDescent="0.25">
      <c r="B166" s="250">
        <v>103</v>
      </c>
      <c r="C166" s="249">
        <v>126.91085672581828</v>
      </c>
      <c r="H166"/>
      <c r="I166"/>
    </row>
    <row r="167" spans="2:9" x14ac:dyDescent="0.25">
      <c r="B167" s="250">
        <v>104</v>
      </c>
      <c r="C167" s="249">
        <v>145.63977037246542</v>
      </c>
      <c r="H167"/>
      <c r="I167"/>
    </row>
    <row r="168" spans="2:9" x14ac:dyDescent="0.25">
      <c r="B168" s="250">
        <v>105</v>
      </c>
      <c r="C168" s="249">
        <v>100.112317139786</v>
      </c>
      <c r="H168"/>
      <c r="I168"/>
    </row>
    <row r="169" spans="2:9" x14ac:dyDescent="0.25">
      <c r="B169" s="250">
        <v>106</v>
      </c>
      <c r="C169" s="249">
        <v>162.17495290728814</v>
      </c>
      <c r="H169"/>
      <c r="I169"/>
    </row>
    <row r="170" spans="2:9" x14ac:dyDescent="0.25">
      <c r="B170" s="250">
        <v>107</v>
      </c>
      <c r="C170" s="249">
        <v>136.6138963867636</v>
      </c>
      <c r="H170"/>
      <c r="I170"/>
    </row>
    <row r="171" spans="2:9" x14ac:dyDescent="0.25">
      <c r="B171" s="250">
        <v>108</v>
      </c>
      <c r="C171" s="249">
        <v>112.16123919359866</v>
      </c>
      <c r="H171"/>
      <c r="I171"/>
    </row>
    <row r="172" spans="2:9" x14ac:dyDescent="0.25">
      <c r="B172" s="250">
        <v>109</v>
      </c>
      <c r="C172" s="249">
        <v>88.768174074975718</v>
      </c>
      <c r="H172"/>
      <c r="I172"/>
    </row>
    <row r="173" spans="2:9" x14ac:dyDescent="0.25">
      <c r="B173" s="250">
        <v>110</v>
      </c>
      <c r="C173" s="249">
        <v>90.653993575839365</v>
      </c>
      <c r="H173"/>
      <c r="I173"/>
    </row>
    <row r="174" spans="2:9" x14ac:dyDescent="0.25">
      <c r="B174" s="250">
        <v>111</v>
      </c>
      <c r="C174" s="249">
        <v>104.54432360606002</v>
      </c>
      <c r="H174"/>
      <c r="I174"/>
    </row>
    <row r="175" spans="2:9" x14ac:dyDescent="0.25">
      <c r="B175" s="250">
        <v>112</v>
      </c>
      <c r="C175" s="249">
        <v>121.30215375468785</v>
      </c>
      <c r="H175"/>
      <c r="I175"/>
    </row>
    <row r="176" spans="2:9" x14ac:dyDescent="0.25">
      <c r="B176" s="250">
        <v>113</v>
      </c>
      <c r="C176" s="249">
        <v>64.664285661702166</v>
      </c>
      <c r="H176"/>
      <c r="I176"/>
    </row>
    <row r="177" spans="2:9" x14ac:dyDescent="0.25">
      <c r="B177" s="250">
        <v>114</v>
      </c>
      <c r="C177" s="249">
        <v>97.437361279596303</v>
      </c>
      <c r="H177"/>
      <c r="I177"/>
    </row>
    <row r="178" spans="2:9" x14ac:dyDescent="0.25">
      <c r="B178" s="250">
        <v>115</v>
      </c>
      <c r="C178" s="249">
        <v>145.52444267720449</v>
      </c>
      <c r="H178"/>
      <c r="I178"/>
    </row>
    <row r="179" spans="2:9" x14ac:dyDescent="0.25">
      <c r="B179" s="250">
        <v>116</v>
      </c>
      <c r="C179" s="249">
        <v>138.59569266775139</v>
      </c>
      <c r="H179"/>
      <c r="I179"/>
    </row>
    <row r="180" spans="2:9" x14ac:dyDescent="0.25">
      <c r="B180" s="250">
        <v>117</v>
      </c>
      <c r="C180" s="249">
        <v>68.910831466842453</v>
      </c>
      <c r="H180"/>
      <c r="I180"/>
    </row>
    <row r="181" spans="2:9" x14ac:dyDescent="0.25">
      <c r="B181" s="250">
        <v>118</v>
      </c>
      <c r="C181" s="249">
        <v>155.15923649167149</v>
      </c>
      <c r="H181"/>
      <c r="I181"/>
    </row>
    <row r="182" spans="2:9" x14ac:dyDescent="0.25">
      <c r="B182" s="250">
        <v>119</v>
      </c>
      <c r="C182" s="249">
        <v>123.99361004454168</v>
      </c>
      <c r="H182"/>
      <c r="I182"/>
    </row>
    <row r="183" spans="2:9" x14ac:dyDescent="0.25">
      <c r="B183" s="250">
        <v>120</v>
      </c>
      <c r="C183" s="249">
        <v>111.41770715905025</v>
      </c>
      <c r="H183"/>
      <c r="I183"/>
    </row>
    <row r="184" spans="2:9" x14ac:dyDescent="0.25">
      <c r="B184" s="250">
        <v>121</v>
      </c>
      <c r="C184" s="249">
        <v>110.17294653680419</v>
      </c>
      <c r="H184"/>
      <c r="I184"/>
    </row>
    <row r="185" spans="2:9" x14ac:dyDescent="0.25">
      <c r="B185" s="250">
        <v>122</v>
      </c>
      <c r="C185" s="249">
        <v>94.458825570504629</v>
      </c>
      <c r="H185"/>
      <c r="I185"/>
    </row>
    <row r="186" spans="2:9" x14ac:dyDescent="0.25">
      <c r="B186" s="250">
        <v>123</v>
      </c>
      <c r="C186" s="249">
        <v>156.26587947771839</v>
      </c>
      <c r="H186"/>
      <c r="I186"/>
    </row>
    <row r="187" spans="2:9" x14ac:dyDescent="0.25">
      <c r="B187" s="250">
        <v>124</v>
      </c>
      <c r="C187" s="249">
        <v>140.83539183118904</v>
      </c>
      <c r="H187"/>
      <c r="I187"/>
    </row>
    <row r="188" spans="2:9" x14ac:dyDescent="0.25">
      <c r="B188" s="250">
        <v>125</v>
      </c>
      <c r="C188" s="249">
        <v>91.635890729150987</v>
      </c>
      <c r="H188"/>
      <c r="I188"/>
    </row>
    <row r="189" spans="2:9" x14ac:dyDescent="0.25">
      <c r="B189" s="250">
        <v>126</v>
      </c>
      <c r="C189" s="249">
        <v>122.58643917731224</v>
      </c>
      <c r="H189"/>
      <c r="I189"/>
    </row>
    <row r="190" spans="2:9" x14ac:dyDescent="0.25">
      <c r="B190" s="250">
        <v>127</v>
      </c>
      <c r="C190" s="249">
        <v>101.79680472500829</v>
      </c>
      <c r="H190"/>
      <c r="I190"/>
    </row>
    <row r="191" spans="2:9" x14ac:dyDescent="0.25">
      <c r="B191" s="250">
        <v>128</v>
      </c>
      <c r="C191" s="249">
        <v>149.85648633257435</v>
      </c>
      <c r="H191"/>
      <c r="I191"/>
    </row>
    <row r="192" spans="2:9" x14ac:dyDescent="0.25">
      <c r="B192" s="250">
        <v>129</v>
      </c>
      <c r="C192" s="249">
        <v>137.4554074774195</v>
      </c>
      <c r="H192"/>
      <c r="I192"/>
    </row>
    <row r="193" spans="2:9" x14ac:dyDescent="0.25">
      <c r="B193" s="250">
        <v>130</v>
      </c>
      <c r="C193" s="249">
        <v>130.0510597939209</v>
      </c>
      <c r="H193"/>
      <c r="I193"/>
    </row>
    <row r="194" spans="2:9" x14ac:dyDescent="0.25">
      <c r="B194" s="250">
        <v>131</v>
      </c>
      <c r="C194" s="249">
        <v>114.18053149826116</v>
      </c>
      <c r="H194"/>
      <c r="I194"/>
    </row>
    <row r="195" spans="2:9" x14ac:dyDescent="0.25">
      <c r="B195" s="250">
        <v>132</v>
      </c>
      <c r="C195" s="249">
        <v>109.17403674930794</v>
      </c>
      <c r="H195"/>
      <c r="I195"/>
    </row>
    <row r="196" spans="2:9" x14ac:dyDescent="0.25">
      <c r="B196" s="250">
        <v>133</v>
      </c>
      <c r="C196" s="249">
        <v>130.92216235579329</v>
      </c>
      <c r="H196"/>
      <c r="I196"/>
    </row>
    <row r="197" spans="2:9" x14ac:dyDescent="0.25">
      <c r="B197" s="250">
        <v>134</v>
      </c>
      <c r="C197" s="249">
        <v>99.682165400485459</v>
      </c>
      <c r="H197"/>
      <c r="I197"/>
    </row>
    <row r="198" spans="2:9" x14ac:dyDescent="0.25">
      <c r="B198" s="250">
        <v>135</v>
      </c>
      <c r="C198" s="249">
        <v>84.701154578607714</v>
      </c>
      <c r="H198"/>
      <c r="I198"/>
    </row>
    <row r="199" spans="2:9" x14ac:dyDescent="0.25">
      <c r="B199" s="250">
        <v>136</v>
      </c>
      <c r="C199" s="249">
        <v>155.59092876258319</v>
      </c>
      <c r="H199"/>
      <c r="I199"/>
    </row>
    <row r="200" spans="2:9" x14ac:dyDescent="0.25">
      <c r="B200" s="250">
        <v>137</v>
      </c>
      <c r="C200" s="249">
        <v>127.6152140148418</v>
      </c>
      <c r="H200"/>
      <c r="I200"/>
    </row>
    <row r="201" spans="2:9" x14ac:dyDescent="0.25">
      <c r="B201" s="250">
        <v>138</v>
      </c>
      <c r="C201" s="249">
        <v>105.69849108778877</v>
      </c>
      <c r="H201"/>
      <c r="I201"/>
    </row>
    <row r="202" spans="2:9" x14ac:dyDescent="0.25">
      <c r="B202" s="250">
        <v>139</v>
      </c>
      <c r="C202" s="249">
        <v>108.94414537184676</v>
      </c>
      <c r="H202"/>
      <c r="I202"/>
    </row>
    <row r="203" spans="2:9" x14ac:dyDescent="0.25">
      <c r="B203" s="250">
        <v>140</v>
      </c>
      <c r="C203" s="249">
        <v>141.70591734910226</v>
      </c>
      <c r="H203"/>
      <c r="I203"/>
    </row>
    <row r="204" spans="2:9" x14ac:dyDescent="0.25">
      <c r="B204" s="250">
        <v>141</v>
      </c>
      <c r="C204" s="249">
        <v>118.24747360926243</v>
      </c>
      <c r="H204"/>
      <c r="I204"/>
    </row>
    <row r="205" spans="2:9" x14ac:dyDescent="0.25">
      <c r="B205" s="250">
        <v>142</v>
      </c>
      <c r="C205" s="249">
        <v>163.74823786874134</v>
      </c>
      <c r="H205"/>
      <c r="I205"/>
    </row>
    <row r="206" spans="2:9" x14ac:dyDescent="0.25">
      <c r="B206" s="250">
        <v>143</v>
      </c>
      <c r="C206" s="249">
        <v>112.6979341952302</v>
      </c>
      <c r="H206"/>
      <c r="I206"/>
    </row>
    <row r="207" spans="2:9" x14ac:dyDescent="0.25">
      <c r="B207" s="250">
        <v>144</v>
      </c>
      <c r="C207" s="249">
        <v>133.24048318654263</v>
      </c>
      <c r="H207"/>
      <c r="I207"/>
    </row>
    <row r="208" spans="2:9" x14ac:dyDescent="0.25">
      <c r="B208" s="250">
        <v>145</v>
      </c>
      <c r="C208" s="249">
        <v>123.5075190723776</v>
      </c>
      <c r="H208"/>
      <c r="I208"/>
    </row>
    <row r="209" spans="2:9" x14ac:dyDescent="0.25">
      <c r="B209" s="250">
        <v>146</v>
      </c>
      <c r="C209" s="249">
        <v>123.97180061550013</v>
      </c>
      <c r="H209"/>
      <c r="I209"/>
    </row>
    <row r="210" spans="2:9" x14ac:dyDescent="0.25">
      <c r="B210" s="250">
        <v>147</v>
      </c>
      <c r="C210" s="249">
        <v>115.61336456941531</v>
      </c>
      <c r="H210"/>
      <c r="I210"/>
    </row>
    <row r="211" spans="2:9" x14ac:dyDescent="0.25">
      <c r="B211" s="250">
        <v>148</v>
      </c>
      <c r="C211" s="249">
        <v>125.10568449363707</v>
      </c>
      <c r="H211"/>
      <c r="I211"/>
    </row>
    <row r="212" spans="2:9" x14ac:dyDescent="0.25">
      <c r="B212" s="250">
        <v>149</v>
      </c>
      <c r="C212" s="249">
        <v>139.27331286521121</v>
      </c>
      <c r="H212"/>
      <c r="I212"/>
    </row>
    <row r="213" spans="2:9" x14ac:dyDescent="0.25">
      <c r="B213" s="250">
        <v>150</v>
      </c>
      <c r="C213" s="249">
        <v>96.006724171567257</v>
      </c>
      <c r="H213"/>
      <c r="I213"/>
    </row>
    <row r="214" spans="2:9" x14ac:dyDescent="0.25">
      <c r="B214" s="250">
        <v>151</v>
      </c>
      <c r="C214" s="249">
        <v>77.650284777812345</v>
      </c>
      <c r="H214"/>
      <c r="I214"/>
    </row>
    <row r="215" spans="2:9" x14ac:dyDescent="0.25">
      <c r="B215" s="250">
        <v>152</v>
      </c>
      <c r="C215" s="249">
        <v>124.6744746427315</v>
      </c>
      <c r="H215"/>
      <c r="I215"/>
    </row>
    <row r="216" spans="2:9" x14ac:dyDescent="0.25">
      <c r="B216" s="250">
        <v>153</v>
      </c>
      <c r="C216" s="249">
        <v>154.48344220407148</v>
      </c>
      <c r="H216"/>
      <c r="I216"/>
    </row>
    <row r="217" spans="2:9" x14ac:dyDescent="0.25">
      <c r="B217" s="250">
        <v>154</v>
      </c>
      <c r="C217" s="249">
        <v>142.85081802261502</v>
      </c>
      <c r="H217"/>
      <c r="I217"/>
    </row>
    <row r="218" spans="2:9" x14ac:dyDescent="0.25">
      <c r="B218" s="250">
        <v>155</v>
      </c>
      <c r="C218" s="249">
        <v>113.68478417859311</v>
      </c>
      <c r="H218"/>
      <c r="I218"/>
    </row>
    <row r="219" spans="2:9" x14ac:dyDescent="0.25">
      <c r="B219" s="250">
        <v>156</v>
      </c>
      <c r="C219" s="249">
        <v>109.76874646807003</v>
      </c>
      <c r="H219"/>
      <c r="I219"/>
    </row>
    <row r="220" spans="2:9" x14ac:dyDescent="0.25">
      <c r="B220" s="250">
        <v>157</v>
      </c>
      <c r="C220" s="249">
        <v>115.18875083948807</v>
      </c>
      <c r="H220"/>
      <c r="I220"/>
    </row>
    <row r="221" spans="2:9" x14ac:dyDescent="0.25">
      <c r="B221" s="250">
        <v>158</v>
      </c>
      <c r="C221" s="249">
        <v>101.77701075304824</v>
      </c>
      <c r="H221"/>
      <c r="I221"/>
    </row>
    <row r="222" spans="2:9" x14ac:dyDescent="0.25">
      <c r="B222" s="250">
        <v>159</v>
      </c>
      <c r="C222" s="249">
        <v>93.110544829324482</v>
      </c>
      <c r="H222"/>
      <c r="I222"/>
    </row>
    <row r="223" spans="2:9" x14ac:dyDescent="0.25">
      <c r="B223" s="250">
        <v>160</v>
      </c>
      <c r="C223" s="249">
        <v>116.23375380449363</v>
      </c>
    </row>
    <row r="224" spans="2:9" x14ac:dyDescent="0.25">
      <c r="B224" s="250">
        <v>161</v>
      </c>
      <c r="C224" s="249">
        <v>108.45792229646484</v>
      </c>
    </row>
    <row r="225" spans="2:9" x14ac:dyDescent="0.25">
      <c r="B225" s="250">
        <v>162</v>
      </c>
      <c r="C225" s="249">
        <v>118.66319191573213</v>
      </c>
      <c r="H225"/>
      <c r="I225"/>
    </row>
    <row r="226" spans="2:9" x14ac:dyDescent="0.25">
      <c r="B226" s="250">
        <v>163</v>
      </c>
      <c r="C226" s="249">
        <v>162.79031784740951</v>
      </c>
      <c r="H226"/>
      <c r="I226"/>
    </row>
    <row r="227" spans="2:9" x14ac:dyDescent="0.25">
      <c r="B227" s="250">
        <v>164</v>
      </c>
      <c r="C227" s="249">
        <v>133.82087925431006</v>
      </c>
      <c r="H227"/>
      <c r="I227"/>
    </row>
    <row r="228" spans="2:9" x14ac:dyDescent="0.25">
      <c r="B228" s="250">
        <v>165</v>
      </c>
      <c r="C228" s="249">
        <v>114.90089515578674</v>
      </c>
      <c r="H228"/>
      <c r="I228"/>
    </row>
    <row r="229" spans="2:9" x14ac:dyDescent="0.25">
      <c r="B229" s="250">
        <v>166</v>
      </c>
      <c r="C229" s="249">
        <v>139.29249305528549</v>
      </c>
      <c r="H229"/>
      <c r="I229"/>
    </row>
    <row r="230" spans="2:9" x14ac:dyDescent="0.25">
      <c r="B230" s="250">
        <v>167</v>
      </c>
      <c r="C230" s="249">
        <v>128.87161808386159</v>
      </c>
      <c r="H230"/>
      <c r="I230"/>
    </row>
    <row r="231" spans="2:9" x14ac:dyDescent="0.25">
      <c r="B231" s="250">
        <v>168</v>
      </c>
      <c r="C231" s="249">
        <v>101.50153838562807</v>
      </c>
      <c r="H231"/>
      <c r="I231"/>
    </row>
    <row r="232" spans="2:9" x14ac:dyDescent="0.25">
      <c r="B232" s="250">
        <v>169</v>
      </c>
      <c r="C232" s="249">
        <v>151.10006818197513</v>
      </c>
      <c r="H232"/>
      <c r="I232"/>
    </row>
    <row r="233" spans="2:9" x14ac:dyDescent="0.25">
      <c r="B233" s="250">
        <v>170</v>
      </c>
      <c r="C233" s="249">
        <v>97.944504258680936</v>
      </c>
      <c r="H233"/>
      <c r="I233"/>
    </row>
    <row r="234" spans="2:9" x14ac:dyDescent="0.25">
      <c r="B234" s="250">
        <v>171</v>
      </c>
      <c r="C234" s="249">
        <v>166.32680179468326</v>
      </c>
      <c r="H234"/>
      <c r="I234"/>
    </row>
    <row r="235" spans="2:9" x14ac:dyDescent="0.25">
      <c r="B235" s="250">
        <v>172</v>
      </c>
      <c r="C235" s="249">
        <v>127.12277242060064</v>
      </c>
      <c r="H235"/>
      <c r="I235"/>
    </row>
    <row r="236" spans="2:9" x14ac:dyDescent="0.25">
      <c r="B236" s="250">
        <v>173</v>
      </c>
      <c r="C236" s="249">
        <v>74.712847105852632</v>
      </c>
      <c r="H236"/>
      <c r="I236"/>
    </row>
    <row r="237" spans="2:9" x14ac:dyDescent="0.25">
      <c r="B237" s="250">
        <v>174</v>
      </c>
      <c r="C237" s="249">
        <v>142.0028346877032</v>
      </c>
      <c r="H237"/>
      <c r="I237"/>
    </row>
    <row r="238" spans="2:9" x14ac:dyDescent="0.25">
      <c r="B238" s="250">
        <v>175</v>
      </c>
      <c r="C238" s="249">
        <v>168.54926850638344</v>
      </c>
      <c r="H238"/>
      <c r="I238"/>
    </row>
    <row r="239" spans="2:9" x14ac:dyDescent="0.25">
      <c r="B239" s="250">
        <v>176</v>
      </c>
      <c r="C239" s="249">
        <v>74.95225634744375</v>
      </c>
      <c r="H239"/>
      <c r="I239"/>
    </row>
    <row r="240" spans="2:9" x14ac:dyDescent="0.25">
      <c r="B240" s="250">
        <v>177</v>
      </c>
      <c r="C240" s="249">
        <v>87.520634991128702</v>
      </c>
      <c r="H240"/>
      <c r="I240"/>
    </row>
    <row r="241" spans="2:3" x14ac:dyDescent="0.25">
      <c r="B241" s="250">
        <v>178</v>
      </c>
      <c r="C241" s="249">
        <v>109.30308206061571</v>
      </c>
    </row>
    <row r="242" spans="2:3" x14ac:dyDescent="0.25">
      <c r="B242" s="250">
        <v>179</v>
      </c>
      <c r="C242" s="249">
        <v>109.96879156851911</v>
      </c>
    </row>
    <row r="243" spans="2:3" x14ac:dyDescent="0.25">
      <c r="B243" s="250">
        <v>180</v>
      </c>
      <c r="C243" s="249">
        <v>97.481965126746545</v>
      </c>
    </row>
    <row r="244" spans="2:3" x14ac:dyDescent="0.25">
      <c r="B244" s="250">
        <v>181</v>
      </c>
      <c r="C244" s="249">
        <v>155.67390315341001</v>
      </c>
    </row>
    <row r="245" spans="2:3" x14ac:dyDescent="0.25">
      <c r="B245" s="250">
        <v>182</v>
      </c>
      <c r="C245" s="249">
        <v>104.99207450673434</v>
      </c>
    </row>
    <row r="246" spans="2:3" x14ac:dyDescent="0.25">
      <c r="B246" s="250">
        <v>183</v>
      </c>
      <c r="C246" s="249">
        <v>98.319634670730636</v>
      </c>
    </row>
    <row r="247" spans="2:3" x14ac:dyDescent="0.25">
      <c r="B247" s="250">
        <v>184</v>
      </c>
      <c r="C247" s="249">
        <v>142.04642377426424</v>
      </c>
    </row>
    <row r="248" spans="2:3" x14ac:dyDescent="0.25">
      <c r="B248" s="250">
        <v>185</v>
      </c>
      <c r="C248" s="249">
        <v>124.87601043508189</v>
      </c>
    </row>
    <row r="249" spans="2:3" x14ac:dyDescent="0.25">
      <c r="B249" s="250">
        <v>186</v>
      </c>
      <c r="C249" s="249">
        <v>123.37586116604398</v>
      </c>
    </row>
    <row r="250" spans="2:3" x14ac:dyDescent="0.25">
      <c r="B250" s="250">
        <v>187</v>
      </c>
      <c r="C250" s="249">
        <v>143.29301301099451</v>
      </c>
    </row>
    <row r="251" spans="2:3" x14ac:dyDescent="0.25">
      <c r="B251" s="250">
        <v>188</v>
      </c>
      <c r="C251" s="249">
        <v>73.483508295720569</v>
      </c>
    </row>
    <row r="252" spans="2:3" x14ac:dyDescent="0.25">
      <c r="B252" s="250">
        <v>189</v>
      </c>
      <c r="C252" s="249">
        <v>139.61574039000175</v>
      </c>
    </row>
    <row r="253" spans="2:3" x14ac:dyDescent="0.25">
      <c r="B253" s="250">
        <v>190</v>
      </c>
      <c r="C253" s="249">
        <v>89.437109434511314</v>
      </c>
    </row>
    <row r="254" spans="2:3" x14ac:dyDescent="0.25">
      <c r="B254" s="250">
        <v>191</v>
      </c>
      <c r="C254" s="249">
        <v>104.08760886051545</v>
      </c>
    </row>
    <row r="255" spans="2:3" x14ac:dyDescent="0.25">
      <c r="B255" s="250">
        <v>192</v>
      </c>
      <c r="C255" s="249">
        <v>62.717255430225961</v>
      </c>
    </row>
    <row r="256" spans="2:3" x14ac:dyDescent="0.25">
      <c r="B256" s="250">
        <v>193</v>
      </c>
      <c r="C256" s="249">
        <v>176.84141680237087</v>
      </c>
    </row>
    <row r="257" spans="2:3" x14ac:dyDescent="0.25">
      <c r="B257" s="250">
        <v>194</v>
      </c>
      <c r="C257" s="249">
        <v>158.68524326634977</v>
      </c>
    </row>
    <row r="258" spans="2:3" x14ac:dyDescent="0.25">
      <c r="B258" s="250">
        <v>195</v>
      </c>
      <c r="C258" s="249">
        <v>131.7175908487539</v>
      </c>
    </row>
    <row r="259" spans="2:3" x14ac:dyDescent="0.25">
      <c r="B259" s="250">
        <v>196</v>
      </c>
      <c r="C259" s="249">
        <v>93.636351556955503</v>
      </c>
    </row>
    <row r="260" spans="2:3" x14ac:dyDescent="0.25">
      <c r="B260" s="250">
        <v>197</v>
      </c>
      <c r="C260" s="249">
        <v>139.31146569027257</v>
      </c>
    </row>
    <row r="261" spans="2:3" x14ac:dyDescent="0.25">
      <c r="B261" s="250">
        <v>198</v>
      </c>
      <c r="C261" s="249">
        <v>146.27089314203729</v>
      </c>
    </row>
    <row r="262" spans="2:3" x14ac:dyDescent="0.25">
      <c r="B262" s="250">
        <v>199</v>
      </c>
      <c r="C262" s="249">
        <v>126.64734639459363</v>
      </c>
    </row>
    <row r="263" spans="2:3" x14ac:dyDescent="0.25">
      <c r="B263" s="250">
        <v>200</v>
      </c>
      <c r="C263" s="249">
        <v>108.45482538827747</v>
      </c>
    </row>
    <row r="264" spans="2:3" x14ac:dyDescent="0.25">
      <c r="B264" s="250">
        <v>201</v>
      </c>
      <c r="C264" s="249">
        <v>95.815349700178999</v>
      </c>
    </row>
    <row r="265" spans="2:3" x14ac:dyDescent="0.25">
      <c r="B265" s="250">
        <v>202</v>
      </c>
      <c r="C265" s="249">
        <v>120.24720206171354</v>
      </c>
    </row>
    <row r="266" spans="2:3" x14ac:dyDescent="0.25">
      <c r="B266" s="250">
        <v>203</v>
      </c>
      <c r="C266" s="249">
        <v>83.963934243125323</v>
      </c>
    </row>
    <row r="267" spans="2:3" x14ac:dyDescent="0.25">
      <c r="B267" s="250">
        <v>204</v>
      </c>
      <c r="C267" s="249">
        <v>148.65752385273493</v>
      </c>
    </row>
    <row r="268" spans="2:3" x14ac:dyDescent="0.25">
      <c r="B268" s="250">
        <v>205</v>
      </c>
      <c r="C268" s="249">
        <v>165.32918098395876</v>
      </c>
    </row>
    <row r="269" spans="2:3" x14ac:dyDescent="0.25">
      <c r="B269" s="250">
        <v>206</v>
      </c>
      <c r="C269" s="249">
        <v>114.8338716718675</v>
      </c>
    </row>
    <row r="270" spans="2:3" x14ac:dyDescent="0.25">
      <c r="B270" s="250">
        <v>207</v>
      </c>
      <c r="C270" s="249">
        <v>116.2642887884849</v>
      </c>
    </row>
    <row r="271" spans="2:3" x14ac:dyDescent="0.25">
      <c r="B271" s="250">
        <v>208</v>
      </c>
      <c r="C271" s="249">
        <v>123.1685575743092</v>
      </c>
    </row>
    <row r="272" spans="2:3" x14ac:dyDescent="0.25">
      <c r="B272" s="250">
        <v>209</v>
      </c>
      <c r="C272" s="249">
        <v>123.90012879007786</v>
      </c>
    </row>
    <row r="273" spans="2:3" x14ac:dyDescent="0.25">
      <c r="B273" s="250">
        <v>210</v>
      </c>
      <c r="C273" s="249">
        <v>160.43759511832874</v>
      </c>
    </row>
    <row r="274" spans="2:3" x14ac:dyDescent="0.25">
      <c r="B274" s="250">
        <v>211</v>
      </c>
      <c r="C274" s="249">
        <v>101.39616206397075</v>
      </c>
    </row>
    <row r="275" spans="2:3" x14ac:dyDescent="0.25">
      <c r="B275" s="250">
        <v>212</v>
      </c>
      <c r="C275" s="249">
        <v>78.995022339918819</v>
      </c>
    </row>
    <row r="276" spans="2:3" x14ac:dyDescent="0.25">
      <c r="B276" s="250">
        <v>213</v>
      </c>
      <c r="C276" s="249">
        <v>96.39286238598558</v>
      </c>
    </row>
    <row r="277" spans="2:3" x14ac:dyDescent="0.25">
      <c r="B277" s="250">
        <v>214</v>
      </c>
      <c r="C277" s="249">
        <v>118.3887096470182</v>
      </c>
    </row>
    <row r="278" spans="2:3" x14ac:dyDescent="0.25">
      <c r="B278" s="250">
        <v>215</v>
      </c>
      <c r="C278" s="249">
        <v>141.3385356931762</v>
      </c>
    </row>
    <row r="279" spans="2:3" x14ac:dyDescent="0.25">
      <c r="B279" s="250">
        <v>216</v>
      </c>
      <c r="C279" s="249">
        <v>100.97131921786232</v>
      </c>
    </row>
    <row r="280" spans="2:3" x14ac:dyDescent="0.25">
      <c r="B280" s="250">
        <v>217</v>
      </c>
      <c r="C280" s="249">
        <v>81.983528943116454</v>
      </c>
    </row>
    <row r="281" spans="2:3" x14ac:dyDescent="0.25">
      <c r="B281" s="250">
        <v>218</v>
      </c>
      <c r="C281" s="249">
        <v>125.94413874940678</v>
      </c>
    </row>
    <row r="282" spans="2:3" x14ac:dyDescent="0.25">
      <c r="B282" s="250">
        <v>219</v>
      </c>
      <c r="C282" s="249">
        <v>131.59325072767766</v>
      </c>
    </row>
    <row r="283" spans="2:3" x14ac:dyDescent="0.25">
      <c r="B283" s="250">
        <v>220</v>
      </c>
      <c r="C283" s="249">
        <v>112.49964396394424</v>
      </c>
    </row>
    <row r="284" spans="2:3" x14ac:dyDescent="0.25">
      <c r="B284" s="250">
        <v>221</v>
      </c>
      <c r="C284" s="249">
        <v>133.99023866878071</v>
      </c>
    </row>
    <row r="285" spans="2:3" x14ac:dyDescent="0.25">
      <c r="B285" s="250">
        <v>222</v>
      </c>
      <c r="C285" s="249">
        <v>126.7147369835654</v>
      </c>
    </row>
    <row r="286" spans="2:3" x14ac:dyDescent="0.25">
      <c r="B286" s="250">
        <v>223</v>
      </c>
      <c r="C286" s="249">
        <v>94.260590498637654</v>
      </c>
    </row>
    <row r="287" spans="2:3" x14ac:dyDescent="0.25">
      <c r="B287" s="250">
        <v>224</v>
      </c>
      <c r="C287" s="249">
        <v>115.8165354147807</v>
      </c>
    </row>
    <row r="288" spans="2:3" x14ac:dyDescent="0.25">
      <c r="B288" s="250">
        <v>225</v>
      </c>
      <c r="C288" s="249">
        <v>130.71849473045296</v>
      </c>
    </row>
    <row r="289" spans="2:3" x14ac:dyDescent="0.25">
      <c r="B289" s="250">
        <v>226</v>
      </c>
      <c r="C289" s="249">
        <v>141.56064272206333</v>
      </c>
    </row>
    <row r="290" spans="2:3" x14ac:dyDescent="0.25">
      <c r="B290" s="250">
        <v>227</v>
      </c>
      <c r="C290" s="249">
        <v>39.523214148608687</v>
      </c>
    </row>
    <row r="291" spans="2:3" x14ac:dyDescent="0.25">
      <c r="B291" s="250">
        <v>228</v>
      </c>
      <c r="C291" s="249">
        <v>143.95158257078265</v>
      </c>
    </row>
    <row r="292" spans="2:3" x14ac:dyDescent="0.25">
      <c r="B292" s="250">
        <v>229</v>
      </c>
      <c r="C292" s="249">
        <v>102.44042421712717</v>
      </c>
    </row>
    <row r="293" spans="2:3" x14ac:dyDescent="0.25">
      <c r="B293" s="250">
        <v>230</v>
      </c>
      <c r="C293" s="249">
        <v>127.94743380050197</v>
      </c>
    </row>
    <row r="294" spans="2:3" x14ac:dyDescent="0.25">
      <c r="B294" s="250">
        <v>231</v>
      </c>
      <c r="C294" s="249">
        <v>124.25314092248081</v>
      </c>
    </row>
    <row r="295" spans="2:3" x14ac:dyDescent="0.25">
      <c r="B295" s="250">
        <v>232</v>
      </c>
      <c r="C295" s="249">
        <v>91.26064529775789</v>
      </c>
    </row>
    <row r="296" spans="2:3" x14ac:dyDescent="0.25">
      <c r="B296" s="250">
        <v>233</v>
      </c>
      <c r="C296" s="249">
        <v>144.67485350322886</v>
      </c>
    </row>
    <row r="297" spans="2:3" x14ac:dyDescent="0.25">
      <c r="B297" s="250">
        <v>234</v>
      </c>
      <c r="C297" s="249">
        <v>141.21843756279014</v>
      </c>
    </row>
    <row r="298" spans="2:3" x14ac:dyDescent="0.25">
      <c r="B298" s="250">
        <v>235</v>
      </c>
      <c r="C298" s="249">
        <v>112.15366835999099</v>
      </c>
    </row>
    <row r="299" spans="2:3" x14ac:dyDescent="0.25">
      <c r="B299" s="250">
        <v>236</v>
      </c>
      <c r="C299" s="249">
        <v>106.26876509331358</v>
      </c>
    </row>
    <row r="300" spans="2:3" x14ac:dyDescent="0.25">
      <c r="B300" s="250">
        <v>237</v>
      </c>
      <c r="C300" s="249">
        <v>139.7159664789134</v>
      </c>
    </row>
    <row r="301" spans="2:3" x14ac:dyDescent="0.25">
      <c r="B301" s="250">
        <v>238</v>
      </c>
      <c r="C301" s="249">
        <v>136.5054599243627</v>
      </c>
    </row>
    <row r="302" spans="2:3" x14ac:dyDescent="0.25">
      <c r="B302" s="250">
        <v>239</v>
      </c>
      <c r="C302" s="249">
        <v>120.53037022426194</v>
      </c>
    </row>
    <row r="303" spans="2:3" x14ac:dyDescent="0.25">
      <c r="B303" s="250">
        <v>240</v>
      </c>
      <c r="C303" s="249">
        <v>81.040568493431948</v>
      </c>
    </row>
    <row r="304" spans="2:3" x14ac:dyDescent="0.25">
      <c r="B304" s="250">
        <v>241</v>
      </c>
      <c r="C304" s="249">
        <v>133.42560585073346</v>
      </c>
    </row>
    <row r="305" spans="2:3" x14ac:dyDescent="0.25">
      <c r="B305" s="250">
        <v>242</v>
      </c>
      <c r="C305" s="249">
        <v>151.04474938117551</v>
      </c>
    </row>
    <row r="306" spans="2:3" x14ac:dyDescent="0.25">
      <c r="B306" s="250">
        <v>243</v>
      </c>
      <c r="C306" s="249">
        <v>120.33105969353082</v>
      </c>
    </row>
    <row r="307" spans="2:3" x14ac:dyDescent="0.25">
      <c r="B307" s="250">
        <v>244</v>
      </c>
      <c r="C307" s="249">
        <v>97.588374288262827</v>
      </c>
    </row>
    <row r="308" spans="2:3" x14ac:dyDescent="0.25">
      <c r="B308" s="250">
        <v>245</v>
      </c>
      <c r="C308" s="249">
        <v>90.443614232247967</v>
      </c>
    </row>
    <row r="309" spans="2:3" x14ac:dyDescent="0.25">
      <c r="B309" s="250">
        <v>246</v>
      </c>
      <c r="C309" s="249">
        <v>119.92150044301597</v>
      </c>
    </row>
    <row r="310" spans="2:3" x14ac:dyDescent="0.25">
      <c r="B310" s="250">
        <v>247</v>
      </c>
      <c r="C310" s="249">
        <v>123.38603414855731</v>
      </c>
    </row>
    <row r="311" spans="2:3" x14ac:dyDescent="0.25">
      <c r="B311" s="250">
        <v>248</v>
      </c>
      <c r="C311" s="249">
        <v>121.72082560369117</v>
      </c>
    </row>
    <row r="312" spans="2:3" x14ac:dyDescent="0.25">
      <c r="B312" s="250">
        <v>249</v>
      </c>
      <c r="C312" s="249">
        <v>131.82485334263777</v>
      </c>
    </row>
    <row r="313" spans="2:3" x14ac:dyDescent="0.25">
      <c r="B313" s="250">
        <v>250</v>
      </c>
      <c r="C313" s="249">
        <v>58.762423078544764</v>
      </c>
    </row>
    <row r="314" spans="2:3" x14ac:dyDescent="0.25">
      <c r="B314" s="250">
        <v>251</v>
      </c>
      <c r="C314" s="249">
        <v>86.830499037153771</v>
      </c>
    </row>
    <row r="315" spans="2:3" x14ac:dyDescent="0.25">
      <c r="B315" s="250">
        <v>252</v>
      </c>
      <c r="C315" s="249">
        <v>119.13287742154245</v>
      </c>
    </row>
    <row r="316" spans="2:3" x14ac:dyDescent="0.25">
      <c r="B316" s="250">
        <v>253</v>
      </c>
      <c r="C316" s="249">
        <v>149.23810970931814</v>
      </c>
    </row>
    <row r="317" spans="2:3" x14ac:dyDescent="0.25">
      <c r="B317" s="250">
        <v>254</v>
      </c>
      <c r="C317" s="249">
        <v>108.64823093980011</v>
      </c>
    </row>
    <row r="318" spans="2:3" x14ac:dyDescent="0.25">
      <c r="B318" s="250">
        <v>255</v>
      </c>
      <c r="C318" s="249">
        <v>135.43279446279928</v>
      </c>
    </row>
    <row r="319" spans="2:3" x14ac:dyDescent="0.25">
      <c r="B319" s="250">
        <v>256</v>
      </c>
      <c r="C319" s="249">
        <v>106.41587486308084</v>
      </c>
    </row>
    <row r="320" spans="2:3" x14ac:dyDescent="0.25">
      <c r="B320" s="250">
        <v>257</v>
      </c>
      <c r="C320" s="249">
        <v>107.15316606132352</v>
      </c>
    </row>
    <row r="321" spans="2:3" x14ac:dyDescent="0.25">
      <c r="B321" s="250">
        <v>258</v>
      </c>
      <c r="C321" s="249">
        <v>80.087518222660108</v>
      </c>
    </row>
    <row r="322" spans="2:3" x14ac:dyDescent="0.25">
      <c r="B322" s="250">
        <v>259</v>
      </c>
      <c r="C322" s="249">
        <v>113.70440662645642</v>
      </c>
    </row>
    <row r="323" spans="2:3" x14ac:dyDescent="0.25">
      <c r="B323" s="250">
        <v>260</v>
      </c>
      <c r="C323" s="249">
        <v>127.15266498503065</v>
      </c>
    </row>
    <row r="324" spans="2:3" x14ac:dyDescent="0.25">
      <c r="B324" s="250">
        <v>261</v>
      </c>
      <c r="C324" s="249">
        <v>103.60377450672718</v>
      </c>
    </row>
    <row r="325" spans="2:3" x14ac:dyDescent="0.25">
      <c r="B325" s="250">
        <v>262</v>
      </c>
      <c r="C325" s="249">
        <v>145.18323830198173</v>
      </c>
    </row>
    <row r="326" spans="2:3" x14ac:dyDescent="0.25">
      <c r="B326" s="250">
        <v>263</v>
      </c>
      <c r="C326" s="249">
        <v>95.754551158085746</v>
      </c>
    </row>
    <row r="327" spans="2:3" x14ac:dyDescent="0.25">
      <c r="B327" s="250">
        <v>264</v>
      </c>
      <c r="C327" s="249">
        <v>105.25437450227855</v>
      </c>
    </row>
    <row r="328" spans="2:3" x14ac:dyDescent="0.25">
      <c r="B328" s="250">
        <v>265</v>
      </c>
      <c r="C328" s="249">
        <v>48.876848214203491</v>
      </c>
    </row>
    <row r="329" spans="2:3" x14ac:dyDescent="0.25">
      <c r="B329" s="250">
        <v>266</v>
      </c>
      <c r="C329" s="249">
        <v>126.58267894585136</v>
      </c>
    </row>
    <row r="330" spans="2:3" x14ac:dyDescent="0.25">
      <c r="B330" s="250">
        <v>267</v>
      </c>
      <c r="C330" s="249">
        <v>161.37827918399154</v>
      </c>
    </row>
    <row r="331" spans="2:3" x14ac:dyDescent="0.25">
      <c r="B331" s="250">
        <v>268</v>
      </c>
      <c r="C331" s="249">
        <v>86.228278118229468</v>
      </c>
    </row>
    <row r="332" spans="2:3" x14ac:dyDescent="0.25">
      <c r="B332" s="250">
        <v>269</v>
      </c>
      <c r="C332" s="249">
        <v>118.14957712918887</v>
      </c>
    </row>
    <row r="333" spans="2:3" x14ac:dyDescent="0.25">
      <c r="B333" s="250">
        <v>270</v>
      </c>
      <c r="C333" s="249">
        <v>70.958853191652452</v>
      </c>
    </row>
    <row r="334" spans="2:3" x14ac:dyDescent="0.25">
      <c r="B334" s="250">
        <v>271</v>
      </c>
      <c r="C334" s="249">
        <v>129.43372531023442</v>
      </c>
    </row>
    <row r="335" spans="2:3" x14ac:dyDescent="0.25">
      <c r="B335" s="250">
        <v>272</v>
      </c>
      <c r="C335" s="249">
        <v>124.9184899989671</v>
      </c>
    </row>
    <row r="336" spans="2:3" x14ac:dyDescent="0.25">
      <c r="B336" s="250">
        <v>273</v>
      </c>
      <c r="C336" s="249">
        <v>120.0230577542315</v>
      </c>
    </row>
    <row r="337" spans="2:3" x14ac:dyDescent="0.25">
      <c r="B337" s="250">
        <v>274</v>
      </c>
      <c r="C337" s="249">
        <v>114.22458003706292</v>
      </c>
    </row>
    <row r="338" spans="2:3" x14ac:dyDescent="0.25">
      <c r="B338" s="250">
        <v>275</v>
      </c>
      <c r="C338" s="249">
        <v>97.942495719903846</v>
      </c>
    </row>
    <row r="339" spans="2:3" x14ac:dyDescent="0.25">
      <c r="B339" s="250">
        <v>276</v>
      </c>
      <c r="C339" s="249">
        <v>116.2794171266296</v>
      </c>
    </row>
    <row r="340" spans="2:3" x14ac:dyDescent="0.25">
      <c r="B340" s="250">
        <v>277</v>
      </c>
      <c r="C340" s="249">
        <v>124.18789431999186</v>
      </c>
    </row>
    <row r="341" spans="2:3" x14ac:dyDescent="0.25">
      <c r="B341" s="250">
        <v>278</v>
      </c>
      <c r="C341" s="249">
        <v>119.2439422421358</v>
      </c>
    </row>
    <row r="342" spans="2:3" x14ac:dyDescent="0.25">
      <c r="B342" s="250">
        <v>279</v>
      </c>
      <c r="C342" s="249">
        <v>167.43711113105869</v>
      </c>
    </row>
    <row r="343" spans="2:3" x14ac:dyDescent="0.25">
      <c r="B343" s="250">
        <v>280</v>
      </c>
      <c r="C343" s="249">
        <v>130.10330471139494</v>
      </c>
    </row>
    <row r="344" spans="2:3" x14ac:dyDescent="0.25">
      <c r="B344" s="250">
        <v>281</v>
      </c>
      <c r="C344" s="249">
        <v>116.99359952461322</v>
      </c>
    </row>
    <row r="345" spans="2:3" x14ac:dyDescent="0.25">
      <c r="B345" s="250">
        <v>282</v>
      </c>
      <c r="C345" s="249">
        <v>131.53963880510784</v>
      </c>
    </row>
    <row r="346" spans="2:3" x14ac:dyDescent="0.25">
      <c r="B346" s="250">
        <v>283</v>
      </c>
      <c r="C346" s="249">
        <v>134.47733363437331</v>
      </c>
    </row>
    <row r="347" spans="2:3" x14ac:dyDescent="0.25">
      <c r="B347" s="250">
        <v>284</v>
      </c>
      <c r="C347" s="249">
        <v>116.73607915335607</v>
      </c>
    </row>
    <row r="348" spans="2:3" x14ac:dyDescent="0.25">
      <c r="B348" s="250">
        <v>285</v>
      </c>
      <c r="C348" s="249">
        <v>102.20253704790245</v>
      </c>
    </row>
    <row r="349" spans="2:3" x14ac:dyDescent="0.25">
      <c r="B349" s="250">
        <v>286</v>
      </c>
      <c r="C349" s="249">
        <v>101.32302929287276</v>
      </c>
    </row>
    <row r="350" spans="2:3" x14ac:dyDescent="0.25">
      <c r="B350" s="250">
        <v>287</v>
      </c>
      <c r="C350" s="249">
        <v>86.620992589835083</v>
      </c>
    </row>
    <row r="351" spans="2:3" x14ac:dyDescent="0.25">
      <c r="B351" s="250">
        <v>288</v>
      </c>
      <c r="C351" s="249">
        <v>98.931631591953604</v>
      </c>
    </row>
    <row r="352" spans="2:3" x14ac:dyDescent="0.25">
      <c r="B352" s="250">
        <v>289</v>
      </c>
      <c r="C352" s="249">
        <v>116.60000854318827</v>
      </c>
    </row>
    <row r="353" spans="2:3" x14ac:dyDescent="0.25">
      <c r="B353" s="250">
        <v>290</v>
      </c>
      <c r="C353" s="249">
        <v>142.69141586492876</v>
      </c>
    </row>
    <row r="354" spans="2:3" x14ac:dyDescent="0.25">
      <c r="B354" s="250">
        <v>291</v>
      </c>
      <c r="C354" s="249">
        <v>157.65496438866307</v>
      </c>
    </row>
    <row r="355" spans="2:3" x14ac:dyDescent="0.25">
      <c r="B355" s="250">
        <v>292</v>
      </c>
      <c r="C355" s="249">
        <v>114.47164870026589</v>
      </c>
    </row>
    <row r="356" spans="2:3" x14ac:dyDescent="0.25">
      <c r="B356" s="250">
        <v>293</v>
      </c>
      <c r="C356" s="249">
        <v>98.92404961450066</v>
      </c>
    </row>
    <row r="357" spans="2:3" x14ac:dyDescent="0.25">
      <c r="B357" s="250">
        <v>294</v>
      </c>
      <c r="C357" s="249">
        <v>118.59916461481293</v>
      </c>
    </row>
    <row r="358" spans="2:3" x14ac:dyDescent="0.25">
      <c r="B358" s="250">
        <v>295</v>
      </c>
      <c r="C358" s="249">
        <v>132.41207709873771</v>
      </c>
    </row>
    <row r="359" spans="2:3" x14ac:dyDescent="0.25">
      <c r="B359" s="250">
        <v>296</v>
      </c>
      <c r="C359" s="249">
        <v>104.06372952968442</v>
      </c>
    </row>
    <row r="360" spans="2:3" x14ac:dyDescent="0.25">
      <c r="B360" s="250">
        <v>297</v>
      </c>
      <c r="C360" s="249">
        <v>133.18246596407164</v>
      </c>
    </row>
    <row r="361" spans="2:3" x14ac:dyDescent="0.25">
      <c r="B361" s="250">
        <v>298</v>
      </c>
      <c r="C361" s="249">
        <v>105.44230254701982</v>
      </c>
    </row>
    <row r="362" spans="2:3" x14ac:dyDescent="0.25">
      <c r="B362" s="250">
        <v>299</v>
      </c>
      <c r="C362" s="249">
        <v>120.08128701761146</v>
      </c>
    </row>
    <row r="363" spans="2:3" x14ac:dyDescent="0.25">
      <c r="B363" s="250">
        <v>300</v>
      </c>
      <c r="C363" s="249">
        <v>133.17897303680286</v>
      </c>
    </row>
    <row r="364" spans="2:3" x14ac:dyDescent="0.25">
      <c r="B364" s="250">
        <v>301</v>
      </c>
      <c r="C364" s="249">
        <v>133.14116638128149</v>
      </c>
    </row>
    <row r="365" spans="2:3" x14ac:dyDescent="0.25">
      <c r="B365" s="250">
        <v>302</v>
      </c>
      <c r="C365" s="249">
        <v>97.303023376885676</v>
      </c>
    </row>
    <row r="366" spans="2:3" x14ac:dyDescent="0.25">
      <c r="B366" s="250">
        <v>303</v>
      </c>
      <c r="C366" s="249">
        <v>116.16275226360641</v>
      </c>
    </row>
    <row r="367" spans="2:3" x14ac:dyDescent="0.25">
      <c r="B367" s="250">
        <v>304</v>
      </c>
      <c r="C367" s="249">
        <v>117.29648221754314</v>
      </c>
    </row>
    <row r="368" spans="2:3" x14ac:dyDescent="0.25">
      <c r="B368" s="250">
        <v>305</v>
      </c>
      <c r="C368" s="249">
        <v>81.111750658244389</v>
      </c>
    </row>
    <row r="369" spans="2:3" x14ac:dyDescent="0.25">
      <c r="B369" s="250">
        <v>306</v>
      </c>
      <c r="C369" s="249">
        <v>128.72327327653969</v>
      </c>
    </row>
    <row r="370" spans="2:3" x14ac:dyDescent="0.25">
      <c r="B370" s="250">
        <v>307</v>
      </c>
      <c r="C370" s="249">
        <v>89.466099059113702</v>
      </c>
    </row>
    <row r="371" spans="2:3" x14ac:dyDescent="0.25">
      <c r="B371" s="250">
        <v>308</v>
      </c>
      <c r="C371" s="249">
        <v>104.26828587923362</v>
      </c>
    </row>
    <row r="372" spans="2:3" x14ac:dyDescent="0.25">
      <c r="B372" s="250">
        <v>309</v>
      </c>
      <c r="C372" s="249">
        <v>87.247371340101822</v>
      </c>
    </row>
    <row r="373" spans="2:3" x14ac:dyDescent="0.25">
      <c r="B373" s="250">
        <v>310</v>
      </c>
      <c r="C373" s="249">
        <v>89.754683097580568</v>
      </c>
    </row>
    <row r="374" spans="2:3" x14ac:dyDescent="0.25">
      <c r="B374" s="250">
        <v>311</v>
      </c>
      <c r="C374" s="249">
        <v>101.62488947212653</v>
      </c>
    </row>
    <row r="375" spans="2:3" x14ac:dyDescent="0.25">
      <c r="B375" s="250">
        <v>312</v>
      </c>
      <c r="C375" s="249">
        <v>101.19049808615185</v>
      </c>
    </row>
    <row r="376" spans="2:3" x14ac:dyDescent="0.25">
      <c r="B376" s="250">
        <v>313</v>
      </c>
      <c r="C376" s="249">
        <v>122.25474080520394</v>
      </c>
    </row>
    <row r="377" spans="2:3" x14ac:dyDescent="0.25">
      <c r="B377" s="250">
        <v>314</v>
      </c>
      <c r="C377" s="249">
        <v>154.36029397877655</v>
      </c>
    </row>
    <row r="378" spans="2:3" x14ac:dyDescent="0.25">
      <c r="B378" s="250">
        <v>315</v>
      </c>
      <c r="C378" s="249">
        <v>117.21038464945038</v>
      </c>
    </row>
    <row r="379" spans="2:3" x14ac:dyDescent="0.25">
      <c r="B379" s="250">
        <v>316</v>
      </c>
      <c r="C379" s="249">
        <v>112.81910852201993</v>
      </c>
    </row>
    <row r="380" spans="2:3" x14ac:dyDescent="0.25">
      <c r="B380" s="250">
        <v>317</v>
      </c>
      <c r="C380" s="249">
        <v>150.44998024333603</v>
      </c>
    </row>
    <row r="381" spans="2:3" x14ac:dyDescent="0.25">
      <c r="B381" s="250">
        <v>318</v>
      </c>
      <c r="C381" s="249">
        <v>150.93720277169336</v>
      </c>
    </row>
    <row r="382" spans="2:3" x14ac:dyDescent="0.25">
      <c r="B382" s="250">
        <v>319</v>
      </c>
      <c r="C382" s="249">
        <v>79.263446703666119</v>
      </c>
    </row>
    <row r="383" spans="2:3" x14ac:dyDescent="0.25">
      <c r="B383" s="250">
        <v>320</v>
      </c>
      <c r="C383" s="249">
        <v>126.55720886347424</v>
      </c>
    </row>
    <row r="384" spans="2:3" x14ac:dyDescent="0.25">
      <c r="B384" s="250">
        <v>321</v>
      </c>
      <c r="C384" s="249">
        <v>88.372578682355964</v>
      </c>
    </row>
    <row r="385" spans="2:3" x14ac:dyDescent="0.25">
      <c r="B385" s="250">
        <v>322</v>
      </c>
      <c r="C385" s="249">
        <v>146.80104965339754</v>
      </c>
    </row>
    <row r="386" spans="2:3" x14ac:dyDescent="0.25">
      <c r="B386" s="250">
        <v>323</v>
      </c>
      <c r="C386" s="249">
        <v>104.34971583409204</v>
      </c>
    </row>
    <row r="387" spans="2:3" x14ac:dyDescent="0.25">
      <c r="B387" s="250">
        <v>324</v>
      </c>
      <c r="C387" s="249">
        <v>115.00845661190766</v>
      </c>
    </row>
    <row r="388" spans="2:3" x14ac:dyDescent="0.25">
      <c r="B388" s="250">
        <v>325</v>
      </c>
      <c r="C388" s="249">
        <v>153.54555915712575</v>
      </c>
    </row>
    <row r="389" spans="2:3" x14ac:dyDescent="0.25">
      <c r="B389" s="250">
        <v>326</v>
      </c>
      <c r="C389" s="249">
        <v>131.62759378952373</v>
      </c>
    </row>
    <row r="390" spans="2:3" x14ac:dyDescent="0.25">
      <c r="B390" s="250">
        <v>327</v>
      </c>
      <c r="C390" s="249">
        <v>97.144172211857011</v>
      </c>
    </row>
    <row r="391" spans="2:3" x14ac:dyDescent="0.25">
      <c r="B391" s="250">
        <v>328</v>
      </c>
      <c r="C391" s="249">
        <v>130.89029736540769</v>
      </c>
    </row>
    <row r="392" spans="2:3" x14ac:dyDescent="0.25">
      <c r="B392" s="250">
        <v>329</v>
      </c>
      <c r="C392" s="249">
        <v>113.96836900681139</v>
      </c>
    </row>
    <row r="393" spans="2:3" x14ac:dyDescent="0.25">
      <c r="B393" s="250">
        <v>330</v>
      </c>
      <c r="C393" s="249">
        <v>135.58906628601559</v>
      </c>
    </row>
    <row r="394" spans="2:3" x14ac:dyDescent="0.25">
      <c r="B394" s="250">
        <v>331</v>
      </c>
      <c r="C394" s="249">
        <v>156.01882756871149</v>
      </c>
    </row>
    <row r="395" spans="2:3" x14ac:dyDescent="0.25">
      <c r="B395" s="250">
        <v>332</v>
      </c>
      <c r="C395" s="249">
        <v>141.74994598941967</v>
      </c>
    </row>
    <row r="396" spans="2:3" x14ac:dyDescent="0.25">
      <c r="B396" s="250">
        <v>333</v>
      </c>
      <c r="C396" s="249">
        <v>95.372582985427925</v>
      </c>
    </row>
    <row r="397" spans="2:3" x14ac:dyDescent="0.25">
      <c r="B397" s="250">
        <v>334</v>
      </c>
      <c r="C397" s="249">
        <v>131.82818008316184</v>
      </c>
    </row>
    <row r="398" spans="2:3" x14ac:dyDescent="0.25">
      <c r="B398" s="250">
        <v>335</v>
      </c>
      <c r="C398" s="249">
        <v>121.86028427042577</v>
      </c>
    </row>
    <row r="399" spans="2:3" x14ac:dyDescent="0.25">
      <c r="B399" s="250">
        <v>336</v>
      </c>
      <c r="C399" s="249">
        <v>121.24099974924391</v>
      </c>
    </row>
    <row r="400" spans="2:3" x14ac:dyDescent="0.25">
      <c r="B400" s="250">
        <v>337</v>
      </c>
      <c r="C400" s="249">
        <v>67.170897736351122</v>
      </c>
    </row>
    <row r="401" spans="2:3" x14ac:dyDescent="0.25">
      <c r="B401" s="250">
        <v>338</v>
      </c>
      <c r="C401" s="249">
        <v>129.57280915672484</v>
      </c>
    </row>
    <row r="402" spans="2:3" x14ac:dyDescent="0.25">
      <c r="B402" s="250">
        <v>339</v>
      </c>
      <c r="C402" s="249">
        <v>170.25320386257326</v>
      </c>
    </row>
    <row r="403" spans="2:3" x14ac:dyDescent="0.25">
      <c r="B403" s="250">
        <v>340</v>
      </c>
      <c r="C403" s="249">
        <v>148.30823523771761</v>
      </c>
    </row>
    <row r="404" spans="2:3" x14ac:dyDescent="0.25">
      <c r="B404" s="250">
        <v>341</v>
      </c>
      <c r="C404" s="249">
        <v>122.67383478000578</v>
      </c>
    </row>
    <row r="405" spans="2:3" x14ac:dyDescent="0.25">
      <c r="B405" s="250">
        <v>342</v>
      </c>
      <c r="C405" s="249">
        <v>179.73555912622609</v>
      </c>
    </row>
    <row r="406" spans="2:3" x14ac:dyDescent="0.25">
      <c r="B406" s="250">
        <v>343</v>
      </c>
      <c r="C406" s="249">
        <v>134.44336238152093</v>
      </c>
    </row>
    <row r="407" spans="2:3" x14ac:dyDescent="0.25">
      <c r="B407" s="250">
        <v>344</v>
      </c>
      <c r="C407" s="249">
        <v>109.97031504926548</v>
      </c>
    </row>
    <row r="408" spans="2:3" x14ac:dyDescent="0.25">
      <c r="B408" s="250">
        <v>345</v>
      </c>
      <c r="C408" s="249">
        <v>91.355304931572419</v>
      </c>
    </row>
    <row r="409" spans="2:3" x14ac:dyDescent="0.25">
      <c r="B409" s="250">
        <v>346</v>
      </c>
      <c r="C409" s="249">
        <v>82.691196003304015</v>
      </c>
    </row>
    <row r="410" spans="2:3" x14ac:dyDescent="0.25">
      <c r="B410" s="250">
        <v>347</v>
      </c>
      <c r="C410" s="249">
        <v>162.9890380783477</v>
      </c>
    </row>
    <row r="411" spans="2:3" x14ac:dyDescent="0.25">
      <c r="B411" s="250">
        <v>348</v>
      </c>
      <c r="C411" s="249">
        <v>132.29885706176958</v>
      </c>
    </row>
    <row r="412" spans="2:3" x14ac:dyDescent="0.25">
      <c r="B412" s="250">
        <v>349</v>
      </c>
      <c r="C412" s="249">
        <v>112.45532772559784</v>
      </c>
    </row>
    <row r="413" spans="2:3" x14ac:dyDescent="0.25">
      <c r="B413" s="250">
        <v>350</v>
      </c>
      <c r="C413" s="249">
        <v>129.28108225487603</v>
      </c>
    </row>
    <row r="414" spans="2:3" x14ac:dyDescent="0.25">
      <c r="B414" s="250">
        <v>351</v>
      </c>
      <c r="C414" s="249">
        <v>154.71984263535748</v>
      </c>
    </row>
    <row r="415" spans="2:3" x14ac:dyDescent="0.25">
      <c r="B415" s="250">
        <v>352</v>
      </c>
      <c r="C415" s="249">
        <v>133.74237394356638</v>
      </c>
    </row>
    <row r="416" spans="2:3" x14ac:dyDescent="0.25">
      <c r="B416" s="250">
        <v>353</v>
      </c>
      <c r="C416" s="249">
        <v>69.551848519975465</v>
      </c>
    </row>
    <row r="417" spans="2:3" x14ac:dyDescent="0.25">
      <c r="B417" s="250">
        <v>354</v>
      </c>
      <c r="C417" s="249">
        <v>138.01192217643984</v>
      </c>
    </row>
    <row r="418" spans="2:3" x14ac:dyDescent="0.25">
      <c r="B418" s="250">
        <v>355</v>
      </c>
      <c r="C418" s="249">
        <v>151.32400515812029</v>
      </c>
    </row>
    <row r="419" spans="2:3" x14ac:dyDescent="0.25">
      <c r="B419" s="250">
        <v>356</v>
      </c>
      <c r="C419" s="249">
        <v>138.9225754323802</v>
      </c>
    </row>
    <row r="420" spans="2:3" x14ac:dyDescent="0.25">
      <c r="B420" s="250">
        <v>357</v>
      </c>
      <c r="C420" s="249">
        <v>157.60648411454451</v>
      </c>
    </row>
    <row r="421" spans="2:3" x14ac:dyDescent="0.25">
      <c r="B421" s="250">
        <v>358</v>
      </c>
      <c r="C421" s="249">
        <v>137.81389576139688</v>
      </c>
    </row>
    <row r="422" spans="2:3" x14ac:dyDescent="0.25">
      <c r="B422" s="250">
        <v>359</v>
      </c>
      <c r="C422" s="249">
        <v>130.52098782444722</v>
      </c>
    </row>
    <row r="423" spans="2:3" x14ac:dyDescent="0.25">
      <c r="B423" s="250">
        <v>360</v>
      </c>
      <c r="C423" s="249">
        <v>120.79055615840156</v>
      </c>
    </row>
    <row r="424" spans="2:3" x14ac:dyDescent="0.25">
      <c r="B424" s="250">
        <v>361</v>
      </c>
      <c r="C424" s="249">
        <v>156.9952863542328</v>
      </c>
    </row>
    <row r="425" spans="2:3" x14ac:dyDescent="0.25">
      <c r="B425" s="250">
        <v>362</v>
      </c>
      <c r="C425" s="249">
        <v>162.2485980901748</v>
      </c>
    </row>
    <row r="426" spans="2:3" x14ac:dyDescent="0.25">
      <c r="B426" s="250">
        <v>363</v>
      </c>
      <c r="C426" s="249">
        <v>102.79182587140379</v>
      </c>
    </row>
    <row r="427" spans="2:3" x14ac:dyDescent="0.25">
      <c r="B427" s="250">
        <v>364</v>
      </c>
      <c r="C427" s="249">
        <v>149.9112613788574</v>
      </c>
    </row>
    <row r="428" spans="2:3" x14ac:dyDescent="0.25">
      <c r="B428" s="250">
        <v>365</v>
      </c>
      <c r="C428" s="249">
        <v>124.00838185369162</v>
      </c>
    </row>
    <row r="429" spans="2:3" x14ac:dyDescent="0.25">
      <c r="B429" s="250">
        <v>366</v>
      </c>
      <c r="C429" s="249">
        <v>124.31150174717509</v>
      </c>
    </row>
    <row r="430" spans="2:3" x14ac:dyDescent="0.25">
      <c r="B430" s="250">
        <v>367</v>
      </c>
      <c r="C430" s="249">
        <v>132.93269999126591</v>
      </c>
    </row>
    <row r="431" spans="2:3" x14ac:dyDescent="0.25">
      <c r="B431" s="250">
        <v>368</v>
      </c>
      <c r="C431" s="249">
        <v>126.38397169626472</v>
      </c>
    </row>
    <row r="432" spans="2:3" x14ac:dyDescent="0.25">
      <c r="B432" s="250">
        <v>369</v>
      </c>
      <c r="C432" s="249">
        <v>117.15962902497076</v>
      </c>
    </row>
    <row r="433" spans="2:3" x14ac:dyDescent="0.25">
      <c r="B433" s="250">
        <v>370</v>
      </c>
      <c r="C433" s="249">
        <v>123.35921801267287</v>
      </c>
    </row>
    <row r="434" spans="2:3" x14ac:dyDescent="0.25">
      <c r="B434" s="250">
        <v>371</v>
      </c>
      <c r="C434" s="249">
        <v>115.56187000244985</v>
      </c>
    </row>
    <row r="435" spans="2:3" x14ac:dyDescent="0.25">
      <c r="B435" s="250">
        <v>372</v>
      </c>
      <c r="C435" s="249">
        <v>92.879864144076905</v>
      </c>
    </row>
    <row r="436" spans="2:3" x14ac:dyDescent="0.25">
      <c r="B436" s="250">
        <v>373</v>
      </c>
      <c r="C436" s="249">
        <v>102.57098502384498</v>
      </c>
    </row>
    <row r="437" spans="2:3" x14ac:dyDescent="0.25">
      <c r="B437" s="250">
        <v>374</v>
      </c>
      <c r="C437" s="249">
        <v>106.73589076656978</v>
      </c>
    </row>
    <row r="438" spans="2:3" x14ac:dyDescent="0.25">
      <c r="B438" s="250">
        <v>375</v>
      </c>
      <c r="C438" s="249">
        <v>118.07824890568321</v>
      </c>
    </row>
    <row r="439" spans="2:3" x14ac:dyDescent="0.25">
      <c r="B439" s="250">
        <v>376</v>
      </c>
      <c r="C439" s="249">
        <v>107.49921859740037</v>
      </c>
    </row>
    <row r="440" spans="2:3" x14ac:dyDescent="0.25">
      <c r="B440" s="250">
        <v>377</v>
      </c>
      <c r="C440" s="249">
        <v>132.78445452894732</v>
      </c>
    </row>
    <row r="441" spans="2:3" x14ac:dyDescent="0.25">
      <c r="B441" s="250">
        <v>378</v>
      </c>
      <c r="C441" s="249">
        <v>121.57876004137272</v>
      </c>
    </row>
    <row r="442" spans="2:3" x14ac:dyDescent="0.25">
      <c r="B442" s="250">
        <v>379</v>
      </c>
      <c r="C442" s="249">
        <v>123.19487639733272</v>
      </c>
    </row>
    <row r="443" spans="2:3" x14ac:dyDescent="0.25">
      <c r="B443" s="250">
        <v>380</v>
      </c>
      <c r="C443" s="249">
        <v>118.54449553559252</v>
      </c>
    </row>
    <row r="444" spans="2:3" x14ac:dyDescent="0.25">
      <c r="B444" s="250">
        <v>381</v>
      </c>
      <c r="C444" s="249">
        <v>105.03084864227678</v>
      </c>
    </row>
    <row r="445" spans="2:3" x14ac:dyDescent="0.25">
      <c r="B445" s="250">
        <v>382</v>
      </c>
      <c r="C445" s="249">
        <v>144.40088819137156</v>
      </c>
    </row>
    <row r="446" spans="2:3" x14ac:dyDescent="0.25">
      <c r="B446" s="250">
        <v>383</v>
      </c>
      <c r="C446" s="249">
        <v>109.80541674815387</v>
      </c>
    </row>
    <row r="447" spans="2:3" x14ac:dyDescent="0.25">
      <c r="B447" s="250">
        <v>384</v>
      </c>
      <c r="C447" s="249">
        <v>106.36382888827217</v>
      </c>
    </row>
    <row r="448" spans="2:3" x14ac:dyDescent="0.25">
      <c r="B448" s="250">
        <v>385</v>
      </c>
      <c r="C448" s="249">
        <v>113.10479530063151</v>
      </c>
    </row>
    <row r="449" spans="2:3" x14ac:dyDescent="0.25">
      <c r="B449" s="250">
        <v>386</v>
      </c>
      <c r="C449" s="249">
        <v>123.09473254630885</v>
      </c>
    </row>
    <row r="450" spans="2:3" x14ac:dyDescent="0.25">
      <c r="B450" s="250">
        <v>387</v>
      </c>
      <c r="C450" s="249">
        <v>113.22833961224276</v>
      </c>
    </row>
    <row r="451" spans="2:3" x14ac:dyDescent="0.25">
      <c r="B451" s="250">
        <v>388</v>
      </c>
      <c r="C451" s="249">
        <v>104.58669378306634</v>
      </c>
    </row>
    <row r="452" spans="2:3" x14ac:dyDescent="0.25">
      <c r="B452" s="250">
        <v>389</v>
      </c>
      <c r="C452" s="249">
        <v>107.05429801774343</v>
      </c>
    </row>
    <row r="453" spans="2:3" x14ac:dyDescent="0.25">
      <c r="B453" s="250">
        <v>390</v>
      </c>
      <c r="C453" s="249">
        <v>90.952448006831986</v>
      </c>
    </row>
    <row r="454" spans="2:3" x14ac:dyDescent="0.25">
      <c r="B454" s="250">
        <v>391</v>
      </c>
      <c r="C454" s="249">
        <v>98.956345378555483</v>
      </c>
    </row>
    <row r="455" spans="2:3" x14ac:dyDescent="0.25">
      <c r="B455" s="250">
        <v>392</v>
      </c>
      <c r="C455" s="249">
        <v>122.22632185796263</v>
      </c>
    </row>
    <row r="456" spans="2:3" x14ac:dyDescent="0.25">
      <c r="B456" s="250">
        <v>393</v>
      </c>
      <c r="C456" s="249">
        <v>147.01755339357319</v>
      </c>
    </row>
    <row r="457" spans="2:3" x14ac:dyDescent="0.25">
      <c r="B457" s="250">
        <v>394</v>
      </c>
      <c r="C457" s="249">
        <v>63.683522433931685</v>
      </c>
    </row>
    <row r="458" spans="2:3" x14ac:dyDescent="0.25">
      <c r="B458" s="250">
        <v>395</v>
      </c>
      <c r="C458" s="249">
        <v>143.46111016195638</v>
      </c>
    </row>
    <row r="459" spans="2:3" x14ac:dyDescent="0.25">
      <c r="B459" s="250">
        <v>396</v>
      </c>
      <c r="C459" s="249">
        <v>106.44175881731651</v>
      </c>
    </row>
    <row r="460" spans="2:3" x14ac:dyDescent="0.25">
      <c r="B460" s="250">
        <v>397</v>
      </c>
      <c r="C460" s="249">
        <v>126.7817178497875</v>
      </c>
    </row>
    <row r="461" spans="2:3" x14ac:dyDescent="0.25">
      <c r="B461" s="250">
        <v>398</v>
      </c>
      <c r="C461" s="249">
        <v>99.954916899408886</v>
      </c>
    </row>
    <row r="462" spans="2:3" x14ac:dyDescent="0.25">
      <c r="B462" s="250">
        <v>399</v>
      </c>
      <c r="C462" s="249">
        <v>76.251319626509257</v>
      </c>
    </row>
    <row r="463" spans="2:3" x14ac:dyDescent="0.25">
      <c r="B463" s="250">
        <v>400</v>
      </c>
      <c r="C463" s="249">
        <v>134.37887271430597</v>
      </c>
    </row>
    <row r="464" spans="2:3" x14ac:dyDescent="0.25">
      <c r="B464" s="250">
        <v>401</v>
      </c>
      <c r="C464" s="249">
        <v>109.06102442348116</v>
      </c>
    </row>
    <row r="465" spans="2:3" x14ac:dyDescent="0.25">
      <c r="B465" s="250">
        <v>402</v>
      </c>
      <c r="C465" s="249">
        <v>142.26784047781015</v>
      </c>
    </row>
    <row r="466" spans="2:3" x14ac:dyDescent="0.25">
      <c r="B466" s="250">
        <v>403</v>
      </c>
      <c r="C466" s="249">
        <v>103.84203844766552</v>
      </c>
    </row>
    <row r="467" spans="2:3" x14ac:dyDescent="0.25">
      <c r="B467" s="250">
        <v>404</v>
      </c>
      <c r="C467" s="249">
        <v>70.003949629621118</v>
      </c>
    </row>
    <row r="468" spans="2:3" x14ac:dyDescent="0.25">
      <c r="B468" s="250">
        <v>405</v>
      </c>
      <c r="C468" s="249">
        <v>147.87176710948978</v>
      </c>
    </row>
    <row r="469" spans="2:3" x14ac:dyDescent="0.25">
      <c r="B469" s="250">
        <v>406</v>
      </c>
      <c r="C469" s="249">
        <v>114.44973107614194</v>
      </c>
    </row>
    <row r="470" spans="2:3" x14ac:dyDescent="0.25">
      <c r="B470" s="250">
        <v>407</v>
      </c>
      <c r="C470" s="249">
        <v>124.44789367898129</v>
      </c>
    </row>
    <row r="471" spans="2:3" x14ac:dyDescent="0.25">
      <c r="B471" s="250">
        <v>408</v>
      </c>
      <c r="C471" s="249">
        <v>107.82215989449024</v>
      </c>
    </row>
    <row r="472" spans="2:3" x14ac:dyDescent="0.25">
      <c r="B472" s="250">
        <v>409</v>
      </c>
      <c r="C472" s="249">
        <v>125.03999126579352</v>
      </c>
    </row>
    <row r="473" spans="2:3" x14ac:dyDescent="0.25">
      <c r="B473" s="250">
        <v>410</v>
      </c>
      <c r="C473" s="249">
        <v>114.55527958134822</v>
      </c>
    </row>
    <row r="474" spans="2:3" x14ac:dyDescent="0.25">
      <c r="B474" s="250">
        <v>411</v>
      </c>
      <c r="C474" s="249">
        <v>89.812174435330348</v>
      </c>
    </row>
    <row r="475" spans="2:3" x14ac:dyDescent="0.25">
      <c r="B475" s="250">
        <v>412</v>
      </c>
      <c r="C475" s="249">
        <v>111.10190553893379</v>
      </c>
    </row>
    <row r="476" spans="2:3" x14ac:dyDescent="0.25">
      <c r="B476" s="250">
        <v>413</v>
      </c>
      <c r="C476" s="249">
        <v>162.52031810054791</v>
      </c>
    </row>
    <row r="477" spans="2:3" x14ac:dyDescent="0.25">
      <c r="B477" s="250">
        <v>414</v>
      </c>
      <c r="C477" s="249">
        <v>102.25577362296596</v>
      </c>
    </row>
    <row r="478" spans="2:3" x14ac:dyDescent="0.25">
      <c r="B478" s="250">
        <v>415</v>
      </c>
      <c r="C478" s="249">
        <v>84.003312878833754</v>
      </c>
    </row>
    <row r="479" spans="2:3" x14ac:dyDescent="0.25">
      <c r="B479" s="250">
        <v>416</v>
      </c>
      <c r="C479" s="249">
        <v>161.92326295519791</v>
      </c>
    </row>
    <row r="480" spans="2:3" x14ac:dyDescent="0.25">
      <c r="B480" s="250">
        <v>417</v>
      </c>
      <c r="C480" s="249">
        <v>125.92765147496787</v>
      </c>
    </row>
    <row r="481" spans="2:3" x14ac:dyDescent="0.25">
      <c r="B481" s="250">
        <v>418</v>
      </c>
      <c r="C481" s="249">
        <v>93.481848753448162</v>
      </c>
    </row>
    <row r="482" spans="2:3" x14ac:dyDescent="0.25">
      <c r="B482" s="250">
        <v>419</v>
      </c>
      <c r="C482" s="249">
        <v>95.307979230732514</v>
      </c>
    </row>
    <row r="483" spans="2:3" x14ac:dyDescent="0.25">
      <c r="B483" s="250">
        <v>420</v>
      </c>
      <c r="C483" s="249">
        <v>85.414874139967111</v>
      </c>
    </row>
    <row r="484" spans="2:3" x14ac:dyDescent="0.25">
      <c r="B484" s="250">
        <v>421</v>
      </c>
      <c r="C484" s="249">
        <v>128.43381133795353</v>
      </c>
    </row>
    <row r="485" spans="2:3" x14ac:dyDescent="0.25">
      <c r="B485" s="250">
        <v>422</v>
      </c>
      <c r="C485" s="249">
        <v>136.22025156111218</v>
      </c>
    </row>
    <row r="486" spans="2:3" x14ac:dyDescent="0.25">
      <c r="B486" s="250">
        <v>423</v>
      </c>
      <c r="C486" s="249">
        <v>80.31829057980687</v>
      </c>
    </row>
    <row r="487" spans="2:3" x14ac:dyDescent="0.25">
      <c r="B487" s="250">
        <v>424</v>
      </c>
      <c r="C487" s="249">
        <v>140.04847662441335</v>
      </c>
    </row>
    <row r="488" spans="2:3" x14ac:dyDescent="0.25">
      <c r="B488" s="250">
        <v>425</v>
      </c>
      <c r="C488" s="249">
        <v>134.28086120749907</v>
      </c>
    </row>
    <row r="489" spans="2:3" x14ac:dyDescent="0.25">
      <c r="B489" s="250">
        <v>426</v>
      </c>
      <c r="C489" s="249">
        <v>115.56056310291258</v>
      </c>
    </row>
    <row r="490" spans="2:3" x14ac:dyDescent="0.25">
      <c r="B490" s="250">
        <v>427</v>
      </c>
      <c r="C490" s="249">
        <v>134.5979121803918</v>
      </c>
    </row>
    <row r="491" spans="2:3" x14ac:dyDescent="0.25">
      <c r="B491" s="250">
        <v>428</v>
      </c>
      <c r="C491" s="249">
        <v>88.811436686923031</v>
      </c>
    </row>
    <row r="492" spans="2:3" x14ac:dyDescent="0.25">
      <c r="B492" s="250">
        <v>429</v>
      </c>
      <c r="C492" s="249">
        <v>114.03226201919044</v>
      </c>
    </row>
    <row r="493" spans="2:3" x14ac:dyDescent="0.25">
      <c r="B493" s="250">
        <v>430</v>
      </c>
      <c r="C493" s="249">
        <v>63.521113584233873</v>
      </c>
    </row>
    <row r="494" spans="2:3" x14ac:dyDescent="0.25">
      <c r="B494" s="250">
        <v>431</v>
      </c>
      <c r="C494" s="249">
        <v>82.103776416766507</v>
      </c>
    </row>
    <row r="495" spans="2:3" x14ac:dyDescent="0.25">
      <c r="B495" s="250">
        <v>432</v>
      </c>
      <c r="C495" s="249">
        <v>72.574387585382539</v>
      </c>
    </row>
    <row r="496" spans="2:3" x14ac:dyDescent="0.25">
      <c r="B496" s="250">
        <v>433</v>
      </c>
      <c r="C496" s="249">
        <v>141.37568353609757</v>
      </c>
    </row>
    <row r="497" spans="2:3" x14ac:dyDescent="0.25">
      <c r="B497" s="250">
        <v>434</v>
      </c>
      <c r="C497" s="249">
        <v>127.67625995250401</v>
      </c>
    </row>
    <row r="498" spans="2:3" x14ac:dyDescent="0.25">
      <c r="B498" s="250">
        <v>435</v>
      </c>
      <c r="C498" s="249">
        <v>125.62981819686405</v>
      </c>
    </row>
    <row r="499" spans="2:3" x14ac:dyDescent="0.25">
      <c r="B499" s="250">
        <v>436</v>
      </c>
      <c r="C499" s="249">
        <v>156.71347161541101</v>
      </c>
    </row>
    <row r="500" spans="2:3" x14ac:dyDescent="0.25">
      <c r="B500" s="250">
        <v>437</v>
      </c>
      <c r="C500" s="249">
        <v>132.39358187207384</v>
      </c>
    </row>
    <row r="501" spans="2:3" x14ac:dyDescent="0.25">
      <c r="B501" s="250">
        <v>438</v>
      </c>
      <c r="C501" s="249">
        <v>79.225214072396781</v>
      </c>
    </row>
    <row r="502" spans="2:3" x14ac:dyDescent="0.25">
      <c r="B502" s="250">
        <v>439</v>
      </c>
      <c r="C502" s="249">
        <v>153.7401851792045</v>
      </c>
    </row>
    <row r="503" spans="2:3" x14ac:dyDescent="0.25">
      <c r="B503" s="250">
        <v>440</v>
      </c>
      <c r="C503" s="249">
        <v>98.272693526433898</v>
      </c>
    </row>
    <row r="504" spans="2:3" x14ac:dyDescent="0.25">
      <c r="B504" s="250">
        <v>441</v>
      </c>
      <c r="C504" s="249">
        <v>116.21936548967507</v>
      </c>
    </row>
    <row r="505" spans="2:3" x14ac:dyDescent="0.25">
      <c r="B505" s="250">
        <v>442</v>
      </c>
      <c r="C505" s="249">
        <v>142.97970003061531</v>
      </c>
    </row>
    <row r="506" spans="2:3" x14ac:dyDescent="0.25">
      <c r="B506" s="250">
        <v>443</v>
      </c>
      <c r="C506" s="249">
        <v>121.10495521115496</v>
      </c>
    </row>
    <row r="507" spans="2:3" x14ac:dyDescent="0.25">
      <c r="B507" s="250">
        <v>444</v>
      </c>
      <c r="C507" s="249">
        <v>157.68155622783675</v>
      </c>
    </row>
    <row r="508" spans="2:3" x14ac:dyDescent="0.25">
      <c r="B508" s="250">
        <v>445</v>
      </c>
      <c r="C508" s="249">
        <v>102.2071401414798</v>
      </c>
    </row>
    <row r="509" spans="2:3" x14ac:dyDescent="0.25">
      <c r="B509" s="250">
        <v>446</v>
      </c>
      <c r="C509" s="249">
        <v>122.77439438480467</v>
      </c>
    </row>
    <row r="510" spans="2:3" x14ac:dyDescent="0.25">
      <c r="B510" s="250">
        <v>447</v>
      </c>
      <c r="C510" s="249">
        <v>63.038949720617268</v>
      </c>
    </row>
    <row r="511" spans="2:3" x14ac:dyDescent="0.25">
      <c r="B511" s="250">
        <v>448</v>
      </c>
      <c r="C511" s="249">
        <v>125.20352548942732</v>
      </c>
    </row>
    <row r="512" spans="2:3" x14ac:dyDescent="0.25">
      <c r="B512" s="250">
        <v>449</v>
      </c>
      <c r="C512" s="249">
        <v>191.42189107634084</v>
      </c>
    </row>
    <row r="513" spans="2:3" x14ac:dyDescent="0.25">
      <c r="B513" s="250">
        <v>450</v>
      </c>
      <c r="C513" s="249">
        <v>115.60032458278093</v>
      </c>
    </row>
    <row r="514" spans="2:3" x14ac:dyDescent="0.25">
      <c r="B514" s="250">
        <v>451</v>
      </c>
      <c r="C514" s="249">
        <v>140.60693319157187</v>
      </c>
    </row>
    <row r="515" spans="2:3" x14ac:dyDescent="0.25">
      <c r="B515" s="250">
        <v>452</v>
      </c>
      <c r="C515" s="249">
        <v>144.37044756912289</v>
      </c>
    </row>
    <row r="516" spans="2:3" x14ac:dyDescent="0.25">
      <c r="B516" s="250">
        <v>453</v>
      </c>
      <c r="C516" s="249">
        <v>126.98197758744939</v>
      </c>
    </row>
    <row r="517" spans="2:3" x14ac:dyDescent="0.25">
      <c r="B517" s="250">
        <v>454</v>
      </c>
      <c r="C517" s="249">
        <v>111.88099557091708</v>
      </c>
    </row>
    <row r="518" spans="2:3" x14ac:dyDescent="0.25">
      <c r="B518" s="250">
        <v>455</v>
      </c>
      <c r="C518" s="249">
        <v>135.45542523965915</v>
      </c>
    </row>
    <row r="519" spans="2:3" x14ac:dyDescent="0.25">
      <c r="B519" s="250">
        <v>456</v>
      </c>
      <c r="C519" s="249">
        <v>115.20737982990286</v>
      </c>
    </row>
    <row r="520" spans="2:3" x14ac:dyDescent="0.25">
      <c r="B520" s="250">
        <v>457</v>
      </c>
      <c r="C520" s="249">
        <v>107.04402305842818</v>
      </c>
    </row>
    <row r="521" spans="2:3" x14ac:dyDescent="0.25">
      <c r="B521" s="250">
        <v>458</v>
      </c>
      <c r="C521" s="249">
        <v>79.022604586112479</v>
      </c>
    </row>
    <row r="522" spans="2:3" x14ac:dyDescent="0.25">
      <c r="B522" s="250">
        <v>459</v>
      </c>
      <c r="C522" s="249">
        <v>108.75126826862018</v>
      </c>
    </row>
    <row r="523" spans="2:3" x14ac:dyDescent="0.25">
      <c r="B523" s="250">
        <v>460</v>
      </c>
      <c r="C523" s="249">
        <v>127.21528382443556</v>
      </c>
    </row>
    <row r="524" spans="2:3" x14ac:dyDescent="0.25">
      <c r="B524" s="250">
        <v>461</v>
      </c>
      <c r="C524" s="249">
        <v>102.34710729397707</v>
      </c>
    </row>
    <row r="525" spans="2:3" x14ac:dyDescent="0.25">
      <c r="B525" s="250">
        <v>462</v>
      </c>
      <c r="C525" s="249">
        <v>145.24586982204733</v>
      </c>
    </row>
    <row r="526" spans="2:3" x14ac:dyDescent="0.25">
      <c r="B526" s="250">
        <v>463</v>
      </c>
      <c r="C526" s="249">
        <v>167.04563546838259</v>
      </c>
    </row>
    <row r="527" spans="2:3" x14ac:dyDescent="0.25">
      <c r="B527" s="250">
        <v>464</v>
      </c>
      <c r="C527" s="249">
        <v>110.47731076982831</v>
      </c>
    </row>
    <row r="528" spans="2:3" x14ac:dyDescent="0.25">
      <c r="B528" s="250">
        <v>465</v>
      </c>
      <c r="C528" s="249">
        <v>151.71485710952913</v>
      </c>
    </row>
    <row r="529" spans="2:3" x14ac:dyDescent="0.25">
      <c r="B529" s="250">
        <v>466</v>
      </c>
      <c r="C529" s="249">
        <v>125.91174311606395</v>
      </c>
    </row>
    <row r="530" spans="2:3" x14ac:dyDescent="0.25">
      <c r="B530" s="250">
        <v>467</v>
      </c>
      <c r="C530" s="249">
        <v>112.47772146990927</v>
      </c>
    </row>
    <row r="531" spans="2:3" x14ac:dyDescent="0.25">
      <c r="B531" s="250">
        <v>468</v>
      </c>
      <c r="C531" s="249">
        <v>111.67824303552719</v>
      </c>
    </row>
    <row r="532" spans="2:3" x14ac:dyDescent="0.25">
      <c r="B532" s="250">
        <v>469</v>
      </c>
      <c r="C532" s="249">
        <v>124.02961115591738</v>
      </c>
    </row>
    <row r="533" spans="2:3" x14ac:dyDescent="0.25">
      <c r="B533" s="250">
        <v>470</v>
      </c>
      <c r="C533" s="249">
        <v>104.96953648622791</v>
      </c>
    </row>
    <row r="534" spans="2:3" x14ac:dyDescent="0.25">
      <c r="B534" s="250">
        <v>471</v>
      </c>
      <c r="C534" s="249">
        <v>109.35979927358889</v>
      </c>
    </row>
    <row r="535" spans="2:3" x14ac:dyDescent="0.25">
      <c r="B535" s="250">
        <v>472</v>
      </c>
      <c r="C535" s="249">
        <v>123.95748924300889</v>
      </c>
    </row>
    <row r="536" spans="2:3" x14ac:dyDescent="0.25">
      <c r="B536" s="250">
        <v>473</v>
      </c>
      <c r="C536" s="249">
        <v>125.01672785184574</v>
      </c>
    </row>
    <row r="537" spans="2:3" x14ac:dyDescent="0.25">
      <c r="B537" s="250">
        <v>474</v>
      </c>
      <c r="C537" s="249">
        <v>83.432786453921395</v>
      </c>
    </row>
    <row r="538" spans="2:3" x14ac:dyDescent="0.25">
      <c r="B538" s="250">
        <v>475</v>
      </c>
      <c r="C538" s="249">
        <v>164.11663310091774</v>
      </c>
    </row>
    <row r="539" spans="2:3" x14ac:dyDescent="0.25">
      <c r="B539" s="250">
        <v>476</v>
      </c>
      <c r="C539" s="249">
        <v>77.330980056992175</v>
      </c>
    </row>
    <row r="540" spans="2:3" x14ac:dyDescent="0.25">
      <c r="B540" s="250">
        <v>477</v>
      </c>
      <c r="C540" s="249">
        <v>117.65159113586863</v>
      </c>
    </row>
    <row r="541" spans="2:3" x14ac:dyDescent="0.25">
      <c r="B541" s="250">
        <v>478</v>
      </c>
      <c r="C541" s="249">
        <v>165.79756678641232</v>
      </c>
    </row>
    <row r="542" spans="2:3" x14ac:dyDescent="0.25">
      <c r="B542" s="250">
        <v>479</v>
      </c>
      <c r="C542" s="249">
        <v>100.32758068912753</v>
      </c>
    </row>
    <row r="543" spans="2:3" x14ac:dyDescent="0.25">
      <c r="B543" s="250">
        <v>480</v>
      </c>
      <c r="C543" s="249">
        <v>147.22877414434626</v>
      </c>
    </row>
    <row r="544" spans="2:3" x14ac:dyDescent="0.25">
      <c r="B544" s="250">
        <v>481</v>
      </c>
      <c r="C544" s="249">
        <v>135.75471849040929</v>
      </c>
    </row>
    <row r="545" spans="2:3" x14ac:dyDescent="0.25">
      <c r="B545" s="250">
        <v>482</v>
      </c>
      <c r="C545" s="249">
        <v>93.809905475097452</v>
      </c>
    </row>
    <row r="546" spans="2:3" x14ac:dyDescent="0.25">
      <c r="B546" s="250">
        <v>483</v>
      </c>
      <c r="C546" s="249">
        <v>109.82259097914203</v>
      </c>
    </row>
    <row r="547" spans="2:3" x14ac:dyDescent="0.25">
      <c r="B547" s="250">
        <v>484</v>
      </c>
      <c r="C547" s="249">
        <v>150.55784262002072</v>
      </c>
    </row>
    <row r="548" spans="2:3" x14ac:dyDescent="0.25">
      <c r="B548" s="250">
        <v>485</v>
      </c>
      <c r="C548" s="249">
        <v>136.88786930816292</v>
      </c>
    </row>
    <row r="549" spans="2:3" x14ac:dyDescent="0.25">
      <c r="B549" s="250">
        <v>486</v>
      </c>
      <c r="C549" s="249">
        <v>137.98729024627877</v>
      </c>
    </row>
    <row r="550" spans="2:3" x14ac:dyDescent="0.25">
      <c r="B550" s="250">
        <v>487</v>
      </c>
      <c r="C550" s="249">
        <v>82.11034047198396</v>
      </c>
    </row>
    <row r="551" spans="2:3" x14ac:dyDescent="0.25">
      <c r="B551" s="250">
        <v>488</v>
      </c>
      <c r="C551" s="249">
        <v>115.19404000508526</v>
      </c>
    </row>
    <row r="552" spans="2:3" x14ac:dyDescent="0.25">
      <c r="B552" s="250">
        <v>489</v>
      </c>
      <c r="C552" s="249">
        <v>81.866866026928108</v>
      </c>
    </row>
    <row r="553" spans="2:3" x14ac:dyDescent="0.25">
      <c r="B553" s="250">
        <v>490</v>
      </c>
      <c r="C553" s="249">
        <v>125.04638044695156</v>
      </c>
    </row>
    <row r="554" spans="2:3" x14ac:dyDescent="0.25">
      <c r="B554" s="250">
        <v>491</v>
      </c>
      <c r="C554" s="249">
        <v>108.87768358282416</v>
      </c>
    </row>
    <row r="555" spans="2:3" x14ac:dyDescent="0.25">
      <c r="B555" s="250">
        <v>492</v>
      </c>
      <c r="C555" s="249">
        <v>121.89230616954845</v>
      </c>
    </row>
    <row r="556" spans="2:3" x14ac:dyDescent="0.25">
      <c r="B556" s="250">
        <v>493</v>
      </c>
      <c r="C556" s="249">
        <v>132.05635471885361</v>
      </c>
    </row>
    <row r="557" spans="2:3" x14ac:dyDescent="0.25">
      <c r="B557" s="250">
        <v>494</v>
      </c>
      <c r="C557" s="249">
        <v>128.41432683935474</v>
      </c>
    </row>
    <row r="558" spans="2:3" x14ac:dyDescent="0.25">
      <c r="B558" s="250">
        <v>495</v>
      </c>
      <c r="C558" s="249">
        <v>108.59506783355187</v>
      </c>
    </row>
    <row r="559" spans="2:3" x14ac:dyDescent="0.25">
      <c r="B559" s="250">
        <v>496</v>
      </c>
      <c r="C559" s="249">
        <v>145.18332219535108</v>
      </c>
    </row>
    <row r="560" spans="2:3" x14ac:dyDescent="0.25">
      <c r="B560" s="250">
        <v>497</v>
      </c>
      <c r="C560" s="249">
        <v>92.911873995068632</v>
      </c>
    </row>
    <row r="561" spans="2:3" x14ac:dyDescent="0.25">
      <c r="B561" s="250">
        <v>498</v>
      </c>
      <c r="C561" s="249">
        <v>131.78809701425988</v>
      </c>
    </row>
    <row r="562" spans="2:3" x14ac:dyDescent="0.25">
      <c r="B562" s="250">
        <v>499</v>
      </c>
      <c r="C562" s="249">
        <v>96.640773030612095</v>
      </c>
    </row>
    <row r="563" spans="2:3" x14ac:dyDescent="0.25">
      <c r="B563" s="250">
        <v>500</v>
      </c>
      <c r="C563" s="249">
        <v>153.37348125002751</v>
      </c>
    </row>
    <row r="564" spans="2:3" x14ac:dyDescent="0.25">
      <c r="B564" s="250">
        <v>501</v>
      </c>
      <c r="C564" s="249">
        <v>128.42334257981375</v>
      </c>
    </row>
    <row r="565" spans="2:3" x14ac:dyDescent="0.25">
      <c r="B565" s="250">
        <v>502</v>
      </c>
      <c r="C565" s="249">
        <v>120.62573577733924</v>
      </c>
    </row>
    <row r="566" spans="2:3" x14ac:dyDescent="0.25">
      <c r="B566" s="250">
        <v>503</v>
      </c>
      <c r="C566" s="249">
        <v>154.58787608359154</v>
      </c>
    </row>
    <row r="567" spans="2:3" x14ac:dyDescent="0.25">
      <c r="B567" s="250">
        <v>504</v>
      </c>
      <c r="C567" s="249">
        <v>124.34884155574038</v>
      </c>
    </row>
    <row r="568" spans="2:3" x14ac:dyDescent="0.25">
      <c r="B568" s="250">
        <v>505</v>
      </c>
      <c r="C568" s="249">
        <v>108.29889557015993</v>
      </c>
    </row>
    <row r="569" spans="2:3" x14ac:dyDescent="0.25">
      <c r="B569" s="250">
        <v>506</v>
      </c>
      <c r="C569" s="249">
        <v>121.31684497931367</v>
      </c>
    </row>
    <row r="570" spans="2:3" x14ac:dyDescent="0.25">
      <c r="B570" s="250">
        <v>507</v>
      </c>
      <c r="C570" s="249">
        <v>103.66320170744375</v>
      </c>
    </row>
    <row r="571" spans="2:3" x14ac:dyDescent="0.25">
      <c r="B571" s="250">
        <v>508</v>
      </c>
      <c r="C571" s="249">
        <v>122.3887071049049</v>
      </c>
    </row>
    <row r="572" spans="2:3" x14ac:dyDescent="0.25">
      <c r="B572" s="250">
        <v>509</v>
      </c>
      <c r="C572" s="249">
        <v>105.68329829696243</v>
      </c>
    </row>
    <row r="573" spans="2:3" x14ac:dyDescent="0.25">
      <c r="B573" s="250">
        <v>510</v>
      </c>
      <c r="C573" s="249">
        <v>112.67416686119175</v>
      </c>
    </row>
    <row r="574" spans="2:3" x14ac:dyDescent="0.25">
      <c r="B574" s="250">
        <v>511</v>
      </c>
      <c r="C574" s="249">
        <v>132.38976144482254</v>
      </c>
    </row>
    <row r="575" spans="2:3" x14ac:dyDescent="0.25">
      <c r="B575" s="250">
        <v>512</v>
      </c>
      <c r="C575" s="249">
        <v>96.000569153966325</v>
      </c>
    </row>
    <row r="576" spans="2:3" x14ac:dyDescent="0.25">
      <c r="B576" s="250">
        <v>513</v>
      </c>
      <c r="C576" s="249">
        <v>123.96590119247831</v>
      </c>
    </row>
    <row r="577" spans="2:3" x14ac:dyDescent="0.25">
      <c r="B577" s="250">
        <v>514</v>
      </c>
      <c r="C577" s="249">
        <v>106.35007378285458</v>
      </c>
    </row>
    <row r="578" spans="2:3" x14ac:dyDescent="0.25">
      <c r="B578" s="250">
        <v>515</v>
      </c>
      <c r="C578" s="249">
        <v>169.55243107761589</v>
      </c>
    </row>
    <row r="579" spans="2:3" x14ac:dyDescent="0.25">
      <c r="B579" s="250">
        <v>516</v>
      </c>
      <c r="C579" s="249">
        <v>71.872797010503092</v>
      </c>
    </row>
    <row r="580" spans="2:3" x14ac:dyDescent="0.25">
      <c r="B580" s="250">
        <v>517</v>
      </c>
      <c r="C580" s="249">
        <v>143.09908004773101</v>
      </c>
    </row>
    <row r="581" spans="2:3" x14ac:dyDescent="0.25">
      <c r="B581" s="250">
        <v>518</v>
      </c>
      <c r="C581" s="249">
        <v>115.49274185255659</v>
      </c>
    </row>
    <row r="582" spans="2:3" x14ac:dyDescent="0.25">
      <c r="B582" s="250">
        <v>519</v>
      </c>
      <c r="C582" s="249">
        <v>120.42666166436798</v>
      </c>
    </row>
    <row r="583" spans="2:3" x14ac:dyDescent="0.25">
      <c r="B583" s="250">
        <v>520</v>
      </c>
      <c r="C583" s="249">
        <v>98.978868165087917</v>
      </c>
    </row>
    <row r="584" spans="2:3" x14ac:dyDescent="0.25">
      <c r="B584" s="250">
        <v>521</v>
      </c>
      <c r="C584" s="249">
        <v>112.4199470824844</v>
      </c>
    </row>
    <row r="585" spans="2:3" x14ac:dyDescent="0.25">
      <c r="B585" s="250">
        <v>522</v>
      </c>
      <c r="C585" s="249">
        <v>155.26689272444486</v>
      </c>
    </row>
    <row r="586" spans="2:3" x14ac:dyDescent="0.25">
      <c r="B586" s="250">
        <v>523</v>
      </c>
      <c r="C586" s="249">
        <v>168.46638765137288</v>
      </c>
    </row>
    <row r="587" spans="2:3" x14ac:dyDescent="0.25">
      <c r="B587" s="250">
        <v>524</v>
      </c>
      <c r="C587" s="249">
        <v>88.414075675763655</v>
      </c>
    </row>
    <row r="588" spans="2:3" x14ac:dyDescent="0.25">
      <c r="B588" s="250">
        <v>525</v>
      </c>
      <c r="C588" s="249">
        <v>143.9528846160959</v>
      </c>
    </row>
    <row r="589" spans="2:3" x14ac:dyDescent="0.25">
      <c r="B589" s="250">
        <v>526</v>
      </c>
      <c r="C589" s="249">
        <v>129.53652607700735</v>
      </c>
    </row>
    <row r="590" spans="2:3" x14ac:dyDescent="0.25">
      <c r="B590" s="250">
        <v>527</v>
      </c>
      <c r="C590" s="249">
        <v>122.38477668102229</v>
      </c>
    </row>
    <row r="591" spans="2:3" x14ac:dyDescent="0.25">
      <c r="B591" s="250">
        <v>528</v>
      </c>
      <c r="C591" s="249">
        <v>133.35454422703745</v>
      </c>
    </row>
    <row r="592" spans="2:3" x14ac:dyDescent="0.25">
      <c r="B592" s="250">
        <v>529</v>
      </c>
      <c r="C592" s="249">
        <v>139.72266642646406</v>
      </c>
    </row>
    <row r="593" spans="2:3" x14ac:dyDescent="0.25">
      <c r="B593" s="250">
        <v>530</v>
      </c>
      <c r="C593" s="249">
        <v>136.34332067772471</v>
      </c>
    </row>
    <row r="594" spans="2:3" x14ac:dyDescent="0.25">
      <c r="B594" s="250">
        <v>531</v>
      </c>
      <c r="C594" s="249">
        <v>97.089762169256545</v>
      </c>
    </row>
    <row r="595" spans="2:3" x14ac:dyDescent="0.25">
      <c r="B595" s="250">
        <v>532</v>
      </c>
      <c r="C595" s="249">
        <v>50.958515417497253</v>
      </c>
    </row>
    <row r="596" spans="2:3" x14ac:dyDescent="0.25">
      <c r="B596" s="250">
        <v>533</v>
      </c>
      <c r="C596" s="249">
        <v>122.72068896798491</v>
      </c>
    </row>
    <row r="597" spans="2:3" x14ac:dyDescent="0.25">
      <c r="B597" s="250">
        <v>534</v>
      </c>
      <c r="C597" s="249">
        <v>95.992250044598521</v>
      </c>
    </row>
    <row r="598" spans="2:3" x14ac:dyDescent="0.25">
      <c r="B598" s="250">
        <v>535</v>
      </c>
      <c r="C598" s="249">
        <v>126.15083313017152</v>
      </c>
    </row>
    <row r="599" spans="2:3" x14ac:dyDescent="0.25">
      <c r="B599" s="250">
        <v>536</v>
      </c>
      <c r="C599" s="249">
        <v>138.55830022398109</v>
      </c>
    </row>
    <row r="600" spans="2:3" x14ac:dyDescent="0.25">
      <c r="B600" s="250">
        <v>537</v>
      </c>
      <c r="C600" s="249">
        <v>130.25938842397306</v>
      </c>
    </row>
    <row r="601" spans="2:3" x14ac:dyDescent="0.25">
      <c r="B601" s="250">
        <v>538</v>
      </c>
      <c r="C601" s="249">
        <v>147.27312009541347</v>
      </c>
    </row>
    <row r="602" spans="2:3" x14ac:dyDescent="0.25">
      <c r="B602" s="250">
        <v>539</v>
      </c>
      <c r="C602" s="249">
        <v>89.899833687936777</v>
      </c>
    </row>
    <row r="603" spans="2:3" x14ac:dyDescent="0.25">
      <c r="B603" s="250">
        <v>540</v>
      </c>
      <c r="C603" s="249">
        <v>122.00177511906996</v>
      </c>
    </row>
    <row r="604" spans="2:3" x14ac:dyDescent="0.25">
      <c r="B604" s="250">
        <v>541</v>
      </c>
      <c r="C604" s="249">
        <v>98.333613474333291</v>
      </c>
    </row>
    <row r="605" spans="2:3" x14ac:dyDescent="0.25">
      <c r="B605" s="250">
        <v>542</v>
      </c>
      <c r="C605" s="249">
        <v>57.056068570195151</v>
      </c>
    </row>
    <row r="606" spans="2:3" x14ac:dyDescent="0.25">
      <c r="B606" s="250">
        <v>543</v>
      </c>
      <c r="C606" s="249">
        <v>148.99558294332729</v>
      </c>
    </row>
    <row r="607" spans="2:3" x14ac:dyDescent="0.25">
      <c r="B607" s="250">
        <v>544</v>
      </c>
      <c r="C607" s="249">
        <v>150.41884991072277</v>
      </c>
    </row>
    <row r="608" spans="2:3" x14ac:dyDescent="0.25">
      <c r="B608" s="250">
        <v>545</v>
      </c>
      <c r="C608" s="249">
        <v>74.078968803271707</v>
      </c>
    </row>
    <row r="609" spans="2:3" x14ac:dyDescent="0.25">
      <c r="B609" s="250">
        <v>546</v>
      </c>
      <c r="C609" s="249">
        <v>97.641118479601516</v>
      </c>
    </row>
    <row r="610" spans="2:3" x14ac:dyDescent="0.25">
      <c r="B610" s="250">
        <v>547</v>
      </c>
      <c r="C610" s="249">
        <v>124.98310213049999</v>
      </c>
    </row>
    <row r="611" spans="2:3" x14ac:dyDescent="0.25">
      <c r="B611" s="250">
        <v>548</v>
      </c>
      <c r="C611" s="249">
        <v>144.52974148615749</v>
      </c>
    </row>
    <row r="612" spans="2:3" x14ac:dyDescent="0.25">
      <c r="B612" s="250">
        <v>549</v>
      </c>
      <c r="C612" s="249">
        <v>150.46201052389094</v>
      </c>
    </row>
    <row r="613" spans="2:3" x14ac:dyDescent="0.25">
      <c r="B613" s="250">
        <v>550</v>
      </c>
      <c r="C613" s="249">
        <v>152.47492794874319</v>
      </c>
    </row>
    <row r="614" spans="2:3" x14ac:dyDescent="0.25">
      <c r="B614" s="250">
        <v>551</v>
      </c>
      <c r="C614" s="249">
        <v>90.501693840756644</v>
      </c>
    </row>
    <row r="615" spans="2:3" x14ac:dyDescent="0.25">
      <c r="B615" s="250">
        <v>552</v>
      </c>
      <c r="C615" s="249">
        <v>114.99498228892202</v>
      </c>
    </row>
    <row r="616" spans="2:3" x14ac:dyDescent="0.25">
      <c r="B616" s="250">
        <v>553</v>
      </c>
      <c r="C616" s="249">
        <v>153.72363628200526</v>
      </c>
    </row>
    <row r="617" spans="2:3" x14ac:dyDescent="0.25">
      <c r="B617" s="250">
        <v>554</v>
      </c>
      <c r="C617" s="249">
        <v>146.78225735472506</v>
      </c>
    </row>
    <row r="618" spans="2:3" x14ac:dyDescent="0.25">
      <c r="B618" s="250">
        <v>555</v>
      </c>
      <c r="C618" s="249">
        <v>134.42639250872074</v>
      </c>
    </row>
    <row r="619" spans="2:3" x14ac:dyDescent="0.25">
      <c r="B619" s="250">
        <v>556</v>
      </c>
      <c r="C619" s="249">
        <v>119.30299924282336</v>
      </c>
    </row>
    <row r="620" spans="2:3" x14ac:dyDescent="0.25">
      <c r="B620" s="250">
        <v>557</v>
      </c>
      <c r="C620" s="249">
        <v>108.97715320617461</v>
      </c>
    </row>
    <row r="621" spans="2:3" x14ac:dyDescent="0.25">
      <c r="B621" s="250">
        <v>558</v>
      </c>
      <c r="C621" s="249">
        <v>98.389378133842214</v>
      </c>
    </row>
    <row r="622" spans="2:3" x14ac:dyDescent="0.25">
      <c r="B622" s="250">
        <v>559</v>
      </c>
      <c r="C622" s="249">
        <v>157.33266844630521</v>
      </c>
    </row>
    <row r="623" spans="2:3" x14ac:dyDescent="0.25">
      <c r="B623" s="250">
        <v>560</v>
      </c>
      <c r="C623" s="249">
        <v>123.40097077929694</v>
      </c>
    </row>
    <row r="624" spans="2:3" x14ac:dyDescent="0.25">
      <c r="B624" s="250">
        <v>561</v>
      </c>
      <c r="C624" s="249">
        <v>110.6590885174909</v>
      </c>
    </row>
    <row r="625" spans="2:3" x14ac:dyDescent="0.25">
      <c r="B625" s="250">
        <v>562</v>
      </c>
      <c r="C625" s="249">
        <v>169.18722856106166</v>
      </c>
    </row>
    <row r="626" spans="2:3" x14ac:dyDescent="0.25">
      <c r="B626" s="250">
        <v>563</v>
      </c>
      <c r="C626" s="249">
        <v>110.87295931821521</v>
      </c>
    </row>
    <row r="627" spans="2:3" x14ac:dyDescent="0.25">
      <c r="B627" s="250">
        <v>564</v>
      </c>
      <c r="C627" s="249">
        <v>152.37201473388552</v>
      </c>
    </row>
    <row r="628" spans="2:3" x14ac:dyDescent="0.25">
      <c r="B628" s="250">
        <v>565</v>
      </c>
      <c r="C628" s="249">
        <v>146.51317125351085</v>
      </c>
    </row>
    <row r="629" spans="2:3" x14ac:dyDescent="0.25">
      <c r="B629" s="250">
        <v>566</v>
      </c>
      <c r="C629" s="249">
        <v>95.831978125546797</v>
      </c>
    </row>
    <row r="630" spans="2:3" x14ac:dyDescent="0.25">
      <c r="B630" s="250">
        <v>567</v>
      </c>
      <c r="C630" s="249">
        <v>119.77496158676422</v>
      </c>
    </row>
    <row r="631" spans="2:3" x14ac:dyDescent="0.25">
      <c r="B631" s="250">
        <v>568</v>
      </c>
      <c r="C631" s="249">
        <v>145.06880503770512</v>
      </c>
    </row>
    <row r="632" spans="2:3" x14ac:dyDescent="0.25">
      <c r="B632" s="250">
        <v>569</v>
      </c>
      <c r="C632" s="249">
        <v>111.06586348540932</v>
      </c>
    </row>
    <row r="633" spans="2:3" x14ac:dyDescent="0.25">
      <c r="B633" s="250">
        <v>570</v>
      </c>
      <c r="C633" s="249">
        <v>104.97608147879043</v>
      </c>
    </row>
    <row r="634" spans="2:3" x14ac:dyDescent="0.25">
      <c r="B634" s="250">
        <v>571</v>
      </c>
      <c r="C634" s="249">
        <v>119.12447252326943</v>
      </c>
    </row>
    <row r="635" spans="2:3" x14ac:dyDescent="0.25">
      <c r="B635" s="250">
        <v>572</v>
      </c>
      <c r="C635" s="249">
        <v>117.90215511806457</v>
      </c>
    </row>
    <row r="636" spans="2:3" x14ac:dyDescent="0.25">
      <c r="B636" s="250">
        <v>573</v>
      </c>
      <c r="C636" s="249">
        <v>103.58160015397846</v>
      </c>
    </row>
    <row r="637" spans="2:3" x14ac:dyDescent="0.25">
      <c r="B637" s="250">
        <v>574</v>
      </c>
      <c r="C637" s="249">
        <v>104.36466577228052</v>
      </c>
    </row>
    <row r="638" spans="2:3" x14ac:dyDescent="0.25">
      <c r="B638" s="250">
        <v>575</v>
      </c>
      <c r="C638" s="249">
        <v>100.08437446418324</v>
      </c>
    </row>
    <row r="639" spans="2:3" x14ac:dyDescent="0.25">
      <c r="B639" s="250">
        <v>576</v>
      </c>
      <c r="C639" s="249">
        <v>168.35230952346791</v>
      </c>
    </row>
    <row r="640" spans="2:3" x14ac:dyDescent="0.25">
      <c r="B640" s="250">
        <v>577</v>
      </c>
      <c r="C640" s="249">
        <v>91.457892054111014</v>
      </c>
    </row>
    <row r="641" spans="2:3" x14ac:dyDescent="0.25">
      <c r="B641" s="250">
        <v>578</v>
      </c>
      <c r="C641" s="249">
        <v>116.94669165677621</v>
      </c>
    </row>
    <row r="642" spans="2:3" x14ac:dyDescent="0.25">
      <c r="B642" s="250">
        <v>579</v>
      </c>
      <c r="C642" s="249">
        <v>114.39774474888847</v>
      </c>
    </row>
    <row r="643" spans="2:3" x14ac:dyDescent="0.25">
      <c r="B643" s="250">
        <v>580</v>
      </c>
      <c r="C643" s="249">
        <v>108.28840860245842</v>
      </c>
    </row>
    <row r="644" spans="2:3" x14ac:dyDescent="0.25">
      <c r="B644" s="250">
        <v>581</v>
      </c>
      <c r="C644" s="249">
        <v>102.21527430506781</v>
      </c>
    </row>
    <row r="645" spans="2:3" x14ac:dyDescent="0.25">
      <c r="B645" s="250">
        <v>582</v>
      </c>
      <c r="C645" s="249">
        <v>114.97747461721286</v>
      </c>
    </row>
    <row r="646" spans="2:3" x14ac:dyDescent="0.25">
      <c r="B646" s="250">
        <v>583</v>
      </c>
      <c r="C646" s="249">
        <v>97.354334455558956</v>
      </c>
    </row>
    <row r="647" spans="2:3" x14ac:dyDescent="0.25">
      <c r="B647" s="250">
        <v>584</v>
      </c>
      <c r="C647" s="249">
        <v>136.05848985915304</v>
      </c>
    </row>
    <row r="648" spans="2:3" x14ac:dyDescent="0.25">
      <c r="B648" s="250">
        <v>585</v>
      </c>
      <c r="C648" s="249">
        <v>117.49107025547573</v>
      </c>
    </row>
    <row r="649" spans="2:3" x14ac:dyDescent="0.25">
      <c r="B649" s="250">
        <v>586</v>
      </c>
      <c r="C649" s="249">
        <v>109.29083724149702</v>
      </c>
    </row>
    <row r="650" spans="2:3" x14ac:dyDescent="0.25">
      <c r="B650" s="250">
        <v>587</v>
      </c>
      <c r="C650" s="249">
        <v>129.55091493791187</v>
      </c>
    </row>
    <row r="651" spans="2:3" x14ac:dyDescent="0.25">
      <c r="B651" s="250">
        <v>588</v>
      </c>
      <c r="C651" s="249">
        <v>64.991746609584993</v>
      </c>
    </row>
    <row r="652" spans="2:3" x14ac:dyDescent="0.25">
      <c r="B652" s="250">
        <v>589</v>
      </c>
      <c r="C652" s="249">
        <v>127.71649911436731</v>
      </c>
    </row>
    <row r="653" spans="2:3" x14ac:dyDescent="0.25">
      <c r="B653" s="250">
        <v>590</v>
      </c>
      <c r="C653" s="249">
        <v>135.50260497112166</v>
      </c>
    </row>
    <row r="654" spans="2:3" x14ac:dyDescent="0.25">
      <c r="B654" s="250">
        <v>591</v>
      </c>
      <c r="C654" s="249">
        <v>85.649831582914857</v>
      </c>
    </row>
    <row r="655" spans="2:3" x14ac:dyDescent="0.25">
      <c r="B655" s="250">
        <v>592</v>
      </c>
      <c r="C655" s="249">
        <v>104.18452651570279</v>
      </c>
    </row>
    <row r="656" spans="2:3" x14ac:dyDescent="0.25">
      <c r="B656" s="250">
        <v>593</v>
      </c>
      <c r="C656" s="249">
        <v>148.86535579099956</v>
      </c>
    </row>
    <row r="657" spans="2:3" x14ac:dyDescent="0.25">
      <c r="B657" s="250">
        <v>594</v>
      </c>
      <c r="C657" s="249">
        <v>111.19325165166427</v>
      </c>
    </row>
    <row r="658" spans="2:3" x14ac:dyDescent="0.25">
      <c r="B658" s="250">
        <v>595</v>
      </c>
      <c r="C658" s="249">
        <v>140.26305918877924</v>
      </c>
    </row>
    <row r="659" spans="2:3" x14ac:dyDescent="0.25">
      <c r="B659" s="250">
        <v>596</v>
      </c>
      <c r="C659" s="249">
        <v>147.42336487893436</v>
      </c>
    </row>
    <row r="660" spans="2:3" x14ac:dyDescent="0.25">
      <c r="B660" s="250">
        <v>597</v>
      </c>
      <c r="C660" s="249">
        <v>152.96694898014505</v>
      </c>
    </row>
    <row r="661" spans="2:3" x14ac:dyDescent="0.25">
      <c r="B661" s="250">
        <v>598</v>
      </c>
      <c r="C661" s="249">
        <v>118.21187153838568</v>
      </c>
    </row>
    <row r="662" spans="2:3" x14ac:dyDescent="0.25">
      <c r="B662" s="250">
        <v>599</v>
      </c>
      <c r="C662" s="249">
        <v>84.138604310157717</v>
      </c>
    </row>
    <row r="663" spans="2:3" x14ac:dyDescent="0.25">
      <c r="B663" s="250">
        <v>600</v>
      </c>
      <c r="C663" s="249">
        <v>113.84711106468912</v>
      </c>
    </row>
    <row r="664" spans="2:3" x14ac:dyDescent="0.25">
      <c r="B664" s="250">
        <v>601</v>
      </c>
      <c r="C664" s="249">
        <v>126.25415317785107</v>
      </c>
    </row>
    <row r="665" spans="2:3" x14ac:dyDescent="0.25">
      <c r="B665" s="250">
        <v>602</v>
      </c>
      <c r="C665" s="249">
        <v>113.53402381793289</v>
      </c>
    </row>
    <row r="666" spans="2:3" x14ac:dyDescent="0.25">
      <c r="B666" s="250">
        <v>603</v>
      </c>
      <c r="C666" s="249">
        <v>130.28112203862145</v>
      </c>
    </row>
    <row r="667" spans="2:3" x14ac:dyDescent="0.25">
      <c r="B667" s="250">
        <v>604</v>
      </c>
      <c r="C667" s="249">
        <v>80.967674582398558</v>
      </c>
    </row>
    <row r="668" spans="2:3" x14ac:dyDescent="0.25">
      <c r="B668" s="250">
        <v>605</v>
      </c>
      <c r="C668" s="249">
        <v>134.12946221221264</v>
      </c>
    </row>
    <row r="669" spans="2:3" x14ac:dyDescent="0.25">
      <c r="B669" s="250">
        <v>606</v>
      </c>
      <c r="C669" s="249">
        <v>131.35305758536757</v>
      </c>
    </row>
    <row r="670" spans="2:3" x14ac:dyDescent="0.25">
      <c r="B670" s="250">
        <v>607</v>
      </c>
      <c r="C670" s="249">
        <v>127.36414589417255</v>
      </c>
    </row>
    <row r="671" spans="2:3" x14ac:dyDescent="0.25">
      <c r="B671" s="250">
        <v>608</v>
      </c>
      <c r="C671" s="249">
        <v>112.23242029715502</v>
      </c>
    </row>
    <row r="672" spans="2:3" x14ac:dyDescent="0.25">
      <c r="B672" s="250">
        <v>609</v>
      </c>
      <c r="C672" s="249">
        <v>140.75178718453625</v>
      </c>
    </row>
    <row r="673" spans="2:3" x14ac:dyDescent="0.25">
      <c r="B673" s="250">
        <v>610</v>
      </c>
      <c r="C673" s="249">
        <v>67.572837900347238</v>
      </c>
    </row>
    <row r="674" spans="2:3" x14ac:dyDescent="0.25">
      <c r="B674" s="250">
        <v>611</v>
      </c>
      <c r="C674" s="249">
        <v>149.79485420390986</v>
      </c>
    </row>
    <row r="675" spans="2:3" x14ac:dyDescent="0.25">
      <c r="B675" s="250">
        <v>612</v>
      </c>
      <c r="C675" s="249">
        <v>133.60174296590881</v>
      </c>
    </row>
    <row r="676" spans="2:3" x14ac:dyDescent="0.25">
      <c r="B676" s="250">
        <v>613</v>
      </c>
      <c r="C676" s="249">
        <v>98.671588211567709</v>
      </c>
    </row>
    <row r="677" spans="2:3" x14ac:dyDescent="0.25">
      <c r="B677" s="250">
        <v>614</v>
      </c>
      <c r="C677" s="249">
        <v>150.98240397862287</v>
      </c>
    </row>
    <row r="678" spans="2:3" x14ac:dyDescent="0.25">
      <c r="B678" s="250">
        <v>615</v>
      </c>
      <c r="C678" s="249">
        <v>137.21892759308875</v>
      </c>
    </row>
    <row r="679" spans="2:3" x14ac:dyDescent="0.25">
      <c r="B679" s="250">
        <v>616</v>
      </c>
      <c r="C679" s="249">
        <v>93.23896949665928</v>
      </c>
    </row>
    <row r="680" spans="2:3" x14ac:dyDescent="0.25">
      <c r="B680" s="250">
        <v>617</v>
      </c>
      <c r="C680" s="249">
        <v>106.80019058945707</v>
      </c>
    </row>
    <row r="681" spans="2:3" x14ac:dyDescent="0.25">
      <c r="B681" s="250">
        <v>618</v>
      </c>
      <c r="C681" s="249">
        <v>105.50237280023799</v>
      </c>
    </row>
    <row r="682" spans="2:3" x14ac:dyDescent="0.25">
      <c r="B682" s="250">
        <v>619</v>
      </c>
      <c r="C682" s="249">
        <v>123.98716653841785</v>
      </c>
    </row>
    <row r="683" spans="2:3" x14ac:dyDescent="0.25">
      <c r="B683" s="250">
        <v>620</v>
      </c>
      <c r="C683" s="249">
        <v>134.02674981090715</v>
      </c>
    </row>
    <row r="684" spans="2:3" x14ac:dyDescent="0.25">
      <c r="B684" s="250">
        <v>621</v>
      </c>
      <c r="C684" s="249">
        <v>96.582080030567212</v>
      </c>
    </row>
    <row r="685" spans="2:3" x14ac:dyDescent="0.25">
      <c r="B685" s="250">
        <v>622</v>
      </c>
      <c r="C685" s="249">
        <v>100.59167549534789</v>
      </c>
    </row>
    <row r="686" spans="2:3" x14ac:dyDescent="0.25">
      <c r="B686" s="250">
        <v>623</v>
      </c>
      <c r="C686" s="249">
        <v>136.46991184243691</v>
      </c>
    </row>
    <row r="687" spans="2:3" x14ac:dyDescent="0.25">
      <c r="B687" s="250">
        <v>624</v>
      </c>
      <c r="C687" s="249">
        <v>88.12043683049454</v>
      </c>
    </row>
    <row r="688" spans="2:3" x14ac:dyDescent="0.25">
      <c r="B688" s="250">
        <v>625</v>
      </c>
      <c r="C688" s="249">
        <v>80.92357067373797</v>
      </c>
    </row>
    <row r="689" spans="2:3" x14ac:dyDescent="0.25">
      <c r="B689" s="250">
        <v>626</v>
      </c>
      <c r="C689" s="249">
        <v>108.80339538289559</v>
      </c>
    </row>
    <row r="690" spans="2:3" x14ac:dyDescent="0.25">
      <c r="B690" s="250">
        <v>627</v>
      </c>
      <c r="C690" s="249">
        <v>126.63199357876472</v>
      </c>
    </row>
    <row r="691" spans="2:3" x14ac:dyDescent="0.25">
      <c r="B691" s="250">
        <v>628</v>
      </c>
      <c r="C691" s="249">
        <v>109.34338113822051</v>
      </c>
    </row>
    <row r="692" spans="2:3" x14ac:dyDescent="0.25">
      <c r="B692" s="250">
        <v>629</v>
      </c>
      <c r="C692" s="249">
        <v>122.13361934528822</v>
      </c>
    </row>
    <row r="693" spans="2:3" x14ac:dyDescent="0.25">
      <c r="B693" s="250">
        <v>630</v>
      </c>
      <c r="C693" s="249">
        <v>139.27606428807354</v>
      </c>
    </row>
    <row r="694" spans="2:3" x14ac:dyDescent="0.25">
      <c r="B694" s="250">
        <v>631</v>
      </c>
      <c r="C694" s="249">
        <v>99.041017735014947</v>
      </c>
    </row>
    <row r="695" spans="2:3" x14ac:dyDescent="0.25">
      <c r="B695" s="250">
        <v>632</v>
      </c>
      <c r="C695" s="249">
        <v>128.36737840122763</v>
      </c>
    </row>
    <row r="696" spans="2:3" x14ac:dyDescent="0.25">
      <c r="B696" s="250">
        <v>633</v>
      </c>
      <c r="C696" s="249">
        <v>157.5837408375877</v>
      </c>
    </row>
    <row r="697" spans="2:3" x14ac:dyDescent="0.25">
      <c r="B697" s="250">
        <v>634</v>
      </c>
      <c r="C697" s="249">
        <v>148.05158772787621</v>
      </c>
    </row>
    <row r="698" spans="2:3" x14ac:dyDescent="0.25">
      <c r="B698" s="250">
        <v>635</v>
      </c>
      <c r="C698" s="249">
        <v>132.93729288343928</v>
      </c>
    </row>
    <row r="699" spans="2:3" x14ac:dyDescent="0.25">
      <c r="B699" s="250">
        <v>636</v>
      </c>
      <c r="C699" s="249">
        <v>97.089700898207582</v>
      </c>
    </row>
    <row r="700" spans="2:3" x14ac:dyDescent="0.25">
      <c r="B700" s="250">
        <v>637</v>
      </c>
      <c r="C700" s="249">
        <v>103.65585174362535</v>
      </c>
    </row>
    <row r="701" spans="2:3" x14ac:dyDescent="0.25">
      <c r="B701" s="250">
        <v>638</v>
      </c>
      <c r="C701" s="249">
        <v>117.84220474067845</v>
      </c>
    </row>
    <row r="702" spans="2:3" x14ac:dyDescent="0.25">
      <c r="B702" s="250">
        <v>639</v>
      </c>
      <c r="C702" s="249">
        <v>121.44368530224698</v>
      </c>
    </row>
    <row r="703" spans="2:3" x14ac:dyDescent="0.25">
      <c r="B703" s="250">
        <v>640</v>
      </c>
      <c r="C703" s="249">
        <v>130.48898530638837</v>
      </c>
    </row>
    <row r="704" spans="2:3" x14ac:dyDescent="0.25">
      <c r="B704" s="250">
        <v>641</v>
      </c>
      <c r="C704" s="249">
        <v>88.140114254578961</v>
      </c>
    </row>
    <row r="705" spans="2:3" x14ac:dyDescent="0.25">
      <c r="B705" s="250">
        <v>642</v>
      </c>
      <c r="C705" s="249">
        <v>116.75011558989524</v>
      </c>
    </row>
    <row r="706" spans="2:3" x14ac:dyDescent="0.25">
      <c r="B706" s="250">
        <v>643</v>
      </c>
      <c r="C706" s="249">
        <v>146.86330199521115</v>
      </c>
    </row>
    <row r="707" spans="2:3" x14ac:dyDescent="0.25">
      <c r="B707" s="250">
        <v>644</v>
      </c>
      <c r="C707" s="249">
        <v>128.36559790415114</v>
      </c>
    </row>
    <row r="708" spans="2:3" x14ac:dyDescent="0.25">
      <c r="B708" s="250">
        <v>645</v>
      </c>
      <c r="C708" s="249">
        <v>76.084274425665797</v>
      </c>
    </row>
    <row r="709" spans="2:3" x14ac:dyDescent="0.25">
      <c r="B709" s="250">
        <v>646</v>
      </c>
      <c r="C709" s="249">
        <v>102.76702049388169</v>
      </c>
    </row>
    <row r="710" spans="2:3" x14ac:dyDescent="0.25">
      <c r="B710" s="250">
        <v>647</v>
      </c>
      <c r="C710" s="249">
        <v>114.90999396639357</v>
      </c>
    </row>
    <row r="711" spans="2:3" x14ac:dyDescent="0.25">
      <c r="B711" s="250">
        <v>648</v>
      </c>
      <c r="C711" s="249">
        <v>107.01604844455254</v>
      </c>
    </row>
    <row r="712" spans="2:3" x14ac:dyDescent="0.25">
      <c r="B712" s="250">
        <v>649</v>
      </c>
      <c r="C712" s="249">
        <v>95.235105757294747</v>
      </c>
    </row>
    <row r="713" spans="2:3" x14ac:dyDescent="0.25">
      <c r="B713" s="250">
        <v>650</v>
      </c>
      <c r="C713" s="249">
        <v>132.26946197506265</v>
      </c>
    </row>
    <row r="714" spans="2:3" x14ac:dyDescent="0.25">
      <c r="B714" s="250">
        <v>651</v>
      </c>
      <c r="C714" s="249">
        <v>150.87772008754615</v>
      </c>
    </row>
    <row r="715" spans="2:3" x14ac:dyDescent="0.25">
      <c r="B715" s="250">
        <v>652</v>
      </c>
      <c r="C715" s="249">
        <v>116.66814557737555</v>
      </c>
    </row>
    <row r="716" spans="2:3" x14ac:dyDescent="0.25">
      <c r="B716" s="250">
        <v>653</v>
      </c>
      <c r="C716" s="249">
        <v>99.341854027942418</v>
      </c>
    </row>
    <row r="717" spans="2:3" x14ac:dyDescent="0.25">
      <c r="B717" s="250">
        <v>654</v>
      </c>
      <c r="C717" s="249">
        <v>128.34803308606075</v>
      </c>
    </row>
    <row r="718" spans="2:3" x14ac:dyDescent="0.25">
      <c r="B718" s="250">
        <v>655</v>
      </c>
      <c r="C718" s="249">
        <v>105.01694639694398</v>
      </c>
    </row>
    <row r="719" spans="2:3" x14ac:dyDescent="0.25">
      <c r="B719" s="250">
        <v>656</v>
      </c>
      <c r="C719" s="249">
        <v>131.3073041255756</v>
      </c>
    </row>
    <row r="720" spans="2:3" x14ac:dyDescent="0.25">
      <c r="B720" s="250">
        <v>657</v>
      </c>
      <c r="C720" s="249">
        <v>146.31114685556923</v>
      </c>
    </row>
    <row r="721" spans="2:3" x14ac:dyDescent="0.25">
      <c r="B721" s="250">
        <v>658</v>
      </c>
      <c r="C721" s="249">
        <v>137.18400663854086</v>
      </c>
    </row>
    <row r="722" spans="2:3" x14ac:dyDescent="0.25">
      <c r="B722" s="250">
        <v>659</v>
      </c>
      <c r="C722" s="249">
        <v>120.52840685008437</v>
      </c>
    </row>
    <row r="723" spans="2:3" x14ac:dyDescent="0.25">
      <c r="B723" s="250">
        <v>660</v>
      </c>
      <c r="C723" s="249">
        <v>122.31676224059764</v>
      </c>
    </row>
    <row r="724" spans="2:3" x14ac:dyDescent="0.25">
      <c r="B724" s="250">
        <v>661</v>
      </c>
      <c r="C724" s="249">
        <v>105.82593826617028</v>
      </c>
    </row>
    <row r="725" spans="2:3" x14ac:dyDescent="0.25">
      <c r="B725" s="250">
        <v>662</v>
      </c>
      <c r="C725" s="249">
        <v>91.95134958855347</v>
      </c>
    </row>
    <row r="726" spans="2:3" x14ac:dyDescent="0.25">
      <c r="B726" s="250">
        <v>663</v>
      </c>
      <c r="C726" s="249">
        <v>93.500789282108258</v>
      </c>
    </row>
    <row r="727" spans="2:3" x14ac:dyDescent="0.25">
      <c r="B727" s="250">
        <v>664</v>
      </c>
      <c r="C727" s="249">
        <v>107.31522449477424</v>
      </c>
    </row>
    <row r="728" spans="2:3" x14ac:dyDescent="0.25">
      <c r="B728" s="250">
        <v>665</v>
      </c>
      <c r="C728" s="249">
        <v>114.59003530576842</v>
      </c>
    </row>
    <row r="729" spans="2:3" x14ac:dyDescent="0.25">
      <c r="B729" s="250">
        <v>666</v>
      </c>
      <c r="C729" s="249">
        <v>99.458967595575345</v>
      </c>
    </row>
    <row r="730" spans="2:3" x14ac:dyDescent="0.25">
      <c r="B730" s="250">
        <v>667</v>
      </c>
      <c r="C730" s="249">
        <v>78.980151043702065</v>
      </c>
    </row>
    <row r="731" spans="2:3" x14ac:dyDescent="0.25">
      <c r="B731" s="250">
        <v>668</v>
      </c>
      <c r="C731" s="249">
        <v>140.24848145531803</v>
      </c>
    </row>
    <row r="732" spans="2:3" x14ac:dyDescent="0.25">
      <c r="B732" s="250">
        <v>669</v>
      </c>
      <c r="C732" s="249">
        <v>101.22807124603705</v>
      </c>
    </row>
    <row r="733" spans="2:3" x14ac:dyDescent="0.25">
      <c r="B733" s="250">
        <v>670</v>
      </c>
      <c r="C733" s="249">
        <v>120.29774455167581</v>
      </c>
    </row>
    <row r="734" spans="2:3" x14ac:dyDescent="0.25">
      <c r="B734" s="250">
        <v>671</v>
      </c>
      <c r="C734" s="249">
        <v>126.46146336307004</v>
      </c>
    </row>
    <row r="735" spans="2:3" x14ac:dyDescent="0.25">
      <c r="B735" s="250">
        <v>672</v>
      </c>
      <c r="C735" s="249">
        <v>138.3097090190291</v>
      </c>
    </row>
    <row r="736" spans="2:3" x14ac:dyDescent="0.25">
      <c r="B736" s="250">
        <v>673</v>
      </c>
      <c r="C736" s="249">
        <v>82.901523012959061</v>
      </c>
    </row>
    <row r="737" spans="2:3" x14ac:dyDescent="0.25">
      <c r="B737" s="250">
        <v>674</v>
      </c>
      <c r="C737" s="249">
        <v>84.418062291769701</v>
      </c>
    </row>
    <row r="738" spans="2:3" x14ac:dyDescent="0.25">
      <c r="B738" s="250">
        <v>675</v>
      </c>
      <c r="C738" s="249">
        <v>82.091364002817059</v>
      </c>
    </row>
    <row r="739" spans="2:3" x14ac:dyDescent="0.25">
      <c r="B739" s="250">
        <v>676</v>
      </c>
      <c r="C739" s="249">
        <v>133.13376715873994</v>
      </c>
    </row>
    <row r="740" spans="2:3" x14ac:dyDescent="0.25">
      <c r="B740" s="250">
        <v>677</v>
      </c>
      <c r="C740" s="249">
        <v>152.23130501677772</v>
      </c>
    </row>
    <row r="741" spans="2:3" x14ac:dyDescent="0.25">
      <c r="B741" s="250">
        <v>678</v>
      </c>
      <c r="C741" s="249">
        <v>80.830750480585664</v>
      </c>
    </row>
    <row r="742" spans="2:3" x14ac:dyDescent="0.25">
      <c r="B742" s="250">
        <v>679</v>
      </c>
      <c r="C742" s="249">
        <v>118.69340545428277</v>
      </c>
    </row>
    <row r="743" spans="2:3" x14ac:dyDescent="0.25">
      <c r="B743" s="250">
        <v>680</v>
      </c>
      <c r="C743" s="249">
        <v>135.62760867363707</v>
      </c>
    </row>
    <row r="744" spans="2:3" x14ac:dyDescent="0.25">
      <c r="B744" s="250">
        <v>681</v>
      </c>
      <c r="C744" s="249">
        <v>122.86047651409434</v>
      </c>
    </row>
    <row r="745" spans="2:3" x14ac:dyDescent="0.25">
      <c r="B745" s="250">
        <v>682</v>
      </c>
      <c r="C745" s="249">
        <v>124.68897494750439</v>
      </c>
    </row>
    <row r="746" spans="2:3" x14ac:dyDescent="0.25">
      <c r="B746" s="250">
        <v>683</v>
      </c>
      <c r="C746" s="249">
        <v>80.226843728558393</v>
      </c>
    </row>
    <row r="747" spans="2:3" x14ac:dyDescent="0.25">
      <c r="B747" s="250">
        <v>684</v>
      </c>
      <c r="C747" s="249">
        <v>147.25957032614906</v>
      </c>
    </row>
    <row r="748" spans="2:3" x14ac:dyDescent="0.25">
      <c r="B748" s="250">
        <v>685</v>
      </c>
      <c r="C748" s="249">
        <v>114.77923893402297</v>
      </c>
    </row>
    <row r="749" spans="2:3" x14ac:dyDescent="0.25">
      <c r="B749" s="250">
        <v>686</v>
      </c>
      <c r="C749" s="249">
        <v>118.89688149567671</v>
      </c>
    </row>
    <row r="750" spans="2:3" x14ac:dyDescent="0.25">
      <c r="B750" s="250">
        <v>687</v>
      </c>
      <c r="C750" s="249">
        <v>101.88215537770971</v>
      </c>
    </row>
    <row r="751" spans="2:3" x14ac:dyDescent="0.25">
      <c r="B751" s="250">
        <v>688</v>
      </c>
      <c r="C751" s="249">
        <v>101.77805790772257</v>
      </c>
    </row>
    <row r="752" spans="2:3" x14ac:dyDescent="0.25">
      <c r="B752" s="250">
        <v>689</v>
      </c>
      <c r="C752" s="249">
        <v>156.70389899547135</v>
      </c>
    </row>
    <row r="753" spans="2:3" x14ac:dyDescent="0.25">
      <c r="B753" s="250">
        <v>690</v>
      </c>
      <c r="C753" s="249">
        <v>155.2437602932344</v>
      </c>
    </row>
    <row r="754" spans="2:3" x14ac:dyDescent="0.25">
      <c r="B754" s="250">
        <v>691</v>
      </c>
      <c r="C754" s="249">
        <v>112.65017916049129</v>
      </c>
    </row>
    <row r="755" spans="2:3" x14ac:dyDescent="0.25">
      <c r="B755" s="250">
        <v>692</v>
      </c>
      <c r="C755" s="249">
        <v>109.5536944621786</v>
      </c>
    </row>
    <row r="756" spans="2:3" x14ac:dyDescent="0.25">
      <c r="B756" s="250">
        <v>693</v>
      </c>
      <c r="C756" s="249">
        <v>112.45835238613721</v>
      </c>
    </row>
    <row r="757" spans="2:3" x14ac:dyDescent="0.25">
      <c r="B757" s="250">
        <v>694</v>
      </c>
      <c r="C757" s="249">
        <v>108.6247861090075</v>
      </c>
    </row>
    <row r="758" spans="2:3" x14ac:dyDescent="0.25">
      <c r="B758" s="250">
        <v>695</v>
      </c>
      <c r="C758" s="249">
        <v>115.0935970298514</v>
      </c>
    </row>
    <row r="759" spans="2:3" x14ac:dyDescent="0.25">
      <c r="B759" s="250">
        <v>696</v>
      </c>
      <c r="C759" s="249">
        <v>126.37865336526808</v>
      </c>
    </row>
    <row r="760" spans="2:3" x14ac:dyDescent="0.25">
      <c r="B760" s="250">
        <v>697</v>
      </c>
      <c r="C760" s="249">
        <v>104.26231819654291</v>
      </c>
    </row>
    <row r="761" spans="2:3" x14ac:dyDescent="0.25">
      <c r="B761" s="250">
        <v>698</v>
      </c>
      <c r="C761" s="249">
        <v>122.72471119944015</v>
      </c>
    </row>
    <row r="762" spans="2:3" x14ac:dyDescent="0.25">
      <c r="B762" s="250">
        <v>699</v>
      </c>
      <c r="C762" s="249">
        <v>137.64416948762985</v>
      </c>
    </row>
    <row r="763" spans="2:3" x14ac:dyDescent="0.25">
      <c r="B763" s="250">
        <v>700</v>
      </c>
      <c r="C763" s="249">
        <v>50.017598125577621</v>
      </c>
    </row>
    <row r="764" spans="2:3" x14ac:dyDescent="0.25">
      <c r="B764" s="250">
        <v>701</v>
      </c>
      <c r="C764" s="249">
        <v>79.522934799684634</v>
      </c>
    </row>
    <row r="765" spans="2:3" x14ac:dyDescent="0.25">
      <c r="B765" s="250">
        <v>702</v>
      </c>
      <c r="C765" s="249">
        <v>135.40482257824215</v>
      </c>
    </row>
    <row r="766" spans="2:3" x14ac:dyDescent="0.25">
      <c r="B766" s="250">
        <v>703</v>
      </c>
      <c r="C766" s="249">
        <v>139.60802522065902</v>
      </c>
    </row>
    <row r="767" spans="2:3" x14ac:dyDescent="0.25">
      <c r="B767" s="250">
        <v>704</v>
      </c>
      <c r="C767" s="249">
        <v>103.97983842654293</v>
      </c>
    </row>
    <row r="768" spans="2:3" x14ac:dyDescent="0.25">
      <c r="B768" s="250">
        <v>705</v>
      </c>
      <c r="C768" s="249">
        <v>113.11785985572511</v>
      </c>
    </row>
    <row r="769" spans="2:3" x14ac:dyDescent="0.25">
      <c r="B769" s="250">
        <v>706</v>
      </c>
      <c r="C769" s="249">
        <v>111.71861504903212</v>
      </c>
    </row>
    <row r="770" spans="2:3" x14ac:dyDescent="0.25">
      <c r="B770" s="250">
        <v>707</v>
      </c>
      <c r="C770" s="249">
        <v>101.30150745218751</v>
      </c>
    </row>
    <row r="771" spans="2:3" x14ac:dyDescent="0.25">
      <c r="B771" s="250">
        <v>708</v>
      </c>
      <c r="C771" s="249">
        <v>122.39354686220821</v>
      </c>
    </row>
    <row r="772" spans="2:3" x14ac:dyDescent="0.25">
      <c r="B772" s="250">
        <v>709</v>
      </c>
      <c r="C772" s="249">
        <v>140.1939410072471</v>
      </c>
    </row>
    <row r="773" spans="2:3" x14ac:dyDescent="0.25">
      <c r="B773" s="250">
        <v>710</v>
      </c>
      <c r="C773" s="249">
        <v>126.72809344581307</v>
      </c>
    </row>
    <row r="774" spans="2:3" x14ac:dyDescent="0.25">
      <c r="B774" s="250">
        <v>711</v>
      </c>
      <c r="C774" s="249">
        <v>113.15526114925501</v>
      </c>
    </row>
    <row r="775" spans="2:3" x14ac:dyDescent="0.25">
      <c r="B775" s="250">
        <v>712</v>
      </c>
      <c r="C775" s="249">
        <v>145.47291452424349</v>
      </c>
    </row>
    <row r="776" spans="2:3" x14ac:dyDescent="0.25">
      <c r="B776" s="250">
        <v>713</v>
      </c>
      <c r="C776" s="249">
        <v>135.16725481738828</v>
      </c>
    </row>
    <row r="777" spans="2:3" x14ac:dyDescent="0.25">
      <c r="B777" s="250">
        <v>714</v>
      </c>
      <c r="C777" s="249">
        <v>192.78994620910817</v>
      </c>
    </row>
    <row r="778" spans="2:3" x14ac:dyDescent="0.25">
      <c r="B778" s="250">
        <v>715</v>
      </c>
      <c r="C778" s="249">
        <v>113.83150952421556</v>
      </c>
    </row>
    <row r="779" spans="2:3" x14ac:dyDescent="0.25">
      <c r="B779" s="250">
        <v>716</v>
      </c>
      <c r="C779" s="249">
        <v>158.95492296477923</v>
      </c>
    </row>
    <row r="780" spans="2:3" x14ac:dyDescent="0.25">
      <c r="B780" s="250">
        <v>717</v>
      </c>
      <c r="C780" s="249">
        <v>146.47220760881166</v>
      </c>
    </row>
    <row r="781" spans="2:3" x14ac:dyDescent="0.25">
      <c r="B781" s="250">
        <v>718</v>
      </c>
      <c r="C781" s="249">
        <v>81.17058174382538</v>
      </c>
    </row>
    <row r="782" spans="2:3" x14ac:dyDescent="0.25">
      <c r="B782" s="250">
        <v>719</v>
      </c>
      <c r="C782" s="249">
        <v>47.423832019352034</v>
      </c>
    </row>
    <row r="783" spans="2:3" x14ac:dyDescent="0.25">
      <c r="B783" s="250">
        <v>720</v>
      </c>
      <c r="C783" s="249">
        <v>96.748707437169998</v>
      </c>
    </row>
    <row r="784" spans="2:3" x14ac:dyDescent="0.25">
      <c r="B784" s="250">
        <v>721</v>
      </c>
      <c r="C784" s="249">
        <v>127.12448811152417</v>
      </c>
    </row>
    <row r="785" spans="2:3" x14ac:dyDescent="0.25">
      <c r="B785" s="250">
        <v>722</v>
      </c>
      <c r="C785" s="249">
        <v>123.57352441791204</v>
      </c>
    </row>
    <row r="786" spans="2:3" x14ac:dyDescent="0.25">
      <c r="B786" s="250">
        <v>723</v>
      </c>
      <c r="C786" s="249">
        <v>119.79877160252846</v>
      </c>
    </row>
    <row r="787" spans="2:3" x14ac:dyDescent="0.25">
      <c r="B787" s="250">
        <v>724</v>
      </c>
      <c r="C787" s="249">
        <v>117.10604448721472</v>
      </c>
    </row>
    <row r="788" spans="2:3" x14ac:dyDescent="0.25">
      <c r="B788" s="250">
        <v>725</v>
      </c>
      <c r="C788" s="249">
        <v>147.13712369372448</v>
      </c>
    </row>
    <row r="789" spans="2:3" x14ac:dyDescent="0.25">
      <c r="B789" s="250">
        <v>726</v>
      </c>
      <c r="C789" s="249">
        <v>101.54239026630947</v>
      </c>
    </row>
    <row r="790" spans="2:3" x14ac:dyDescent="0.25">
      <c r="B790" s="250">
        <v>727</v>
      </c>
      <c r="C790" s="249">
        <v>105.6057886257252</v>
      </c>
    </row>
    <row r="791" spans="2:3" x14ac:dyDescent="0.25">
      <c r="B791" s="250">
        <v>728</v>
      </c>
      <c r="C791" s="249">
        <v>122.33535893822163</v>
      </c>
    </row>
    <row r="792" spans="2:3" x14ac:dyDescent="0.25">
      <c r="B792" s="250">
        <v>729</v>
      </c>
      <c r="C792" s="249">
        <v>143.33906684247361</v>
      </c>
    </row>
    <row r="793" spans="2:3" x14ac:dyDescent="0.25">
      <c r="B793" s="250">
        <v>730</v>
      </c>
      <c r="C793" s="249">
        <v>123.16173467635871</v>
      </c>
    </row>
    <row r="794" spans="2:3" x14ac:dyDescent="0.25">
      <c r="B794" s="250">
        <v>731</v>
      </c>
      <c r="C794" s="249">
        <v>130.71548392525946</v>
      </c>
    </row>
    <row r="795" spans="2:3" x14ac:dyDescent="0.25">
      <c r="B795" s="250">
        <v>732</v>
      </c>
      <c r="C795" s="249">
        <v>134.09804042520199</v>
      </c>
    </row>
    <row r="796" spans="2:3" x14ac:dyDescent="0.25">
      <c r="B796" s="250">
        <v>733</v>
      </c>
      <c r="C796" s="249">
        <v>115.82619132878072</v>
      </c>
    </row>
    <row r="797" spans="2:3" x14ac:dyDescent="0.25">
      <c r="B797" s="250">
        <v>734</v>
      </c>
      <c r="C797" s="249">
        <v>121.99005843699696</v>
      </c>
    </row>
    <row r="798" spans="2:3" x14ac:dyDescent="0.25">
      <c r="B798" s="250">
        <v>735</v>
      </c>
      <c r="C798" s="249">
        <v>127.7929490635089</v>
      </c>
    </row>
    <row r="799" spans="2:3" x14ac:dyDescent="0.25">
      <c r="B799" s="250">
        <v>736</v>
      </c>
      <c r="C799" s="249">
        <v>78.012719645573881</v>
      </c>
    </row>
    <row r="800" spans="2:3" x14ac:dyDescent="0.25">
      <c r="B800" s="250">
        <v>737</v>
      </c>
      <c r="C800" s="249">
        <v>153.14100932845332</v>
      </c>
    </row>
    <row r="801" spans="2:3" x14ac:dyDescent="0.25">
      <c r="B801" s="250">
        <v>738</v>
      </c>
      <c r="C801" s="249">
        <v>159.31494851581459</v>
      </c>
    </row>
    <row r="802" spans="2:3" x14ac:dyDescent="0.25">
      <c r="B802" s="250">
        <v>739</v>
      </c>
      <c r="C802" s="249">
        <v>67.028976349804225</v>
      </c>
    </row>
    <row r="803" spans="2:3" x14ac:dyDescent="0.25">
      <c r="B803" s="250">
        <v>740</v>
      </c>
      <c r="C803" s="249">
        <v>146.96095484145886</v>
      </c>
    </row>
    <row r="804" spans="2:3" x14ac:dyDescent="0.25">
      <c r="B804" s="250">
        <v>741</v>
      </c>
      <c r="C804" s="249">
        <v>100.31783742381464</v>
      </c>
    </row>
    <row r="805" spans="2:3" x14ac:dyDescent="0.25">
      <c r="B805" s="250">
        <v>742</v>
      </c>
      <c r="C805" s="249">
        <v>138.34185933902677</v>
      </c>
    </row>
    <row r="806" spans="2:3" x14ac:dyDescent="0.25">
      <c r="B806" s="250">
        <v>743</v>
      </c>
      <c r="C806" s="249">
        <v>87.018744563702043</v>
      </c>
    </row>
    <row r="807" spans="2:3" x14ac:dyDescent="0.25">
      <c r="B807" s="250">
        <v>744</v>
      </c>
      <c r="C807" s="249">
        <v>78.346401770339895</v>
      </c>
    </row>
    <row r="808" spans="2:3" x14ac:dyDescent="0.25">
      <c r="B808" s="250">
        <v>745</v>
      </c>
      <c r="C808" s="249">
        <v>130.54946382896605</v>
      </c>
    </row>
    <row r="809" spans="2:3" x14ac:dyDescent="0.25">
      <c r="B809" s="250">
        <v>746</v>
      </c>
      <c r="C809" s="249">
        <v>55.825826313650467</v>
      </c>
    </row>
    <row r="810" spans="2:3" x14ac:dyDescent="0.25">
      <c r="B810" s="250">
        <v>747</v>
      </c>
      <c r="C810" s="249">
        <v>121.94349516072495</v>
      </c>
    </row>
    <row r="811" spans="2:3" x14ac:dyDescent="0.25">
      <c r="B811" s="250">
        <v>748</v>
      </c>
      <c r="C811" s="249">
        <v>93.994569205617111</v>
      </c>
    </row>
    <row r="812" spans="2:3" x14ac:dyDescent="0.25">
      <c r="B812" s="250">
        <v>749</v>
      </c>
      <c r="C812" s="249">
        <v>78.627454124650427</v>
      </c>
    </row>
    <row r="813" spans="2:3" x14ac:dyDescent="0.25">
      <c r="B813" s="250">
        <v>750</v>
      </c>
      <c r="C813" s="249">
        <v>97.044589735479093</v>
      </c>
    </row>
    <row r="814" spans="2:3" x14ac:dyDescent="0.25">
      <c r="B814" s="250">
        <v>751</v>
      </c>
      <c r="C814" s="249">
        <v>117.81147140612177</v>
      </c>
    </row>
    <row r="815" spans="2:3" x14ac:dyDescent="0.25">
      <c r="B815" s="250">
        <v>752</v>
      </c>
      <c r="C815" s="249">
        <v>131.0357755991318</v>
      </c>
    </row>
    <row r="816" spans="2:3" x14ac:dyDescent="0.25">
      <c r="B816" s="250">
        <v>753</v>
      </c>
      <c r="C816" s="249">
        <v>64.991616058296671</v>
      </c>
    </row>
    <row r="817" spans="2:3" x14ac:dyDescent="0.25">
      <c r="B817" s="250">
        <v>754</v>
      </c>
      <c r="C817" s="249">
        <v>147.6948322799893</v>
      </c>
    </row>
    <row r="818" spans="2:3" x14ac:dyDescent="0.25">
      <c r="B818" s="250">
        <v>755</v>
      </c>
      <c r="C818" s="249">
        <v>114.16650062552182</v>
      </c>
    </row>
    <row r="819" spans="2:3" x14ac:dyDescent="0.25">
      <c r="B819" s="250">
        <v>756</v>
      </c>
      <c r="C819" s="249">
        <v>126.40345334940949</v>
      </c>
    </row>
    <row r="820" spans="2:3" x14ac:dyDescent="0.25">
      <c r="B820" s="250">
        <v>757</v>
      </c>
      <c r="C820" s="249">
        <v>65.998493180183715</v>
      </c>
    </row>
    <row r="821" spans="2:3" x14ac:dyDescent="0.25">
      <c r="B821" s="250">
        <v>758</v>
      </c>
      <c r="C821" s="249">
        <v>94.783468280235297</v>
      </c>
    </row>
    <row r="822" spans="2:3" x14ac:dyDescent="0.25">
      <c r="B822" s="250">
        <v>759</v>
      </c>
      <c r="C822" s="249">
        <v>125.96707691814836</v>
      </c>
    </row>
    <row r="823" spans="2:3" x14ac:dyDescent="0.25">
      <c r="B823" s="250">
        <v>760</v>
      </c>
      <c r="C823" s="249">
        <v>123.57227213306722</v>
      </c>
    </row>
    <row r="824" spans="2:3" x14ac:dyDescent="0.25">
      <c r="B824" s="250">
        <v>761</v>
      </c>
      <c r="C824" s="249">
        <v>113.42767247052565</v>
      </c>
    </row>
    <row r="825" spans="2:3" x14ac:dyDescent="0.25">
      <c r="B825" s="250">
        <v>762</v>
      </c>
      <c r="C825" s="249">
        <v>87.144305475466126</v>
      </c>
    </row>
    <row r="826" spans="2:3" x14ac:dyDescent="0.25">
      <c r="B826" s="250">
        <v>763</v>
      </c>
      <c r="C826" s="249">
        <v>154.77545647716704</v>
      </c>
    </row>
    <row r="827" spans="2:3" x14ac:dyDescent="0.25">
      <c r="B827" s="250">
        <v>764</v>
      </c>
      <c r="C827" s="249">
        <v>112.8768652688556</v>
      </c>
    </row>
    <row r="828" spans="2:3" x14ac:dyDescent="0.25">
      <c r="B828" s="250">
        <v>765</v>
      </c>
      <c r="C828" s="249">
        <v>128.8999635328268</v>
      </c>
    </row>
    <row r="829" spans="2:3" x14ac:dyDescent="0.25">
      <c r="B829" s="250">
        <v>766</v>
      </c>
      <c r="C829" s="249">
        <v>115.26279537994323</v>
      </c>
    </row>
    <row r="830" spans="2:3" x14ac:dyDescent="0.25">
      <c r="B830" s="250">
        <v>767</v>
      </c>
      <c r="C830" s="249">
        <v>54.104252708292009</v>
      </c>
    </row>
    <row r="831" spans="2:3" x14ac:dyDescent="0.25">
      <c r="B831" s="250">
        <v>768</v>
      </c>
      <c r="C831" s="249">
        <v>116.87918485672195</v>
      </c>
    </row>
    <row r="832" spans="2:3" x14ac:dyDescent="0.25">
      <c r="B832" s="250">
        <v>769</v>
      </c>
      <c r="C832" s="249">
        <v>129.19664841951635</v>
      </c>
    </row>
    <row r="833" spans="2:3" x14ac:dyDescent="0.25">
      <c r="B833" s="250">
        <v>770</v>
      </c>
      <c r="C833" s="249">
        <v>156.89387772990395</v>
      </c>
    </row>
    <row r="834" spans="2:3" x14ac:dyDescent="0.25">
      <c r="B834" s="250">
        <v>771</v>
      </c>
      <c r="C834" s="249">
        <v>140.33970962871092</v>
      </c>
    </row>
    <row r="835" spans="2:3" x14ac:dyDescent="0.25">
      <c r="B835" s="250">
        <v>772</v>
      </c>
      <c r="C835" s="249">
        <v>83.105302316045339</v>
      </c>
    </row>
    <row r="836" spans="2:3" x14ac:dyDescent="0.25">
      <c r="B836" s="250">
        <v>773</v>
      </c>
      <c r="C836" s="249">
        <v>130.48334547780129</v>
      </c>
    </row>
    <row r="837" spans="2:3" x14ac:dyDescent="0.25">
      <c r="B837" s="250">
        <v>774</v>
      </c>
      <c r="C837" s="249">
        <v>153.72338016000097</v>
      </c>
    </row>
    <row r="838" spans="2:3" x14ac:dyDescent="0.25">
      <c r="B838" s="250">
        <v>775</v>
      </c>
      <c r="C838" s="249">
        <v>110.40290346539447</v>
      </c>
    </row>
    <row r="839" spans="2:3" x14ac:dyDescent="0.25">
      <c r="B839" s="250">
        <v>776</v>
      </c>
      <c r="C839" s="249">
        <v>146.50439703792679</v>
      </c>
    </row>
    <row r="840" spans="2:3" x14ac:dyDescent="0.25">
      <c r="B840" s="250">
        <v>777</v>
      </c>
      <c r="C840" s="249">
        <v>101.79646515599008</v>
      </c>
    </row>
    <row r="841" spans="2:3" x14ac:dyDescent="0.25">
      <c r="B841" s="250">
        <v>778</v>
      </c>
      <c r="C841" s="249">
        <v>129.95328892505009</v>
      </c>
    </row>
    <row r="842" spans="2:3" x14ac:dyDescent="0.25">
      <c r="B842" s="250">
        <v>779</v>
      </c>
      <c r="C842" s="249">
        <v>108.72676526423578</v>
      </c>
    </row>
    <row r="843" spans="2:3" x14ac:dyDescent="0.25">
      <c r="B843" s="250">
        <v>780</v>
      </c>
      <c r="C843" s="249">
        <v>100.86774766929575</v>
      </c>
    </row>
    <row r="844" spans="2:3" x14ac:dyDescent="0.25">
      <c r="B844" s="250">
        <v>781</v>
      </c>
      <c r="C844" s="249">
        <v>117.87506906216363</v>
      </c>
    </row>
    <row r="845" spans="2:3" x14ac:dyDescent="0.25">
      <c r="B845" s="250">
        <v>782</v>
      </c>
      <c r="C845" s="249">
        <v>128.55479533360767</v>
      </c>
    </row>
    <row r="846" spans="2:3" x14ac:dyDescent="0.25">
      <c r="B846" s="250">
        <v>783</v>
      </c>
      <c r="C846" s="249">
        <v>131.2784097850849</v>
      </c>
    </row>
    <row r="847" spans="2:3" x14ac:dyDescent="0.25">
      <c r="B847" s="250">
        <v>784</v>
      </c>
      <c r="C847" s="249">
        <v>93.427939337891431</v>
      </c>
    </row>
    <row r="848" spans="2:3" x14ac:dyDescent="0.25">
      <c r="B848" s="250">
        <v>785</v>
      </c>
      <c r="C848" s="249">
        <v>110.12569032753478</v>
      </c>
    </row>
    <row r="849" spans="2:3" x14ac:dyDescent="0.25">
      <c r="B849" s="250">
        <v>786</v>
      </c>
      <c r="C849" s="249">
        <v>133.33783728436393</v>
      </c>
    </row>
    <row r="850" spans="2:3" x14ac:dyDescent="0.25">
      <c r="B850" s="250">
        <v>787</v>
      </c>
      <c r="C850" s="249">
        <v>100.72122112563382</v>
      </c>
    </row>
    <row r="851" spans="2:3" x14ac:dyDescent="0.25">
      <c r="B851" s="250">
        <v>788</v>
      </c>
      <c r="C851" s="249">
        <v>124.96187196906294</v>
      </c>
    </row>
    <row r="852" spans="2:3" x14ac:dyDescent="0.25">
      <c r="B852" s="250">
        <v>789</v>
      </c>
      <c r="C852" s="249">
        <v>167.05983825263496</v>
      </c>
    </row>
    <row r="853" spans="2:3" x14ac:dyDescent="0.25">
      <c r="B853" s="250">
        <v>790</v>
      </c>
      <c r="C853" s="249">
        <v>100.70465146933432</v>
      </c>
    </row>
    <row r="854" spans="2:3" x14ac:dyDescent="0.25">
      <c r="B854" s="250">
        <v>791</v>
      </c>
      <c r="C854" s="249">
        <v>96.834176943195402</v>
      </c>
    </row>
    <row r="855" spans="2:3" x14ac:dyDescent="0.25">
      <c r="B855" s="250">
        <v>792</v>
      </c>
      <c r="C855" s="249">
        <v>123.23069480120432</v>
      </c>
    </row>
    <row r="856" spans="2:3" x14ac:dyDescent="0.25">
      <c r="B856" s="250">
        <v>793</v>
      </c>
      <c r="C856" s="249">
        <v>129.36145231395128</v>
      </c>
    </row>
    <row r="857" spans="2:3" x14ac:dyDescent="0.25">
      <c r="B857" s="250">
        <v>794</v>
      </c>
      <c r="C857" s="249">
        <v>136.73642536772789</v>
      </c>
    </row>
    <row r="858" spans="2:3" x14ac:dyDescent="0.25">
      <c r="B858" s="250">
        <v>795</v>
      </c>
      <c r="C858" s="249">
        <v>91.45805345800099</v>
      </c>
    </row>
    <row r="859" spans="2:3" x14ac:dyDescent="0.25">
      <c r="B859" s="250">
        <v>796</v>
      </c>
      <c r="C859" s="249">
        <v>112.1144451931969</v>
      </c>
    </row>
    <row r="860" spans="2:3" x14ac:dyDescent="0.25">
      <c r="B860" s="250">
        <v>797</v>
      </c>
      <c r="C860" s="249">
        <v>96.171209901630846</v>
      </c>
    </row>
    <row r="861" spans="2:3" x14ac:dyDescent="0.25">
      <c r="B861" s="250">
        <v>798</v>
      </c>
      <c r="C861" s="249">
        <v>103.72419594703837</v>
      </c>
    </row>
    <row r="862" spans="2:3" x14ac:dyDescent="0.25">
      <c r="B862" s="250">
        <v>799</v>
      </c>
      <c r="C862" s="249">
        <v>114.96017682316662</v>
      </c>
    </row>
    <row r="863" spans="2:3" x14ac:dyDescent="0.25">
      <c r="B863" s="250">
        <v>800</v>
      </c>
      <c r="C863" s="249">
        <v>99.484412067680822</v>
      </c>
    </row>
    <row r="864" spans="2:3" x14ac:dyDescent="0.25">
      <c r="B864" s="250">
        <v>801</v>
      </c>
      <c r="C864" s="249">
        <v>81.115235495180912</v>
      </c>
    </row>
    <row r="865" spans="2:3" x14ac:dyDescent="0.25">
      <c r="B865" s="250">
        <v>802</v>
      </c>
      <c r="C865" s="249">
        <v>70.99794058278394</v>
      </c>
    </row>
    <row r="866" spans="2:3" x14ac:dyDescent="0.25">
      <c r="B866" s="250">
        <v>803</v>
      </c>
      <c r="C866" s="249">
        <v>133.58637644884433</v>
      </c>
    </row>
    <row r="867" spans="2:3" x14ac:dyDescent="0.25">
      <c r="B867" s="250">
        <v>804</v>
      </c>
      <c r="C867" s="249">
        <v>128.26169330007684</v>
      </c>
    </row>
    <row r="868" spans="2:3" x14ac:dyDescent="0.25">
      <c r="B868" s="250">
        <v>805</v>
      </c>
      <c r="C868" s="249">
        <v>126.85145049226249</v>
      </c>
    </row>
    <row r="869" spans="2:3" x14ac:dyDescent="0.25">
      <c r="B869" s="250">
        <v>806</v>
      </c>
      <c r="C869" s="249">
        <v>133.22829214226226</v>
      </c>
    </row>
    <row r="870" spans="2:3" x14ac:dyDescent="0.25">
      <c r="B870" s="250">
        <v>807</v>
      </c>
      <c r="C870" s="249">
        <v>84.930685398506711</v>
      </c>
    </row>
    <row r="871" spans="2:3" x14ac:dyDescent="0.25">
      <c r="B871" s="250">
        <v>808</v>
      </c>
      <c r="C871" s="249">
        <v>148.22327722658858</v>
      </c>
    </row>
    <row r="872" spans="2:3" x14ac:dyDescent="0.25">
      <c r="B872" s="250">
        <v>809</v>
      </c>
      <c r="C872" s="249">
        <v>79.724005194022141</v>
      </c>
    </row>
    <row r="873" spans="2:3" x14ac:dyDescent="0.25">
      <c r="B873" s="250">
        <v>810</v>
      </c>
      <c r="C873" s="249">
        <v>73.321819474194314</v>
      </c>
    </row>
    <row r="874" spans="2:3" x14ac:dyDescent="0.25">
      <c r="B874" s="250">
        <v>811</v>
      </c>
      <c r="C874" s="249">
        <v>76.773983258806254</v>
      </c>
    </row>
    <row r="875" spans="2:3" x14ac:dyDescent="0.25">
      <c r="B875" s="250">
        <v>812</v>
      </c>
      <c r="C875" s="249">
        <v>110.89803507209072</v>
      </c>
    </row>
    <row r="876" spans="2:3" x14ac:dyDescent="0.25">
      <c r="B876" s="250">
        <v>813</v>
      </c>
      <c r="C876" s="249">
        <v>109.12498920882091</v>
      </c>
    </row>
    <row r="877" spans="2:3" x14ac:dyDescent="0.25">
      <c r="B877" s="250">
        <v>814</v>
      </c>
      <c r="C877" s="249">
        <v>113.45846919913151</v>
      </c>
    </row>
    <row r="878" spans="2:3" x14ac:dyDescent="0.25">
      <c r="B878" s="250">
        <v>815</v>
      </c>
      <c r="C878" s="249">
        <v>106.73194759089975</v>
      </c>
    </row>
    <row r="879" spans="2:3" x14ac:dyDescent="0.25">
      <c r="B879" s="250">
        <v>816</v>
      </c>
      <c r="C879" s="249">
        <v>102.13917476217732</v>
      </c>
    </row>
    <row r="880" spans="2:3" x14ac:dyDescent="0.25">
      <c r="B880" s="250">
        <v>817</v>
      </c>
      <c r="C880" s="249">
        <v>108.38347564530231</v>
      </c>
    </row>
    <row r="881" spans="2:3" x14ac:dyDescent="0.25">
      <c r="B881" s="250">
        <v>818</v>
      </c>
      <c r="C881" s="249">
        <v>106.89555448626467</v>
      </c>
    </row>
    <row r="882" spans="2:3" x14ac:dyDescent="0.25">
      <c r="B882" s="250">
        <v>819</v>
      </c>
      <c r="C882" s="249">
        <v>113.63399836096805</v>
      </c>
    </row>
    <row r="883" spans="2:3" x14ac:dyDescent="0.25">
      <c r="B883" s="250">
        <v>820</v>
      </c>
      <c r="C883" s="249">
        <v>111.09027607282866</v>
      </c>
    </row>
    <row r="884" spans="2:3" x14ac:dyDescent="0.25">
      <c r="B884" s="250">
        <v>821</v>
      </c>
      <c r="C884" s="249">
        <v>144.60596975466856</v>
      </c>
    </row>
    <row r="885" spans="2:3" x14ac:dyDescent="0.25">
      <c r="B885" s="250">
        <v>822</v>
      </c>
      <c r="C885" s="249">
        <v>105.28163157109699</v>
      </c>
    </row>
    <row r="886" spans="2:3" x14ac:dyDescent="0.25">
      <c r="B886" s="250">
        <v>823</v>
      </c>
      <c r="C886" s="249">
        <v>146.25583045075047</v>
      </c>
    </row>
    <row r="887" spans="2:3" x14ac:dyDescent="0.25">
      <c r="B887" s="250">
        <v>824</v>
      </c>
      <c r="C887" s="249">
        <v>99.196472094290456</v>
      </c>
    </row>
    <row r="888" spans="2:3" x14ac:dyDescent="0.25">
      <c r="B888" s="250">
        <v>825</v>
      </c>
      <c r="C888" s="249">
        <v>107.07657642002508</v>
      </c>
    </row>
    <row r="889" spans="2:3" x14ac:dyDescent="0.25">
      <c r="B889" s="250">
        <v>826</v>
      </c>
      <c r="C889" s="249">
        <v>106.23734290581434</v>
      </c>
    </row>
    <row r="890" spans="2:3" x14ac:dyDescent="0.25">
      <c r="B890" s="250">
        <v>827</v>
      </c>
      <c r="C890" s="249">
        <v>122.15091000187608</v>
      </c>
    </row>
    <row r="891" spans="2:3" x14ac:dyDescent="0.25">
      <c r="B891" s="250">
        <v>828</v>
      </c>
      <c r="C891" s="249">
        <v>104.51214729686629</v>
      </c>
    </row>
    <row r="892" spans="2:3" x14ac:dyDescent="0.25">
      <c r="B892" s="250">
        <v>829</v>
      </c>
      <c r="C892" s="249">
        <v>72.269563069264805</v>
      </c>
    </row>
    <row r="893" spans="2:3" x14ac:dyDescent="0.25">
      <c r="B893" s="250">
        <v>830</v>
      </c>
      <c r="C893" s="249">
        <v>115.07895014407723</v>
      </c>
    </row>
    <row r="894" spans="2:3" x14ac:dyDescent="0.25">
      <c r="B894" s="250">
        <v>831</v>
      </c>
      <c r="C894" s="249">
        <v>87.628210980706683</v>
      </c>
    </row>
    <row r="895" spans="2:3" x14ac:dyDescent="0.25">
      <c r="B895" s="250">
        <v>832</v>
      </c>
      <c r="C895" s="249">
        <v>142.54609520072043</v>
      </c>
    </row>
    <row r="896" spans="2:3" x14ac:dyDescent="0.25">
      <c r="B896" s="250">
        <v>833</v>
      </c>
      <c r="C896" s="249">
        <v>100.05518205251022</v>
      </c>
    </row>
    <row r="897" spans="2:3" x14ac:dyDescent="0.25">
      <c r="B897" s="250">
        <v>834</v>
      </c>
      <c r="C897" s="249">
        <v>94.819847817458779</v>
      </c>
    </row>
    <row r="898" spans="2:3" x14ac:dyDescent="0.25">
      <c r="B898" s="250">
        <v>835</v>
      </c>
      <c r="C898" s="249">
        <v>134.77620459816558</v>
      </c>
    </row>
    <row r="899" spans="2:3" x14ac:dyDescent="0.25">
      <c r="B899" s="250">
        <v>836</v>
      </c>
      <c r="C899" s="249">
        <v>103.12045815813579</v>
      </c>
    </row>
    <row r="900" spans="2:3" x14ac:dyDescent="0.25">
      <c r="B900" s="250">
        <v>837</v>
      </c>
      <c r="C900" s="249">
        <v>38.125068848562876</v>
      </c>
    </row>
    <row r="901" spans="2:3" x14ac:dyDescent="0.25">
      <c r="B901" s="250">
        <v>838</v>
      </c>
      <c r="C901" s="249">
        <v>160.78661459486779</v>
      </c>
    </row>
    <row r="902" spans="2:3" x14ac:dyDescent="0.25">
      <c r="B902" s="250">
        <v>839</v>
      </c>
      <c r="C902" s="249">
        <v>79.583284255050472</v>
      </c>
    </row>
    <row r="903" spans="2:3" x14ac:dyDescent="0.25">
      <c r="B903" s="250">
        <v>840</v>
      </c>
      <c r="C903" s="249">
        <v>116.93300620395514</v>
      </c>
    </row>
    <row r="904" spans="2:3" x14ac:dyDescent="0.25">
      <c r="B904" s="250">
        <v>841</v>
      </c>
      <c r="C904" s="249">
        <v>191.77943597430112</v>
      </c>
    </row>
    <row r="905" spans="2:3" x14ac:dyDescent="0.25">
      <c r="B905" s="250">
        <v>842</v>
      </c>
      <c r="C905" s="249">
        <v>122.43401965989169</v>
      </c>
    </row>
    <row r="906" spans="2:3" x14ac:dyDescent="0.25">
      <c r="B906" s="250">
        <v>843</v>
      </c>
      <c r="C906" s="249">
        <v>116.27948534452415</v>
      </c>
    </row>
    <row r="907" spans="2:3" x14ac:dyDescent="0.25">
      <c r="B907" s="250">
        <v>844</v>
      </c>
      <c r="C907" s="249">
        <v>76.619037924743708</v>
      </c>
    </row>
    <row r="908" spans="2:3" x14ac:dyDescent="0.25">
      <c r="B908" s="250">
        <v>845</v>
      </c>
      <c r="C908" s="249">
        <v>104.8759129538854</v>
      </c>
    </row>
    <row r="909" spans="2:3" x14ac:dyDescent="0.25">
      <c r="B909" s="250">
        <v>846</v>
      </c>
      <c r="C909" s="249">
        <v>115.04943789548435</v>
      </c>
    </row>
    <row r="910" spans="2:3" x14ac:dyDescent="0.25">
      <c r="B910" s="250">
        <v>847</v>
      </c>
      <c r="C910" s="249">
        <v>160.66255922375461</v>
      </c>
    </row>
    <row r="911" spans="2:3" x14ac:dyDescent="0.25">
      <c r="B911" s="250">
        <v>848</v>
      </c>
      <c r="C911" s="249">
        <v>95.12953038276946</v>
      </c>
    </row>
    <row r="912" spans="2:3" x14ac:dyDescent="0.25">
      <c r="B912" s="250">
        <v>849</v>
      </c>
      <c r="C912" s="249">
        <v>90.886588683712318</v>
      </c>
    </row>
    <row r="913" spans="2:3" x14ac:dyDescent="0.25">
      <c r="B913" s="250">
        <v>850</v>
      </c>
      <c r="C913" s="249">
        <v>116.11705451262571</v>
      </c>
    </row>
    <row r="914" spans="2:3" x14ac:dyDescent="0.25">
      <c r="B914" s="250">
        <v>851</v>
      </c>
      <c r="C914" s="249">
        <v>105.78152266621326</v>
      </c>
    </row>
    <row r="915" spans="2:3" x14ac:dyDescent="0.25">
      <c r="B915" s="250">
        <v>852</v>
      </c>
      <c r="C915" s="249">
        <v>142.28797138737508</v>
      </c>
    </row>
    <row r="916" spans="2:3" x14ac:dyDescent="0.25">
      <c r="B916" s="250">
        <v>853</v>
      </c>
      <c r="C916" s="249">
        <v>131.81446648900942</v>
      </c>
    </row>
    <row r="917" spans="2:3" x14ac:dyDescent="0.25">
      <c r="B917" s="250">
        <v>854</v>
      </c>
      <c r="C917" s="249">
        <v>127.1033315625555</v>
      </c>
    </row>
    <row r="918" spans="2:3" x14ac:dyDescent="0.25">
      <c r="B918" s="250">
        <v>855</v>
      </c>
      <c r="C918" s="249">
        <v>143.74253302579646</v>
      </c>
    </row>
    <row r="919" spans="2:3" x14ac:dyDescent="0.25">
      <c r="B919" s="250">
        <v>856</v>
      </c>
      <c r="C919" s="249">
        <v>88.066116084471389</v>
      </c>
    </row>
    <row r="920" spans="2:3" x14ac:dyDescent="0.25">
      <c r="B920" s="250">
        <v>857</v>
      </c>
      <c r="C920" s="249">
        <v>149.28412887122607</v>
      </c>
    </row>
    <row r="921" spans="2:3" x14ac:dyDescent="0.25">
      <c r="B921" s="250">
        <v>858</v>
      </c>
      <c r="C921" s="249">
        <v>109.34977354931206</v>
      </c>
    </row>
    <row r="922" spans="2:3" x14ac:dyDescent="0.25">
      <c r="B922" s="250">
        <v>859</v>
      </c>
      <c r="C922" s="249">
        <v>111.12416714945815</v>
      </c>
    </row>
    <row r="923" spans="2:3" x14ac:dyDescent="0.25">
      <c r="B923" s="250">
        <v>860</v>
      </c>
      <c r="C923" s="249">
        <v>116.40490996629903</v>
      </c>
    </row>
    <row r="924" spans="2:3" x14ac:dyDescent="0.25">
      <c r="B924" s="250">
        <v>861</v>
      </c>
      <c r="C924" s="249">
        <v>147.82154840415433</v>
      </c>
    </row>
    <row r="925" spans="2:3" x14ac:dyDescent="0.25">
      <c r="B925" s="250">
        <v>862</v>
      </c>
      <c r="C925" s="249">
        <v>108.85779721429066</v>
      </c>
    </row>
    <row r="926" spans="2:3" x14ac:dyDescent="0.25">
      <c r="B926" s="250">
        <v>863</v>
      </c>
      <c r="C926" s="249">
        <v>146.80489077381714</v>
      </c>
    </row>
    <row r="927" spans="2:3" x14ac:dyDescent="0.25">
      <c r="B927" s="250">
        <v>864</v>
      </c>
      <c r="C927" s="249">
        <v>139.5745466876362</v>
      </c>
    </row>
    <row r="928" spans="2:3" x14ac:dyDescent="0.25">
      <c r="B928" s="250">
        <v>865</v>
      </c>
      <c r="C928" s="249">
        <v>122.55026500789144</v>
      </c>
    </row>
    <row r="929" spans="2:3" x14ac:dyDescent="0.25">
      <c r="B929" s="250">
        <v>866</v>
      </c>
      <c r="C929" s="249">
        <v>110.98239739854831</v>
      </c>
    </row>
    <row r="930" spans="2:3" x14ac:dyDescent="0.25">
      <c r="B930" s="250">
        <v>867</v>
      </c>
      <c r="C930" s="249">
        <v>94.083648234898078</v>
      </c>
    </row>
    <row r="931" spans="2:3" x14ac:dyDescent="0.25">
      <c r="B931" s="250">
        <v>868</v>
      </c>
      <c r="C931" s="249">
        <v>121.73018429484526</v>
      </c>
    </row>
    <row r="932" spans="2:3" x14ac:dyDescent="0.25">
      <c r="B932" s="250">
        <v>869</v>
      </c>
      <c r="C932" s="249">
        <v>113.81778215299688</v>
      </c>
    </row>
    <row r="933" spans="2:3" x14ac:dyDescent="0.25">
      <c r="B933" s="250">
        <v>870</v>
      </c>
      <c r="C933" s="249">
        <v>139.43942416878704</v>
      </c>
    </row>
    <row r="934" spans="2:3" x14ac:dyDescent="0.25">
      <c r="B934" s="250">
        <v>871</v>
      </c>
      <c r="C934" s="249">
        <v>137.13380997851087</v>
      </c>
    </row>
    <row r="935" spans="2:3" x14ac:dyDescent="0.25">
      <c r="B935" s="250">
        <v>872</v>
      </c>
      <c r="C935" s="249">
        <v>107.38869345267847</v>
      </c>
    </row>
    <row r="936" spans="2:3" x14ac:dyDescent="0.25">
      <c r="B936" s="250">
        <v>873</v>
      </c>
      <c r="C936" s="249">
        <v>140.7884868500135</v>
      </c>
    </row>
    <row r="937" spans="2:3" x14ac:dyDescent="0.25">
      <c r="B937" s="250">
        <v>874</v>
      </c>
      <c r="C937" s="249">
        <v>126.59313415698574</v>
      </c>
    </row>
    <row r="938" spans="2:3" x14ac:dyDescent="0.25">
      <c r="B938" s="250">
        <v>875</v>
      </c>
      <c r="C938" s="249">
        <v>132.55801668319327</v>
      </c>
    </row>
    <row r="939" spans="2:3" x14ac:dyDescent="0.25">
      <c r="B939" s="250">
        <v>876</v>
      </c>
      <c r="C939" s="249">
        <v>148.97118947596897</v>
      </c>
    </row>
    <row r="940" spans="2:3" x14ac:dyDescent="0.25">
      <c r="B940" s="250">
        <v>877</v>
      </c>
      <c r="C940" s="249">
        <v>121.80197452308219</v>
      </c>
    </row>
    <row r="941" spans="2:3" x14ac:dyDescent="0.25">
      <c r="B941" s="250">
        <v>878</v>
      </c>
      <c r="C941" s="249">
        <v>85.951726405690991</v>
      </c>
    </row>
    <row r="942" spans="2:3" x14ac:dyDescent="0.25">
      <c r="B942" s="250">
        <v>879</v>
      </c>
      <c r="C942" s="249">
        <v>87.653754250828086</v>
      </c>
    </row>
    <row r="943" spans="2:3" x14ac:dyDescent="0.25">
      <c r="B943" s="250">
        <v>880</v>
      </c>
      <c r="C943" s="249">
        <v>123.43640987697408</v>
      </c>
    </row>
    <row r="944" spans="2:3" x14ac:dyDescent="0.25">
      <c r="B944" s="250">
        <v>881</v>
      </c>
      <c r="C944" s="249">
        <v>115.40589568943608</v>
      </c>
    </row>
    <row r="945" spans="2:3" x14ac:dyDescent="0.25">
      <c r="B945" s="250">
        <v>882</v>
      </c>
      <c r="C945" s="249">
        <v>146.34561675406061</v>
      </c>
    </row>
    <row r="946" spans="2:3" x14ac:dyDescent="0.25">
      <c r="B946" s="250">
        <v>883</v>
      </c>
      <c r="C946" s="249">
        <v>141.86222939274973</v>
      </c>
    </row>
    <row r="947" spans="2:3" x14ac:dyDescent="0.25">
      <c r="B947" s="250">
        <v>884</v>
      </c>
      <c r="C947" s="249">
        <v>105.4089283975306</v>
      </c>
    </row>
    <row r="948" spans="2:3" x14ac:dyDescent="0.25">
      <c r="B948" s="250">
        <v>885</v>
      </c>
      <c r="C948" s="249">
        <v>124.85613785119403</v>
      </c>
    </row>
    <row r="949" spans="2:3" x14ac:dyDescent="0.25">
      <c r="B949" s="250">
        <v>886</v>
      </c>
      <c r="C949" s="249">
        <v>126.20910576402666</v>
      </c>
    </row>
    <row r="950" spans="2:3" x14ac:dyDescent="0.25">
      <c r="B950" s="250">
        <v>887</v>
      </c>
      <c r="C950" s="249">
        <v>141.44953744189652</v>
      </c>
    </row>
    <row r="951" spans="2:3" x14ac:dyDescent="0.25">
      <c r="B951" s="250">
        <v>888</v>
      </c>
      <c r="C951" s="249">
        <v>137.02125736754215</v>
      </c>
    </row>
    <row r="952" spans="2:3" x14ac:dyDescent="0.25">
      <c r="B952" s="250">
        <v>889</v>
      </c>
      <c r="C952" s="249">
        <v>146.45721403741669</v>
      </c>
    </row>
    <row r="953" spans="2:3" x14ac:dyDescent="0.25">
      <c r="B953" s="250">
        <v>890</v>
      </c>
      <c r="C953" s="249">
        <v>94.005887169918878</v>
      </c>
    </row>
    <row r="954" spans="2:3" x14ac:dyDescent="0.25">
      <c r="B954" s="250">
        <v>891</v>
      </c>
      <c r="C954" s="249">
        <v>117.3249671779145</v>
      </c>
    </row>
    <row r="955" spans="2:3" x14ac:dyDescent="0.25">
      <c r="B955" s="250">
        <v>892</v>
      </c>
      <c r="C955" s="249">
        <v>88.111204266109809</v>
      </c>
    </row>
    <row r="956" spans="2:3" x14ac:dyDescent="0.25">
      <c r="B956" s="250">
        <v>893</v>
      </c>
      <c r="C956" s="249">
        <v>110.772873995117</v>
      </c>
    </row>
    <row r="957" spans="2:3" x14ac:dyDescent="0.25">
      <c r="B957" s="250">
        <v>894</v>
      </c>
      <c r="C957" s="249">
        <v>129.96710856447874</v>
      </c>
    </row>
    <row r="958" spans="2:3" x14ac:dyDescent="0.25">
      <c r="B958" s="250">
        <v>895</v>
      </c>
      <c r="C958" s="249">
        <v>128.24021326764122</v>
      </c>
    </row>
    <row r="959" spans="2:3" x14ac:dyDescent="0.25">
      <c r="B959" s="250">
        <v>896</v>
      </c>
      <c r="C959" s="249">
        <v>129.2094543007513</v>
      </c>
    </row>
    <row r="960" spans="2:3" x14ac:dyDescent="0.25">
      <c r="B960" s="250">
        <v>897</v>
      </c>
      <c r="C960" s="249">
        <v>132.79885946137648</v>
      </c>
    </row>
    <row r="961" spans="2:3" x14ac:dyDescent="0.25">
      <c r="B961" s="250">
        <v>898</v>
      </c>
      <c r="C961" s="249">
        <v>109.74737841782688</v>
      </c>
    </row>
    <row r="962" spans="2:3" x14ac:dyDescent="0.25">
      <c r="B962" s="250">
        <v>899</v>
      </c>
      <c r="C962" s="249">
        <v>132.3298421414105</v>
      </c>
    </row>
    <row r="963" spans="2:3" x14ac:dyDescent="0.25">
      <c r="B963" s="250">
        <v>900</v>
      </c>
      <c r="C963" s="249">
        <v>134.36468608949806</v>
      </c>
    </row>
    <row r="964" spans="2:3" x14ac:dyDescent="0.25">
      <c r="B964" s="250">
        <v>901</v>
      </c>
      <c r="C964" s="249">
        <v>125.18924353330235</v>
      </c>
    </row>
    <row r="965" spans="2:3" x14ac:dyDescent="0.25">
      <c r="B965" s="250">
        <v>902</v>
      </c>
      <c r="C965" s="249">
        <v>133.26778546210289</v>
      </c>
    </row>
    <row r="966" spans="2:3" x14ac:dyDescent="0.25">
      <c r="B966" s="250">
        <v>903</v>
      </c>
      <c r="C966" s="249">
        <v>78.002641306926691</v>
      </c>
    </row>
    <row r="967" spans="2:3" x14ac:dyDescent="0.25">
      <c r="B967" s="250">
        <v>904</v>
      </c>
      <c r="C967" s="249">
        <v>79.833476326742584</v>
      </c>
    </row>
    <row r="968" spans="2:3" x14ac:dyDescent="0.25">
      <c r="B968" s="250">
        <v>905</v>
      </c>
      <c r="C968" s="249">
        <v>118.33488806557773</v>
      </c>
    </row>
    <row r="969" spans="2:3" x14ac:dyDescent="0.25">
      <c r="B969" s="250">
        <v>906</v>
      </c>
      <c r="C969" s="249">
        <v>101.32397477710127</v>
      </c>
    </row>
    <row r="970" spans="2:3" x14ac:dyDescent="0.25">
      <c r="B970" s="250">
        <v>907</v>
      </c>
      <c r="C970" s="249">
        <v>115.13920516782153</v>
      </c>
    </row>
    <row r="971" spans="2:3" x14ac:dyDescent="0.25">
      <c r="B971" s="250">
        <v>908</v>
      </c>
      <c r="C971" s="249">
        <v>97.018125243317854</v>
      </c>
    </row>
    <row r="972" spans="2:3" x14ac:dyDescent="0.25">
      <c r="B972" s="250">
        <v>909</v>
      </c>
      <c r="C972" s="249">
        <v>104.11414845253057</v>
      </c>
    </row>
    <row r="973" spans="2:3" x14ac:dyDescent="0.25">
      <c r="B973" s="250">
        <v>910</v>
      </c>
      <c r="C973" s="249">
        <v>106.01756101272184</v>
      </c>
    </row>
    <row r="974" spans="2:3" x14ac:dyDescent="0.25">
      <c r="B974" s="250">
        <v>911</v>
      </c>
      <c r="C974" s="249">
        <v>98.837154862407829</v>
      </c>
    </row>
    <row r="975" spans="2:3" x14ac:dyDescent="0.25">
      <c r="B975" s="250">
        <v>912</v>
      </c>
      <c r="C975" s="249">
        <v>85.658002528304749</v>
      </c>
    </row>
    <row r="976" spans="2:3" x14ac:dyDescent="0.25">
      <c r="B976" s="250">
        <v>913</v>
      </c>
      <c r="C976" s="249">
        <v>117.66884013040988</v>
      </c>
    </row>
    <row r="977" spans="2:3" x14ac:dyDescent="0.25">
      <c r="B977" s="250">
        <v>914</v>
      </c>
      <c r="C977" s="249">
        <v>120.84054233787634</v>
      </c>
    </row>
    <row r="978" spans="2:3" x14ac:dyDescent="0.25">
      <c r="B978" s="250">
        <v>915</v>
      </c>
      <c r="C978" s="249">
        <v>68.136976534356023</v>
      </c>
    </row>
    <row r="979" spans="2:3" x14ac:dyDescent="0.25">
      <c r="B979" s="250">
        <v>916</v>
      </c>
      <c r="C979" s="249">
        <v>115.73594720834788</v>
      </c>
    </row>
    <row r="980" spans="2:3" x14ac:dyDescent="0.25">
      <c r="B980" s="250">
        <v>917</v>
      </c>
      <c r="C980" s="249">
        <v>89.561543063373904</v>
      </c>
    </row>
    <row r="981" spans="2:3" x14ac:dyDescent="0.25">
      <c r="B981" s="250">
        <v>918</v>
      </c>
      <c r="C981" s="249">
        <v>108.90895034092431</v>
      </c>
    </row>
    <row r="982" spans="2:3" x14ac:dyDescent="0.25">
      <c r="B982" s="250">
        <v>919</v>
      </c>
      <c r="C982" s="249">
        <v>108.53901549226555</v>
      </c>
    </row>
    <row r="983" spans="2:3" x14ac:dyDescent="0.25">
      <c r="B983" s="250">
        <v>920</v>
      </c>
      <c r="C983" s="249">
        <v>92.364547995538686</v>
      </c>
    </row>
    <row r="984" spans="2:3" x14ac:dyDescent="0.25">
      <c r="B984" s="250">
        <v>921</v>
      </c>
      <c r="C984" s="249">
        <v>151.76578854202359</v>
      </c>
    </row>
    <row r="985" spans="2:3" x14ac:dyDescent="0.25">
      <c r="B985" s="250">
        <v>922</v>
      </c>
      <c r="C985" s="249">
        <v>145.39403150501371</v>
      </c>
    </row>
    <row r="986" spans="2:3" x14ac:dyDescent="0.25">
      <c r="B986" s="250">
        <v>923</v>
      </c>
      <c r="C986" s="249">
        <v>71.597905842220626</v>
      </c>
    </row>
    <row r="987" spans="2:3" x14ac:dyDescent="0.25">
      <c r="B987" s="250">
        <v>924</v>
      </c>
      <c r="C987" s="249">
        <v>121.46453730471814</v>
      </c>
    </row>
    <row r="988" spans="2:3" x14ac:dyDescent="0.25">
      <c r="B988" s="250">
        <v>925</v>
      </c>
      <c r="C988" s="249">
        <v>104.51820721752794</v>
      </c>
    </row>
    <row r="989" spans="2:3" x14ac:dyDescent="0.25">
      <c r="B989" s="250">
        <v>926</v>
      </c>
      <c r="C989" s="249">
        <v>127.00218098192462</v>
      </c>
    </row>
    <row r="990" spans="2:3" x14ac:dyDescent="0.25">
      <c r="B990" s="250">
        <v>927</v>
      </c>
      <c r="C990" s="249">
        <v>115.73264880189339</v>
      </c>
    </row>
    <row r="991" spans="2:3" x14ac:dyDescent="0.25">
      <c r="B991" s="250">
        <v>928</v>
      </c>
      <c r="C991" s="249">
        <v>121.68033554557017</v>
      </c>
    </row>
    <row r="992" spans="2:3" x14ac:dyDescent="0.25">
      <c r="B992" s="250">
        <v>929</v>
      </c>
      <c r="C992" s="249">
        <v>127.92025941751635</v>
      </c>
    </row>
    <row r="993" spans="2:3" x14ac:dyDescent="0.25">
      <c r="B993" s="250">
        <v>930</v>
      </c>
      <c r="C993" s="249">
        <v>127.24626026768883</v>
      </c>
    </row>
    <row r="994" spans="2:3" x14ac:dyDescent="0.25">
      <c r="B994" s="250">
        <v>931</v>
      </c>
      <c r="C994" s="249">
        <v>143.47271391301774</v>
      </c>
    </row>
    <row r="995" spans="2:3" x14ac:dyDescent="0.25">
      <c r="B995" s="250">
        <v>932</v>
      </c>
      <c r="C995" s="249">
        <v>147.07268526242333</v>
      </c>
    </row>
    <row r="996" spans="2:3" x14ac:dyDescent="0.25">
      <c r="B996" s="250">
        <v>933</v>
      </c>
      <c r="C996" s="249">
        <v>112.7890443414443</v>
      </c>
    </row>
    <row r="997" spans="2:3" x14ac:dyDescent="0.25">
      <c r="B997" s="250">
        <v>934</v>
      </c>
      <c r="C997" s="249">
        <v>116.11815203561797</v>
      </c>
    </row>
    <row r="998" spans="2:3" x14ac:dyDescent="0.25">
      <c r="B998" s="250">
        <v>935</v>
      </c>
      <c r="C998" s="249">
        <v>111.6975088310715</v>
      </c>
    </row>
    <row r="999" spans="2:3" x14ac:dyDescent="0.25">
      <c r="B999" s="250">
        <v>936</v>
      </c>
      <c r="C999" s="249">
        <v>105.0846912461528</v>
      </c>
    </row>
    <row r="1000" spans="2:3" x14ac:dyDescent="0.25">
      <c r="B1000" s="250">
        <v>937</v>
      </c>
      <c r="C1000" s="249">
        <v>131.50830677893833</v>
      </c>
    </row>
    <row r="1001" spans="2:3" x14ac:dyDescent="0.25">
      <c r="B1001" s="250">
        <v>938</v>
      </c>
      <c r="C1001" s="249">
        <v>105.72193006360348</v>
      </c>
    </row>
    <row r="1002" spans="2:3" x14ac:dyDescent="0.25">
      <c r="B1002" s="250">
        <v>939</v>
      </c>
      <c r="C1002" s="249">
        <v>135.87941540775421</v>
      </c>
    </row>
    <row r="1003" spans="2:3" x14ac:dyDescent="0.25">
      <c r="B1003" s="250">
        <v>940</v>
      </c>
      <c r="C1003" s="249">
        <v>99.311546643938755</v>
      </c>
    </row>
    <row r="1004" spans="2:3" x14ac:dyDescent="0.25">
      <c r="B1004" s="250">
        <v>941</v>
      </c>
      <c r="C1004" s="249">
        <v>74.316231225326106</v>
      </c>
    </row>
    <row r="1005" spans="2:3" x14ac:dyDescent="0.25">
      <c r="B1005" s="250">
        <v>942</v>
      </c>
      <c r="C1005" s="249">
        <v>161.90522995051418</v>
      </c>
    </row>
    <row r="1006" spans="2:3" x14ac:dyDescent="0.25">
      <c r="B1006" s="250">
        <v>943</v>
      </c>
      <c r="C1006" s="249">
        <v>38.711686848445098</v>
      </c>
    </row>
    <row r="1007" spans="2:3" x14ac:dyDescent="0.25">
      <c r="B1007" s="250">
        <v>944</v>
      </c>
      <c r="C1007" s="249">
        <v>150.85300777126255</v>
      </c>
    </row>
    <row r="1008" spans="2:3" x14ac:dyDescent="0.25">
      <c r="B1008" s="250">
        <v>945</v>
      </c>
      <c r="C1008" s="249">
        <v>120.11724703667619</v>
      </c>
    </row>
    <row r="1009" spans="2:3" x14ac:dyDescent="0.25">
      <c r="B1009" s="250">
        <v>946</v>
      </c>
      <c r="C1009" s="249">
        <v>122.40086500240309</v>
      </c>
    </row>
    <row r="1010" spans="2:3" x14ac:dyDescent="0.25">
      <c r="B1010" s="250">
        <v>947</v>
      </c>
      <c r="C1010" s="249">
        <v>123.13277481995304</v>
      </c>
    </row>
    <row r="1011" spans="2:3" x14ac:dyDescent="0.25">
      <c r="B1011" s="250">
        <v>948</v>
      </c>
      <c r="C1011" s="249">
        <v>97.679851080312119</v>
      </c>
    </row>
    <row r="1012" spans="2:3" x14ac:dyDescent="0.25">
      <c r="B1012" s="250">
        <v>949</v>
      </c>
      <c r="C1012" s="249">
        <v>126.28142864661582</v>
      </c>
    </row>
    <row r="1013" spans="2:3" x14ac:dyDescent="0.25">
      <c r="B1013" s="250">
        <v>950</v>
      </c>
      <c r="C1013" s="249">
        <v>133.76188237701948</v>
      </c>
    </row>
    <row r="1014" spans="2:3" x14ac:dyDescent="0.25">
      <c r="B1014" s="250">
        <v>951</v>
      </c>
      <c r="C1014" s="249">
        <v>120.02200421732927</v>
      </c>
    </row>
    <row r="1015" spans="2:3" x14ac:dyDescent="0.25">
      <c r="B1015" s="250">
        <v>952</v>
      </c>
      <c r="C1015" s="249">
        <v>179.08797167828504</v>
      </c>
    </row>
    <row r="1016" spans="2:3" x14ac:dyDescent="0.25">
      <c r="B1016" s="250">
        <v>953</v>
      </c>
      <c r="C1016" s="249">
        <v>120.0540798379465</v>
      </c>
    </row>
    <row r="1017" spans="2:3" x14ac:dyDescent="0.25">
      <c r="B1017" s="250">
        <v>954</v>
      </c>
      <c r="C1017" s="249">
        <v>151.86221883894228</v>
      </c>
    </row>
    <row r="1018" spans="2:3" x14ac:dyDescent="0.25">
      <c r="B1018" s="250">
        <v>955</v>
      </c>
      <c r="C1018" s="249">
        <v>145.99014880978521</v>
      </c>
    </row>
    <row r="1019" spans="2:3" x14ac:dyDescent="0.25">
      <c r="B1019" s="250">
        <v>956</v>
      </c>
      <c r="C1019" s="249">
        <v>92.783039258363843</v>
      </c>
    </row>
    <row r="1020" spans="2:3" x14ac:dyDescent="0.25">
      <c r="B1020" s="250">
        <v>957</v>
      </c>
      <c r="C1020" s="249">
        <v>123.04569653045722</v>
      </c>
    </row>
    <row r="1021" spans="2:3" x14ac:dyDescent="0.25">
      <c r="B1021" s="250">
        <v>958</v>
      </c>
      <c r="C1021" s="249">
        <v>89.877626948706194</v>
      </c>
    </row>
    <row r="1022" spans="2:3" x14ac:dyDescent="0.25">
      <c r="B1022" s="250">
        <v>959</v>
      </c>
      <c r="C1022" s="249">
        <v>133.66843176226149</v>
      </c>
    </row>
    <row r="1023" spans="2:3" x14ac:dyDescent="0.25">
      <c r="B1023" s="250">
        <v>960</v>
      </c>
      <c r="C1023" s="249">
        <v>116.3058074120684</v>
      </c>
    </row>
    <row r="1024" spans="2:3" x14ac:dyDescent="0.25">
      <c r="B1024" s="250">
        <v>961</v>
      </c>
      <c r="C1024" s="249">
        <v>119.06304467739871</v>
      </c>
    </row>
    <row r="1025" spans="2:3" x14ac:dyDescent="0.25">
      <c r="B1025" s="250">
        <v>962</v>
      </c>
      <c r="C1025" s="249">
        <v>111.14582838993175</v>
      </c>
    </row>
    <row r="1026" spans="2:3" x14ac:dyDescent="0.25">
      <c r="B1026" s="250">
        <v>963</v>
      </c>
      <c r="C1026" s="249">
        <v>134.98051065685902</v>
      </c>
    </row>
    <row r="1027" spans="2:3" x14ac:dyDescent="0.25">
      <c r="B1027" s="250">
        <v>964</v>
      </c>
      <c r="C1027" s="249">
        <v>125.99697162545428</v>
      </c>
    </row>
    <row r="1028" spans="2:3" x14ac:dyDescent="0.25">
      <c r="B1028" s="250">
        <v>965</v>
      </c>
      <c r="C1028" s="249">
        <v>142.39253653317292</v>
      </c>
    </row>
    <row r="1029" spans="2:3" x14ac:dyDescent="0.25">
      <c r="B1029" s="250">
        <v>966</v>
      </c>
      <c r="C1029" s="249">
        <v>143.76432985999224</v>
      </c>
    </row>
    <row r="1030" spans="2:3" x14ac:dyDescent="0.25">
      <c r="B1030" s="250">
        <v>967</v>
      </c>
      <c r="C1030" s="249">
        <v>136.03625391937422</v>
      </c>
    </row>
    <row r="1031" spans="2:3" x14ac:dyDescent="0.25">
      <c r="B1031" s="250">
        <v>968</v>
      </c>
      <c r="C1031" s="249">
        <v>131.2370543597066</v>
      </c>
    </row>
    <row r="1032" spans="2:3" x14ac:dyDescent="0.25">
      <c r="B1032" s="250">
        <v>969</v>
      </c>
      <c r="C1032" s="249">
        <v>130.98879356607043</v>
      </c>
    </row>
    <row r="1033" spans="2:3" x14ac:dyDescent="0.25">
      <c r="B1033" s="250">
        <v>970</v>
      </c>
      <c r="C1033" s="249">
        <v>121.52453233989742</v>
      </c>
    </row>
    <row r="1034" spans="2:3" x14ac:dyDescent="0.25">
      <c r="B1034" s="250">
        <v>971</v>
      </c>
      <c r="C1034" s="249">
        <v>139.88717150374637</v>
      </c>
    </row>
    <row r="1035" spans="2:3" x14ac:dyDescent="0.25">
      <c r="B1035" s="250">
        <v>972</v>
      </c>
      <c r="C1035" s="249">
        <v>101.63515381699534</v>
      </c>
    </row>
    <row r="1036" spans="2:3" x14ac:dyDescent="0.25">
      <c r="B1036" s="250">
        <v>973</v>
      </c>
      <c r="C1036" s="249">
        <v>142.55639709778481</v>
      </c>
    </row>
    <row r="1037" spans="2:3" x14ac:dyDescent="0.25">
      <c r="B1037" s="250">
        <v>974</v>
      </c>
      <c r="C1037" s="249">
        <v>122.75394367240661</v>
      </c>
    </row>
    <row r="1038" spans="2:3" x14ac:dyDescent="0.25">
      <c r="B1038" s="250">
        <v>975</v>
      </c>
      <c r="C1038" s="249">
        <v>108.68201320572558</v>
      </c>
    </row>
    <row r="1039" spans="2:3" x14ac:dyDescent="0.25">
      <c r="B1039" s="250">
        <v>976</v>
      </c>
      <c r="C1039" s="249">
        <v>125.92660587190937</v>
      </c>
    </row>
    <row r="1040" spans="2:3" x14ac:dyDescent="0.25">
      <c r="B1040" s="250">
        <v>977</v>
      </c>
      <c r="C1040" s="249">
        <v>121.56846524712111</v>
      </c>
    </row>
    <row r="1041" spans="2:3" x14ac:dyDescent="0.25">
      <c r="B1041" s="250">
        <v>978</v>
      </c>
      <c r="C1041" s="249">
        <v>106.82201297771617</v>
      </c>
    </row>
    <row r="1042" spans="2:3" x14ac:dyDescent="0.25">
      <c r="B1042" s="250">
        <v>979</v>
      </c>
      <c r="C1042" s="249">
        <v>124.36049272001907</v>
      </c>
    </row>
    <row r="1043" spans="2:3" x14ac:dyDescent="0.25">
      <c r="B1043" s="250">
        <v>980</v>
      </c>
      <c r="C1043" s="249">
        <v>170.48324399358512</v>
      </c>
    </row>
    <row r="1044" spans="2:3" x14ac:dyDescent="0.25">
      <c r="B1044" s="250">
        <v>981</v>
      </c>
      <c r="C1044" s="249">
        <v>118.04344905212876</v>
      </c>
    </row>
    <row r="1045" spans="2:3" x14ac:dyDescent="0.25">
      <c r="B1045" s="250">
        <v>982</v>
      </c>
      <c r="C1045" s="249">
        <v>116.25895116444919</v>
      </c>
    </row>
    <row r="1046" spans="2:3" x14ac:dyDescent="0.25">
      <c r="B1046" s="250">
        <v>983</v>
      </c>
      <c r="C1046" s="249">
        <v>140.22197610607705</v>
      </c>
    </row>
    <row r="1047" spans="2:3" x14ac:dyDescent="0.25">
      <c r="B1047" s="250">
        <v>984</v>
      </c>
      <c r="C1047" s="249">
        <v>154.35149065786234</v>
      </c>
    </row>
    <row r="1048" spans="2:3" x14ac:dyDescent="0.25">
      <c r="B1048" s="250">
        <v>985</v>
      </c>
      <c r="C1048" s="249">
        <v>93.642286626146031</v>
      </c>
    </row>
    <row r="1049" spans="2:3" x14ac:dyDescent="0.25">
      <c r="B1049" s="250">
        <v>986</v>
      </c>
      <c r="C1049" s="249">
        <v>146.47657682910244</v>
      </c>
    </row>
    <row r="1050" spans="2:3" x14ac:dyDescent="0.25">
      <c r="B1050" s="250">
        <v>987</v>
      </c>
      <c r="C1050" s="249">
        <v>132.78664402648496</v>
      </c>
    </row>
    <row r="1051" spans="2:3" x14ac:dyDescent="0.25">
      <c r="B1051" s="250">
        <v>988</v>
      </c>
      <c r="C1051" s="249">
        <v>112.53341584154138</v>
      </c>
    </row>
    <row r="1052" spans="2:3" x14ac:dyDescent="0.25">
      <c r="B1052" s="250">
        <v>989</v>
      </c>
      <c r="C1052" s="249">
        <v>80.211430406321142</v>
      </c>
    </row>
    <row r="1053" spans="2:3" x14ac:dyDescent="0.25">
      <c r="B1053" s="250">
        <v>990</v>
      </c>
      <c r="C1053" s="249">
        <v>192.54530920096147</v>
      </c>
    </row>
    <row r="1054" spans="2:3" x14ac:dyDescent="0.25">
      <c r="B1054" s="250">
        <v>991</v>
      </c>
      <c r="C1054" s="249">
        <v>130.38201257683752</v>
      </c>
    </row>
    <row r="1055" spans="2:3" x14ac:dyDescent="0.25">
      <c r="B1055" s="250">
        <v>992</v>
      </c>
      <c r="C1055" s="249">
        <v>95.067700505668085</v>
      </c>
    </row>
    <row r="1056" spans="2:3" x14ac:dyDescent="0.25">
      <c r="B1056" s="250">
        <v>993</v>
      </c>
      <c r="C1056" s="249">
        <v>122.45360875361136</v>
      </c>
    </row>
    <row r="1057" spans="2:3" x14ac:dyDescent="0.25">
      <c r="B1057" s="250">
        <v>994</v>
      </c>
      <c r="C1057" s="249">
        <v>128.1301146014425</v>
      </c>
    </row>
    <row r="1058" spans="2:3" x14ac:dyDescent="0.25">
      <c r="B1058" s="250">
        <v>995</v>
      </c>
      <c r="C1058" s="249">
        <v>79.577358204570032</v>
      </c>
    </row>
    <row r="1059" spans="2:3" x14ac:dyDescent="0.25">
      <c r="B1059" s="250">
        <v>996</v>
      </c>
      <c r="C1059" s="249">
        <v>128.49807593701229</v>
      </c>
    </row>
    <row r="1060" spans="2:3" x14ac:dyDescent="0.25">
      <c r="B1060" s="250">
        <v>997</v>
      </c>
      <c r="C1060" s="249">
        <v>71.871210680675304</v>
      </c>
    </row>
    <row r="1061" spans="2:3" x14ac:dyDescent="0.25">
      <c r="B1061" s="250">
        <v>998</v>
      </c>
      <c r="C1061" s="249">
        <v>120.28651335445448</v>
      </c>
    </row>
    <row r="1062" spans="2:3" x14ac:dyDescent="0.25">
      <c r="B1062" s="250">
        <v>999</v>
      </c>
      <c r="C1062" s="249">
        <v>136.17761322382111</v>
      </c>
    </row>
    <row r="1063" spans="2:3" x14ac:dyDescent="0.25">
      <c r="B1063" s="250">
        <v>1000</v>
      </c>
      <c r="C1063" s="249">
        <v>152.45028851743538</v>
      </c>
    </row>
    <row r="1064" spans="2:3" x14ac:dyDescent="0.25">
      <c r="B1064" s="250">
        <v>1001</v>
      </c>
      <c r="C1064" s="249">
        <v>135.02633682728293</v>
      </c>
    </row>
    <row r="1065" spans="2:3" x14ac:dyDescent="0.25">
      <c r="B1065" s="250">
        <v>1002</v>
      </c>
      <c r="C1065" s="249">
        <v>156.3766582213259</v>
      </c>
    </row>
    <row r="1066" spans="2:3" x14ac:dyDescent="0.25">
      <c r="B1066" s="250">
        <v>1003</v>
      </c>
      <c r="C1066" s="249">
        <v>107.93244511558025</v>
      </c>
    </row>
    <row r="1067" spans="2:3" x14ac:dyDescent="0.25">
      <c r="B1067" s="250">
        <v>1004</v>
      </c>
      <c r="C1067" s="249">
        <v>93.148807118828998</v>
      </c>
    </row>
    <row r="1068" spans="2:3" x14ac:dyDescent="0.25">
      <c r="B1068" s="250">
        <v>1005</v>
      </c>
      <c r="C1068" s="249">
        <v>90.720009592697266</v>
      </c>
    </row>
    <row r="1069" spans="2:3" x14ac:dyDescent="0.25">
      <c r="B1069" s="250">
        <v>1006</v>
      </c>
      <c r="C1069" s="249">
        <v>73.641529981471336</v>
      </c>
    </row>
    <row r="1070" spans="2:3" x14ac:dyDescent="0.25">
      <c r="B1070" s="250">
        <v>1007</v>
      </c>
      <c r="C1070" s="249">
        <v>131.71260518456884</v>
      </c>
    </row>
    <row r="1071" spans="2:3" x14ac:dyDescent="0.25">
      <c r="B1071" s="250">
        <v>1008</v>
      </c>
      <c r="C1071" s="249">
        <v>167.90125828587117</v>
      </c>
    </row>
    <row r="1072" spans="2:3" x14ac:dyDescent="0.25">
      <c r="B1072" s="250">
        <v>1009</v>
      </c>
      <c r="C1072" s="249">
        <v>85.077418896827567</v>
      </c>
    </row>
    <row r="1073" spans="2:3" x14ac:dyDescent="0.25">
      <c r="B1073" s="250">
        <v>1010</v>
      </c>
      <c r="C1073" s="249">
        <v>140.5826154119124</v>
      </c>
    </row>
    <row r="1074" spans="2:3" x14ac:dyDescent="0.25">
      <c r="B1074" s="250">
        <v>1011</v>
      </c>
      <c r="C1074" s="249">
        <v>116.37001411614128</v>
      </c>
    </row>
    <row r="1075" spans="2:3" x14ac:dyDescent="0.25">
      <c r="B1075" s="250">
        <v>1012</v>
      </c>
      <c r="C1075" s="249">
        <v>113.15371021653117</v>
      </c>
    </row>
    <row r="1076" spans="2:3" x14ac:dyDescent="0.25">
      <c r="B1076" s="250">
        <v>1013</v>
      </c>
      <c r="C1076" s="249">
        <v>98.308242611530943</v>
      </c>
    </row>
    <row r="1077" spans="2:3" x14ac:dyDescent="0.25">
      <c r="B1077" s="250">
        <v>1014</v>
      </c>
      <c r="C1077" s="249">
        <v>134.53980570220961</v>
      </c>
    </row>
    <row r="1078" spans="2:3" x14ac:dyDescent="0.25">
      <c r="B1078" s="250">
        <v>1015</v>
      </c>
      <c r="C1078" s="249">
        <v>89.386951595061362</v>
      </c>
    </row>
    <row r="1079" spans="2:3" x14ac:dyDescent="0.25">
      <c r="B1079" s="250">
        <v>1016</v>
      </c>
      <c r="C1079" s="249">
        <v>88.573274541699789</v>
      </c>
    </row>
    <row r="1080" spans="2:3" x14ac:dyDescent="0.25">
      <c r="B1080" s="250">
        <v>1017</v>
      </c>
      <c r="C1080" s="249">
        <v>109.00388702690415</v>
      </c>
    </row>
    <row r="1081" spans="2:3" x14ac:dyDescent="0.25">
      <c r="B1081" s="250">
        <v>1018</v>
      </c>
      <c r="C1081" s="249">
        <v>85.974266466968999</v>
      </c>
    </row>
    <row r="1082" spans="2:3" x14ac:dyDescent="0.25">
      <c r="B1082" s="250">
        <v>1019</v>
      </c>
      <c r="C1082" s="249">
        <v>148.50679965701949</v>
      </c>
    </row>
    <row r="1083" spans="2:3" x14ac:dyDescent="0.25">
      <c r="B1083" s="250">
        <v>1020</v>
      </c>
      <c r="C1083" s="249">
        <v>129.24135788112278</v>
      </c>
    </row>
    <row r="1084" spans="2:3" x14ac:dyDescent="0.25">
      <c r="B1084" s="250">
        <v>1021</v>
      </c>
      <c r="C1084" s="249">
        <v>114.60035397119846</v>
      </c>
    </row>
    <row r="1085" spans="2:3" x14ac:dyDescent="0.25">
      <c r="B1085" s="250">
        <v>1022</v>
      </c>
      <c r="C1085" s="249">
        <v>89.923164903386336</v>
      </c>
    </row>
    <row r="1086" spans="2:3" x14ac:dyDescent="0.25">
      <c r="B1086" s="250">
        <v>1023</v>
      </c>
      <c r="C1086" s="249">
        <v>163.15104032619325</v>
      </c>
    </row>
    <row r="1087" spans="2:3" x14ac:dyDescent="0.25">
      <c r="B1087" s="250">
        <v>1024</v>
      </c>
      <c r="C1087" s="249">
        <v>110.74860826507894</v>
      </c>
    </row>
    <row r="1088" spans="2:3" x14ac:dyDescent="0.25">
      <c r="B1088" s="250">
        <v>1025</v>
      </c>
      <c r="C1088" s="249">
        <v>126.74770398416466</v>
      </c>
    </row>
    <row r="1089" spans="2:3" x14ac:dyDescent="0.25">
      <c r="B1089" s="250">
        <v>1026</v>
      </c>
      <c r="C1089" s="249">
        <v>112.6927262509144</v>
      </c>
    </row>
    <row r="1090" spans="2:3" x14ac:dyDescent="0.25">
      <c r="B1090" s="250">
        <v>1027</v>
      </c>
      <c r="C1090" s="249">
        <v>125.06338862648123</v>
      </c>
    </row>
    <row r="1091" spans="2:3" x14ac:dyDescent="0.25">
      <c r="B1091" s="250">
        <v>1028</v>
      </c>
      <c r="C1091" s="249">
        <v>104.18442274206177</v>
      </c>
    </row>
    <row r="1092" spans="2:3" x14ac:dyDescent="0.25">
      <c r="B1092" s="250">
        <v>1029</v>
      </c>
      <c r="C1092" s="249">
        <v>79.152159961278954</v>
      </c>
    </row>
    <row r="1093" spans="2:3" x14ac:dyDescent="0.25">
      <c r="B1093" s="250">
        <v>1030</v>
      </c>
      <c r="C1093" s="249">
        <v>116.73913189106389</v>
      </c>
    </row>
    <row r="1094" spans="2:3" x14ac:dyDescent="0.25">
      <c r="B1094" s="250">
        <v>1031</v>
      </c>
      <c r="C1094" s="249">
        <v>110.22536028970586</v>
      </c>
    </row>
    <row r="1095" spans="2:3" x14ac:dyDescent="0.25">
      <c r="B1095" s="250">
        <v>1032</v>
      </c>
      <c r="C1095" s="249">
        <v>110.20987751734658</v>
      </c>
    </row>
    <row r="1096" spans="2:3" x14ac:dyDescent="0.25">
      <c r="B1096" s="250">
        <v>1033</v>
      </c>
      <c r="C1096" s="249">
        <v>140.66329564046006</v>
      </c>
    </row>
    <row r="1097" spans="2:3" x14ac:dyDescent="0.25">
      <c r="B1097" s="250">
        <v>1034</v>
      </c>
      <c r="C1097" s="249">
        <v>123.67902469337622</v>
      </c>
    </row>
    <row r="1098" spans="2:3" x14ac:dyDescent="0.25">
      <c r="B1098" s="250">
        <v>1035</v>
      </c>
      <c r="C1098" s="249">
        <v>141.19158624596039</v>
      </c>
    </row>
    <row r="1099" spans="2:3" x14ac:dyDescent="0.25">
      <c r="B1099" s="250">
        <v>1036</v>
      </c>
      <c r="C1099" s="249">
        <v>113.11233185597888</v>
      </c>
    </row>
    <row r="1100" spans="2:3" x14ac:dyDescent="0.25">
      <c r="B1100" s="250">
        <v>1037</v>
      </c>
      <c r="C1100" s="249">
        <v>90.761444287838486</v>
      </c>
    </row>
    <row r="1101" spans="2:3" x14ac:dyDescent="0.25">
      <c r="B1101" s="250">
        <v>1038</v>
      </c>
      <c r="C1101" s="249">
        <v>141.40376342754288</v>
      </c>
    </row>
    <row r="1102" spans="2:3" x14ac:dyDescent="0.25">
      <c r="B1102" s="250">
        <v>1039</v>
      </c>
      <c r="C1102" s="249">
        <v>99.367477832585095</v>
      </c>
    </row>
    <row r="1103" spans="2:3" x14ac:dyDescent="0.25">
      <c r="B1103" s="250">
        <v>1040</v>
      </c>
      <c r="C1103" s="249">
        <v>158.15723342188264</v>
      </c>
    </row>
    <row r="1104" spans="2:3" x14ac:dyDescent="0.25">
      <c r="B1104" s="250">
        <v>1041</v>
      </c>
      <c r="C1104" s="249">
        <v>170.66328212395851</v>
      </c>
    </row>
    <row r="1105" spans="2:3" x14ac:dyDescent="0.25">
      <c r="B1105" s="250">
        <v>1042</v>
      </c>
      <c r="C1105" s="249">
        <v>174.26469534261633</v>
      </c>
    </row>
    <row r="1106" spans="2:3" x14ac:dyDescent="0.25">
      <c r="B1106" s="250">
        <v>1043</v>
      </c>
      <c r="C1106" s="249">
        <v>120.81312989631945</v>
      </c>
    </row>
    <row r="1107" spans="2:3" x14ac:dyDescent="0.25">
      <c r="B1107" s="250">
        <v>1044</v>
      </c>
      <c r="C1107" s="249">
        <v>144.57427469365902</v>
      </c>
    </row>
    <row r="1108" spans="2:3" x14ac:dyDescent="0.25">
      <c r="B1108" s="250">
        <v>1045</v>
      </c>
      <c r="C1108" s="249">
        <v>154.63367282181343</v>
      </c>
    </row>
    <row r="1109" spans="2:3" x14ac:dyDescent="0.25">
      <c r="B1109" s="250">
        <v>1046</v>
      </c>
      <c r="C1109" s="249">
        <v>140.19727239683644</v>
      </c>
    </row>
    <row r="1110" spans="2:3" x14ac:dyDescent="0.25">
      <c r="B1110" s="250">
        <v>1047</v>
      </c>
      <c r="C1110" s="249">
        <v>107.19013998956216</v>
      </c>
    </row>
    <row r="1111" spans="2:3" x14ac:dyDescent="0.25">
      <c r="B1111" s="250">
        <v>1048</v>
      </c>
      <c r="C1111" s="249">
        <v>94.937875555473994</v>
      </c>
    </row>
    <row r="1112" spans="2:3" x14ac:dyDescent="0.25">
      <c r="B1112" s="250">
        <v>1049</v>
      </c>
      <c r="C1112" s="249">
        <v>161.6310729293304</v>
      </c>
    </row>
    <row r="1113" spans="2:3" x14ac:dyDescent="0.25">
      <c r="B1113" s="250">
        <v>1050</v>
      </c>
      <c r="C1113" s="249">
        <v>112.01470033844845</v>
      </c>
    </row>
    <row r="1114" spans="2:3" x14ac:dyDescent="0.25">
      <c r="B1114" s="250">
        <v>1051</v>
      </c>
      <c r="C1114" s="249">
        <v>126.47316399871791</v>
      </c>
    </row>
    <row r="1115" spans="2:3" x14ac:dyDescent="0.25">
      <c r="B1115" s="250">
        <v>1052</v>
      </c>
      <c r="C1115" s="249">
        <v>158.08840187591869</v>
      </c>
    </row>
    <row r="1116" spans="2:3" x14ac:dyDescent="0.25">
      <c r="B1116" s="250">
        <v>1053</v>
      </c>
      <c r="C1116" s="249">
        <v>91.878993283741096</v>
      </c>
    </row>
    <row r="1117" spans="2:3" x14ac:dyDescent="0.25">
      <c r="B1117" s="250">
        <v>1054</v>
      </c>
      <c r="C1117" s="249">
        <v>111.20941242112225</v>
      </c>
    </row>
    <row r="1118" spans="2:3" x14ac:dyDescent="0.25">
      <c r="B1118" s="250">
        <v>1055</v>
      </c>
      <c r="C1118" s="249">
        <v>138.07261051356809</v>
      </c>
    </row>
    <row r="1119" spans="2:3" x14ac:dyDescent="0.25">
      <c r="B1119" s="250">
        <v>1056</v>
      </c>
      <c r="C1119" s="249">
        <v>123.53936318598576</v>
      </c>
    </row>
    <row r="1120" spans="2:3" x14ac:dyDescent="0.25">
      <c r="B1120" s="250">
        <v>1057</v>
      </c>
      <c r="C1120" s="249">
        <v>117.3618317552194</v>
      </c>
    </row>
    <row r="1121" spans="2:3" x14ac:dyDescent="0.25">
      <c r="B1121" s="250">
        <v>1058</v>
      </c>
      <c r="C1121" s="249">
        <v>96.250763630414639</v>
      </c>
    </row>
    <row r="1122" spans="2:3" x14ac:dyDescent="0.25">
      <c r="B1122" s="250">
        <v>1059</v>
      </c>
      <c r="C1122" s="249">
        <v>99.561021551141181</v>
      </c>
    </row>
    <row r="1123" spans="2:3" x14ac:dyDescent="0.25">
      <c r="B1123" s="250">
        <v>1060</v>
      </c>
      <c r="C1123" s="249">
        <v>109.38742621745631</v>
      </c>
    </row>
    <row r="1124" spans="2:3" x14ac:dyDescent="0.25">
      <c r="B1124" s="250">
        <v>1061</v>
      </c>
      <c r="C1124" s="249">
        <v>95.944517238964451</v>
      </c>
    </row>
    <row r="1125" spans="2:3" x14ac:dyDescent="0.25">
      <c r="B1125" s="250">
        <v>1062</v>
      </c>
      <c r="C1125" s="249">
        <v>145.55631079020247</v>
      </c>
    </row>
    <row r="1126" spans="2:3" x14ac:dyDescent="0.25">
      <c r="B1126" s="250">
        <v>1063</v>
      </c>
      <c r="C1126" s="249">
        <v>108.65066655531865</v>
      </c>
    </row>
    <row r="1127" spans="2:3" x14ac:dyDescent="0.25">
      <c r="B1127" s="250">
        <v>1064</v>
      </c>
      <c r="C1127" s="249">
        <v>147.83304544531114</v>
      </c>
    </row>
    <row r="1128" spans="2:3" x14ac:dyDescent="0.25">
      <c r="B1128" s="250">
        <v>1065</v>
      </c>
      <c r="C1128" s="249">
        <v>137.38285301821378</v>
      </c>
    </row>
    <row r="1129" spans="2:3" x14ac:dyDescent="0.25">
      <c r="B1129" s="250">
        <v>1066</v>
      </c>
      <c r="C1129" s="249">
        <v>144.05421784815553</v>
      </c>
    </row>
    <row r="1130" spans="2:3" x14ac:dyDescent="0.25">
      <c r="B1130" s="250">
        <v>1067</v>
      </c>
      <c r="C1130" s="249">
        <v>124.62898612599683</v>
      </c>
    </row>
    <row r="1131" spans="2:3" x14ac:dyDescent="0.25">
      <c r="B1131" s="250">
        <v>1068</v>
      </c>
      <c r="C1131" s="249">
        <v>148.90355425730016</v>
      </c>
    </row>
    <row r="1132" spans="2:3" x14ac:dyDescent="0.25">
      <c r="B1132" s="250">
        <v>1069</v>
      </c>
      <c r="C1132" s="249">
        <v>108.63301553481693</v>
      </c>
    </row>
    <row r="1133" spans="2:3" x14ac:dyDescent="0.25">
      <c r="B1133" s="250">
        <v>1070</v>
      </c>
      <c r="C1133" s="249">
        <v>91.339175535515309</v>
      </c>
    </row>
    <row r="1134" spans="2:3" x14ac:dyDescent="0.25">
      <c r="B1134" s="250">
        <v>1071</v>
      </c>
      <c r="C1134" s="249">
        <v>184.56325972166576</v>
      </c>
    </row>
    <row r="1135" spans="2:3" x14ac:dyDescent="0.25">
      <c r="B1135" s="250">
        <v>1072</v>
      </c>
      <c r="C1135" s="249">
        <v>196.7954863049645</v>
      </c>
    </row>
    <row r="1136" spans="2:3" x14ac:dyDescent="0.25">
      <c r="B1136" s="250">
        <v>1073</v>
      </c>
      <c r="C1136" s="249">
        <v>135.9324611061181</v>
      </c>
    </row>
    <row r="1137" spans="2:3" x14ac:dyDescent="0.25">
      <c r="B1137" s="250">
        <v>1074</v>
      </c>
      <c r="C1137" s="249">
        <v>98.102003596060342</v>
      </c>
    </row>
    <row r="1138" spans="2:3" x14ac:dyDescent="0.25">
      <c r="B1138" s="250">
        <v>1075</v>
      </c>
      <c r="C1138" s="249">
        <v>104.15781967646345</v>
      </c>
    </row>
    <row r="1139" spans="2:3" x14ac:dyDescent="0.25">
      <c r="B1139" s="250">
        <v>1076</v>
      </c>
      <c r="C1139" s="249">
        <v>126.7387952657084</v>
      </c>
    </row>
    <row r="1140" spans="2:3" x14ac:dyDescent="0.25">
      <c r="B1140" s="250">
        <v>1077</v>
      </c>
      <c r="C1140" s="249">
        <v>129.49659555017809</v>
      </c>
    </row>
    <row r="1141" spans="2:3" x14ac:dyDescent="0.25">
      <c r="B1141" s="250">
        <v>1078</v>
      </c>
      <c r="C1141" s="249">
        <v>129.18889728747234</v>
      </c>
    </row>
    <row r="1142" spans="2:3" x14ac:dyDescent="0.25">
      <c r="B1142" s="250">
        <v>1079</v>
      </c>
      <c r="C1142" s="249">
        <v>109.21230878414045</v>
      </c>
    </row>
    <row r="1143" spans="2:3" x14ac:dyDescent="0.25">
      <c r="B1143" s="250">
        <v>1080</v>
      </c>
      <c r="C1143" s="249">
        <v>143.31359603323915</v>
      </c>
    </row>
    <row r="1144" spans="2:3" x14ac:dyDescent="0.25">
      <c r="B1144" s="250">
        <v>1081</v>
      </c>
      <c r="C1144" s="249">
        <v>92.361345140873453</v>
      </c>
    </row>
    <row r="1145" spans="2:3" x14ac:dyDescent="0.25">
      <c r="B1145" s="250">
        <v>1082</v>
      </c>
      <c r="C1145" s="249">
        <v>148.38622088004547</v>
      </c>
    </row>
    <row r="1146" spans="2:3" x14ac:dyDescent="0.25">
      <c r="B1146" s="250">
        <v>1083</v>
      </c>
      <c r="C1146" s="249">
        <v>104.49240603258389</v>
      </c>
    </row>
    <row r="1147" spans="2:3" x14ac:dyDescent="0.25">
      <c r="B1147" s="250">
        <v>1084</v>
      </c>
      <c r="C1147" s="249">
        <v>129.26238800747149</v>
      </c>
    </row>
    <row r="1148" spans="2:3" x14ac:dyDescent="0.25">
      <c r="B1148" s="250">
        <v>1085</v>
      </c>
      <c r="C1148" s="249">
        <v>172.35715808205796</v>
      </c>
    </row>
    <row r="1149" spans="2:3" x14ac:dyDescent="0.25">
      <c r="B1149" s="250">
        <v>1086</v>
      </c>
      <c r="C1149" s="249">
        <v>158.09899981795039</v>
      </c>
    </row>
    <row r="1150" spans="2:3" x14ac:dyDescent="0.25">
      <c r="B1150" s="250">
        <v>1087</v>
      </c>
      <c r="C1150" s="249">
        <v>115.96686556791053</v>
      </c>
    </row>
    <row r="1151" spans="2:3" x14ac:dyDescent="0.25">
      <c r="B1151" s="250">
        <v>1088</v>
      </c>
      <c r="C1151" s="249">
        <v>107.64890523808396</v>
      </c>
    </row>
    <row r="1152" spans="2:3" x14ac:dyDescent="0.25">
      <c r="B1152" s="250">
        <v>1089</v>
      </c>
      <c r="C1152" s="249">
        <v>144.06556897108754</v>
      </c>
    </row>
    <row r="1153" spans="2:3" x14ac:dyDescent="0.25">
      <c r="B1153" s="250">
        <v>1090</v>
      </c>
      <c r="C1153" s="249">
        <v>132.4610761485076</v>
      </c>
    </row>
    <row r="1154" spans="2:3" x14ac:dyDescent="0.25">
      <c r="B1154" s="250">
        <v>1091</v>
      </c>
      <c r="C1154" s="249">
        <v>69.882112619428199</v>
      </c>
    </row>
    <row r="1155" spans="2:3" x14ac:dyDescent="0.25">
      <c r="B1155" s="250">
        <v>1092</v>
      </c>
      <c r="C1155" s="249">
        <v>119.26452213360636</v>
      </c>
    </row>
    <row r="1156" spans="2:3" x14ac:dyDescent="0.25">
      <c r="B1156" s="250">
        <v>1093</v>
      </c>
      <c r="C1156" s="249">
        <v>108.24569442944957</v>
      </c>
    </row>
    <row r="1157" spans="2:3" x14ac:dyDescent="0.25">
      <c r="B1157" s="250">
        <v>1094</v>
      </c>
      <c r="C1157" s="249">
        <v>82.837428251162748</v>
      </c>
    </row>
    <row r="1158" spans="2:3" x14ac:dyDescent="0.25">
      <c r="B1158" s="250">
        <v>1095</v>
      </c>
      <c r="C1158" s="249">
        <v>125.47619973755344</v>
      </c>
    </row>
    <row r="1159" spans="2:3" x14ac:dyDescent="0.25">
      <c r="B1159" s="250">
        <v>1096</v>
      </c>
      <c r="C1159" s="249">
        <v>174.3025184887112</v>
      </c>
    </row>
    <row r="1160" spans="2:3" x14ac:dyDescent="0.25">
      <c r="B1160" s="250">
        <v>1097</v>
      </c>
      <c r="C1160" s="249">
        <v>112.14642878633913</v>
      </c>
    </row>
    <row r="1161" spans="2:3" x14ac:dyDescent="0.25">
      <c r="B1161" s="250">
        <v>1098</v>
      </c>
      <c r="C1161" s="249">
        <v>89.72196206005701</v>
      </c>
    </row>
    <row r="1162" spans="2:3" x14ac:dyDescent="0.25">
      <c r="B1162" s="250">
        <v>1099</v>
      </c>
      <c r="C1162" s="249">
        <v>100.241548393741</v>
      </c>
    </row>
    <row r="1163" spans="2:3" x14ac:dyDescent="0.25">
      <c r="B1163" s="250">
        <v>1100</v>
      </c>
      <c r="C1163" s="249">
        <v>141.11620593828809</v>
      </c>
    </row>
    <row r="1164" spans="2:3" x14ac:dyDescent="0.25">
      <c r="B1164" s="250">
        <v>1101</v>
      </c>
      <c r="C1164" s="249">
        <v>96.08428366084803</v>
      </c>
    </row>
    <row r="1165" spans="2:3" x14ac:dyDescent="0.25">
      <c r="B1165" s="250">
        <v>1102</v>
      </c>
      <c r="C1165" s="249">
        <v>141.64750808930788</v>
      </c>
    </row>
    <row r="1166" spans="2:3" x14ac:dyDescent="0.25">
      <c r="B1166" s="250">
        <v>1103</v>
      </c>
      <c r="C1166" s="249">
        <v>121.88717232779831</v>
      </c>
    </row>
    <row r="1167" spans="2:3" x14ac:dyDescent="0.25">
      <c r="B1167" s="250">
        <v>1104</v>
      </c>
      <c r="C1167" s="249">
        <v>113.9020735775794</v>
      </c>
    </row>
    <row r="1168" spans="2:3" x14ac:dyDescent="0.25">
      <c r="B1168" s="250">
        <v>1105</v>
      </c>
      <c r="C1168" s="249">
        <v>109.36816822914597</v>
      </c>
    </row>
    <row r="1169" spans="2:3" x14ac:dyDescent="0.25">
      <c r="B1169" s="250">
        <v>1106</v>
      </c>
      <c r="C1169" s="249">
        <v>76.500304977087268</v>
      </c>
    </row>
    <row r="1170" spans="2:3" x14ac:dyDescent="0.25">
      <c r="B1170" s="250">
        <v>1107</v>
      </c>
      <c r="C1170" s="249">
        <v>106.43546498530942</v>
      </c>
    </row>
    <row r="1171" spans="2:3" x14ac:dyDescent="0.25">
      <c r="B1171" s="250">
        <v>1108</v>
      </c>
      <c r="C1171" s="249">
        <v>144.55700902665211</v>
      </c>
    </row>
    <row r="1172" spans="2:3" x14ac:dyDescent="0.25">
      <c r="B1172" s="250">
        <v>1109</v>
      </c>
      <c r="C1172" s="249">
        <v>87.384633544383718</v>
      </c>
    </row>
    <row r="1173" spans="2:3" x14ac:dyDescent="0.25">
      <c r="B1173" s="250">
        <v>1110</v>
      </c>
      <c r="C1173" s="249">
        <v>83.787070651912245</v>
      </c>
    </row>
    <row r="1174" spans="2:3" x14ac:dyDescent="0.25">
      <c r="B1174" s="250">
        <v>1111</v>
      </c>
      <c r="C1174" s="249">
        <v>81.44844513469954</v>
      </c>
    </row>
    <row r="1175" spans="2:3" x14ac:dyDescent="0.25">
      <c r="B1175" s="250">
        <v>1112</v>
      </c>
      <c r="C1175" s="249">
        <v>143.68030060364177</v>
      </c>
    </row>
    <row r="1176" spans="2:3" x14ac:dyDescent="0.25">
      <c r="B1176" s="250">
        <v>1113</v>
      </c>
      <c r="C1176" s="249">
        <v>139.14350687168024</v>
      </c>
    </row>
    <row r="1177" spans="2:3" x14ac:dyDescent="0.25">
      <c r="B1177" s="250">
        <v>1114</v>
      </c>
      <c r="C1177" s="249">
        <v>103.46791620468966</v>
      </c>
    </row>
    <row r="1178" spans="2:3" x14ac:dyDescent="0.25">
      <c r="B1178" s="250">
        <v>1115</v>
      </c>
      <c r="C1178" s="249">
        <v>100.77218349261372</v>
      </c>
    </row>
    <row r="1179" spans="2:3" x14ac:dyDescent="0.25">
      <c r="B1179" s="250">
        <v>1116</v>
      </c>
      <c r="C1179" s="249">
        <v>102.86444704806155</v>
      </c>
    </row>
    <row r="1180" spans="2:3" x14ac:dyDescent="0.25">
      <c r="B1180" s="250">
        <v>1117</v>
      </c>
      <c r="C1180" s="249">
        <v>105.84440068840266</v>
      </c>
    </row>
    <row r="1181" spans="2:3" x14ac:dyDescent="0.25">
      <c r="B1181" s="250">
        <v>1118</v>
      </c>
      <c r="C1181" s="249">
        <v>146.91764396464706</v>
      </c>
    </row>
    <row r="1182" spans="2:3" x14ac:dyDescent="0.25">
      <c r="B1182" s="250">
        <v>1119</v>
      </c>
      <c r="C1182" s="249">
        <v>97.062547223120475</v>
      </c>
    </row>
    <row r="1183" spans="2:3" x14ac:dyDescent="0.25">
      <c r="B1183" s="250">
        <v>1120</v>
      </c>
      <c r="C1183" s="249">
        <v>93.321042466331505</v>
      </c>
    </row>
    <row r="1184" spans="2:3" x14ac:dyDescent="0.25">
      <c r="B1184" s="250">
        <v>1121</v>
      </c>
      <c r="C1184" s="249">
        <v>156.89067302808351</v>
      </c>
    </row>
    <row r="1185" spans="2:3" x14ac:dyDescent="0.25">
      <c r="B1185" s="250">
        <v>1122</v>
      </c>
      <c r="C1185" s="249">
        <v>140.19704434209999</v>
      </c>
    </row>
    <row r="1186" spans="2:3" x14ac:dyDescent="0.25">
      <c r="B1186" s="250">
        <v>1123</v>
      </c>
      <c r="C1186" s="249">
        <v>96.183830572535584</v>
      </c>
    </row>
    <row r="1187" spans="2:3" x14ac:dyDescent="0.25">
      <c r="B1187" s="250">
        <v>1124</v>
      </c>
      <c r="C1187" s="249">
        <v>152.15907288740385</v>
      </c>
    </row>
    <row r="1188" spans="2:3" x14ac:dyDescent="0.25">
      <c r="B1188" s="250">
        <v>1125</v>
      </c>
      <c r="C1188" s="249">
        <v>140.54001606634972</v>
      </c>
    </row>
    <row r="1189" spans="2:3" x14ac:dyDescent="0.25">
      <c r="B1189" s="250">
        <v>1126</v>
      </c>
      <c r="C1189" s="249">
        <v>141.78055271300514</v>
      </c>
    </row>
    <row r="1190" spans="2:3" x14ac:dyDescent="0.25">
      <c r="B1190" s="250">
        <v>1127</v>
      </c>
      <c r="C1190" s="249">
        <v>102.57406025099253</v>
      </c>
    </row>
    <row r="1191" spans="2:3" x14ac:dyDescent="0.25">
      <c r="B1191" s="250">
        <v>1128</v>
      </c>
      <c r="C1191" s="249">
        <v>102.86869809925534</v>
      </c>
    </row>
    <row r="1192" spans="2:3" x14ac:dyDescent="0.25">
      <c r="B1192" s="250">
        <v>1129</v>
      </c>
      <c r="C1192" s="249">
        <v>156.75599246722328</v>
      </c>
    </row>
    <row r="1193" spans="2:3" x14ac:dyDescent="0.25">
      <c r="B1193" s="250">
        <v>1130</v>
      </c>
      <c r="C1193" s="249">
        <v>95.305570756605363</v>
      </c>
    </row>
    <row r="1194" spans="2:3" x14ac:dyDescent="0.25">
      <c r="B1194" s="250">
        <v>1131</v>
      </c>
      <c r="C1194" s="249">
        <v>91.347294214691431</v>
      </c>
    </row>
    <row r="1195" spans="2:3" x14ac:dyDescent="0.25">
      <c r="B1195" s="250">
        <v>1132</v>
      </c>
      <c r="C1195" s="249">
        <v>136.7777143612503</v>
      </c>
    </row>
    <row r="1196" spans="2:3" x14ac:dyDescent="0.25">
      <c r="B1196" s="250">
        <v>1133</v>
      </c>
      <c r="C1196" s="249">
        <v>139.88485306796005</v>
      </c>
    </row>
    <row r="1197" spans="2:3" x14ac:dyDescent="0.25">
      <c r="B1197" s="250">
        <v>1134</v>
      </c>
      <c r="C1197" s="249">
        <v>96.68173773882026</v>
      </c>
    </row>
    <row r="1198" spans="2:3" x14ac:dyDescent="0.25">
      <c r="B1198" s="250">
        <v>1135</v>
      </c>
      <c r="C1198" s="249">
        <v>122.75544409140313</v>
      </c>
    </row>
    <row r="1199" spans="2:3" x14ac:dyDescent="0.25">
      <c r="B1199" s="250">
        <v>1136</v>
      </c>
      <c r="C1199" s="249">
        <v>126.10355640954809</v>
      </c>
    </row>
    <row r="1200" spans="2:3" x14ac:dyDescent="0.25">
      <c r="B1200" s="250">
        <v>1137</v>
      </c>
      <c r="C1200" s="249">
        <v>88.831469528909011</v>
      </c>
    </row>
    <row r="1201" spans="2:3" x14ac:dyDescent="0.25">
      <c r="B1201" s="250">
        <v>1138</v>
      </c>
      <c r="C1201" s="249">
        <v>94.887988385976342</v>
      </c>
    </row>
    <row r="1202" spans="2:3" x14ac:dyDescent="0.25">
      <c r="B1202" s="250">
        <v>1139</v>
      </c>
      <c r="C1202" s="249">
        <v>131.4657760145131</v>
      </c>
    </row>
    <row r="1203" spans="2:3" x14ac:dyDescent="0.25">
      <c r="B1203" s="250">
        <v>1140</v>
      </c>
      <c r="C1203" s="249">
        <v>122.84932123906414</v>
      </c>
    </row>
    <row r="1204" spans="2:3" x14ac:dyDescent="0.25">
      <c r="B1204" s="250">
        <v>1141</v>
      </c>
      <c r="C1204" s="249">
        <v>92.749570068013199</v>
      </c>
    </row>
    <row r="1205" spans="2:3" x14ac:dyDescent="0.25">
      <c r="B1205" s="250">
        <v>1142</v>
      </c>
      <c r="C1205" s="249">
        <v>133.73921233706784</v>
      </c>
    </row>
    <row r="1206" spans="2:3" x14ac:dyDescent="0.25">
      <c r="B1206" s="250">
        <v>1143</v>
      </c>
      <c r="C1206" s="249">
        <v>70.563619458569903</v>
      </c>
    </row>
    <row r="1207" spans="2:3" x14ac:dyDescent="0.25">
      <c r="B1207" s="250">
        <v>1144</v>
      </c>
      <c r="C1207" s="249">
        <v>111.86740081377948</v>
      </c>
    </row>
    <row r="1208" spans="2:3" x14ac:dyDescent="0.25">
      <c r="B1208" s="250">
        <v>1145</v>
      </c>
      <c r="C1208" s="249">
        <v>141.39676197108054</v>
      </c>
    </row>
    <row r="1209" spans="2:3" x14ac:dyDescent="0.25">
      <c r="B1209" s="250">
        <v>1146</v>
      </c>
      <c r="C1209" s="249">
        <v>133.1907243701186</v>
      </c>
    </row>
    <row r="1210" spans="2:3" x14ac:dyDescent="0.25">
      <c r="B1210" s="250">
        <v>1147</v>
      </c>
      <c r="C1210" s="249">
        <v>127.22833093806528</v>
      </c>
    </row>
    <row r="1211" spans="2:3" x14ac:dyDescent="0.25">
      <c r="B1211" s="250">
        <v>1148</v>
      </c>
      <c r="C1211" s="249">
        <v>114.43979912496167</v>
      </c>
    </row>
    <row r="1212" spans="2:3" x14ac:dyDescent="0.25">
      <c r="B1212" s="250">
        <v>1149</v>
      </c>
      <c r="C1212" s="249">
        <v>111.65027797646569</v>
      </c>
    </row>
    <row r="1213" spans="2:3" x14ac:dyDescent="0.25">
      <c r="B1213" s="250">
        <v>1150</v>
      </c>
      <c r="C1213" s="249">
        <v>139.92409032175667</v>
      </c>
    </row>
    <row r="1214" spans="2:3" x14ac:dyDescent="0.25">
      <c r="B1214" s="250">
        <v>1151</v>
      </c>
      <c r="C1214" s="249">
        <v>116.10241902128493</v>
      </c>
    </row>
    <row r="1215" spans="2:3" x14ac:dyDescent="0.25">
      <c r="B1215" s="250">
        <v>1152</v>
      </c>
      <c r="C1215" s="249">
        <v>129.87320695860762</v>
      </c>
    </row>
    <row r="1216" spans="2:3" x14ac:dyDescent="0.25">
      <c r="B1216" s="250">
        <v>1153</v>
      </c>
      <c r="C1216" s="249">
        <v>122.93632866513116</v>
      </c>
    </row>
    <row r="1217" spans="2:3" x14ac:dyDescent="0.25">
      <c r="B1217" s="250">
        <v>1154</v>
      </c>
      <c r="C1217" s="249">
        <v>143.14151741811668</v>
      </c>
    </row>
    <row r="1218" spans="2:3" x14ac:dyDescent="0.25">
      <c r="B1218" s="250">
        <v>1155</v>
      </c>
      <c r="C1218" s="249">
        <v>121.04354872673248</v>
      </c>
    </row>
    <row r="1219" spans="2:3" x14ac:dyDescent="0.25">
      <c r="B1219" s="250">
        <v>1156</v>
      </c>
      <c r="C1219" s="249">
        <v>88.326475710903679</v>
      </c>
    </row>
    <row r="1220" spans="2:3" x14ac:dyDescent="0.25">
      <c r="B1220" s="250">
        <v>1157</v>
      </c>
      <c r="C1220" s="249">
        <v>79.49244956448436</v>
      </c>
    </row>
    <row r="1221" spans="2:3" x14ac:dyDescent="0.25">
      <c r="B1221" s="250">
        <v>1158</v>
      </c>
      <c r="C1221" s="249">
        <v>113.7103991403343</v>
      </c>
    </row>
    <row r="1222" spans="2:3" x14ac:dyDescent="0.25">
      <c r="B1222" s="250">
        <v>1159</v>
      </c>
      <c r="C1222" s="249">
        <v>108.62528356104052</v>
      </c>
    </row>
    <row r="1223" spans="2:3" x14ac:dyDescent="0.25">
      <c r="B1223" s="250">
        <v>1160</v>
      </c>
      <c r="C1223" s="249">
        <v>102.9590547494427</v>
      </c>
    </row>
    <row r="1224" spans="2:3" x14ac:dyDescent="0.25">
      <c r="B1224" s="250">
        <v>1161</v>
      </c>
      <c r="C1224" s="249">
        <v>156.59352283193411</v>
      </c>
    </row>
    <row r="1225" spans="2:3" x14ac:dyDescent="0.25">
      <c r="B1225" s="250">
        <v>1162</v>
      </c>
      <c r="C1225" s="249">
        <v>149.9756190983714</v>
      </c>
    </row>
    <row r="1226" spans="2:3" x14ac:dyDescent="0.25">
      <c r="B1226" s="250">
        <v>1163</v>
      </c>
      <c r="C1226" s="249">
        <v>124.18601284916058</v>
      </c>
    </row>
    <row r="1227" spans="2:3" x14ac:dyDescent="0.25">
      <c r="B1227" s="250">
        <v>1164</v>
      </c>
      <c r="C1227" s="249">
        <v>156.39126476867443</v>
      </c>
    </row>
    <row r="1228" spans="2:3" x14ac:dyDescent="0.25">
      <c r="B1228" s="250">
        <v>1165</v>
      </c>
      <c r="C1228" s="249">
        <v>111.66898350339881</v>
      </c>
    </row>
    <row r="1229" spans="2:3" x14ac:dyDescent="0.25">
      <c r="B1229" s="250">
        <v>1166</v>
      </c>
      <c r="C1229" s="249">
        <v>113.81107392558933</v>
      </c>
    </row>
    <row r="1230" spans="2:3" x14ac:dyDescent="0.25">
      <c r="B1230" s="250">
        <v>1167</v>
      </c>
      <c r="C1230" s="249">
        <v>137.99500482085833</v>
      </c>
    </row>
    <row r="1231" spans="2:3" x14ac:dyDescent="0.25">
      <c r="B1231" s="250">
        <v>1168</v>
      </c>
      <c r="C1231" s="249">
        <v>126.87539538159115</v>
      </c>
    </row>
    <row r="1232" spans="2:3" x14ac:dyDescent="0.25">
      <c r="B1232" s="250">
        <v>1169</v>
      </c>
      <c r="C1232" s="249">
        <v>105.28955579811857</v>
      </c>
    </row>
    <row r="1233" spans="2:3" x14ac:dyDescent="0.25">
      <c r="B1233" s="250">
        <v>1170</v>
      </c>
      <c r="C1233" s="249">
        <v>127.24742337500703</v>
      </c>
    </row>
    <row r="1234" spans="2:3" x14ac:dyDescent="0.25">
      <c r="B1234" s="250">
        <v>1171</v>
      </c>
      <c r="C1234" s="249">
        <v>100.67046407206263</v>
      </c>
    </row>
    <row r="1235" spans="2:3" x14ac:dyDescent="0.25">
      <c r="B1235" s="250">
        <v>1172</v>
      </c>
      <c r="C1235" s="249">
        <v>111.17196202177406</v>
      </c>
    </row>
    <row r="1236" spans="2:3" x14ac:dyDescent="0.25">
      <c r="B1236" s="250">
        <v>1173</v>
      </c>
      <c r="C1236" s="249">
        <v>115.93760163504625</v>
      </c>
    </row>
    <row r="1237" spans="2:3" x14ac:dyDescent="0.25">
      <c r="B1237" s="250">
        <v>1174</v>
      </c>
      <c r="C1237" s="249">
        <v>148.41168943332286</v>
      </c>
    </row>
    <row r="1238" spans="2:3" x14ac:dyDescent="0.25">
      <c r="B1238" s="250">
        <v>1175</v>
      </c>
      <c r="C1238" s="249">
        <v>157.19506001977413</v>
      </c>
    </row>
    <row r="1239" spans="2:3" x14ac:dyDescent="0.25">
      <c r="B1239" s="250">
        <v>1176</v>
      </c>
      <c r="C1239" s="249">
        <v>112.1493638837788</v>
      </c>
    </row>
    <row r="1240" spans="2:3" x14ac:dyDescent="0.25">
      <c r="B1240" s="250">
        <v>1177</v>
      </c>
      <c r="C1240" s="249">
        <v>130.14630484639059</v>
      </c>
    </row>
    <row r="1241" spans="2:3" x14ac:dyDescent="0.25">
      <c r="B1241" s="250">
        <v>1178</v>
      </c>
      <c r="C1241" s="249">
        <v>142.45146581507259</v>
      </c>
    </row>
    <row r="1242" spans="2:3" x14ac:dyDescent="0.25">
      <c r="B1242" s="250">
        <v>1179</v>
      </c>
      <c r="C1242" s="249">
        <v>101.8784580321134</v>
      </c>
    </row>
    <row r="1243" spans="2:3" x14ac:dyDescent="0.25">
      <c r="B1243" s="250">
        <v>1180</v>
      </c>
      <c r="C1243" s="249">
        <v>79.044008902082794</v>
      </c>
    </row>
    <row r="1244" spans="2:3" x14ac:dyDescent="0.25">
      <c r="B1244" s="250">
        <v>1181</v>
      </c>
      <c r="C1244" s="249">
        <v>83.946662528708416</v>
      </c>
    </row>
    <row r="1245" spans="2:3" x14ac:dyDescent="0.25">
      <c r="B1245" s="250">
        <v>1182</v>
      </c>
      <c r="C1245" s="249">
        <v>79.982031125089549</v>
      </c>
    </row>
    <row r="1246" spans="2:3" x14ac:dyDescent="0.25">
      <c r="B1246" s="250">
        <v>1183</v>
      </c>
      <c r="C1246" s="249">
        <v>102.43906127075375</v>
      </c>
    </row>
    <row r="1247" spans="2:3" x14ac:dyDescent="0.25">
      <c r="B1247" s="250">
        <v>1184</v>
      </c>
      <c r="C1247" s="249">
        <v>159.54251748826758</v>
      </c>
    </row>
    <row r="1248" spans="2:3" x14ac:dyDescent="0.25">
      <c r="B1248" s="250">
        <v>1185</v>
      </c>
      <c r="C1248" s="249">
        <v>144.59779069226147</v>
      </c>
    </row>
    <row r="1249" spans="2:3" x14ac:dyDescent="0.25">
      <c r="B1249" s="250">
        <v>1186</v>
      </c>
      <c r="C1249" s="249">
        <v>154.1258609363465</v>
      </c>
    </row>
    <row r="1250" spans="2:3" x14ac:dyDescent="0.25">
      <c r="B1250" s="250">
        <v>1187</v>
      </c>
      <c r="C1250" s="249">
        <v>92.742123236363554</v>
      </c>
    </row>
    <row r="1251" spans="2:3" x14ac:dyDescent="0.25">
      <c r="B1251" s="250">
        <v>1188</v>
      </c>
      <c r="C1251" s="249">
        <v>128.66244772286694</v>
      </c>
    </row>
    <row r="1252" spans="2:3" x14ac:dyDescent="0.25">
      <c r="B1252" s="250">
        <v>1189</v>
      </c>
      <c r="C1252" s="249">
        <v>147.56539429051372</v>
      </c>
    </row>
    <row r="1253" spans="2:3" x14ac:dyDescent="0.25">
      <c r="B1253" s="250">
        <v>1190</v>
      </c>
      <c r="C1253" s="249">
        <v>101.38622870517598</v>
      </c>
    </row>
    <row r="1254" spans="2:3" x14ac:dyDescent="0.25">
      <c r="B1254" s="250">
        <v>1191</v>
      </c>
      <c r="C1254" s="249">
        <v>114.53363929391567</v>
      </c>
    </row>
    <row r="1255" spans="2:3" x14ac:dyDescent="0.25">
      <c r="B1255" s="250">
        <v>1192</v>
      </c>
      <c r="C1255" s="249">
        <v>149.72986257244293</v>
      </c>
    </row>
    <row r="1256" spans="2:3" x14ac:dyDescent="0.25">
      <c r="B1256" s="250">
        <v>1193</v>
      </c>
      <c r="C1256" s="249">
        <v>143.23879642366856</v>
      </c>
    </row>
    <row r="1257" spans="2:3" x14ac:dyDescent="0.25">
      <c r="B1257" s="250">
        <v>1194</v>
      </c>
      <c r="C1257" s="249">
        <v>112.5764398614928</v>
      </c>
    </row>
    <row r="1258" spans="2:3" x14ac:dyDescent="0.25">
      <c r="B1258" s="250">
        <v>1195</v>
      </c>
      <c r="C1258" s="249">
        <v>150.37103980619341</v>
      </c>
    </row>
    <row r="1259" spans="2:3" x14ac:dyDescent="0.25">
      <c r="B1259" s="250">
        <v>1196</v>
      </c>
      <c r="C1259" s="249">
        <v>101.66652030766765</v>
      </c>
    </row>
    <row r="1260" spans="2:3" x14ac:dyDescent="0.25">
      <c r="B1260" s="250">
        <v>1197</v>
      </c>
      <c r="C1260" s="249">
        <v>129.6248726081721</v>
      </c>
    </row>
    <row r="1261" spans="2:3" x14ac:dyDescent="0.25">
      <c r="B1261" s="250">
        <v>1198</v>
      </c>
      <c r="C1261" s="249">
        <v>134.78959429065907</v>
      </c>
    </row>
    <row r="1262" spans="2:3" x14ac:dyDescent="0.25">
      <c r="B1262" s="250">
        <v>1199</v>
      </c>
      <c r="C1262" s="249">
        <v>159.27950846255163</v>
      </c>
    </row>
    <row r="1263" spans="2:3" x14ac:dyDescent="0.25">
      <c r="B1263" s="250">
        <v>1200</v>
      </c>
      <c r="C1263" s="249">
        <v>108.89733173632077</v>
      </c>
    </row>
    <row r="1264" spans="2:3" x14ac:dyDescent="0.25">
      <c r="B1264" s="250">
        <v>1201</v>
      </c>
      <c r="C1264" s="249">
        <v>113.44893880021677</v>
      </c>
    </row>
    <row r="1265" spans="2:3" x14ac:dyDescent="0.25">
      <c r="B1265" s="250">
        <v>1202</v>
      </c>
      <c r="C1265" s="249">
        <v>163.13841274203361</v>
      </c>
    </row>
    <row r="1266" spans="2:3" x14ac:dyDescent="0.25">
      <c r="B1266" s="250">
        <v>1203</v>
      </c>
      <c r="C1266" s="249">
        <v>90.061633945632622</v>
      </c>
    </row>
    <row r="1267" spans="2:3" x14ac:dyDescent="0.25">
      <c r="B1267" s="250">
        <v>1204</v>
      </c>
      <c r="C1267" s="249">
        <v>99.540170393197627</v>
      </c>
    </row>
    <row r="1268" spans="2:3" x14ac:dyDescent="0.25">
      <c r="B1268" s="250">
        <v>1205</v>
      </c>
      <c r="C1268" s="249">
        <v>95.00126973646158</v>
      </c>
    </row>
    <row r="1269" spans="2:3" x14ac:dyDescent="0.25">
      <c r="B1269" s="250">
        <v>1206</v>
      </c>
      <c r="C1269" s="249">
        <v>110.82962153918257</v>
      </c>
    </row>
    <row r="1270" spans="2:3" x14ac:dyDescent="0.25">
      <c r="B1270" s="250">
        <v>1207</v>
      </c>
      <c r="C1270" s="249">
        <v>69.713919927629192</v>
      </c>
    </row>
    <row r="1271" spans="2:3" x14ac:dyDescent="0.25">
      <c r="B1271" s="250">
        <v>1208</v>
      </c>
      <c r="C1271" s="249">
        <v>105.30978294082152</v>
      </c>
    </row>
    <row r="1272" spans="2:3" x14ac:dyDescent="0.25">
      <c r="B1272" s="250">
        <v>1209</v>
      </c>
      <c r="C1272" s="249">
        <v>120.72760372302371</v>
      </c>
    </row>
    <row r="1273" spans="2:3" x14ac:dyDescent="0.25">
      <c r="B1273" s="250">
        <v>1210</v>
      </c>
      <c r="C1273" s="249">
        <v>96.670262622953302</v>
      </c>
    </row>
    <row r="1274" spans="2:3" x14ac:dyDescent="0.25">
      <c r="B1274" s="250">
        <v>1211</v>
      </c>
      <c r="C1274" s="249">
        <v>124.06992172398432</v>
      </c>
    </row>
    <row r="1275" spans="2:3" x14ac:dyDescent="0.25">
      <c r="B1275" s="250">
        <v>1212</v>
      </c>
      <c r="C1275" s="249">
        <v>121.16926284903285</v>
      </c>
    </row>
    <row r="1276" spans="2:3" x14ac:dyDescent="0.25">
      <c r="B1276" s="250">
        <v>1213</v>
      </c>
      <c r="C1276" s="249">
        <v>115.21801036831397</v>
      </c>
    </row>
    <row r="1277" spans="2:3" x14ac:dyDescent="0.25">
      <c r="B1277" s="250">
        <v>1214</v>
      </c>
      <c r="C1277" s="249">
        <v>123.26919029943268</v>
      </c>
    </row>
    <row r="1278" spans="2:3" x14ac:dyDescent="0.25">
      <c r="B1278" s="250">
        <v>1215</v>
      </c>
      <c r="C1278" s="249">
        <v>167.53067020744615</v>
      </c>
    </row>
    <row r="1279" spans="2:3" x14ac:dyDescent="0.25">
      <c r="B1279" s="250">
        <v>1216</v>
      </c>
      <c r="C1279" s="249">
        <v>132.88046523408516</v>
      </c>
    </row>
    <row r="1280" spans="2:3" x14ac:dyDescent="0.25">
      <c r="B1280" s="250">
        <v>1217</v>
      </c>
      <c r="C1280" s="249">
        <v>142.94714756130287</v>
      </c>
    </row>
    <row r="1281" spans="2:3" x14ac:dyDescent="0.25">
      <c r="B1281" s="250">
        <v>1218</v>
      </c>
      <c r="C1281" s="249">
        <v>124.65601635925584</v>
      </c>
    </row>
    <row r="1282" spans="2:3" x14ac:dyDescent="0.25">
      <c r="B1282" s="250">
        <v>1219</v>
      </c>
      <c r="C1282" s="249">
        <v>109.99492562833085</v>
      </c>
    </row>
    <row r="1283" spans="2:3" x14ac:dyDescent="0.25">
      <c r="B1283" s="250">
        <v>1220</v>
      </c>
      <c r="C1283" s="249">
        <v>106.95251560569551</v>
      </c>
    </row>
    <row r="1284" spans="2:3" x14ac:dyDescent="0.25">
      <c r="B1284" s="250">
        <v>1221</v>
      </c>
      <c r="C1284" s="249">
        <v>83.733755048389028</v>
      </c>
    </row>
    <row r="1285" spans="2:3" x14ac:dyDescent="0.25">
      <c r="B1285" s="250">
        <v>1222</v>
      </c>
      <c r="C1285" s="249">
        <v>121.28078979296005</v>
      </c>
    </row>
    <row r="1286" spans="2:3" x14ac:dyDescent="0.25">
      <c r="B1286" s="250">
        <v>1223</v>
      </c>
      <c r="C1286" s="249">
        <v>117.57131948125009</v>
      </c>
    </row>
    <row r="1287" spans="2:3" x14ac:dyDescent="0.25">
      <c r="B1287" s="250">
        <v>1224</v>
      </c>
      <c r="C1287" s="249">
        <v>109.81404901220601</v>
      </c>
    </row>
    <row r="1288" spans="2:3" x14ac:dyDescent="0.25">
      <c r="B1288" s="250">
        <v>1225</v>
      </c>
      <c r="C1288" s="249">
        <v>140.74807479958542</v>
      </c>
    </row>
    <row r="1289" spans="2:3" x14ac:dyDescent="0.25">
      <c r="B1289" s="250">
        <v>1226</v>
      </c>
      <c r="C1289" s="249">
        <v>103.78186856600368</v>
      </c>
    </row>
    <row r="1290" spans="2:3" x14ac:dyDescent="0.25">
      <c r="B1290" s="250">
        <v>1227</v>
      </c>
      <c r="C1290" s="249">
        <v>160.00058803608673</v>
      </c>
    </row>
    <row r="1291" spans="2:3" x14ac:dyDescent="0.25">
      <c r="B1291" s="250">
        <v>1228</v>
      </c>
      <c r="C1291" s="249">
        <v>80.311642903359044</v>
      </c>
    </row>
    <row r="1292" spans="2:3" x14ac:dyDescent="0.25">
      <c r="B1292" s="250">
        <v>1229</v>
      </c>
      <c r="C1292" s="249">
        <v>83.081422709094113</v>
      </c>
    </row>
    <row r="1293" spans="2:3" x14ac:dyDescent="0.25">
      <c r="B1293" s="250">
        <v>1230</v>
      </c>
      <c r="C1293" s="249">
        <v>100.98461067247131</v>
      </c>
    </row>
    <row r="1294" spans="2:3" x14ac:dyDescent="0.25">
      <c r="B1294" s="250">
        <v>1231</v>
      </c>
      <c r="C1294" s="249">
        <v>139.18047450836247</v>
      </c>
    </row>
    <row r="1295" spans="2:3" x14ac:dyDescent="0.25">
      <c r="B1295" s="250">
        <v>1232</v>
      </c>
      <c r="C1295" s="249">
        <v>104.13808923722662</v>
      </c>
    </row>
    <row r="1296" spans="2:3" x14ac:dyDescent="0.25">
      <c r="B1296" s="250">
        <v>1233</v>
      </c>
      <c r="C1296" s="249">
        <v>81.914982844865335</v>
      </c>
    </row>
    <row r="1297" spans="2:3" x14ac:dyDescent="0.25">
      <c r="B1297" s="250">
        <v>1234</v>
      </c>
      <c r="C1297" s="249">
        <v>130.14184908168494</v>
      </c>
    </row>
    <row r="1298" spans="2:3" x14ac:dyDescent="0.25">
      <c r="B1298" s="250">
        <v>1235</v>
      </c>
      <c r="C1298" s="249">
        <v>136.77664971640934</v>
      </c>
    </row>
    <row r="1299" spans="2:3" x14ac:dyDescent="0.25">
      <c r="B1299" s="250">
        <v>1236</v>
      </c>
      <c r="C1299" s="249">
        <v>96.523431257109593</v>
      </c>
    </row>
    <row r="1300" spans="2:3" x14ac:dyDescent="0.25">
      <c r="B1300" s="250">
        <v>1237</v>
      </c>
      <c r="C1300" s="249">
        <v>136.19545799611492</v>
      </c>
    </row>
    <row r="1301" spans="2:3" x14ac:dyDescent="0.25">
      <c r="B1301" s="250">
        <v>1238</v>
      </c>
      <c r="C1301" s="249">
        <v>106.4808786173316</v>
      </c>
    </row>
    <row r="1302" spans="2:3" x14ac:dyDescent="0.25">
      <c r="B1302" s="250">
        <v>1239</v>
      </c>
      <c r="C1302" s="249">
        <v>96.545417347065239</v>
      </c>
    </row>
    <row r="1303" spans="2:3" x14ac:dyDescent="0.25">
      <c r="B1303" s="250">
        <v>1240</v>
      </c>
      <c r="C1303" s="249">
        <v>115.10575953084677</v>
      </c>
    </row>
    <row r="1304" spans="2:3" x14ac:dyDescent="0.25">
      <c r="B1304" s="250">
        <v>1241</v>
      </c>
      <c r="C1304" s="249">
        <v>102.18164344919497</v>
      </c>
    </row>
    <row r="1305" spans="2:3" x14ac:dyDescent="0.25">
      <c r="B1305" s="250">
        <v>1242</v>
      </c>
      <c r="C1305" s="249">
        <v>100.27909391958751</v>
      </c>
    </row>
    <row r="1306" spans="2:3" x14ac:dyDescent="0.25">
      <c r="B1306" s="250">
        <v>1243</v>
      </c>
      <c r="C1306" s="249">
        <v>161.2592754659405</v>
      </c>
    </row>
    <row r="1307" spans="2:3" x14ac:dyDescent="0.25">
      <c r="B1307" s="250">
        <v>1244</v>
      </c>
      <c r="C1307" s="249">
        <v>126.9050716668817</v>
      </c>
    </row>
    <row r="1308" spans="2:3" x14ac:dyDescent="0.25">
      <c r="B1308" s="250">
        <v>1245</v>
      </c>
      <c r="C1308" s="249">
        <v>89.439071219652902</v>
      </c>
    </row>
    <row r="1309" spans="2:3" x14ac:dyDescent="0.25">
      <c r="B1309" s="250">
        <v>1246</v>
      </c>
      <c r="C1309" s="249">
        <v>155.20370298857733</v>
      </c>
    </row>
    <row r="1310" spans="2:3" x14ac:dyDescent="0.25">
      <c r="B1310" s="250">
        <v>1247</v>
      </c>
      <c r="C1310" s="249">
        <v>152.93901295826197</v>
      </c>
    </row>
    <row r="1311" spans="2:3" x14ac:dyDescent="0.25">
      <c r="B1311" s="250">
        <v>1248</v>
      </c>
      <c r="C1311" s="249">
        <v>137.48197954989672</v>
      </c>
    </row>
    <row r="1312" spans="2:3" x14ac:dyDescent="0.25">
      <c r="B1312" s="250">
        <v>1249</v>
      </c>
      <c r="C1312" s="249">
        <v>90.679001789153915</v>
      </c>
    </row>
    <row r="1313" spans="2:3" x14ac:dyDescent="0.25">
      <c r="B1313" s="250">
        <v>1250</v>
      </c>
      <c r="C1313" s="249">
        <v>120.86428709469075</v>
      </c>
    </row>
    <row r="1314" spans="2:3" x14ac:dyDescent="0.25">
      <c r="B1314" s="250">
        <v>1251</v>
      </c>
      <c r="C1314" s="249">
        <v>115.0788152618524</v>
      </c>
    </row>
    <row r="1315" spans="2:3" x14ac:dyDescent="0.25">
      <c r="B1315" s="250">
        <v>1252</v>
      </c>
      <c r="C1315" s="249">
        <v>135.99532474208331</v>
      </c>
    </row>
    <row r="1316" spans="2:3" x14ac:dyDescent="0.25">
      <c r="B1316" s="250">
        <v>1253</v>
      </c>
      <c r="C1316" s="249">
        <v>134.87616507508088</v>
      </c>
    </row>
    <row r="1317" spans="2:3" x14ac:dyDescent="0.25">
      <c r="B1317" s="250">
        <v>1254</v>
      </c>
      <c r="C1317" s="249">
        <v>161.83276836119137</v>
      </c>
    </row>
    <row r="1318" spans="2:3" x14ac:dyDescent="0.25">
      <c r="B1318" s="250">
        <v>1255</v>
      </c>
      <c r="C1318" s="249">
        <v>100.34626246338445</v>
      </c>
    </row>
    <row r="1319" spans="2:3" x14ac:dyDescent="0.25">
      <c r="B1319" s="250">
        <v>1256</v>
      </c>
      <c r="C1319" s="249">
        <v>103.45947465508463</v>
      </c>
    </row>
    <row r="1320" spans="2:3" x14ac:dyDescent="0.25">
      <c r="B1320" s="250">
        <v>1257</v>
      </c>
      <c r="C1320" s="249">
        <v>122.99600438739884</v>
      </c>
    </row>
    <row r="1321" spans="2:3" x14ac:dyDescent="0.25">
      <c r="B1321" s="250">
        <v>1258</v>
      </c>
      <c r="C1321" s="249">
        <v>94.996070365888016</v>
      </c>
    </row>
    <row r="1322" spans="2:3" x14ac:dyDescent="0.25">
      <c r="B1322" s="250">
        <v>1259</v>
      </c>
      <c r="C1322" s="249">
        <v>143.67837344885254</v>
      </c>
    </row>
    <row r="1323" spans="2:3" x14ac:dyDescent="0.25">
      <c r="B1323" s="250">
        <v>1260</v>
      </c>
      <c r="C1323" s="249">
        <v>115.00921642630533</v>
      </c>
    </row>
    <row r="1324" spans="2:3" x14ac:dyDescent="0.25">
      <c r="B1324" s="250">
        <v>1261</v>
      </c>
      <c r="C1324" s="249">
        <v>116.76539238617774</v>
      </c>
    </row>
    <row r="1325" spans="2:3" x14ac:dyDescent="0.25">
      <c r="B1325" s="250">
        <v>1262</v>
      </c>
      <c r="C1325" s="249">
        <v>112.01020965252791</v>
      </c>
    </row>
    <row r="1326" spans="2:3" x14ac:dyDescent="0.25">
      <c r="B1326" s="250">
        <v>1263</v>
      </c>
      <c r="C1326" s="249">
        <v>110.64936451666131</v>
      </c>
    </row>
    <row r="1327" spans="2:3" x14ac:dyDescent="0.25">
      <c r="B1327" s="250">
        <v>1264</v>
      </c>
      <c r="C1327" s="249">
        <v>147.97122984868389</v>
      </c>
    </row>
    <row r="1328" spans="2:3" x14ac:dyDescent="0.25">
      <c r="B1328" s="250">
        <v>1265</v>
      </c>
      <c r="C1328" s="249">
        <v>107.07858231900008</v>
      </c>
    </row>
    <row r="1329" spans="2:3" x14ac:dyDescent="0.25">
      <c r="B1329" s="250">
        <v>1266</v>
      </c>
      <c r="C1329" s="249">
        <v>77.563884620949011</v>
      </c>
    </row>
    <row r="1330" spans="2:3" x14ac:dyDescent="0.25">
      <c r="B1330" s="250">
        <v>1267</v>
      </c>
      <c r="C1330" s="249">
        <v>101.75870623922482</v>
      </c>
    </row>
    <row r="1331" spans="2:3" x14ac:dyDescent="0.25">
      <c r="B1331" s="250">
        <v>1268</v>
      </c>
      <c r="C1331" s="249">
        <v>92.608426106196816</v>
      </c>
    </row>
    <row r="1332" spans="2:3" x14ac:dyDescent="0.25">
      <c r="B1332" s="250">
        <v>1269</v>
      </c>
      <c r="C1332" s="249">
        <v>87.901598193038623</v>
      </c>
    </row>
    <row r="1333" spans="2:3" x14ac:dyDescent="0.25">
      <c r="B1333" s="250">
        <v>1270</v>
      </c>
      <c r="C1333" s="249">
        <v>110.93970619956259</v>
      </c>
    </row>
    <row r="1334" spans="2:3" x14ac:dyDescent="0.25">
      <c r="B1334" s="250">
        <v>1271</v>
      </c>
      <c r="C1334" s="249">
        <v>66.918029261159319</v>
      </c>
    </row>
    <row r="1335" spans="2:3" x14ac:dyDescent="0.25">
      <c r="B1335" s="250">
        <v>1272</v>
      </c>
      <c r="C1335" s="249">
        <v>94.474666650288185</v>
      </c>
    </row>
    <row r="1336" spans="2:3" x14ac:dyDescent="0.25">
      <c r="B1336" s="250">
        <v>1273</v>
      </c>
      <c r="C1336" s="249">
        <v>55.964928892237239</v>
      </c>
    </row>
    <row r="1337" spans="2:3" x14ac:dyDescent="0.25">
      <c r="B1337" s="250">
        <v>1274</v>
      </c>
      <c r="C1337" s="249">
        <v>151.50481254906049</v>
      </c>
    </row>
    <row r="1338" spans="2:3" x14ac:dyDescent="0.25">
      <c r="B1338" s="250">
        <v>1275</v>
      </c>
      <c r="C1338" s="249">
        <v>120.04333404606825</v>
      </c>
    </row>
    <row r="1339" spans="2:3" x14ac:dyDescent="0.25">
      <c r="B1339" s="250">
        <v>1276</v>
      </c>
      <c r="C1339" s="249">
        <v>120.50621470872133</v>
      </c>
    </row>
    <row r="1340" spans="2:3" x14ac:dyDescent="0.25">
      <c r="B1340" s="250">
        <v>1277</v>
      </c>
      <c r="C1340" s="249">
        <v>132.92825936364903</v>
      </c>
    </row>
    <row r="1341" spans="2:3" x14ac:dyDescent="0.25">
      <c r="B1341" s="250">
        <v>1278</v>
      </c>
      <c r="C1341" s="249">
        <v>89.138076986483028</v>
      </c>
    </row>
    <row r="1342" spans="2:3" x14ac:dyDescent="0.25">
      <c r="B1342" s="250">
        <v>1279</v>
      </c>
      <c r="C1342" s="249">
        <v>112.64805199358271</v>
      </c>
    </row>
    <row r="1343" spans="2:3" x14ac:dyDescent="0.25">
      <c r="B1343" s="250">
        <v>1280</v>
      </c>
      <c r="C1343" s="249">
        <v>143.92817012297579</v>
      </c>
    </row>
    <row r="1344" spans="2:3" x14ac:dyDescent="0.25">
      <c r="B1344" s="250">
        <v>1281</v>
      </c>
      <c r="C1344" s="249">
        <v>115.74192394810387</v>
      </c>
    </row>
    <row r="1345" spans="2:3" x14ac:dyDescent="0.25">
      <c r="B1345" s="250">
        <v>1282</v>
      </c>
      <c r="C1345" s="249">
        <v>127.26407389311275</v>
      </c>
    </row>
    <row r="1346" spans="2:3" x14ac:dyDescent="0.25">
      <c r="B1346" s="250">
        <v>1283</v>
      </c>
      <c r="C1346" s="249">
        <v>105.40221660992674</v>
      </c>
    </row>
    <row r="1347" spans="2:3" x14ac:dyDescent="0.25">
      <c r="B1347" s="250">
        <v>1284</v>
      </c>
      <c r="C1347" s="249">
        <v>88.724766476065497</v>
      </c>
    </row>
    <row r="1348" spans="2:3" x14ac:dyDescent="0.25">
      <c r="B1348" s="250">
        <v>1285</v>
      </c>
      <c r="C1348" s="249">
        <v>114.32658678459831</v>
      </c>
    </row>
    <row r="1349" spans="2:3" x14ac:dyDescent="0.25">
      <c r="B1349" s="250">
        <v>1286</v>
      </c>
      <c r="C1349" s="249">
        <v>158.61712202150574</v>
      </c>
    </row>
    <row r="1350" spans="2:3" x14ac:dyDescent="0.25">
      <c r="B1350" s="250">
        <v>1287</v>
      </c>
      <c r="C1350" s="249">
        <v>116.85893793603648</v>
      </c>
    </row>
    <row r="1351" spans="2:3" x14ac:dyDescent="0.25">
      <c r="B1351" s="250">
        <v>1288</v>
      </c>
      <c r="C1351" s="249">
        <v>79.44825454988225</v>
      </c>
    </row>
    <row r="1352" spans="2:3" x14ac:dyDescent="0.25">
      <c r="B1352" s="250">
        <v>1289</v>
      </c>
      <c r="C1352" s="249">
        <v>145.14726514314032</v>
      </c>
    </row>
    <row r="1353" spans="2:3" x14ac:dyDescent="0.25">
      <c r="B1353" s="250">
        <v>1290</v>
      </c>
      <c r="C1353" s="249">
        <v>116.27617399289144</v>
      </c>
    </row>
    <row r="1354" spans="2:3" x14ac:dyDescent="0.25">
      <c r="B1354" s="250">
        <v>1291</v>
      </c>
      <c r="C1354" s="249">
        <v>91.102401596534236</v>
      </c>
    </row>
    <row r="1355" spans="2:3" x14ac:dyDescent="0.25">
      <c r="B1355" s="250">
        <v>1292</v>
      </c>
      <c r="C1355" s="249">
        <v>147.4673497444916</v>
      </c>
    </row>
    <row r="1356" spans="2:3" x14ac:dyDescent="0.25">
      <c r="B1356" s="250">
        <v>1293</v>
      </c>
      <c r="C1356" s="249">
        <v>114.80493643702242</v>
      </c>
    </row>
    <row r="1357" spans="2:3" x14ac:dyDescent="0.25">
      <c r="B1357" s="250">
        <v>1294</v>
      </c>
      <c r="C1357" s="249">
        <v>112.88954229062107</v>
      </c>
    </row>
    <row r="1358" spans="2:3" x14ac:dyDescent="0.25">
      <c r="B1358" s="250">
        <v>1295</v>
      </c>
      <c r="C1358" s="249">
        <v>167.54706421572774</v>
      </c>
    </row>
    <row r="1359" spans="2:3" x14ac:dyDescent="0.25">
      <c r="B1359" s="250">
        <v>1296</v>
      </c>
      <c r="C1359" s="249">
        <v>143.57973601233095</v>
      </c>
    </row>
    <row r="1360" spans="2:3" x14ac:dyDescent="0.25">
      <c r="B1360" s="250">
        <v>1297</v>
      </c>
      <c r="C1360" s="249">
        <v>99.270276558420022</v>
      </c>
    </row>
    <row r="1361" spans="2:3" x14ac:dyDescent="0.25">
      <c r="B1361" s="250">
        <v>1298</v>
      </c>
      <c r="C1361" s="249">
        <v>125.85807516432389</v>
      </c>
    </row>
    <row r="1362" spans="2:3" x14ac:dyDescent="0.25">
      <c r="B1362" s="250">
        <v>1299</v>
      </c>
      <c r="C1362" s="249">
        <v>122.11170950772731</v>
      </c>
    </row>
    <row r="1363" spans="2:3" x14ac:dyDescent="0.25">
      <c r="B1363" s="250">
        <v>1300</v>
      </c>
      <c r="C1363" s="249">
        <v>104.51203717988656</v>
      </c>
    </row>
    <row r="1364" spans="2:3" x14ac:dyDescent="0.25">
      <c r="B1364" s="250">
        <v>1301</v>
      </c>
      <c r="C1364" s="249">
        <v>108.84488801844236</v>
      </c>
    </row>
    <row r="1365" spans="2:3" x14ac:dyDescent="0.25">
      <c r="B1365" s="250">
        <v>1302</v>
      </c>
      <c r="C1365" s="249">
        <v>98.825287269919357</v>
      </c>
    </row>
    <row r="1366" spans="2:3" x14ac:dyDescent="0.25">
      <c r="B1366" s="250">
        <v>1303</v>
      </c>
      <c r="C1366" s="249">
        <v>153.79879871011985</v>
      </c>
    </row>
    <row r="1367" spans="2:3" x14ac:dyDescent="0.25">
      <c r="B1367" s="250">
        <v>1304</v>
      </c>
      <c r="C1367" s="249">
        <v>101.49422000864199</v>
      </c>
    </row>
    <row r="1368" spans="2:3" x14ac:dyDescent="0.25">
      <c r="B1368" s="250">
        <v>1305</v>
      </c>
      <c r="C1368" s="249">
        <v>102.9958237556796</v>
      </c>
    </row>
    <row r="1369" spans="2:3" x14ac:dyDescent="0.25">
      <c r="B1369" s="250">
        <v>1306</v>
      </c>
      <c r="C1369" s="249">
        <v>137.05162527259745</v>
      </c>
    </row>
    <row r="1370" spans="2:3" x14ac:dyDescent="0.25">
      <c r="B1370" s="250">
        <v>1307</v>
      </c>
      <c r="C1370" s="249">
        <v>117.16738581237132</v>
      </c>
    </row>
    <row r="1371" spans="2:3" x14ac:dyDescent="0.25">
      <c r="B1371" s="250">
        <v>1308</v>
      </c>
      <c r="C1371" s="249">
        <v>128.70482229627706</v>
      </c>
    </row>
    <row r="1372" spans="2:3" x14ac:dyDescent="0.25">
      <c r="B1372" s="250">
        <v>1309</v>
      </c>
      <c r="C1372" s="249">
        <v>158.82577832890181</v>
      </c>
    </row>
    <row r="1373" spans="2:3" x14ac:dyDescent="0.25">
      <c r="B1373" s="250">
        <v>1310</v>
      </c>
      <c r="C1373" s="249">
        <v>111.47659014637374</v>
      </c>
    </row>
    <row r="1374" spans="2:3" x14ac:dyDescent="0.25">
      <c r="B1374" s="250">
        <v>1311</v>
      </c>
      <c r="C1374" s="249">
        <v>134.87920821142822</v>
      </c>
    </row>
    <row r="1375" spans="2:3" x14ac:dyDescent="0.25">
      <c r="B1375" s="250">
        <v>1312</v>
      </c>
      <c r="C1375" s="249">
        <v>80.952687576098953</v>
      </c>
    </row>
    <row r="1376" spans="2:3" x14ac:dyDescent="0.25">
      <c r="B1376" s="250">
        <v>1313</v>
      </c>
      <c r="C1376" s="249">
        <v>131.24795970196246</v>
      </c>
    </row>
    <row r="1377" spans="2:3" x14ac:dyDescent="0.25">
      <c r="B1377" s="250">
        <v>1314</v>
      </c>
      <c r="C1377" s="249">
        <v>120.74706440951591</v>
      </c>
    </row>
    <row r="1378" spans="2:3" x14ac:dyDescent="0.25">
      <c r="B1378" s="250">
        <v>1315</v>
      </c>
      <c r="C1378" s="249">
        <v>115.82395858427181</v>
      </c>
    </row>
    <row r="1379" spans="2:3" x14ac:dyDescent="0.25">
      <c r="B1379" s="250">
        <v>1316</v>
      </c>
      <c r="C1379" s="249">
        <v>138.99618378365301</v>
      </c>
    </row>
    <row r="1380" spans="2:3" x14ac:dyDescent="0.25">
      <c r="B1380" s="250">
        <v>1317</v>
      </c>
      <c r="C1380" s="249">
        <v>129.03191369702313</v>
      </c>
    </row>
    <row r="1381" spans="2:3" x14ac:dyDescent="0.25">
      <c r="B1381" s="250">
        <v>1318</v>
      </c>
      <c r="C1381" s="249">
        <v>148.1760102794162</v>
      </c>
    </row>
    <row r="1382" spans="2:3" x14ac:dyDescent="0.25">
      <c r="B1382" s="250">
        <v>1319</v>
      </c>
      <c r="C1382" s="249">
        <v>90.560865682069462</v>
      </c>
    </row>
    <row r="1383" spans="2:3" x14ac:dyDescent="0.25">
      <c r="B1383" s="250">
        <v>1320</v>
      </c>
      <c r="C1383" s="249">
        <v>95.281619272736094</v>
      </c>
    </row>
    <row r="1384" spans="2:3" x14ac:dyDescent="0.25">
      <c r="B1384" s="250">
        <v>1321</v>
      </c>
      <c r="C1384" s="249">
        <v>91.752900612203689</v>
      </c>
    </row>
    <row r="1385" spans="2:3" x14ac:dyDescent="0.25">
      <c r="B1385" s="250">
        <v>1322</v>
      </c>
      <c r="C1385" s="249">
        <v>100.49784872746717</v>
      </c>
    </row>
    <row r="1386" spans="2:3" x14ac:dyDescent="0.25">
      <c r="B1386" s="250">
        <v>1323</v>
      </c>
      <c r="C1386" s="249">
        <v>109.15254724934573</v>
      </c>
    </row>
    <row r="1387" spans="2:3" x14ac:dyDescent="0.25">
      <c r="B1387" s="250">
        <v>1324</v>
      </c>
      <c r="C1387" s="249">
        <v>119.46355870911589</v>
      </c>
    </row>
    <row r="1388" spans="2:3" x14ac:dyDescent="0.25">
      <c r="B1388" s="250">
        <v>1325</v>
      </c>
      <c r="C1388" s="249">
        <v>120.94950312171053</v>
      </c>
    </row>
    <row r="1389" spans="2:3" x14ac:dyDescent="0.25">
      <c r="B1389" s="250">
        <v>1326</v>
      </c>
      <c r="C1389" s="249">
        <v>142.12859697276181</v>
      </c>
    </row>
    <row r="1390" spans="2:3" x14ac:dyDescent="0.25">
      <c r="B1390" s="250">
        <v>1327</v>
      </c>
      <c r="C1390" s="249">
        <v>138.3596151142514</v>
      </c>
    </row>
    <row r="1391" spans="2:3" x14ac:dyDescent="0.25">
      <c r="B1391" s="250">
        <v>1328</v>
      </c>
      <c r="C1391" s="249">
        <v>113.4526595393076</v>
      </c>
    </row>
    <row r="1392" spans="2:3" x14ac:dyDescent="0.25">
      <c r="B1392" s="250">
        <v>1329</v>
      </c>
      <c r="C1392" s="249">
        <v>110.16159655142953</v>
      </c>
    </row>
    <row r="1393" spans="2:3" x14ac:dyDescent="0.25">
      <c r="B1393" s="250">
        <v>1330</v>
      </c>
      <c r="C1393" s="249">
        <v>129.28301962572175</v>
      </c>
    </row>
    <row r="1394" spans="2:3" x14ac:dyDescent="0.25">
      <c r="B1394" s="250">
        <v>1331</v>
      </c>
      <c r="C1394" s="249">
        <v>112.27507356547109</v>
      </c>
    </row>
    <row r="1395" spans="2:3" x14ac:dyDescent="0.25">
      <c r="B1395" s="250">
        <v>1332</v>
      </c>
      <c r="C1395" s="249">
        <v>115.1270721825714</v>
      </c>
    </row>
    <row r="1396" spans="2:3" x14ac:dyDescent="0.25">
      <c r="B1396" s="250">
        <v>1333</v>
      </c>
      <c r="C1396" s="249">
        <v>79.812093664068826</v>
      </c>
    </row>
    <row r="1397" spans="2:3" x14ac:dyDescent="0.25">
      <c r="B1397" s="250">
        <v>1334</v>
      </c>
      <c r="C1397" s="249">
        <v>116.15151338976479</v>
      </c>
    </row>
    <row r="1398" spans="2:3" x14ac:dyDescent="0.25">
      <c r="B1398" s="250">
        <v>1335</v>
      </c>
      <c r="C1398" s="249">
        <v>121.24136167768077</v>
      </c>
    </row>
    <row r="1399" spans="2:3" x14ac:dyDescent="0.25">
      <c r="B1399" s="250">
        <v>1336</v>
      </c>
      <c r="C1399" s="249">
        <v>94.860630627910112</v>
      </c>
    </row>
    <row r="1400" spans="2:3" x14ac:dyDescent="0.25">
      <c r="B1400" s="250">
        <v>1337</v>
      </c>
      <c r="C1400" s="249">
        <v>122.29811945181584</v>
      </c>
    </row>
    <row r="1401" spans="2:3" x14ac:dyDescent="0.25">
      <c r="B1401" s="250">
        <v>1338</v>
      </c>
      <c r="C1401" s="249">
        <v>62.422727315409631</v>
      </c>
    </row>
    <row r="1402" spans="2:3" x14ac:dyDescent="0.25">
      <c r="B1402" s="250">
        <v>1339</v>
      </c>
      <c r="C1402" s="249">
        <v>122.65501053012861</v>
      </c>
    </row>
    <row r="1403" spans="2:3" x14ac:dyDescent="0.25">
      <c r="B1403" s="250">
        <v>1340</v>
      </c>
      <c r="C1403" s="249">
        <v>91.399272195447878</v>
      </c>
    </row>
    <row r="1404" spans="2:3" x14ac:dyDescent="0.25">
      <c r="B1404" s="250">
        <v>1341</v>
      </c>
      <c r="C1404" s="249">
        <v>135.28444081218325</v>
      </c>
    </row>
    <row r="1405" spans="2:3" x14ac:dyDescent="0.25">
      <c r="B1405" s="250">
        <v>1342</v>
      </c>
      <c r="C1405" s="249">
        <v>153.77049826491395</v>
      </c>
    </row>
    <row r="1406" spans="2:3" x14ac:dyDescent="0.25">
      <c r="B1406" s="250">
        <v>1343</v>
      </c>
      <c r="C1406" s="249">
        <v>126.27520669336039</v>
      </c>
    </row>
    <row r="1407" spans="2:3" x14ac:dyDescent="0.25">
      <c r="B1407" s="250">
        <v>1344</v>
      </c>
      <c r="C1407" s="249">
        <v>109.7465403117023</v>
      </c>
    </row>
    <row r="1408" spans="2:3" x14ac:dyDescent="0.25">
      <c r="B1408" s="250">
        <v>1345</v>
      </c>
      <c r="C1408" s="249">
        <v>165.09729177221601</v>
      </c>
    </row>
    <row r="1409" spans="2:3" x14ac:dyDescent="0.25">
      <c r="B1409" s="250">
        <v>1346</v>
      </c>
      <c r="C1409" s="249">
        <v>130.04369039698204</v>
      </c>
    </row>
    <row r="1410" spans="2:3" x14ac:dyDescent="0.25">
      <c r="B1410" s="250">
        <v>1347</v>
      </c>
      <c r="C1410" s="249">
        <v>133.22229595204203</v>
      </c>
    </row>
    <row r="1411" spans="2:3" x14ac:dyDescent="0.25">
      <c r="B1411" s="250">
        <v>1348</v>
      </c>
      <c r="C1411" s="249">
        <v>96.756174950753078</v>
      </c>
    </row>
    <row r="1412" spans="2:3" x14ac:dyDescent="0.25">
      <c r="B1412" s="250">
        <v>1349</v>
      </c>
      <c r="C1412" s="249">
        <v>84.192913544421032</v>
      </c>
    </row>
    <row r="1413" spans="2:3" x14ac:dyDescent="0.25">
      <c r="B1413" s="250">
        <v>1350</v>
      </c>
      <c r="C1413" s="249">
        <v>100.19597074408978</v>
      </c>
    </row>
    <row r="1414" spans="2:3" x14ac:dyDescent="0.25">
      <c r="B1414" s="250">
        <v>1351</v>
      </c>
      <c r="C1414" s="249">
        <v>115.45152358993174</v>
      </c>
    </row>
    <row r="1415" spans="2:3" x14ac:dyDescent="0.25">
      <c r="B1415" s="250">
        <v>1352</v>
      </c>
      <c r="C1415" s="249">
        <v>131.13384092912287</v>
      </c>
    </row>
    <row r="1416" spans="2:3" x14ac:dyDescent="0.25">
      <c r="B1416" s="250">
        <v>1353</v>
      </c>
      <c r="C1416" s="249">
        <v>111.60681499473176</v>
      </c>
    </row>
    <row r="1417" spans="2:3" x14ac:dyDescent="0.25">
      <c r="B1417" s="250">
        <v>1354</v>
      </c>
      <c r="C1417" s="249">
        <v>120.44778811745594</v>
      </c>
    </row>
    <row r="1418" spans="2:3" x14ac:dyDescent="0.25">
      <c r="B1418" s="250">
        <v>1355</v>
      </c>
      <c r="C1418" s="249">
        <v>107.62019321553149</v>
      </c>
    </row>
    <row r="1419" spans="2:3" x14ac:dyDescent="0.25">
      <c r="B1419" s="250">
        <v>1356</v>
      </c>
      <c r="C1419" s="249">
        <v>141.8700443930648</v>
      </c>
    </row>
    <row r="1420" spans="2:3" x14ac:dyDescent="0.25">
      <c r="B1420" s="250">
        <v>1357</v>
      </c>
      <c r="C1420" s="249">
        <v>113.30211060136494</v>
      </c>
    </row>
    <row r="1421" spans="2:3" x14ac:dyDescent="0.25">
      <c r="B1421" s="250">
        <v>1358</v>
      </c>
      <c r="C1421" s="249">
        <v>105.69530219117622</v>
      </c>
    </row>
    <row r="1422" spans="2:3" x14ac:dyDescent="0.25">
      <c r="B1422" s="250">
        <v>1359</v>
      </c>
      <c r="C1422" s="249">
        <v>125.50263877902802</v>
      </c>
    </row>
    <row r="1423" spans="2:3" x14ac:dyDescent="0.25">
      <c r="B1423" s="250">
        <v>1360</v>
      </c>
      <c r="C1423" s="249">
        <v>132.26080975568644</v>
      </c>
    </row>
    <row r="1424" spans="2:3" x14ac:dyDescent="0.25">
      <c r="B1424" s="250">
        <v>1361</v>
      </c>
      <c r="C1424" s="249">
        <v>153.98441084704592</v>
      </c>
    </row>
    <row r="1425" spans="2:3" x14ac:dyDescent="0.25">
      <c r="B1425" s="250">
        <v>1362</v>
      </c>
      <c r="C1425" s="249">
        <v>143.59885429160255</v>
      </c>
    </row>
    <row r="1426" spans="2:3" x14ac:dyDescent="0.25">
      <c r="B1426" s="250">
        <v>1363</v>
      </c>
      <c r="C1426" s="249">
        <v>179.47449105455655</v>
      </c>
    </row>
    <row r="1427" spans="2:3" x14ac:dyDescent="0.25">
      <c r="B1427" s="250">
        <v>1364</v>
      </c>
      <c r="C1427" s="249">
        <v>181.02996525873408</v>
      </c>
    </row>
    <row r="1428" spans="2:3" x14ac:dyDescent="0.25">
      <c r="B1428" s="250">
        <v>1365</v>
      </c>
      <c r="C1428" s="249">
        <v>164.26805927589618</v>
      </c>
    </row>
    <row r="1429" spans="2:3" x14ac:dyDescent="0.25">
      <c r="B1429" s="250">
        <v>1366</v>
      </c>
      <c r="C1429" s="249">
        <v>89.613805827680267</v>
      </c>
    </row>
    <row r="1430" spans="2:3" x14ac:dyDescent="0.25">
      <c r="B1430" s="250">
        <v>1367</v>
      </c>
      <c r="C1430" s="249">
        <v>157.5682821754512</v>
      </c>
    </row>
    <row r="1431" spans="2:3" x14ac:dyDescent="0.25">
      <c r="B1431" s="250">
        <v>1368</v>
      </c>
      <c r="C1431" s="249">
        <v>157.85275421733775</v>
      </c>
    </row>
    <row r="1432" spans="2:3" x14ac:dyDescent="0.25">
      <c r="B1432" s="250">
        <v>1369</v>
      </c>
      <c r="C1432" s="249">
        <v>134.72503518403633</v>
      </c>
    </row>
    <row r="1433" spans="2:3" x14ac:dyDescent="0.25">
      <c r="B1433" s="250">
        <v>1370</v>
      </c>
      <c r="C1433" s="249">
        <v>139.42211680503104</v>
      </c>
    </row>
    <row r="1434" spans="2:3" x14ac:dyDescent="0.25">
      <c r="B1434" s="250">
        <v>1371</v>
      </c>
      <c r="C1434" s="249">
        <v>116.23009053611473</v>
      </c>
    </row>
    <row r="1435" spans="2:3" x14ac:dyDescent="0.25">
      <c r="B1435" s="250">
        <v>1372</v>
      </c>
      <c r="C1435" s="249">
        <v>132.13924770056209</v>
      </c>
    </row>
    <row r="1436" spans="2:3" x14ac:dyDescent="0.25">
      <c r="B1436" s="250">
        <v>1373</v>
      </c>
      <c r="C1436" s="249">
        <v>114.56149997250724</v>
      </c>
    </row>
    <row r="1437" spans="2:3" x14ac:dyDescent="0.25">
      <c r="B1437" s="250">
        <v>1374</v>
      </c>
      <c r="C1437" s="249">
        <v>145.01009107815821</v>
      </c>
    </row>
    <row r="1438" spans="2:3" x14ac:dyDescent="0.25">
      <c r="B1438" s="250">
        <v>1375</v>
      </c>
      <c r="C1438" s="249">
        <v>173.37344240704135</v>
      </c>
    </row>
    <row r="1439" spans="2:3" x14ac:dyDescent="0.25">
      <c r="B1439" s="250">
        <v>1376</v>
      </c>
      <c r="C1439" s="249">
        <v>152.71731926391323</v>
      </c>
    </row>
    <row r="1440" spans="2:3" x14ac:dyDescent="0.25">
      <c r="B1440" s="250">
        <v>1377</v>
      </c>
      <c r="C1440" s="249">
        <v>106.13594042120982</v>
      </c>
    </row>
    <row r="1441" spans="2:3" x14ac:dyDescent="0.25">
      <c r="B1441" s="250">
        <v>1378</v>
      </c>
      <c r="C1441" s="249">
        <v>133.7636367662559</v>
      </c>
    </row>
    <row r="1442" spans="2:3" x14ac:dyDescent="0.25">
      <c r="B1442" s="250">
        <v>1379</v>
      </c>
      <c r="C1442" s="249">
        <v>141.42740341484767</v>
      </c>
    </row>
    <row r="1443" spans="2:3" x14ac:dyDescent="0.25">
      <c r="B1443" s="250">
        <v>1380</v>
      </c>
      <c r="C1443" s="249">
        <v>91.574903939464207</v>
      </c>
    </row>
    <row r="1444" spans="2:3" x14ac:dyDescent="0.25">
      <c r="B1444" s="250">
        <v>1381</v>
      </c>
      <c r="C1444" s="249">
        <v>123.65541868007305</v>
      </c>
    </row>
    <row r="1445" spans="2:3" x14ac:dyDescent="0.25">
      <c r="B1445" s="250">
        <v>1382</v>
      </c>
      <c r="C1445" s="249">
        <v>86.810242088593839</v>
      </c>
    </row>
    <row r="1446" spans="2:3" x14ac:dyDescent="0.25">
      <c r="B1446" s="250">
        <v>1383</v>
      </c>
      <c r="C1446" s="249">
        <v>120.7456375304907</v>
      </c>
    </row>
    <row r="1447" spans="2:3" x14ac:dyDescent="0.25">
      <c r="B1447" s="250">
        <v>1384</v>
      </c>
      <c r="C1447" s="249">
        <v>44.80280744944416</v>
      </c>
    </row>
    <row r="1448" spans="2:3" x14ac:dyDescent="0.25">
      <c r="B1448" s="250">
        <v>1385</v>
      </c>
      <c r="C1448" s="249">
        <v>133.99927737002889</v>
      </c>
    </row>
    <row r="1449" spans="2:3" x14ac:dyDescent="0.25">
      <c r="B1449" s="250">
        <v>1386</v>
      </c>
      <c r="C1449" s="249">
        <v>144.07920057986561</v>
      </c>
    </row>
    <row r="1450" spans="2:3" x14ac:dyDescent="0.25">
      <c r="B1450" s="250">
        <v>1387</v>
      </c>
      <c r="C1450" s="249">
        <v>88.123534093675445</v>
      </c>
    </row>
    <row r="1451" spans="2:3" x14ac:dyDescent="0.25">
      <c r="B1451" s="250">
        <v>1388</v>
      </c>
      <c r="C1451" s="249">
        <v>113.9209175300995</v>
      </c>
    </row>
    <row r="1452" spans="2:3" x14ac:dyDescent="0.25">
      <c r="B1452" s="250">
        <v>1389</v>
      </c>
      <c r="C1452" s="249">
        <v>78.245492739120721</v>
      </c>
    </row>
    <row r="1453" spans="2:3" x14ac:dyDescent="0.25">
      <c r="B1453" s="250">
        <v>1390</v>
      </c>
      <c r="C1453" s="249">
        <v>113.05162890013912</v>
      </c>
    </row>
    <row r="1454" spans="2:3" x14ac:dyDescent="0.25">
      <c r="B1454" s="250">
        <v>1391</v>
      </c>
      <c r="C1454" s="249">
        <v>132.86292661964293</v>
      </c>
    </row>
    <row r="1455" spans="2:3" x14ac:dyDescent="0.25">
      <c r="B1455" s="250">
        <v>1392</v>
      </c>
      <c r="C1455" s="249">
        <v>118.4841907704478</v>
      </c>
    </row>
    <row r="1456" spans="2:3" x14ac:dyDescent="0.25">
      <c r="B1456" s="250">
        <v>1393</v>
      </c>
      <c r="C1456" s="249">
        <v>126.31252723149882</v>
      </c>
    </row>
    <row r="1457" spans="2:3" x14ac:dyDescent="0.25">
      <c r="B1457" s="250">
        <v>1394</v>
      </c>
      <c r="C1457" s="249">
        <v>141.23293333041451</v>
      </c>
    </row>
    <row r="1458" spans="2:3" x14ac:dyDescent="0.25">
      <c r="B1458" s="250">
        <v>1395</v>
      </c>
      <c r="C1458" s="249">
        <v>146.02739921938286</v>
      </c>
    </row>
    <row r="1459" spans="2:3" x14ac:dyDescent="0.25">
      <c r="B1459" s="250">
        <v>1396</v>
      </c>
      <c r="C1459" s="249">
        <v>115.79387468632524</v>
      </c>
    </row>
    <row r="1460" spans="2:3" x14ac:dyDescent="0.25">
      <c r="B1460" s="250">
        <v>1397</v>
      </c>
      <c r="C1460" s="249">
        <v>147.67479408330462</v>
      </c>
    </row>
    <row r="1461" spans="2:3" x14ac:dyDescent="0.25">
      <c r="B1461" s="250">
        <v>1398</v>
      </c>
      <c r="C1461" s="249">
        <v>142.97862808828449</v>
      </c>
    </row>
    <row r="1462" spans="2:3" x14ac:dyDescent="0.25">
      <c r="B1462" s="250">
        <v>1399</v>
      </c>
      <c r="C1462" s="249">
        <v>96.127749877070329</v>
      </c>
    </row>
    <row r="1463" spans="2:3" x14ac:dyDescent="0.25">
      <c r="B1463" s="250">
        <v>1400</v>
      </c>
      <c r="C1463" s="249">
        <v>98.057956869988516</v>
      </c>
    </row>
    <row r="1464" spans="2:3" x14ac:dyDescent="0.25">
      <c r="B1464" s="250">
        <v>1401</v>
      </c>
      <c r="C1464" s="249">
        <v>108.67074401254862</v>
      </c>
    </row>
    <row r="1465" spans="2:3" x14ac:dyDescent="0.25">
      <c r="B1465" s="250">
        <v>1402</v>
      </c>
      <c r="C1465" s="249">
        <v>147.77245557155379</v>
      </c>
    </row>
    <row r="1466" spans="2:3" x14ac:dyDescent="0.25">
      <c r="B1466" s="250">
        <v>1403</v>
      </c>
      <c r="C1466" s="249">
        <v>101.19611278338661</v>
      </c>
    </row>
    <row r="1467" spans="2:3" x14ac:dyDescent="0.25">
      <c r="B1467" s="250">
        <v>1404</v>
      </c>
      <c r="C1467" s="249">
        <v>131.75833074533034</v>
      </c>
    </row>
    <row r="1468" spans="2:3" x14ac:dyDescent="0.25">
      <c r="B1468" s="250">
        <v>1405</v>
      </c>
      <c r="C1468" s="249">
        <v>115.21176747434485</v>
      </c>
    </row>
    <row r="1469" spans="2:3" x14ac:dyDescent="0.25">
      <c r="B1469" s="250">
        <v>1406</v>
      </c>
      <c r="C1469" s="249">
        <v>103.22404516601321</v>
      </c>
    </row>
    <row r="1470" spans="2:3" x14ac:dyDescent="0.25">
      <c r="B1470" s="250">
        <v>1407</v>
      </c>
      <c r="C1470" s="249">
        <v>158.36116005239734</v>
      </c>
    </row>
    <row r="1471" spans="2:3" x14ac:dyDescent="0.25">
      <c r="B1471" s="250">
        <v>1408</v>
      </c>
      <c r="C1471" s="249">
        <v>80.667508178001583</v>
      </c>
    </row>
    <row r="1472" spans="2:3" x14ac:dyDescent="0.25">
      <c r="B1472" s="250">
        <v>1409</v>
      </c>
      <c r="C1472" s="249">
        <v>109.5212817975443</v>
      </c>
    </row>
    <row r="1473" spans="2:3" x14ac:dyDescent="0.25">
      <c r="B1473" s="250">
        <v>1410</v>
      </c>
      <c r="C1473" s="249">
        <v>124.8173082607929</v>
      </c>
    </row>
    <row r="1474" spans="2:3" x14ac:dyDescent="0.25">
      <c r="B1474" s="250">
        <v>1411</v>
      </c>
      <c r="C1474" s="249">
        <v>149.88499410009382</v>
      </c>
    </row>
    <row r="1475" spans="2:3" x14ac:dyDescent="0.25">
      <c r="B1475" s="250">
        <v>1412</v>
      </c>
      <c r="C1475" s="249">
        <v>90.272564424986115</v>
      </c>
    </row>
    <row r="1476" spans="2:3" x14ac:dyDescent="0.25">
      <c r="B1476" s="250">
        <v>1413</v>
      </c>
      <c r="C1476" s="249">
        <v>128.37930182202325</v>
      </c>
    </row>
    <row r="1477" spans="2:3" x14ac:dyDescent="0.25">
      <c r="B1477" s="250">
        <v>1414</v>
      </c>
      <c r="C1477" s="249">
        <v>117.34121078724392</v>
      </c>
    </row>
    <row r="1478" spans="2:3" x14ac:dyDescent="0.25">
      <c r="B1478" s="250">
        <v>1415</v>
      </c>
      <c r="C1478" s="249">
        <v>94.591847885413245</v>
      </c>
    </row>
    <row r="1479" spans="2:3" x14ac:dyDescent="0.25">
      <c r="B1479" s="250">
        <v>1416</v>
      </c>
      <c r="C1479" s="249">
        <v>98.197491347560373</v>
      </c>
    </row>
    <row r="1480" spans="2:3" x14ac:dyDescent="0.25">
      <c r="B1480" s="250">
        <v>1417</v>
      </c>
      <c r="C1480" s="249">
        <v>117.67402558084054</v>
      </c>
    </row>
    <row r="1481" spans="2:3" x14ac:dyDescent="0.25">
      <c r="B1481" s="250">
        <v>1418</v>
      </c>
      <c r="C1481" s="249">
        <v>154.88016357782246</v>
      </c>
    </row>
    <row r="1482" spans="2:3" x14ac:dyDescent="0.25">
      <c r="B1482" s="250">
        <v>1419</v>
      </c>
      <c r="C1482" s="249">
        <v>58.24310563035408</v>
      </c>
    </row>
    <row r="1483" spans="2:3" x14ac:dyDescent="0.25">
      <c r="B1483" s="250">
        <v>1420</v>
      </c>
      <c r="C1483" s="249">
        <v>134.24347491666509</v>
      </c>
    </row>
    <row r="1484" spans="2:3" x14ac:dyDescent="0.25">
      <c r="B1484" s="250">
        <v>1421</v>
      </c>
      <c r="C1484" s="249">
        <v>129.84189486791175</v>
      </c>
    </row>
    <row r="1485" spans="2:3" x14ac:dyDescent="0.25">
      <c r="B1485" s="250">
        <v>1422</v>
      </c>
      <c r="C1485" s="249">
        <v>103.7160436609165</v>
      </c>
    </row>
    <row r="1486" spans="2:3" x14ac:dyDescent="0.25">
      <c r="B1486" s="250">
        <v>1423</v>
      </c>
      <c r="C1486" s="249">
        <v>95.051511371993868</v>
      </c>
    </row>
    <row r="1487" spans="2:3" x14ac:dyDescent="0.25">
      <c r="B1487" s="250">
        <v>1424</v>
      </c>
      <c r="C1487" s="249">
        <v>102.59512844620963</v>
      </c>
    </row>
    <row r="1488" spans="2:3" x14ac:dyDescent="0.25">
      <c r="B1488" s="250">
        <v>1425</v>
      </c>
      <c r="C1488" s="249">
        <v>179.96105025210886</v>
      </c>
    </row>
    <row r="1489" spans="2:3" x14ac:dyDescent="0.25">
      <c r="B1489" s="250">
        <v>1426</v>
      </c>
      <c r="C1489" s="249">
        <v>101.4655025488623</v>
      </c>
    </row>
    <row r="1490" spans="2:3" x14ac:dyDescent="0.25">
      <c r="B1490" s="250">
        <v>1427</v>
      </c>
      <c r="C1490" s="249">
        <v>137.70255915344251</v>
      </c>
    </row>
    <row r="1491" spans="2:3" x14ac:dyDescent="0.25">
      <c r="B1491" s="250">
        <v>1428</v>
      </c>
      <c r="C1491" s="249">
        <v>82.438857234922182</v>
      </c>
    </row>
    <row r="1492" spans="2:3" x14ac:dyDescent="0.25">
      <c r="B1492" s="250">
        <v>1429</v>
      </c>
      <c r="C1492" s="249">
        <v>125.60176478969305</v>
      </c>
    </row>
    <row r="1493" spans="2:3" x14ac:dyDescent="0.25">
      <c r="B1493" s="250">
        <v>1430</v>
      </c>
      <c r="C1493" s="249">
        <v>133.00666132181951</v>
      </c>
    </row>
    <row r="1494" spans="2:3" x14ac:dyDescent="0.25">
      <c r="B1494" s="250">
        <v>1431</v>
      </c>
      <c r="C1494" s="249">
        <v>93.010512637952033</v>
      </c>
    </row>
    <row r="1495" spans="2:3" x14ac:dyDescent="0.25">
      <c r="B1495" s="250">
        <v>1432</v>
      </c>
      <c r="C1495" s="249">
        <v>108.18254049489063</v>
      </c>
    </row>
    <row r="1496" spans="2:3" x14ac:dyDescent="0.25">
      <c r="B1496" s="250">
        <v>1433</v>
      </c>
      <c r="C1496" s="249">
        <v>104.3780614398824</v>
      </c>
    </row>
    <row r="1497" spans="2:3" x14ac:dyDescent="0.25">
      <c r="B1497" s="250">
        <v>1434</v>
      </c>
      <c r="C1497" s="249">
        <v>141.64417280869657</v>
      </c>
    </row>
    <row r="1498" spans="2:3" x14ac:dyDescent="0.25">
      <c r="B1498" s="250">
        <v>1435</v>
      </c>
      <c r="C1498" s="249">
        <v>131.84935242945272</v>
      </c>
    </row>
    <row r="1499" spans="2:3" x14ac:dyDescent="0.25">
      <c r="B1499" s="250">
        <v>1436</v>
      </c>
      <c r="C1499" s="249">
        <v>74.905655130349686</v>
      </c>
    </row>
    <row r="1500" spans="2:3" x14ac:dyDescent="0.25">
      <c r="B1500" s="250">
        <v>1437</v>
      </c>
      <c r="C1500" s="249">
        <v>109.78642511493609</v>
      </c>
    </row>
    <row r="1501" spans="2:3" x14ac:dyDescent="0.25">
      <c r="B1501" s="250">
        <v>1438</v>
      </c>
      <c r="C1501" s="249">
        <v>122.4978854642404</v>
      </c>
    </row>
    <row r="1502" spans="2:3" x14ac:dyDescent="0.25">
      <c r="B1502" s="250">
        <v>1439</v>
      </c>
      <c r="C1502" s="249">
        <v>117.53443255562281</v>
      </c>
    </row>
    <row r="1503" spans="2:3" x14ac:dyDescent="0.25">
      <c r="B1503" s="250">
        <v>1440</v>
      </c>
      <c r="C1503" s="249">
        <v>132.17400889631242</v>
      </c>
    </row>
    <row r="1504" spans="2:3" x14ac:dyDescent="0.25">
      <c r="B1504" s="250">
        <v>1441</v>
      </c>
      <c r="C1504" s="249">
        <v>123.64064961272459</v>
      </c>
    </row>
    <row r="1505" spans="2:3" x14ac:dyDescent="0.25">
      <c r="B1505" s="250">
        <v>1442</v>
      </c>
      <c r="C1505" s="249">
        <v>119.04158362967507</v>
      </c>
    </row>
    <row r="1506" spans="2:3" x14ac:dyDescent="0.25">
      <c r="B1506" s="250">
        <v>1443</v>
      </c>
      <c r="C1506" s="249">
        <v>97.030188437813862</v>
      </c>
    </row>
    <row r="1507" spans="2:3" x14ac:dyDescent="0.25">
      <c r="B1507" s="250">
        <v>1444</v>
      </c>
      <c r="C1507" s="249">
        <v>78.687643569898071</v>
      </c>
    </row>
    <row r="1508" spans="2:3" x14ac:dyDescent="0.25">
      <c r="B1508" s="250">
        <v>1445</v>
      </c>
      <c r="C1508" s="249">
        <v>138.67476912050449</v>
      </c>
    </row>
    <row r="1509" spans="2:3" x14ac:dyDescent="0.25">
      <c r="B1509" s="250">
        <v>1446</v>
      </c>
      <c r="C1509" s="249">
        <v>122.43217283247884</v>
      </c>
    </row>
    <row r="1510" spans="2:3" x14ac:dyDescent="0.25">
      <c r="B1510" s="250">
        <v>1447</v>
      </c>
      <c r="C1510" s="249">
        <v>168.18998789521532</v>
      </c>
    </row>
    <row r="1511" spans="2:3" x14ac:dyDescent="0.25">
      <c r="B1511" s="250">
        <v>1448</v>
      </c>
      <c r="C1511" s="249">
        <v>79.286623387085996</v>
      </c>
    </row>
    <row r="1512" spans="2:3" x14ac:dyDescent="0.25">
      <c r="B1512" s="250">
        <v>1449</v>
      </c>
      <c r="C1512" s="249">
        <v>112.37244844382586</v>
      </c>
    </row>
    <row r="1513" spans="2:3" x14ac:dyDescent="0.25">
      <c r="B1513" s="250">
        <v>1450</v>
      </c>
      <c r="C1513" s="249">
        <v>143.71780906765332</v>
      </c>
    </row>
    <row r="1514" spans="2:3" x14ac:dyDescent="0.25">
      <c r="B1514" s="250">
        <v>1451</v>
      </c>
      <c r="C1514" s="249">
        <v>142.1385666422936</v>
      </c>
    </row>
    <row r="1515" spans="2:3" x14ac:dyDescent="0.25">
      <c r="B1515" s="250">
        <v>1452</v>
      </c>
      <c r="C1515" s="249">
        <v>107.59336011314241</v>
      </c>
    </row>
    <row r="1516" spans="2:3" x14ac:dyDescent="0.25">
      <c r="B1516" s="250">
        <v>1453</v>
      </c>
      <c r="C1516" s="249">
        <v>100.59763224879683</v>
      </c>
    </row>
    <row r="1517" spans="2:3" x14ac:dyDescent="0.25">
      <c r="B1517" s="250">
        <v>1454</v>
      </c>
      <c r="C1517" s="249">
        <v>137.17766193009533</v>
      </c>
    </row>
    <row r="1518" spans="2:3" x14ac:dyDescent="0.25">
      <c r="B1518" s="250">
        <v>1455</v>
      </c>
      <c r="C1518" s="249">
        <v>150.15864163849554</v>
      </c>
    </row>
    <row r="1519" spans="2:3" x14ac:dyDescent="0.25">
      <c r="B1519" s="250">
        <v>1456</v>
      </c>
      <c r="C1519" s="249">
        <v>148.8765599057308</v>
      </c>
    </row>
    <row r="1520" spans="2:3" x14ac:dyDescent="0.25">
      <c r="B1520" s="250">
        <v>1457</v>
      </c>
      <c r="C1520" s="249">
        <v>119.8897434477401</v>
      </c>
    </row>
    <row r="1521" spans="2:3" x14ac:dyDescent="0.25">
      <c r="B1521" s="250">
        <v>1458</v>
      </c>
      <c r="C1521" s="249">
        <v>136.42334940641919</v>
      </c>
    </row>
    <row r="1522" spans="2:3" x14ac:dyDescent="0.25">
      <c r="B1522" s="250">
        <v>1459</v>
      </c>
      <c r="C1522" s="249">
        <v>125.1694615233566</v>
      </c>
    </row>
    <row r="1523" spans="2:3" x14ac:dyDescent="0.25">
      <c r="B1523" s="250">
        <v>1460</v>
      </c>
      <c r="C1523" s="249">
        <v>87.188589738389894</v>
      </c>
    </row>
    <row r="1524" spans="2:3" x14ac:dyDescent="0.25">
      <c r="B1524" s="250">
        <v>1461</v>
      </c>
      <c r="C1524" s="249">
        <v>111.88957866705064</v>
      </c>
    </row>
    <row r="1525" spans="2:3" x14ac:dyDescent="0.25">
      <c r="B1525" s="250">
        <v>1462</v>
      </c>
      <c r="C1525" s="249">
        <v>129.52214736632706</v>
      </c>
    </row>
    <row r="1526" spans="2:3" x14ac:dyDescent="0.25">
      <c r="B1526" s="250">
        <v>1463</v>
      </c>
      <c r="C1526" s="249">
        <v>162.56182583520589</v>
      </c>
    </row>
    <row r="1527" spans="2:3" x14ac:dyDescent="0.25">
      <c r="B1527" s="250">
        <v>1464</v>
      </c>
      <c r="C1527" s="249">
        <v>131.28286156659192</v>
      </c>
    </row>
    <row r="1528" spans="2:3" x14ac:dyDescent="0.25">
      <c r="B1528" s="250">
        <v>1465</v>
      </c>
      <c r="C1528" s="249">
        <v>82.16134822835707</v>
      </c>
    </row>
    <row r="1529" spans="2:3" x14ac:dyDescent="0.25">
      <c r="B1529" s="250">
        <v>1466</v>
      </c>
      <c r="C1529" s="249">
        <v>80.964333946058872</v>
      </c>
    </row>
    <row r="1530" spans="2:3" x14ac:dyDescent="0.25">
      <c r="B1530" s="250">
        <v>1467</v>
      </c>
      <c r="C1530" s="249">
        <v>117.25694731594488</v>
      </c>
    </row>
    <row r="1531" spans="2:3" x14ac:dyDescent="0.25">
      <c r="B1531" s="250">
        <v>1468</v>
      </c>
      <c r="C1531" s="249">
        <v>103.8109256729804</v>
      </c>
    </row>
    <row r="1532" spans="2:3" x14ac:dyDescent="0.25">
      <c r="B1532" s="250">
        <v>1469</v>
      </c>
      <c r="C1532" s="249">
        <v>162.75359541165514</v>
      </c>
    </row>
    <row r="1533" spans="2:3" x14ac:dyDescent="0.25">
      <c r="B1533" s="250">
        <v>1470</v>
      </c>
      <c r="C1533" s="249">
        <v>153.77619997935872</v>
      </c>
    </row>
    <row r="1534" spans="2:3" x14ac:dyDescent="0.25">
      <c r="B1534" s="250">
        <v>1471</v>
      </c>
      <c r="C1534" s="249">
        <v>102.85651833403504</v>
      </c>
    </row>
    <row r="1535" spans="2:3" x14ac:dyDescent="0.25">
      <c r="B1535" s="250">
        <v>1472</v>
      </c>
      <c r="C1535" s="249">
        <v>121.56452277897185</v>
      </c>
    </row>
    <row r="1536" spans="2:3" x14ac:dyDescent="0.25">
      <c r="B1536" s="250">
        <v>1473</v>
      </c>
      <c r="C1536" s="249">
        <v>134.33361193228365</v>
      </c>
    </row>
    <row r="1537" spans="2:3" x14ac:dyDescent="0.25">
      <c r="B1537" s="250">
        <v>1474</v>
      </c>
      <c r="C1537" s="249">
        <v>52.216271007508539</v>
      </c>
    </row>
    <row r="1538" spans="2:3" x14ac:dyDescent="0.25">
      <c r="B1538" s="250">
        <v>1475</v>
      </c>
      <c r="C1538" s="249">
        <v>152.91561683231711</v>
      </c>
    </row>
    <row r="1539" spans="2:3" x14ac:dyDescent="0.25">
      <c r="B1539" s="250">
        <v>1476</v>
      </c>
      <c r="C1539" s="249">
        <v>132.94861919769045</v>
      </c>
    </row>
    <row r="1540" spans="2:3" x14ac:dyDescent="0.25">
      <c r="B1540" s="250">
        <v>1477</v>
      </c>
      <c r="C1540" s="249">
        <v>122.0194107437808</v>
      </c>
    </row>
    <row r="1541" spans="2:3" x14ac:dyDescent="0.25">
      <c r="B1541" s="250">
        <v>1478</v>
      </c>
      <c r="C1541" s="249">
        <v>140.43949472771709</v>
      </c>
    </row>
    <row r="1542" spans="2:3" x14ac:dyDescent="0.25">
      <c r="B1542" s="250">
        <v>1479</v>
      </c>
      <c r="C1542" s="249">
        <v>135.11022980433037</v>
      </c>
    </row>
    <row r="1543" spans="2:3" x14ac:dyDescent="0.25">
      <c r="B1543" s="250">
        <v>1480</v>
      </c>
      <c r="C1543" s="249">
        <v>78.192832157272633</v>
      </c>
    </row>
    <row r="1544" spans="2:3" x14ac:dyDescent="0.25">
      <c r="B1544" s="250">
        <v>1481</v>
      </c>
      <c r="C1544" s="249">
        <v>130.26089760827898</v>
      </c>
    </row>
    <row r="1545" spans="2:3" x14ac:dyDescent="0.25">
      <c r="B1545" s="250">
        <v>1482</v>
      </c>
      <c r="C1545" s="249">
        <v>63.317688407476723</v>
      </c>
    </row>
    <row r="1546" spans="2:3" x14ac:dyDescent="0.25">
      <c r="B1546" s="250">
        <v>1483</v>
      </c>
      <c r="C1546" s="249">
        <v>115.74715085758609</v>
      </c>
    </row>
    <row r="1547" spans="2:3" x14ac:dyDescent="0.25">
      <c r="B1547" s="250">
        <v>1484</v>
      </c>
      <c r="C1547" s="249">
        <v>112.00342046414772</v>
      </c>
    </row>
    <row r="1548" spans="2:3" x14ac:dyDescent="0.25">
      <c r="B1548" s="250">
        <v>1485</v>
      </c>
      <c r="C1548" s="249">
        <v>142.3566526978997</v>
      </c>
    </row>
    <row r="1549" spans="2:3" x14ac:dyDescent="0.25">
      <c r="B1549" s="250">
        <v>1486</v>
      </c>
      <c r="C1549" s="249">
        <v>102.31483922937002</v>
      </c>
    </row>
    <row r="1550" spans="2:3" x14ac:dyDescent="0.25">
      <c r="B1550" s="250">
        <v>1487</v>
      </c>
      <c r="C1550" s="249">
        <v>129.32672996326997</v>
      </c>
    </row>
    <row r="1551" spans="2:3" x14ac:dyDescent="0.25">
      <c r="B1551" s="250">
        <v>1488</v>
      </c>
      <c r="C1551" s="249">
        <v>89.937672029801206</v>
      </c>
    </row>
    <row r="1552" spans="2:3" x14ac:dyDescent="0.25">
      <c r="B1552" s="250">
        <v>1489</v>
      </c>
      <c r="C1552" s="249">
        <v>115.18189633443802</v>
      </c>
    </row>
    <row r="1553" spans="2:3" x14ac:dyDescent="0.25">
      <c r="B1553" s="250">
        <v>1490</v>
      </c>
      <c r="C1553" s="249">
        <v>111.46503403358069</v>
      </c>
    </row>
    <row r="1554" spans="2:3" x14ac:dyDescent="0.25">
      <c r="B1554" s="250">
        <v>1491</v>
      </c>
      <c r="C1554" s="249">
        <v>135.71090325990588</v>
      </c>
    </row>
    <row r="1555" spans="2:3" x14ac:dyDescent="0.25">
      <c r="B1555" s="250">
        <v>1492</v>
      </c>
      <c r="C1555" s="249">
        <v>100.4196663285491</v>
      </c>
    </row>
    <row r="1556" spans="2:3" x14ac:dyDescent="0.25">
      <c r="B1556" s="250">
        <v>1493</v>
      </c>
      <c r="C1556" s="249">
        <v>166.60701669048422</v>
      </c>
    </row>
    <row r="1557" spans="2:3" x14ac:dyDescent="0.25">
      <c r="B1557" s="250">
        <v>1494</v>
      </c>
      <c r="C1557" s="249">
        <v>127.46912060376098</v>
      </c>
    </row>
    <row r="1558" spans="2:3" x14ac:dyDescent="0.25">
      <c r="B1558" s="250">
        <v>1495</v>
      </c>
      <c r="C1558" s="249">
        <v>105.32825764774259</v>
      </c>
    </row>
    <row r="1559" spans="2:3" x14ac:dyDescent="0.25">
      <c r="B1559" s="250">
        <v>1496</v>
      </c>
      <c r="C1559" s="249">
        <v>106.73925180577686</v>
      </c>
    </row>
    <row r="1560" spans="2:3" x14ac:dyDescent="0.25">
      <c r="B1560" s="250">
        <v>1497</v>
      </c>
      <c r="C1560" s="249">
        <v>138.96203451859523</v>
      </c>
    </row>
    <row r="1561" spans="2:3" x14ac:dyDescent="0.25">
      <c r="B1561" s="250">
        <v>1498</v>
      </c>
      <c r="C1561" s="249">
        <v>113.72381280240941</v>
      </c>
    </row>
    <row r="1562" spans="2:3" x14ac:dyDescent="0.25">
      <c r="B1562" s="250">
        <v>1499</v>
      </c>
      <c r="C1562" s="249">
        <v>116.51334616552018</v>
      </c>
    </row>
    <row r="1563" spans="2:3" x14ac:dyDescent="0.25">
      <c r="B1563" s="250">
        <v>1500</v>
      </c>
      <c r="C1563" s="249">
        <v>104.05990252343229</v>
      </c>
    </row>
    <row r="1564" spans="2:3" x14ac:dyDescent="0.25">
      <c r="B1564" s="250">
        <v>1501</v>
      </c>
      <c r="C1564" s="249">
        <v>136.15010386201556</v>
      </c>
    </row>
    <row r="1565" spans="2:3" x14ac:dyDescent="0.25">
      <c r="B1565" s="250">
        <v>1502</v>
      </c>
      <c r="C1565" s="249">
        <v>100.75070402735344</v>
      </c>
    </row>
    <row r="1566" spans="2:3" x14ac:dyDescent="0.25">
      <c r="B1566" s="250">
        <v>1503</v>
      </c>
      <c r="C1566" s="249">
        <v>120.50720610884294</v>
      </c>
    </row>
    <row r="1567" spans="2:3" x14ac:dyDescent="0.25">
      <c r="B1567" s="250">
        <v>1504</v>
      </c>
      <c r="C1567" s="249">
        <v>126.80713302644754</v>
      </c>
    </row>
    <row r="1568" spans="2:3" x14ac:dyDescent="0.25">
      <c r="B1568" s="250">
        <v>1505</v>
      </c>
      <c r="C1568" s="249">
        <v>111.901066706001</v>
      </c>
    </row>
    <row r="1569" spans="2:3" x14ac:dyDescent="0.25">
      <c r="B1569" s="250">
        <v>1506</v>
      </c>
      <c r="C1569" s="249">
        <v>110.00788935718948</v>
      </c>
    </row>
    <row r="1570" spans="2:3" x14ac:dyDescent="0.25">
      <c r="B1570" s="250">
        <v>1507</v>
      </c>
      <c r="C1570" s="249">
        <v>105.96370351624306</v>
      </c>
    </row>
    <row r="1571" spans="2:3" x14ac:dyDescent="0.25">
      <c r="B1571" s="250">
        <v>1508</v>
      </c>
      <c r="C1571" s="249">
        <v>88.273420851659623</v>
      </c>
    </row>
    <row r="1572" spans="2:3" x14ac:dyDescent="0.25">
      <c r="B1572" s="250">
        <v>1509</v>
      </c>
      <c r="C1572" s="249">
        <v>178.41113098165172</v>
      </c>
    </row>
    <row r="1573" spans="2:3" x14ac:dyDescent="0.25">
      <c r="B1573" s="250">
        <v>1510</v>
      </c>
      <c r="C1573" s="249">
        <v>132.15186062835579</v>
      </c>
    </row>
    <row r="1574" spans="2:3" x14ac:dyDescent="0.25">
      <c r="B1574" s="250">
        <v>1511</v>
      </c>
      <c r="C1574" s="249">
        <v>111.0071012043832</v>
      </c>
    </row>
    <row r="1575" spans="2:3" x14ac:dyDescent="0.25">
      <c r="B1575" s="250">
        <v>1512</v>
      </c>
      <c r="C1575" s="249">
        <v>86.954651921642437</v>
      </c>
    </row>
    <row r="1576" spans="2:3" x14ac:dyDescent="0.25">
      <c r="B1576" s="250">
        <v>1513</v>
      </c>
      <c r="C1576" s="249">
        <v>96.481811573289804</v>
      </c>
    </row>
    <row r="1577" spans="2:3" x14ac:dyDescent="0.25">
      <c r="B1577" s="250">
        <v>1514</v>
      </c>
      <c r="C1577" s="249">
        <v>110.59312118897506</v>
      </c>
    </row>
    <row r="1578" spans="2:3" x14ac:dyDescent="0.25">
      <c r="B1578" s="250">
        <v>1515</v>
      </c>
      <c r="C1578" s="249">
        <v>122.19563611194793</v>
      </c>
    </row>
    <row r="1579" spans="2:3" x14ac:dyDescent="0.25">
      <c r="B1579" s="250">
        <v>1516</v>
      </c>
      <c r="C1579" s="249">
        <v>111.22053918537814</v>
      </c>
    </row>
    <row r="1580" spans="2:3" x14ac:dyDescent="0.25">
      <c r="B1580" s="250">
        <v>1517</v>
      </c>
      <c r="C1580" s="249">
        <v>106.57123719787056</v>
      </c>
    </row>
    <row r="1581" spans="2:3" x14ac:dyDescent="0.25">
      <c r="B1581" s="250">
        <v>1518</v>
      </c>
      <c r="C1581" s="249">
        <v>115.79262972199319</v>
      </c>
    </row>
    <row r="1582" spans="2:3" x14ac:dyDescent="0.25">
      <c r="B1582" s="250">
        <v>1519</v>
      </c>
      <c r="C1582" s="249">
        <v>156.3112309074217</v>
      </c>
    </row>
    <row r="1583" spans="2:3" x14ac:dyDescent="0.25">
      <c r="B1583" s="250">
        <v>1520</v>
      </c>
      <c r="C1583" s="249">
        <v>58.111889321651645</v>
      </c>
    </row>
    <row r="1584" spans="2:3" x14ac:dyDescent="0.25">
      <c r="B1584" s="250">
        <v>1521</v>
      </c>
      <c r="C1584" s="249">
        <v>94.842289638901462</v>
      </c>
    </row>
    <row r="1585" spans="2:3" x14ac:dyDescent="0.25">
      <c r="B1585" s="250">
        <v>1522</v>
      </c>
      <c r="C1585" s="249">
        <v>127.1649031535127</v>
      </c>
    </row>
    <row r="1586" spans="2:3" x14ac:dyDescent="0.25">
      <c r="B1586" s="250">
        <v>1523</v>
      </c>
      <c r="C1586" s="249">
        <v>108.40785729324863</v>
      </c>
    </row>
    <row r="1587" spans="2:3" x14ac:dyDescent="0.25">
      <c r="B1587" s="250">
        <v>1524</v>
      </c>
      <c r="C1587" s="249">
        <v>136.73323312305823</v>
      </c>
    </row>
    <row r="1588" spans="2:3" x14ac:dyDescent="0.25">
      <c r="B1588" s="250">
        <v>1525</v>
      </c>
      <c r="C1588" s="249">
        <v>87.50653061189044</v>
      </c>
    </row>
    <row r="1589" spans="2:3" x14ac:dyDescent="0.25">
      <c r="B1589" s="250">
        <v>1526</v>
      </c>
      <c r="C1589" s="249">
        <v>101.90683384064678</v>
      </c>
    </row>
    <row r="1590" spans="2:3" x14ac:dyDescent="0.25">
      <c r="B1590" s="250">
        <v>1527</v>
      </c>
      <c r="C1590" s="249">
        <v>126.87122615544779</v>
      </c>
    </row>
    <row r="1591" spans="2:3" x14ac:dyDescent="0.25">
      <c r="B1591" s="250">
        <v>1528</v>
      </c>
      <c r="C1591" s="249">
        <v>97.177296121143613</v>
      </c>
    </row>
    <row r="1592" spans="2:3" x14ac:dyDescent="0.25">
      <c r="B1592" s="250">
        <v>1529</v>
      </c>
      <c r="C1592" s="249">
        <v>75.007856995871634</v>
      </c>
    </row>
    <row r="1593" spans="2:3" x14ac:dyDescent="0.25">
      <c r="B1593" s="250">
        <v>1530</v>
      </c>
      <c r="C1593" s="249">
        <v>124.09459316079749</v>
      </c>
    </row>
    <row r="1594" spans="2:3" x14ac:dyDescent="0.25">
      <c r="B1594" s="250">
        <v>1531</v>
      </c>
      <c r="C1594" s="249">
        <v>99.719829011593163</v>
      </c>
    </row>
    <row r="1595" spans="2:3" x14ac:dyDescent="0.25">
      <c r="B1595" s="250">
        <v>1532</v>
      </c>
      <c r="C1595" s="249">
        <v>98.105829452862153</v>
      </c>
    </row>
    <row r="1596" spans="2:3" x14ac:dyDescent="0.25">
      <c r="B1596" s="250">
        <v>1533</v>
      </c>
      <c r="C1596" s="249">
        <v>89.395584806955213</v>
      </c>
    </row>
    <row r="1597" spans="2:3" x14ac:dyDescent="0.25">
      <c r="B1597" s="250">
        <v>1534</v>
      </c>
      <c r="C1597" s="249">
        <v>126.0580623250237</v>
      </c>
    </row>
    <row r="1598" spans="2:3" x14ac:dyDescent="0.25">
      <c r="B1598" s="250">
        <v>1535</v>
      </c>
      <c r="C1598" s="249">
        <v>114.39465632559777</v>
      </c>
    </row>
    <row r="1599" spans="2:3" x14ac:dyDescent="0.25">
      <c r="B1599" s="250">
        <v>1536</v>
      </c>
      <c r="C1599" s="249">
        <v>143.40745261362545</v>
      </c>
    </row>
    <row r="1600" spans="2:3" x14ac:dyDescent="0.25">
      <c r="B1600" s="250">
        <v>1537</v>
      </c>
      <c r="C1600" s="249">
        <v>145.48118887368793</v>
      </c>
    </row>
    <row r="1601" spans="2:3" x14ac:dyDescent="0.25">
      <c r="B1601" s="250">
        <v>1538</v>
      </c>
      <c r="C1601" s="249">
        <v>108.12124691912646</v>
      </c>
    </row>
    <row r="1602" spans="2:3" x14ac:dyDescent="0.25">
      <c r="B1602" s="250">
        <v>1539</v>
      </c>
      <c r="C1602" s="249">
        <v>90.957101114093902</v>
      </c>
    </row>
    <row r="1603" spans="2:3" x14ac:dyDescent="0.25">
      <c r="B1603" s="250">
        <v>1540</v>
      </c>
      <c r="C1603" s="249">
        <v>136.86736465205766</v>
      </c>
    </row>
    <row r="1604" spans="2:3" x14ac:dyDescent="0.25">
      <c r="B1604" s="250">
        <v>1541</v>
      </c>
      <c r="C1604" s="249">
        <v>115.54522551991798</v>
      </c>
    </row>
    <row r="1605" spans="2:3" x14ac:dyDescent="0.25">
      <c r="B1605" s="250">
        <v>1542</v>
      </c>
      <c r="C1605" s="249">
        <v>135.0073564043403</v>
      </c>
    </row>
    <row r="1606" spans="2:3" x14ac:dyDescent="0.25">
      <c r="B1606" s="250">
        <v>1543</v>
      </c>
      <c r="C1606" s="249">
        <v>116.72381736574606</v>
      </c>
    </row>
    <row r="1607" spans="2:3" x14ac:dyDescent="0.25">
      <c r="B1607" s="250">
        <v>1544</v>
      </c>
      <c r="C1607" s="249">
        <v>111.32802214812487</v>
      </c>
    </row>
    <row r="1608" spans="2:3" x14ac:dyDescent="0.25">
      <c r="B1608" s="250">
        <v>1545</v>
      </c>
      <c r="C1608" s="249">
        <v>140.63193936384647</v>
      </c>
    </row>
    <row r="1609" spans="2:3" x14ac:dyDescent="0.25">
      <c r="B1609" s="250">
        <v>1546</v>
      </c>
      <c r="C1609" s="249">
        <v>128.50274762287381</v>
      </c>
    </row>
    <row r="1610" spans="2:3" x14ac:dyDescent="0.25">
      <c r="B1610" s="250">
        <v>1547</v>
      </c>
      <c r="C1610" s="249">
        <v>85.107206018118831</v>
      </c>
    </row>
    <row r="1611" spans="2:3" x14ac:dyDescent="0.25">
      <c r="B1611" s="250">
        <v>1548</v>
      </c>
      <c r="C1611" s="249">
        <v>125.36802976058954</v>
      </c>
    </row>
    <row r="1612" spans="2:3" x14ac:dyDescent="0.25">
      <c r="B1612" s="250">
        <v>1549</v>
      </c>
      <c r="C1612" s="249">
        <v>114.30727911937419</v>
      </c>
    </row>
    <row r="1613" spans="2:3" x14ac:dyDescent="0.25">
      <c r="B1613" s="250">
        <v>1550</v>
      </c>
      <c r="C1613" s="249">
        <v>111.46865995108227</v>
      </c>
    </row>
    <row r="1614" spans="2:3" x14ac:dyDescent="0.25">
      <c r="B1614" s="250">
        <v>1551</v>
      </c>
      <c r="C1614" s="249">
        <v>108.84831792056897</v>
      </c>
    </row>
    <row r="1615" spans="2:3" x14ac:dyDescent="0.25">
      <c r="B1615" s="250">
        <v>1552</v>
      </c>
      <c r="C1615" s="249">
        <v>127.77960406859413</v>
      </c>
    </row>
    <row r="1616" spans="2:3" x14ac:dyDescent="0.25">
      <c r="B1616" s="250">
        <v>1553</v>
      </c>
      <c r="C1616" s="249">
        <v>65.770006273594319</v>
      </c>
    </row>
    <row r="1617" spans="2:3" x14ac:dyDescent="0.25">
      <c r="B1617" s="250">
        <v>1554</v>
      </c>
      <c r="C1617" s="249">
        <v>125.68647171630353</v>
      </c>
    </row>
    <row r="1618" spans="2:3" x14ac:dyDescent="0.25">
      <c r="B1618" s="250">
        <v>1555</v>
      </c>
      <c r="C1618" s="249">
        <v>136.80450356207459</v>
      </c>
    </row>
    <row r="1619" spans="2:3" x14ac:dyDescent="0.25">
      <c r="B1619" s="250">
        <v>1556</v>
      </c>
      <c r="C1619" s="249">
        <v>112.59013768722397</v>
      </c>
    </row>
    <row r="1620" spans="2:3" x14ac:dyDescent="0.25">
      <c r="B1620" s="250">
        <v>1557</v>
      </c>
      <c r="C1620" s="249">
        <v>115.68094326598953</v>
      </c>
    </row>
    <row r="1621" spans="2:3" x14ac:dyDescent="0.25">
      <c r="B1621" s="250">
        <v>1558</v>
      </c>
      <c r="C1621" s="249">
        <v>117.44304890023176</v>
      </c>
    </row>
    <row r="1622" spans="2:3" x14ac:dyDescent="0.25">
      <c r="B1622" s="250">
        <v>1559</v>
      </c>
      <c r="C1622" s="249">
        <v>124.51044403407144</v>
      </c>
    </row>
    <row r="1623" spans="2:3" x14ac:dyDescent="0.25">
      <c r="B1623" s="250">
        <v>1560</v>
      </c>
      <c r="C1623" s="249">
        <v>127.06559155041812</v>
      </c>
    </row>
    <row r="1624" spans="2:3" x14ac:dyDescent="0.25">
      <c r="B1624" s="250">
        <v>1561</v>
      </c>
      <c r="C1624" s="249">
        <v>114.84857265732636</v>
      </c>
    </row>
    <row r="1625" spans="2:3" x14ac:dyDescent="0.25">
      <c r="B1625" s="250">
        <v>1562</v>
      </c>
      <c r="C1625" s="249">
        <v>96.766980440298525</v>
      </c>
    </row>
    <row r="1626" spans="2:3" x14ac:dyDescent="0.25">
      <c r="B1626" s="250">
        <v>1563</v>
      </c>
      <c r="C1626" s="249">
        <v>147.68631889766647</v>
      </c>
    </row>
    <row r="1627" spans="2:3" x14ac:dyDescent="0.25">
      <c r="B1627" s="250">
        <v>1564</v>
      </c>
      <c r="C1627" s="249">
        <v>66.649740603901478</v>
      </c>
    </row>
    <row r="1628" spans="2:3" x14ac:dyDescent="0.25">
      <c r="B1628" s="250">
        <v>1565</v>
      </c>
      <c r="C1628" s="249">
        <v>133.38517969232029</v>
      </c>
    </row>
    <row r="1629" spans="2:3" x14ac:dyDescent="0.25">
      <c r="B1629" s="250">
        <v>1566</v>
      </c>
      <c r="C1629" s="249">
        <v>89.166962239742503</v>
      </c>
    </row>
    <row r="1630" spans="2:3" x14ac:dyDescent="0.25">
      <c r="B1630" s="250">
        <v>1567</v>
      </c>
      <c r="C1630" s="249">
        <v>159.64197816449416</v>
      </c>
    </row>
    <row r="1631" spans="2:3" x14ac:dyDescent="0.25">
      <c r="B1631" s="250">
        <v>1568</v>
      </c>
      <c r="C1631" s="249">
        <v>155.93780621783475</v>
      </c>
    </row>
    <row r="1632" spans="2:3" x14ac:dyDescent="0.25">
      <c r="B1632" s="250">
        <v>1569</v>
      </c>
      <c r="C1632" s="249">
        <v>127.57898079759094</v>
      </c>
    </row>
    <row r="1633" spans="2:3" x14ac:dyDescent="0.25">
      <c r="B1633" s="250">
        <v>1570</v>
      </c>
      <c r="C1633" s="249">
        <v>151.23891680167486</v>
      </c>
    </row>
    <row r="1634" spans="2:3" x14ac:dyDescent="0.25">
      <c r="B1634" s="250">
        <v>1571</v>
      </c>
      <c r="C1634" s="249">
        <v>106.66945270063678</v>
      </c>
    </row>
    <row r="1635" spans="2:3" x14ac:dyDescent="0.25">
      <c r="B1635" s="250">
        <v>1572</v>
      </c>
      <c r="C1635" s="249">
        <v>135.3340992019524</v>
      </c>
    </row>
    <row r="1636" spans="2:3" x14ac:dyDescent="0.25">
      <c r="B1636" s="250">
        <v>1573</v>
      </c>
      <c r="C1636" s="249">
        <v>135.00999679436504</v>
      </c>
    </row>
    <row r="1637" spans="2:3" x14ac:dyDescent="0.25">
      <c r="B1637" s="250">
        <v>1574</v>
      </c>
      <c r="C1637" s="249">
        <v>100.12003657646684</v>
      </c>
    </row>
    <row r="1638" spans="2:3" x14ac:dyDescent="0.25">
      <c r="B1638" s="250">
        <v>1575</v>
      </c>
      <c r="C1638" s="249">
        <v>120.64910338851735</v>
      </c>
    </row>
    <row r="1639" spans="2:3" x14ac:dyDescent="0.25">
      <c r="B1639" s="250">
        <v>1576</v>
      </c>
      <c r="C1639" s="249">
        <v>89.906643525998817</v>
      </c>
    </row>
    <row r="1640" spans="2:3" x14ac:dyDescent="0.25">
      <c r="B1640" s="250">
        <v>1577</v>
      </c>
      <c r="C1640" s="249">
        <v>128.89907645144751</v>
      </c>
    </row>
    <row r="1641" spans="2:3" x14ac:dyDescent="0.25">
      <c r="B1641" s="250">
        <v>1578</v>
      </c>
      <c r="C1641" s="249">
        <v>126.81981820250847</v>
      </c>
    </row>
    <row r="1642" spans="2:3" x14ac:dyDescent="0.25">
      <c r="B1642" s="250">
        <v>1579</v>
      </c>
      <c r="C1642" s="249">
        <v>94.908707781773899</v>
      </c>
    </row>
    <row r="1643" spans="2:3" x14ac:dyDescent="0.25">
      <c r="B1643" s="250">
        <v>1580</v>
      </c>
      <c r="C1643" s="249">
        <v>115.95368012918438</v>
      </c>
    </row>
    <row r="1644" spans="2:3" x14ac:dyDescent="0.25">
      <c r="B1644" s="250">
        <v>1581</v>
      </c>
      <c r="C1644" s="249">
        <v>127.49897368765804</v>
      </c>
    </row>
    <row r="1645" spans="2:3" x14ac:dyDescent="0.25">
      <c r="B1645" s="250">
        <v>1582</v>
      </c>
      <c r="C1645" s="249">
        <v>106.66541551218279</v>
      </c>
    </row>
    <row r="1646" spans="2:3" x14ac:dyDescent="0.25">
      <c r="B1646" s="250">
        <v>1583</v>
      </c>
      <c r="C1646" s="249">
        <v>118.07215312171414</v>
      </c>
    </row>
    <row r="1647" spans="2:3" x14ac:dyDescent="0.25">
      <c r="B1647" s="250">
        <v>1584</v>
      </c>
      <c r="C1647" s="249">
        <v>84.638743072962569</v>
      </c>
    </row>
    <row r="1648" spans="2:3" x14ac:dyDescent="0.25">
      <c r="B1648" s="250">
        <v>1585</v>
      </c>
      <c r="C1648" s="249">
        <v>86.727530511840996</v>
      </c>
    </row>
    <row r="1649" spans="2:3" x14ac:dyDescent="0.25">
      <c r="B1649" s="250">
        <v>1586</v>
      </c>
      <c r="C1649" s="249">
        <v>115.8472191314891</v>
      </c>
    </row>
    <row r="1650" spans="2:3" x14ac:dyDescent="0.25">
      <c r="B1650" s="250">
        <v>1587</v>
      </c>
      <c r="C1650" s="249">
        <v>151.39881219456461</v>
      </c>
    </row>
    <row r="1651" spans="2:3" x14ac:dyDescent="0.25">
      <c r="B1651" s="250">
        <v>1588</v>
      </c>
      <c r="C1651" s="249">
        <v>127.16011734831812</v>
      </c>
    </row>
    <row r="1652" spans="2:3" x14ac:dyDescent="0.25">
      <c r="B1652" s="250">
        <v>1589</v>
      </c>
      <c r="C1652" s="249">
        <v>126.33136475955502</v>
      </c>
    </row>
    <row r="1653" spans="2:3" x14ac:dyDescent="0.25">
      <c r="B1653" s="250">
        <v>1590</v>
      </c>
      <c r="C1653" s="249">
        <v>118.33441568770559</v>
      </c>
    </row>
    <row r="1654" spans="2:3" x14ac:dyDescent="0.25">
      <c r="B1654" s="250">
        <v>1591</v>
      </c>
      <c r="C1654" s="249">
        <v>114.10580618566514</v>
      </c>
    </row>
    <row r="1655" spans="2:3" x14ac:dyDescent="0.25">
      <c r="B1655" s="250">
        <v>1592</v>
      </c>
      <c r="C1655" s="249">
        <v>124.70547806769184</v>
      </c>
    </row>
    <row r="1656" spans="2:3" x14ac:dyDescent="0.25">
      <c r="B1656" s="250">
        <v>1593</v>
      </c>
      <c r="C1656" s="249">
        <v>119.48113771482612</v>
      </c>
    </row>
    <row r="1657" spans="2:3" x14ac:dyDescent="0.25">
      <c r="B1657" s="250">
        <v>1594</v>
      </c>
      <c r="C1657" s="249">
        <v>122.74508086787397</v>
      </c>
    </row>
    <row r="1658" spans="2:3" x14ac:dyDescent="0.25">
      <c r="B1658" s="250">
        <v>1595</v>
      </c>
      <c r="C1658" s="249">
        <v>112.00840896219142</v>
      </c>
    </row>
    <row r="1659" spans="2:3" x14ac:dyDescent="0.25">
      <c r="B1659" s="250">
        <v>1596</v>
      </c>
      <c r="C1659" s="249">
        <v>136.83520183587612</v>
      </c>
    </row>
    <row r="1660" spans="2:3" x14ac:dyDescent="0.25">
      <c r="B1660" s="250">
        <v>1597</v>
      </c>
      <c r="C1660" s="249">
        <v>64.268401050045497</v>
      </c>
    </row>
    <row r="1661" spans="2:3" x14ac:dyDescent="0.25">
      <c r="B1661" s="250">
        <v>1598</v>
      </c>
      <c r="C1661" s="249">
        <v>113.31083239446691</v>
      </c>
    </row>
    <row r="1662" spans="2:3" x14ac:dyDescent="0.25">
      <c r="B1662" s="250">
        <v>1599</v>
      </c>
      <c r="C1662" s="249">
        <v>103.80794706330725</v>
      </c>
    </row>
    <row r="1663" spans="2:3" x14ac:dyDescent="0.25">
      <c r="B1663" s="250">
        <v>1600</v>
      </c>
      <c r="C1663" s="249">
        <v>115.88915066663401</v>
      </c>
    </row>
    <row r="1664" spans="2:3" x14ac:dyDescent="0.25">
      <c r="B1664" s="250">
        <v>1601</v>
      </c>
      <c r="C1664" s="249">
        <v>104.36533916827304</v>
      </c>
    </row>
    <row r="1665" spans="2:3" x14ac:dyDescent="0.25">
      <c r="B1665" s="250">
        <v>1602</v>
      </c>
      <c r="C1665" s="249">
        <v>156.21273371599443</v>
      </c>
    </row>
    <row r="1666" spans="2:3" x14ac:dyDescent="0.25">
      <c r="B1666" s="250">
        <v>1603</v>
      </c>
      <c r="C1666" s="249">
        <v>138.034519208029</v>
      </c>
    </row>
    <row r="1667" spans="2:3" x14ac:dyDescent="0.25">
      <c r="B1667" s="250">
        <v>1604</v>
      </c>
      <c r="C1667" s="249">
        <v>71.641736874294736</v>
      </c>
    </row>
    <row r="1668" spans="2:3" x14ac:dyDescent="0.25">
      <c r="B1668" s="250">
        <v>1605</v>
      </c>
      <c r="C1668" s="249">
        <v>101.68437919453461</v>
      </c>
    </row>
    <row r="1669" spans="2:3" x14ac:dyDescent="0.25">
      <c r="B1669" s="250">
        <v>1606</v>
      </c>
      <c r="C1669" s="249">
        <v>173.08932799972837</v>
      </c>
    </row>
    <row r="1670" spans="2:3" x14ac:dyDescent="0.25">
      <c r="B1670" s="250">
        <v>1607</v>
      </c>
      <c r="C1670" s="249">
        <v>85.920648561100364</v>
      </c>
    </row>
    <row r="1671" spans="2:3" x14ac:dyDescent="0.25">
      <c r="B1671" s="250">
        <v>1608</v>
      </c>
      <c r="C1671" s="249">
        <v>118.84952399215173</v>
      </c>
    </row>
    <row r="1672" spans="2:3" x14ac:dyDescent="0.25">
      <c r="B1672" s="250">
        <v>1609</v>
      </c>
      <c r="C1672" s="249">
        <v>157.79777617353636</v>
      </c>
    </row>
    <row r="1673" spans="2:3" x14ac:dyDescent="0.25">
      <c r="B1673" s="250">
        <v>1610</v>
      </c>
      <c r="C1673" s="249">
        <v>171.82977118979522</v>
      </c>
    </row>
    <row r="1674" spans="2:3" x14ac:dyDescent="0.25">
      <c r="B1674" s="250">
        <v>1611</v>
      </c>
      <c r="C1674" s="249">
        <v>119.62293625579254</v>
      </c>
    </row>
    <row r="1675" spans="2:3" x14ac:dyDescent="0.25">
      <c r="B1675" s="250">
        <v>1612</v>
      </c>
      <c r="C1675" s="249">
        <v>115.5213806457193</v>
      </c>
    </row>
    <row r="1676" spans="2:3" x14ac:dyDescent="0.25">
      <c r="B1676" s="250">
        <v>1613</v>
      </c>
      <c r="C1676" s="249">
        <v>145.97548685497094</v>
      </c>
    </row>
    <row r="1677" spans="2:3" x14ac:dyDescent="0.25">
      <c r="B1677" s="250">
        <v>1614</v>
      </c>
      <c r="C1677" s="249">
        <v>110.19623034090543</v>
      </c>
    </row>
    <row r="1678" spans="2:3" x14ac:dyDescent="0.25">
      <c r="B1678" s="250">
        <v>1615</v>
      </c>
      <c r="C1678" s="249">
        <v>117.82800724073105</v>
      </c>
    </row>
    <row r="1679" spans="2:3" x14ac:dyDescent="0.25">
      <c r="B1679" s="250">
        <v>1616</v>
      </c>
      <c r="C1679" s="249">
        <v>151.16555347169327</v>
      </c>
    </row>
    <row r="1680" spans="2:3" x14ac:dyDescent="0.25">
      <c r="B1680" s="250">
        <v>1617</v>
      </c>
      <c r="C1680" s="249">
        <v>121.09877247625539</v>
      </c>
    </row>
    <row r="1681" spans="2:3" x14ac:dyDescent="0.25">
      <c r="B1681" s="250">
        <v>1618</v>
      </c>
      <c r="C1681" s="249">
        <v>81.427263473086299</v>
      </c>
    </row>
    <row r="1682" spans="2:3" x14ac:dyDescent="0.25">
      <c r="B1682" s="250">
        <v>1619</v>
      </c>
      <c r="C1682" s="249">
        <v>98.603278272769174</v>
      </c>
    </row>
    <row r="1683" spans="2:3" x14ac:dyDescent="0.25">
      <c r="B1683" s="250">
        <v>1620</v>
      </c>
      <c r="C1683" s="249">
        <v>97.289375390229694</v>
      </c>
    </row>
    <row r="1684" spans="2:3" x14ac:dyDescent="0.25">
      <c r="B1684" s="250">
        <v>1621</v>
      </c>
      <c r="C1684" s="249">
        <v>142.73973695944039</v>
      </c>
    </row>
    <row r="1685" spans="2:3" x14ac:dyDescent="0.25">
      <c r="B1685" s="250">
        <v>1622</v>
      </c>
      <c r="C1685" s="249">
        <v>118.55967303930377</v>
      </c>
    </row>
    <row r="1686" spans="2:3" x14ac:dyDescent="0.25">
      <c r="B1686" s="250">
        <v>1623</v>
      </c>
      <c r="C1686" s="249">
        <v>160.65321605757282</v>
      </c>
    </row>
    <row r="1687" spans="2:3" x14ac:dyDescent="0.25">
      <c r="B1687" s="250">
        <v>1624</v>
      </c>
      <c r="C1687" s="249">
        <v>80.887449416925378</v>
      </c>
    </row>
    <row r="1688" spans="2:3" x14ac:dyDescent="0.25">
      <c r="B1688" s="250">
        <v>1625</v>
      </c>
      <c r="C1688" s="249">
        <v>125.89472485032485</v>
      </c>
    </row>
    <row r="1689" spans="2:3" x14ac:dyDescent="0.25">
      <c r="B1689" s="250">
        <v>1626</v>
      </c>
      <c r="C1689" s="249">
        <v>119.64521210982295</v>
      </c>
    </row>
    <row r="1690" spans="2:3" x14ac:dyDescent="0.25">
      <c r="B1690" s="250">
        <v>1627</v>
      </c>
      <c r="C1690" s="249">
        <v>111.99343831493019</v>
      </c>
    </row>
    <row r="1691" spans="2:3" x14ac:dyDescent="0.25">
      <c r="B1691" s="250">
        <v>1628</v>
      </c>
      <c r="C1691" s="249">
        <v>140.27274435902794</v>
      </c>
    </row>
    <row r="1692" spans="2:3" x14ac:dyDescent="0.25">
      <c r="B1692" s="250">
        <v>1629</v>
      </c>
      <c r="C1692" s="249">
        <v>145.64675167666121</v>
      </c>
    </row>
    <row r="1693" spans="2:3" x14ac:dyDescent="0.25">
      <c r="B1693" s="250">
        <v>1630</v>
      </c>
      <c r="C1693" s="249">
        <v>134.47014981540184</v>
      </c>
    </row>
    <row r="1694" spans="2:3" x14ac:dyDescent="0.25">
      <c r="B1694" s="250">
        <v>1631</v>
      </c>
      <c r="C1694" s="249">
        <v>92.006396689712858</v>
      </c>
    </row>
    <row r="1695" spans="2:3" x14ac:dyDescent="0.25">
      <c r="B1695" s="250">
        <v>1632</v>
      </c>
      <c r="C1695" s="249">
        <v>123.1105200389046</v>
      </c>
    </row>
    <row r="1696" spans="2:3" x14ac:dyDescent="0.25">
      <c r="B1696" s="250">
        <v>1633</v>
      </c>
      <c r="C1696" s="249">
        <v>76.498754477056266</v>
      </c>
    </row>
    <row r="1697" spans="2:3" x14ac:dyDescent="0.25">
      <c r="B1697" s="250">
        <v>1634</v>
      </c>
      <c r="C1697" s="249">
        <v>109.60326318924389</v>
      </c>
    </row>
    <row r="1698" spans="2:3" x14ac:dyDescent="0.25">
      <c r="B1698" s="250">
        <v>1635</v>
      </c>
      <c r="C1698" s="249">
        <v>105.94474302722682</v>
      </c>
    </row>
    <row r="1699" spans="2:3" x14ac:dyDescent="0.25">
      <c r="B1699" s="250">
        <v>1636</v>
      </c>
      <c r="C1699" s="249">
        <v>128.73331907087049</v>
      </c>
    </row>
    <row r="1700" spans="2:3" x14ac:dyDescent="0.25">
      <c r="B1700" s="250">
        <v>1637</v>
      </c>
      <c r="C1700" s="249">
        <v>144.72107976887955</v>
      </c>
    </row>
    <row r="1701" spans="2:3" x14ac:dyDescent="0.25">
      <c r="B1701" s="250">
        <v>1638</v>
      </c>
      <c r="C1701" s="249">
        <v>124.18509695031057</v>
      </c>
    </row>
    <row r="1702" spans="2:3" x14ac:dyDescent="0.25">
      <c r="B1702" s="250">
        <v>1639</v>
      </c>
      <c r="C1702" s="249">
        <v>112.14015221064719</v>
      </c>
    </row>
    <row r="1703" spans="2:3" x14ac:dyDescent="0.25">
      <c r="B1703" s="250">
        <v>1640</v>
      </c>
      <c r="C1703" s="249">
        <v>103.16282450382135</v>
      </c>
    </row>
    <row r="1704" spans="2:3" x14ac:dyDescent="0.25">
      <c r="B1704" s="250">
        <v>1641</v>
      </c>
      <c r="C1704" s="249">
        <v>126.50275437312239</v>
      </c>
    </row>
    <row r="1705" spans="2:3" x14ac:dyDescent="0.25">
      <c r="B1705" s="250">
        <v>1642</v>
      </c>
      <c r="C1705" s="249">
        <v>133.63319477884156</v>
      </c>
    </row>
    <row r="1706" spans="2:3" x14ac:dyDescent="0.25">
      <c r="B1706" s="250">
        <v>1643</v>
      </c>
      <c r="C1706" s="249">
        <v>120.57668194696153</v>
      </c>
    </row>
    <row r="1707" spans="2:3" x14ac:dyDescent="0.25">
      <c r="B1707" s="250">
        <v>1644</v>
      </c>
      <c r="C1707" s="249">
        <v>133.53216467555444</v>
      </c>
    </row>
    <row r="1708" spans="2:3" x14ac:dyDescent="0.25">
      <c r="B1708" s="250">
        <v>1645</v>
      </c>
      <c r="C1708" s="249">
        <v>137.1922247687134</v>
      </c>
    </row>
    <row r="1709" spans="2:3" x14ac:dyDescent="0.25">
      <c r="B1709" s="250">
        <v>1646</v>
      </c>
      <c r="C1709" s="249">
        <v>120.66396230072773</v>
      </c>
    </row>
    <row r="1710" spans="2:3" x14ac:dyDescent="0.25">
      <c r="B1710" s="250">
        <v>1647</v>
      </c>
      <c r="C1710" s="249">
        <v>108.85614764272088</v>
      </c>
    </row>
    <row r="1711" spans="2:3" x14ac:dyDescent="0.25">
      <c r="B1711" s="250">
        <v>1648</v>
      </c>
      <c r="C1711" s="249">
        <v>117.30924033968364</v>
      </c>
    </row>
    <row r="1712" spans="2:3" x14ac:dyDescent="0.25">
      <c r="B1712" s="250">
        <v>1649</v>
      </c>
      <c r="C1712" s="249">
        <v>138.50737926735249</v>
      </c>
    </row>
    <row r="1713" spans="2:3" x14ac:dyDescent="0.25">
      <c r="B1713" s="250">
        <v>1650</v>
      </c>
      <c r="C1713" s="249">
        <v>122.46189528033415</v>
      </c>
    </row>
    <row r="1714" spans="2:3" x14ac:dyDescent="0.25">
      <c r="B1714" s="250">
        <v>1651</v>
      </c>
      <c r="C1714" s="249">
        <v>120.81279186763665</v>
      </c>
    </row>
    <row r="1715" spans="2:3" x14ac:dyDescent="0.25">
      <c r="B1715" s="250">
        <v>1652</v>
      </c>
      <c r="C1715" s="249">
        <v>160.31048399203343</v>
      </c>
    </row>
    <row r="1716" spans="2:3" x14ac:dyDescent="0.25">
      <c r="B1716" s="250">
        <v>1653</v>
      </c>
      <c r="C1716" s="249">
        <v>108.39893557163762</v>
      </c>
    </row>
    <row r="1717" spans="2:3" x14ac:dyDescent="0.25">
      <c r="B1717" s="250">
        <v>1654</v>
      </c>
      <c r="C1717" s="249">
        <v>120.06655524837814</v>
      </c>
    </row>
    <row r="1718" spans="2:3" x14ac:dyDescent="0.25">
      <c r="B1718" s="250">
        <v>1655</v>
      </c>
      <c r="C1718" s="249">
        <v>105.60292447708319</v>
      </c>
    </row>
    <row r="1719" spans="2:3" x14ac:dyDescent="0.25">
      <c r="B1719" s="250">
        <v>1656</v>
      </c>
      <c r="C1719" s="249">
        <v>125.51365318025542</v>
      </c>
    </row>
    <row r="1720" spans="2:3" x14ac:dyDescent="0.25">
      <c r="B1720" s="250">
        <v>1657</v>
      </c>
      <c r="C1720" s="249">
        <v>99.253914008454331</v>
      </c>
    </row>
    <row r="1721" spans="2:3" x14ac:dyDescent="0.25">
      <c r="B1721" s="250">
        <v>1658</v>
      </c>
      <c r="C1721" s="249">
        <v>79.150632311464022</v>
      </c>
    </row>
    <row r="1722" spans="2:3" x14ac:dyDescent="0.25">
      <c r="B1722" s="250">
        <v>1659</v>
      </c>
      <c r="C1722" s="249">
        <v>131.9216652062818</v>
      </c>
    </row>
    <row r="1723" spans="2:3" x14ac:dyDescent="0.25">
      <c r="B1723" s="250">
        <v>1660</v>
      </c>
      <c r="C1723" s="249">
        <v>125.73705784429703</v>
      </c>
    </row>
    <row r="1724" spans="2:3" x14ac:dyDescent="0.25">
      <c r="B1724" s="250">
        <v>1661</v>
      </c>
      <c r="C1724" s="249">
        <v>118.74494591945889</v>
      </c>
    </row>
    <row r="1725" spans="2:3" x14ac:dyDescent="0.25">
      <c r="B1725" s="250">
        <v>1662</v>
      </c>
      <c r="C1725" s="249">
        <v>136.03659493006546</v>
      </c>
    </row>
    <row r="1726" spans="2:3" x14ac:dyDescent="0.25">
      <c r="B1726" s="250">
        <v>1663</v>
      </c>
      <c r="C1726" s="249">
        <v>139.25338196652646</v>
      </c>
    </row>
    <row r="1727" spans="2:3" x14ac:dyDescent="0.25">
      <c r="B1727" s="250">
        <v>1664</v>
      </c>
      <c r="C1727" s="249">
        <v>111.63154165199401</v>
      </c>
    </row>
    <row r="1728" spans="2:3" x14ac:dyDescent="0.25">
      <c r="B1728" s="250">
        <v>1665</v>
      </c>
      <c r="C1728" s="249">
        <v>110.78760853128746</v>
      </c>
    </row>
    <row r="1729" spans="2:3" x14ac:dyDescent="0.25">
      <c r="B1729" s="250">
        <v>1666</v>
      </c>
      <c r="C1729" s="249">
        <v>127.53127818775022</v>
      </c>
    </row>
    <row r="1730" spans="2:3" x14ac:dyDescent="0.25">
      <c r="B1730" s="250">
        <v>1667</v>
      </c>
      <c r="C1730" s="249">
        <v>135.855945965985</v>
      </c>
    </row>
    <row r="1731" spans="2:3" x14ac:dyDescent="0.25">
      <c r="B1731" s="250">
        <v>1668</v>
      </c>
      <c r="C1731" s="249">
        <v>94.292047176588568</v>
      </c>
    </row>
    <row r="1732" spans="2:3" x14ac:dyDescent="0.25">
      <c r="B1732" s="250">
        <v>1669</v>
      </c>
      <c r="C1732" s="249">
        <v>141.08900987097357</v>
      </c>
    </row>
    <row r="1733" spans="2:3" x14ac:dyDescent="0.25">
      <c r="B1733" s="250">
        <v>1670</v>
      </c>
      <c r="C1733" s="249">
        <v>138.31105766325481</v>
      </c>
    </row>
    <row r="1734" spans="2:3" x14ac:dyDescent="0.25">
      <c r="B1734" s="250">
        <v>1671</v>
      </c>
      <c r="C1734" s="249">
        <v>110.05899985366231</v>
      </c>
    </row>
    <row r="1735" spans="2:3" x14ac:dyDescent="0.25">
      <c r="B1735" s="250">
        <v>1672</v>
      </c>
      <c r="C1735" s="249">
        <v>100.34719260270791</v>
      </c>
    </row>
    <row r="1736" spans="2:3" x14ac:dyDescent="0.25">
      <c r="B1736" s="250">
        <v>1673</v>
      </c>
      <c r="C1736" s="249">
        <v>92.548152856547631</v>
      </c>
    </row>
    <row r="1737" spans="2:3" x14ac:dyDescent="0.25">
      <c r="B1737" s="250">
        <v>1674</v>
      </c>
      <c r="C1737" s="249">
        <v>94.137431763009062</v>
      </c>
    </row>
    <row r="1738" spans="2:3" x14ac:dyDescent="0.25">
      <c r="B1738" s="250">
        <v>1675</v>
      </c>
      <c r="C1738" s="249">
        <v>142.33180864105424</v>
      </c>
    </row>
    <row r="1739" spans="2:3" x14ac:dyDescent="0.25">
      <c r="B1739" s="250">
        <v>1676</v>
      </c>
      <c r="C1739" s="249">
        <v>64.87553248725213</v>
      </c>
    </row>
    <row r="1740" spans="2:3" x14ac:dyDescent="0.25">
      <c r="B1740" s="250">
        <v>1677</v>
      </c>
      <c r="C1740" s="249">
        <v>132.2609205178843</v>
      </c>
    </row>
    <row r="1741" spans="2:3" x14ac:dyDescent="0.25">
      <c r="B1741" s="250">
        <v>1678</v>
      </c>
      <c r="C1741" s="249">
        <v>105.71759588703605</v>
      </c>
    </row>
    <row r="1742" spans="2:3" x14ac:dyDescent="0.25">
      <c r="B1742" s="250">
        <v>1679</v>
      </c>
      <c r="C1742" s="249">
        <v>121.68073203196255</v>
      </c>
    </row>
    <row r="1743" spans="2:3" x14ac:dyDescent="0.25">
      <c r="B1743" s="250">
        <v>1680</v>
      </c>
      <c r="C1743" s="249">
        <v>132.81403072546479</v>
      </c>
    </row>
    <row r="1744" spans="2:3" x14ac:dyDescent="0.25">
      <c r="B1744" s="250">
        <v>1681</v>
      </c>
      <c r="C1744" s="249">
        <v>140.53576414392302</v>
      </c>
    </row>
    <row r="1745" spans="2:3" x14ac:dyDescent="0.25">
      <c r="B1745" s="250">
        <v>1682</v>
      </c>
      <c r="C1745" s="249">
        <v>148.71993924388175</v>
      </c>
    </row>
    <row r="1746" spans="2:3" x14ac:dyDescent="0.25">
      <c r="B1746" s="250">
        <v>1683</v>
      </c>
      <c r="C1746" s="249">
        <v>106.22011730446133</v>
      </c>
    </row>
    <row r="1747" spans="2:3" x14ac:dyDescent="0.25">
      <c r="B1747" s="250">
        <v>1684</v>
      </c>
      <c r="C1747" s="249">
        <v>116.46723639144595</v>
      </c>
    </row>
    <row r="1748" spans="2:3" x14ac:dyDescent="0.25">
      <c r="B1748" s="250">
        <v>1685</v>
      </c>
      <c r="C1748" s="249">
        <v>141.23858039751488</v>
      </c>
    </row>
    <row r="1749" spans="2:3" x14ac:dyDescent="0.25">
      <c r="B1749" s="250">
        <v>1686</v>
      </c>
      <c r="C1749" s="249">
        <v>78.231840888719134</v>
      </c>
    </row>
    <row r="1750" spans="2:3" x14ac:dyDescent="0.25">
      <c r="B1750" s="250">
        <v>1687</v>
      </c>
      <c r="C1750" s="249">
        <v>114.08949166623819</v>
      </c>
    </row>
    <row r="1751" spans="2:3" x14ac:dyDescent="0.25">
      <c r="B1751" s="250">
        <v>1688</v>
      </c>
      <c r="C1751" s="249">
        <v>138.80236817426453</v>
      </c>
    </row>
    <row r="1752" spans="2:3" x14ac:dyDescent="0.25">
      <c r="B1752" s="250">
        <v>1689</v>
      </c>
      <c r="C1752" s="249">
        <v>133.17943508394021</v>
      </c>
    </row>
    <row r="1753" spans="2:3" x14ac:dyDescent="0.25">
      <c r="B1753" s="250">
        <v>1690</v>
      </c>
      <c r="C1753" s="249">
        <v>132.77676323503283</v>
      </c>
    </row>
    <row r="1754" spans="2:3" x14ac:dyDescent="0.25">
      <c r="B1754" s="250">
        <v>1691</v>
      </c>
      <c r="C1754" s="249">
        <v>112.26676961926013</v>
      </c>
    </row>
    <row r="1755" spans="2:3" x14ac:dyDescent="0.25">
      <c r="B1755" s="250">
        <v>1692</v>
      </c>
      <c r="C1755" s="249">
        <v>82.352848398392439</v>
      </c>
    </row>
    <row r="1756" spans="2:3" x14ac:dyDescent="0.25">
      <c r="B1756" s="250">
        <v>1693</v>
      </c>
      <c r="C1756" s="249">
        <v>94.478525975201123</v>
      </c>
    </row>
    <row r="1757" spans="2:3" x14ac:dyDescent="0.25">
      <c r="B1757" s="250">
        <v>1694</v>
      </c>
      <c r="C1757" s="249">
        <v>100.17847928585199</v>
      </c>
    </row>
    <row r="1758" spans="2:3" x14ac:dyDescent="0.25">
      <c r="B1758" s="250">
        <v>1695</v>
      </c>
      <c r="C1758" s="249">
        <v>138.50704925678525</v>
      </c>
    </row>
    <row r="1759" spans="2:3" x14ac:dyDescent="0.25">
      <c r="B1759" s="250">
        <v>1696</v>
      </c>
      <c r="C1759" s="249">
        <v>108.17251144094661</v>
      </c>
    </row>
    <row r="1760" spans="2:3" x14ac:dyDescent="0.25">
      <c r="B1760" s="250">
        <v>1697</v>
      </c>
      <c r="C1760" s="249">
        <v>139.55320839902529</v>
      </c>
    </row>
    <row r="1761" spans="2:3" x14ac:dyDescent="0.25">
      <c r="B1761" s="250">
        <v>1698</v>
      </c>
      <c r="C1761" s="249">
        <v>134.91192171766545</v>
      </c>
    </row>
    <row r="1762" spans="2:3" x14ac:dyDescent="0.25">
      <c r="B1762" s="250">
        <v>1699</v>
      </c>
      <c r="C1762" s="249">
        <v>117.65436862156577</v>
      </c>
    </row>
    <row r="1763" spans="2:3" x14ac:dyDescent="0.25">
      <c r="B1763" s="250">
        <v>1700</v>
      </c>
      <c r="C1763" s="249">
        <v>129.35741640267085</v>
      </c>
    </row>
    <row r="1764" spans="2:3" x14ac:dyDescent="0.25">
      <c r="B1764" s="250">
        <v>1701</v>
      </c>
      <c r="C1764" s="249">
        <v>116.12323735649777</v>
      </c>
    </row>
    <row r="1765" spans="2:3" x14ac:dyDescent="0.25">
      <c r="B1765" s="250">
        <v>1702</v>
      </c>
      <c r="C1765" s="249">
        <v>71.170453629235908</v>
      </c>
    </row>
    <row r="1766" spans="2:3" x14ac:dyDescent="0.25">
      <c r="B1766" s="250">
        <v>1703</v>
      </c>
      <c r="C1766" s="249">
        <v>110.27708090120831</v>
      </c>
    </row>
    <row r="1767" spans="2:3" x14ac:dyDescent="0.25">
      <c r="B1767" s="250">
        <v>1704</v>
      </c>
      <c r="C1767" s="249">
        <v>147.38462743450637</v>
      </c>
    </row>
    <row r="1768" spans="2:3" x14ac:dyDescent="0.25">
      <c r="B1768" s="250">
        <v>1705</v>
      </c>
      <c r="C1768" s="249">
        <v>92.933567030084248</v>
      </c>
    </row>
    <row r="1769" spans="2:3" x14ac:dyDescent="0.25">
      <c r="B1769" s="250">
        <v>1706</v>
      </c>
      <c r="C1769" s="249">
        <v>125.4937538734233</v>
      </c>
    </row>
    <row r="1770" spans="2:3" x14ac:dyDescent="0.25">
      <c r="B1770" s="250">
        <v>1707</v>
      </c>
      <c r="C1770" s="249">
        <v>95.051504763166051</v>
      </c>
    </row>
    <row r="1771" spans="2:3" x14ac:dyDescent="0.25">
      <c r="B1771" s="250">
        <v>1708</v>
      </c>
      <c r="C1771" s="249">
        <v>161.83419735720281</v>
      </c>
    </row>
    <row r="1772" spans="2:3" x14ac:dyDescent="0.25">
      <c r="B1772" s="250">
        <v>1709</v>
      </c>
      <c r="C1772" s="249">
        <v>89.805388495650973</v>
      </c>
    </row>
    <row r="1773" spans="2:3" x14ac:dyDescent="0.25">
      <c r="B1773" s="250">
        <v>1710</v>
      </c>
      <c r="C1773" s="249">
        <v>132.0271672724291</v>
      </c>
    </row>
    <row r="1774" spans="2:3" x14ac:dyDescent="0.25">
      <c r="B1774" s="250">
        <v>1711</v>
      </c>
      <c r="C1774" s="249">
        <v>119.95558011771597</v>
      </c>
    </row>
    <row r="1775" spans="2:3" x14ac:dyDescent="0.25">
      <c r="B1775" s="250">
        <v>1712</v>
      </c>
      <c r="C1775" s="249">
        <v>107.90498374099894</v>
      </c>
    </row>
    <row r="1776" spans="2:3" x14ac:dyDescent="0.25">
      <c r="B1776" s="250">
        <v>1713</v>
      </c>
      <c r="C1776" s="249">
        <v>103.73705035337497</v>
      </c>
    </row>
    <row r="1777" spans="2:3" x14ac:dyDescent="0.25">
      <c r="B1777" s="250">
        <v>1714</v>
      </c>
      <c r="C1777" s="249">
        <v>99.14677582413465</v>
      </c>
    </row>
    <row r="1778" spans="2:3" x14ac:dyDescent="0.25">
      <c r="B1778" s="250">
        <v>1715</v>
      </c>
      <c r="C1778" s="249">
        <v>137.70187428445212</v>
      </c>
    </row>
    <row r="1779" spans="2:3" x14ac:dyDescent="0.25">
      <c r="B1779" s="250">
        <v>1716</v>
      </c>
      <c r="C1779" s="249">
        <v>110.15876196852358</v>
      </c>
    </row>
    <row r="1780" spans="2:3" x14ac:dyDescent="0.25">
      <c r="B1780" s="250">
        <v>1717</v>
      </c>
      <c r="C1780" s="249">
        <v>137.86873227360505</v>
      </c>
    </row>
    <row r="1781" spans="2:3" x14ac:dyDescent="0.25">
      <c r="B1781" s="250">
        <v>1718</v>
      </c>
      <c r="C1781" s="249">
        <v>93.62605021318744</v>
      </c>
    </row>
    <row r="1782" spans="2:3" x14ac:dyDescent="0.25">
      <c r="B1782" s="250">
        <v>1719</v>
      </c>
      <c r="C1782" s="249">
        <v>108.39465707673708</v>
      </c>
    </row>
    <row r="1783" spans="2:3" x14ac:dyDescent="0.25">
      <c r="B1783" s="250">
        <v>1720</v>
      </c>
      <c r="C1783" s="249">
        <v>201.77621507753952</v>
      </c>
    </row>
    <row r="1784" spans="2:3" x14ac:dyDescent="0.25">
      <c r="B1784" s="250">
        <v>1721</v>
      </c>
      <c r="C1784" s="249">
        <v>109.36416870275772</v>
      </c>
    </row>
    <row r="1785" spans="2:3" x14ac:dyDescent="0.25">
      <c r="B1785" s="250">
        <v>1722</v>
      </c>
      <c r="C1785" s="249">
        <v>114.63102791958967</v>
      </c>
    </row>
    <row r="1786" spans="2:3" x14ac:dyDescent="0.25">
      <c r="B1786" s="250">
        <v>1723</v>
      </c>
      <c r="C1786" s="249">
        <v>135.69862612282901</v>
      </c>
    </row>
    <row r="1787" spans="2:3" x14ac:dyDescent="0.25">
      <c r="B1787" s="250">
        <v>1724</v>
      </c>
      <c r="C1787" s="249">
        <v>137.79527303971514</v>
      </c>
    </row>
    <row r="1788" spans="2:3" x14ac:dyDescent="0.25">
      <c r="B1788" s="250">
        <v>1725</v>
      </c>
      <c r="C1788" s="249">
        <v>116.77576586626657</v>
      </c>
    </row>
    <row r="1789" spans="2:3" x14ac:dyDescent="0.25">
      <c r="B1789" s="250">
        <v>1726</v>
      </c>
      <c r="C1789" s="249">
        <v>125.42090979832315</v>
      </c>
    </row>
    <row r="1790" spans="2:3" x14ac:dyDescent="0.25">
      <c r="B1790" s="250">
        <v>1727</v>
      </c>
      <c r="C1790" s="249">
        <v>115.1433040024429</v>
      </c>
    </row>
    <row r="1791" spans="2:3" x14ac:dyDescent="0.25">
      <c r="B1791" s="250">
        <v>1728</v>
      </c>
      <c r="C1791" s="249">
        <v>121.2835536487212</v>
      </c>
    </row>
    <row r="1792" spans="2:3" x14ac:dyDescent="0.25">
      <c r="B1792" s="250">
        <v>1729</v>
      </c>
      <c r="C1792" s="249">
        <v>97.0756287210491</v>
      </c>
    </row>
    <row r="1793" spans="2:3" x14ac:dyDescent="0.25">
      <c r="B1793" s="250">
        <v>1730</v>
      </c>
      <c r="C1793" s="249">
        <v>81.603709537178489</v>
      </c>
    </row>
    <row r="1794" spans="2:3" x14ac:dyDescent="0.25">
      <c r="B1794" s="250">
        <v>1731</v>
      </c>
      <c r="C1794" s="249">
        <v>136.29033763282308</v>
      </c>
    </row>
    <row r="1795" spans="2:3" x14ac:dyDescent="0.25">
      <c r="B1795" s="250">
        <v>1732</v>
      </c>
      <c r="C1795" s="249">
        <v>140.05403231009552</v>
      </c>
    </row>
    <row r="1796" spans="2:3" x14ac:dyDescent="0.25">
      <c r="B1796" s="250">
        <v>1733</v>
      </c>
      <c r="C1796" s="249">
        <v>127.47672780117111</v>
      </c>
    </row>
    <row r="1797" spans="2:3" x14ac:dyDescent="0.25">
      <c r="B1797" s="250">
        <v>1734</v>
      </c>
      <c r="C1797" s="249">
        <v>110.57405600264865</v>
      </c>
    </row>
    <row r="1798" spans="2:3" x14ac:dyDescent="0.25">
      <c r="B1798" s="250">
        <v>1735</v>
      </c>
      <c r="C1798" s="249">
        <v>72.641348519213437</v>
      </c>
    </row>
    <row r="1799" spans="2:3" x14ac:dyDescent="0.25">
      <c r="B1799" s="250">
        <v>1736</v>
      </c>
      <c r="C1799" s="249">
        <v>75.007814519441766</v>
      </c>
    </row>
    <row r="1800" spans="2:3" x14ac:dyDescent="0.25">
      <c r="B1800" s="250">
        <v>1737</v>
      </c>
      <c r="C1800" s="249">
        <v>110.88894554836101</v>
      </c>
    </row>
    <row r="1801" spans="2:3" x14ac:dyDescent="0.25">
      <c r="B1801" s="250">
        <v>1738</v>
      </c>
      <c r="C1801" s="249">
        <v>96.967033956185446</v>
      </c>
    </row>
    <row r="1802" spans="2:3" x14ac:dyDescent="0.25">
      <c r="B1802" s="250">
        <v>1739</v>
      </c>
      <c r="C1802" s="249">
        <v>129.170517938308</v>
      </c>
    </row>
    <row r="1803" spans="2:3" x14ac:dyDescent="0.25">
      <c r="B1803" s="250">
        <v>1740</v>
      </c>
      <c r="C1803" s="249">
        <v>126.17098780609712</v>
      </c>
    </row>
    <row r="1804" spans="2:3" x14ac:dyDescent="0.25">
      <c r="B1804" s="250">
        <v>1741</v>
      </c>
      <c r="C1804" s="249">
        <v>152.2251921019602</v>
      </c>
    </row>
    <row r="1805" spans="2:3" x14ac:dyDescent="0.25">
      <c r="B1805" s="250">
        <v>1742</v>
      </c>
      <c r="C1805" s="249">
        <v>126.40830881010832</v>
      </c>
    </row>
    <row r="1806" spans="2:3" x14ac:dyDescent="0.25">
      <c r="B1806" s="250">
        <v>1743</v>
      </c>
      <c r="C1806" s="249">
        <v>106.67192770126736</v>
      </c>
    </row>
    <row r="1807" spans="2:3" x14ac:dyDescent="0.25">
      <c r="B1807" s="250">
        <v>1744</v>
      </c>
      <c r="C1807" s="249">
        <v>115.06281195432423</v>
      </c>
    </row>
    <row r="1808" spans="2:3" x14ac:dyDescent="0.25">
      <c r="B1808" s="250">
        <v>1745</v>
      </c>
      <c r="C1808" s="249">
        <v>124.54542145870225</v>
      </c>
    </row>
    <row r="1809" spans="2:3" x14ac:dyDescent="0.25">
      <c r="B1809" s="250">
        <v>1746</v>
      </c>
      <c r="C1809" s="249">
        <v>135.0683642172645</v>
      </c>
    </row>
    <row r="1810" spans="2:3" x14ac:dyDescent="0.25">
      <c r="B1810" s="250">
        <v>1747</v>
      </c>
      <c r="C1810" s="249">
        <v>101.22961364436907</v>
      </c>
    </row>
    <row r="1811" spans="2:3" x14ac:dyDescent="0.25">
      <c r="B1811" s="250">
        <v>1748</v>
      </c>
      <c r="C1811" s="249">
        <v>71.055899667002251</v>
      </c>
    </row>
    <row r="1812" spans="2:3" x14ac:dyDescent="0.25">
      <c r="B1812" s="250">
        <v>1749</v>
      </c>
      <c r="C1812" s="249">
        <v>146.20494092643906</v>
      </c>
    </row>
    <row r="1813" spans="2:3" x14ac:dyDescent="0.25">
      <c r="B1813" s="250">
        <v>1750</v>
      </c>
      <c r="C1813" s="249">
        <v>111.95505537984295</v>
      </c>
    </row>
    <row r="1814" spans="2:3" x14ac:dyDescent="0.25">
      <c r="B1814" s="250">
        <v>1751</v>
      </c>
      <c r="C1814" s="249">
        <v>134.05609209348893</v>
      </c>
    </row>
    <row r="1815" spans="2:3" x14ac:dyDescent="0.25">
      <c r="B1815" s="250">
        <v>1752</v>
      </c>
      <c r="C1815" s="249">
        <v>84.376870094254713</v>
      </c>
    </row>
    <row r="1816" spans="2:3" x14ac:dyDescent="0.25">
      <c r="B1816" s="250">
        <v>1753</v>
      </c>
      <c r="C1816" s="249">
        <v>101.90347373783069</v>
      </c>
    </row>
    <row r="1817" spans="2:3" x14ac:dyDescent="0.25">
      <c r="B1817" s="250">
        <v>1754</v>
      </c>
      <c r="C1817" s="249">
        <v>143.35970459069077</v>
      </c>
    </row>
    <row r="1818" spans="2:3" x14ac:dyDescent="0.25">
      <c r="B1818" s="250">
        <v>1755</v>
      </c>
      <c r="C1818" s="249">
        <v>96.57141777987519</v>
      </c>
    </row>
    <row r="1819" spans="2:3" x14ac:dyDescent="0.25">
      <c r="B1819" s="250">
        <v>1756</v>
      </c>
      <c r="C1819" s="249">
        <v>168.11795730206885</v>
      </c>
    </row>
    <row r="1820" spans="2:3" x14ac:dyDescent="0.25">
      <c r="B1820" s="250">
        <v>1757</v>
      </c>
      <c r="C1820" s="249">
        <v>166.3552651415099</v>
      </c>
    </row>
    <row r="1821" spans="2:3" x14ac:dyDescent="0.25">
      <c r="B1821" s="250">
        <v>1758</v>
      </c>
      <c r="C1821" s="249">
        <v>112.16724758647837</v>
      </c>
    </row>
    <row r="1822" spans="2:3" x14ac:dyDescent="0.25">
      <c r="B1822" s="250">
        <v>1759</v>
      </c>
      <c r="C1822" s="249">
        <v>98.856083291686275</v>
      </c>
    </row>
    <row r="1823" spans="2:3" x14ac:dyDescent="0.25">
      <c r="B1823" s="250">
        <v>1760</v>
      </c>
      <c r="C1823" s="249">
        <v>165.86162984254051</v>
      </c>
    </row>
    <row r="1824" spans="2:3" x14ac:dyDescent="0.25">
      <c r="B1824" s="250">
        <v>1761</v>
      </c>
      <c r="C1824" s="249">
        <v>111.05697684206429</v>
      </c>
    </row>
    <row r="1825" spans="2:3" x14ac:dyDescent="0.25">
      <c r="B1825" s="250">
        <v>1762</v>
      </c>
      <c r="C1825" s="249">
        <v>102.65774949473041</v>
      </c>
    </row>
    <row r="1826" spans="2:3" x14ac:dyDescent="0.25">
      <c r="B1826" s="250">
        <v>1763</v>
      </c>
      <c r="C1826" s="249">
        <v>143.68968417090346</v>
      </c>
    </row>
    <row r="1827" spans="2:3" x14ac:dyDescent="0.25">
      <c r="B1827" s="250">
        <v>1764</v>
      </c>
      <c r="C1827" s="249">
        <v>133.67108567017624</v>
      </c>
    </row>
    <row r="1828" spans="2:3" x14ac:dyDescent="0.25">
      <c r="B1828" s="250">
        <v>1765</v>
      </c>
      <c r="C1828" s="249">
        <v>101.4173656233308</v>
      </c>
    </row>
    <row r="1829" spans="2:3" x14ac:dyDescent="0.25">
      <c r="B1829" s="250">
        <v>1766</v>
      </c>
      <c r="C1829" s="249">
        <v>103.9205886358056</v>
      </c>
    </row>
    <row r="1830" spans="2:3" x14ac:dyDescent="0.25">
      <c r="B1830" s="250">
        <v>1767</v>
      </c>
      <c r="C1830" s="249">
        <v>134.72397903464076</v>
      </c>
    </row>
    <row r="1831" spans="2:3" x14ac:dyDescent="0.25">
      <c r="B1831" s="250">
        <v>1768</v>
      </c>
      <c r="C1831" s="249">
        <v>103.82605333321732</v>
      </c>
    </row>
    <row r="1832" spans="2:3" x14ac:dyDescent="0.25">
      <c r="B1832" s="250">
        <v>1769</v>
      </c>
      <c r="C1832" s="249">
        <v>87.154534091404244</v>
      </c>
    </row>
    <row r="1833" spans="2:3" x14ac:dyDescent="0.25">
      <c r="B1833" s="250">
        <v>1770</v>
      </c>
      <c r="C1833" s="249">
        <v>158.45188285509198</v>
      </c>
    </row>
    <row r="1834" spans="2:3" x14ac:dyDescent="0.25">
      <c r="B1834" s="250">
        <v>1771</v>
      </c>
      <c r="C1834" s="249">
        <v>118.34928177542928</v>
      </c>
    </row>
    <row r="1835" spans="2:3" x14ac:dyDescent="0.25">
      <c r="B1835" s="250">
        <v>1772</v>
      </c>
      <c r="C1835" s="249">
        <v>86.597697487860458</v>
      </c>
    </row>
    <row r="1836" spans="2:3" x14ac:dyDescent="0.25">
      <c r="B1836" s="250">
        <v>1773</v>
      </c>
      <c r="C1836" s="249">
        <v>167.30648199479936</v>
      </c>
    </row>
    <row r="1837" spans="2:3" x14ac:dyDescent="0.25">
      <c r="B1837" s="250">
        <v>1774</v>
      </c>
      <c r="C1837" s="249">
        <v>116.48275606928988</v>
      </c>
    </row>
    <row r="1838" spans="2:3" x14ac:dyDescent="0.25">
      <c r="B1838" s="250">
        <v>1775</v>
      </c>
      <c r="C1838" s="249">
        <v>119.8261596063317</v>
      </c>
    </row>
    <row r="1839" spans="2:3" x14ac:dyDescent="0.25">
      <c r="B1839" s="250">
        <v>1776</v>
      </c>
      <c r="C1839" s="249">
        <v>109.92286652493968</v>
      </c>
    </row>
    <row r="1840" spans="2:3" x14ac:dyDescent="0.25">
      <c r="B1840" s="250">
        <v>1777</v>
      </c>
      <c r="C1840" s="249">
        <v>80.220936290634256</v>
      </c>
    </row>
    <row r="1841" spans="2:3" x14ac:dyDescent="0.25">
      <c r="B1841" s="250">
        <v>1778</v>
      </c>
      <c r="C1841" s="249">
        <v>121.77068857186438</v>
      </c>
    </row>
    <row r="1842" spans="2:3" x14ac:dyDescent="0.25">
      <c r="B1842" s="250">
        <v>1779</v>
      </c>
      <c r="C1842" s="249">
        <v>93.880947615731856</v>
      </c>
    </row>
    <row r="1843" spans="2:3" x14ac:dyDescent="0.25">
      <c r="B1843" s="250">
        <v>1780</v>
      </c>
      <c r="C1843" s="249">
        <v>141.60238092626878</v>
      </c>
    </row>
    <row r="1844" spans="2:3" x14ac:dyDescent="0.25">
      <c r="B1844" s="250">
        <v>1781</v>
      </c>
      <c r="C1844" s="249">
        <v>101.18847265738319</v>
      </c>
    </row>
    <row r="1845" spans="2:3" x14ac:dyDescent="0.25">
      <c r="B1845" s="250">
        <v>1782</v>
      </c>
      <c r="C1845" s="249">
        <v>123.24595282235906</v>
      </c>
    </row>
    <row r="1846" spans="2:3" x14ac:dyDescent="0.25">
      <c r="B1846" s="250">
        <v>1783</v>
      </c>
      <c r="C1846" s="249">
        <v>120.92835306728773</v>
      </c>
    </row>
    <row r="1847" spans="2:3" x14ac:dyDescent="0.25">
      <c r="B1847" s="250">
        <v>1784</v>
      </c>
      <c r="C1847" s="249">
        <v>121.97033820076818</v>
      </c>
    </row>
    <row r="1848" spans="2:3" x14ac:dyDescent="0.25">
      <c r="B1848" s="250">
        <v>1785</v>
      </c>
      <c r="C1848" s="249">
        <v>159.38933266081926</v>
      </c>
    </row>
    <row r="1849" spans="2:3" x14ac:dyDescent="0.25">
      <c r="B1849" s="250">
        <v>1786</v>
      </c>
      <c r="C1849" s="249">
        <v>177.56562545418294</v>
      </c>
    </row>
    <row r="1850" spans="2:3" x14ac:dyDescent="0.25">
      <c r="B1850" s="250">
        <v>1787</v>
      </c>
      <c r="C1850" s="249">
        <v>147.75525010001851</v>
      </c>
    </row>
    <row r="1851" spans="2:3" x14ac:dyDescent="0.25">
      <c r="B1851" s="250">
        <v>1788</v>
      </c>
      <c r="C1851" s="249">
        <v>100.38634536475644</v>
      </c>
    </row>
    <row r="1852" spans="2:3" x14ac:dyDescent="0.25">
      <c r="B1852" s="250">
        <v>1789</v>
      </c>
      <c r="C1852" s="249">
        <v>116.8570324839404</v>
      </c>
    </row>
    <row r="1853" spans="2:3" x14ac:dyDescent="0.25">
      <c r="B1853" s="250">
        <v>1790</v>
      </c>
      <c r="C1853" s="249">
        <v>121.84956137243421</v>
      </c>
    </row>
    <row r="1854" spans="2:3" x14ac:dyDescent="0.25">
      <c r="B1854" s="250">
        <v>1791</v>
      </c>
      <c r="C1854" s="249">
        <v>127.92509031603228</v>
      </c>
    </row>
    <row r="1855" spans="2:3" x14ac:dyDescent="0.25">
      <c r="B1855" s="250">
        <v>1792</v>
      </c>
      <c r="C1855" s="249">
        <v>134.04194229495403</v>
      </c>
    </row>
    <row r="1856" spans="2:3" x14ac:dyDescent="0.25">
      <c r="B1856" s="250">
        <v>1793</v>
      </c>
      <c r="C1856" s="249">
        <v>110.53758121164338</v>
      </c>
    </row>
    <row r="1857" spans="2:3" x14ac:dyDescent="0.25">
      <c r="B1857" s="250">
        <v>1794</v>
      </c>
      <c r="C1857" s="249">
        <v>143.53066311016275</v>
      </c>
    </row>
    <row r="1858" spans="2:3" x14ac:dyDescent="0.25">
      <c r="B1858" s="250">
        <v>1795</v>
      </c>
      <c r="C1858" s="249">
        <v>70.587202828650049</v>
      </c>
    </row>
    <row r="1859" spans="2:3" x14ac:dyDescent="0.25">
      <c r="B1859" s="250">
        <v>1796</v>
      </c>
      <c r="C1859" s="249">
        <v>109.66045868900991</v>
      </c>
    </row>
    <row r="1860" spans="2:3" x14ac:dyDescent="0.25">
      <c r="B1860" s="250">
        <v>1797</v>
      </c>
      <c r="C1860" s="249">
        <v>96.643618633623774</v>
      </c>
    </row>
    <row r="1861" spans="2:3" x14ac:dyDescent="0.25">
      <c r="B1861" s="250">
        <v>1798</v>
      </c>
      <c r="C1861" s="249">
        <v>126.64737067036558</v>
      </c>
    </row>
    <row r="1862" spans="2:3" x14ac:dyDescent="0.25">
      <c r="B1862" s="250">
        <v>1799</v>
      </c>
      <c r="C1862" s="249">
        <v>106.01929082140204</v>
      </c>
    </row>
    <row r="1863" spans="2:3" x14ac:dyDescent="0.25">
      <c r="B1863" s="250">
        <v>1800</v>
      </c>
      <c r="C1863" s="249">
        <v>144.71376755867612</v>
      </c>
    </row>
    <row r="1864" spans="2:3" x14ac:dyDescent="0.25">
      <c r="B1864" s="250">
        <v>1801</v>
      </c>
      <c r="C1864" s="249">
        <v>110.94537056600819</v>
      </c>
    </row>
    <row r="1865" spans="2:3" x14ac:dyDescent="0.25">
      <c r="B1865" s="250">
        <v>1802</v>
      </c>
      <c r="C1865" s="249">
        <v>102.84841437340746</v>
      </c>
    </row>
    <row r="1866" spans="2:3" x14ac:dyDescent="0.25">
      <c r="B1866" s="250">
        <v>1803</v>
      </c>
      <c r="C1866" s="249">
        <v>127.68476452150247</v>
      </c>
    </row>
    <row r="1867" spans="2:3" x14ac:dyDescent="0.25">
      <c r="B1867" s="250">
        <v>1804</v>
      </c>
      <c r="C1867" s="249">
        <v>99.080618533792048</v>
      </c>
    </row>
    <row r="1868" spans="2:3" x14ac:dyDescent="0.25">
      <c r="B1868" s="250">
        <v>1805</v>
      </c>
      <c r="C1868" s="249">
        <v>118.36906579951423</v>
      </c>
    </row>
    <row r="1869" spans="2:3" x14ac:dyDescent="0.25">
      <c r="B1869" s="250">
        <v>1806</v>
      </c>
      <c r="C1869" s="249">
        <v>155.08710129249076</v>
      </c>
    </row>
    <row r="1870" spans="2:3" x14ac:dyDescent="0.25">
      <c r="B1870" s="250">
        <v>1807</v>
      </c>
      <c r="C1870" s="249">
        <v>143.36454230131042</v>
      </c>
    </row>
    <row r="1871" spans="2:3" x14ac:dyDescent="0.25">
      <c r="B1871" s="250">
        <v>1808</v>
      </c>
      <c r="C1871" s="249">
        <v>100.36434249869882</v>
      </c>
    </row>
    <row r="1872" spans="2:3" x14ac:dyDescent="0.25">
      <c r="B1872" s="250">
        <v>1809</v>
      </c>
      <c r="C1872" s="249">
        <v>132.25602602132085</v>
      </c>
    </row>
    <row r="1873" spans="2:3" x14ac:dyDescent="0.25">
      <c r="B1873" s="250">
        <v>1810</v>
      </c>
      <c r="C1873" s="249">
        <v>133.83179732825397</v>
      </c>
    </row>
    <row r="1874" spans="2:3" x14ac:dyDescent="0.25">
      <c r="B1874" s="250">
        <v>1811</v>
      </c>
      <c r="C1874" s="249">
        <v>166.70292383604581</v>
      </c>
    </row>
    <row r="1875" spans="2:3" x14ac:dyDescent="0.25">
      <c r="B1875" s="250">
        <v>1812</v>
      </c>
      <c r="C1875" s="249">
        <v>166.44980163604109</v>
      </c>
    </row>
    <row r="1876" spans="2:3" x14ac:dyDescent="0.25">
      <c r="B1876" s="250">
        <v>1813</v>
      </c>
      <c r="C1876" s="249">
        <v>95.608265390058421</v>
      </c>
    </row>
    <row r="1877" spans="2:3" x14ac:dyDescent="0.25">
      <c r="B1877" s="250">
        <v>1814</v>
      </c>
      <c r="C1877" s="249">
        <v>103.18470359903756</v>
      </c>
    </row>
    <row r="1878" spans="2:3" x14ac:dyDescent="0.25">
      <c r="B1878" s="250">
        <v>1815</v>
      </c>
      <c r="C1878" s="249">
        <v>129.17918053967742</v>
      </c>
    </row>
    <row r="1879" spans="2:3" x14ac:dyDescent="0.25">
      <c r="B1879" s="250">
        <v>1816</v>
      </c>
      <c r="C1879" s="249">
        <v>133.79438527539236</v>
      </c>
    </row>
    <row r="1880" spans="2:3" x14ac:dyDescent="0.25">
      <c r="B1880" s="250">
        <v>1817</v>
      </c>
      <c r="C1880" s="249">
        <v>151.1123146074886</v>
      </c>
    </row>
    <row r="1881" spans="2:3" x14ac:dyDescent="0.25">
      <c r="B1881" s="250">
        <v>1818</v>
      </c>
      <c r="C1881" s="249">
        <v>105.57538086285437</v>
      </c>
    </row>
    <row r="1882" spans="2:3" x14ac:dyDescent="0.25">
      <c r="B1882" s="250">
        <v>1819</v>
      </c>
      <c r="C1882" s="249">
        <v>145.17604433016336</v>
      </c>
    </row>
    <row r="1883" spans="2:3" x14ac:dyDescent="0.25">
      <c r="B1883" s="250">
        <v>1820</v>
      </c>
      <c r="C1883" s="249">
        <v>77.771352434973494</v>
      </c>
    </row>
    <row r="1884" spans="2:3" x14ac:dyDescent="0.25">
      <c r="B1884" s="250">
        <v>1821</v>
      </c>
      <c r="C1884" s="249">
        <v>93.091932743926151</v>
      </c>
    </row>
    <row r="1885" spans="2:3" x14ac:dyDescent="0.25">
      <c r="B1885" s="250">
        <v>1822</v>
      </c>
      <c r="C1885" s="249">
        <v>99.786810840218692</v>
      </c>
    </row>
    <row r="1886" spans="2:3" x14ac:dyDescent="0.25">
      <c r="B1886" s="250">
        <v>1823</v>
      </c>
      <c r="C1886" s="249">
        <v>124.46679505343481</v>
      </c>
    </row>
    <row r="1887" spans="2:3" x14ac:dyDescent="0.25">
      <c r="B1887" s="250">
        <v>1824</v>
      </c>
      <c r="C1887" s="249">
        <v>158.8086971246243</v>
      </c>
    </row>
    <row r="1888" spans="2:3" x14ac:dyDescent="0.25">
      <c r="B1888" s="250">
        <v>1825</v>
      </c>
      <c r="C1888" s="249">
        <v>128.01509512092053</v>
      </c>
    </row>
    <row r="1889" spans="2:3" x14ac:dyDescent="0.25">
      <c r="B1889" s="250">
        <v>1826</v>
      </c>
      <c r="C1889" s="249">
        <v>101.48777825143559</v>
      </c>
    </row>
    <row r="1890" spans="2:3" x14ac:dyDescent="0.25">
      <c r="B1890" s="250">
        <v>1827</v>
      </c>
      <c r="C1890" s="249">
        <v>114.86589124828629</v>
      </c>
    </row>
    <row r="1891" spans="2:3" x14ac:dyDescent="0.25">
      <c r="B1891" s="250">
        <v>1828</v>
      </c>
      <c r="C1891" s="249">
        <v>98.023841883666293</v>
      </c>
    </row>
    <row r="1892" spans="2:3" x14ac:dyDescent="0.25">
      <c r="B1892" s="250">
        <v>1829</v>
      </c>
      <c r="C1892" s="249">
        <v>90.254479619436751</v>
      </c>
    </row>
    <row r="1893" spans="2:3" x14ac:dyDescent="0.25">
      <c r="B1893" s="250">
        <v>1830</v>
      </c>
      <c r="C1893" s="249">
        <v>117.59545671779068</v>
      </c>
    </row>
    <row r="1894" spans="2:3" x14ac:dyDescent="0.25">
      <c r="B1894" s="250">
        <v>1831</v>
      </c>
      <c r="C1894" s="249">
        <v>116.42883676737107</v>
      </c>
    </row>
    <row r="1895" spans="2:3" x14ac:dyDescent="0.25">
      <c r="B1895" s="250">
        <v>1832</v>
      </c>
      <c r="C1895" s="249">
        <v>163.07658738921245</v>
      </c>
    </row>
    <row r="1896" spans="2:3" x14ac:dyDescent="0.25">
      <c r="B1896" s="250">
        <v>1833</v>
      </c>
      <c r="C1896" s="249">
        <v>113.35752409821964</v>
      </c>
    </row>
    <row r="1897" spans="2:3" x14ac:dyDescent="0.25">
      <c r="B1897" s="250">
        <v>1834</v>
      </c>
      <c r="C1897" s="249">
        <v>77.095063154492735</v>
      </c>
    </row>
    <row r="1898" spans="2:3" x14ac:dyDescent="0.25">
      <c r="B1898" s="250">
        <v>1835</v>
      </c>
      <c r="C1898" s="249">
        <v>112.76077775922545</v>
      </c>
    </row>
    <row r="1899" spans="2:3" x14ac:dyDescent="0.25">
      <c r="B1899" s="250">
        <v>1836</v>
      </c>
      <c r="C1899" s="249">
        <v>111.85154007323976</v>
      </c>
    </row>
    <row r="1900" spans="2:3" x14ac:dyDescent="0.25">
      <c r="B1900" s="250">
        <v>1837</v>
      </c>
      <c r="C1900" s="249">
        <v>106.67158685012974</v>
      </c>
    </row>
    <row r="1901" spans="2:3" x14ac:dyDescent="0.25">
      <c r="B1901" s="250">
        <v>1838</v>
      </c>
      <c r="C1901" s="249">
        <v>87.723779765966412</v>
      </c>
    </row>
    <row r="1902" spans="2:3" x14ac:dyDescent="0.25">
      <c r="B1902" s="250">
        <v>1839</v>
      </c>
      <c r="C1902" s="249">
        <v>134.52115512977116</v>
      </c>
    </row>
    <row r="1903" spans="2:3" x14ac:dyDescent="0.25">
      <c r="B1903" s="250">
        <v>1840</v>
      </c>
      <c r="C1903" s="249">
        <v>112.28478992655637</v>
      </c>
    </row>
    <row r="1904" spans="2:3" x14ac:dyDescent="0.25">
      <c r="B1904" s="250">
        <v>1841</v>
      </c>
      <c r="C1904" s="249">
        <v>129.95448328679259</v>
      </c>
    </row>
    <row r="1905" spans="2:3" x14ac:dyDescent="0.25">
      <c r="B1905" s="250">
        <v>1842</v>
      </c>
      <c r="C1905" s="249">
        <v>162.26119408089693</v>
      </c>
    </row>
    <row r="1906" spans="2:3" x14ac:dyDescent="0.25">
      <c r="B1906" s="250">
        <v>1843</v>
      </c>
      <c r="C1906" s="249">
        <v>126.08270875026898</v>
      </c>
    </row>
    <row r="1907" spans="2:3" x14ac:dyDescent="0.25">
      <c r="B1907" s="250">
        <v>1844</v>
      </c>
      <c r="C1907" s="249">
        <v>107.35447932199638</v>
      </c>
    </row>
    <row r="1908" spans="2:3" x14ac:dyDescent="0.25">
      <c r="B1908" s="250">
        <v>1845</v>
      </c>
      <c r="C1908" s="249">
        <v>144.0273223583892</v>
      </c>
    </row>
    <row r="1909" spans="2:3" x14ac:dyDescent="0.25">
      <c r="B1909" s="250">
        <v>1846</v>
      </c>
      <c r="C1909" s="249">
        <v>141.36070234967778</v>
      </c>
    </row>
    <row r="1910" spans="2:3" x14ac:dyDescent="0.25">
      <c r="B1910" s="250">
        <v>1847</v>
      </c>
      <c r="C1910" s="249">
        <v>117.85451788882641</v>
      </c>
    </row>
    <row r="1911" spans="2:3" x14ac:dyDescent="0.25">
      <c r="B1911" s="250">
        <v>1848</v>
      </c>
      <c r="C1911" s="249">
        <v>91.432774187065831</v>
      </c>
    </row>
    <row r="1912" spans="2:3" x14ac:dyDescent="0.25">
      <c r="B1912" s="250">
        <v>1849</v>
      </c>
      <c r="C1912" s="249">
        <v>106.76417171072602</v>
      </c>
    </row>
    <row r="1913" spans="2:3" x14ac:dyDescent="0.25">
      <c r="B1913" s="250">
        <v>1850</v>
      </c>
      <c r="C1913" s="249">
        <v>95.32846554971411</v>
      </c>
    </row>
    <row r="1914" spans="2:3" x14ac:dyDescent="0.25">
      <c r="B1914" s="250">
        <v>1851</v>
      </c>
      <c r="C1914" s="249">
        <v>100.95807673741849</v>
      </c>
    </row>
    <row r="1915" spans="2:3" x14ac:dyDescent="0.25">
      <c r="B1915" s="250">
        <v>1852</v>
      </c>
      <c r="C1915" s="249">
        <v>159.7973748753522</v>
      </c>
    </row>
    <row r="1916" spans="2:3" x14ac:dyDescent="0.25">
      <c r="B1916" s="250">
        <v>1853</v>
      </c>
      <c r="C1916" s="249">
        <v>94.500678709594837</v>
      </c>
    </row>
    <row r="1917" spans="2:3" x14ac:dyDescent="0.25">
      <c r="B1917" s="250">
        <v>1854</v>
      </c>
      <c r="C1917" s="249">
        <v>131.23310619847024</v>
      </c>
    </row>
    <row r="1918" spans="2:3" x14ac:dyDescent="0.25">
      <c r="B1918" s="250">
        <v>1855</v>
      </c>
      <c r="C1918" s="249">
        <v>66.864058749654447</v>
      </c>
    </row>
    <row r="1919" spans="2:3" x14ac:dyDescent="0.25">
      <c r="B1919" s="250">
        <v>1856</v>
      </c>
      <c r="C1919" s="249">
        <v>133.22367302099707</v>
      </c>
    </row>
    <row r="1920" spans="2:3" x14ac:dyDescent="0.25">
      <c r="B1920" s="250">
        <v>1857</v>
      </c>
      <c r="C1920" s="249">
        <v>116.0205771935499</v>
      </c>
    </row>
    <row r="1921" spans="2:3" x14ac:dyDescent="0.25">
      <c r="B1921" s="250">
        <v>1858</v>
      </c>
      <c r="C1921" s="249">
        <v>134.91255960572673</v>
      </c>
    </row>
    <row r="1922" spans="2:3" x14ac:dyDescent="0.25">
      <c r="B1922" s="250">
        <v>1859</v>
      </c>
      <c r="C1922" s="249">
        <v>125.08111776929582</v>
      </c>
    </row>
    <row r="1923" spans="2:3" x14ac:dyDescent="0.25">
      <c r="B1923" s="250">
        <v>1860</v>
      </c>
      <c r="C1923" s="249">
        <v>106.25375254041839</v>
      </c>
    </row>
    <row r="1924" spans="2:3" x14ac:dyDescent="0.25">
      <c r="B1924" s="250">
        <v>1861</v>
      </c>
      <c r="C1924" s="249">
        <v>127.24794118998263</v>
      </c>
    </row>
    <row r="1925" spans="2:3" x14ac:dyDescent="0.25">
      <c r="B1925" s="250">
        <v>1862</v>
      </c>
      <c r="C1925" s="249">
        <v>153.62840721913193</v>
      </c>
    </row>
    <row r="1926" spans="2:3" x14ac:dyDescent="0.25">
      <c r="B1926" s="250">
        <v>1863</v>
      </c>
      <c r="C1926" s="249">
        <v>89.697608918679506</v>
      </c>
    </row>
    <row r="1927" spans="2:3" x14ac:dyDescent="0.25">
      <c r="B1927" s="250">
        <v>1864</v>
      </c>
      <c r="C1927" s="249">
        <v>119.06852002776644</v>
      </c>
    </row>
    <row r="1928" spans="2:3" x14ac:dyDescent="0.25">
      <c r="B1928" s="250">
        <v>1865</v>
      </c>
      <c r="C1928" s="249">
        <v>96.226064211015057</v>
      </c>
    </row>
    <row r="1929" spans="2:3" x14ac:dyDescent="0.25">
      <c r="B1929" s="250">
        <v>1866</v>
      </c>
      <c r="C1929" s="249">
        <v>137.50060097116886</v>
      </c>
    </row>
    <row r="1930" spans="2:3" x14ac:dyDescent="0.25">
      <c r="B1930" s="250">
        <v>1867</v>
      </c>
      <c r="C1930" s="249">
        <v>91.823950697253522</v>
      </c>
    </row>
    <row r="1931" spans="2:3" x14ac:dyDescent="0.25">
      <c r="B1931" s="250">
        <v>1868</v>
      </c>
      <c r="C1931" s="249">
        <v>128.72001293376357</v>
      </c>
    </row>
    <row r="1932" spans="2:3" x14ac:dyDescent="0.25">
      <c r="B1932" s="250">
        <v>1869</v>
      </c>
      <c r="C1932" s="249">
        <v>114.61545120733808</v>
      </c>
    </row>
    <row r="1933" spans="2:3" x14ac:dyDescent="0.25">
      <c r="B1933" s="250">
        <v>1870</v>
      </c>
      <c r="C1933" s="249">
        <v>127.47047624788445</v>
      </c>
    </row>
    <row r="1934" spans="2:3" x14ac:dyDescent="0.25">
      <c r="B1934" s="250">
        <v>1871</v>
      </c>
      <c r="C1934" s="249">
        <v>111.02207723096927</v>
      </c>
    </row>
    <row r="1935" spans="2:3" x14ac:dyDescent="0.25">
      <c r="B1935" s="250">
        <v>1872</v>
      </c>
      <c r="C1935" s="249">
        <v>99.743488017763667</v>
      </c>
    </row>
    <row r="1936" spans="2:3" x14ac:dyDescent="0.25">
      <c r="B1936" s="250">
        <v>1873</v>
      </c>
      <c r="C1936" s="249">
        <v>149.36540098563978</v>
      </c>
    </row>
    <row r="1937" spans="2:3" x14ac:dyDescent="0.25">
      <c r="B1937" s="250">
        <v>1874</v>
      </c>
      <c r="C1937" s="249">
        <v>98.79382516507053</v>
      </c>
    </row>
    <row r="1938" spans="2:3" x14ac:dyDescent="0.25">
      <c r="B1938" s="250">
        <v>1875</v>
      </c>
      <c r="C1938" s="249">
        <v>126.58495837172099</v>
      </c>
    </row>
    <row r="1939" spans="2:3" x14ac:dyDescent="0.25">
      <c r="B1939" s="250">
        <v>1876</v>
      </c>
      <c r="C1939" s="249">
        <v>153.347237458526</v>
      </c>
    </row>
    <row r="1940" spans="2:3" x14ac:dyDescent="0.25">
      <c r="B1940" s="250">
        <v>1877</v>
      </c>
      <c r="C1940" s="249">
        <v>119.96343053436267</v>
      </c>
    </row>
    <row r="1941" spans="2:3" x14ac:dyDescent="0.25">
      <c r="B1941" s="250">
        <v>1878</v>
      </c>
      <c r="C1941" s="249">
        <v>111.42400469630179</v>
      </c>
    </row>
    <row r="1942" spans="2:3" x14ac:dyDescent="0.25">
      <c r="B1942" s="250">
        <v>1879</v>
      </c>
      <c r="C1942" s="249">
        <v>108.83073067126593</v>
      </c>
    </row>
    <row r="1943" spans="2:3" x14ac:dyDescent="0.25">
      <c r="B1943" s="250">
        <v>1880</v>
      </c>
      <c r="C1943" s="249">
        <v>111.75261510920173</v>
      </c>
    </row>
    <row r="1944" spans="2:3" x14ac:dyDescent="0.25">
      <c r="B1944" s="250">
        <v>1881</v>
      </c>
      <c r="C1944" s="249">
        <v>142.4068672955448</v>
      </c>
    </row>
    <row r="1945" spans="2:3" x14ac:dyDescent="0.25">
      <c r="B1945" s="250">
        <v>1882</v>
      </c>
      <c r="C1945" s="249">
        <v>120.30030473040679</v>
      </c>
    </row>
    <row r="1946" spans="2:3" x14ac:dyDescent="0.25">
      <c r="B1946" s="250">
        <v>1883</v>
      </c>
      <c r="C1946" s="249">
        <v>136.88535769168001</v>
      </c>
    </row>
    <row r="1947" spans="2:3" x14ac:dyDescent="0.25">
      <c r="B1947" s="250">
        <v>1884</v>
      </c>
      <c r="C1947" s="249">
        <v>143.24579044618596</v>
      </c>
    </row>
    <row r="1948" spans="2:3" x14ac:dyDescent="0.25">
      <c r="B1948" s="250">
        <v>1885</v>
      </c>
      <c r="C1948" s="249">
        <v>123.78685213360424</v>
      </c>
    </row>
    <row r="1949" spans="2:3" x14ac:dyDescent="0.25">
      <c r="B1949" s="250">
        <v>1886</v>
      </c>
      <c r="C1949" s="249">
        <v>89.594377685362645</v>
      </c>
    </row>
    <row r="1950" spans="2:3" x14ac:dyDescent="0.25">
      <c r="B1950" s="250">
        <v>1887</v>
      </c>
      <c r="C1950" s="249">
        <v>82.042100076365841</v>
      </c>
    </row>
    <row r="1951" spans="2:3" x14ac:dyDescent="0.25">
      <c r="B1951" s="250">
        <v>1888</v>
      </c>
      <c r="C1951" s="249">
        <v>137.61138876488405</v>
      </c>
    </row>
    <row r="1952" spans="2:3" x14ac:dyDescent="0.25">
      <c r="B1952" s="250">
        <v>1889</v>
      </c>
      <c r="C1952" s="249">
        <v>100.70917296299204</v>
      </c>
    </row>
    <row r="1953" spans="2:3" x14ac:dyDescent="0.25">
      <c r="B1953" s="250">
        <v>1890</v>
      </c>
      <c r="C1953" s="249">
        <v>133.14235035587518</v>
      </c>
    </row>
    <row r="1954" spans="2:3" x14ac:dyDescent="0.25">
      <c r="B1954" s="250">
        <v>1891</v>
      </c>
      <c r="C1954" s="249">
        <v>130.19050491352991</v>
      </c>
    </row>
    <row r="1955" spans="2:3" x14ac:dyDescent="0.25">
      <c r="B1955" s="250">
        <v>1892</v>
      </c>
      <c r="C1955" s="249">
        <v>111.52431244179107</v>
      </c>
    </row>
    <row r="1956" spans="2:3" x14ac:dyDescent="0.25">
      <c r="B1956" s="250">
        <v>1893</v>
      </c>
      <c r="C1956" s="249">
        <v>122.20308407386827</v>
      </c>
    </row>
    <row r="1957" spans="2:3" x14ac:dyDescent="0.25">
      <c r="B1957" s="250">
        <v>1894</v>
      </c>
      <c r="C1957" s="249">
        <v>122.58362611624355</v>
      </c>
    </row>
    <row r="1958" spans="2:3" x14ac:dyDescent="0.25">
      <c r="B1958" s="250">
        <v>1895</v>
      </c>
      <c r="C1958" s="249">
        <v>155.27403561336843</v>
      </c>
    </row>
    <row r="1959" spans="2:3" x14ac:dyDescent="0.25">
      <c r="B1959" s="250">
        <v>1896</v>
      </c>
      <c r="C1959" s="249">
        <v>119.7578868250051</v>
      </c>
    </row>
    <row r="1960" spans="2:3" x14ac:dyDescent="0.25">
      <c r="B1960" s="250">
        <v>1897</v>
      </c>
      <c r="C1960" s="249">
        <v>103.67605128910773</v>
      </c>
    </row>
    <row r="1961" spans="2:3" x14ac:dyDescent="0.25">
      <c r="B1961" s="250">
        <v>1898</v>
      </c>
      <c r="C1961" s="249">
        <v>110.28983582426062</v>
      </c>
    </row>
    <row r="1962" spans="2:3" x14ac:dyDescent="0.25">
      <c r="B1962" s="250">
        <v>1899</v>
      </c>
      <c r="C1962" s="249">
        <v>119.54449519502266</v>
      </c>
    </row>
    <row r="1963" spans="2:3" x14ac:dyDescent="0.25">
      <c r="B1963" s="250">
        <v>1900</v>
      </c>
      <c r="C1963" s="249">
        <v>94.254642902741551</v>
      </c>
    </row>
    <row r="1964" spans="2:3" x14ac:dyDescent="0.25">
      <c r="B1964" s="250">
        <v>1901</v>
      </c>
      <c r="C1964" s="249">
        <v>111.4265450235783</v>
      </c>
    </row>
    <row r="1965" spans="2:3" x14ac:dyDescent="0.25">
      <c r="B1965" s="250">
        <v>1902</v>
      </c>
      <c r="C1965" s="249">
        <v>73.378042012405913</v>
      </c>
    </row>
    <row r="1966" spans="2:3" x14ac:dyDescent="0.25">
      <c r="B1966" s="250">
        <v>1903</v>
      </c>
      <c r="C1966" s="249">
        <v>121.17701039729818</v>
      </c>
    </row>
    <row r="1967" spans="2:3" x14ac:dyDescent="0.25">
      <c r="B1967" s="250">
        <v>1904</v>
      </c>
      <c r="C1967" s="249">
        <v>103.40160144212204</v>
      </c>
    </row>
    <row r="1968" spans="2:3" x14ac:dyDescent="0.25">
      <c r="B1968" s="250">
        <v>1905</v>
      </c>
      <c r="C1968" s="249">
        <v>104.66300162868492</v>
      </c>
    </row>
    <row r="1969" spans="2:3" x14ac:dyDescent="0.25">
      <c r="B1969" s="250">
        <v>1906</v>
      </c>
      <c r="C1969" s="249">
        <v>136.19261202433768</v>
      </c>
    </row>
    <row r="1970" spans="2:3" x14ac:dyDescent="0.25">
      <c r="B1970" s="250">
        <v>1907</v>
      </c>
      <c r="C1970" s="249">
        <v>123.59561960068552</v>
      </c>
    </row>
    <row r="1971" spans="2:3" x14ac:dyDescent="0.25">
      <c r="B1971" s="250">
        <v>1908</v>
      </c>
      <c r="C1971" s="249">
        <v>123.5461390522743</v>
      </c>
    </row>
    <row r="1972" spans="2:3" x14ac:dyDescent="0.25">
      <c r="B1972" s="250">
        <v>1909</v>
      </c>
      <c r="C1972" s="249">
        <v>85.927753423628303</v>
      </c>
    </row>
    <row r="1973" spans="2:3" x14ac:dyDescent="0.25">
      <c r="B1973" s="250">
        <v>1910</v>
      </c>
      <c r="C1973" s="249">
        <v>140.12237613357919</v>
      </c>
    </row>
    <row r="1974" spans="2:3" x14ac:dyDescent="0.25">
      <c r="B1974" s="250">
        <v>1911</v>
      </c>
      <c r="C1974" s="249">
        <v>122.17903875784901</v>
      </c>
    </row>
    <row r="1975" spans="2:3" x14ac:dyDescent="0.25">
      <c r="B1975" s="250">
        <v>1912</v>
      </c>
      <c r="C1975" s="249">
        <v>122.51789274823015</v>
      </c>
    </row>
    <row r="1976" spans="2:3" x14ac:dyDescent="0.25">
      <c r="B1976" s="250">
        <v>1913</v>
      </c>
      <c r="C1976" s="249">
        <v>111.716224717697</v>
      </c>
    </row>
    <row r="1977" spans="2:3" x14ac:dyDescent="0.25">
      <c r="B1977" s="250">
        <v>1914</v>
      </c>
      <c r="C1977" s="249">
        <v>122.62245494020192</v>
      </c>
    </row>
    <row r="1978" spans="2:3" x14ac:dyDescent="0.25">
      <c r="B1978" s="250">
        <v>1915</v>
      </c>
      <c r="C1978" s="249">
        <v>119.71829892614912</v>
      </c>
    </row>
    <row r="1979" spans="2:3" x14ac:dyDescent="0.25">
      <c r="B1979" s="250">
        <v>1916</v>
      </c>
      <c r="C1979" s="249">
        <v>99.041692564557223</v>
      </c>
    </row>
    <row r="1980" spans="2:3" x14ac:dyDescent="0.25">
      <c r="B1980" s="250">
        <v>1917</v>
      </c>
      <c r="C1980" s="249">
        <v>175.90906494477349</v>
      </c>
    </row>
    <row r="1981" spans="2:3" x14ac:dyDescent="0.25">
      <c r="B1981" s="250">
        <v>1918</v>
      </c>
      <c r="C1981" s="249">
        <v>174.35764809651141</v>
      </c>
    </row>
    <row r="1982" spans="2:3" x14ac:dyDescent="0.25">
      <c r="B1982" s="250">
        <v>1919</v>
      </c>
      <c r="C1982" s="249">
        <v>155.83936644742931</v>
      </c>
    </row>
    <row r="1983" spans="2:3" x14ac:dyDescent="0.25">
      <c r="B1983" s="250">
        <v>1920</v>
      </c>
      <c r="C1983" s="249">
        <v>64.889739219858825</v>
      </c>
    </row>
    <row r="1984" spans="2:3" x14ac:dyDescent="0.25">
      <c r="B1984" s="250">
        <v>1921</v>
      </c>
      <c r="C1984" s="249">
        <v>144.55558292614649</v>
      </c>
    </row>
    <row r="1985" spans="2:3" x14ac:dyDescent="0.25">
      <c r="B1985" s="250">
        <v>1922</v>
      </c>
      <c r="C1985" s="249">
        <v>146.29046250730073</v>
      </c>
    </row>
    <row r="1986" spans="2:3" x14ac:dyDescent="0.25">
      <c r="B1986" s="250">
        <v>1923</v>
      </c>
      <c r="C1986" s="249">
        <v>139.79908113649677</v>
      </c>
    </row>
    <row r="1987" spans="2:3" x14ac:dyDescent="0.25">
      <c r="B1987" s="250">
        <v>1924</v>
      </c>
      <c r="C1987" s="249">
        <v>116.85200645329304</v>
      </c>
    </row>
    <row r="1988" spans="2:3" x14ac:dyDescent="0.25">
      <c r="B1988" s="250">
        <v>1925</v>
      </c>
      <c r="C1988" s="249">
        <v>170.42688884415017</v>
      </c>
    </row>
    <row r="1989" spans="2:3" x14ac:dyDescent="0.25">
      <c r="B1989" s="250">
        <v>1926</v>
      </c>
      <c r="C1989" s="249">
        <v>116.09992082988909</v>
      </c>
    </row>
    <row r="1990" spans="2:3" x14ac:dyDescent="0.25">
      <c r="B1990" s="250">
        <v>1927</v>
      </c>
      <c r="C1990" s="249">
        <v>118.40801111697202</v>
      </c>
    </row>
    <row r="1991" spans="2:3" x14ac:dyDescent="0.25">
      <c r="B1991" s="250">
        <v>1928</v>
      </c>
      <c r="C1991" s="249">
        <v>150.97732829668729</v>
      </c>
    </row>
    <row r="1992" spans="2:3" x14ac:dyDescent="0.25">
      <c r="B1992" s="250">
        <v>1929</v>
      </c>
      <c r="C1992" s="249">
        <v>134.66093130569556</v>
      </c>
    </row>
    <row r="1993" spans="2:3" x14ac:dyDescent="0.25">
      <c r="B1993" s="250">
        <v>1930</v>
      </c>
      <c r="C1993" s="249">
        <v>125.67100177476433</v>
      </c>
    </row>
    <row r="1994" spans="2:3" x14ac:dyDescent="0.25">
      <c r="B1994" s="250">
        <v>1931</v>
      </c>
      <c r="C1994" s="249">
        <v>161.31777019995073</v>
      </c>
    </row>
    <row r="1995" spans="2:3" x14ac:dyDescent="0.25">
      <c r="B1995" s="250">
        <v>1932</v>
      </c>
      <c r="C1995" s="249">
        <v>119.62738468327532</v>
      </c>
    </row>
    <row r="1996" spans="2:3" x14ac:dyDescent="0.25">
      <c r="B1996" s="250">
        <v>1933</v>
      </c>
      <c r="C1996" s="249">
        <v>124.0607329664424</v>
      </c>
    </row>
    <row r="1997" spans="2:3" x14ac:dyDescent="0.25">
      <c r="B1997" s="250">
        <v>1934</v>
      </c>
      <c r="C1997" s="249">
        <v>116.97039068806464</v>
      </c>
    </row>
    <row r="1998" spans="2:3" x14ac:dyDescent="0.25">
      <c r="B1998" s="250">
        <v>1935</v>
      </c>
      <c r="C1998" s="249">
        <v>102.92877565624488</v>
      </c>
    </row>
    <row r="1999" spans="2:3" x14ac:dyDescent="0.25">
      <c r="B1999" s="250">
        <v>1936</v>
      </c>
      <c r="C1999" s="249">
        <v>144.23386264923062</v>
      </c>
    </row>
    <row r="2000" spans="2:3" x14ac:dyDescent="0.25">
      <c r="B2000" s="250">
        <v>1937</v>
      </c>
      <c r="C2000" s="249">
        <v>139.54542753153999</v>
      </c>
    </row>
    <row r="2001" spans="2:3" x14ac:dyDescent="0.25">
      <c r="B2001" s="250">
        <v>1938</v>
      </c>
      <c r="C2001" s="249">
        <v>94.753839904500452</v>
      </c>
    </row>
    <row r="2002" spans="2:3" x14ac:dyDescent="0.25">
      <c r="B2002" s="250">
        <v>1939</v>
      </c>
      <c r="C2002" s="249">
        <v>125.14501993245247</v>
      </c>
    </row>
    <row r="2003" spans="2:3" x14ac:dyDescent="0.25">
      <c r="B2003" s="250">
        <v>1940</v>
      </c>
      <c r="C2003" s="249">
        <v>155.18433006175854</v>
      </c>
    </row>
    <row r="2004" spans="2:3" x14ac:dyDescent="0.25">
      <c r="B2004" s="250">
        <v>1941</v>
      </c>
      <c r="C2004" s="249">
        <v>95.266144130695821</v>
      </c>
    </row>
    <row r="2005" spans="2:3" x14ac:dyDescent="0.25">
      <c r="B2005" s="250">
        <v>1942</v>
      </c>
      <c r="C2005" s="249">
        <v>143.95590864010811</v>
      </c>
    </row>
    <row r="2006" spans="2:3" x14ac:dyDescent="0.25">
      <c r="B2006" s="250">
        <v>1943</v>
      </c>
      <c r="C2006" s="249">
        <v>110.28217943257064</v>
      </c>
    </row>
    <row r="2007" spans="2:3" x14ac:dyDescent="0.25">
      <c r="B2007" s="250">
        <v>1944</v>
      </c>
      <c r="C2007" s="249">
        <v>96.278772497540714</v>
      </c>
    </row>
    <row r="2008" spans="2:3" x14ac:dyDescent="0.25">
      <c r="B2008" s="250">
        <v>1945</v>
      </c>
      <c r="C2008" s="249">
        <v>119.12953265888875</v>
      </c>
    </row>
    <row r="2009" spans="2:3" x14ac:dyDescent="0.25">
      <c r="B2009" s="250">
        <v>1946</v>
      </c>
      <c r="C2009" s="249">
        <v>74.111259622325704</v>
      </c>
    </row>
    <row r="2010" spans="2:3" x14ac:dyDescent="0.25">
      <c r="B2010" s="250">
        <v>1947</v>
      </c>
      <c r="C2010" s="249">
        <v>104.2282620113527</v>
      </c>
    </row>
    <row r="2011" spans="2:3" x14ac:dyDescent="0.25">
      <c r="B2011" s="250">
        <v>1948</v>
      </c>
      <c r="C2011" s="249">
        <v>84.582101681722861</v>
      </c>
    </row>
    <row r="2012" spans="2:3" x14ac:dyDescent="0.25">
      <c r="B2012" s="250">
        <v>1949</v>
      </c>
      <c r="C2012" s="249">
        <v>103.46907879117973</v>
      </c>
    </row>
    <row r="2013" spans="2:3" x14ac:dyDescent="0.25">
      <c r="B2013" s="250">
        <v>1950</v>
      </c>
      <c r="C2013" s="249">
        <v>103.70844634222456</v>
      </c>
    </row>
    <row r="2014" spans="2:3" x14ac:dyDescent="0.25">
      <c r="B2014" s="250">
        <v>1951</v>
      </c>
      <c r="C2014" s="249">
        <v>127.17172084059291</v>
      </c>
    </row>
    <row r="2015" spans="2:3" x14ac:dyDescent="0.25">
      <c r="B2015" s="250">
        <v>1952</v>
      </c>
      <c r="C2015" s="249">
        <v>127.94095744247237</v>
      </c>
    </row>
    <row r="2016" spans="2:3" x14ac:dyDescent="0.25">
      <c r="B2016" s="250">
        <v>1953</v>
      </c>
      <c r="C2016" s="249">
        <v>151.42314258022927</v>
      </c>
    </row>
    <row r="2017" spans="2:3" x14ac:dyDescent="0.25">
      <c r="B2017" s="250">
        <v>1954</v>
      </c>
      <c r="C2017" s="249">
        <v>113.19990215543265</v>
      </c>
    </row>
    <row r="2018" spans="2:3" x14ac:dyDescent="0.25">
      <c r="B2018" s="250">
        <v>1955</v>
      </c>
      <c r="C2018" s="249">
        <v>129.08813259608129</v>
      </c>
    </row>
    <row r="2019" spans="2:3" x14ac:dyDescent="0.25">
      <c r="B2019" s="250">
        <v>1956</v>
      </c>
      <c r="C2019" s="249">
        <v>101.55337696117266</v>
      </c>
    </row>
    <row r="2020" spans="2:3" x14ac:dyDescent="0.25">
      <c r="B2020" s="250">
        <v>1957</v>
      </c>
      <c r="C2020" s="249">
        <v>116.38547080232161</v>
      </c>
    </row>
    <row r="2021" spans="2:3" x14ac:dyDescent="0.25">
      <c r="B2021" s="250">
        <v>1958</v>
      </c>
      <c r="C2021" s="249">
        <v>132.25360057346242</v>
      </c>
    </row>
    <row r="2022" spans="2:3" x14ac:dyDescent="0.25">
      <c r="B2022" s="250">
        <v>1959</v>
      </c>
      <c r="C2022" s="249">
        <v>87.114624221776054</v>
      </c>
    </row>
    <row r="2023" spans="2:3" x14ac:dyDescent="0.25">
      <c r="B2023" s="250">
        <v>1960</v>
      </c>
      <c r="C2023" s="249">
        <v>121.60507906944895</v>
      </c>
    </row>
    <row r="2024" spans="2:3" x14ac:dyDescent="0.25">
      <c r="B2024" s="250">
        <v>1961</v>
      </c>
      <c r="C2024" s="249">
        <v>134.64226618410163</v>
      </c>
    </row>
    <row r="2025" spans="2:3" x14ac:dyDescent="0.25">
      <c r="B2025" s="250">
        <v>1962</v>
      </c>
      <c r="C2025" s="249">
        <v>98.921493902649729</v>
      </c>
    </row>
    <row r="2026" spans="2:3" x14ac:dyDescent="0.25">
      <c r="B2026" s="250">
        <v>1963</v>
      </c>
      <c r="C2026" s="249">
        <v>102.77973820187995</v>
      </c>
    </row>
    <row r="2027" spans="2:3" x14ac:dyDescent="0.25">
      <c r="B2027" s="250">
        <v>1964</v>
      </c>
      <c r="C2027" s="249">
        <v>117.86892064121986</v>
      </c>
    </row>
    <row r="2028" spans="2:3" x14ac:dyDescent="0.25">
      <c r="B2028" s="250">
        <v>1965</v>
      </c>
      <c r="C2028" s="249">
        <v>152.92682232890638</v>
      </c>
    </row>
    <row r="2029" spans="2:3" x14ac:dyDescent="0.25">
      <c r="B2029" s="250">
        <v>1966</v>
      </c>
      <c r="C2029" s="249">
        <v>94.120627539554164</v>
      </c>
    </row>
    <row r="2030" spans="2:3" x14ac:dyDescent="0.25">
      <c r="B2030" s="250">
        <v>1967</v>
      </c>
      <c r="C2030" s="249">
        <v>132.45362116739713</v>
      </c>
    </row>
    <row r="2031" spans="2:3" x14ac:dyDescent="0.25">
      <c r="B2031" s="250">
        <v>1968</v>
      </c>
      <c r="C2031" s="249">
        <v>89.89896883939241</v>
      </c>
    </row>
    <row r="2032" spans="2:3" x14ac:dyDescent="0.25">
      <c r="B2032" s="250">
        <v>1969</v>
      </c>
      <c r="C2032" s="249">
        <v>154.41586820414187</v>
      </c>
    </row>
    <row r="2033" spans="2:3" x14ac:dyDescent="0.25">
      <c r="B2033" s="250">
        <v>1970</v>
      </c>
      <c r="C2033" s="249">
        <v>103.63350592070185</v>
      </c>
    </row>
    <row r="2034" spans="2:3" x14ac:dyDescent="0.25">
      <c r="B2034" s="250">
        <v>1971</v>
      </c>
      <c r="C2034" s="249">
        <v>115.0838034157983</v>
      </c>
    </row>
    <row r="2035" spans="2:3" x14ac:dyDescent="0.25">
      <c r="B2035" s="250">
        <v>1972</v>
      </c>
      <c r="C2035" s="249">
        <v>103.64909760544479</v>
      </c>
    </row>
    <row r="2036" spans="2:3" x14ac:dyDescent="0.25">
      <c r="B2036" s="250">
        <v>1973</v>
      </c>
      <c r="C2036" s="249">
        <v>114.71567241883481</v>
      </c>
    </row>
    <row r="2037" spans="2:3" x14ac:dyDescent="0.25">
      <c r="B2037" s="250">
        <v>1974</v>
      </c>
      <c r="C2037" s="249">
        <v>129.91807779447748</v>
      </c>
    </row>
    <row r="2038" spans="2:3" x14ac:dyDescent="0.25">
      <c r="B2038" s="250">
        <v>1975</v>
      </c>
      <c r="C2038" s="249">
        <v>147.66334058747066</v>
      </c>
    </row>
    <row r="2039" spans="2:3" x14ac:dyDescent="0.25">
      <c r="B2039" s="250">
        <v>1976</v>
      </c>
      <c r="C2039" s="249">
        <v>127.85213468294286</v>
      </c>
    </row>
    <row r="2040" spans="2:3" x14ac:dyDescent="0.25">
      <c r="B2040" s="250">
        <v>1977</v>
      </c>
      <c r="C2040" s="249">
        <v>75.286472359814866</v>
      </c>
    </row>
    <row r="2041" spans="2:3" x14ac:dyDescent="0.25">
      <c r="B2041" s="250">
        <v>1978</v>
      </c>
      <c r="C2041" s="249">
        <v>107.29069314104979</v>
      </c>
    </row>
    <row r="2042" spans="2:3" x14ac:dyDescent="0.25">
      <c r="B2042" s="250">
        <v>1979</v>
      </c>
      <c r="C2042" s="249">
        <v>133.61823346989385</v>
      </c>
    </row>
    <row r="2043" spans="2:3" x14ac:dyDescent="0.25">
      <c r="B2043" s="250">
        <v>1980</v>
      </c>
      <c r="C2043" s="249">
        <v>170.0434112710029</v>
      </c>
    </row>
    <row r="2044" spans="2:3" x14ac:dyDescent="0.25">
      <c r="B2044" s="250">
        <v>1981</v>
      </c>
      <c r="C2044" s="249">
        <v>169.60875552756366</v>
      </c>
    </row>
    <row r="2045" spans="2:3" x14ac:dyDescent="0.25">
      <c r="B2045" s="250">
        <v>1982</v>
      </c>
      <c r="C2045" s="249">
        <v>112.730870643356</v>
      </c>
    </row>
    <row r="2046" spans="2:3" x14ac:dyDescent="0.25">
      <c r="B2046" s="250">
        <v>1983</v>
      </c>
      <c r="C2046" s="249">
        <v>128.65662268894044</v>
      </c>
    </row>
    <row r="2047" spans="2:3" x14ac:dyDescent="0.25">
      <c r="B2047" s="250">
        <v>1984</v>
      </c>
      <c r="C2047" s="249">
        <v>126.86444647474293</v>
      </c>
    </row>
    <row r="2048" spans="2:3" x14ac:dyDescent="0.25">
      <c r="B2048" s="250">
        <v>1985</v>
      </c>
      <c r="C2048" s="249">
        <v>86.160454512599117</v>
      </c>
    </row>
    <row r="2049" spans="2:3" x14ac:dyDescent="0.25">
      <c r="B2049" s="250">
        <v>1986</v>
      </c>
      <c r="C2049" s="249">
        <v>130.26029469920474</v>
      </c>
    </row>
    <row r="2050" spans="2:3" x14ac:dyDescent="0.25">
      <c r="B2050" s="250">
        <v>1987</v>
      </c>
      <c r="C2050" s="249">
        <v>101.56908331511224</v>
      </c>
    </row>
    <row r="2051" spans="2:3" x14ac:dyDescent="0.25">
      <c r="B2051" s="250">
        <v>1988</v>
      </c>
      <c r="C2051" s="249">
        <v>126.65601419931217</v>
      </c>
    </row>
    <row r="2052" spans="2:3" x14ac:dyDescent="0.25">
      <c r="B2052" s="250">
        <v>1989</v>
      </c>
      <c r="C2052" s="249">
        <v>112.87775935883913</v>
      </c>
    </row>
    <row r="2053" spans="2:3" x14ac:dyDescent="0.25">
      <c r="B2053" s="250">
        <v>1990</v>
      </c>
      <c r="C2053" s="249">
        <v>73.999751076919736</v>
      </c>
    </row>
    <row r="2054" spans="2:3" x14ac:dyDescent="0.25">
      <c r="B2054" s="250">
        <v>1991</v>
      </c>
      <c r="C2054" s="249">
        <v>149.30868131809447</v>
      </c>
    </row>
    <row r="2055" spans="2:3" x14ac:dyDescent="0.25">
      <c r="B2055" s="250">
        <v>1992</v>
      </c>
      <c r="C2055" s="249">
        <v>108.85534940352517</v>
      </c>
    </row>
    <row r="2056" spans="2:3" x14ac:dyDescent="0.25">
      <c r="B2056" s="250">
        <v>1993</v>
      </c>
      <c r="C2056" s="249">
        <v>103.93090280308485</v>
      </c>
    </row>
    <row r="2057" spans="2:3" x14ac:dyDescent="0.25">
      <c r="B2057" s="250">
        <v>1994</v>
      </c>
      <c r="C2057" s="249">
        <v>124.66391819627462</v>
      </c>
    </row>
    <row r="2058" spans="2:3" x14ac:dyDescent="0.25">
      <c r="B2058" s="250">
        <v>1995</v>
      </c>
      <c r="C2058" s="249">
        <v>142.33272797106272</v>
      </c>
    </row>
    <row r="2059" spans="2:3" x14ac:dyDescent="0.25">
      <c r="B2059" s="250">
        <v>1996</v>
      </c>
      <c r="C2059" s="249">
        <v>73.852358300809215</v>
      </c>
    </row>
    <row r="2060" spans="2:3" x14ac:dyDescent="0.25">
      <c r="B2060" s="250">
        <v>1997</v>
      </c>
      <c r="C2060" s="249">
        <v>126.99939365894225</v>
      </c>
    </row>
    <row r="2061" spans="2:3" x14ac:dyDescent="0.25">
      <c r="B2061" s="250">
        <v>1998</v>
      </c>
      <c r="C2061" s="249">
        <v>134.23378678181848</v>
      </c>
    </row>
    <row r="2062" spans="2:3" x14ac:dyDescent="0.25">
      <c r="B2062" s="250">
        <v>1999</v>
      </c>
      <c r="C2062" s="249">
        <v>92.762133121581584</v>
      </c>
    </row>
    <row r="2063" spans="2:3" x14ac:dyDescent="0.25">
      <c r="B2063" s="250">
        <v>2000</v>
      </c>
      <c r="C2063" s="249">
        <v>116.58250128220448</v>
      </c>
    </row>
    <row r="2064" spans="2:3" x14ac:dyDescent="0.25">
      <c r="B2064" s="250">
        <v>2001</v>
      </c>
      <c r="C2064" s="249">
        <v>92.338039978234264</v>
      </c>
    </row>
    <row r="2065" spans="2:3" x14ac:dyDescent="0.25">
      <c r="B2065" s="250">
        <v>2002</v>
      </c>
      <c r="C2065" s="249">
        <v>96.534852113022794</v>
      </c>
    </row>
    <row r="2066" spans="2:3" x14ac:dyDescent="0.25">
      <c r="B2066" s="250">
        <v>2003</v>
      </c>
      <c r="C2066" s="249">
        <v>121.69981931488338</v>
      </c>
    </row>
    <row r="2067" spans="2:3" x14ac:dyDescent="0.25">
      <c r="B2067" s="250">
        <v>2004</v>
      </c>
      <c r="C2067" s="249">
        <v>103.24301795588677</v>
      </c>
    </row>
    <row r="2068" spans="2:3" x14ac:dyDescent="0.25">
      <c r="B2068" s="250">
        <v>2005</v>
      </c>
      <c r="C2068" s="249">
        <v>92.503249606060777</v>
      </c>
    </row>
    <row r="2069" spans="2:3" x14ac:dyDescent="0.25">
      <c r="B2069" s="250">
        <v>2006</v>
      </c>
      <c r="C2069" s="249">
        <v>144.38127871935751</v>
      </c>
    </row>
    <row r="2070" spans="2:3" x14ac:dyDescent="0.25">
      <c r="B2070" s="250">
        <v>2007</v>
      </c>
      <c r="C2070" s="249">
        <v>157.53479437664527</v>
      </c>
    </row>
    <row r="2071" spans="2:3" x14ac:dyDescent="0.25">
      <c r="B2071" s="250">
        <v>2008</v>
      </c>
      <c r="C2071" s="249">
        <v>113.44300890167438</v>
      </c>
    </row>
    <row r="2072" spans="2:3" x14ac:dyDescent="0.25">
      <c r="B2072" s="250">
        <v>2009</v>
      </c>
      <c r="C2072" s="249">
        <v>90.095214691641047</v>
      </c>
    </row>
    <row r="2073" spans="2:3" x14ac:dyDescent="0.25">
      <c r="B2073" s="250">
        <v>2010</v>
      </c>
      <c r="C2073" s="249">
        <v>154.17157732432048</v>
      </c>
    </row>
    <row r="2074" spans="2:3" x14ac:dyDescent="0.25">
      <c r="B2074" s="250">
        <v>2011</v>
      </c>
      <c r="C2074" s="249">
        <v>119.56729456482039</v>
      </c>
    </row>
    <row r="2075" spans="2:3" x14ac:dyDescent="0.25">
      <c r="B2075" s="250">
        <v>2012</v>
      </c>
      <c r="C2075" s="249">
        <v>149.79483392214703</v>
      </c>
    </row>
    <row r="2076" spans="2:3" x14ac:dyDescent="0.25">
      <c r="B2076" s="250">
        <v>2013</v>
      </c>
      <c r="C2076" s="249">
        <v>69.663870324595507</v>
      </c>
    </row>
    <row r="2077" spans="2:3" x14ac:dyDescent="0.25">
      <c r="B2077" s="250">
        <v>2014</v>
      </c>
      <c r="C2077" s="249">
        <v>128.98245782933481</v>
      </c>
    </row>
    <row r="2078" spans="2:3" x14ac:dyDescent="0.25">
      <c r="B2078" s="250">
        <v>2015</v>
      </c>
      <c r="C2078" s="249">
        <v>125.58739174849036</v>
      </c>
    </row>
    <row r="2079" spans="2:3" x14ac:dyDescent="0.25">
      <c r="B2079" s="250">
        <v>2016</v>
      </c>
      <c r="C2079" s="249">
        <v>157.61607841296291</v>
      </c>
    </row>
    <row r="2080" spans="2:3" x14ac:dyDescent="0.25">
      <c r="B2080" s="250">
        <v>2017</v>
      </c>
      <c r="C2080" s="249">
        <v>114.36896233715456</v>
      </c>
    </row>
    <row r="2081" spans="2:3" x14ac:dyDescent="0.25">
      <c r="B2081" s="250">
        <v>2018</v>
      </c>
      <c r="C2081" s="249">
        <v>137.08391133549515</v>
      </c>
    </row>
    <row r="2082" spans="2:3" x14ac:dyDescent="0.25">
      <c r="B2082" s="250">
        <v>2019</v>
      </c>
      <c r="C2082" s="249">
        <v>81.374415800950601</v>
      </c>
    </row>
    <row r="2083" spans="2:3" x14ac:dyDescent="0.25">
      <c r="B2083" s="250">
        <v>2020</v>
      </c>
      <c r="C2083" s="249">
        <v>118.81847327865162</v>
      </c>
    </row>
    <row r="2084" spans="2:3" x14ac:dyDescent="0.25">
      <c r="B2084" s="250">
        <v>2021</v>
      </c>
      <c r="C2084" s="249">
        <v>105.93319732010656</v>
      </c>
    </row>
    <row r="2085" spans="2:3" x14ac:dyDescent="0.25">
      <c r="B2085" s="250">
        <v>2022</v>
      </c>
      <c r="C2085" s="249">
        <v>152.8214078156476</v>
      </c>
    </row>
    <row r="2086" spans="2:3" x14ac:dyDescent="0.25">
      <c r="B2086" s="250">
        <v>2023</v>
      </c>
      <c r="C2086" s="249">
        <v>97.717154798952862</v>
      </c>
    </row>
    <row r="2087" spans="2:3" x14ac:dyDescent="0.25">
      <c r="B2087" s="250">
        <v>2024</v>
      </c>
      <c r="C2087" s="249">
        <v>101.89951219689726</v>
      </c>
    </row>
    <row r="2088" spans="2:3" x14ac:dyDescent="0.25">
      <c r="B2088" s="250">
        <v>2025</v>
      </c>
      <c r="C2088" s="249">
        <v>122.15667165906488</v>
      </c>
    </row>
    <row r="2089" spans="2:3" x14ac:dyDescent="0.25">
      <c r="B2089" s="250">
        <v>2026</v>
      </c>
      <c r="C2089" s="249">
        <v>165.45110311862348</v>
      </c>
    </row>
    <row r="2090" spans="2:3" x14ac:dyDescent="0.25">
      <c r="B2090" s="250">
        <v>2027</v>
      </c>
      <c r="C2090" s="249">
        <v>106.99478085852849</v>
      </c>
    </row>
    <row r="2091" spans="2:3" x14ac:dyDescent="0.25">
      <c r="B2091" s="250">
        <v>2028</v>
      </c>
      <c r="C2091" s="249">
        <v>117.59206635772922</v>
      </c>
    </row>
    <row r="2092" spans="2:3" x14ac:dyDescent="0.25">
      <c r="B2092" s="250">
        <v>2029</v>
      </c>
      <c r="C2092" s="249">
        <v>133.41919881514977</v>
      </c>
    </row>
    <row r="2093" spans="2:3" x14ac:dyDescent="0.25">
      <c r="B2093" s="250">
        <v>2030</v>
      </c>
      <c r="C2093" s="249">
        <v>142.26583014405193</v>
      </c>
    </row>
    <row r="2094" spans="2:3" x14ac:dyDescent="0.25">
      <c r="B2094" s="250">
        <v>2031</v>
      </c>
      <c r="C2094" s="249">
        <v>135.02594512462977</v>
      </c>
    </row>
    <row r="2095" spans="2:3" x14ac:dyDescent="0.25">
      <c r="B2095" s="250">
        <v>2032</v>
      </c>
      <c r="C2095" s="249">
        <v>133.89437214905439</v>
      </c>
    </row>
    <row r="2096" spans="2:3" x14ac:dyDescent="0.25">
      <c r="B2096" s="250">
        <v>2033</v>
      </c>
      <c r="C2096" s="249">
        <v>104.65918219926009</v>
      </c>
    </row>
    <row r="2097" spans="2:3" x14ac:dyDescent="0.25">
      <c r="B2097" s="250">
        <v>2034</v>
      </c>
      <c r="C2097" s="249">
        <v>75.584862230463614</v>
      </c>
    </row>
    <row r="2098" spans="2:3" x14ac:dyDescent="0.25">
      <c r="B2098" s="250">
        <v>2035</v>
      </c>
      <c r="C2098" s="249">
        <v>141.2761878078349</v>
      </c>
    </row>
    <row r="2099" spans="2:3" x14ac:dyDescent="0.25">
      <c r="B2099" s="250">
        <v>2036</v>
      </c>
      <c r="C2099" s="249">
        <v>126.06356345381418</v>
      </c>
    </row>
    <row r="2100" spans="2:3" x14ac:dyDescent="0.25">
      <c r="B2100" s="250">
        <v>2037</v>
      </c>
      <c r="C2100" s="249">
        <v>119.35165892604128</v>
      </c>
    </row>
    <row r="2101" spans="2:3" x14ac:dyDescent="0.25">
      <c r="B2101" s="250">
        <v>2038</v>
      </c>
      <c r="C2101" s="249">
        <v>125.80226238563463</v>
      </c>
    </row>
    <row r="2102" spans="2:3" x14ac:dyDescent="0.25">
      <c r="B2102" s="250">
        <v>2039</v>
      </c>
      <c r="C2102" s="249">
        <v>152.38098761208454</v>
      </c>
    </row>
    <row r="2103" spans="2:3" x14ac:dyDescent="0.25">
      <c r="B2103" s="250">
        <v>2040</v>
      </c>
      <c r="C2103" s="249">
        <v>140.93422714413714</v>
      </c>
    </row>
    <row r="2104" spans="2:3" x14ac:dyDescent="0.25">
      <c r="B2104" s="250">
        <v>2041</v>
      </c>
      <c r="C2104" s="249">
        <v>89.382462756847474</v>
      </c>
    </row>
    <row r="2105" spans="2:3" x14ac:dyDescent="0.25">
      <c r="B2105" s="250">
        <v>2042</v>
      </c>
      <c r="C2105" s="249">
        <v>78.101283646431725</v>
      </c>
    </row>
    <row r="2106" spans="2:3" x14ac:dyDescent="0.25">
      <c r="B2106" s="250">
        <v>2043</v>
      </c>
      <c r="C2106" s="249">
        <v>159.28110383018981</v>
      </c>
    </row>
    <row r="2107" spans="2:3" x14ac:dyDescent="0.25">
      <c r="B2107" s="250">
        <v>2044</v>
      </c>
      <c r="C2107" s="249">
        <v>130.1829113526309</v>
      </c>
    </row>
    <row r="2108" spans="2:3" x14ac:dyDescent="0.25">
      <c r="B2108" s="250">
        <v>2045</v>
      </c>
      <c r="C2108" s="249">
        <v>124.90979417372381</v>
      </c>
    </row>
    <row r="2109" spans="2:3" x14ac:dyDescent="0.25">
      <c r="B2109" s="250">
        <v>2046</v>
      </c>
      <c r="C2109" s="249">
        <v>118.18832160132783</v>
      </c>
    </row>
    <row r="2110" spans="2:3" x14ac:dyDescent="0.25">
      <c r="B2110" s="250">
        <v>2047</v>
      </c>
      <c r="C2110" s="249">
        <v>116.43723341813295</v>
      </c>
    </row>
    <row r="2111" spans="2:3" x14ac:dyDescent="0.25">
      <c r="B2111" s="250">
        <v>2048</v>
      </c>
      <c r="C2111" s="249">
        <v>88.820739482395041</v>
      </c>
    </row>
    <row r="2112" spans="2:3" x14ac:dyDescent="0.25">
      <c r="B2112" s="250">
        <v>2049</v>
      </c>
      <c r="C2112" s="249">
        <v>120.91624197937757</v>
      </c>
    </row>
    <row r="2113" spans="2:3" x14ac:dyDescent="0.25">
      <c r="B2113" s="250">
        <v>2050</v>
      </c>
      <c r="C2113" s="249">
        <v>110.13071517641023</v>
      </c>
    </row>
    <row r="2114" spans="2:3" x14ac:dyDescent="0.25">
      <c r="B2114" s="250">
        <v>2051</v>
      </c>
      <c r="C2114" s="249">
        <v>144.80171035720855</v>
      </c>
    </row>
    <row r="2115" spans="2:3" x14ac:dyDescent="0.25">
      <c r="B2115" s="250">
        <v>2052</v>
      </c>
      <c r="C2115" s="249">
        <v>101.74071204589765</v>
      </c>
    </row>
    <row r="2116" spans="2:3" x14ac:dyDescent="0.25">
      <c r="B2116" s="250">
        <v>2053</v>
      </c>
      <c r="C2116" s="249">
        <v>142.39809567346424</v>
      </c>
    </row>
    <row r="2117" spans="2:3" x14ac:dyDescent="0.25">
      <c r="B2117" s="250">
        <v>2054</v>
      </c>
      <c r="C2117" s="249">
        <v>88.80066352530821</v>
      </c>
    </row>
    <row r="2118" spans="2:3" x14ac:dyDescent="0.25">
      <c r="B2118" s="250">
        <v>2055</v>
      </c>
      <c r="C2118" s="249">
        <v>119.68052694176666</v>
      </c>
    </row>
    <row r="2119" spans="2:3" x14ac:dyDescent="0.25">
      <c r="B2119" s="250">
        <v>2056</v>
      </c>
      <c r="C2119" s="249">
        <v>146.68908986584603</v>
      </c>
    </row>
    <row r="2120" spans="2:3" x14ac:dyDescent="0.25">
      <c r="B2120" s="250">
        <v>2057</v>
      </c>
      <c r="C2120" s="249">
        <v>133.94478575255295</v>
      </c>
    </row>
    <row r="2121" spans="2:3" x14ac:dyDescent="0.25">
      <c r="B2121" s="250">
        <v>2058</v>
      </c>
      <c r="C2121" s="249">
        <v>98.027557397993448</v>
      </c>
    </row>
    <row r="2122" spans="2:3" x14ac:dyDescent="0.25">
      <c r="B2122" s="250">
        <v>2059</v>
      </c>
      <c r="C2122" s="249">
        <v>81.996248115005869</v>
      </c>
    </row>
    <row r="2123" spans="2:3" x14ac:dyDescent="0.25">
      <c r="B2123" s="250">
        <v>2060</v>
      </c>
      <c r="C2123" s="249">
        <v>110.47257997631463</v>
      </c>
    </row>
    <row r="2124" spans="2:3" x14ac:dyDescent="0.25">
      <c r="B2124" s="250">
        <v>2061</v>
      </c>
      <c r="C2124" s="249">
        <v>113.89510262633475</v>
      </c>
    </row>
    <row r="2125" spans="2:3" x14ac:dyDescent="0.25">
      <c r="B2125" s="250">
        <v>2062</v>
      </c>
      <c r="C2125" s="249">
        <v>97.618001085396969</v>
      </c>
    </row>
    <row r="2126" spans="2:3" x14ac:dyDescent="0.25">
      <c r="B2126" s="250">
        <v>2063</v>
      </c>
      <c r="C2126" s="249">
        <v>188.06299256574229</v>
      </c>
    </row>
    <row r="2127" spans="2:3" x14ac:dyDescent="0.25">
      <c r="B2127" s="250">
        <v>2064</v>
      </c>
      <c r="C2127" s="249">
        <v>112.12290752761569</v>
      </c>
    </row>
    <row r="2128" spans="2:3" x14ac:dyDescent="0.25">
      <c r="B2128" s="250">
        <v>2065</v>
      </c>
      <c r="C2128" s="249">
        <v>119.09292224898094</v>
      </c>
    </row>
    <row r="2129" spans="2:3" x14ac:dyDescent="0.25">
      <c r="B2129" s="250">
        <v>2066</v>
      </c>
      <c r="C2129" s="249">
        <v>63.626906589865015</v>
      </c>
    </row>
    <row r="2130" spans="2:3" x14ac:dyDescent="0.25">
      <c r="B2130" s="250">
        <v>2067</v>
      </c>
      <c r="C2130" s="249">
        <v>82.562042968299892</v>
      </c>
    </row>
    <row r="2131" spans="2:3" x14ac:dyDescent="0.25">
      <c r="B2131" s="250">
        <v>2068</v>
      </c>
      <c r="C2131" s="249">
        <v>124.05096030779018</v>
      </c>
    </row>
    <row r="2132" spans="2:3" x14ac:dyDescent="0.25">
      <c r="B2132" s="250">
        <v>2069</v>
      </c>
      <c r="C2132" s="249">
        <v>144.11384387495434</v>
      </c>
    </row>
    <row r="2133" spans="2:3" x14ac:dyDescent="0.25">
      <c r="B2133" s="250">
        <v>2070</v>
      </c>
      <c r="C2133" s="249">
        <v>86.462625361105466</v>
      </c>
    </row>
    <row r="2134" spans="2:3" x14ac:dyDescent="0.25">
      <c r="B2134" s="250">
        <v>2071</v>
      </c>
      <c r="C2134" s="249">
        <v>97.137108750706034</v>
      </c>
    </row>
    <row r="2135" spans="2:3" x14ac:dyDescent="0.25">
      <c r="B2135" s="250">
        <v>2072</v>
      </c>
      <c r="C2135" s="249">
        <v>86.34299016151148</v>
      </c>
    </row>
    <row r="2136" spans="2:3" x14ac:dyDescent="0.25">
      <c r="B2136" s="250">
        <v>2073</v>
      </c>
      <c r="C2136" s="249">
        <v>110.91391254320112</v>
      </c>
    </row>
    <row r="2137" spans="2:3" x14ac:dyDescent="0.25">
      <c r="B2137" s="250">
        <v>2074</v>
      </c>
      <c r="C2137" s="249">
        <v>70.341305113108859</v>
      </c>
    </row>
    <row r="2138" spans="2:3" x14ac:dyDescent="0.25">
      <c r="B2138" s="250">
        <v>2075</v>
      </c>
      <c r="C2138" s="249">
        <v>120.06770644627719</v>
      </c>
    </row>
    <row r="2139" spans="2:3" x14ac:dyDescent="0.25">
      <c r="B2139" s="250">
        <v>2076</v>
      </c>
      <c r="C2139" s="249">
        <v>121.86291858743294</v>
      </c>
    </row>
    <row r="2140" spans="2:3" x14ac:dyDescent="0.25">
      <c r="B2140" s="250">
        <v>2077</v>
      </c>
      <c r="C2140" s="249">
        <v>88.045146340159278</v>
      </c>
    </row>
    <row r="2141" spans="2:3" x14ac:dyDescent="0.25">
      <c r="B2141" s="250">
        <v>2078</v>
      </c>
      <c r="C2141" s="249">
        <v>111.81661615181427</v>
      </c>
    </row>
    <row r="2142" spans="2:3" x14ac:dyDescent="0.25">
      <c r="B2142" s="250">
        <v>2079</v>
      </c>
      <c r="C2142" s="249">
        <v>105.20354605282532</v>
      </c>
    </row>
    <row r="2143" spans="2:3" x14ac:dyDescent="0.25">
      <c r="B2143" s="250">
        <v>2080</v>
      </c>
      <c r="C2143" s="249">
        <v>93.63883448866585</v>
      </c>
    </row>
    <row r="2144" spans="2:3" x14ac:dyDescent="0.25">
      <c r="B2144" s="250">
        <v>2081</v>
      </c>
      <c r="C2144" s="249">
        <v>135.70948697348263</v>
      </c>
    </row>
    <row r="2145" spans="2:3" x14ac:dyDescent="0.25">
      <c r="B2145" s="250">
        <v>2082</v>
      </c>
      <c r="C2145" s="249">
        <v>139.02117307692814</v>
      </c>
    </row>
    <row r="2146" spans="2:3" x14ac:dyDescent="0.25">
      <c r="B2146" s="250">
        <v>2083</v>
      </c>
      <c r="C2146" s="249">
        <v>115.96325305883079</v>
      </c>
    </row>
    <row r="2147" spans="2:3" x14ac:dyDescent="0.25">
      <c r="B2147" s="250">
        <v>2084</v>
      </c>
      <c r="C2147" s="249">
        <v>138.35221986384337</v>
      </c>
    </row>
    <row r="2148" spans="2:3" x14ac:dyDescent="0.25">
      <c r="B2148" s="250">
        <v>2085</v>
      </c>
      <c r="C2148" s="249">
        <v>97.40956782673743</v>
      </c>
    </row>
    <row r="2149" spans="2:3" x14ac:dyDescent="0.25">
      <c r="B2149" s="250">
        <v>2086</v>
      </c>
      <c r="C2149" s="249">
        <v>40.277136836106649</v>
      </c>
    </row>
    <row r="2150" spans="2:3" x14ac:dyDescent="0.25">
      <c r="B2150" s="250">
        <v>2087</v>
      </c>
      <c r="C2150" s="249">
        <v>138.24639627610253</v>
      </c>
    </row>
    <row r="2151" spans="2:3" x14ac:dyDescent="0.25">
      <c r="B2151" s="250">
        <v>2088</v>
      </c>
      <c r="C2151" s="249">
        <v>142.0202673184576</v>
      </c>
    </row>
    <row r="2152" spans="2:3" x14ac:dyDescent="0.25">
      <c r="B2152" s="250">
        <v>2089</v>
      </c>
      <c r="C2152" s="249">
        <v>108.43048845590643</v>
      </c>
    </row>
    <row r="2153" spans="2:3" x14ac:dyDescent="0.25">
      <c r="B2153" s="250">
        <v>2090</v>
      </c>
      <c r="C2153" s="249">
        <v>136.13277501411497</v>
      </c>
    </row>
    <row r="2154" spans="2:3" x14ac:dyDescent="0.25">
      <c r="B2154" s="250">
        <v>2091</v>
      </c>
      <c r="C2154" s="249">
        <v>114.26350507356845</v>
      </c>
    </row>
    <row r="2155" spans="2:3" x14ac:dyDescent="0.25">
      <c r="B2155" s="250">
        <v>2092</v>
      </c>
      <c r="C2155" s="249">
        <v>120.26612488653335</v>
      </c>
    </row>
    <row r="2156" spans="2:3" x14ac:dyDescent="0.25">
      <c r="B2156" s="250">
        <v>2093</v>
      </c>
      <c r="C2156" s="249">
        <v>78.894235749209031</v>
      </c>
    </row>
    <row r="2157" spans="2:3" x14ac:dyDescent="0.25">
      <c r="B2157" s="250">
        <v>2094</v>
      </c>
      <c r="C2157" s="249">
        <v>102.60440800893188</v>
      </c>
    </row>
    <row r="2158" spans="2:3" x14ac:dyDescent="0.25">
      <c r="B2158" s="250">
        <v>2095</v>
      </c>
      <c r="C2158" s="249">
        <v>120.83454401731885</v>
      </c>
    </row>
    <row r="2159" spans="2:3" x14ac:dyDescent="0.25">
      <c r="B2159" s="250">
        <v>2096</v>
      </c>
      <c r="C2159" s="249">
        <v>103.18767099863389</v>
      </c>
    </row>
    <row r="2160" spans="2:3" x14ac:dyDescent="0.25">
      <c r="B2160" s="250">
        <v>2097</v>
      </c>
      <c r="C2160" s="249">
        <v>132.09632281703878</v>
      </c>
    </row>
    <row r="2161" spans="2:3" x14ac:dyDescent="0.25">
      <c r="B2161" s="250">
        <v>2098</v>
      </c>
      <c r="C2161" s="249">
        <v>77.7184142680332</v>
      </c>
    </row>
    <row r="2162" spans="2:3" x14ac:dyDescent="0.25">
      <c r="B2162" s="250">
        <v>2099</v>
      </c>
      <c r="C2162" s="249">
        <v>121.75010995240852</v>
      </c>
    </row>
    <row r="2163" spans="2:3" x14ac:dyDescent="0.25">
      <c r="B2163" s="250">
        <v>2100</v>
      </c>
      <c r="C2163" s="249">
        <v>95.041572031796449</v>
      </c>
    </row>
    <row r="2164" spans="2:3" x14ac:dyDescent="0.25">
      <c r="B2164" s="250">
        <v>2101</v>
      </c>
      <c r="C2164" s="249">
        <v>140.32552055387649</v>
      </c>
    </row>
    <row r="2165" spans="2:3" x14ac:dyDescent="0.25">
      <c r="B2165" s="250">
        <v>2102</v>
      </c>
      <c r="C2165" s="249">
        <v>123.18744213057643</v>
      </c>
    </row>
    <row r="2166" spans="2:3" x14ac:dyDescent="0.25">
      <c r="B2166" s="250">
        <v>2103</v>
      </c>
      <c r="C2166" s="249">
        <v>101.39057675940956</v>
      </c>
    </row>
    <row r="2167" spans="2:3" x14ac:dyDescent="0.25">
      <c r="B2167" s="250">
        <v>2104</v>
      </c>
      <c r="C2167" s="249">
        <v>110.42567114112268</v>
      </c>
    </row>
    <row r="2168" spans="2:3" x14ac:dyDescent="0.25">
      <c r="B2168" s="250">
        <v>2105</v>
      </c>
      <c r="C2168" s="249">
        <v>115.56691129757978</v>
      </c>
    </row>
    <row r="2169" spans="2:3" x14ac:dyDescent="0.25">
      <c r="B2169" s="250">
        <v>2106</v>
      </c>
      <c r="C2169" s="249">
        <v>149.42734762497497</v>
      </c>
    </row>
    <row r="2170" spans="2:3" x14ac:dyDescent="0.25">
      <c r="B2170" s="250">
        <v>2107</v>
      </c>
      <c r="C2170" s="249">
        <v>145.08124524853878</v>
      </c>
    </row>
    <row r="2171" spans="2:3" x14ac:dyDescent="0.25">
      <c r="B2171" s="250">
        <v>2108</v>
      </c>
      <c r="C2171" s="249">
        <v>108.55440656685755</v>
      </c>
    </row>
    <row r="2172" spans="2:3" x14ac:dyDescent="0.25">
      <c r="B2172" s="250">
        <v>2109</v>
      </c>
      <c r="C2172" s="249">
        <v>89.219042929687205</v>
      </c>
    </row>
    <row r="2173" spans="2:3" x14ac:dyDescent="0.25">
      <c r="B2173" s="250">
        <v>2110</v>
      </c>
      <c r="C2173" s="249">
        <v>110.68152902871181</v>
      </c>
    </row>
    <row r="2174" spans="2:3" x14ac:dyDescent="0.25">
      <c r="B2174" s="250">
        <v>2111</v>
      </c>
      <c r="C2174" s="249">
        <v>122.98909042582584</v>
      </c>
    </row>
    <row r="2175" spans="2:3" x14ac:dyDescent="0.25">
      <c r="B2175" s="250">
        <v>2112</v>
      </c>
      <c r="C2175" s="249">
        <v>105.42188625398597</v>
      </c>
    </row>
    <row r="2176" spans="2:3" x14ac:dyDescent="0.25">
      <c r="B2176" s="250">
        <v>2113</v>
      </c>
      <c r="C2176" s="249">
        <v>133.59724148082259</v>
      </c>
    </row>
    <row r="2177" spans="2:3" x14ac:dyDescent="0.25">
      <c r="B2177" s="250">
        <v>2114</v>
      </c>
      <c r="C2177" s="249">
        <v>128.96746011705821</v>
      </c>
    </row>
    <row r="2178" spans="2:3" x14ac:dyDescent="0.25">
      <c r="B2178" s="250">
        <v>2115</v>
      </c>
      <c r="C2178" s="249">
        <v>111.34317992277273</v>
      </c>
    </row>
    <row r="2179" spans="2:3" x14ac:dyDescent="0.25">
      <c r="B2179" s="250">
        <v>2116</v>
      </c>
      <c r="C2179" s="249">
        <v>134.30648609884884</v>
      </c>
    </row>
    <row r="2180" spans="2:3" x14ac:dyDescent="0.25">
      <c r="B2180" s="250">
        <v>2117</v>
      </c>
      <c r="C2180" s="249">
        <v>131.91274172273995</v>
      </c>
    </row>
    <row r="2181" spans="2:3" x14ac:dyDescent="0.25">
      <c r="B2181" s="250">
        <v>2118</v>
      </c>
      <c r="C2181" s="249">
        <v>139.52709356661356</v>
      </c>
    </row>
    <row r="2182" spans="2:3" x14ac:dyDescent="0.25">
      <c r="B2182" s="250">
        <v>2119</v>
      </c>
      <c r="C2182" s="249">
        <v>46.023738093349976</v>
      </c>
    </row>
    <row r="2183" spans="2:3" x14ac:dyDescent="0.25">
      <c r="B2183" s="250">
        <v>2120</v>
      </c>
      <c r="C2183" s="249">
        <v>112.08280168273231</v>
      </c>
    </row>
    <row r="2184" spans="2:3" x14ac:dyDescent="0.25">
      <c r="B2184" s="250">
        <v>2121</v>
      </c>
      <c r="C2184" s="249">
        <v>160.61537785001408</v>
      </c>
    </row>
    <row r="2185" spans="2:3" x14ac:dyDescent="0.25">
      <c r="B2185" s="250">
        <v>2122</v>
      </c>
      <c r="C2185" s="249">
        <v>116.85106484579538</v>
      </c>
    </row>
    <row r="2186" spans="2:3" x14ac:dyDescent="0.25">
      <c r="B2186" s="250">
        <v>2123</v>
      </c>
      <c r="C2186" s="249">
        <v>139.26149526375119</v>
      </c>
    </row>
    <row r="2187" spans="2:3" x14ac:dyDescent="0.25">
      <c r="B2187" s="250">
        <v>2124</v>
      </c>
      <c r="C2187" s="249">
        <v>100.65588854507371</v>
      </c>
    </row>
    <row r="2188" spans="2:3" x14ac:dyDescent="0.25">
      <c r="B2188" s="250">
        <v>2125</v>
      </c>
      <c r="C2188" s="249">
        <v>135.59586559506101</v>
      </c>
    </row>
    <row r="2189" spans="2:3" x14ac:dyDescent="0.25">
      <c r="B2189" s="250">
        <v>2126</v>
      </c>
      <c r="C2189" s="249">
        <v>108.21325566901002</v>
      </c>
    </row>
    <row r="2190" spans="2:3" x14ac:dyDescent="0.25">
      <c r="B2190" s="250">
        <v>2127</v>
      </c>
      <c r="C2190" s="249">
        <v>133.29160322208136</v>
      </c>
    </row>
    <row r="2191" spans="2:3" x14ac:dyDescent="0.25">
      <c r="B2191" s="250">
        <v>2128</v>
      </c>
      <c r="C2191" s="249">
        <v>103.01979353831659</v>
      </c>
    </row>
    <row r="2192" spans="2:3" x14ac:dyDescent="0.25">
      <c r="B2192" s="250">
        <v>2129</v>
      </c>
      <c r="C2192" s="249">
        <v>118.46684679957573</v>
      </c>
    </row>
    <row r="2193" spans="2:3" x14ac:dyDescent="0.25">
      <c r="B2193" s="250">
        <v>2130</v>
      </c>
      <c r="C2193" s="249">
        <v>102.88495913578393</v>
      </c>
    </row>
    <row r="2194" spans="2:3" x14ac:dyDescent="0.25">
      <c r="B2194" s="250">
        <v>2131</v>
      </c>
      <c r="C2194" s="249">
        <v>146.94595705505861</v>
      </c>
    </row>
    <row r="2195" spans="2:3" x14ac:dyDescent="0.25">
      <c r="B2195" s="250">
        <v>2132</v>
      </c>
      <c r="C2195" s="249">
        <v>111.74905222508801</v>
      </c>
    </row>
    <row r="2196" spans="2:3" x14ac:dyDescent="0.25">
      <c r="B2196" s="250">
        <v>2133</v>
      </c>
      <c r="C2196" s="249">
        <v>86.651673605756173</v>
      </c>
    </row>
    <row r="2197" spans="2:3" x14ac:dyDescent="0.25">
      <c r="B2197" s="250">
        <v>2134</v>
      </c>
      <c r="C2197" s="249">
        <v>120.99029064169821</v>
      </c>
    </row>
    <row r="2198" spans="2:3" x14ac:dyDescent="0.25">
      <c r="B2198" s="250">
        <v>2135</v>
      </c>
      <c r="C2198" s="249">
        <v>87.483645055232685</v>
      </c>
    </row>
    <row r="2199" spans="2:3" x14ac:dyDescent="0.25">
      <c r="B2199" s="250">
        <v>2136</v>
      </c>
      <c r="C2199" s="249">
        <v>105.36878579730798</v>
      </c>
    </row>
    <row r="2200" spans="2:3" x14ac:dyDescent="0.25">
      <c r="B2200" s="250">
        <v>2137</v>
      </c>
      <c r="C2200" s="249">
        <v>161.02664339093442</v>
      </c>
    </row>
    <row r="2201" spans="2:3" x14ac:dyDescent="0.25">
      <c r="B2201" s="250">
        <v>2138</v>
      </c>
      <c r="C2201" s="249">
        <v>106.16926637417374</v>
      </c>
    </row>
    <row r="2202" spans="2:3" x14ac:dyDescent="0.25">
      <c r="B2202" s="250">
        <v>2139</v>
      </c>
      <c r="C2202" s="249">
        <v>86.315315654391497</v>
      </c>
    </row>
    <row r="2203" spans="2:3" x14ac:dyDescent="0.25">
      <c r="B2203" s="250">
        <v>2140</v>
      </c>
      <c r="C2203" s="249">
        <v>105.27122616280501</v>
      </c>
    </row>
    <row r="2204" spans="2:3" x14ac:dyDescent="0.25">
      <c r="B2204" s="250">
        <v>2141</v>
      </c>
      <c r="C2204" s="249">
        <v>119.7283360626034</v>
      </c>
    </row>
    <row r="2205" spans="2:3" x14ac:dyDescent="0.25">
      <c r="B2205" s="250">
        <v>2142</v>
      </c>
      <c r="C2205" s="249">
        <v>87.668103378141922</v>
      </c>
    </row>
    <row r="2206" spans="2:3" x14ac:dyDescent="0.25">
      <c r="B2206" s="250">
        <v>2143</v>
      </c>
      <c r="C2206" s="249">
        <v>109.7858778301852</v>
      </c>
    </row>
    <row r="2207" spans="2:3" x14ac:dyDescent="0.25">
      <c r="B2207" s="250">
        <v>2144</v>
      </c>
      <c r="C2207" s="249">
        <v>121.93591590747803</v>
      </c>
    </row>
    <row r="2208" spans="2:3" x14ac:dyDescent="0.25">
      <c r="B2208" s="250">
        <v>2145</v>
      </c>
      <c r="C2208" s="249">
        <v>148.52927858876819</v>
      </c>
    </row>
    <row r="2209" spans="2:3" x14ac:dyDescent="0.25">
      <c r="B2209" s="250">
        <v>2146</v>
      </c>
      <c r="C2209" s="249">
        <v>130.59922913813557</v>
      </c>
    </row>
    <row r="2210" spans="2:3" x14ac:dyDescent="0.25">
      <c r="B2210" s="250">
        <v>2147</v>
      </c>
      <c r="C2210" s="249">
        <v>119.12702751911797</v>
      </c>
    </row>
    <row r="2211" spans="2:3" x14ac:dyDescent="0.25">
      <c r="B2211" s="250">
        <v>2148</v>
      </c>
      <c r="C2211" s="249">
        <v>123.80527381090997</v>
      </c>
    </row>
    <row r="2212" spans="2:3" x14ac:dyDescent="0.25">
      <c r="B2212" s="250">
        <v>2149</v>
      </c>
      <c r="C2212" s="249">
        <v>97.346143261446812</v>
      </c>
    </row>
    <row r="2213" spans="2:3" x14ac:dyDescent="0.25">
      <c r="B2213" s="250">
        <v>2150</v>
      </c>
      <c r="C2213" s="249">
        <v>86.618684147915786</v>
      </c>
    </row>
    <row r="2214" spans="2:3" x14ac:dyDescent="0.25">
      <c r="B2214" s="250">
        <v>2151</v>
      </c>
      <c r="C2214" s="249">
        <v>101.2350748286043</v>
      </c>
    </row>
    <row r="2215" spans="2:3" x14ac:dyDescent="0.25">
      <c r="B2215" s="250">
        <v>2152</v>
      </c>
      <c r="C2215" s="249">
        <v>114.49648265218686</v>
      </c>
    </row>
    <row r="2216" spans="2:3" x14ac:dyDescent="0.25">
      <c r="B2216" s="250">
        <v>2153</v>
      </c>
      <c r="C2216" s="249">
        <v>122.85858590430601</v>
      </c>
    </row>
    <row r="2217" spans="2:3" x14ac:dyDescent="0.25">
      <c r="B2217" s="250">
        <v>2154</v>
      </c>
      <c r="C2217" s="249">
        <v>122.82914863536634</v>
      </c>
    </row>
    <row r="2218" spans="2:3" x14ac:dyDescent="0.25">
      <c r="B2218" s="250">
        <v>2155</v>
      </c>
      <c r="C2218" s="249">
        <v>87.29527232474959</v>
      </c>
    </row>
    <row r="2219" spans="2:3" x14ac:dyDescent="0.25">
      <c r="B2219" s="250">
        <v>2156</v>
      </c>
      <c r="C2219" s="249">
        <v>143.00272068267819</v>
      </c>
    </row>
    <row r="2220" spans="2:3" x14ac:dyDescent="0.25">
      <c r="B2220" s="250">
        <v>2157</v>
      </c>
      <c r="C2220" s="249">
        <v>140.72954190279026</v>
      </c>
    </row>
    <row r="2221" spans="2:3" x14ac:dyDescent="0.25">
      <c r="B2221" s="250">
        <v>2158</v>
      </c>
      <c r="C2221" s="249">
        <v>118.87538505459131</v>
      </c>
    </row>
    <row r="2222" spans="2:3" x14ac:dyDescent="0.25">
      <c r="B2222" s="250">
        <v>2159</v>
      </c>
      <c r="C2222" s="249">
        <v>139.22331879094878</v>
      </c>
    </row>
    <row r="2223" spans="2:3" x14ac:dyDescent="0.25">
      <c r="B2223" s="250">
        <v>2160</v>
      </c>
      <c r="C2223" s="249">
        <v>177.97015520926294</v>
      </c>
    </row>
    <row r="2224" spans="2:3" x14ac:dyDescent="0.25">
      <c r="B2224" s="250">
        <v>2161</v>
      </c>
      <c r="C2224" s="249">
        <v>144.86498641775918</v>
      </c>
    </row>
    <row r="2225" spans="2:3" x14ac:dyDescent="0.25">
      <c r="B2225" s="250">
        <v>2162</v>
      </c>
      <c r="C2225" s="249">
        <v>123.05277841449305</v>
      </c>
    </row>
    <row r="2226" spans="2:3" x14ac:dyDescent="0.25">
      <c r="B2226" s="250">
        <v>2163</v>
      </c>
      <c r="C2226" s="249">
        <v>93.822792276688872</v>
      </c>
    </row>
    <row r="2227" spans="2:3" x14ac:dyDescent="0.25">
      <c r="B2227" s="250">
        <v>2164</v>
      </c>
      <c r="C2227" s="249">
        <v>119.14686259708223</v>
      </c>
    </row>
    <row r="2228" spans="2:3" x14ac:dyDescent="0.25">
      <c r="B2228" s="250">
        <v>2165</v>
      </c>
      <c r="C2228" s="249">
        <v>123.84149490974372</v>
      </c>
    </row>
    <row r="2229" spans="2:3" x14ac:dyDescent="0.25">
      <c r="B2229" s="250">
        <v>2166</v>
      </c>
      <c r="C2229" s="249">
        <v>115.4657285623875</v>
      </c>
    </row>
    <row r="2230" spans="2:3" x14ac:dyDescent="0.25">
      <c r="B2230" s="250">
        <v>2167</v>
      </c>
      <c r="C2230" s="249">
        <v>67.191085423981917</v>
      </c>
    </row>
    <row r="2231" spans="2:3" x14ac:dyDescent="0.25">
      <c r="B2231" s="250">
        <v>2168</v>
      </c>
      <c r="C2231" s="249">
        <v>107.33084973016298</v>
      </c>
    </row>
    <row r="2232" spans="2:3" x14ac:dyDescent="0.25">
      <c r="B2232" s="250">
        <v>2169</v>
      </c>
      <c r="C2232" s="249">
        <v>95.892798056403421</v>
      </c>
    </row>
    <row r="2233" spans="2:3" x14ac:dyDescent="0.25">
      <c r="B2233" s="250">
        <v>2170</v>
      </c>
      <c r="C2233" s="249">
        <v>105.99811629178285</v>
      </c>
    </row>
    <row r="2234" spans="2:3" x14ac:dyDescent="0.25">
      <c r="B2234" s="250">
        <v>2171</v>
      </c>
      <c r="C2234" s="249">
        <v>134.36842492754582</v>
      </c>
    </row>
    <row r="2235" spans="2:3" x14ac:dyDescent="0.25">
      <c r="B2235" s="250">
        <v>2172</v>
      </c>
      <c r="C2235" s="249">
        <v>157.21069729770088</v>
      </c>
    </row>
    <row r="2236" spans="2:3" x14ac:dyDescent="0.25">
      <c r="B2236" s="250">
        <v>2173</v>
      </c>
      <c r="C2236" s="249">
        <v>57.026833103367998</v>
      </c>
    </row>
    <row r="2237" spans="2:3" x14ac:dyDescent="0.25">
      <c r="B2237" s="250">
        <v>2174</v>
      </c>
      <c r="C2237" s="249">
        <v>123.65957385670313</v>
      </c>
    </row>
    <row r="2238" spans="2:3" x14ac:dyDescent="0.25">
      <c r="B2238" s="250">
        <v>2175</v>
      </c>
      <c r="C2238" s="249">
        <v>106.87717540986449</v>
      </c>
    </row>
    <row r="2239" spans="2:3" x14ac:dyDescent="0.25">
      <c r="B2239" s="250">
        <v>2176</v>
      </c>
      <c r="C2239" s="249">
        <v>133.29064307746467</v>
      </c>
    </row>
    <row r="2240" spans="2:3" x14ac:dyDescent="0.25">
      <c r="B2240" s="250">
        <v>2177</v>
      </c>
      <c r="C2240" s="249">
        <v>120.10932905615014</v>
      </c>
    </row>
    <row r="2241" spans="2:3" x14ac:dyDescent="0.25">
      <c r="B2241" s="250">
        <v>2178</v>
      </c>
      <c r="C2241" s="249">
        <v>132.41473040886561</v>
      </c>
    </row>
    <row r="2242" spans="2:3" x14ac:dyDescent="0.25">
      <c r="B2242" s="250">
        <v>2179</v>
      </c>
      <c r="C2242" s="249">
        <v>164.16135387611936</v>
      </c>
    </row>
    <row r="2243" spans="2:3" x14ac:dyDescent="0.25">
      <c r="B2243" s="250">
        <v>2180</v>
      </c>
      <c r="C2243" s="249">
        <v>141.60301430989887</v>
      </c>
    </row>
    <row r="2244" spans="2:3" x14ac:dyDescent="0.25">
      <c r="B2244" s="250">
        <v>2181</v>
      </c>
      <c r="C2244" s="249">
        <v>100.60281804881976</v>
      </c>
    </row>
    <row r="2245" spans="2:3" x14ac:dyDescent="0.25">
      <c r="B2245" s="250">
        <v>2182</v>
      </c>
      <c r="C2245" s="249">
        <v>141.09233970213887</v>
      </c>
    </row>
    <row r="2246" spans="2:3" x14ac:dyDescent="0.25">
      <c r="B2246" s="250">
        <v>2183</v>
      </c>
      <c r="C2246" s="249">
        <v>141.15934194882578</v>
      </c>
    </row>
    <row r="2247" spans="2:3" x14ac:dyDescent="0.25">
      <c r="B2247" s="250">
        <v>2184</v>
      </c>
      <c r="C2247" s="249">
        <v>127.61781634950346</v>
      </c>
    </row>
    <row r="2248" spans="2:3" x14ac:dyDescent="0.25">
      <c r="B2248" s="250">
        <v>2185</v>
      </c>
      <c r="C2248" s="249">
        <v>151.66065034908459</v>
      </c>
    </row>
    <row r="2249" spans="2:3" x14ac:dyDescent="0.25">
      <c r="B2249" s="250">
        <v>2186</v>
      </c>
      <c r="C2249" s="249">
        <v>106.41133696312318</v>
      </c>
    </row>
    <row r="2250" spans="2:3" x14ac:dyDescent="0.25">
      <c r="B2250" s="250">
        <v>2187</v>
      </c>
      <c r="C2250" s="249">
        <v>144.03283438011749</v>
      </c>
    </row>
    <row r="2251" spans="2:3" x14ac:dyDescent="0.25">
      <c r="B2251" s="250">
        <v>2188</v>
      </c>
      <c r="C2251" s="249">
        <v>101.71530803235612</v>
      </c>
    </row>
    <row r="2252" spans="2:3" x14ac:dyDescent="0.25">
      <c r="B2252" s="250">
        <v>2189</v>
      </c>
      <c r="C2252" s="249">
        <v>106.96814235273614</v>
      </c>
    </row>
    <row r="2253" spans="2:3" x14ac:dyDescent="0.25">
      <c r="B2253" s="250">
        <v>2190</v>
      </c>
      <c r="C2253" s="249">
        <v>116.91825609889871</v>
      </c>
    </row>
    <row r="2254" spans="2:3" x14ac:dyDescent="0.25">
      <c r="B2254" s="250">
        <v>2191</v>
      </c>
      <c r="C2254" s="249">
        <v>128.1236978366916</v>
      </c>
    </row>
    <row r="2255" spans="2:3" x14ac:dyDescent="0.25">
      <c r="B2255" s="250">
        <v>2192</v>
      </c>
      <c r="C2255" s="249">
        <v>104.0046728209438</v>
      </c>
    </row>
    <row r="2256" spans="2:3" x14ac:dyDescent="0.25">
      <c r="B2256" s="250">
        <v>2193</v>
      </c>
      <c r="C2256" s="249">
        <v>106.03479653079866</v>
      </c>
    </row>
    <row r="2257" spans="2:3" x14ac:dyDescent="0.25">
      <c r="B2257" s="250">
        <v>2194</v>
      </c>
      <c r="C2257" s="249">
        <v>98.945026290147496</v>
      </c>
    </row>
    <row r="2258" spans="2:3" x14ac:dyDescent="0.25">
      <c r="B2258" s="250">
        <v>2195</v>
      </c>
      <c r="C2258" s="249">
        <v>104.00217246406916</v>
      </c>
    </row>
    <row r="2259" spans="2:3" x14ac:dyDescent="0.25">
      <c r="B2259" s="250">
        <v>2196</v>
      </c>
      <c r="C2259" s="249">
        <v>142.45922688640249</v>
      </c>
    </row>
    <row r="2260" spans="2:3" x14ac:dyDescent="0.25">
      <c r="B2260" s="250">
        <v>2197</v>
      </c>
      <c r="C2260" s="249">
        <v>116.38201032896082</v>
      </c>
    </row>
    <row r="2261" spans="2:3" x14ac:dyDescent="0.25">
      <c r="B2261" s="250">
        <v>2198</v>
      </c>
      <c r="C2261" s="249">
        <v>150.44198789031074</v>
      </c>
    </row>
    <row r="2262" spans="2:3" x14ac:dyDescent="0.25">
      <c r="B2262" s="250">
        <v>2199</v>
      </c>
      <c r="C2262" s="249">
        <v>107.23812362711911</v>
      </c>
    </row>
    <row r="2263" spans="2:3" x14ac:dyDescent="0.25">
      <c r="B2263" s="250">
        <v>2200</v>
      </c>
      <c r="C2263" s="249">
        <v>120.28077710564524</v>
      </c>
    </row>
    <row r="2264" spans="2:3" x14ac:dyDescent="0.25">
      <c r="B2264" s="250">
        <v>2201</v>
      </c>
      <c r="C2264" s="249">
        <v>88.035329134104899</v>
      </c>
    </row>
    <row r="2265" spans="2:3" x14ac:dyDescent="0.25">
      <c r="B2265" s="250">
        <v>2202</v>
      </c>
      <c r="C2265" s="249">
        <v>119.81088491459055</v>
      </c>
    </row>
    <row r="2266" spans="2:3" x14ac:dyDescent="0.25">
      <c r="B2266" s="250">
        <v>2203</v>
      </c>
      <c r="C2266" s="249">
        <v>105.99040310301034</v>
      </c>
    </row>
    <row r="2267" spans="2:3" x14ac:dyDescent="0.25">
      <c r="B2267" s="250">
        <v>2204</v>
      </c>
      <c r="C2267" s="249">
        <v>166.54230129005339</v>
      </c>
    </row>
    <row r="2268" spans="2:3" x14ac:dyDescent="0.25">
      <c r="B2268" s="250">
        <v>2205</v>
      </c>
      <c r="C2268" s="249">
        <v>103.49642514700517</v>
      </c>
    </row>
    <row r="2269" spans="2:3" x14ac:dyDescent="0.25">
      <c r="B2269" s="250">
        <v>2206</v>
      </c>
      <c r="C2269" s="249">
        <v>85.80831283529615</v>
      </c>
    </row>
    <row r="2270" spans="2:3" x14ac:dyDescent="0.25">
      <c r="B2270" s="250">
        <v>2207</v>
      </c>
      <c r="C2270" s="249">
        <v>124.51603535289176</v>
      </c>
    </row>
    <row r="2271" spans="2:3" x14ac:dyDescent="0.25">
      <c r="B2271" s="250">
        <v>2208</v>
      </c>
      <c r="C2271" s="249">
        <v>141.30080149734425</v>
      </c>
    </row>
    <row r="2272" spans="2:3" x14ac:dyDescent="0.25">
      <c r="B2272" s="250">
        <v>2209</v>
      </c>
      <c r="C2272" s="249">
        <v>141.09154396424952</v>
      </c>
    </row>
    <row r="2273" spans="2:3" x14ac:dyDescent="0.25">
      <c r="B2273" s="250">
        <v>2210</v>
      </c>
      <c r="C2273" s="249">
        <v>88.074184187598661</v>
      </c>
    </row>
    <row r="2274" spans="2:3" x14ac:dyDescent="0.25">
      <c r="B2274" s="250">
        <v>2211</v>
      </c>
      <c r="C2274" s="249">
        <v>98.769201851042084</v>
      </c>
    </row>
    <row r="2275" spans="2:3" x14ac:dyDescent="0.25">
      <c r="B2275" s="250">
        <v>2212</v>
      </c>
      <c r="C2275" s="249">
        <v>166.69975471669426</v>
      </c>
    </row>
    <row r="2276" spans="2:3" x14ac:dyDescent="0.25">
      <c r="B2276" s="250">
        <v>2213</v>
      </c>
      <c r="C2276" s="249">
        <v>110.56954912178072</v>
      </c>
    </row>
    <row r="2277" spans="2:3" x14ac:dyDescent="0.25">
      <c r="B2277" s="250">
        <v>2214</v>
      </c>
      <c r="C2277" s="249">
        <v>124.12544685941113</v>
      </c>
    </row>
    <row r="2278" spans="2:3" x14ac:dyDescent="0.25">
      <c r="B2278" s="250">
        <v>2215</v>
      </c>
      <c r="C2278" s="249">
        <v>121.80441510307224</v>
      </c>
    </row>
    <row r="2279" spans="2:3" x14ac:dyDescent="0.25">
      <c r="B2279" s="250">
        <v>2216</v>
      </c>
      <c r="C2279" s="249">
        <v>136.51983862077287</v>
      </c>
    </row>
    <row r="2280" spans="2:3" x14ac:dyDescent="0.25">
      <c r="B2280" s="250">
        <v>2217</v>
      </c>
      <c r="C2280" s="249">
        <v>114.49822173325639</v>
      </c>
    </row>
    <row r="2281" spans="2:3" x14ac:dyDescent="0.25">
      <c r="B2281" s="250">
        <v>2218</v>
      </c>
      <c r="C2281" s="249">
        <v>113.15731293602978</v>
      </c>
    </row>
    <row r="2282" spans="2:3" x14ac:dyDescent="0.25">
      <c r="B2282" s="250">
        <v>2219</v>
      </c>
      <c r="C2282" s="249">
        <v>52.378554733350612</v>
      </c>
    </row>
    <row r="2283" spans="2:3" x14ac:dyDescent="0.25">
      <c r="B2283" s="250">
        <v>2220</v>
      </c>
      <c r="C2283" s="249">
        <v>101.14896067533869</v>
      </c>
    </row>
    <row r="2284" spans="2:3" x14ac:dyDescent="0.25">
      <c r="B2284" s="250">
        <v>2221</v>
      </c>
      <c r="C2284" s="249">
        <v>87.766755753664029</v>
      </c>
    </row>
    <row r="2285" spans="2:3" x14ac:dyDescent="0.25">
      <c r="B2285" s="250">
        <v>2222</v>
      </c>
      <c r="C2285" s="249">
        <v>111.93692507460149</v>
      </c>
    </row>
    <row r="2286" spans="2:3" x14ac:dyDescent="0.25">
      <c r="B2286" s="250">
        <v>2223</v>
      </c>
      <c r="C2286" s="249">
        <v>143.36043203942657</v>
      </c>
    </row>
    <row r="2287" spans="2:3" x14ac:dyDescent="0.25">
      <c r="B2287" s="250">
        <v>2224</v>
      </c>
      <c r="C2287" s="249">
        <v>102.3320797635605</v>
      </c>
    </row>
    <row r="2288" spans="2:3" x14ac:dyDescent="0.25">
      <c r="B2288" s="250">
        <v>2225</v>
      </c>
      <c r="C2288" s="249">
        <v>87.881803905953632</v>
      </c>
    </row>
    <row r="2289" spans="2:3" x14ac:dyDescent="0.25">
      <c r="B2289" s="250">
        <v>2226</v>
      </c>
      <c r="C2289" s="249">
        <v>167.20677809636788</v>
      </c>
    </row>
    <row r="2290" spans="2:3" x14ac:dyDescent="0.25">
      <c r="B2290" s="250">
        <v>2227</v>
      </c>
      <c r="C2290" s="249">
        <v>110.98025542450954</v>
      </c>
    </row>
    <row r="2291" spans="2:3" x14ac:dyDescent="0.25">
      <c r="B2291" s="250">
        <v>2228</v>
      </c>
      <c r="C2291" s="249">
        <v>84.97255296887765</v>
      </c>
    </row>
    <row r="2292" spans="2:3" x14ac:dyDescent="0.25">
      <c r="B2292" s="250">
        <v>2229</v>
      </c>
      <c r="C2292" s="249">
        <v>95.45032362472287</v>
      </c>
    </row>
    <row r="2293" spans="2:3" x14ac:dyDescent="0.25">
      <c r="B2293" s="250">
        <v>2230</v>
      </c>
      <c r="C2293" s="249">
        <v>120.22407890746153</v>
      </c>
    </row>
    <row r="2294" spans="2:3" x14ac:dyDescent="0.25">
      <c r="B2294" s="250">
        <v>2231</v>
      </c>
      <c r="C2294" s="249">
        <v>127.33393081754883</v>
      </c>
    </row>
    <row r="2295" spans="2:3" x14ac:dyDescent="0.25">
      <c r="B2295" s="250">
        <v>2232</v>
      </c>
      <c r="C2295" s="249">
        <v>160.31416468906266</v>
      </c>
    </row>
    <row r="2296" spans="2:3" x14ac:dyDescent="0.25">
      <c r="B2296" s="250">
        <v>2233</v>
      </c>
      <c r="C2296" s="249">
        <v>128.7969024592056</v>
      </c>
    </row>
    <row r="2297" spans="2:3" x14ac:dyDescent="0.25">
      <c r="B2297" s="250">
        <v>2234</v>
      </c>
      <c r="C2297" s="249">
        <v>101.53054324447133</v>
      </c>
    </row>
    <row r="2298" spans="2:3" x14ac:dyDescent="0.25">
      <c r="B2298" s="250">
        <v>2235</v>
      </c>
      <c r="C2298" s="249">
        <v>169.50995759545958</v>
      </c>
    </row>
    <row r="2299" spans="2:3" x14ac:dyDescent="0.25">
      <c r="B2299" s="250">
        <v>2236</v>
      </c>
      <c r="C2299" s="249">
        <v>77.581248316143686</v>
      </c>
    </row>
    <row r="2300" spans="2:3" x14ac:dyDescent="0.25">
      <c r="B2300" s="250">
        <v>2237</v>
      </c>
      <c r="C2300" s="249">
        <v>123.32389246830523</v>
      </c>
    </row>
    <row r="2301" spans="2:3" x14ac:dyDescent="0.25">
      <c r="B2301" s="250">
        <v>2238</v>
      </c>
      <c r="C2301" s="249">
        <v>122.81442313098081</v>
      </c>
    </row>
    <row r="2302" spans="2:3" x14ac:dyDescent="0.25">
      <c r="B2302" s="250">
        <v>2239</v>
      </c>
      <c r="C2302" s="249">
        <v>132.56194448315927</v>
      </c>
    </row>
    <row r="2303" spans="2:3" x14ac:dyDescent="0.25">
      <c r="B2303" s="250">
        <v>2240</v>
      </c>
      <c r="C2303" s="249">
        <v>127.29361134277637</v>
      </c>
    </row>
    <row r="2304" spans="2:3" x14ac:dyDescent="0.25">
      <c r="B2304" s="250">
        <v>2241</v>
      </c>
      <c r="C2304" s="249">
        <v>155.3741724133148</v>
      </c>
    </row>
    <row r="2305" spans="2:3" x14ac:dyDescent="0.25">
      <c r="B2305" s="250">
        <v>2242</v>
      </c>
      <c r="C2305" s="249">
        <v>114.25127697093308</v>
      </c>
    </row>
    <row r="2306" spans="2:3" x14ac:dyDescent="0.25">
      <c r="B2306" s="250">
        <v>2243</v>
      </c>
      <c r="C2306" s="249">
        <v>58.604661840313433</v>
      </c>
    </row>
    <row r="2307" spans="2:3" x14ac:dyDescent="0.25">
      <c r="B2307" s="250">
        <v>2244</v>
      </c>
      <c r="C2307" s="249">
        <v>149.67617960550544</v>
      </c>
    </row>
    <row r="2308" spans="2:3" x14ac:dyDescent="0.25">
      <c r="B2308" s="250">
        <v>2245</v>
      </c>
      <c r="C2308" s="249">
        <v>93.355246658745514</v>
      </c>
    </row>
    <row r="2309" spans="2:3" x14ac:dyDescent="0.25">
      <c r="B2309" s="250">
        <v>2246</v>
      </c>
      <c r="C2309" s="249">
        <v>136.60942181090232</v>
      </c>
    </row>
    <row r="2310" spans="2:3" x14ac:dyDescent="0.25">
      <c r="B2310" s="250">
        <v>2247</v>
      </c>
      <c r="C2310" s="249">
        <v>90.020191504747061</v>
      </c>
    </row>
    <row r="2311" spans="2:3" x14ac:dyDescent="0.25">
      <c r="B2311" s="250">
        <v>2248</v>
      </c>
      <c r="C2311" s="249">
        <v>141.30584974697729</v>
      </c>
    </row>
    <row r="2312" spans="2:3" x14ac:dyDescent="0.25">
      <c r="B2312" s="250">
        <v>2249</v>
      </c>
      <c r="C2312" s="249">
        <v>103.58120960007511</v>
      </c>
    </row>
    <row r="2313" spans="2:3" x14ac:dyDescent="0.25">
      <c r="B2313" s="250">
        <v>2250</v>
      </c>
      <c r="C2313" s="249">
        <v>140.02395681933874</v>
      </c>
    </row>
    <row r="2314" spans="2:3" x14ac:dyDescent="0.25">
      <c r="B2314" s="250">
        <v>2251</v>
      </c>
      <c r="C2314" s="249">
        <v>111.07120666755293</v>
      </c>
    </row>
    <row r="2315" spans="2:3" x14ac:dyDescent="0.25">
      <c r="B2315" s="250">
        <v>2252</v>
      </c>
      <c r="C2315" s="249">
        <v>98.251673936750976</v>
      </c>
    </row>
    <row r="2316" spans="2:3" x14ac:dyDescent="0.25">
      <c r="B2316" s="250">
        <v>2253</v>
      </c>
      <c r="C2316" s="249">
        <v>152.71279717010344</v>
      </c>
    </row>
    <row r="2317" spans="2:3" x14ac:dyDescent="0.25">
      <c r="B2317" s="250">
        <v>2254</v>
      </c>
      <c r="C2317" s="249">
        <v>96.05510670400912</v>
      </c>
    </row>
    <row r="2318" spans="2:3" x14ac:dyDescent="0.25">
      <c r="B2318" s="250">
        <v>2255</v>
      </c>
      <c r="C2318" s="249">
        <v>139.38351921589049</v>
      </c>
    </row>
    <row r="2319" spans="2:3" x14ac:dyDescent="0.25">
      <c r="B2319" s="250">
        <v>2256</v>
      </c>
      <c r="C2319" s="249">
        <v>84.484301396170324</v>
      </c>
    </row>
    <row r="2320" spans="2:3" x14ac:dyDescent="0.25">
      <c r="B2320" s="250">
        <v>2257</v>
      </c>
      <c r="C2320" s="249">
        <v>136.52081877321046</v>
      </c>
    </row>
    <row r="2321" spans="2:3" x14ac:dyDescent="0.25">
      <c r="B2321" s="250">
        <v>2258</v>
      </c>
      <c r="C2321" s="249">
        <v>76.783124729267286</v>
      </c>
    </row>
    <row r="2322" spans="2:3" x14ac:dyDescent="0.25">
      <c r="B2322" s="250">
        <v>2259</v>
      </c>
      <c r="C2322" s="249">
        <v>151.91789136391097</v>
      </c>
    </row>
    <row r="2323" spans="2:3" x14ac:dyDescent="0.25">
      <c r="B2323" s="250">
        <v>2260</v>
      </c>
      <c r="C2323" s="249">
        <v>157.67888474230483</v>
      </c>
    </row>
    <row r="2324" spans="2:3" x14ac:dyDescent="0.25">
      <c r="B2324" s="250">
        <v>2261</v>
      </c>
      <c r="C2324" s="249">
        <v>113.31879330735309</v>
      </c>
    </row>
    <row r="2325" spans="2:3" x14ac:dyDescent="0.25">
      <c r="B2325" s="250">
        <v>2262</v>
      </c>
      <c r="C2325" s="249">
        <v>95.728877792415162</v>
      </c>
    </row>
    <row r="2326" spans="2:3" x14ac:dyDescent="0.25">
      <c r="B2326" s="250">
        <v>2263</v>
      </c>
      <c r="C2326" s="249">
        <v>119.23511241870148</v>
      </c>
    </row>
    <row r="2327" spans="2:3" x14ac:dyDescent="0.25">
      <c r="B2327" s="250">
        <v>2264</v>
      </c>
      <c r="C2327" s="249">
        <v>129.52266315585064</v>
      </c>
    </row>
    <row r="2328" spans="2:3" x14ac:dyDescent="0.25">
      <c r="B2328" s="250">
        <v>2265</v>
      </c>
      <c r="C2328" s="249">
        <v>151.97576798195649</v>
      </c>
    </row>
    <row r="2329" spans="2:3" x14ac:dyDescent="0.25">
      <c r="B2329" s="250">
        <v>2266</v>
      </c>
      <c r="C2329" s="249">
        <v>119.41414076239337</v>
      </c>
    </row>
    <row r="2330" spans="2:3" x14ac:dyDescent="0.25">
      <c r="B2330" s="250">
        <v>2267</v>
      </c>
      <c r="C2330" s="249">
        <v>102.18368086484361</v>
      </c>
    </row>
    <row r="2331" spans="2:3" x14ac:dyDescent="0.25">
      <c r="B2331" s="250">
        <v>2268</v>
      </c>
      <c r="C2331" s="249">
        <v>104.34171703354272</v>
      </c>
    </row>
    <row r="2332" spans="2:3" x14ac:dyDescent="0.25">
      <c r="B2332" s="250">
        <v>2269</v>
      </c>
      <c r="C2332" s="249">
        <v>153.250697769678</v>
      </c>
    </row>
    <row r="2333" spans="2:3" x14ac:dyDescent="0.25">
      <c r="B2333" s="250">
        <v>2270</v>
      </c>
      <c r="C2333" s="249">
        <v>99.822675267719106</v>
      </c>
    </row>
    <row r="2334" spans="2:3" x14ac:dyDescent="0.25">
      <c r="B2334" s="250">
        <v>2271</v>
      </c>
      <c r="C2334" s="249">
        <v>101.27403254135955</v>
      </c>
    </row>
    <row r="2335" spans="2:3" x14ac:dyDescent="0.25">
      <c r="B2335" s="250">
        <v>2272</v>
      </c>
      <c r="C2335" s="249">
        <v>59.767257370446757</v>
      </c>
    </row>
    <row r="2336" spans="2:3" x14ac:dyDescent="0.25">
      <c r="B2336" s="250">
        <v>2273</v>
      </c>
      <c r="C2336" s="249">
        <v>136.83523569136651</v>
      </c>
    </row>
    <row r="2337" spans="2:3" x14ac:dyDescent="0.25">
      <c r="B2337" s="250">
        <v>2274</v>
      </c>
      <c r="C2337" s="249">
        <v>98.011551632271122</v>
      </c>
    </row>
    <row r="2338" spans="2:3" x14ac:dyDescent="0.25">
      <c r="B2338" s="250">
        <v>2275</v>
      </c>
      <c r="C2338" s="249">
        <v>128.3682335277343</v>
      </c>
    </row>
    <row r="2339" spans="2:3" x14ac:dyDescent="0.25">
      <c r="B2339" s="250">
        <v>2276</v>
      </c>
      <c r="C2339" s="249">
        <v>137.48368312671923</v>
      </c>
    </row>
    <row r="2340" spans="2:3" x14ac:dyDescent="0.25">
      <c r="B2340" s="250">
        <v>2277</v>
      </c>
      <c r="C2340" s="249">
        <v>129.07828998113121</v>
      </c>
    </row>
    <row r="2341" spans="2:3" x14ac:dyDescent="0.25">
      <c r="B2341" s="250">
        <v>2278</v>
      </c>
      <c r="C2341" s="249">
        <v>113.82412351815441</v>
      </c>
    </row>
    <row r="2342" spans="2:3" x14ac:dyDescent="0.25">
      <c r="B2342" s="250">
        <v>2279</v>
      </c>
      <c r="C2342" s="249">
        <v>73.494347960739944</v>
      </c>
    </row>
    <row r="2343" spans="2:3" x14ac:dyDescent="0.25">
      <c r="B2343" s="250">
        <v>2280</v>
      </c>
      <c r="C2343" s="249">
        <v>71.342958600334825</v>
      </c>
    </row>
    <row r="2344" spans="2:3" x14ac:dyDescent="0.25">
      <c r="B2344" s="250">
        <v>2281</v>
      </c>
      <c r="C2344" s="249">
        <v>133.87129435354552</v>
      </c>
    </row>
    <row r="2345" spans="2:3" x14ac:dyDescent="0.25">
      <c r="B2345" s="250">
        <v>2282</v>
      </c>
      <c r="C2345" s="249">
        <v>130.23534952249813</v>
      </c>
    </row>
    <row r="2346" spans="2:3" x14ac:dyDescent="0.25">
      <c r="B2346" s="250">
        <v>2283</v>
      </c>
      <c r="C2346" s="249">
        <v>111.19995600137418</v>
      </c>
    </row>
    <row r="2347" spans="2:3" x14ac:dyDescent="0.25">
      <c r="B2347" s="250">
        <v>2284</v>
      </c>
      <c r="C2347" s="249">
        <v>130.77119679855036</v>
      </c>
    </row>
    <row r="2348" spans="2:3" x14ac:dyDescent="0.25">
      <c r="B2348" s="250">
        <v>2285</v>
      </c>
      <c r="C2348" s="249">
        <v>148.47576301137647</v>
      </c>
    </row>
    <row r="2349" spans="2:3" x14ac:dyDescent="0.25">
      <c r="B2349" s="250">
        <v>2286</v>
      </c>
      <c r="C2349" s="249">
        <v>149.11369346499521</v>
      </c>
    </row>
    <row r="2350" spans="2:3" x14ac:dyDescent="0.25">
      <c r="B2350" s="250">
        <v>2287</v>
      </c>
      <c r="C2350" s="249">
        <v>138.0317083041669</v>
      </c>
    </row>
    <row r="2351" spans="2:3" x14ac:dyDescent="0.25">
      <c r="B2351" s="250">
        <v>2288</v>
      </c>
      <c r="C2351" s="249">
        <v>163.31711023470132</v>
      </c>
    </row>
    <row r="2352" spans="2:3" x14ac:dyDescent="0.25">
      <c r="B2352" s="250">
        <v>2289</v>
      </c>
      <c r="C2352" s="249">
        <v>93.956920107180537</v>
      </c>
    </row>
    <row r="2353" spans="2:3" x14ac:dyDescent="0.25">
      <c r="B2353" s="250">
        <v>2290</v>
      </c>
      <c r="C2353" s="249">
        <v>127.4439965686431</v>
      </c>
    </row>
    <row r="2354" spans="2:3" x14ac:dyDescent="0.25">
      <c r="B2354" s="250">
        <v>2291</v>
      </c>
      <c r="C2354" s="249">
        <v>101.67037171903179</v>
      </c>
    </row>
    <row r="2355" spans="2:3" x14ac:dyDescent="0.25">
      <c r="B2355" s="250">
        <v>2292</v>
      </c>
      <c r="C2355" s="249">
        <v>91.559174341418881</v>
      </c>
    </row>
    <row r="2356" spans="2:3" x14ac:dyDescent="0.25">
      <c r="B2356" s="250">
        <v>2293</v>
      </c>
      <c r="C2356" s="249">
        <v>114.89367532762071</v>
      </c>
    </row>
    <row r="2357" spans="2:3" x14ac:dyDescent="0.25">
      <c r="B2357" s="250">
        <v>2294</v>
      </c>
      <c r="C2357" s="249">
        <v>109.90190695459967</v>
      </c>
    </row>
    <row r="2358" spans="2:3" x14ac:dyDescent="0.25">
      <c r="B2358" s="250">
        <v>2295</v>
      </c>
      <c r="C2358" s="249">
        <v>101.63919940099584</v>
      </c>
    </row>
    <row r="2359" spans="2:3" x14ac:dyDescent="0.25">
      <c r="B2359" s="250">
        <v>2296</v>
      </c>
      <c r="C2359" s="249">
        <v>107.82895405535174</v>
      </c>
    </row>
    <row r="2360" spans="2:3" x14ac:dyDescent="0.25">
      <c r="B2360" s="250">
        <v>2297</v>
      </c>
      <c r="C2360" s="249">
        <v>113.81388199858094</v>
      </c>
    </row>
    <row r="2361" spans="2:3" x14ac:dyDescent="0.25">
      <c r="B2361" s="250">
        <v>2298</v>
      </c>
      <c r="C2361" s="249">
        <v>91.983765142798319</v>
      </c>
    </row>
    <row r="2362" spans="2:3" x14ac:dyDescent="0.25">
      <c r="B2362" s="250">
        <v>2299</v>
      </c>
      <c r="C2362" s="249">
        <v>118.90497092741403</v>
      </c>
    </row>
    <row r="2363" spans="2:3" x14ac:dyDescent="0.25">
      <c r="B2363" s="250">
        <v>2300</v>
      </c>
      <c r="C2363" s="249">
        <v>118.97824663551005</v>
      </c>
    </row>
    <row r="2364" spans="2:3" x14ac:dyDescent="0.25">
      <c r="B2364" s="250">
        <v>2301</v>
      </c>
      <c r="C2364" s="249">
        <v>119.04785583915869</v>
      </c>
    </row>
    <row r="2365" spans="2:3" x14ac:dyDescent="0.25">
      <c r="B2365" s="250">
        <v>2302</v>
      </c>
      <c r="C2365" s="249">
        <v>164.87136840045528</v>
      </c>
    </row>
    <row r="2366" spans="2:3" x14ac:dyDescent="0.25">
      <c r="B2366" s="250">
        <v>2303</v>
      </c>
      <c r="C2366" s="249">
        <v>74.188228114066931</v>
      </c>
    </row>
    <row r="2367" spans="2:3" x14ac:dyDescent="0.25">
      <c r="B2367" s="250">
        <v>2304</v>
      </c>
      <c r="C2367" s="249">
        <v>94.784670084016341</v>
      </c>
    </row>
    <row r="2368" spans="2:3" x14ac:dyDescent="0.25">
      <c r="B2368" s="250">
        <v>2305</v>
      </c>
      <c r="C2368" s="249">
        <v>111.19271390023994</v>
      </c>
    </row>
    <row r="2369" spans="2:3" x14ac:dyDescent="0.25">
      <c r="B2369" s="250">
        <v>2306</v>
      </c>
      <c r="C2369" s="249">
        <v>127.71250678320514</v>
      </c>
    </row>
    <row r="2370" spans="2:3" x14ac:dyDescent="0.25">
      <c r="B2370" s="250">
        <v>2307</v>
      </c>
      <c r="C2370" s="249">
        <v>130.85543103558618</v>
      </c>
    </row>
    <row r="2371" spans="2:3" x14ac:dyDescent="0.25">
      <c r="B2371" s="250">
        <v>2308</v>
      </c>
      <c r="C2371" s="249">
        <v>87.062025732780285</v>
      </c>
    </row>
    <row r="2372" spans="2:3" x14ac:dyDescent="0.25">
      <c r="B2372" s="250">
        <v>2309</v>
      </c>
      <c r="C2372" s="249">
        <v>103.16362029502855</v>
      </c>
    </row>
    <row r="2373" spans="2:3" x14ac:dyDescent="0.25">
      <c r="B2373" s="250">
        <v>2310</v>
      </c>
      <c r="C2373" s="249">
        <v>138.99612689072731</v>
      </c>
    </row>
    <row r="2374" spans="2:3" x14ac:dyDescent="0.25">
      <c r="B2374" s="250">
        <v>2311</v>
      </c>
      <c r="C2374" s="249">
        <v>109.54158788703069</v>
      </c>
    </row>
    <row r="2375" spans="2:3" x14ac:dyDescent="0.25">
      <c r="B2375" s="250">
        <v>2312</v>
      </c>
      <c r="C2375" s="249">
        <v>115.90621719804759</v>
      </c>
    </row>
    <row r="2376" spans="2:3" x14ac:dyDescent="0.25">
      <c r="B2376" s="250">
        <v>2313</v>
      </c>
      <c r="C2376" s="249">
        <v>102.395296652453</v>
      </c>
    </row>
    <row r="2377" spans="2:3" x14ac:dyDescent="0.25">
      <c r="B2377" s="250">
        <v>2314</v>
      </c>
      <c r="C2377" s="249">
        <v>95.15736069315129</v>
      </c>
    </row>
    <row r="2378" spans="2:3" x14ac:dyDescent="0.25">
      <c r="B2378" s="250">
        <v>2315</v>
      </c>
      <c r="C2378" s="249">
        <v>149.54240371177386</v>
      </c>
    </row>
    <row r="2379" spans="2:3" x14ac:dyDescent="0.25">
      <c r="B2379" s="250">
        <v>2316</v>
      </c>
      <c r="C2379" s="249">
        <v>50.0954948129081</v>
      </c>
    </row>
    <row r="2380" spans="2:3" x14ac:dyDescent="0.25">
      <c r="B2380" s="250">
        <v>2317</v>
      </c>
      <c r="C2380" s="249">
        <v>121.69151241595033</v>
      </c>
    </row>
    <row r="2381" spans="2:3" x14ac:dyDescent="0.25">
      <c r="B2381" s="250">
        <v>2318</v>
      </c>
      <c r="C2381" s="249">
        <v>124.22777409280054</v>
      </c>
    </row>
    <row r="2382" spans="2:3" x14ac:dyDescent="0.25">
      <c r="B2382" s="250">
        <v>2319</v>
      </c>
      <c r="C2382" s="249">
        <v>103.20961141210621</v>
      </c>
    </row>
    <row r="2383" spans="2:3" x14ac:dyDescent="0.25">
      <c r="B2383" s="250">
        <v>2320</v>
      </c>
      <c r="C2383" s="249">
        <v>84.235554061487335</v>
      </c>
    </row>
    <row r="2384" spans="2:3" x14ac:dyDescent="0.25">
      <c r="B2384" s="250">
        <v>2321</v>
      </c>
      <c r="C2384" s="249">
        <v>103.95281148042963</v>
      </c>
    </row>
    <row r="2385" spans="2:3" x14ac:dyDescent="0.25">
      <c r="B2385" s="250">
        <v>2322</v>
      </c>
      <c r="C2385" s="249">
        <v>81.163836204699635</v>
      </c>
    </row>
    <row r="2386" spans="2:3" x14ac:dyDescent="0.25">
      <c r="B2386" s="250">
        <v>2323</v>
      </c>
      <c r="C2386" s="249">
        <v>126.72141864091085</v>
      </c>
    </row>
    <row r="2387" spans="2:3" x14ac:dyDescent="0.25">
      <c r="B2387" s="250">
        <v>2324</v>
      </c>
      <c r="C2387" s="249">
        <v>130.68087659501924</v>
      </c>
    </row>
    <row r="2388" spans="2:3" x14ac:dyDescent="0.25">
      <c r="B2388" s="250">
        <v>2325</v>
      </c>
      <c r="C2388" s="249">
        <v>127.80490151368534</v>
      </c>
    </row>
    <row r="2389" spans="2:3" x14ac:dyDescent="0.25">
      <c r="B2389" s="250">
        <v>2326</v>
      </c>
      <c r="C2389" s="249">
        <v>90.546168252824089</v>
      </c>
    </row>
    <row r="2390" spans="2:3" x14ac:dyDescent="0.25">
      <c r="B2390" s="250">
        <v>2327</v>
      </c>
      <c r="C2390" s="249">
        <v>103.15868095391386</v>
      </c>
    </row>
    <row r="2391" spans="2:3" x14ac:dyDescent="0.25">
      <c r="B2391" s="250">
        <v>2328</v>
      </c>
      <c r="C2391" s="249">
        <v>132.74998006419275</v>
      </c>
    </row>
    <row r="2392" spans="2:3" x14ac:dyDescent="0.25">
      <c r="B2392" s="250">
        <v>2329</v>
      </c>
      <c r="C2392" s="249">
        <v>119.28583475555783</v>
      </c>
    </row>
    <row r="2393" spans="2:3" x14ac:dyDescent="0.25">
      <c r="B2393" s="250">
        <v>2330</v>
      </c>
      <c r="C2393" s="249">
        <v>86.874527762594383</v>
      </c>
    </row>
    <row r="2394" spans="2:3" x14ac:dyDescent="0.25">
      <c r="B2394" s="250">
        <v>2331</v>
      </c>
      <c r="C2394" s="249">
        <v>105.14357771207358</v>
      </c>
    </row>
    <row r="2395" spans="2:3" x14ac:dyDescent="0.25">
      <c r="B2395" s="250">
        <v>2332</v>
      </c>
      <c r="C2395" s="249">
        <v>86.650435778334696</v>
      </c>
    </row>
    <row r="2396" spans="2:3" x14ac:dyDescent="0.25">
      <c r="B2396" s="250">
        <v>2333</v>
      </c>
      <c r="C2396" s="249">
        <v>138.78455640987605</v>
      </c>
    </row>
    <row r="2397" spans="2:3" x14ac:dyDescent="0.25">
      <c r="B2397" s="250">
        <v>2334</v>
      </c>
      <c r="C2397" s="249">
        <v>97.189657893993143</v>
      </c>
    </row>
    <row r="2398" spans="2:3" x14ac:dyDescent="0.25">
      <c r="B2398" s="250">
        <v>2335</v>
      </c>
      <c r="C2398" s="249">
        <v>125.91777555488662</v>
      </c>
    </row>
    <row r="2399" spans="2:3" x14ac:dyDescent="0.25">
      <c r="B2399" s="250">
        <v>2336</v>
      </c>
      <c r="C2399" s="249">
        <v>137.67815757381078</v>
      </c>
    </row>
    <row r="2400" spans="2:3" x14ac:dyDescent="0.25">
      <c r="B2400" s="250">
        <v>2337</v>
      </c>
      <c r="C2400" s="249">
        <v>140.01256195336569</v>
      </c>
    </row>
    <row r="2401" spans="2:3" x14ac:dyDescent="0.25">
      <c r="B2401" s="250">
        <v>2338</v>
      </c>
      <c r="C2401" s="249">
        <v>101.92575354947593</v>
      </c>
    </row>
    <row r="2402" spans="2:3" x14ac:dyDescent="0.25">
      <c r="B2402" s="250">
        <v>2339</v>
      </c>
      <c r="C2402" s="249">
        <v>122.46222535476734</v>
      </c>
    </row>
    <row r="2403" spans="2:3" x14ac:dyDescent="0.25">
      <c r="B2403" s="250">
        <v>2340</v>
      </c>
      <c r="C2403" s="249">
        <v>107.36025591839831</v>
      </c>
    </row>
    <row r="2404" spans="2:3" x14ac:dyDescent="0.25">
      <c r="B2404" s="250">
        <v>2341</v>
      </c>
      <c r="C2404" s="249">
        <v>124.45979115190768</v>
      </c>
    </row>
    <row r="2405" spans="2:3" x14ac:dyDescent="0.25">
      <c r="B2405" s="250">
        <v>2342</v>
      </c>
      <c r="C2405" s="249">
        <v>114.44340279304458</v>
      </c>
    </row>
    <row r="2406" spans="2:3" x14ac:dyDescent="0.25">
      <c r="B2406" s="250">
        <v>2343</v>
      </c>
      <c r="C2406" s="249">
        <v>86.516404243090605</v>
      </c>
    </row>
    <row r="2407" spans="2:3" x14ac:dyDescent="0.25">
      <c r="B2407" s="250">
        <v>2344</v>
      </c>
      <c r="C2407" s="249">
        <v>61.798734745021051</v>
      </c>
    </row>
    <row r="2408" spans="2:3" x14ac:dyDescent="0.25">
      <c r="B2408" s="250">
        <v>2345</v>
      </c>
      <c r="C2408" s="249">
        <v>127.41312784374368</v>
      </c>
    </row>
    <row r="2409" spans="2:3" x14ac:dyDescent="0.25">
      <c r="B2409" s="250">
        <v>2346</v>
      </c>
      <c r="C2409" s="249">
        <v>141.86948056768028</v>
      </c>
    </row>
    <row r="2410" spans="2:3" x14ac:dyDescent="0.25">
      <c r="B2410" s="250">
        <v>2347</v>
      </c>
      <c r="C2410" s="249">
        <v>120.18495651508404</v>
      </c>
    </row>
    <row r="2411" spans="2:3" x14ac:dyDescent="0.25">
      <c r="B2411" s="250">
        <v>2348</v>
      </c>
      <c r="C2411" s="249">
        <v>112.08393502788564</v>
      </c>
    </row>
    <row r="2412" spans="2:3" x14ac:dyDescent="0.25">
      <c r="B2412" s="250">
        <v>2349</v>
      </c>
      <c r="C2412" s="249">
        <v>85.094749356542465</v>
      </c>
    </row>
    <row r="2413" spans="2:3" x14ac:dyDescent="0.25">
      <c r="B2413" s="250">
        <v>2350</v>
      </c>
      <c r="C2413" s="249">
        <v>154.38227075989511</v>
      </c>
    </row>
    <row r="2414" spans="2:3" x14ac:dyDescent="0.25">
      <c r="B2414" s="250">
        <v>2351</v>
      </c>
      <c r="C2414" s="249">
        <v>100.05021942587013</v>
      </c>
    </row>
    <row r="2415" spans="2:3" x14ac:dyDescent="0.25">
      <c r="B2415" s="250">
        <v>2352</v>
      </c>
      <c r="C2415" s="249">
        <v>102.39431753911335</v>
      </c>
    </row>
    <row r="2416" spans="2:3" x14ac:dyDescent="0.25">
      <c r="B2416" s="250">
        <v>2353</v>
      </c>
      <c r="C2416" s="249">
        <v>123.17887601790174</v>
      </c>
    </row>
    <row r="2417" spans="2:3" x14ac:dyDescent="0.25">
      <c r="B2417" s="250">
        <v>2354</v>
      </c>
      <c r="C2417" s="249">
        <v>94.434327310728648</v>
      </c>
    </row>
    <row r="2418" spans="2:3" x14ac:dyDescent="0.25">
      <c r="B2418" s="250">
        <v>2355</v>
      </c>
      <c r="C2418" s="249">
        <v>140.04357792473368</v>
      </c>
    </row>
    <row r="2419" spans="2:3" x14ac:dyDescent="0.25">
      <c r="B2419" s="250">
        <v>2356</v>
      </c>
      <c r="C2419" s="249">
        <v>92.939560143060476</v>
      </c>
    </row>
    <row r="2420" spans="2:3" x14ac:dyDescent="0.25">
      <c r="B2420" s="250">
        <v>2357</v>
      </c>
      <c r="C2420" s="249">
        <v>103.26472583726033</v>
      </c>
    </row>
    <row r="2421" spans="2:3" x14ac:dyDescent="0.25">
      <c r="B2421" s="250">
        <v>2358</v>
      </c>
      <c r="C2421" s="249">
        <v>124.33912122622938</v>
      </c>
    </row>
    <row r="2422" spans="2:3" x14ac:dyDescent="0.25">
      <c r="B2422" s="250">
        <v>2359</v>
      </c>
      <c r="C2422" s="249">
        <v>95.503014658192882</v>
      </c>
    </row>
    <row r="2423" spans="2:3" x14ac:dyDescent="0.25">
      <c r="B2423" s="250">
        <v>2360</v>
      </c>
      <c r="C2423" s="249">
        <v>114.89781326376041</v>
      </c>
    </row>
    <row r="2424" spans="2:3" x14ac:dyDescent="0.25">
      <c r="B2424" s="250">
        <v>2361</v>
      </c>
      <c r="C2424" s="249">
        <v>95.455422704483368</v>
      </c>
    </row>
    <row r="2425" spans="2:3" x14ac:dyDescent="0.25">
      <c r="B2425" s="250">
        <v>2362</v>
      </c>
      <c r="C2425" s="249">
        <v>157.95163161383334</v>
      </c>
    </row>
    <row r="2426" spans="2:3" x14ac:dyDescent="0.25">
      <c r="B2426" s="250">
        <v>2363</v>
      </c>
      <c r="C2426" s="249">
        <v>110.3495622828307</v>
      </c>
    </row>
    <row r="2427" spans="2:3" x14ac:dyDescent="0.25">
      <c r="B2427" s="250">
        <v>2364</v>
      </c>
      <c r="C2427" s="249">
        <v>86.525926372859217</v>
      </c>
    </row>
    <row r="2428" spans="2:3" x14ac:dyDescent="0.25">
      <c r="B2428" s="250">
        <v>2365</v>
      </c>
      <c r="C2428" s="249">
        <v>121.40295248265448</v>
      </c>
    </row>
    <row r="2429" spans="2:3" x14ac:dyDescent="0.25">
      <c r="B2429" s="250">
        <v>2366</v>
      </c>
      <c r="C2429" s="249">
        <v>93.376636583944332</v>
      </c>
    </row>
    <row r="2430" spans="2:3" x14ac:dyDescent="0.25">
      <c r="B2430" s="250">
        <v>2367</v>
      </c>
      <c r="C2430" s="249">
        <v>100.41497893266553</v>
      </c>
    </row>
    <row r="2431" spans="2:3" x14ac:dyDescent="0.25">
      <c r="B2431" s="250">
        <v>2368</v>
      </c>
      <c r="C2431" s="249">
        <v>156.47759156294296</v>
      </c>
    </row>
    <row r="2432" spans="2:3" x14ac:dyDescent="0.25">
      <c r="B2432" s="250">
        <v>2369</v>
      </c>
      <c r="C2432" s="249">
        <v>110.7644276578187</v>
      </c>
    </row>
    <row r="2433" spans="2:3" x14ac:dyDescent="0.25">
      <c r="B2433" s="250">
        <v>2370</v>
      </c>
      <c r="C2433" s="249">
        <v>131.13849322044416</v>
      </c>
    </row>
    <row r="2434" spans="2:3" x14ac:dyDescent="0.25">
      <c r="B2434" s="250">
        <v>2371</v>
      </c>
      <c r="C2434" s="249">
        <v>136.94192087495995</v>
      </c>
    </row>
    <row r="2435" spans="2:3" x14ac:dyDescent="0.25">
      <c r="B2435" s="250">
        <v>2372</v>
      </c>
      <c r="C2435" s="249">
        <v>125.58847865227443</v>
      </c>
    </row>
    <row r="2436" spans="2:3" x14ac:dyDescent="0.25">
      <c r="B2436" s="250">
        <v>2373</v>
      </c>
      <c r="C2436" s="249">
        <v>135.09989246386442</v>
      </c>
    </row>
    <row r="2437" spans="2:3" x14ac:dyDescent="0.25">
      <c r="B2437" s="250">
        <v>2374</v>
      </c>
      <c r="C2437" s="249">
        <v>154.17011353138153</v>
      </c>
    </row>
    <row r="2438" spans="2:3" x14ac:dyDescent="0.25">
      <c r="B2438" s="250">
        <v>2375</v>
      </c>
      <c r="C2438" s="249">
        <v>139.05828793018179</v>
      </c>
    </row>
    <row r="2439" spans="2:3" x14ac:dyDescent="0.25">
      <c r="B2439" s="250">
        <v>2376</v>
      </c>
      <c r="C2439" s="249">
        <v>85.653586048250958</v>
      </c>
    </row>
    <row r="2440" spans="2:3" x14ac:dyDescent="0.25">
      <c r="B2440" s="250">
        <v>2377</v>
      </c>
      <c r="C2440" s="249">
        <v>134.22822409648396</v>
      </c>
    </row>
    <row r="2441" spans="2:3" x14ac:dyDescent="0.25">
      <c r="B2441" s="250">
        <v>2378</v>
      </c>
      <c r="C2441" s="249">
        <v>99.757093105512254</v>
      </c>
    </row>
    <row r="2442" spans="2:3" x14ac:dyDescent="0.25">
      <c r="B2442" s="250">
        <v>2379</v>
      </c>
      <c r="C2442" s="249">
        <v>131.31821673454101</v>
      </c>
    </row>
    <row r="2443" spans="2:3" x14ac:dyDescent="0.25">
      <c r="B2443" s="250">
        <v>2380</v>
      </c>
      <c r="C2443" s="249">
        <v>103.46605984264822</v>
      </c>
    </row>
    <row r="2444" spans="2:3" x14ac:dyDescent="0.25">
      <c r="B2444" s="250">
        <v>2381</v>
      </c>
      <c r="C2444" s="249">
        <v>125.32146846109437</v>
      </c>
    </row>
    <row r="2445" spans="2:3" x14ac:dyDescent="0.25">
      <c r="B2445" s="250">
        <v>2382</v>
      </c>
      <c r="C2445" s="249">
        <v>101.94425827501711</v>
      </c>
    </row>
    <row r="2446" spans="2:3" x14ac:dyDescent="0.25">
      <c r="B2446" s="250">
        <v>2383</v>
      </c>
      <c r="C2446" s="249">
        <v>104.37234312428529</v>
      </c>
    </row>
    <row r="2447" spans="2:3" x14ac:dyDescent="0.25">
      <c r="B2447" s="250">
        <v>2384</v>
      </c>
      <c r="C2447" s="249">
        <v>153.91184130990268</v>
      </c>
    </row>
    <row r="2448" spans="2:3" x14ac:dyDescent="0.25">
      <c r="B2448" s="250">
        <v>2385</v>
      </c>
      <c r="C2448" s="249">
        <v>130.96236053217257</v>
      </c>
    </row>
    <row r="2449" spans="2:3" x14ac:dyDescent="0.25">
      <c r="B2449" s="250">
        <v>2386</v>
      </c>
      <c r="C2449" s="249">
        <v>124.11568867914079</v>
      </c>
    </row>
    <row r="2450" spans="2:3" x14ac:dyDescent="0.25">
      <c r="B2450" s="250">
        <v>2387</v>
      </c>
      <c r="C2450" s="249">
        <v>116.07766093760959</v>
      </c>
    </row>
    <row r="2451" spans="2:3" x14ac:dyDescent="0.25">
      <c r="B2451" s="250">
        <v>2388</v>
      </c>
      <c r="C2451" s="249">
        <v>134.67579797970583</v>
      </c>
    </row>
    <row r="2452" spans="2:3" x14ac:dyDescent="0.25">
      <c r="B2452" s="250">
        <v>2389</v>
      </c>
      <c r="C2452" s="249">
        <v>179.26809355596069</v>
      </c>
    </row>
    <row r="2453" spans="2:3" x14ac:dyDescent="0.25">
      <c r="B2453" s="250">
        <v>2390</v>
      </c>
      <c r="C2453" s="249">
        <v>170.963758874582</v>
      </c>
    </row>
    <row r="2454" spans="2:3" x14ac:dyDescent="0.25">
      <c r="B2454" s="250">
        <v>2391</v>
      </c>
      <c r="C2454" s="249">
        <v>126.09183953392662</v>
      </c>
    </row>
    <row r="2455" spans="2:3" x14ac:dyDescent="0.25">
      <c r="B2455" s="250">
        <v>2392</v>
      </c>
      <c r="C2455" s="249">
        <v>104.64424559705279</v>
      </c>
    </row>
    <row r="2456" spans="2:3" x14ac:dyDescent="0.25">
      <c r="B2456" s="250">
        <v>2393</v>
      </c>
      <c r="C2456" s="249">
        <v>136.5426080030021</v>
      </c>
    </row>
    <row r="2457" spans="2:3" x14ac:dyDescent="0.25">
      <c r="B2457" s="250">
        <v>2394</v>
      </c>
      <c r="C2457" s="249">
        <v>151.28079795749284</v>
      </c>
    </row>
    <row r="2458" spans="2:3" x14ac:dyDescent="0.25">
      <c r="B2458" s="250">
        <v>2395</v>
      </c>
      <c r="C2458" s="249">
        <v>114.21503884468433</v>
      </c>
    </row>
    <row r="2459" spans="2:3" x14ac:dyDescent="0.25">
      <c r="B2459" s="250">
        <v>2396</v>
      </c>
      <c r="C2459" s="249">
        <v>127.90412990948016</v>
      </c>
    </row>
    <row r="2460" spans="2:3" x14ac:dyDescent="0.25">
      <c r="B2460" s="250">
        <v>2397</v>
      </c>
      <c r="C2460" s="249">
        <v>123.15330183403253</v>
      </c>
    </row>
    <row r="2461" spans="2:3" x14ac:dyDescent="0.25">
      <c r="B2461" s="250">
        <v>2398</v>
      </c>
      <c r="C2461" s="249">
        <v>83.287894702634276</v>
      </c>
    </row>
    <row r="2462" spans="2:3" x14ac:dyDescent="0.25">
      <c r="B2462" s="250">
        <v>2399</v>
      </c>
      <c r="C2462" s="249">
        <v>85.251856409442183</v>
      </c>
    </row>
    <row r="2463" spans="2:3" x14ac:dyDescent="0.25">
      <c r="B2463" s="250">
        <v>2400</v>
      </c>
      <c r="C2463" s="249">
        <v>108.08211553499892</v>
      </c>
    </row>
    <row r="2464" spans="2:3" x14ac:dyDescent="0.25">
      <c r="B2464" s="250">
        <v>2401</v>
      </c>
      <c r="C2464" s="249">
        <v>130.97161012288714</v>
      </c>
    </row>
    <row r="2465" spans="2:3" x14ac:dyDescent="0.25">
      <c r="B2465" s="250">
        <v>2402</v>
      </c>
      <c r="C2465" s="249">
        <v>98.516276725916214</v>
      </c>
    </row>
    <row r="2466" spans="2:3" x14ac:dyDescent="0.25">
      <c r="B2466" s="250">
        <v>2403</v>
      </c>
      <c r="C2466" s="249">
        <v>106.7868051155026</v>
      </c>
    </row>
    <row r="2467" spans="2:3" x14ac:dyDescent="0.25">
      <c r="B2467" s="250">
        <v>2404</v>
      </c>
      <c r="C2467" s="249">
        <v>90.168123582230251</v>
      </c>
    </row>
    <row r="2468" spans="2:3" x14ac:dyDescent="0.25">
      <c r="B2468" s="250">
        <v>2405</v>
      </c>
      <c r="C2468" s="249">
        <v>114.56561568061947</v>
      </c>
    </row>
    <row r="2469" spans="2:3" x14ac:dyDescent="0.25">
      <c r="B2469" s="250">
        <v>2406</v>
      </c>
      <c r="C2469" s="249">
        <v>100.63568548548206</v>
      </c>
    </row>
    <row r="2470" spans="2:3" x14ac:dyDescent="0.25">
      <c r="B2470" s="250">
        <v>2407</v>
      </c>
      <c r="C2470" s="249">
        <v>139.29819469365094</v>
      </c>
    </row>
    <row r="2471" spans="2:3" x14ac:dyDescent="0.25">
      <c r="B2471" s="250">
        <v>2408</v>
      </c>
      <c r="C2471" s="249">
        <v>141.44330425588498</v>
      </c>
    </row>
    <row r="2472" spans="2:3" x14ac:dyDescent="0.25">
      <c r="B2472" s="250">
        <v>2409</v>
      </c>
      <c r="C2472" s="249">
        <v>103.01532203761558</v>
      </c>
    </row>
    <row r="2473" spans="2:3" x14ac:dyDescent="0.25">
      <c r="B2473" s="250">
        <v>2410</v>
      </c>
      <c r="C2473" s="249">
        <v>100.80836400670638</v>
      </c>
    </row>
    <row r="2474" spans="2:3" x14ac:dyDescent="0.25">
      <c r="B2474" s="250">
        <v>2411</v>
      </c>
      <c r="C2474" s="249">
        <v>108.15057192255951</v>
      </c>
    </row>
    <row r="2475" spans="2:3" x14ac:dyDescent="0.25">
      <c r="B2475" s="250">
        <v>2412</v>
      </c>
      <c r="C2475" s="249">
        <v>94.456631295528723</v>
      </c>
    </row>
    <row r="2476" spans="2:3" x14ac:dyDescent="0.25">
      <c r="B2476" s="250">
        <v>2413</v>
      </c>
      <c r="C2476" s="249">
        <v>92.951921636420977</v>
      </c>
    </row>
    <row r="2477" spans="2:3" x14ac:dyDescent="0.25">
      <c r="B2477" s="250">
        <v>2414</v>
      </c>
      <c r="C2477" s="249">
        <v>69.165543433074703</v>
      </c>
    </row>
    <row r="2478" spans="2:3" x14ac:dyDescent="0.25">
      <c r="B2478" s="250">
        <v>2415</v>
      </c>
      <c r="C2478" s="249">
        <v>65.58952592317317</v>
      </c>
    </row>
    <row r="2479" spans="2:3" x14ac:dyDescent="0.25">
      <c r="B2479" s="250">
        <v>2416</v>
      </c>
      <c r="C2479" s="249">
        <v>51.32951101217138</v>
      </c>
    </row>
    <row r="2480" spans="2:3" x14ac:dyDescent="0.25">
      <c r="B2480" s="250">
        <v>2417</v>
      </c>
      <c r="C2480" s="249">
        <v>112.64191013255844</v>
      </c>
    </row>
    <row r="2481" spans="2:3" x14ac:dyDescent="0.25">
      <c r="B2481" s="250">
        <v>2418</v>
      </c>
      <c r="C2481" s="249">
        <v>137.83638170980856</v>
      </c>
    </row>
    <row r="2482" spans="2:3" x14ac:dyDescent="0.25">
      <c r="B2482" s="250">
        <v>2419</v>
      </c>
      <c r="C2482" s="249">
        <v>158.76240498293521</v>
      </c>
    </row>
    <row r="2483" spans="2:3" x14ac:dyDescent="0.25">
      <c r="B2483" s="250">
        <v>2420</v>
      </c>
      <c r="C2483" s="249">
        <v>115.34631899880311</v>
      </c>
    </row>
    <row r="2484" spans="2:3" x14ac:dyDescent="0.25">
      <c r="B2484" s="250">
        <v>2421</v>
      </c>
      <c r="C2484" s="249">
        <v>118.25692896648009</v>
      </c>
    </row>
    <row r="2485" spans="2:3" x14ac:dyDescent="0.25">
      <c r="B2485" s="250">
        <v>2422</v>
      </c>
      <c r="C2485" s="249">
        <v>100.06260403347878</v>
      </c>
    </row>
    <row r="2486" spans="2:3" x14ac:dyDescent="0.25">
      <c r="B2486" s="250">
        <v>2423</v>
      </c>
      <c r="C2486" s="249">
        <v>91.046550101385066</v>
      </c>
    </row>
    <row r="2487" spans="2:3" x14ac:dyDescent="0.25">
      <c r="B2487" s="250">
        <v>2424</v>
      </c>
      <c r="C2487" s="249">
        <v>83.342625151280373</v>
      </c>
    </row>
    <row r="2488" spans="2:3" x14ac:dyDescent="0.25">
      <c r="B2488" s="250">
        <v>2425</v>
      </c>
      <c r="C2488" s="249">
        <v>59.258212724704123</v>
      </c>
    </row>
    <row r="2489" spans="2:3" x14ac:dyDescent="0.25">
      <c r="B2489" s="250">
        <v>2426</v>
      </c>
      <c r="C2489" s="249">
        <v>142.19387176745866</v>
      </c>
    </row>
    <row r="2490" spans="2:3" x14ac:dyDescent="0.25">
      <c r="B2490" s="250">
        <v>2427</v>
      </c>
      <c r="C2490" s="249">
        <v>121.53700573795027</v>
      </c>
    </row>
    <row r="2491" spans="2:3" x14ac:dyDescent="0.25">
      <c r="B2491" s="250">
        <v>2428</v>
      </c>
      <c r="C2491" s="249">
        <v>121.0260099707875</v>
      </c>
    </row>
    <row r="2492" spans="2:3" x14ac:dyDescent="0.25">
      <c r="B2492" s="250">
        <v>2429</v>
      </c>
      <c r="C2492" s="249">
        <v>133.91063457670901</v>
      </c>
    </row>
    <row r="2493" spans="2:3" x14ac:dyDescent="0.25">
      <c r="B2493" s="250">
        <v>2430</v>
      </c>
      <c r="C2493" s="249">
        <v>104.88520518406293</v>
      </c>
    </row>
    <row r="2494" spans="2:3" x14ac:dyDescent="0.25">
      <c r="B2494" s="250">
        <v>2431</v>
      </c>
      <c r="C2494" s="249">
        <v>85.312190177476907</v>
      </c>
    </row>
    <row r="2495" spans="2:3" x14ac:dyDescent="0.25">
      <c r="B2495" s="250">
        <v>2432</v>
      </c>
      <c r="C2495" s="249">
        <v>103.48993344395679</v>
      </c>
    </row>
    <row r="2496" spans="2:3" x14ac:dyDescent="0.25">
      <c r="B2496" s="250">
        <v>2433</v>
      </c>
      <c r="C2496" s="249">
        <v>110.4718410598621</v>
      </c>
    </row>
    <row r="2497" spans="2:3" x14ac:dyDescent="0.25">
      <c r="B2497" s="250">
        <v>2434</v>
      </c>
      <c r="C2497" s="249">
        <v>131.97176759945987</v>
      </c>
    </row>
    <row r="2498" spans="2:3" x14ac:dyDescent="0.25">
      <c r="B2498" s="250">
        <v>2435</v>
      </c>
      <c r="C2498" s="249">
        <v>119.23195563577914</v>
      </c>
    </row>
    <row r="2499" spans="2:3" x14ac:dyDescent="0.25">
      <c r="B2499" s="250">
        <v>2436</v>
      </c>
      <c r="C2499" s="249">
        <v>123.02586521182192</v>
      </c>
    </row>
    <row r="2500" spans="2:3" x14ac:dyDescent="0.25">
      <c r="B2500" s="250">
        <v>2437</v>
      </c>
      <c r="C2500" s="249">
        <v>138.5231918109545</v>
      </c>
    </row>
    <row r="2501" spans="2:3" x14ac:dyDescent="0.25">
      <c r="B2501" s="250">
        <v>2438</v>
      </c>
      <c r="C2501" s="249">
        <v>84.100108105281407</v>
      </c>
    </row>
    <row r="2502" spans="2:3" x14ac:dyDescent="0.25">
      <c r="B2502" s="250">
        <v>2439</v>
      </c>
      <c r="C2502" s="249">
        <v>104.60595469351441</v>
      </c>
    </row>
    <row r="2503" spans="2:3" x14ac:dyDescent="0.25">
      <c r="B2503" s="250">
        <v>2440</v>
      </c>
      <c r="C2503" s="249">
        <v>135.23454168856176</v>
      </c>
    </row>
    <row r="2504" spans="2:3" x14ac:dyDescent="0.25">
      <c r="B2504" s="250">
        <v>2441</v>
      </c>
      <c r="C2504" s="249">
        <v>164.73205050587401</v>
      </c>
    </row>
    <row r="2505" spans="2:3" x14ac:dyDescent="0.25">
      <c r="B2505" s="250">
        <v>2442</v>
      </c>
      <c r="C2505" s="249">
        <v>147.27782935207833</v>
      </c>
    </row>
    <row r="2506" spans="2:3" x14ac:dyDescent="0.25">
      <c r="B2506" s="250">
        <v>2443</v>
      </c>
      <c r="C2506" s="249">
        <v>87.594352065332799</v>
      </c>
    </row>
    <row r="2507" spans="2:3" x14ac:dyDescent="0.25">
      <c r="B2507" s="250">
        <v>2444</v>
      </c>
      <c r="C2507" s="249">
        <v>100.00386216410404</v>
      </c>
    </row>
    <row r="2508" spans="2:3" x14ac:dyDescent="0.25">
      <c r="B2508" s="250">
        <v>2445</v>
      </c>
      <c r="C2508" s="249">
        <v>113.11600165879105</v>
      </c>
    </row>
    <row r="2509" spans="2:3" x14ac:dyDescent="0.25">
      <c r="B2509" s="250">
        <v>2446</v>
      </c>
      <c r="C2509" s="249">
        <v>148.73462894624203</v>
      </c>
    </row>
    <row r="2510" spans="2:3" x14ac:dyDescent="0.25">
      <c r="B2510" s="250">
        <v>2447</v>
      </c>
      <c r="C2510" s="249">
        <v>105.07419720338326</v>
      </c>
    </row>
    <row r="2511" spans="2:3" x14ac:dyDescent="0.25">
      <c r="B2511" s="250">
        <v>2448</v>
      </c>
      <c r="C2511" s="249">
        <v>110.41319586145104</v>
      </c>
    </row>
    <row r="2512" spans="2:3" x14ac:dyDescent="0.25">
      <c r="B2512" s="250">
        <v>2449</v>
      </c>
      <c r="C2512" s="249">
        <v>174.11180311733003</v>
      </c>
    </row>
    <row r="2513" spans="2:3" x14ac:dyDescent="0.25">
      <c r="B2513" s="250">
        <v>2450</v>
      </c>
      <c r="C2513" s="249">
        <v>132.48315736377737</v>
      </c>
    </row>
    <row r="2514" spans="2:3" x14ac:dyDescent="0.25">
      <c r="B2514" s="250">
        <v>2451</v>
      </c>
      <c r="C2514" s="249">
        <v>99.871462701979453</v>
      </c>
    </row>
    <row r="2515" spans="2:3" x14ac:dyDescent="0.25">
      <c r="B2515" s="250">
        <v>2452</v>
      </c>
      <c r="C2515" s="249">
        <v>119.22036133055346</v>
      </c>
    </row>
    <row r="2516" spans="2:3" x14ac:dyDescent="0.25">
      <c r="B2516" s="250">
        <v>2453</v>
      </c>
      <c r="C2516" s="249">
        <v>141.17473265056324</v>
      </c>
    </row>
    <row r="2517" spans="2:3" x14ac:dyDescent="0.25">
      <c r="B2517" s="250">
        <v>2454</v>
      </c>
      <c r="C2517" s="249">
        <v>120.9299080752629</v>
      </c>
    </row>
    <row r="2518" spans="2:3" x14ac:dyDescent="0.25">
      <c r="B2518" s="250">
        <v>2455</v>
      </c>
      <c r="C2518" s="249">
        <v>114.0428064000978</v>
      </c>
    </row>
    <row r="2519" spans="2:3" x14ac:dyDescent="0.25">
      <c r="B2519" s="250">
        <v>2456</v>
      </c>
      <c r="C2519" s="249">
        <v>124.69468894775136</v>
      </c>
    </row>
    <row r="2520" spans="2:3" x14ac:dyDescent="0.25">
      <c r="B2520" s="250">
        <v>2457</v>
      </c>
      <c r="C2520" s="249">
        <v>109.69661359551783</v>
      </c>
    </row>
    <row r="2521" spans="2:3" x14ac:dyDescent="0.25">
      <c r="B2521" s="250">
        <v>2458</v>
      </c>
      <c r="C2521" s="249">
        <v>105.59002721486988</v>
      </c>
    </row>
    <row r="2522" spans="2:3" x14ac:dyDescent="0.25">
      <c r="B2522" s="250">
        <v>2459</v>
      </c>
      <c r="C2522" s="249">
        <v>118.98252167917724</v>
      </c>
    </row>
    <row r="2523" spans="2:3" x14ac:dyDescent="0.25">
      <c r="B2523" s="250">
        <v>2460</v>
      </c>
      <c r="C2523" s="249">
        <v>112.44223371593417</v>
      </c>
    </row>
    <row r="2524" spans="2:3" x14ac:dyDescent="0.25">
      <c r="B2524" s="250">
        <v>2461</v>
      </c>
      <c r="C2524" s="249">
        <v>108.4555920950942</v>
      </c>
    </row>
    <row r="2525" spans="2:3" x14ac:dyDescent="0.25">
      <c r="B2525" s="250">
        <v>2462</v>
      </c>
      <c r="C2525" s="249">
        <v>118.60068043354981</v>
      </c>
    </row>
    <row r="2526" spans="2:3" x14ac:dyDescent="0.25">
      <c r="B2526" s="250">
        <v>2463</v>
      </c>
      <c r="C2526" s="249">
        <v>127.65886019935853</v>
      </c>
    </row>
    <row r="2527" spans="2:3" x14ac:dyDescent="0.25">
      <c r="B2527" s="250">
        <v>2464</v>
      </c>
      <c r="C2527" s="249">
        <v>116.42723490968666</v>
      </c>
    </row>
    <row r="2528" spans="2:3" x14ac:dyDescent="0.25">
      <c r="B2528" s="250">
        <v>2465</v>
      </c>
      <c r="C2528" s="249">
        <v>111.63136713084633</v>
      </c>
    </row>
    <row r="2529" spans="2:3" x14ac:dyDescent="0.25">
      <c r="B2529" s="250">
        <v>2466</v>
      </c>
      <c r="C2529" s="249">
        <v>145.39110731501884</v>
      </c>
    </row>
    <row r="2530" spans="2:3" x14ac:dyDescent="0.25">
      <c r="B2530" s="250">
        <v>2467</v>
      </c>
      <c r="C2530" s="249">
        <v>171.70816560869807</v>
      </c>
    </row>
    <row r="2531" spans="2:3" x14ac:dyDescent="0.25">
      <c r="B2531" s="250">
        <v>2468</v>
      </c>
      <c r="C2531" s="249">
        <v>90.65542434395789</v>
      </c>
    </row>
    <row r="2532" spans="2:3" x14ac:dyDescent="0.25">
      <c r="B2532" s="250">
        <v>2469</v>
      </c>
      <c r="C2532" s="249">
        <v>129.71273199046325</v>
      </c>
    </row>
    <row r="2533" spans="2:3" x14ac:dyDescent="0.25">
      <c r="B2533" s="250">
        <v>2470</v>
      </c>
      <c r="C2533" s="249">
        <v>121.63931580012181</v>
      </c>
    </row>
    <row r="2534" spans="2:3" x14ac:dyDescent="0.25">
      <c r="B2534" s="250">
        <v>2471</v>
      </c>
      <c r="C2534" s="249">
        <v>141.09652848190768</v>
      </c>
    </row>
    <row r="2535" spans="2:3" x14ac:dyDescent="0.25">
      <c r="B2535" s="250">
        <v>2472</v>
      </c>
      <c r="C2535" s="249">
        <v>115.90622051670118</v>
      </c>
    </row>
    <row r="2536" spans="2:3" x14ac:dyDescent="0.25">
      <c r="B2536" s="250">
        <v>2473</v>
      </c>
      <c r="C2536" s="249">
        <v>140.47989433363426</v>
      </c>
    </row>
    <row r="2537" spans="2:3" x14ac:dyDescent="0.25">
      <c r="B2537" s="250">
        <v>2474</v>
      </c>
      <c r="C2537" s="249">
        <v>96.881535240193443</v>
      </c>
    </row>
    <row r="2538" spans="2:3" x14ac:dyDescent="0.25">
      <c r="B2538" s="250">
        <v>2475</v>
      </c>
      <c r="C2538" s="249">
        <v>139.01097303325926</v>
      </c>
    </row>
    <row r="2539" spans="2:3" x14ac:dyDescent="0.25">
      <c r="B2539" s="250">
        <v>2476</v>
      </c>
      <c r="C2539" s="249">
        <v>91.03012439167486</v>
      </c>
    </row>
    <row r="2540" spans="2:3" x14ac:dyDescent="0.25">
      <c r="B2540" s="250">
        <v>2477</v>
      </c>
      <c r="C2540" s="249">
        <v>107.85750931233817</v>
      </c>
    </row>
    <row r="2541" spans="2:3" x14ac:dyDescent="0.25">
      <c r="B2541" s="250">
        <v>2478</v>
      </c>
      <c r="C2541" s="249">
        <v>163.15936364956224</v>
      </c>
    </row>
    <row r="2542" spans="2:3" x14ac:dyDescent="0.25">
      <c r="B2542" s="250">
        <v>2479</v>
      </c>
      <c r="C2542" s="249">
        <v>125.34169135549605</v>
      </c>
    </row>
    <row r="2543" spans="2:3" x14ac:dyDescent="0.25">
      <c r="B2543" s="250">
        <v>2480</v>
      </c>
      <c r="C2543" s="249">
        <v>138.1992655347579</v>
      </c>
    </row>
    <row r="2544" spans="2:3" x14ac:dyDescent="0.25">
      <c r="B2544" s="250">
        <v>2481</v>
      </c>
      <c r="C2544" s="249">
        <v>97.214880378010491</v>
      </c>
    </row>
    <row r="2545" spans="2:3" x14ac:dyDescent="0.25">
      <c r="B2545" s="250">
        <v>2482</v>
      </c>
      <c r="C2545" s="249">
        <v>114.07229792219012</v>
      </c>
    </row>
    <row r="2546" spans="2:3" x14ac:dyDescent="0.25">
      <c r="B2546" s="250">
        <v>2483</v>
      </c>
      <c r="C2546" s="249">
        <v>69.387835682478084</v>
      </c>
    </row>
    <row r="2547" spans="2:3" x14ac:dyDescent="0.25">
      <c r="B2547" s="250">
        <v>2484</v>
      </c>
      <c r="C2547" s="249">
        <v>140.68809507096799</v>
      </c>
    </row>
    <row r="2548" spans="2:3" x14ac:dyDescent="0.25">
      <c r="B2548" s="250">
        <v>2485</v>
      </c>
      <c r="C2548" s="249">
        <v>133.06566249835393</v>
      </c>
    </row>
    <row r="2549" spans="2:3" x14ac:dyDescent="0.25">
      <c r="B2549" s="250">
        <v>2486</v>
      </c>
      <c r="C2549" s="249">
        <v>97.9356146768136</v>
      </c>
    </row>
    <row r="2550" spans="2:3" x14ac:dyDescent="0.25">
      <c r="B2550" s="250">
        <v>2487</v>
      </c>
      <c r="C2550" s="249">
        <v>134.9070284983857</v>
      </c>
    </row>
    <row r="2551" spans="2:3" x14ac:dyDescent="0.25">
      <c r="B2551" s="250">
        <v>2488</v>
      </c>
      <c r="C2551" s="249">
        <v>91.994397728161715</v>
      </c>
    </row>
    <row r="2552" spans="2:3" x14ac:dyDescent="0.25">
      <c r="B2552" s="250">
        <v>2489</v>
      </c>
      <c r="C2552" s="249">
        <v>143.61460040591345</v>
      </c>
    </row>
    <row r="2553" spans="2:3" x14ac:dyDescent="0.25">
      <c r="B2553" s="250">
        <v>2490</v>
      </c>
      <c r="C2553" s="249">
        <v>112.28098586898102</v>
      </c>
    </row>
    <row r="2554" spans="2:3" x14ac:dyDescent="0.25">
      <c r="B2554" s="250">
        <v>2491</v>
      </c>
      <c r="C2554" s="249">
        <v>110.65162309269063</v>
      </c>
    </row>
    <row r="2555" spans="2:3" x14ac:dyDescent="0.25">
      <c r="B2555" s="250">
        <v>2492</v>
      </c>
      <c r="C2555" s="249">
        <v>126.43073710985421</v>
      </c>
    </row>
    <row r="2556" spans="2:3" x14ac:dyDescent="0.25">
      <c r="B2556" s="250">
        <v>2493</v>
      </c>
      <c r="C2556" s="249">
        <v>162.08269734979768</v>
      </c>
    </row>
    <row r="2557" spans="2:3" x14ac:dyDescent="0.25">
      <c r="B2557" s="250">
        <v>2494</v>
      </c>
      <c r="C2557" s="249">
        <v>74.842134002770251</v>
      </c>
    </row>
    <row r="2558" spans="2:3" x14ac:dyDescent="0.25">
      <c r="B2558" s="250">
        <v>2495</v>
      </c>
      <c r="C2558" s="249">
        <v>111.3397493237714</v>
      </c>
    </row>
    <row r="2559" spans="2:3" x14ac:dyDescent="0.25">
      <c r="B2559" s="250">
        <v>2496</v>
      </c>
      <c r="C2559" s="249">
        <v>132.67899332491479</v>
      </c>
    </row>
    <row r="2560" spans="2:3" x14ac:dyDescent="0.25">
      <c r="B2560" s="250">
        <v>2497</v>
      </c>
      <c r="C2560" s="249">
        <v>93.916849179867299</v>
      </c>
    </row>
    <row r="2561" spans="2:3" x14ac:dyDescent="0.25">
      <c r="B2561" s="250">
        <v>2498</v>
      </c>
      <c r="C2561" s="249">
        <v>161.29321062529584</v>
      </c>
    </row>
    <row r="2562" spans="2:3" x14ac:dyDescent="0.25">
      <c r="B2562" s="250">
        <v>2499</v>
      </c>
      <c r="C2562" s="249">
        <v>103.71079404282526</v>
      </c>
    </row>
    <row r="2563" spans="2:3" x14ac:dyDescent="0.25">
      <c r="B2563" s="250">
        <v>2500</v>
      </c>
      <c r="C2563" s="249">
        <v>101.88044341100729</v>
      </c>
    </row>
    <row r="2564" spans="2:3" x14ac:dyDescent="0.25">
      <c r="B2564" s="250">
        <v>2501</v>
      </c>
      <c r="C2564" s="249">
        <v>122.87426794138165</v>
      </c>
    </row>
    <row r="2565" spans="2:3" x14ac:dyDescent="0.25">
      <c r="B2565" s="250">
        <v>2502</v>
      </c>
      <c r="C2565" s="249">
        <v>137.39020224240318</v>
      </c>
    </row>
    <row r="2566" spans="2:3" x14ac:dyDescent="0.25">
      <c r="B2566" s="250">
        <v>2503</v>
      </c>
      <c r="C2566" s="249">
        <v>97.881293442413295</v>
      </c>
    </row>
    <row r="2567" spans="2:3" x14ac:dyDescent="0.25">
      <c r="B2567" s="250">
        <v>2504</v>
      </c>
      <c r="C2567" s="249">
        <v>132.93724475406876</v>
      </c>
    </row>
    <row r="2568" spans="2:3" x14ac:dyDescent="0.25">
      <c r="B2568" s="250">
        <v>2505</v>
      </c>
      <c r="C2568" s="249">
        <v>125.26217476752231</v>
      </c>
    </row>
    <row r="2569" spans="2:3" x14ac:dyDescent="0.25">
      <c r="B2569" s="250">
        <v>2506</v>
      </c>
      <c r="C2569" s="249">
        <v>133.65878168262529</v>
      </c>
    </row>
    <row r="2570" spans="2:3" x14ac:dyDescent="0.25">
      <c r="B2570" s="250">
        <v>2507</v>
      </c>
      <c r="C2570" s="249">
        <v>144.69686631881632</v>
      </c>
    </row>
    <row r="2571" spans="2:3" x14ac:dyDescent="0.25">
      <c r="B2571" s="250">
        <v>2508</v>
      </c>
      <c r="C2571" s="249">
        <v>111.27639129873171</v>
      </c>
    </row>
    <row r="2572" spans="2:3" x14ac:dyDescent="0.25">
      <c r="B2572" s="250">
        <v>2509</v>
      </c>
      <c r="C2572" s="249">
        <v>93.252386093204393</v>
      </c>
    </row>
    <row r="2573" spans="2:3" x14ac:dyDescent="0.25">
      <c r="B2573" s="250">
        <v>2510</v>
      </c>
      <c r="C2573" s="249">
        <v>109.02028507696086</v>
      </c>
    </row>
    <row r="2574" spans="2:3" x14ac:dyDescent="0.25">
      <c r="B2574" s="250">
        <v>2511</v>
      </c>
      <c r="C2574" s="249">
        <v>125.73671563945929</v>
      </c>
    </row>
    <row r="2575" spans="2:3" x14ac:dyDescent="0.25">
      <c r="B2575" s="250">
        <v>2512</v>
      </c>
      <c r="C2575" s="249">
        <v>135.25811698235898</v>
      </c>
    </row>
    <row r="2576" spans="2:3" x14ac:dyDescent="0.25">
      <c r="B2576" s="250">
        <v>2513</v>
      </c>
      <c r="C2576" s="249">
        <v>122.30246391042702</v>
      </c>
    </row>
    <row r="2577" spans="2:3" x14ac:dyDescent="0.25">
      <c r="B2577" s="250">
        <v>2514</v>
      </c>
      <c r="C2577" s="249">
        <v>112.79076377731135</v>
      </c>
    </row>
    <row r="2578" spans="2:3" x14ac:dyDescent="0.25">
      <c r="B2578" s="250">
        <v>2515</v>
      </c>
      <c r="C2578" s="249">
        <v>87.62987561507812</v>
      </c>
    </row>
    <row r="2579" spans="2:3" x14ac:dyDescent="0.25">
      <c r="B2579" s="250">
        <v>2516</v>
      </c>
      <c r="C2579" s="249">
        <v>84.620338649980127</v>
      </c>
    </row>
    <row r="2580" spans="2:3" x14ac:dyDescent="0.25">
      <c r="B2580" s="250">
        <v>2517</v>
      </c>
      <c r="C2580" s="249">
        <v>95.85282699000544</v>
      </c>
    </row>
    <row r="2581" spans="2:3" x14ac:dyDescent="0.25">
      <c r="B2581" s="250">
        <v>2518</v>
      </c>
      <c r="C2581" s="249">
        <v>132.16473992502733</v>
      </c>
    </row>
    <row r="2582" spans="2:3" x14ac:dyDescent="0.25">
      <c r="B2582" s="250">
        <v>2519</v>
      </c>
      <c r="C2582" s="249">
        <v>134.00357313161007</v>
      </c>
    </row>
    <row r="2583" spans="2:3" x14ac:dyDescent="0.25">
      <c r="B2583" s="250">
        <v>2520</v>
      </c>
      <c r="C2583" s="249">
        <v>98.451783292877437</v>
      </c>
    </row>
    <row r="2584" spans="2:3" x14ac:dyDescent="0.25">
      <c r="B2584" s="250">
        <v>2521</v>
      </c>
      <c r="C2584" s="249">
        <v>96.747360269504824</v>
      </c>
    </row>
    <row r="2585" spans="2:3" x14ac:dyDescent="0.25">
      <c r="B2585" s="250">
        <v>2522</v>
      </c>
      <c r="C2585" s="249">
        <v>126.34762373578431</v>
      </c>
    </row>
    <row r="2586" spans="2:3" x14ac:dyDescent="0.25">
      <c r="B2586" s="250">
        <v>2523</v>
      </c>
      <c r="C2586" s="249">
        <v>139.59054008361599</v>
      </c>
    </row>
    <row r="2587" spans="2:3" x14ac:dyDescent="0.25">
      <c r="B2587" s="250">
        <v>2524</v>
      </c>
      <c r="C2587" s="249">
        <v>102.93418536047288</v>
      </c>
    </row>
    <row r="2588" spans="2:3" x14ac:dyDescent="0.25">
      <c r="B2588" s="250">
        <v>2525</v>
      </c>
      <c r="C2588" s="249">
        <v>138.00060145104135</v>
      </c>
    </row>
    <row r="2589" spans="2:3" x14ac:dyDescent="0.25">
      <c r="B2589" s="250">
        <v>2526</v>
      </c>
      <c r="C2589" s="249">
        <v>78.63458658916818</v>
      </c>
    </row>
    <row r="2590" spans="2:3" x14ac:dyDescent="0.25">
      <c r="B2590" s="250">
        <v>2527</v>
      </c>
      <c r="C2590" s="249">
        <v>120.95152622748013</v>
      </c>
    </row>
    <row r="2591" spans="2:3" x14ac:dyDescent="0.25">
      <c r="B2591" s="250">
        <v>2528</v>
      </c>
      <c r="C2591" s="249">
        <v>151.0486431021497</v>
      </c>
    </row>
    <row r="2592" spans="2:3" x14ac:dyDescent="0.25">
      <c r="B2592" s="250">
        <v>2529</v>
      </c>
      <c r="C2592" s="249">
        <v>146.87438176406914</v>
      </c>
    </row>
    <row r="2593" spans="2:3" x14ac:dyDescent="0.25">
      <c r="B2593" s="250">
        <v>2530</v>
      </c>
      <c r="C2593" s="249">
        <v>107.5413386012799</v>
      </c>
    </row>
    <row r="2594" spans="2:3" x14ac:dyDescent="0.25">
      <c r="B2594" s="250">
        <v>2531</v>
      </c>
      <c r="C2594" s="249">
        <v>108.62634841491298</v>
      </c>
    </row>
    <row r="2595" spans="2:3" x14ac:dyDescent="0.25">
      <c r="B2595" s="250">
        <v>2532</v>
      </c>
      <c r="C2595" s="249">
        <v>116.52000797442395</v>
      </c>
    </row>
    <row r="2596" spans="2:3" x14ac:dyDescent="0.25">
      <c r="B2596" s="250">
        <v>2533</v>
      </c>
      <c r="C2596" s="249">
        <v>104.79615524987491</v>
      </c>
    </row>
    <row r="2597" spans="2:3" x14ac:dyDescent="0.25">
      <c r="B2597" s="250">
        <v>2534</v>
      </c>
      <c r="C2597" s="249">
        <v>126.31178102065694</v>
      </c>
    </row>
    <row r="2598" spans="2:3" x14ac:dyDescent="0.25">
      <c r="B2598" s="250">
        <v>2535</v>
      </c>
      <c r="C2598" s="249">
        <v>124.87347016232469</v>
      </c>
    </row>
    <row r="2599" spans="2:3" x14ac:dyDescent="0.25">
      <c r="B2599" s="250">
        <v>2536</v>
      </c>
      <c r="C2599" s="249">
        <v>117.91800868663502</v>
      </c>
    </row>
    <row r="2600" spans="2:3" x14ac:dyDescent="0.25">
      <c r="B2600" s="250">
        <v>2537</v>
      </c>
      <c r="C2600" s="249">
        <v>106.82868177230159</v>
      </c>
    </row>
    <row r="2601" spans="2:3" x14ac:dyDescent="0.25">
      <c r="B2601" s="250">
        <v>2538</v>
      </c>
      <c r="C2601" s="249">
        <v>81.837567480487479</v>
      </c>
    </row>
    <row r="2602" spans="2:3" x14ac:dyDescent="0.25">
      <c r="B2602" s="250">
        <v>2539</v>
      </c>
      <c r="C2602" s="249">
        <v>115.49829207950519</v>
      </c>
    </row>
    <row r="2603" spans="2:3" x14ac:dyDescent="0.25">
      <c r="B2603" s="250">
        <v>2540</v>
      </c>
      <c r="C2603" s="249">
        <v>84.125117249562834</v>
      </c>
    </row>
    <row r="2604" spans="2:3" x14ac:dyDescent="0.25">
      <c r="B2604" s="250">
        <v>2541</v>
      </c>
      <c r="C2604" s="249">
        <v>134.89025143569273</v>
      </c>
    </row>
    <row r="2605" spans="2:3" x14ac:dyDescent="0.25">
      <c r="B2605" s="250">
        <v>2542</v>
      </c>
      <c r="C2605" s="249">
        <v>83.895088346120374</v>
      </c>
    </row>
    <row r="2606" spans="2:3" x14ac:dyDescent="0.25">
      <c r="B2606" s="250">
        <v>2543</v>
      </c>
      <c r="C2606" s="249">
        <v>101.42214079354319</v>
      </c>
    </row>
    <row r="2607" spans="2:3" x14ac:dyDescent="0.25">
      <c r="B2607" s="250">
        <v>2544</v>
      </c>
      <c r="C2607" s="249">
        <v>118.63032100529703</v>
      </c>
    </row>
    <row r="2608" spans="2:3" x14ac:dyDescent="0.25">
      <c r="B2608" s="250">
        <v>2545</v>
      </c>
      <c r="C2608" s="249">
        <v>102.78493124842177</v>
      </c>
    </row>
    <row r="2609" spans="2:3" x14ac:dyDescent="0.25">
      <c r="B2609" s="250">
        <v>2546</v>
      </c>
      <c r="C2609" s="249">
        <v>149.49814923287101</v>
      </c>
    </row>
    <row r="2610" spans="2:3" x14ac:dyDescent="0.25">
      <c r="B2610" s="250">
        <v>2547</v>
      </c>
      <c r="C2610" s="249">
        <v>118.40213467752039</v>
      </c>
    </row>
    <row r="2611" spans="2:3" x14ac:dyDescent="0.25">
      <c r="B2611" s="250">
        <v>2548</v>
      </c>
      <c r="C2611" s="249">
        <v>110.45529084153081</v>
      </c>
    </row>
    <row r="2612" spans="2:3" x14ac:dyDescent="0.25">
      <c r="B2612" s="250">
        <v>2549</v>
      </c>
      <c r="C2612" s="249">
        <v>139.65659088039217</v>
      </c>
    </row>
    <row r="2613" spans="2:3" x14ac:dyDescent="0.25">
      <c r="B2613" s="250">
        <v>2550</v>
      </c>
      <c r="C2613" s="249">
        <v>103.14131130770431</v>
      </c>
    </row>
    <row r="2614" spans="2:3" x14ac:dyDescent="0.25">
      <c r="B2614" s="250">
        <v>2551</v>
      </c>
      <c r="C2614" s="249">
        <v>111.91116490302008</v>
      </c>
    </row>
    <row r="2615" spans="2:3" x14ac:dyDescent="0.25">
      <c r="B2615" s="250">
        <v>2552</v>
      </c>
      <c r="C2615" s="249">
        <v>109.4670382295923</v>
      </c>
    </row>
    <row r="2616" spans="2:3" x14ac:dyDescent="0.25">
      <c r="B2616" s="250">
        <v>2553</v>
      </c>
      <c r="C2616" s="249">
        <v>90.743353334127036</v>
      </c>
    </row>
    <row r="2617" spans="2:3" x14ac:dyDescent="0.25">
      <c r="B2617" s="250">
        <v>2554</v>
      </c>
      <c r="C2617" s="249">
        <v>120.56506086403542</v>
      </c>
    </row>
    <row r="2618" spans="2:3" x14ac:dyDescent="0.25">
      <c r="B2618" s="250">
        <v>2555</v>
      </c>
      <c r="C2618" s="249">
        <v>105.5904437755633</v>
      </c>
    </row>
    <row r="2619" spans="2:3" x14ac:dyDescent="0.25">
      <c r="B2619" s="250">
        <v>2556</v>
      </c>
      <c r="C2619" s="249">
        <v>115.90740346829448</v>
      </c>
    </row>
    <row r="2620" spans="2:3" x14ac:dyDescent="0.25">
      <c r="B2620" s="250">
        <v>2557</v>
      </c>
      <c r="C2620" s="249">
        <v>43.889983555281987</v>
      </c>
    </row>
    <row r="2621" spans="2:3" x14ac:dyDescent="0.25">
      <c r="B2621" s="250">
        <v>2558</v>
      </c>
      <c r="C2621" s="249">
        <v>138.11422949308695</v>
      </c>
    </row>
    <row r="2622" spans="2:3" x14ac:dyDescent="0.25">
      <c r="B2622" s="250">
        <v>2559</v>
      </c>
      <c r="C2622" s="249">
        <v>143.91835626047671</v>
      </c>
    </row>
    <row r="2623" spans="2:3" x14ac:dyDescent="0.25">
      <c r="B2623" s="250">
        <v>2560</v>
      </c>
      <c r="C2623" s="249">
        <v>149.48412862629044</v>
      </c>
    </row>
    <row r="2624" spans="2:3" x14ac:dyDescent="0.25">
      <c r="B2624" s="250">
        <v>2561</v>
      </c>
      <c r="C2624" s="249">
        <v>149.29262159247793</v>
      </c>
    </row>
    <row r="2625" spans="2:3" x14ac:dyDescent="0.25">
      <c r="B2625" s="250">
        <v>2562</v>
      </c>
      <c r="C2625" s="249">
        <v>97.017156047882452</v>
      </c>
    </row>
    <row r="2626" spans="2:3" x14ac:dyDescent="0.25">
      <c r="B2626" s="250">
        <v>2563</v>
      </c>
      <c r="C2626" s="249">
        <v>77.086261947018414</v>
      </c>
    </row>
    <row r="2627" spans="2:3" x14ac:dyDescent="0.25">
      <c r="B2627" s="250">
        <v>2564</v>
      </c>
      <c r="C2627" s="249">
        <v>101.2174900547797</v>
      </c>
    </row>
    <row r="2628" spans="2:3" x14ac:dyDescent="0.25">
      <c r="B2628" s="250">
        <v>2565</v>
      </c>
      <c r="C2628" s="249">
        <v>139.48587079688298</v>
      </c>
    </row>
    <row r="2629" spans="2:3" x14ac:dyDescent="0.25">
      <c r="B2629" s="250">
        <v>2566</v>
      </c>
      <c r="C2629" s="249">
        <v>146.06609027700924</v>
      </c>
    </row>
    <row r="2630" spans="2:3" x14ac:dyDescent="0.25">
      <c r="B2630" s="250">
        <v>2567</v>
      </c>
      <c r="C2630" s="249">
        <v>114.12874338332924</v>
      </c>
    </row>
    <row r="2631" spans="2:3" x14ac:dyDescent="0.25">
      <c r="B2631" s="250">
        <v>2568</v>
      </c>
      <c r="C2631" s="249">
        <v>133.75204831449668</v>
      </c>
    </row>
    <row r="2632" spans="2:3" x14ac:dyDescent="0.25">
      <c r="B2632" s="250">
        <v>2569</v>
      </c>
      <c r="C2632" s="249">
        <v>78.890165788605231</v>
      </c>
    </row>
    <row r="2633" spans="2:3" x14ac:dyDescent="0.25">
      <c r="B2633" s="250">
        <v>2570</v>
      </c>
      <c r="C2633" s="249">
        <v>123.32862333217896</v>
      </c>
    </row>
    <row r="2634" spans="2:3" x14ac:dyDescent="0.25">
      <c r="B2634" s="250">
        <v>2571</v>
      </c>
      <c r="C2634" s="249">
        <v>149.35371210281662</v>
      </c>
    </row>
    <row r="2635" spans="2:3" x14ac:dyDescent="0.25">
      <c r="B2635" s="250">
        <v>2572</v>
      </c>
      <c r="C2635" s="249">
        <v>140.22729960807484</v>
      </c>
    </row>
    <row r="2636" spans="2:3" x14ac:dyDescent="0.25">
      <c r="B2636" s="250">
        <v>2573</v>
      </c>
      <c r="C2636" s="249">
        <v>135.62889173270244</v>
      </c>
    </row>
    <row r="2637" spans="2:3" x14ac:dyDescent="0.25">
      <c r="B2637" s="250">
        <v>2574</v>
      </c>
      <c r="C2637" s="249">
        <v>155.98781421887014</v>
      </c>
    </row>
    <row r="2638" spans="2:3" x14ac:dyDescent="0.25">
      <c r="B2638" s="250">
        <v>2575</v>
      </c>
      <c r="C2638" s="249">
        <v>103.35685855316767</v>
      </c>
    </row>
    <row r="2639" spans="2:3" x14ac:dyDescent="0.25">
      <c r="B2639" s="250">
        <v>2576</v>
      </c>
      <c r="C2639" s="249">
        <v>154.97835118811861</v>
      </c>
    </row>
    <row r="2640" spans="2:3" x14ac:dyDescent="0.25">
      <c r="B2640" s="250">
        <v>2577</v>
      </c>
      <c r="C2640" s="249">
        <v>104.68296465292546</v>
      </c>
    </row>
    <row r="2641" spans="2:3" x14ac:dyDescent="0.25">
      <c r="B2641" s="250">
        <v>2578</v>
      </c>
      <c r="C2641" s="249">
        <v>100.14708097631487</v>
      </c>
    </row>
    <row r="2642" spans="2:3" x14ac:dyDescent="0.25">
      <c r="B2642" s="250">
        <v>2579</v>
      </c>
      <c r="C2642" s="249">
        <v>140.03178731571654</v>
      </c>
    </row>
    <row r="2643" spans="2:3" x14ac:dyDescent="0.25">
      <c r="B2643" s="250">
        <v>2580</v>
      </c>
      <c r="C2643" s="249">
        <v>99.684449696822938</v>
      </c>
    </row>
    <row r="2644" spans="2:3" x14ac:dyDescent="0.25">
      <c r="B2644" s="250">
        <v>2581</v>
      </c>
      <c r="C2644" s="249">
        <v>123.37295726850236</v>
      </c>
    </row>
    <row r="2645" spans="2:3" x14ac:dyDescent="0.25">
      <c r="B2645" s="250">
        <v>2582</v>
      </c>
      <c r="C2645" s="249">
        <v>143.37098064032756</v>
      </c>
    </row>
    <row r="2646" spans="2:3" x14ac:dyDescent="0.25">
      <c r="B2646" s="250">
        <v>2583</v>
      </c>
      <c r="C2646" s="249">
        <v>118.61485680331467</v>
      </c>
    </row>
    <row r="2647" spans="2:3" x14ac:dyDescent="0.25">
      <c r="B2647" s="250">
        <v>2584</v>
      </c>
      <c r="C2647" s="249">
        <v>120.28889830069662</v>
      </c>
    </row>
    <row r="2648" spans="2:3" x14ac:dyDescent="0.25">
      <c r="B2648" s="250">
        <v>2585</v>
      </c>
      <c r="C2648" s="249">
        <v>100.87408135182206</v>
      </c>
    </row>
    <row r="2649" spans="2:3" x14ac:dyDescent="0.25">
      <c r="B2649" s="250">
        <v>2586</v>
      </c>
      <c r="C2649" s="249">
        <v>86.759603300838663</v>
      </c>
    </row>
    <row r="2650" spans="2:3" x14ac:dyDescent="0.25">
      <c r="B2650" s="250">
        <v>2587</v>
      </c>
      <c r="C2650" s="249">
        <v>126.1766720131651</v>
      </c>
    </row>
    <row r="2651" spans="2:3" x14ac:dyDescent="0.25">
      <c r="B2651" s="250">
        <v>2588</v>
      </c>
      <c r="C2651" s="249">
        <v>143.65899130529314</v>
      </c>
    </row>
    <row r="2652" spans="2:3" x14ac:dyDescent="0.25">
      <c r="B2652" s="250">
        <v>2589</v>
      </c>
      <c r="C2652" s="249">
        <v>140.50205147475202</v>
      </c>
    </row>
    <row r="2653" spans="2:3" x14ac:dyDescent="0.25">
      <c r="B2653" s="250">
        <v>2590</v>
      </c>
      <c r="C2653" s="249">
        <v>126.25835619331285</v>
      </c>
    </row>
    <row r="2654" spans="2:3" x14ac:dyDescent="0.25">
      <c r="B2654" s="250">
        <v>2591</v>
      </c>
      <c r="C2654" s="249">
        <v>113.27912899169365</v>
      </c>
    </row>
    <row r="2655" spans="2:3" x14ac:dyDescent="0.25">
      <c r="B2655" s="250">
        <v>2592</v>
      </c>
      <c r="C2655" s="249">
        <v>107.08876308086948</v>
      </c>
    </row>
    <row r="2656" spans="2:3" x14ac:dyDescent="0.25">
      <c r="B2656" s="250">
        <v>2593</v>
      </c>
      <c r="C2656" s="249">
        <v>120.92711136965158</v>
      </c>
    </row>
    <row r="2657" spans="2:3" x14ac:dyDescent="0.25">
      <c r="B2657" s="250">
        <v>2594</v>
      </c>
      <c r="C2657" s="249">
        <v>126.51783711299385</v>
      </c>
    </row>
    <row r="2658" spans="2:3" x14ac:dyDescent="0.25">
      <c r="B2658" s="250">
        <v>2595</v>
      </c>
      <c r="C2658" s="249">
        <v>148.42546970452693</v>
      </c>
    </row>
    <row r="2659" spans="2:3" x14ac:dyDescent="0.25">
      <c r="B2659" s="250">
        <v>2596</v>
      </c>
      <c r="C2659" s="249">
        <v>158.47929213578078</v>
      </c>
    </row>
    <row r="2660" spans="2:3" x14ac:dyDescent="0.25">
      <c r="B2660" s="250">
        <v>2597</v>
      </c>
      <c r="C2660" s="249">
        <v>121.59466420352892</v>
      </c>
    </row>
    <row r="2661" spans="2:3" x14ac:dyDescent="0.25">
      <c r="B2661" s="250">
        <v>2598</v>
      </c>
      <c r="C2661" s="249">
        <v>135.11159416249521</v>
      </c>
    </row>
    <row r="2662" spans="2:3" x14ac:dyDescent="0.25">
      <c r="B2662" s="250">
        <v>2599</v>
      </c>
      <c r="C2662" s="249">
        <v>119.06458074761775</v>
      </c>
    </row>
    <row r="2663" spans="2:3" x14ac:dyDescent="0.25">
      <c r="B2663" s="250">
        <v>2600</v>
      </c>
      <c r="C2663" s="249">
        <v>138.08732721224047</v>
      </c>
    </row>
    <row r="2664" spans="2:3" x14ac:dyDescent="0.25">
      <c r="B2664" s="250">
        <v>2601</v>
      </c>
      <c r="C2664" s="249">
        <v>128.25384996059663</v>
      </c>
    </row>
    <row r="2665" spans="2:3" x14ac:dyDescent="0.25">
      <c r="B2665" s="250">
        <v>2602</v>
      </c>
      <c r="C2665" s="249">
        <v>152.20340988783218</v>
      </c>
    </row>
    <row r="2666" spans="2:3" x14ac:dyDescent="0.25">
      <c r="B2666" s="250">
        <v>2603</v>
      </c>
      <c r="C2666" s="249">
        <v>114.20090113230614</v>
      </c>
    </row>
    <row r="2667" spans="2:3" x14ac:dyDescent="0.25">
      <c r="B2667" s="250">
        <v>2604</v>
      </c>
      <c r="C2667" s="249">
        <v>113.41627447320357</v>
      </c>
    </row>
    <row r="2668" spans="2:3" x14ac:dyDescent="0.25">
      <c r="B2668" s="250">
        <v>2605</v>
      </c>
      <c r="C2668" s="249">
        <v>123.43050391090503</v>
      </c>
    </row>
    <row r="2669" spans="2:3" x14ac:dyDescent="0.25">
      <c r="B2669" s="250">
        <v>2606</v>
      </c>
      <c r="C2669" s="249">
        <v>128.20017459432947</v>
      </c>
    </row>
    <row r="2670" spans="2:3" x14ac:dyDescent="0.25">
      <c r="B2670" s="250">
        <v>2607</v>
      </c>
      <c r="C2670" s="249">
        <v>119.69813821506145</v>
      </c>
    </row>
    <row r="2671" spans="2:3" x14ac:dyDescent="0.25">
      <c r="B2671" s="250">
        <v>2608</v>
      </c>
      <c r="C2671" s="249">
        <v>128.94680244108352</v>
      </c>
    </row>
    <row r="2672" spans="2:3" x14ac:dyDescent="0.25">
      <c r="B2672" s="250">
        <v>2609</v>
      </c>
      <c r="C2672" s="249">
        <v>143.48127281603658</v>
      </c>
    </row>
    <row r="2673" spans="2:3" x14ac:dyDescent="0.25">
      <c r="B2673" s="250">
        <v>2610</v>
      </c>
      <c r="C2673" s="249">
        <v>94.803444174049645</v>
      </c>
    </row>
    <row r="2674" spans="2:3" x14ac:dyDescent="0.25">
      <c r="B2674" s="250">
        <v>2611</v>
      </c>
      <c r="C2674" s="249">
        <v>124.54635574698496</v>
      </c>
    </row>
    <row r="2675" spans="2:3" x14ac:dyDescent="0.25">
      <c r="B2675" s="250">
        <v>2612</v>
      </c>
      <c r="C2675" s="249">
        <v>105.04852487938045</v>
      </c>
    </row>
    <row r="2676" spans="2:3" x14ac:dyDescent="0.25">
      <c r="B2676" s="250">
        <v>2613</v>
      </c>
      <c r="C2676" s="249">
        <v>136.25848567899757</v>
      </c>
    </row>
    <row r="2677" spans="2:3" x14ac:dyDescent="0.25">
      <c r="B2677" s="250">
        <v>2614</v>
      </c>
      <c r="C2677" s="249">
        <v>131.17855665070655</v>
      </c>
    </row>
    <row r="2678" spans="2:3" x14ac:dyDescent="0.25">
      <c r="B2678" s="250">
        <v>2615</v>
      </c>
      <c r="C2678" s="249">
        <v>110.96359125205484</v>
      </c>
    </row>
    <row r="2679" spans="2:3" x14ac:dyDescent="0.25">
      <c r="B2679" s="250">
        <v>2616</v>
      </c>
      <c r="C2679" s="249">
        <v>139.83638472980928</v>
      </c>
    </row>
    <row r="2680" spans="2:3" x14ac:dyDescent="0.25">
      <c r="B2680" s="250">
        <v>2617</v>
      </c>
      <c r="C2680" s="249">
        <v>91.308882023660345</v>
      </c>
    </row>
    <row r="2681" spans="2:3" x14ac:dyDescent="0.25">
      <c r="B2681" s="250">
        <v>2618</v>
      </c>
      <c r="C2681" s="249">
        <v>126.64766806668275</v>
      </c>
    </row>
    <row r="2682" spans="2:3" x14ac:dyDescent="0.25">
      <c r="B2682" s="250">
        <v>2619</v>
      </c>
      <c r="C2682" s="249">
        <v>116.76974397790491</v>
      </c>
    </row>
    <row r="2683" spans="2:3" x14ac:dyDescent="0.25">
      <c r="B2683" s="250">
        <v>2620</v>
      </c>
      <c r="C2683" s="249">
        <v>100.69899640762657</v>
      </c>
    </row>
    <row r="2684" spans="2:3" x14ac:dyDescent="0.25">
      <c r="B2684" s="250">
        <v>2621</v>
      </c>
      <c r="C2684" s="249">
        <v>163.29517820307976</v>
      </c>
    </row>
    <row r="2685" spans="2:3" x14ac:dyDescent="0.25">
      <c r="B2685" s="250">
        <v>2622</v>
      </c>
      <c r="C2685" s="249">
        <v>97.2839910914645</v>
      </c>
    </row>
    <row r="2686" spans="2:3" x14ac:dyDescent="0.25">
      <c r="B2686" s="250">
        <v>2623</v>
      </c>
      <c r="C2686" s="249">
        <v>107.95466811779754</v>
      </c>
    </row>
    <row r="2687" spans="2:3" x14ac:dyDescent="0.25">
      <c r="B2687" s="250">
        <v>2624</v>
      </c>
      <c r="C2687" s="249">
        <v>89.032214354809568</v>
      </c>
    </row>
    <row r="2688" spans="2:3" x14ac:dyDescent="0.25">
      <c r="B2688" s="250">
        <v>2625</v>
      </c>
      <c r="C2688" s="249">
        <v>107.68082756355409</v>
      </c>
    </row>
    <row r="2689" spans="2:3" x14ac:dyDescent="0.25">
      <c r="B2689" s="250">
        <v>2626</v>
      </c>
      <c r="C2689" s="249">
        <v>125.71360217318241</v>
      </c>
    </row>
    <row r="2690" spans="2:3" x14ac:dyDescent="0.25">
      <c r="B2690" s="250">
        <v>2627</v>
      </c>
      <c r="C2690" s="249">
        <v>123.86942714853475</v>
      </c>
    </row>
    <row r="2691" spans="2:3" x14ac:dyDescent="0.25">
      <c r="B2691" s="250">
        <v>2628</v>
      </c>
      <c r="C2691" s="249">
        <v>154.08220889124081</v>
      </c>
    </row>
    <row r="2692" spans="2:3" x14ac:dyDescent="0.25">
      <c r="B2692" s="250">
        <v>2629</v>
      </c>
      <c r="C2692" s="249">
        <v>112.65121723837262</v>
      </c>
    </row>
    <row r="2693" spans="2:3" x14ac:dyDescent="0.25">
      <c r="B2693" s="250">
        <v>2630</v>
      </c>
      <c r="C2693" s="249">
        <v>90.241947456007054</v>
      </c>
    </row>
    <row r="2694" spans="2:3" x14ac:dyDescent="0.25">
      <c r="B2694" s="250">
        <v>2631</v>
      </c>
      <c r="C2694" s="249">
        <v>137.19650832569408</v>
      </c>
    </row>
    <row r="2695" spans="2:3" x14ac:dyDescent="0.25">
      <c r="B2695" s="250">
        <v>2632</v>
      </c>
      <c r="C2695" s="249">
        <v>152.22888516913616</v>
      </c>
    </row>
    <row r="2696" spans="2:3" x14ac:dyDescent="0.25">
      <c r="B2696" s="250">
        <v>2633</v>
      </c>
      <c r="C2696" s="249">
        <v>114.88172904294319</v>
      </c>
    </row>
    <row r="2697" spans="2:3" x14ac:dyDescent="0.25">
      <c r="B2697" s="250">
        <v>2634</v>
      </c>
      <c r="C2697" s="249">
        <v>127.40686709448929</v>
      </c>
    </row>
    <row r="2698" spans="2:3" x14ac:dyDescent="0.25">
      <c r="B2698" s="250">
        <v>2635</v>
      </c>
      <c r="C2698" s="249">
        <v>125.44583649986131</v>
      </c>
    </row>
    <row r="2699" spans="2:3" x14ac:dyDescent="0.25">
      <c r="B2699" s="250">
        <v>2636</v>
      </c>
      <c r="C2699" s="249">
        <v>92.65161592206519</v>
      </c>
    </row>
    <row r="2700" spans="2:3" x14ac:dyDescent="0.25">
      <c r="B2700" s="250">
        <v>2637</v>
      </c>
      <c r="C2700" s="249">
        <v>126.07364441149312</v>
      </c>
    </row>
    <row r="2701" spans="2:3" x14ac:dyDescent="0.25">
      <c r="B2701" s="250">
        <v>2638</v>
      </c>
      <c r="C2701" s="249">
        <v>141.3454559606927</v>
      </c>
    </row>
    <row r="2702" spans="2:3" x14ac:dyDescent="0.25">
      <c r="B2702" s="250">
        <v>2639</v>
      </c>
      <c r="C2702" s="249">
        <v>122.51416617555481</v>
      </c>
    </row>
    <row r="2703" spans="2:3" x14ac:dyDescent="0.25">
      <c r="B2703" s="250">
        <v>2640</v>
      </c>
      <c r="C2703" s="249">
        <v>139.60551235592712</v>
      </c>
    </row>
    <row r="2704" spans="2:3" x14ac:dyDescent="0.25">
      <c r="B2704" s="250">
        <v>2641</v>
      </c>
      <c r="C2704" s="249">
        <v>153.34220612396487</v>
      </c>
    </row>
    <row r="2705" spans="2:3" x14ac:dyDescent="0.25">
      <c r="B2705" s="250">
        <v>2642</v>
      </c>
      <c r="C2705" s="249">
        <v>100.57360865988498</v>
      </c>
    </row>
    <row r="2706" spans="2:3" x14ac:dyDescent="0.25">
      <c r="B2706" s="250">
        <v>2643</v>
      </c>
      <c r="C2706" s="249">
        <v>125.2434377808402</v>
      </c>
    </row>
    <row r="2707" spans="2:3" x14ac:dyDescent="0.25">
      <c r="B2707" s="250">
        <v>2644</v>
      </c>
      <c r="C2707" s="249">
        <v>139.55254788954599</v>
      </c>
    </row>
    <row r="2708" spans="2:3" x14ac:dyDescent="0.25">
      <c r="B2708" s="250">
        <v>2645</v>
      </c>
      <c r="C2708" s="249">
        <v>117.47990830336516</v>
      </c>
    </row>
    <row r="2709" spans="2:3" x14ac:dyDescent="0.25">
      <c r="B2709" s="250">
        <v>2646</v>
      </c>
      <c r="C2709" s="249">
        <v>87.725226950769283</v>
      </c>
    </row>
    <row r="2710" spans="2:3" x14ac:dyDescent="0.25">
      <c r="B2710" s="250">
        <v>2647</v>
      </c>
      <c r="C2710" s="249">
        <v>90.525287036032154</v>
      </c>
    </row>
    <row r="2711" spans="2:3" x14ac:dyDescent="0.25">
      <c r="B2711" s="250">
        <v>2648</v>
      </c>
      <c r="C2711" s="249">
        <v>139.05967109990104</v>
      </c>
    </row>
    <row r="2712" spans="2:3" x14ac:dyDescent="0.25">
      <c r="B2712" s="250">
        <v>2649</v>
      </c>
      <c r="C2712" s="249">
        <v>177.89570896837762</v>
      </c>
    </row>
    <row r="2713" spans="2:3" x14ac:dyDescent="0.25">
      <c r="B2713" s="250">
        <v>2650</v>
      </c>
      <c r="C2713" s="249">
        <v>128.71004338460358</v>
      </c>
    </row>
    <row r="2714" spans="2:3" x14ac:dyDescent="0.25">
      <c r="B2714" s="250">
        <v>2651</v>
      </c>
      <c r="C2714" s="249">
        <v>116.9639818646404</v>
      </c>
    </row>
    <row r="2715" spans="2:3" x14ac:dyDescent="0.25">
      <c r="B2715" s="250">
        <v>2652</v>
      </c>
      <c r="C2715" s="249">
        <v>157.78295682156462</v>
      </c>
    </row>
    <row r="2716" spans="2:3" x14ac:dyDescent="0.25">
      <c r="B2716" s="250">
        <v>2653</v>
      </c>
      <c r="C2716" s="249">
        <v>105.72142167768568</v>
      </c>
    </row>
    <row r="2717" spans="2:3" x14ac:dyDescent="0.25">
      <c r="B2717" s="250">
        <v>2654</v>
      </c>
      <c r="C2717" s="249">
        <v>171.02147229259765</v>
      </c>
    </row>
    <row r="2718" spans="2:3" x14ac:dyDescent="0.25">
      <c r="B2718" s="250">
        <v>2655</v>
      </c>
      <c r="C2718" s="249">
        <v>133.32887714713218</v>
      </c>
    </row>
    <row r="2719" spans="2:3" x14ac:dyDescent="0.25">
      <c r="B2719" s="250">
        <v>2656</v>
      </c>
      <c r="C2719" s="249">
        <v>126.80172680438363</v>
      </c>
    </row>
    <row r="2720" spans="2:3" x14ac:dyDescent="0.25">
      <c r="B2720" s="250">
        <v>2657</v>
      </c>
      <c r="C2720" s="249">
        <v>118.41475779487254</v>
      </c>
    </row>
    <row r="2721" spans="2:3" x14ac:dyDescent="0.25">
      <c r="B2721" s="250">
        <v>2658</v>
      </c>
      <c r="C2721" s="249">
        <v>117.21269922391343</v>
      </c>
    </row>
    <row r="2722" spans="2:3" x14ac:dyDescent="0.25">
      <c r="B2722" s="250">
        <v>2659</v>
      </c>
      <c r="C2722" s="249">
        <v>123.80233580557973</v>
      </c>
    </row>
    <row r="2723" spans="2:3" x14ac:dyDescent="0.25">
      <c r="B2723" s="250">
        <v>2660</v>
      </c>
      <c r="C2723" s="249">
        <v>122.48626241308193</v>
      </c>
    </row>
    <row r="2724" spans="2:3" x14ac:dyDescent="0.25">
      <c r="B2724" s="250">
        <v>2661</v>
      </c>
      <c r="C2724" s="249">
        <v>112.92540186378106</v>
      </c>
    </row>
    <row r="2725" spans="2:3" x14ac:dyDescent="0.25">
      <c r="B2725" s="250">
        <v>2662</v>
      </c>
      <c r="C2725" s="249">
        <v>116.53249938910827</v>
      </c>
    </row>
    <row r="2726" spans="2:3" x14ac:dyDescent="0.25">
      <c r="B2726" s="250">
        <v>2663</v>
      </c>
      <c r="C2726" s="249">
        <v>133.37859756109674</v>
      </c>
    </row>
    <row r="2727" spans="2:3" x14ac:dyDescent="0.25">
      <c r="B2727" s="250">
        <v>2664</v>
      </c>
      <c r="C2727" s="249">
        <v>98.201109378669784</v>
      </c>
    </row>
    <row r="2728" spans="2:3" x14ac:dyDescent="0.25">
      <c r="B2728" s="250">
        <v>2665</v>
      </c>
      <c r="C2728" s="249">
        <v>122.17129219304863</v>
      </c>
    </row>
    <row r="2729" spans="2:3" x14ac:dyDescent="0.25">
      <c r="B2729" s="250">
        <v>2666</v>
      </c>
      <c r="C2729" s="249">
        <v>83.609832850278579</v>
      </c>
    </row>
    <row r="2730" spans="2:3" x14ac:dyDescent="0.25">
      <c r="B2730" s="250">
        <v>2667</v>
      </c>
      <c r="C2730" s="249">
        <v>137.88641081252996</v>
      </c>
    </row>
    <row r="2731" spans="2:3" x14ac:dyDescent="0.25">
      <c r="B2731" s="250">
        <v>2668</v>
      </c>
      <c r="C2731" s="249">
        <v>84.104172551604407</v>
      </c>
    </row>
    <row r="2732" spans="2:3" x14ac:dyDescent="0.25">
      <c r="B2732" s="250">
        <v>2669</v>
      </c>
      <c r="C2732" s="249">
        <v>163.25052135590391</v>
      </c>
    </row>
    <row r="2733" spans="2:3" x14ac:dyDescent="0.25">
      <c r="B2733" s="250">
        <v>2670</v>
      </c>
      <c r="C2733" s="249">
        <v>136.53532114726067</v>
      </c>
    </row>
    <row r="2734" spans="2:3" x14ac:dyDescent="0.25">
      <c r="B2734" s="250">
        <v>2671</v>
      </c>
      <c r="C2734" s="249">
        <v>93.120552900195207</v>
      </c>
    </row>
    <row r="2735" spans="2:3" x14ac:dyDescent="0.25">
      <c r="B2735" s="250">
        <v>2672</v>
      </c>
      <c r="C2735" s="249">
        <v>95.901097469232695</v>
      </c>
    </row>
    <row r="2736" spans="2:3" x14ac:dyDescent="0.25">
      <c r="B2736" s="250">
        <v>2673</v>
      </c>
      <c r="C2736" s="249">
        <v>85.830062527329162</v>
      </c>
    </row>
    <row r="2737" spans="2:3" x14ac:dyDescent="0.25">
      <c r="B2737" s="250">
        <v>2674</v>
      </c>
      <c r="C2737" s="249">
        <v>100.33670951453348</v>
      </c>
    </row>
    <row r="2738" spans="2:3" x14ac:dyDescent="0.25">
      <c r="B2738" s="250">
        <v>2675</v>
      </c>
      <c r="C2738" s="249">
        <v>149.90427619479314</v>
      </c>
    </row>
    <row r="2739" spans="2:3" x14ac:dyDescent="0.25">
      <c r="B2739" s="250">
        <v>2676</v>
      </c>
      <c r="C2739" s="249">
        <v>147.6529248461589</v>
      </c>
    </row>
    <row r="2740" spans="2:3" x14ac:dyDescent="0.25">
      <c r="B2740" s="250">
        <v>2677</v>
      </c>
      <c r="C2740" s="249">
        <v>150.47618193523482</v>
      </c>
    </row>
    <row r="2741" spans="2:3" x14ac:dyDescent="0.25">
      <c r="B2741" s="250">
        <v>2678</v>
      </c>
      <c r="C2741" s="249">
        <v>61.569726361002949</v>
      </c>
    </row>
    <row r="2742" spans="2:3" x14ac:dyDescent="0.25">
      <c r="B2742" s="250">
        <v>2679</v>
      </c>
      <c r="C2742" s="249">
        <v>121.9180406183366</v>
      </c>
    </row>
    <row r="2743" spans="2:3" x14ac:dyDescent="0.25">
      <c r="B2743" s="250">
        <v>2680</v>
      </c>
      <c r="C2743" s="249">
        <v>98.450967773407029</v>
      </c>
    </row>
    <row r="2744" spans="2:3" x14ac:dyDescent="0.25">
      <c r="B2744" s="250">
        <v>2681</v>
      </c>
      <c r="C2744" s="249">
        <v>136.48832551665282</v>
      </c>
    </row>
    <row r="2745" spans="2:3" x14ac:dyDescent="0.25">
      <c r="B2745" s="250">
        <v>2682</v>
      </c>
      <c r="C2745" s="249">
        <v>161.20783509142083</v>
      </c>
    </row>
    <row r="2746" spans="2:3" x14ac:dyDescent="0.25">
      <c r="B2746" s="250">
        <v>2683</v>
      </c>
      <c r="C2746" s="249">
        <v>97.841957173628188</v>
      </c>
    </row>
    <row r="2747" spans="2:3" x14ac:dyDescent="0.25">
      <c r="B2747" s="250">
        <v>2684</v>
      </c>
      <c r="C2747" s="249">
        <v>137.04256220136043</v>
      </c>
    </row>
    <row r="2748" spans="2:3" x14ac:dyDescent="0.25">
      <c r="B2748" s="250">
        <v>2685</v>
      </c>
      <c r="C2748" s="249">
        <v>117.98070814902536</v>
      </c>
    </row>
    <row r="2749" spans="2:3" x14ac:dyDescent="0.25">
      <c r="B2749" s="250">
        <v>2686</v>
      </c>
      <c r="C2749" s="249">
        <v>135.38779017406884</v>
      </c>
    </row>
    <row r="2750" spans="2:3" x14ac:dyDescent="0.25">
      <c r="B2750" s="250">
        <v>2687</v>
      </c>
      <c r="C2750" s="249">
        <v>110.28160555419556</v>
      </c>
    </row>
    <row r="2751" spans="2:3" x14ac:dyDescent="0.25">
      <c r="B2751" s="250">
        <v>2688</v>
      </c>
      <c r="C2751" s="249">
        <v>138.49290452215408</v>
      </c>
    </row>
    <row r="2752" spans="2:3" x14ac:dyDescent="0.25">
      <c r="B2752" s="250">
        <v>2689</v>
      </c>
      <c r="C2752" s="249">
        <v>154.3401612585553</v>
      </c>
    </row>
    <row r="2753" spans="2:3" x14ac:dyDescent="0.25">
      <c r="B2753" s="250">
        <v>2690</v>
      </c>
      <c r="C2753" s="249">
        <v>123.62430335795771</v>
      </c>
    </row>
    <row r="2754" spans="2:3" x14ac:dyDescent="0.25">
      <c r="B2754" s="250">
        <v>2691</v>
      </c>
      <c r="C2754" s="249">
        <v>126.96917592636925</v>
      </c>
    </row>
    <row r="2755" spans="2:3" x14ac:dyDescent="0.25">
      <c r="B2755" s="250">
        <v>2692</v>
      </c>
      <c r="C2755" s="249">
        <v>142.4778987420909</v>
      </c>
    </row>
    <row r="2756" spans="2:3" x14ac:dyDescent="0.25">
      <c r="B2756" s="250">
        <v>2693</v>
      </c>
      <c r="C2756" s="249">
        <v>147.42039978857861</v>
      </c>
    </row>
    <row r="2757" spans="2:3" x14ac:dyDescent="0.25">
      <c r="B2757" s="250">
        <v>2694</v>
      </c>
      <c r="C2757" s="249">
        <v>137.61363186060956</v>
      </c>
    </row>
    <row r="2758" spans="2:3" x14ac:dyDescent="0.25">
      <c r="B2758" s="250">
        <v>2695</v>
      </c>
      <c r="C2758" s="249">
        <v>126.55292135772038</v>
      </c>
    </row>
    <row r="2759" spans="2:3" x14ac:dyDescent="0.25">
      <c r="B2759" s="250">
        <v>2696</v>
      </c>
      <c r="C2759" s="249">
        <v>106.33624717616587</v>
      </c>
    </row>
    <row r="2760" spans="2:3" x14ac:dyDescent="0.25">
      <c r="B2760" s="250">
        <v>2697</v>
      </c>
      <c r="C2760" s="249">
        <v>131.98035361319441</v>
      </c>
    </row>
    <row r="2761" spans="2:3" x14ac:dyDescent="0.25">
      <c r="B2761" s="250">
        <v>2698</v>
      </c>
      <c r="C2761" s="249">
        <v>148.99955969627018</v>
      </c>
    </row>
    <row r="2762" spans="2:3" x14ac:dyDescent="0.25">
      <c r="B2762" s="250">
        <v>2699</v>
      </c>
      <c r="C2762" s="249">
        <v>113.69917566776222</v>
      </c>
    </row>
    <row r="2763" spans="2:3" x14ac:dyDescent="0.25">
      <c r="B2763" s="250">
        <v>2700</v>
      </c>
      <c r="C2763" s="249">
        <v>114.8378575534163</v>
      </c>
    </row>
    <row r="2764" spans="2:3" x14ac:dyDescent="0.25">
      <c r="B2764" s="250">
        <v>2701</v>
      </c>
      <c r="C2764" s="249">
        <v>142.89515814676975</v>
      </c>
    </row>
    <row r="2765" spans="2:3" x14ac:dyDescent="0.25">
      <c r="B2765" s="250">
        <v>2702</v>
      </c>
      <c r="C2765" s="249">
        <v>127.55772244129827</v>
      </c>
    </row>
    <row r="2766" spans="2:3" x14ac:dyDescent="0.25">
      <c r="B2766" s="250">
        <v>2703</v>
      </c>
      <c r="C2766" s="249">
        <v>80.844023109367924</v>
      </c>
    </row>
    <row r="2767" spans="2:3" x14ac:dyDescent="0.25">
      <c r="B2767" s="250">
        <v>2704</v>
      </c>
      <c r="C2767" s="249">
        <v>97.527307456756617</v>
      </c>
    </row>
    <row r="2768" spans="2:3" x14ac:dyDescent="0.25">
      <c r="B2768" s="250">
        <v>2705</v>
      </c>
      <c r="C2768" s="249">
        <v>141.65823609311465</v>
      </c>
    </row>
    <row r="2769" spans="2:3" x14ac:dyDescent="0.25">
      <c r="B2769" s="250">
        <v>2706</v>
      </c>
      <c r="C2769" s="249">
        <v>141.46195902881766</v>
      </c>
    </row>
    <row r="2770" spans="2:3" x14ac:dyDescent="0.25">
      <c r="B2770" s="250">
        <v>2707</v>
      </c>
      <c r="C2770" s="249">
        <v>135.86783394732879</v>
      </c>
    </row>
    <row r="2771" spans="2:3" x14ac:dyDescent="0.25">
      <c r="B2771" s="250">
        <v>2708</v>
      </c>
      <c r="C2771" s="249">
        <v>96.329454588933444</v>
      </c>
    </row>
    <row r="2772" spans="2:3" x14ac:dyDescent="0.25">
      <c r="B2772" s="250">
        <v>2709</v>
      </c>
      <c r="C2772" s="249">
        <v>124.76230366171094</v>
      </c>
    </row>
    <row r="2773" spans="2:3" x14ac:dyDescent="0.25">
      <c r="B2773" s="250">
        <v>2710</v>
      </c>
      <c r="C2773" s="249">
        <v>129.27457367872154</v>
      </c>
    </row>
    <row r="2774" spans="2:3" x14ac:dyDescent="0.25">
      <c r="B2774" s="250">
        <v>2711</v>
      </c>
      <c r="C2774" s="249">
        <v>139.55981302030636</v>
      </c>
    </row>
    <row r="2775" spans="2:3" x14ac:dyDescent="0.25">
      <c r="B2775" s="250">
        <v>2712</v>
      </c>
      <c r="C2775" s="249">
        <v>188.84215119989341</v>
      </c>
    </row>
    <row r="2776" spans="2:3" x14ac:dyDescent="0.25">
      <c r="B2776" s="250">
        <v>2713</v>
      </c>
      <c r="C2776" s="249">
        <v>123.31550911693344</v>
      </c>
    </row>
    <row r="2777" spans="2:3" x14ac:dyDescent="0.25">
      <c r="B2777" s="250">
        <v>2714</v>
      </c>
      <c r="C2777" s="249">
        <v>46.062648691486103</v>
      </c>
    </row>
    <row r="2778" spans="2:3" x14ac:dyDescent="0.25">
      <c r="B2778" s="250">
        <v>2715</v>
      </c>
      <c r="C2778" s="249">
        <v>123.40986191145706</v>
      </c>
    </row>
    <row r="2779" spans="2:3" x14ac:dyDescent="0.25">
      <c r="B2779" s="250">
        <v>2716</v>
      </c>
      <c r="C2779" s="249">
        <v>118.80056836248552</v>
      </c>
    </row>
    <row r="2780" spans="2:3" x14ac:dyDescent="0.25">
      <c r="B2780" s="250">
        <v>2717</v>
      </c>
      <c r="C2780" s="249">
        <v>107.52021383555606</v>
      </c>
    </row>
    <row r="2781" spans="2:3" x14ac:dyDescent="0.25">
      <c r="B2781" s="250">
        <v>2718</v>
      </c>
      <c r="C2781" s="249">
        <v>143.5078336462999</v>
      </c>
    </row>
    <row r="2782" spans="2:3" x14ac:dyDescent="0.25">
      <c r="B2782" s="250">
        <v>2719</v>
      </c>
      <c r="C2782" s="249">
        <v>144.95985762865223</v>
      </c>
    </row>
    <row r="2783" spans="2:3" x14ac:dyDescent="0.25">
      <c r="B2783" s="250">
        <v>2720</v>
      </c>
      <c r="C2783" s="249">
        <v>88.72317033207716</v>
      </c>
    </row>
    <row r="2784" spans="2:3" x14ac:dyDescent="0.25">
      <c r="B2784" s="250">
        <v>2721</v>
      </c>
      <c r="C2784" s="249">
        <v>99.854879207826116</v>
      </c>
    </row>
    <row r="2785" spans="2:3" x14ac:dyDescent="0.25">
      <c r="B2785" s="250">
        <v>2722</v>
      </c>
      <c r="C2785" s="249">
        <v>143.24317289328914</v>
      </c>
    </row>
    <row r="2786" spans="2:3" x14ac:dyDescent="0.25">
      <c r="B2786" s="250">
        <v>2723</v>
      </c>
      <c r="C2786" s="249">
        <v>103.14202930178509</v>
      </c>
    </row>
    <row r="2787" spans="2:3" x14ac:dyDescent="0.25">
      <c r="B2787" s="250">
        <v>2724</v>
      </c>
      <c r="C2787" s="249">
        <v>102.39695523941789</v>
      </c>
    </row>
    <row r="2788" spans="2:3" x14ac:dyDescent="0.25">
      <c r="B2788" s="250">
        <v>2725</v>
      </c>
      <c r="C2788" s="249">
        <v>106.51009879497505</v>
      </c>
    </row>
    <row r="2789" spans="2:3" x14ac:dyDescent="0.25">
      <c r="B2789" s="250">
        <v>2726</v>
      </c>
      <c r="C2789" s="249">
        <v>95.001246547685355</v>
      </c>
    </row>
    <row r="2790" spans="2:3" x14ac:dyDescent="0.25">
      <c r="B2790" s="250">
        <v>2727</v>
      </c>
      <c r="C2790" s="249">
        <v>99.144759441407885</v>
      </c>
    </row>
    <row r="2791" spans="2:3" x14ac:dyDescent="0.25">
      <c r="B2791" s="250">
        <v>2728</v>
      </c>
      <c r="C2791" s="249">
        <v>133.86189123474605</v>
      </c>
    </row>
    <row r="2792" spans="2:3" x14ac:dyDescent="0.25">
      <c r="B2792" s="250">
        <v>2729</v>
      </c>
      <c r="C2792" s="249">
        <v>66.916718675701816</v>
      </c>
    </row>
    <row r="2793" spans="2:3" x14ac:dyDescent="0.25">
      <c r="B2793" s="250">
        <v>2730</v>
      </c>
      <c r="C2793" s="249">
        <v>155.82316014303734</v>
      </c>
    </row>
    <row r="2794" spans="2:3" x14ac:dyDescent="0.25">
      <c r="B2794" s="250">
        <v>2731</v>
      </c>
      <c r="C2794" s="249">
        <v>155.17974825152925</v>
      </c>
    </row>
    <row r="2795" spans="2:3" x14ac:dyDescent="0.25">
      <c r="B2795" s="250">
        <v>2732</v>
      </c>
      <c r="C2795" s="249">
        <v>63.186395977607233</v>
      </c>
    </row>
    <row r="2796" spans="2:3" x14ac:dyDescent="0.25">
      <c r="B2796" s="250">
        <v>2733</v>
      </c>
      <c r="C2796" s="249">
        <v>119.67939708135847</v>
      </c>
    </row>
    <row r="2797" spans="2:3" x14ac:dyDescent="0.25">
      <c r="B2797" s="250">
        <v>2734</v>
      </c>
      <c r="C2797" s="249">
        <v>86.209556013326747</v>
      </c>
    </row>
    <row r="2798" spans="2:3" x14ac:dyDescent="0.25">
      <c r="B2798" s="250">
        <v>2735</v>
      </c>
      <c r="C2798" s="249">
        <v>142.91069362406779</v>
      </c>
    </row>
    <row r="2799" spans="2:3" x14ac:dyDescent="0.25">
      <c r="B2799" s="250">
        <v>2736</v>
      </c>
      <c r="C2799" s="249">
        <v>124.45538436257769</v>
      </c>
    </row>
    <row r="2800" spans="2:3" x14ac:dyDescent="0.25">
      <c r="B2800" s="250">
        <v>2737</v>
      </c>
      <c r="C2800" s="249">
        <v>147.57668780891009</v>
      </c>
    </row>
    <row r="2801" spans="2:3" x14ac:dyDescent="0.25">
      <c r="B2801" s="250">
        <v>2738</v>
      </c>
      <c r="C2801" s="249">
        <v>165.65026993130286</v>
      </c>
    </row>
    <row r="2802" spans="2:3" x14ac:dyDescent="0.25">
      <c r="B2802" s="250">
        <v>2739</v>
      </c>
      <c r="C2802" s="249">
        <v>131.45773589758574</v>
      </c>
    </row>
    <row r="2803" spans="2:3" x14ac:dyDescent="0.25">
      <c r="B2803" s="250">
        <v>2740</v>
      </c>
      <c r="C2803" s="249">
        <v>95.222850200747928</v>
      </c>
    </row>
    <row r="2804" spans="2:3" x14ac:dyDescent="0.25">
      <c r="B2804" s="250">
        <v>2741</v>
      </c>
      <c r="C2804" s="249">
        <v>124.9442531451037</v>
      </c>
    </row>
    <row r="2805" spans="2:3" x14ac:dyDescent="0.25">
      <c r="B2805" s="250">
        <v>2742</v>
      </c>
      <c r="C2805" s="249">
        <v>115.97755213037914</v>
      </c>
    </row>
    <row r="2806" spans="2:3" x14ac:dyDescent="0.25">
      <c r="B2806" s="250">
        <v>2743</v>
      </c>
      <c r="C2806" s="249">
        <v>162.08265395902143</v>
      </c>
    </row>
    <row r="2807" spans="2:3" x14ac:dyDescent="0.25">
      <c r="B2807" s="250">
        <v>2744</v>
      </c>
      <c r="C2807" s="249">
        <v>123.13899061980916</v>
      </c>
    </row>
    <row r="2808" spans="2:3" x14ac:dyDescent="0.25">
      <c r="B2808" s="250">
        <v>2745</v>
      </c>
      <c r="C2808" s="249">
        <v>141.61112986294472</v>
      </c>
    </row>
    <row r="2809" spans="2:3" x14ac:dyDescent="0.25">
      <c r="B2809" s="250">
        <v>2746</v>
      </c>
      <c r="C2809" s="249">
        <v>140.96384850817239</v>
      </c>
    </row>
    <row r="2810" spans="2:3" x14ac:dyDescent="0.25">
      <c r="B2810" s="250">
        <v>2747</v>
      </c>
      <c r="C2810" s="249">
        <v>170.50999962046899</v>
      </c>
    </row>
    <row r="2811" spans="2:3" x14ac:dyDescent="0.25">
      <c r="B2811" s="250">
        <v>2748</v>
      </c>
      <c r="C2811" s="249">
        <v>146.7452596356124</v>
      </c>
    </row>
    <row r="2812" spans="2:3" x14ac:dyDescent="0.25">
      <c r="B2812" s="250">
        <v>2749</v>
      </c>
      <c r="C2812" s="249">
        <v>126.5373635511267</v>
      </c>
    </row>
    <row r="2813" spans="2:3" x14ac:dyDescent="0.25">
      <c r="B2813" s="250">
        <v>2750</v>
      </c>
      <c r="C2813" s="249">
        <v>138.58043293446656</v>
      </c>
    </row>
    <row r="2814" spans="2:3" x14ac:dyDescent="0.25">
      <c r="B2814" s="250">
        <v>2751</v>
      </c>
      <c r="C2814" s="249">
        <v>72.331399400873352</v>
      </c>
    </row>
    <row r="2815" spans="2:3" x14ac:dyDescent="0.25">
      <c r="B2815" s="250">
        <v>2752</v>
      </c>
      <c r="C2815" s="249">
        <v>115.10907857947304</v>
      </c>
    </row>
    <row r="2816" spans="2:3" x14ac:dyDescent="0.25">
      <c r="B2816" s="250">
        <v>2753</v>
      </c>
      <c r="C2816" s="249">
        <v>130.36021150536277</v>
      </c>
    </row>
    <row r="2817" spans="2:3" x14ac:dyDescent="0.25">
      <c r="B2817" s="250">
        <v>2754</v>
      </c>
      <c r="C2817" s="249">
        <v>106.9030613949575</v>
      </c>
    </row>
    <row r="2818" spans="2:3" x14ac:dyDescent="0.25">
      <c r="B2818" s="250">
        <v>2755</v>
      </c>
      <c r="C2818" s="249">
        <v>125.01805510848017</v>
      </c>
    </row>
    <row r="2819" spans="2:3" x14ac:dyDescent="0.25">
      <c r="B2819" s="250">
        <v>2756</v>
      </c>
      <c r="C2819" s="249">
        <v>150.9449110948878</v>
      </c>
    </row>
    <row r="2820" spans="2:3" x14ac:dyDescent="0.25">
      <c r="B2820" s="250">
        <v>2757</v>
      </c>
      <c r="C2820" s="249">
        <v>79.482194611591893</v>
      </c>
    </row>
    <row r="2821" spans="2:3" x14ac:dyDescent="0.25">
      <c r="B2821" s="250">
        <v>2758</v>
      </c>
      <c r="C2821" s="249">
        <v>109.60909464255212</v>
      </c>
    </row>
    <row r="2822" spans="2:3" x14ac:dyDescent="0.25">
      <c r="B2822" s="250">
        <v>2759</v>
      </c>
      <c r="C2822" s="249">
        <v>94.87536282171078</v>
      </c>
    </row>
    <row r="2823" spans="2:3" x14ac:dyDescent="0.25">
      <c r="B2823" s="250">
        <v>2760</v>
      </c>
      <c r="C2823" s="249">
        <v>149.73653757640136</v>
      </c>
    </row>
    <row r="2824" spans="2:3" x14ac:dyDescent="0.25">
      <c r="B2824" s="250">
        <v>2761</v>
      </c>
      <c r="C2824" s="249">
        <v>126.28498688112727</v>
      </c>
    </row>
    <row r="2825" spans="2:3" x14ac:dyDescent="0.25">
      <c r="B2825" s="250">
        <v>2762</v>
      </c>
      <c r="C2825" s="249">
        <v>104.92737811009641</v>
      </c>
    </row>
    <row r="2826" spans="2:3" x14ac:dyDescent="0.25">
      <c r="B2826" s="250">
        <v>2763</v>
      </c>
      <c r="C2826" s="249">
        <v>110.84602568439117</v>
      </c>
    </row>
    <row r="2827" spans="2:3" x14ac:dyDescent="0.25">
      <c r="B2827" s="250">
        <v>2764</v>
      </c>
      <c r="C2827" s="249">
        <v>119.78297082939758</v>
      </c>
    </row>
    <row r="2828" spans="2:3" x14ac:dyDescent="0.25">
      <c r="B2828" s="250">
        <v>2765</v>
      </c>
      <c r="C2828" s="249">
        <v>193.78406168580781</v>
      </c>
    </row>
    <row r="2829" spans="2:3" x14ac:dyDescent="0.25">
      <c r="B2829" s="250">
        <v>2766</v>
      </c>
      <c r="C2829" s="249">
        <v>87.022374509875874</v>
      </c>
    </row>
    <row r="2830" spans="2:3" x14ac:dyDescent="0.25">
      <c r="B2830" s="250">
        <v>2767</v>
      </c>
      <c r="C2830" s="249">
        <v>159.12461860716945</v>
      </c>
    </row>
    <row r="2831" spans="2:3" x14ac:dyDescent="0.25">
      <c r="B2831" s="250">
        <v>2768</v>
      </c>
      <c r="C2831" s="249">
        <v>151.86976005207805</v>
      </c>
    </row>
    <row r="2832" spans="2:3" x14ac:dyDescent="0.25">
      <c r="B2832" s="250">
        <v>2769</v>
      </c>
      <c r="C2832" s="249">
        <v>107.71080774940673</v>
      </c>
    </row>
    <row r="2833" spans="2:3" x14ac:dyDescent="0.25">
      <c r="B2833" s="250">
        <v>2770</v>
      </c>
      <c r="C2833" s="249">
        <v>100.99885909774822</v>
      </c>
    </row>
    <row r="2834" spans="2:3" x14ac:dyDescent="0.25">
      <c r="B2834" s="250">
        <v>2771</v>
      </c>
      <c r="C2834" s="249">
        <v>118.01393278792625</v>
      </c>
    </row>
    <row r="2835" spans="2:3" x14ac:dyDescent="0.25">
      <c r="B2835" s="250">
        <v>2772</v>
      </c>
      <c r="C2835" s="249">
        <v>116.84922690420076</v>
      </c>
    </row>
    <row r="2836" spans="2:3" x14ac:dyDescent="0.25">
      <c r="B2836" s="250">
        <v>2773</v>
      </c>
      <c r="C2836" s="249">
        <v>99.550236754576275</v>
      </c>
    </row>
    <row r="2837" spans="2:3" x14ac:dyDescent="0.25">
      <c r="B2837" s="250">
        <v>2774</v>
      </c>
      <c r="C2837" s="249">
        <v>140.13268634065386</v>
      </c>
    </row>
    <row r="2838" spans="2:3" x14ac:dyDescent="0.25">
      <c r="B2838" s="250">
        <v>2775</v>
      </c>
      <c r="C2838" s="249">
        <v>74.148393468546544</v>
      </c>
    </row>
    <row r="2839" spans="2:3" x14ac:dyDescent="0.25">
      <c r="B2839" s="250">
        <v>2776</v>
      </c>
      <c r="C2839" s="249">
        <v>110.3179862637591</v>
      </c>
    </row>
    <row r="2840" spans="2:3" x14ac:dyDescent="0.25">
      <c r="B2840" s="250">
        <v>2777</v>
      </c>
      <c r="C2840" s="249">
        <v>112.28503387074414</v>
      </c>
    </row>
    <row r="2841" spans="2:3" x14ac:dyDescent="0.25">
      <c r="B2841" s="250">
        <v>2778</v>
      </c>
      <c r="C2841" s="249">
        <v>161.19442978046635</v>
      </c>
    </row>
    <row r="2842" spans="2:3" x14ac:dyDescent="0.25">
      <c r="B2842" s="250">
        <v>2779</v>
      </c>
      <c r="C2842" s="249">
        <v>111.93741733364241</v>
      </c>
    </row>
    <row r="2843" spans="2:3" x14ac:dyDescent="0.25">
      <c r="B2843" s="250">
        <v>2780</v>
      </c>
      <c r="C2843" s="249">
        <v>86.692299335595905</v>
      </c>
    </row>
    <row r="2844" spans="2:3" x14ac:dyDescent="0.25">
      <c r="B2844" s="250">
        <v>2781</v>
      </c>
      <c r="C2844" s="249">
        <v>134.02771984561721</v>
      </c>
    </row>
    <row r="2845" spans="2:3" x14ac:dyDescent="0.25">
      <c r="B2845" s="250">
        <v>2782</v>
      </c>
      <c r="C2845" s="249">
        <v>93.320435926505695</v>
      </c>
    </row>
    <row r="2846" spans="2:3" x14ac:dyDescent="0.25">
      <c r="B2846" s="250">
        <v>2783</v>
      </c>
      <c r="C2846" s="249">
        <v>135.44459017858367</v>
      </c>
    </row>
    <row r="2847" spans="2:3" x14ac:dyDescent="0.25">
      <c r="B2847" s="250">
        <v>2784</v>
      </c>
      <c r="C2847" s="249">
        <v>108.19398846389269</v>
      </c>
    </row>
    <row r="2848" spans="2:3" x14ac:dyDescent="0.25">
      <c r="B2848" s="250">
        <v>2785</v>
      </c>
      <c r="C2848" s="249">
        <v>149.770252203078</v>
      </c>
    </row>
    <row r="2849" spans="2:3" x14ac:dyDescent="0.25">
      <c r="B2849" s="250">
        <v>2786</v>
      </c>
      <c r="C2849" s="249">
        <v>78.913717470914492</v>
      </c>
    </row>
    <row r="2850" spans="2:3" x14ac:dyDescent="0.25">
      <c r="B2850" s="250">
        <v>2787</v>
      </c>
      <c r="C2850" s="249">
        <v>132.16862952088906</v>
      </c>
    </row>
    <row r="2851" spans="2:3" x14ac:dyDescent="0.25">
      <c r="B2851" s="250">
        <v>2788</v>
      </c>
      <c r="C2851" s="249">
        <v>103.51310777512094</v>
      </c>
    </row>
    <row r="2852" spans="2:3" x14ac:dyDescent="0.25">
      <c r="B2852" s="250">
        <v>2789</v>
      </c>
      <c r="C2852" s="249">
        <v>102.47947640010811</v>
      </c>
    </row>
    <row r="2853" spans="2:3" x14ac:dyDescent="0.25">
      <c r="B2853" s="250">
        <v>2790</v>
      </c>
      <c r="C2853" s="249">
        <v>141.52539723232857</v>
      </c>
    </row>
    <row r="2854" spans="2:3" x14ac:dyDescent="0.25">
      <c r="B2854" s="250">
        <v>2791</v>
      </c>
      <c r="C2854" s="249">
        <v>113.07061277018308</v>
      </c>
    </row>
    <row r="2855" spans="2:3" x14ac:dyDescent="0.25">
      <c r="B2855" s="250">
        <v>2792</v>
      </c>
      <c r="C2855" s="249">
        <v>138.82286350378291</v>
      </c>
    </row>
    <row r="2856" spans="2:3" x14ac:dyDescent="0.25">
      <c r="B2856" s="250">
        <v>2793</v>
      </c>
      <c r="C2856" s="249">
        <v>142.89218383472962</v>
      </c>
    </row>
    <row r="2857" spans="2:3" x14ac:dyDescent="0.25">
      <c r="B2857" s="250">
        <v>2794</v>
      </c>
      <c r="C2857" s="249">
        <v>106.8169987445618</v>
      </c>
    </row>
    <row r="2858" spans="2:3" x14ac:dyDescent="0.25">
      <c r="B2858" s="250">
        <v>2795</v>
      </c>
      <c r="C2858" s="249">
        <v>106.84956380828471</v>
      </c>
    </row>
    <row r="2859" spans="2:3" x14ac:dyDescent="0.25">
      <c r="B2859" s="250">
        <v>2796</v>
      </c>
      <c r="C2859" s="249">
        <v>92.671197160827631</v>
      </c>
    </row>
    <row r="2860" spans="2:3" x14ac:dyDescent="0.25">
      <c r="B2860" s="250">
        <v>2797</v>
      </c>
      <c r="C2860" s="249">
        <v>113.19876105063007</v>
      </c>
    </row>
    <row r="2861" spans="2:3" x14ac:dyDescent="0.25">
      <c r="B2861" s="250">
        <v>2798</v>
      </c>
      <c r="C2861" s="249">
        <v>134.61258644520305</v>
      </c>
    </row>
    <row r="2862" spans="2:3" x14ac:dyDescent="0.25">
      <c r="B2862" s="250">
        <v>2799</v>
      </c>
      <c r="C2862" s="249">
        <v>106.98784549302172</v>
      </c>
    </row>
    <row r="2863" spans="2:3" x14ac:dyDescent="0.25">
      <c r="B2863" s="250">
        <v>2800</v>
      </c>
      <c r="C2863" s="249">
        <v>155.96948150540837</v>
      </c>
    </row>
    <row r="2864" spans="2:3" x14ac:dyDescent="0.25">
      <c r="B2864" s="250">
        <v>2801</v>
      </c>
      <c r="C2864" s="249">
        <v>65.430244599370425</v>
      </c>
    </row>
    <row r="2865" spans="2:3" x14ac:dyDescent="0.25">
      <c r="B2865" s="250">
        <v>2802</v>
      </c>
      <c r="C2865" s="249">
        <v>142.15404547914446</v>
      </c>
    </row>
    <row r="2866" spans="2:3" x14ac:dyDescent="0.25">
      <c r="B2866" s="250">
        <v>2803</v>
      </c>
      <c r="C2866" s="249">
        <v>111.88277337316578</v>
      </c>
    </row>
    <row r="2867" spans="2:3" x14ac:dyDescent="0.25">
      <c r="B2867" s="250">
        <v>2804</v>
      </c>
      <c r="C2867" s="249">
        <v>156.92798492817985</v>
      </c>
    </row>
    <row r="2868" spans="2:3" x14ac:dyDescent="0.25">
      <c r="B2868" s="250">
        <v>2805</v>
      </c>
      <c r="C2868" s="249">
        <v>147.60473391989279</v>
      </c>
    </row>
    <row r="2869" spans="2:3" x14ac:dyDescent="0.25">
      <c r="B2869" s="250">
        <v>2806</v>
      </c>
      <c r="C2869" s="249">
        <v>133.7800658858452</v>
      </c>
    </row>
    <row r="2870" spans="2:3" x14ac:dyDescent="0.25">
      <c r="B2870" s="250">
        <v>2807</v>
      </c>
      <c r="C2870" s="249">
        <v>116.57718001455339</v>
      </c>
    </row>
    <row r="2871" spans="2:3" x14ac:dyDescent="0.25">
      <c r="B2871" s="250">
        <v>2808</v>
      </c>
      <c r="C2871" s="249">
        <v>101.69854060239808</v>
      </c>
    </row>
    <row r="2872" spans="2:3" x14ac:dyDescent="0.25">
      <c r="B2872" s="250">
        <v>2809</v>
      </c>
      <c r="C2872" s="249">
        <v>110.24240999120691</v>
      </c>
    </row>
    <row r="2873" spans="2:3" x14ac:dyDescent="0.25">
      <c r="B2873" s="250">
        <v>2810</v>
      </c>
      <c r="C2873" s="249">
        <v>118.84991054840941</v>
      </c>
    </row>
    <row r="2874" spans="2:3" x14ac:dyDescent="0.25">
      <c r="B2874" s="250">
        <v>2811</v>
      </c>
      <c r="C2874" s="249">
        <v>128.89612094113531</v>
      </c>
    </row>
    <row r="2875" spans="2:3" x14ac:dyDescent="0.25">
      <c r="B2875" s="250">
        <v>2812</v>
      </c>
      <c r="C2875" s="249">
        <v>136.5175208946458</v>
      </c>
    </row>
    <row r="2876" spans="2:3" x14ac:dyDescent="0.25">
      <c r="B2876" s="250">
        <v>2813</v>
      </c>
      <c r="C2876" s="249">
        <v>95.983633710967084</v>
      </c>
    </row>
    <row r="2877" spans="2:3" x14ac:dyDescent="0.25">
      <c r="B2877" s="250">
        <v>2814</v>
      </c>
      <c r="C2877" s="249">
        <v>122.73294662745488</v>
      </c>
    </row>
    <row r="2878" spans="2:3" x14ac:dyDescent="0.25">
      <c r="B2878" s="250">
        <v>2815</v>
      </c>
      <c r="C2878" s="249">
        <v>115.19308918940223</v>
      </c>
    </row>
    <row r="2879" spans="2:3" x14ac:dyDescent="0.25">
      <c r="B2879" s="250">
        <v>2816</v>
      </c>
      <c r="C2879" s="249">
        <v>116.47960362253809</v>
      </c>
    </row>
    <row r="2880" spans="2:3" x14ac:dyDescent="0.25">
      <c r="B2880" s="250">
        <v>2817</v>
      </c>
      <c r="C2880" s="249">
        <v>113.2760898347392</v>
      </c>
    </row>
    <row r="2881" spans="2:3" x14ac:dyDescent="0.25">
      <c r="B2881" s="250">
        <v>2818</v>
      </c>
      <c r="C2881" s="249">
        <v>94.643922466916962</v>
      </c>
    </row>
    <row r="2882" spans="2:3" x14ac:dyDescent="0.25">
      <c r="B2882" s="250">
        <v>2819</v>
      </c>
      <c r="C2882" s="249">
        <v>85.608599519993163</v>
      </c>
    </row>
    <row r="2883" spans="2:3" x14ac:dyDescent="0.25">
      <c r="B2883" s="250">
        <v>2820</v>
      </c>
      <c r="C2883" s="249">
        <v>155.52366591386283</v>
      </c>
    </row>
    <row r="2884" spans="2:3" x14ac:dyDescent="0.25">
      <c r="B2884" s="250">
        <v>2821</v>
      </c>
      <c r="C2884" s="249">
        <v>91.315881444760194</v>
      </c>
    </row>
    <row r="2885" spans="2:3" x14ac:dyDescent="0.25">
      <c r="B2885" s="250">
        <v>2822</v>
      </c>
      <c r="C2885" s="249">
        <v>173.99735559706681</v>
      </c>
    </row>
    <row r="2886" spans="2:3" x14ac:dyDescent="0.25">
      <c r="B2886" s="250">
        <v>2823</v>
      </c>
      <c r="C2886" s="249">
        <v>95.329573958114452</v>
      </c>
    </row>
    <row r="2887" spans="2:3" x14ac:dyDescent="0.25">
      <c r="B2887" s="250">
        <v>2824</v>
      </c>
      <c r="C2887" s="249">
        <v>152.60816407866631</v>
      </c>
    </row>
    <row r="2888" spans="2:3" x14ac:dyDescent="0.25">
      <c r="B2888" s="250">
        <v>2825</v>
      </c>
      <c r="C2888" s="249">
        <v>119.44380818692184</v>
      </c>
    </row>
    <row r="2889" spans="2:3" x14ac:dyDescent="0.25">
      <c r="B2889" s="250">
        <v>2826</v>
      </c>
      <c r="C2889" s="249">
        <v>93.324247034915572</v>
      </c>
    </row>
    <row r="2890" spans="2:3" x14ac:dyDescent="0.25">
      <c r="B2890" s="250">
        <v>2827</v>
      </c>
      <c r="C2890" s="249">
        <v>129.61813186552925</v>
      </c>
    </row>
    <row r="2891" spans="2:3" x14ac:dyDescent="0.25">
      <c r="B2891" s="250">
        <v>2828</v>
      </c>
      <c r="C2891" s="249">
        <v>125.01287914062756</v>
      </c>
    </row>
    <row r="2892" spans="2:3" x14ac:dyDescent="0.25">
      <c r="B2892" s="250">
        <v>2829</v>
      </c>
      <c r="C2892" s="249">
        <v>100.53526872512695</v>
      </c>
    </row>
    <row r="2893" spans="2:3" x14ac:dyDescent="0.25">
      <c r="B2893" s="250">
        <v>2830</v>
      </c>
      <c r="C2893" s="249">
        <v>110.83855970922886</v>
      </c>
    </row>
    <row r="2894" spans="2:3" x14ac:dyDescent="0.25">
      <c r="B2894" s="250">
        <v>2831</v>
      </c>
      <c r="C2894" s="249">
        <v>160.68658094235133</v>
      </c>
    </row>
    <row r="2895" spans="2:3" x14ac:dyDescent="0.25">
      <c r="B2895" s="250">
        <v>2832</v>
      </c>
      <c r="C2895" s="249">
        <v>205.21332485382149</v>
      </c>
    </row>
    <row r="2896" spans="2:3" x14ac:dyDescent="0.25">
      <c r="B2896" s="250">
        <v>2833</v>
      </c>
      <c r="C2896" s="249">
        <v>168.84698726773152</v>
      </c>
    </row>
    <row r="2897" spans="2:3" x14ac:dyDescent="0.25">
      <c r="B2897" s="250">
        <v>2834</v>
      </c>
      <c r="C2897" s="249">
        <v>165.48403666398679</v>
      </c>
    </row>
    <row r="2898" spans="2:3" x14ac:dyDescent="0.25">
      <c r="B2898" s="250">
        <v>2835</v>
      </c>
      <c r="C2898" s="249">
        <v>114.71441485769242</v>
      </c>
    </row>
    <row r="2899" spans="2:3" x14ac:dyDescent="0.25">
      <c r="B2899" s="250">
        <v>2836</v>
      </c>
      <c r="C2899" s="249">
        <v>140.96887875904758</v>
      </c>
    </row>
    <row r="2900" spans="2:3" x14ac:dyDescent="0.25">
      <c r="B2900" s="250">
        <v>2837</v>
      </c>
      <c r="C2900" s="249">
        <v>103.1869268390232</v>
      </c>
    </row>
    <row r="2901" spans="2:3" x14ac:dyDescent="0.25">
      <c r="B2901" s="250">
        <v>2838</v>
      </c>
      <c r="C2901" s="249">
        <v>105.75167817800511</v>
      </c>
    </row>
    <row r="2902" spans="2:3" x14ac:dyDescent="0.25">
      <c r="B2902" s="250">
        <v>2839</v>
      </c>
      <c r="C2902" s="249">
        <v>118.50184187514505</v>
      </c>
    </row>
    <row r="2903" spans="2:3" x14ac:dyDescent="0.25">
      <c r="B2903" s="250">
        <v>2840</v>
      </c>
      <c r="C2903" s="249">
        <v>101.10854588522831</v>
      </c>
    </row>
    <row r="2904" spans="2:3" x14ac:dyDescent="0.25">
      <c r="B2904" s="250">
        <v>2841</v>
      </c>
      <c r="C2904" s="249">
        <v>117.66339189344455</v>
      </c>
    </row>
    <row r="2905" spans="2:3" x14ac:dyDescent="0.25">
      <c r="B2905" s="250">
        <v>2842</v>
      </c>
      <c r="C2905" s="249">
        <v>85.486011693934046</v>
      </c>
    </row>
    <row r="2906" spans="2:3" x14ac:dyDescent="0.25">
      <c r="B2906" s="250">
        <v>2843</v>
      </c>
      <c r="C2906" s="249">
        <v>128.88952880877923</v>
      </c>
    </row>
    <row r="2907" spans="2:3" x14ac:dyDescent="0.25">
      <c r="B2907" s="250">
        <v>2844</v>
      </c>
      <c r="C2907" s="249">
        <v>83.56097231420469</v>
      </c>
    </row>
    <row r="2908" spans="2:3" x14ac:dyDescent="0.25">
      <c r="B2908" s="250">
        <v>2845</v>
      </c>
      <c r="C2908" s="249">
        <v>137.25919284916782</v>
      </c>
    </row>
    <row r="2909" spans="2:3" x14ac:dyDescent="0.25">
      <c r="B2909" s="250">
        <v>2846</v>
      </c>
      <c r="C2909" s="249">
        <v>122.91621322797356</v>
      </c>
    </row>
    <row r="2910" spans="2:3" x14ac:dyDescent="0.25">
      <c r="B2910" s="250">
        <v>2847</v>
      </c>
      <c r="C2910" s="249">
        <v>114.69594360052071</v>
      </c>
    </row>
    <row r="2911" spans="2:3" x14ac:dyDescent="0.25">
      <c r="B2911" s="250">
        <v>2848</v>
      </c>
      <c r="C2911" s="249">
        <v>136.46779792021019</v>
      </c>
    </row>
    <row r="2912" spans="2:3" x14ac:dyDescent="0.25">
      <c r="B2912" s="250">
        <v>2849</v>
      </c>
      <c r="C2912" s="249">
        <v>61.820902859669715</v>
      </c>
    </row>
    <row r="2913" spans="2:3" x14ac:dyDescent="0.25">
      <c r="B2913" s="250">
        <v>2850</v>
      </c>
      <c r="C2913" s="249">
        <v>155.49419020463773</v>
      </c>
    </row>
    <row r="2914" spans="2:3" x14ac:dyDescent="0.25">
      <c r="B2914" s="250">
        <v>2851</v>
      </c>
      <c r="C2914" s="249">
        <v>149.0154744910003</v>
      </c>
    </row>
    <row r="2915" spans="2:3" x14ac:dyDescent="0.25">
      <c r="B2915" s="250">
        <v>2852</v>
      </c>
      <c r="C2915" s="249">
        <v>90.1872365004497</v>
      </c>
    </row>
    <row r="2916" spans="2:3" x14ac:dyDescent="0.25">
      <c r="B2916" s="250">
        <v>2853</v>
      </c>
      <c r="C2916" s="249">
        <v>103.07472742259425</v>
      </c>
    </row>
    <row r="2917" spans="2:3" x14ac:dyDescent="0.25">
      <c r="B2917" s="250">
        <v>2854</v>
      </c>
      <c r="C2917" s="249">
        <v>99.511897774809341</v>
      </c>
    </row>
    <row r="2918" spans="2:3" x14ac:dyDescent="0.25">
      <c r="B2918" s="250">
        <v>2855</v>
      </c>
      <c r="C2918" s="249">
        <v>142.73929651338068</v>
      </c>
    </row>
    <row r="2919" spans="2:3" x14ac:dyDescent="0.25">
      <c r="B2919" s="250">
        <v>2856</v>
      </c>
      <c r="C2919" s="249">
        <v>70.464571181463597</v>
      </c>
    </row>
    <row r="2920" spans="2:3" x14ac:dyDescent="0.25">
      <c r="B2920" s="250">
        <v>2857</v>
      </c>
      <c r="C2920" s="249">
        <v>95.035710939376614</v>
      </c>
    </row>
    <row r="2921" spans="2:3" x14ac:dyDescent="0.25">
      <c r="B2921" s="250">
        <v>2858</v>
      </c>
      <c r="C2921" s="249">
        <v>81.639300361782503</v>
      </c>
    </row>
    <row r="2922" spans="2:3" x14ac:dyDescent="0.25">
      <c r="B2922" s="250">
        <v>2859</v>
      </c>
      <c r="C2922" s="249">
        <v>160.91294427896082</v>
      </c>
    </row>
    <row r="2923" spans="2:3" x14ac:dyDescent="0.25">
      <c r="B2923" s="250">
        <v>2860</v>
      </c>
      <c r="C2923" s="249">
        <v>130.06279693929918</v>
      </c>
    </row>
    <row r="2924" spans="2:3" x14ac:dyDescent="0.25">
      <c r="B2924" s="250">
        <v>2861</v>
      </c>
      <c r="C2924" s="249">
        <v>153.71689763232598</v>
      </c>
    </row>
    <row r="2925" spans="2:3" x14ac:dyDescent="0.25">
      <c r="B2925" s="250">
        <v>2862</v>
      </c>
      <c r="C2925" s="249">
        <v>114.14007653955359</v>
      </c>
    </row>
    <row r="2926" spans="2:3" x14ac:dyDescent="0.25">
      <c r="B2926" s="250">
        <v>2863</v>
      </c>
      <c r="C2926" s="249">
        <v>128.28138005505824</v>
      </c>
    </row>
    <row r="2927" spans="2:3" x14ac:dyDescent="0.25">
      <c r="B2927" s="250">
        <v>2864</v>
      </c>
      <c r="C2927" s="249">
        <v>137.894843902221</v>
      </c>
    </row>
    <row r="2928" spans="2:3" x14ac:dyDescent="0.25">
      <c r="B2928" s="250">
        <v>2865</v>
      </c>
      <c r="C2928" s="249">
        <v>86.60782653535631</v>
      </c>
    </row>
    <row r="2929" spans="2:3" x14ac:dyDescent="0.25">
      <c r="B2929" s="250">
        <v>2866</v>
      </c>
      <c r="C2929" s="249">
        <v>83.180278311755188</v>
      </c>
    </row>
    <row r="2930" spans="2:3" x14ac:dyDescent="0.25">
      <c r="B2930" s="250">
        <v>2867</v>
      </c>
      <c r="C2930" s="249">
        <v>157.39021746345458</v>
      </c>
    </row>
    <row r="2931" spans="2:3" x14ac:dyDescent="0.25">
      <c r="B2931" s="250">
        <v>2868</v>
      </c>
      <c r="C2931" s="249">
        <v>130.32569302319359</v>
      </c>
    </row>
    <row r="2932" spans="2:3" x14ac:dyDescent="0.25">
      <c r="B2932" s="250">
        <v>2869</v>
      </c>
      <c r="C2932" s="249">
        <v>99.851681816979095</v>
      </c>
    </row>
    <row r="2933" spans="2:3" x14ac:dyDescent="0.25">
      <c r="B2933" s="250">
        <v>2870</v>
      </c>
      <c r="C2933" s="249">
        <v>145.52800020352223</v>
      </c>
    </row>
    <row r="2934" spans="2:3" x14ac:dyDescent="0.25">
      <c r="B2934" s="250">
        <v>2871</v>
      </c>
      <c r="C2934" s="249">
        <v>131.31988579925095</v>
      </c>
    </row>
    <row r="2935" spans="2:3" x14ac:dyDescent="0.25">
      <c r="B2935" s="250">
        <v>2872</v>
      </c>
      <c r="C2935" s="249">
        <v>106.63097478341847</v>
      </c>
    </row>
    <row r="2936" spans="2:3" x14ac:dyDescent="0.25">
      <c r="B2936" s="250">
        <v>2873</v>
      </c>
      <c r="C2936" s="249">
        <v>154.05015770916316</v>
      </c>
    </row>
    <row r="2937" spans="2:3" x14ac:dyDescent="0.25">
      <c r="B2937" s="250">
        <v>2874</v>
      </c>
      <c r="C2937" s="249">
        <v>134.16657394222662</v>
      </c>
    </row>
    <row r="2938" spans="2:3" x14ac:dyDescent="0.25">
      <c r="B2938" s="250">
        <v>2875</v>
      </c>
      <c r="C2938" s="249">
        <v>126.42346623276408</v>
      </c>
    </row>
    <row r="2939" spans="2:3" x14ac:dyDescent="0.25">
      <c r="B2939" s="250">
        <v>2876</v>
      </c>
      <c r="C2939" s="249">
        <v>110.70354228162562</v>
      </c>
    </row>
    <row r="2940" spans="2:3" x14ac:dyDescent="0.25">
      <c r="B2940" s="250">
        <v>2877</v>
      </c>
      <c r="C2940" s="249">
        <v>94.540960272249492</v>
      </c>
    </row>
    <row r="2941" spans="2:3" x14ac:dyDescent="0.25">
      <c r="B2941" s="250">
        <v>2878</v>
      </c>
      <c r="C2941" s="249">
        <v>152.93981070285085</v>
      </c>
    </row>
    <row r="2942" spans="2:3" x14ac:dyDescent="0.25">
      <c r="B2942" s="250">
        <v>2879</v>
      </c>
      <c r="C2942" s="249">
        <v>137.05106725690024</v>
      </c>
    </row>
    <row r="2943" spans="2:3" x14ac:dyDescent="0.25">
      <c r="B2943" s="250">
        <v>2880</v>
      </c>
      <c r="C2943" s="249">
        <v>125.87745651025163</v>
      </c>
    </row>
    <row r="2944" spans="2:3" x14ac:dyDescent="0.25">
      <c r="B2944" s="250">
        <v>2881</v>
      </c>
      <c r="C2944" s="249">
        <v>143.55519670608274</v>
      </c>
    </row>
    <row r="2945" spans="2:3" x14ac:dyDescent="0.25">
      <c r="B2945" s="250">
        <v>2882</v>
      </c>
      <c r="C2945" s="249">
        <v>154.99562132112459</v>
      </c>
    </row>
    <row r="2946" spans="2:3" x14ac:dyDescent="0.25">
      <c r="B2946" s="250">
        <v>2883</v>
      </c>
      <c r="C2946" s="249">
        <v>123.83389001838275</v>
      </c>
    </row>
    <row r="2947" spans="2:3" x14ac:dyDescent="0.25">
      <c r="B2947" s="250">
        <v>2884</v>
      </c>
      <c r="C2947" s="249">
        <v>83.845040313994048</v>
      </c>
    </row>
    <row r="2948" spans="2:3" x14ac:dyDescent="0.25">
      <c r="B2948" s="250">
        <v>2885</v>
      </c>
      <c r="C2948" s="249">
        <v>110.00488997647847</v>
      </c>
    </row>
    <row r="2949" spans="2:3" x14ac:dyDescent="0.25">
      <c r="B2949" s="250">
        <v>2886</v>
      </c>
      <c r="C2949" s="249">
        <v>93.810293455079602</v>
      </c>
    </row>
    <row r="2950" spans="2:3" x14ac:dyDescent="0.25">
      <c r="B2950" s="250">
        <v>2887</v>
      </c>
      <c r="C2950" s="249">
        <v>136.42713441951429</v>
      </c>
    </row>
    <row r="2951" spans="2:3" x14ac:dyDescent="0.25">
      <c r="B2951" s="250">
        <v>2888</v>
      </c>
      <c r="C2951" s="249">
        <v>68.908744558068065</v>
      </c>
    </row>
    <row r="2952" spans="2:3" x14ac:dyDescent="0.25">
      <c r="B2952" s="250">
        <v>2889</v>
      </c>
      <c r="C2952" s="249">
        <v>128.18861254322354</v>
      </c>
    </row>
    <row r="2953" spans="2:3" x14ac:dyDescent="0.25">
      <c r="B2953" s="250">
        <v>2890</v>
      </c>
      <c r="C2953" s="249">
        <v>185.26929383437988</v>
      </c>
    </row>
    <row r="2954" spans="2:3" x14ac:dyDescent="0.25">
      <c r="B2954" s="250">
        <v>2891</v>
      </c>
      <c r="C2954" s="249">
        <v>118.94255725995373</v>
      </c>
    </row>
    <row r="2955" spans="2:3" x14ac:dyDescent="0.25">
      <c r="B2955" s="250">
        <v>2892</v>
      </c>
      <c r="C2955" s="249">
        <v>117.22466785525235</v>
      </c>
    </row>
    <row r="2956" spans="2:3" x14ac:dyDescent="0.25">
      <c r="B2956" s="250">
        <v>2893</v>
      </c>
      <c r="C2956" s="249">
        <v>137.46463426426422</v>
      </c>
    </row>
    <row r="2957" spans="2:3" x14ac:dyDescent="0.25">
      <c r="B2957" s="250">
        <v>2894</v>
      </c>
      <c r="C2957" s="249">
        <v>98.53232678554383</v>
      </c>
    </row>
    <row r="2958" spans="2:3" x14ac:dyDescent="0.25">
      <c r="B2958" s="250">
        <v>2895</v>
      </c>
      <c r="C2958" s="249">
        <v>119.82051412182403</v>
      </c>
    </row>
    <row r="2959" spans="2:3" x14ac:dyDescent="0.25">
      <c r="B2959" s="250">
        <v>2896</v>
      </c>
      <c r="C2959" s="249">
        <v>123.38783318207965</v>
      </c>
    </row>
    <row r="2960" spans="2:3" x14ac:dyDescent="0.25">
      <c r="B2960" s="250">
        <v>2897</v>
      </c>
      <c r="C2960" s="249">
        <v>108.26702445642282</v>
      </c>
    </row>
    <row r="2961" spans="2:3" x14ac:dyDescent="0.25">
      <c r="B2961" s="250">
        <v>2898</v>
      </c>
      <c r="C2961" s="249">
        <v>107.48330035420248</v>
      </c>
    </row>
    <row r="2962" spans="2:3" x14ac:dyDescent="0.25">
      <c r="B2962" s="250">
        <v>2899</v>
      </c>
      <c r="C2962" s="249">
        <v>108.23985017944327</v>
      </c>
    </row>
    <row r="2963" spans="2:3" x14ac:dyDescent="0.25">
      <c r="B2963" s="250">
        <v>2900</v>
      </c>
      <c r="C2963" s="249">
        <v>120.99602772444058</v>
      </c>
    </row>
    <row r="2964" spans="2:3" x14ac:dyDescent="0.25">
      <c r="B2964" s="250">
        <v>2901</v>
      </c>
      <c r="C2964" s="249">
        <v>112.85582569299856</v>
      </c>
    </row>
    <row r="2965" spans="2:3" x14ac:dyDescent="0.25">
      <c r="B2965" s="250">
        <v>2902</v>
      </c>
      <c r="C2965" s="249">
        <v>115.70254777090294</v>
      </c>
    </row>
    <row r="2966" spans="2:3" x14ac:dyDescent="0.25">
      <c r="B2966" s="250">
        <v>2903</v>
      </c>
      <c r="C2966" s="249">
        <v>114.10263976789193</v>
      </c>
    </row>
    <row r="2967" spans="2:3" x14ac:dyDescent="0.25">
      <c r="B2967" s="250">
        <v>2904</v>
      </c>
      <c r="C2967" s="249">
        <v>116.35663692199239</v>
      </c>
    </row>
    <row r="2968" spans="2:3" x14ac:dyDescent="0.25">
      <c r="B2968" s="250">
        <v>2905</v>
      </c>
      <c r="C2968" s="249">
        <v>159.53673612292437</v>
      </c>
    </row>
    <row r="2969" spans="2:3" x14ac:dyDescent="0.25">
      <c r="B2969" s="250">
        <v>2906</v>
      </c>
      <c r="C2969" s="249">
        <v>115.66494882750816</v>
      </c>
    </row>
    <row r="2970" spans="2:3" x14ac:dyDescent="0.25">
      <c r="B2970" s="250">
        <v>2907</v>
      </c>
      <c r="C2970" s="249">
        <v>122.01582891752173</v>
      </c>
    </row>
    <row r="2971" spans="2:3" x14ac:dyDescent="0.25">
      <c r="B2971" s="250">
        <v>2908</v>
      </c>
      <c r="C2971" s="249">
        <v>142.77635260352974</v>
      </c>
    </row>
    <row r="2972" spans="2:3" x14ac:dyDescent="0.25">
      <c r="B2972" s="250">
        <v>2909</v>
      </c>
      <c r="C2972" s="249">
        <v>111.61494573725422</v>
      </c>
    </row>
    <row r="2973" spans="2:3" x14ac:dyDescent="0.25">
      <c r="B2973" s="250">
        <v>2910</v>
      </c>
      <c r="C2973" s="249">
        <v>87.384357220185279</v>
      </c>
    </row>
    <row r="2974" spans="2:3" x14ac:dyDescent="0.25">
      <c r="B2974" s="250">
        <v>2911</v>
      </c>
      <c r="C2974" s="249">
        <v>170.41058026562996</v>
      </c>
    </row>
    <row r="2975" spans="2:3" x14ac:dyDescent="0.25">
      <c r="B2975" s="250">
        <v>2912</v>
      </c>
      <c r="C2975" s="249">
        <v>117.85090100931072</v>
      </c>
    </row>
    <row r="2976" spans="2:3" x14ac:dyDescent="0.25">
      <c r="B2976" s="250">
        <v>2913</v>
      </c>
      <c r="C2976" s="249">
        <v>115.92142400849775</v>
      </c>
    </row>
    <row r="2977" spans="2:3" x14ac:dyDescent="0.25">
      <c r="B2977" s="250">
        <v>2914</v>
      </c>
      <c r="C2977" s="249">
        <v>157.11215355246034</v>
      </c>
    </row>
    <row r="2978" spans="2:3" x14ac:dyDescent="0.25">
      <c r="B2978" s="250">
        <v>2915</v>
      </c>
      <c r="C2978" s="249">
        <v>99.045270159791599</v>
      </c>
    </row>
    <row r="2979" spans="2:3" x14ac:dyDescent="0.25">
      <c r="B2979" s="250">
        <v>2916</v>
      </c>
      <c r="C2979" s="249">
        <v>143.99274866927226</v>
      </c>
    </row>
    <row r="2980" spans="2:3" x14ac:dyDescent="0.25">
      <c r="B2980" s="250">
        <v>2917</v>
      </c>
      <c r="C2980" s="249">
        <v>178.83045392995012</v>
      </c>
    </row>
    <row r="2981" spans="2:3" x14ac:dyDescent="0.25">
      <c r="B2981" s="250">
        <v>2918</v>
      </c>
      <c r="C2981" s="249">
        <v>102.38740661899605</v>
      </c>
    </row>
    <row r="2982" spans="2:3" x14ac:dyDescent="0.25">
      <c r="B2982" s="250">
        <v>2919</v>
      </c>
      <c r="C2982" s="249">
        <v>90.082627764633258</v>
      </c>
    </row>
    <row r="2983" spans="2:3" x14ac:dyDescent="0.25">
      <c r="B2983" s="250">
        <v>2920</v>
      </c>
      <c r="C2983" s="249">
        <v>135.67581911304114</v>
      </c>
    </row>
    <row r="2984" spans="2:3" x14ac:dyDescent="0.25">
      <c r="B2984" s="250">
        <v>2921</v>
      </c>
      <c r="C2984" s="249">
        <v>108.49119718064891</v>
      </c>
    </row>
    <row r="2985" spans="2:3" x14ac:dyDescent="0.25">
      <c r="B2985" s="250">
        <v>2922</v>
      </c>
      <c r="C2985" s="249">
        <v>135.50826384441166</v>
      </c>
    </row>
    <row r="2986" spans="2:3" x14ac:dyDescent="0.25">
      <c r="B2986" s="250">
        <v>2923</v>
      </c>
      <c r="C2986" s="249">
        <v>136.56761111095091</v>
      </c>
    </row>
    <row r="2987" spans="2:3" x14ac:dyDescent="0.25">
      <c r="B2987" s="250">
        <v>2924</v>
      </c>
      <c r="C2987" s="249">
        <v>110.62676544047594</v>
      </c>
    </row>
    <row r="2988" spans="2:3" x14ac:dyDescent="0.25">
      <c r="B2988" s="250">
        <v>2925</v>
      </c>
      <c r="C2988" s="249">
        <v>115.63590651824376</v>
      </c>
    </row>
    <row r="2989" spans="2:3" x14ac:dyDescent="0.25">
      <c r="B2989" s="250">
        <v>2926</v>
      </c>
      <c r="C2989" s="249">
        <v>148.34555821567616</v>
      </c>
    </row>
    <row r="2990" spans="2:3" x14ac:dyDescent="0.25">
      <c r="B2990" s="250">
        <v>2927</v>
      </c>
      <c r="C2990" s="249">
        <v>119.22152941059798</v>
      </c>
    </row>
    <row r="2991" spans="2:3" x14ac:dyDescent="0.25">
      <c r="B2991" s="250">
        <v>2928</v>
      </c>
      <c r="C2991" s="249">
        <v>132.55135848110669</v>
      </c>
    </row>
    <row r="2992" spans="2:3" x14ac:dyDescent="0.25">
      <c r="B2992" s="250">
        <v>2929</v>
      </c>
      <c r="C2992" s="249">
        <v>134.23946372939272</v>
      </c>
    </row>
    <row r="2993" spans="2:3" x14ac:dyDescent="0.25">
      <c r="B2993" s="250">
        <v>2930</v>
      </c>
      <c r="C2993" s="249">
        <v>129.74159910774392</v>
      </c>
    </row>
    <row r="2994" spans="2:3" x14ac:dyDescent="0.25">
      <c r="B2994" s="250">
        <v>2931</v>
      </c>
      <c r="C2994" s="249">
        <v>74.850440178888476</v>
      </c>
    </row>
    <row r="2995" spans="2:3" x14ac:dyDescent="0.25">
      <c r="B2995" s="250">
        <v>2932</v>
      </c>
      <c r="C2995" s="249">
        <v>82.265567001775636</v>
      </c>
    </row>
    <row r="2996" spans="2:3" x14ac:dyDescent="0.25">
      <c r="B2996" s="250">
        <v>2933</v>
      </c>
      <c r="C2996" s="249">
        <v>135.46187661307425</v>
      </c>
    </row>
    <row r="2997" spans="2:3" x14ac:dyDescent="0.25">
      <c r="B2997" s="250">
        <v>2934</v>
      </c>
      <c r="C2997" s="249">
        <v>125.10619016182739</v>
      </c>
    </row>
    <row r="2998" spans="2:3" x14ac:dyDescent="0.25">
      <c r="B2998" s="250">
        <v>2935</v>
      </c>
      <c r="C2998" s="249">
        <v>83.427165069571657</v>
      </c>
    </row>
    <row r="2999" spans="2:3" x14ac:dyDescent="0.25">
      <c r="B2999" s="250">
        <v>2936</v>
      </c>
      <c r="C2999" s="249">
        <v>80.975692077762915</v>
      </c>
    </row>
    <row r="3000" spans="2:3" x14ac:dyDescent="0.25">
      <c r="B3000" s="250">
        <v>2937</v>
      </c>
      <c r="C3000" s="249">
        <v>114.23452095319573</v>
      </c>
    </row>
    <row r="3001" spans="2:3" x14ac:dyDescent="0.25">
      <c r="B3001" s="250">
        <v>2938</v>
      </c>
      <c r="C3001" s="249">
        <v>126.83864980616106</v>
      </c>
    </row>
    <row r="3002" spans="2:3" x14ac:dyDescent="0.25">
      <c r="B3002" s="250">
        <v>2939</v>
      </c>
      <c r="C3002" s="249">
        <v>132.97469867127452</v>
      </c>
    </row>
    <row r="3003" spans="2:3" x14ac:dyDescent="0.25">
      <c r="B3003" s="250">
        <v>2940</v>
      </c>
      <c r="C3003" s="249">
        <v>126.93231373991401</v>
      </c>
    </row>
    <row r="3004" spans="2:3" x14ac:dyDescent="0.25">
      <c r="B3004" s="250">
        <v>2941</v>
      </c>
      <c r="C3004" s="249">
        <v>119.67612847155873</v>
      </c>
    </row>
    <row r="3005" spans="2:3" x14ac:dyDescent="0.25">
      <c r="B3005" s="250">
        <v>2942</v>
      </c>
      <c r="C3005" s="249">
        <v>164.13508115896531</v>
      </c>
    </row>
    <row r="3006" spans="2:3" x14ac:dyDescent="0.25">
      <c r="B3006" s="250">
        <v>2943</v>
      </c>
      <c r="C3006" s="249">
        <v>116.21099415668181</v>
      </c>
    </row>
    <row r="3007" spans="2:3" x14ac:dyDescent="0.25">
      <c r="B3007" s="250">
        <v>2944</v>
      </c>
      <c r="C3007" s="249">
        <v>122.72880291144662</v>
      </c>
    </row>
    <row r="3008" spans="2:3" x14ac:dyDescent="0.25">
      <c r="B3008" s="250">
        <v>2945</v>
      </c>
      <c r="C3008" s="249">
        <v>107.99198200669144</v>
      </c>
    </row>
    <row r="3009" spans="2:3" x14ac:dyDescent="0.25">
      <c r="B3009" s="250">
        <v>2946</v>
      </c>
      <c r="C3009" s="249">
        <v>112.48309752915233</v>
      </c>
    </row>
    <row r="3010" spans="2:3" x14ac:dyDescent="0.25">
      <c r="B3010" s="250">
        <v>2947</v>
      </c>
      <c r="C3010" s="249">
        <v>129.73727137317948</v>
      </c>
    </row>
    <row r="3011" spans="2:3" x14ac:dyDescent="0.25">
      <c r="B3011" s="250">
        <v>2948</v>
      </c>
      <c r="C3011" s="249">
        <v>150.10354608625678</v>
      </c>
    </row>
    <row r="3012" spans="2:3" x14ac:dyDescent="0.25">
      <c r="B3012" s="250">
        <v>2949</v>
      </c>
      <c r="C3012" s="249">
        <v>125.12763727418879</v>
      </c>
    </row>
    <row r="3013" spans="2:3" x14ac:dyDescent="0.25">
      <c r="B3013" s="250">
        <v>2950</v>
      </c>
      <c r="C3013" s="249">
        <v>141.41953911751023</v>
      </c>
    </row>
    <row r="3014" spans="2:3" x14ac:dyDescent="0.25">
      <c r="B3014" s="250">
        <v>2951</v>
      </c>
      <c r="C3014" s="249">
        <v>143.84090918226531</v>
      </c>
    </row>
    <row r="3015" spans="2:3" x14ac:dyDescent="0.25">
      <c r="B3015" s="250">
        <v>2952</v>
      </c>
      <c r="C3015" s="249">
        <v>115.99273420049629</v>
      </c>
    </row>
    <row r="3016" spans="2:3" x14ac:dyDescent="0.25">
      <c r="B3016" s="250">
        <v>2953</v>
      </c>
      <c r="C3016" s="249">
        <v>112.61294663692786</v>
      </c>
    </row>
    <row r="3017" spans="2:3" x14ac:dyDescent="0.25">
      <c r="B3017" s="250">
        <v>2954</v>
      </c>
      <c r="C3017" s="249">
        <v>112.17013266616671</v>
      </c>
    </row>
    <row r="3018" spans="2:3" x14ac:dyDescent="0.25">
      <c r="B3018" s="250">
        <v>2955</v>
      </c>
      <c r="C3018" s="249">
        <v>143.17431327894585</v>
      </c>
    </row>
    <row r="3019" spans="2:3" x14ac:dyDescent="0.25">
      <c r="B3019" s="250">
        <v>2956</v>
      </c>
      <c r="C3019" s="249">
        <v>111.84480627861652</v>
      </c>
    </row>
    <row r="3020" spans="2:3" x14ac:dyDescent="0.25">
      <c r="B3020" s="250">
        <v>2957</v>
      </c>
      <c r="C3020" s="249">
        <v>99.59453431735777</v>
      </c>
    </row>
    <row r="3021" spans="2:3" x14ac:dyDescent="0.25">
      <c r="B3021" s="250">
        <v>2958</v>
      </c>
      <c r="C3021" s="249">
        <v>136.206921418858</v>
      </c>
    </row>
    <row r="3022" spans="2:3" x14ac:dyDescent="0.25">
      <c r="B3022" s="250">
        <v>2959</v>
      </c>
      <c r="C3022" s="249">
        <v>133.94797532756843</v>
      </c>
    </row>
    <row r="3023" spans="2:3" x14ac:dyDescent="0.25">
      <c r="B3023" s="250">
        <v>2960</v>
      </c>
      <c r="C3023" s="249">
        <v>97.240710856911321</v>
      </c>
    </row>
    <row r="3024" spans="2:3" x14ac:dyDescent="0.25">
      <c r="B3024" s="250">
        <v>2961</v>
      </c>
      <c r="C3024" s="249">
        <v>62.324773614742277</v>
      </c>
    </row>
    <row r="3025" spans="2:3" x14ac:dyDescent="0.25">
      <c r="B3025" s="250">
        <v>2962</v>
      </c>
      <c r="C3025" s="249">
        <v>92.203632362214819</v>
      </c>
    </row>
    <row r="3026" spans="2:3" x14ac:dyDescent="0.25">
      <c r="B3026" s="250">
        <v>2963</v>
      </c>
      <c r="C3026" s="249">
        <v>112.44666165889656</v>
      </c>
    </row>
    <row r="3027" spans="2:3" x14ac:dyDescent="0.25">
      <c r="B3027" s="250">
        <v>2964</v>
      </c>
      <c r="C3027" s="249">
        <v>146.34844463506772</v>
      </c>
    </row>
    <row r="3028" spans="2:3" x14ac:dyDescent="0.25">
      <c r="B3028" s="250">
        <v>2965</v>
      </c>
      <c r="C3028" s="249">
        <v>135.54192115586488</v>
      </c>
    </row>
    <row r="3029" spans="2:3" x14ac:dyDescent="0.25">
      <c r="B3029" s="250">
        <v>2966</v>
      </c>
      <c r="C3029" s="249">
        <v>99.061489640886137</v>
      </c>
    </row>
    <row r="3030" spans="2:3" x14ac:dyDescent="0.25">
      <c r="B3030" s="250">
        <v>2967</v>
      </c>
      <c r="C3030" s="249">
        <v>77.541955046576845</v>
      </c>
    </row>
    <row r="3031" spans="2:3" x14ac:dyDescent="0.25">
      <c r="B3031" s="250">
        <v>2968</v>
      </c>
      <c r="C3031" s="249">
        <v>171.31831359096503</v>
      </c>
    </row>
    <row r="3032" spans="2:3" x14ac:dyDescent="0.25">
      <c r="B3032" s="250">
        <v>2969</v>
      </c>
      <c r="C3032" s="249">
        <v>125.08911795577789</v>
      </c>
    </row>
    <row r="3033" spans="2:3" x14ac:dyDescent="0.25">
      <c r="B3033" s="250">
        <v>2970</v>
      </c>
      <c r="C3033" s="249">
        <v>146.01673038592199</v>
      </c>
    </row>
    <row r="3034" spans="2:3" x14ac:dyDescent="0.25">
      <c r="B3034" s="250">
        <v>2971</v>
      </c>
      <c r="C3034" s="249">
        <v>93.557239913257234</v>
      </c>
    </row>
    <row r="3035" spans="2:3" x14ac:dyDescent="0.25">
      <c r="B3035" s="250">
        <v>2972</v>
      </c>
      <c r="C3035" s="249">
        <v>136.69702212597909</v>
      </c>
    </row>
    <row r="3036" spans="2:3" x14ac:dyDescent="0.25">
      <c r="B3036" s="250">
        <v>2973</v>
      </c>
      <c r="C3036" s="249">
        <v>118.73291732134288</v>
      </c>
    </row>
    <row r="3037" spans="2:3" x14ac:dyDescent="0.25">
      <c r="B3037" s="250">
        <v>2974</v>
      </c>
      <c r="C3037" s="249">
        <v>130.71621051443924</v>
      </c>
    </row>
    <row r="3038" spans="2:3" x14ac:dyDescent="0.25">
      <c r="B3038" s="250">
        <v>2975</v>
      </c>
      <c r="C3038" s="249">
        <v>77.534278897348969</v>
      </c>
    </row>
    <row r="3039" spans="2:3" x14ac:dyDescent="0.25">
      <c r="B3039" s="250">
        <v>2976</v>
      </c>
      <c r="C3039" s="249">
        <v>127.66561654147256</v>
      </c>
    </row>
    <row r="3040" spans="2:3" x14ac:dyDescent="0.25">
      <c r="B3040" s="250">
        <v>2977</v>
      </c>
      <c r="C3040" s="249">
        <v>120.54915839251484</v>
      </c>
    </row>
    <row r="3041" spans="2:3" x14ac:dyDescent="0.25">
      <c r="B3041" s="250">
        <v>2978</v>
      </c>
      <c r="C3041" s="249">
        <v>117.4365446359469</v>
      </c>
    </row>
    <row r="3042" spans="2:3" x14ac:dyDescent="0.25">
      <c r="B3042" s="250">
        <v>2979</v>
      </c>
      <c r="C3042" s="249">
        <v>96.815542596269111</v>
      </c>
    </row>
    <row r="3043" spans="2:3" x14ac:dyDescent="0.25">
      <c r="B3043" s="250">
        <v>2980</v>
      </c>
      <c r="C3043" s="249">
        <v>88.591964785487704</v>
      </c>
    </row>
    <row r="3044" spans="2:3" x14ac:dyDescent="0.25">
      <c r="B3044" s="250">
        <v>2981</v>
      </c>
      <c r="C3044" s="249">
        <v>109.93541008225594</v>
      </c>
    </row>
    <row r="3045" spans="2:3" x14ac:dyDescent="0.25">
      <c r="B3045" s="250">
        <v>2982</v>
      </c>
      <c r="C3045" s="249">
        <v>93.994186417240769</v>
      </c>
    </row>
    <row r="3046" spans="2:3" x14ac:dyDescent="0.25">
      <c r="B3046" s="250">
        <v>2983</v>
      </c>
      <c r="C3046" s="249">
        <v>140.89240929073571</v>
      </c>
    </row>
    <row r="3047" spans="2:3" x14ac:dyDescent="0.25">
      <c r="B3047" s="250">
        <v>2984</v>
      </c>
      <c r="C3047" s="249">
        <v>157.35972819190977</v>
      </c>
    </row>
    <row r="3048" spans="2:3" x14ac:dyDescent="0.25">
      <c r="B3048" s="250">
        <v>2985</v>
      </c>
      <c r="C3048" s="249">
        <v>140.49589427660257</v>
      </c>
    </row>
    <row r="3049" spans="2:3" x14ac:dyDescent="0.25">
      <c r="B3049" s="250">
        <v>2986</v>
      </c>
      <c r="C3049" s="249">
        <v>103.74957503521793</v>
      </c>
    </row>
    <row r="3050" spans="2:3" x14ac:dyDescent="0.25">
      <c r="B3050" s="250">
        <v>2987</v>
      </c>
      <c r="C3050" s="249">
        <v>107.48324176934815</v>
      </c>
    </row>
    <row r="3051" spans="2:3" x14ac:dyDescent="0.25">
      <c r="B3051" s="250">
        <v>2988</v>
      </c>
      <c r="C3051" s="249">
        <v>156.93871295436702</v>
      </c>
    </row>
    <row r="3052" spans="2:3" x14ac:dyDescent="0.25">
      <c r="B3052" s="250">
        <v>2989</v>
      </c>
      <c r="C3052" s="249">
        <v>143.48787386611167</v>
      </c>
    </row>
    <row r="3053" spans="2:3" x14ac:dyDescent="0.25">
      <c r="B3053" s="250">
        <v>2990</v>
      </c>
      <c r="C3053" s="249">
        <v>127.28845878404827</v>
      </c>
    </row>
    <row r="3054" spans="2:3" x14ac:dyDescent="0.25">
      <c r="B3054" s="250">
        <v>2991</v>
      </c>
      <c r="C3054" s="249">
        <v>105.26613652072002</v>
      </c>
    </row>
    <row r="3055" spans="2:3" x14ac:dyDescent="0.25">
      <c r="B3055" s="250">
        <v>2992</v>
      </c>
      <c r="C3055" s="249">
        <v>95.237358873829962</v>
      </c>
    </row>
    <row r="3056" spans="2:3" x14ac:dyDescent="0.25">
      <c r="B3056" s="250">
        <v>2993</v>
      </c>
      <c r="C3056" s="249">
        <v>168.60834933804074</v>
      </c>
    </row>
    <row r="3057" spans="2:3" x14ac:dyDescent="0.25">
      <c r="B3057" s="250">
        <v>2994</v>
      </c>
      <c r="C3057" s="249">
        <v>150.26291957261509</v>
      </c>
    </row>
    <row r="3058" spans="2:3" x14ac:dyDescent="0.25">
      <c r="B3058" s="250">
        <v>2995</v>
      </c>
      <c r="C3058" s="249">
        <v>118.88026814816232</v>
      </c>
    </row>
    <row r="3059" spans="2:3" x14ac:dyDescent="0.25">
      <c r="B3059" s="250">
        <v>2996</v>
      </c>
      <c r="C3059" s="249">
        <v>108.0975419851768</v>
      </c>
    </row>
    <row r="3060" spans="2:3" x14ac:dyDescent="0.25">
      <c r="B3060" s="250">
        <v>2997</v>
      </c>
      <c r="C3060" s="249">
        <v>100.37527842454426</v>
      </c>
    </row>
    <row r="3061" spans="2:3" x14ac:dyDescent="0.25">
      <c r="B3061" s="250">
        <v>2998</v>
      </c>
      <c r="C3061" s="249">
        <v>108.10271395682823</v>
      </c>
    </row>
    <row r="3062" spans="2:3" x14ac:dyDescent="0.25">
      <c r="B3062" s="250">
        <v>2999</v>
      </c>
      <c r="C3062" s="249">
        <v>122.42803771687096</v>
      </c>
    </row>
    <row r="3063" spans="2:3" x14ac:dyDescent="0.25">
      <c r="B3063" s="250">
        <v>3000</v>
      </c>
      <c r="C3063" s="249">
        <v>125.01117911181592</v>
      </c>
    </row>
    <row r="3064" spans="2:3" x14ac:dyDescent="0.25">
      <c r="B3064" s="250">
        <v>3001</v>
      </c>
      <c r="C3064" s="249">
        <v>118.09711797034137</v>
      </c>
    </row>
    <row r="3065" spans="2:3" x14ac:dyDescent="0.25">
      <c r="B3065" s="250">
        <v>3002</v>
      </c>
      <c r="C3065" s="249">
        <v>150.88509272000908</v>
      </c>
    </row>
    <row r="3066" spans="2:3" x14ac:dyDescent="0.25">
      <c r="B3066" s="250">
        <v>3003</v>
      </c>
      <c r="C3066" s="249">
        <v>144.49636417672664</v>
      </c>
    </row>
    <row r="3067" spans="2:3" x14ac:dyDescent="0.25">
      <c r="B3067" s="250">
        <v>3004</v>
      </c>
      <c r="C3067" s="249">
        <v>106.46444203844399</v>
      </c>
    </row>
    <row r="3068" spans="2:3" x14ac:dyDescent="0.25">
      <c r="B3068" s="250">
        <v>3005</v>
      </c>
      <c r="C3068" s="249">
        <v>105.54013186427063</v>
      </c>
    </row>
    <row r="3069" spans="2:3" x14ac:dyDescent="0.25">
      <c r="B3069" s="250">
        <v>3006</v>
      </c>
      <c r="C3069" s="249">
        <v>146.4186007669056</v>
      </c>
    </row>
    <row r="3070" spans="2:3" x14ac:dyDescent="0.25">
      <c r="B3070" s="250">
        <v>3007</v>
      </c>
      <c r="C3070" s="249">
        <v>90.475972729148424</v>
      </c>
    </row>
    <row r="3071" spans="2:3" x14ac:dyDescent="0.25">
      <c r="B3071" s="250">
        <v>3008</v>
      </c>
      <c r="C3071" s="249">
        <v>147.92516077639775</v>
      </c>
    </row>
    <row r="3072" spans="2:3" x14ac:dyDescent="0.25">
      <c r="B3072" s="250">
        <v>3009</v>
      </c>
      <c r="C3072" s="249">
        <v>143.09497003410308</v>
      </c>
    </row>
    <row r="3073" spans="2:3" x14ac:dyDescent="0.25">
      <c r="B3073" s="250">
        <v>3010</v>
      </c>
      <c r="C3073" s="249">
        <v>84.774966582113123</v>
      </c>
    </row>
    <row r="3074" spans="2:3" x14ac:dyDescent="0.25">
      <c r="B3074" s="250">
        <v>3011</v>
      </c>
      <c r="C3074" s="249">
        <v>78.011316338810502</v>
      </c>
    </row>
    <row r="3075" spans="2:3" x14ac:dyDescent="0.25">
      <c r="B3075" s="250">
        <v>3012</v>
      </c>
      <c r="C3075" s="249">
        <v>138.2623454987195</v>
      </c>
    </row>
    <row r="3076" spans="2:3" x14ac:dyDescent="0.25">
      <c r="B3076" s="250">
        <v>3013</v>
      </c>
      <c r="C3076" s="249">
        <v>139.88308915132512</v>
      </c>
    </row>
    <row r="3077" spans="2:3" x14ac:dyDescent="0.25">
      <c r="B3077" s="250">
        <v>3014</v>
      </c>
      <c r="C3077" s="249">
        <v>148.09675113949862</v>
      </c>
    </row>
    <row r="3078" spans="2:3" x14ac:dyDescent="0.25">
      <c r="B3078" s="250">
        <v>3015</v>
      </c>
      <c r="C3078" s="249">
        <v>76.437127715652636</v>
      </c>
    </row>
    <row r="3079" spans="2:3" x14ac:dyDescent="0.25">
      <c r="B3079" s="250">
        <v>3016</v>
      </c>
      <c r="C3079" s="249">
        <v>54.847749543048948</v>
      </c>
    </row>
    <row r="3080" spans="2:3" x14ac:dyDescent="0.25">
      <c r="B3080" s="250">
        <v>3017</v>
      </c>
      <c r="C3080" s="249">
        <v>95.217164384991761</v>
      </c>
    </row>
    <row r="3081" spans="2:3" x14ac:dyDescent="0.25">
      <c r="B3081" s="250">
        <v>3018</v>
      </c>
      <c r="C3081" s="249">
        <v>71.359238523849797</v>
      </c>
    </row>
    <row r="3082" spans="2:3" x14ac:dyDescent="0.25">
      <c r="B3082" s="250">
        <v>3019</v>
      </c>
      <c r="C3082" s="249">
        <v>132.42291233367919</v>
      </c>
    </row>
    <row r="3083" spans="2:3" x14ac:dyDescent="0.25">
      <c r="B3083" s="250">
        <v>3020</v>
      </c>
      <c r="C3083" s="249">
        <v>125.71893748624443</v>
      </c>
    </row>
    <row r="3084" spans="2:3" x14ac:dyDescent="0.25">
      <c r="B3084" s="250">
        <v>3021</v>
      </c>
      <c r="C3084" s="249">
        <v>100.69045132275284</v>
      </c>
    </row>
    <row r="3085" spans="2:3" x14ac:dyDescent="0.25">
      <c r="B3085" s="250">
        <v>3022</v>
      </c>
      <c r="C3085" s="249">
        <v>105.83752379377135</v>
      </c>
    </row>
    <row r="3086" spans="2:3" x14ac:dyDescent="0.25">
      <c r="B3086" s="250">
        <v>3023</v>
      </c>
      <c r="C3086" s="249">
        <v>131.65036073445765</v>
      </c>
    </row>
    <row r="3087" spans="2:3" x14ac:dyDescent="0.25">
      <c r="B3087" s="250">
        <v>3024</v>
      </c>
      <c r="C3087" s="249">
        <v>57.862789895112762</v>
      </c>
    </row>
    <row r="3088" spans="2:3" x14ac:dyDescent="0.25">
      <c r="B3088" s="250">
        <v>3025</v>
      </c>
      <c r="C3088" s="249">
        <v>127.78818357116337</v>
      </c>
    </row>
    <row r="3089" spans="2:3" x14ac:dyDescent="0.25">
      <c r="B3089" s="250">
        <v>3026</v>
      </c>
      <c r="C3089" s="249">
        <v>127.33201968857503</v>
      </c>
    </row>
    <row r="3090" spans="2:3" x14ac:dyDescent="0.25">
      <c r="B3090" s="250">
        <v>3027</v>
      </c>
      <c r="C3090" s="249">
        <v>171.43351463592893</v>
      </c>
    </row>
    <row r="3091" spans="2:3" x14ac:dyDescent="0.25">
      <c r="B3091" s="250">
        <v>3028</v>
      </c>
      <c r="C3091" s="249">
        <v>148.77934025588027</v>
      </c>
    </row>
    <row r="3092" spans="2:3" x14ac:dyDescent="0.25">
      <c r="B3092" s="250">
        <v>3029</v>
      </c>
      <c r="C3092" s="249">
        <v>96.548338737883455</v>
      </c>
    </row>
    <row r="3093" spans="2:3" x14ac:dyDescent="0.25">
      <c r="B3093" s="250">
        <v>3030</v>
      </c>
      <c r="C3093" s="249">
        <v>106.22660159897113</v>
      </c>
    </row>
    <row r="3094" spans="2:3" x14ac:dyDescent="0.25">
      <c r="B3094" s="250">
        <v>3031</v>
      </c>
      <c r="C3094" s="249">
        <v>149.05084754680752</v>
      </c>
    </row>
    <row r="3095" spans="2:3" x14ac:dyDescent="0.25">
      <c r="B3095" s="250">
        <v>3032</v>
      </c>
      <c r="C3095" s="249">
        <v>108.18313255690278</v>
      </c>
    </row>
    <row r="3096" spans="2:3" x14ac:dyDescent="0.25">
      <c r="B3096" s="250">
        <v>3033</v>
      </c>
      <c r="C3096" s="249">
        <v>139.40264435757399</v>
      </c>
    </row>
    <row r="3097" spans="2:3" x14ac:dyDescent="0.25">
      <c r="B3097" s="250">
        <v>3034</v>
      </c>
      <c r="C3097" s="249">
        <v>100.18976070699932</v>
      </c>
    </row>
    <row r="3098" spans="2:3" x14ac:dyDescent="0.25">
      <c r="B3098" s="250">
        <v>3035</v>
      </c>
      <c r="C3098" s="249">
        <v>144.6228211992551</v>
      </c>
    </row>
    <row r="3099" spans="2:3" x14ac:dyDescent="0.25">
      <c r="B3099" s="250">
        <v>3036</v>
      </c>
      <c r="C3099" s="249">
        <v>80.939581325585308</v>
      </c>
    </row>
    <row r="3100" spans="2:3" x14ac:dyDescent="0.25">
      <c r="B3100" s="250">
        <v>3037</v>
      </c>
      <c r="C3100" s="249">
        <v>139.50658341297907</v>
      </c>
    </row>
    <row r="3101" spans="2:3" x14ac:dyDescent="0.25">
      <c r="B3101" s="250">
        <v>3038</v>
      </c>
      <c r="C3101" s="249">
        <v>146.1655750355277</v>
      </c>
    </row>
    <row r="3102" spans="2:3" x14ac:dyDescent="0.25">
      <c r="B3102" s="250">
        <v>3039</v>
      </c>
      <c r="C3102" s="249">
        <v>143.45890917238941</v>
      </c>
    </row>
    <row r="3103" spans="2:3" x14ac:dyDescent="0.25">
      <c r="B3103" s="250">
        <v>3040</v>
      </c>
      <c r="C3103" s="249">
        <v>99.807737929210504</v>
      </c>
    </row>
    <row r="3104" spans="2:3" x14ac:dyDescent="0.25">
      <c r="B3104" s="250">
        <v>3041</v>
      </c>
      <c r="C3104" s="249">
        <v>134.81254784958506</v>
      </c>
    </row>
    <row r="3105" spans="2:3" x14ac:dyDescent="0.25">
      <c r="B3105" s="250">
        <v>3042</v>
      </c>
      <c r="C3105" s="249">
        <v>98.165328397726597</v>
      </c>
    </row>
    <row r="3106" spans="2:3" x14ac:dyDescent="0.25">
      <c r="B3106" s="250">
        <v>3043</v>
      </c>
      <c r="C3106" s="249">
        <v>97.120619120376233</v>
      </c>
    </row>
    <row r="3107" spans="2:3" x14ac:dyDescent="0.25">
      <c r="B3107" s="250">
        <v>3044</v>
      </c>
      <c r="C3107" s="249">
        <v>101.78050155165187</v>
      </c>
    </row>
    <row r="3108" spans="2:3" x14ac:dyDescent="0.25">
      <c r="B3108" s="250">
        <v>3045</v>
      </c>
      <c r="C3108" s="249">
        <v>125.32158269521734</v>
      </c>
    </row>
    <row r="3109" spans="2:3" x14ac:dyDescent="0.25">
      <c r="B3109" s="250">
        <v>3046</v>
      </c>
      <c r="C3109" s="249">
        <v>125.69011775071355</v>
      </c>
    </row>
    <row r="3110" spans="2:3" x14ac:dyDescent="0.25">
      <c r="B3110" s="250">
        <v>3047</v>
      </c>
      <c r="C3110" s="249">
        <v>135.60595573234579</v>
      </c>
    </row>
    <row r="3111" spans="2:3" x14ac:dyDescent="0.25">
      <c r="B3111" s="250">
        <v>3048</v>
      </c>
      <c r="C3111" s="249">
        <v>146.07920725050383</v>
      </c>
    </row>
    <row r="3112" spans="2:3" x14ac:dyDescent="0.25">
      <c r="B3112" s="250">
        <v>3049</v>
      </c>
      <c r="C3112" s="249">
        <v>147.44463841181951</v>
      </c>
    </row>
    <row r="3113" spans="2:3" x14ac:dyDescent="0.25">
      <c r="B3113" s="250">
        <v>3050</v>
      </c>
      <c r="C3113" s="249">
        <v>114.70035385252751</v>
      </c>
    </row>
    <row r="3114" spans="2:3" x14ac:dyDescent="0.25">
      <c r="B3114" s="250">
        <v>3051</v>
      </c>
      <c r="C3114" s="249">
        <v>103.91278484641356</v>
      </c>
    </row>
    <row r="3115" spans="2:3" x14ac:dyDescent="0.25">
      <c r="B3115" s="250">
        <v>3052</v>
      </c>
      <c r="C3115" s="249">
        <v>122.14879276289174</v>
      </c>
    </row>
    <row r="3116" spans="2:3" x14ac:dyDescent="0.25">
      <c r="B3116" s="250">
        <v>3053</v>
      </c>
      <c r="C3116" s="249">
        <v>92.46309634706104</v>
      </c>
    </row>
    <row r="3117" spans="2:3" x14ac:dyDescent="0.25">
      <c r="B3117" s="250">
        <v>3054</v>
      </c>
      <c r="C3117" s="249">
        <v>135.67468532253415</v>
      </c>
    </row>
    <row r="3118" spans="2:3" x14ac:dyDescent="0.25">
      <c r="B3118" s="250">
        <v>3055</v>
      </c>
      <c r="C3118" s="249">
        <v>96.6358814699352</v>
      </c>
    </row>
    <row r="3119" spans="2:3" x14ac:dyDescent="0.25">
      <c r="B3119" s="250">
        <v>3056</v>
      </c>
      <c r="C3119" s="249">
        <v>107.6645192205736</v>
      </c>
    </row>
    <row r="3120" spans="2:3" x14ac:dyDescent="0.25">
      <c r="B3120" s="250">
        <v>3057</v>
      </c>
      <c r="C3120" s="249">
        <v>108.01370101926261</v>
      </c>
    </row>
    <row r="3121" spans="2:3" x14ac:dyDescent="0.25">
      <c r="B3121" s="250">
        <v>3058</v>
      </c>
      <c r="C3121" s="249">
        <v>128.94720903874529</v>
      </c>
    </row>
    <row r="3122" spans="2:3" x14ac:dyDescent="0.25">
      <c r="B3122" s="250">
        <v>3059</v>
      </c>
      <c r="C3122" s="249">
        <v>116.61833012076187</v>
      </c>
    </row>
    <row r="3123" spans="2:3" x14ac:dyDescent="0.25">
      <c r="B3123" s="250">
        <v>3060</v>
      </c>
      <c r="C3123" s="249">
        <v>125.42845413084069</v>
      </c>
    </row>
    <row r="3124" spans="2:3" x14ac:dyDescent="0.25">
      <c r="B3124" s="250">
        <v>3061</v>
      </c>
      <c r="C3124" s="249">
        <v>153.5174829012999</v>
      </c>
    </row>
    <row r="3125" spans="2:3" x14ac:dyDescent="0.25">
      <c r="B3125" s="250">
        <v>3062</v>
      </c>
      <c r="C3125" s="249">
        <v>140.11113437148711</v>
      </c>
    </row>
    <row r="3126" spans="2:3" x14ac:dyDescent="0.25">
      <c r="B3126" s="250">
        <v>3063</v>
      </c>
      <c r="C3126" s="249">
        <v>106.55220743767615</v>
      </c>
    </row>
    <row r="3127" spans="2:3" x14ac:dyDescent="0.25">
      <c r="B3127" s="250">
        <v>3064</v>
      </c>
      <c r="C3127" s="249">
        <v>138.45855443553657</v>
      </c>
    </row>
    <row r="3128" spans="2:3" x14ac:dyDescent="0.25">
      <c r="B3128" s="250">
        <v>3065</v>
      </c>
      <c r="C3128" s="249">
        <v>91.810839463610677</v>
      </c>
    </row>
    <row r="3129" spans="2:3" x14ac:dyDescent="0.25">
      <c r="B3129" s="250">
        <v>3066</v>
      </c>
      <c r="C3129" s="249">
        <v>96.464576608207437</v>
      </c>
    </row>
    <row r="3130" spans="2:3" x14ac:dyDescent="0.25">
      <c r="B3130" s="250">
        <v>3067</v>
      </c>
      <c r="C3130" s="249">
        <v>151.43801258721399</v>
      </c>
    </row>
    <row r="3131" spans="2:3" x14ac:dyDescent="0.25">
      <c r="B3131" s="250">
        <v>3068</v>
      </c>
      <c r="C3131" s="249">
        <v>107.83460459397874</v>
      </c>
    </row>
    <row r="3132" spans="2:3" x14ac:dyDescent="0.25">
      <c r="B3132" s="250">
        <v>3069</v>
      </c>
      <c r="C3132" s="249">
        <v>110.64893303318817</v>
      </c>
    </row>
    <row r="3133" spans="2:3" x14ac:dyDescent="0.25">
      <c r="B3133" s="250">
        <v>3070</v>
      </c>
      <c r="C3133" s="249">
        <v>151.13572684562021</v>
      </c>
    </row>
    <row r="3134" spans="2:3" x14ac:dyDescent="0.25">
      <c r="B3134" s="250">
        <v>3071</v>
      </c>
      <c r="C3134" s="249">
        <v>122.05685668446003</v>
      </c>
    </row>
    <row r="3135" spans="2:3" x14ac:dyDescent="0.25">
      <c r="B3135" s="250">
        <v>3072</v>
      </c>
      <c r="C3135" s="249">
        <v>110.3966163126088</v>
      </c>
    </row>
    <row r="3136" spans="2:3" x14ac:dyDescent="0.25">
      <c r="B3136" s="250">
        <v>3073</v>
      </c>
      <c r="C3136" s="249">
        <v>137.80244765290843</v>
      </c>
    </row>
    <row r="3137" spans="2:3" x14ac:dyDescent="0.25">
      <c r="B3137" s="250">
        <v>3074</v>
      </c>
      <c r="C3137" s="249">
        <v>128.23070962410358</v>
      </c>
    </row>
    <row r="3138" spans="2:3" x14ac:dyDescent="0.25">
      <c r="B3138" s="250">
        <v>3075</v>
      </c>
      <c r="C3138" s="249">
        <v>132.04293605841633</v>
      </c>
    </row>
    <row r="3139" spans="2:3" x14ac:dyDescent="0.25">
      <c r="B3139" s="250">
        <v>3076</v>
      </c>
      <c r="C3139" s="249">
        <v>142.90306580084413</v>
      </c>
    </row>
    <row r="3140" spans="2:3" x14ac:dyDescent="0.25">
      <c r="B3140" s="250">
        <v>3077</v>
      </c>
      <c r="C3140" s="249">
        <v>76.018417730478831</v>
      </c>
    </row>
    <row r="3141" spans="2:3" x14ac:dyDescent="0.25">
      <c r="B3141" s="250">
        <v>3078</v>
      </c>
      <c r="C3141" s="249">
        <v>104.65316739266741</v>
      </c>
    </row>
    <row r="3142" spans="2:3" x14ac:dyDescent="0.25">
      <c r="B3142" s="250">
        <v>3079</v>
      </c>
      <c r="C3142" s="249">
        <v>87.396430036809207</v>
      </c>
    </row>
    <row r="3143" spans="2:3" x14ac:dyDescent="0.25">
      <c r="B3143" s="250">
        <v>3080</v>
      </c>
      <c r="C3143" s="249">
        <v>114.18211545290673</v>
      </c>
    </row>
    <row r="3144" spans="2:3" x14ac:dyDescent="0.25">
      <c r="B3144" s="250">
        <v>3081</v>
      </c>
      <c r="C3144" s="249">
        <v>83.835394877269039</v>
      </c>
    </row>
    <row r="3145" spans="2:3" x14ac:dyDescent="0.25">
      <c r="B3145" s="250">
        <v>3082</v>
      </c>
      <c r="C3145" s="249">
        <v>125.91811643574835</v>
      </c>
    </row>
    <row r="3146" spans="2:3" x14ac:dyDescent="0.25">
      <c r="B3146" s="250">
        <v>3083</v>
      </c>
      <c r="C3146" s="249">
        <v>108.29056457112526</v>
      </c>
    </row>
    <row r="3147" spans="2:3" x14ac:dyDescent="0.25">
      <c r="B3147" s="250">
        <v>3084</v>
      </c>
      <c r="C3147" s="249">
        <v>124.12547187698317</v>
      </c>
    </row>
    <row r="3148" spans="2:3" x14ac:dyDescent="0.25">
      <c r="B3148" s="250">
        <v>3085</v>
      </c>
      <c r="C3148" s="249">
        <v>120.59444388388414</v>
      </c>
    </row>
    <row r="3149" spans="2:3" x14ac:dyDescent="0.25">
      <c r="B3149" s="250">
        <v>3086</v>
      </c>
      <c r="C3149" s="249">
        <v>96.291639708495808</v>
      </c>
    </row>
    <row r="3150" spans="2:3" x14ac:dyDescent="0.25">
      <c r="B3150" s="250">
        <v>3087</v>
      </c>
      <c r="C3150" s="249">
        <v>156.8610052243524</v>
      </c>
    </row>
    <row r="3151" spans="2:3" x14ac:dyDescent="0.25">
      <c r="B3151" s="250">
        <v>3088</v>
      </c>
      <c r="C3151" s="249">
        <v>163.73985474408806</v>
      </c>
    </row>
    <row r="3152" spans="2:3" x14ac:dyDescent="0.25">
      <c r="B3152" s="250">
        <v>3089</v>
      </c>
      <c r="C3152" s="249">
        <v>123.03671031624755</v>
      </c>
    </row>
    <row r="3153" spans="2:3" x14ac:dyDescent="0.25">
      <c r="B3153" s="250">
        <v>3090</v>
      </c>
      <c r="C3153" s="249">
        <v>158.88573901847278</v>
      </c>
    </row>
    <row r="3154" spans="2:3" x14ac:dyDescent="0.25">
      <c r="B3154" s="250">
        <v>3091</v>
      </c>
      <c r="C3154" s="249">
        <v>135.05060363332473</v>
      </c>
    </row>
    <row r="3155" spans="2:3" x14ac:dyDescent="0.25">
      <c r="B3155" s="250">
        <v>3092</v>
      </c>
      <c r="C3155" s="249">
        <v>134.25612625749628</v>
      </c>
    </row>
    <row r="3156" spans="2:3" x14ac:dyDescent="0.25">
      <c r="B3156" s="250">
        <v>3093</v>
      </c>
      <c r="C3156" s="249">
        <v>107.79490083941124</v>
      </c>
    </row>
    <row r="3157" spans="2:3" x14ac:dyDescent="0.25">
      <c r="B3157" s="250">
        <v>3094</v>
      </c>
      <c r="C3157" s="249">
        <v>137.32868829323689</v>
      </c>
    </row>
    <row r="3158" spans="2:3" x14ac:dyDescent="0.25">
      <c r="B3158" s="250">
        <v>3095</v>
      </c>
      <c r="C3158" s="249">
        <v>102.20466104894379</v>
      </c>
    </row>
    <row r="3159" spans="2:3" x14ac:dyDescent="0.25">
      <c r="B3159" s="250">
        <v>3096</v>
      </c>
      <c r="C3159" s="249">
        <v>124.22437982880662</v>
      </c>
    </row>
    <row r="3160" spans="2:3" x14ac:dyDescent="0.25">
      <c r="B3160" s="250">
        <v>3097</v>
      </c>
      <c r="C3160" s="249">
        <v>86.221983849641319</v>
      </c>
    </row>
    <row r="3161" spans="2:3" x14ac:dyDescent="0.25">
      <c r="B3161" s="250">
        <v>3098</v>
      </c>
      <c r="C3161" s="249">
        <v>139.11346154361428</v>
      </c>
    </row>
    <row r="3162" spans="2:3" x14ac:dyDescent="0.25">
      <c r="B3162" s="250">
        <v>3099</v>
      </c>
      <c r="C3162" s="249">
        <v>130.2637587793462</v>
      </c>
    </row>
    <row r="3163" spans="2:3" x14ac:dyDescent="0.25">
      <c r="B3163" s="250">
        <v>3100</v>
      </c>
      <c r="C3163" s="249">
        <v>112.25158687737066</v>
      </c>
    </row>
    <row r="3164" spans="2:3" x14ac:dyDescent="0.25">
      <c r="B3164" s="250">
        <v>3101</v>
      </c>
      <c r="C3164" s="249">
        <v>160.21314830905138</v>
      </c>
    </row>
    <row r="3165" spans="2:3" x14ac:dyDescent="0.25">
      <c r="B3165" s="250">
        <v>3102</v>
      </c>
      <c r="C3165" s="249">
        <v>131.47216846841727</v>
      </c>
    </row>
    <row r="3166" spans="2:3" x14ac:dyDescent="0.25">
      <c r="B3166" s="250">
        <v>3103</v>
      </c>
      <c r="C3166" s="249">
        <v>118.95325815019331</v>
      </c>
    </row>
    <row r="3167" spans="2:3" x14ac:dyDescent="0.25">
      <c r="B3167" s="250">
        <v>3104</v>
      </c>
      <c r="C3167" s="249">
        <v>129.71927591786502</v>
      </c>
    </row>
    <row r="3168" spans="2:3" x14ac:dyDescent="0.25">
      <c r="B3168" s="250">
        <v>3105</v>
      </c>
      <c r="C3168" s="249">
        <v>131.6478709146171</v>
      </c>
    </row>
    <row r="3169" spans="2:3" x14ac:dyDescent="0.25">
      <c r="B3169" s="250">
        <v>3106</v>
      </c>
      <c r="C3169" s="249">
        <v>118.94616208707455</v>
      </c>
    </row>
    <row r="3170" spans="2:3" x14ac:dyDescent="0.25">
      <c r="B3170" s="250">
        <v>3107</v>
      </c>
      <c r="C3170" s="249">
        <v>138.42010446207183</v>
      </c>
    </row>
    <row r="3171" spans="2:3" x14ac:dyDescent="0.25">
      <c r="B3171" s="250">
        <v>3108</v>
      </c>
      <c r="C3171" s="249">
        <v>77.428937870262473</v>
      </c>
    </row>
    <row r="3172" spans="2:3" x14ac:dyDescent="0.25">
      <c r="B3172" s="250">
        <v>3109</v>
      </c>
      <c r="C3172" s="249">
        <v>74.829020817523968</v>
      </c>
    </row>
    <row r="3173" spans="2:3" x14ac:dyDescent="0.25">
      <c r="B3173" s="250">
        <v>3110</v>
      </c>
      <c r="C3173" s="249">
        <v>115.38587398016934</v>
      </c>
    </row>
    <row r="3174" spans="2:3" x14ac:dyDescent="0.25">
      <c r="B3174" s="250">
        <v>3111</v>
      </c>
      <c r="C3174" s="249">
        <v>127.77724542389979</v>
      </c>
    </row>
    <row r="3175" spans="2:3" x14ac:dyDescent="0.25">
      <c r="B3175" s="250">
        <v>3112</v>
      </c>
      <c r="C3175" s="249">
        <v>88.142203710913563</v>
      </c>
    </row>
    <row r="3176" spans="2:3" x14ac:dyDescent="0.25">
      <c r="B3176" s="250">
        <v>3113</v>
      </c>
      <c r="C3176" s="249">
        <v>117.0500149690582</v>
      </c>
    </row>
    <row r="3177" spans="2:3" x14ac:dyDescent="0.25">
      <c r="B3177" s="250">
        <v>3114</v>
      </c>
      <c r="C3177" s="249">
        <v>150.59689662896477</v>
      </c>
    </row>
    <row r="3178" spans="2:3" x14ac:dyDescent="0.25">
      <c r="B3178" s="250">
        <v>3115</v>
      </c>
      <c r="C3178" s="249">
        <v>147.36302996512669</v>
      </c>
    </row>
    <row r="3179" spans="2:3" x14ac:dyDescent="0.25">
      <c r="B3179" s="250">
        <v>3116</v>
      </c>
      <c r="C3179" s="249">
        <v>147.51583139112921</v>
      </c>
    </row>
    <row r="3180" spans="2:3" x14ac:dyDescent="0.25">
      <c r="B3180" s="250">
        <v>3117</v>
      </c>
      <c r="C3180" s="249">
        <v>128.38397884195794</v>
      </c>
    </row>
    <row r="3181" spans="2:3" x14ac:dyDescent="0.25">
      <c r="B3181" s="250">
        <v>3118</v>
      </c>
      <c r="C3181" s="249">
        <v>105.66865554583669</v>
      </c>
    </row>
    <row r="3182" spans="2:3" x14ac:dyDescent="0.25">
      <c r="B3182" s="250">
        <v>3119</v>
      </c>
      <c r="C3182" s="249">
        <v>111.07904022955196</v>
      </c>
    </row>
    <row r="3183" spans="2:3" x14ac:dyDescent="0.25">
      <c r="B3183" s="250">
        <v>3120</v>
      </c>
      <c r="C3183" s="249">
        <v>106.83849286103535</v>
      </c>
    </row>
    <row r="3184" spans="2:3" x14ac:dyDescent="0.25">
      <c r="B3184" s="250">
        <v>3121</v>
      </c>
      <c r="C3184" s="249">
        <v>112.83901969041527</v>
      </c>
    </row>
    <row r="3185" spans="2:3" x14ac:dyDescent="0.25">
      <c r="B3185" s="250">
        <v>3122</v>
      </c>
      <c r="C3185" s="249">
        <v>169.20038336032371</v>
      </c>
    </row>
    <row r="3186" spans="2:3" x14ac:dyDescent="0.25">
      <c r="B3186" s="250">
        <v>3123</v>
      </c>
      <c r="C3186" s="249">
        <v>113.08068588154002</v>
      </c>
    </row>
    <row r="3187" spans="2:3" x14ac:dyDescent="0.25">
      <c r="B3187" s="250">
        <v>3124</v>
      </c>
      <c r="C3187" s="249">
        <v>124.27602868423126</v>
      </c>
    </row>
    <row r="3188" spans="2:3" x14ac:dyDescent="0.25">
      <c r="B3188" s="250">
        <v>3125</v>
      </c>
      <c r="C3188" s="249">
        <v>97.234841171582929</v>
      </c>
    </row>
    <row r="3189" spans="2:3" x14ac:dyDescent="0.25">
      <c r="B3189" s="250">
        <v>3126</v>
      </c>
      <c r="C3189" s="249">
        <v>98.130331650985767</v>
      </c>
    </row>
    <row r="3190" spans="2:3" x14ac:dyDescent="0.25">
      <c r="B3190" s="250">
        <v>3127</v>
      </c>
      <c r="C3190" s="249">
        <v>106.98680798142114</v>
      </c>
    </row>
    <row r="3191" spans="2:3" x14ac:dyDescent="0.25">
      <c r="B3191" s="250">
        <v>3128</v>
      </c>
      <c r="C3191" s="249">
        <v>96.775005519540599</v>
      </c>
    </row>
    <row r="3192" spans="2:3" x14ac:dyDescent="0.25">
      <c r="B3192" s="250">
        <v>3129</v>
      </c>
      <c r="C3192" s="249">
        <v>108.37101004326355</v>
      </c>
    </row>
    <row r="3193" spans="2:3" x14ac:dyDescent="0.25">
      <c r="B3193" s="250">
        <v>3130</v>
      </c>
      <c r="C3193" s="249">
        <v>131.28192354965933</v>
      </c>
    </row>
    <row r="3194" spans="2:3" x14ac:dyDescent="0.25">
      <c r="B3194" s="250">
        <v>3131</v>
      </c>
      <c r="C3194" s="249">
        <v>108.7562972158774</v>
      </c>
    </row>
    <row r="3195" spans="2:3" x14ac:dyDescent="0.25">
      <c r="B3195" s="250">
        <v>3132</v>
      </c>
      <c r="C3195" s="249">
        <v>156.68149027535793</v>
      </c>
    </row>
    <row r="3196" spans="2:3" x14ac:dyDescent="0.25">
      <c r="B3196" s="250">
        <v>3133</v>
      </c>
      <c r="C3196" s="249">
        <v>91.974875469766062</v>
      </c>
    </row>
    <row r="3197" spans="2:3" x14ac:dyDescent="0.25">
      <c r="B3197" s="250">
        <v>3134</v>
      </c>
      <c r="C3197" s="249">
        <v>107.99200772612295</v>
      </c>
    </row>
    <row r="3198" spans="2:3" x14ac:dyDescent="0.25">
      <c r="B3198" s="250">
        <v>3135</v>
      </c>
      <c r="C3198" s="249">
        <v>148.14388840877547</v>
      </c>
    </row>
    <row r="3199" spans="2:3" x14ac:dyDescent="0.25">
      <c r="B3199" s="250">
        <v>3136</v>
      </c>
      <c r="C3199" s="249">
        <v>120.9300662876075</v>
      </c>
    </row>
    <row r="3200" spans="2:3" x14ac:dyDescent="0.25">
      <c r="B3200" s="250">
        <v>3137</v>
      </c>
      <c r="C3200" s="249">
        <v>123.54931485824325</v>
      </c>
    </row>
    <row r="3201" spans="2:3" x14ac:dyDescent="0.25">
      <c r="B3201" s="250">
        <v>3138</v>
      </c>
      <c r="C3201" s="249">
        <v>125.60424185322999</v>
      </c>
    </row>
    <row r="3202" spans="2:3" x14ac:dyDescent="0.25">
      <c r="B3202" s="250">
        <v>3139</v>
      </c>
      <c r="C3202" s="249">
        <v>93.593738846833133</v>
      </c>
    </row>
    <row r="3203" spans="2:3" x14ac:dyDescent="0.25">
      <c r="B3203" s="250">
        <v>3140</v>
      </c>
      <c r="C3203" s="249">
        <v>108.63000390964397</v>
      </c>
    </row>
    <row r="3204" spans="2:3" x14ac:dyDescent="0.25">
      <c r="B3204" s="250">
        <v>3141</v>
      </c>
      <c r="C3204" s="249">
        <v>103.99183936080401</v>
      </c>
    </row>
    <row r="3205" spans="2:3" x14ac:dyDescent="0.25">
      <c r="B3205" s="250">
        <v>3142</v>
      </c>
      <c r="C3205" s="249">
        <v>145.33580729605626</v>
      </c>
    </row>
    <row r="3206" spans="2:3" x14ac:dyDescent="0.25">
      <c r="B3206" s="250">
        <v>3143</v>
      </c>
      <c r="C3206" s="249">
        <v>118.47750912949125</v>
      </c>
    </row>
    <row r="3207" spans="2:3" x14ac:dyDescent="0.25">
      <c r="B3207" s="250">
        <v>3144</v>
      </c>
      <c r="C3207" s="249">
        <v>116.96891405351518</v>
      </c>
    </row>
    <row r="3208" spans="2:3" x14ac:dyDescent="0.25">
      <c r="B3208" s="250">
        <v>3145</v>
      </c>
      <c r="C3208" s="249">
        <v>142.73275182289723</v>
      </c>
    </row>
    <row r="3209" spans="2:3" x14ac:dyDescent="0.25">
      <c r="B3209" s="250">
        <v>3146</v>
      </c>
      <c r="C3209" s="249">
        <v>118.64169334222784</v>
      </c>
    </row>
    <row r="3210" spans="2:3" x14ac:dyDescent="0.25">
      <c r="B3210" s="250">
        <v>3147</v>
      </c>
      <c r="C3210" s="249">
        <v>163.89203970964323</v>
      </c>
    </row>
    <row r="3211" spans="2:3" x14ac:dyDescent="0.25">
      <c r="B3211" s="250">
        <v>3148</v>
      </c>
      <c r="C3211" s="249">
        <v>106.60931011328557</v>
      </c>
    </row>
    <row r="3212" spans="2:3" x14ac:dyDescent="0.25">
      <c r="B3212" s="250">
        <v>3149</v>
      </c>
      <c r="C3212" s="249">
        <v>149.99726675712077</v>
      </c>
    </row>
    <row r="3213" spans="2:3" x14ac:dyDescent="0.25">
      <c r="B3213" s="250">
        <v>3150</v>
      </c>
      <c r="C3213" s="249">
        <v>127.34014792205556</v>
      </c>
    </row>
    <row r="3214" spans="2:3" x14ac:dyDescent="0.25">
      <c r="B3214" s="250">
        <v>3151</v>
      </c>
      <c r="C3214" s="249">
        <v>134.57477134143164</v>
      </c>
    </row>
    <row r="3215" spans="2:3" x14ac:dyDescent="0.25">
      <c r="B3215" s="250">
        <v>3152</v>
      </c>
      <c r="C3215" s="249">
        <v>115.01892368589139</v>
      </c>
    </row>
    <row r="3216" spans="2:3" x14ac:dyDescent="0.25">
      <c r="B3216" s="250">
        <v>3153</v>
      </c>
      <c r="C3216" s="249">
        <v>115.35842845555395</v>
      </c>
    </row>
    <row r="3217" spans="2:3" x14ac:dyDescent="0.25">
      <c r="B3217" s="250">
        <v>3154</v>
      </c>
      <c r="C3217" s="249">
        <v>114.90768168764528</v>
      </c>
    </row>
    <row r="3218" spans="2:3" x14ac:dyDescent="0.25">
      <c r="B3218" s="250">
        <v>3155</v>
      </c>
      <c r="C3218" s="249">
        <v>157.39046023608603</v>
      </c>
    </row>
    <row r="3219" spans="2:3" x14ac:dyDescent="0.25">
      <c r="B3219" s="250">
        <v>3156</v>
      </c>
      <c r="C3219" s="249">
        <v>95.91484755863047</v>
      </c>
    </row>
    <row r="3220" spans="2:3" x14ac:dyDescent="0.25">
      <c r="B3220" s="250">
        <v>3157</v>
      </c>
      <c r="C3220" s="249">
        <v>99.772577304118755</v>
      </c>
    </row>
    <row r="3221" spans="2:3" x14ac:dyDescent="0.25">
      <c r="B3221" s="250">
        <v>3158</v>
      </c>
      <c r="C3221" s="249">
        <v>106.27436090547158</v>
      </c>
    </row>
    <row r="3222" spans="2:3" x14ac:dyDescent="0.25">
      <c r="B3222" s="250">
        <v>3159</v>
      </c>
      <c r="C3222" s="249">
        <v>97.325365433252486</v>
      </c>
    </row>
    <row r="3223" spans="2:3" x14ac:dyDescent="0.25">
      <c r="B3223" s="250">
        <v>3160</v>
      </c>
      <c r="C3223" s="249">
        <v>119.34239469577464</v>
      </c>
    </row>
    <row r="3224" spans="2:3" x14ac:dyDescent="0.25">
      <c r="B3224" s="250">
        <v>3161</v>
      </c>
      <c r="C3224" s="249">
        <v>167.78750799078119</v>
      </c>
    </row>
    <row r="3225" spans="2:3" x14ac:dyDescent="0.25">
      <c r="B3225" s="250">
        <v>3162</v>
      </c>
      <c r="C3225" s="249">
        <v>171.92099903085881</v>
      </c>
    </row>
    <row r="3226" spans="2:3" x14ac:dyDescent="0.25">
      <c r="B3226" s="250">
        <v>3163</v>
      </c>
      <c r="C3226" s="249">
        <v>103.86094664084993</v>
      </c>
    </row>
    <row r="3227" spans="2:3" x14ac:dyDescent="0.25">
      <c r="B3227" s="250">
        <v>3164</v>
      </c>
      <c r="C3227" s="249">
        <v>129.80948424962364</v>
      </c>
    </row>
    <row r="3228" spans="2:3" x14ac:dyDescent="0.25">
      <c r="B3228" s="250">
        <v>3165</v>
      </c>
      <c r="C3228" s="249">
        <v>160.60189199637512</v>
      </c>
    </row>
    <row r="3229" spans="2:3" x14ac:dyDescent="0.25">
      <c r="B3229" s="250">
        <v>3166</v>
      </c>
      <c r="C3229" s="249">
        <v>113.8774749700834</v>
      </c>
    </row>
    <row r="3230" spans="2:3" x14ac:dyDescent="0.25">
      <c r="B3230" s="250">
        <v>3167</v>
      </c>
      <c r="C3230" s="249">
        <v>129.00718270319385</v>
      </c>
    </row>
    <row r="3231" spans="2:3" x14ac:dyDescent="0.25">
      <c r="B3231" s="250">
        <v>3168</v>
      </c>
      <c r="C3231" s="249">
        <v>121.61513162496604</v>
      </c>
    </row>
    <row r="3232" spans="2:3" x14ac:dyDescent="0.25">
      <c r="B3232" s="250">
        <v>3169</v>
      </c>
      <c r="C3232" s="249">
        <v>102.21323556190126</v>
      </c>
    </row>
    <row r="3233" spans="2:3" x14ac:dyDescent="0.25">
      <c r="B3233" s="250">
        <v>3170</v>
      </c>
      <c r="C3233" s="249">
        <v>93.253670350489671</v>
      </c>
    </row>
    <row r="3234" spans="2:3" x14ac:dyDescent="0.25">
      <c r="B3234" s="250">
        <v>3171</v>
      </c>
      <c r="C3234" s="249">
        <v>122.7131127589266</v>
      </c>
    </row>
    <row r="3235" spans="2:3" x14ac:dyDescent="0.25">
      <c r="B3235" s="250">
        <v>3172</v>
      </c>
      <c r="C3235" s="249">
        <v>117.83014011411534</v>
      </c>
    </row>
    <row r="3236" spans="2:3" x14ac:dyDescent="0.25">
      <c r="B3236" s="250">
        <v>3173</v>
      </c>
      <c r="C3236" s="249">
        <v>105.98262524648587</v>
      </c>
    </row>
    <row r="3237" spans="2:3" x14ac:dyDescent="0.25">
      <c r="B3237" s="250">
        <v>3174</v>
      </c>
      <c r="C3237" s="249">
        <v>106.76121748548805</v>
      </c>
    </row>
    <row r="3238" spans="2:3" x14ac:dyDescent="0.25">
      <c r="B3238" s="250">
        <v>3175</v>
      </c>
      <c r="C3238" s="249">
        <v>102.744404877753</v>
      </c>
    </row>
    <row r="3239" spans="2:3" x14ac:dyDescent="0.25">
      <c r="B3239" s="250">
        <v>3176</v>
      </c>
      <c r="C3239" s="249">
        <v>183.66483092874768</v>
      </c>
    </row>
    <row r="3240" spans="2:3" x14ac:dyDescent="0.25">
      <c r="B3240" s="250">
        <v>3177</v>
      </c>
      <c r="C3240" s="249">
        <v>94.648824206194149</v>
      </c>
    </row>
    <row r="3241" spans="2:3" x14ac:dyDescent="0.25">
      <c r="B3241" s="250">
        <v>3178</v>
      </c>
      <c r="C3241" s="249">
        <v>111.54834816061599</v>
      </c>
    </row>
    <row r="3242" spans="2:3" x14ac:dyDescent="0.25">
      <c r="B3242" s="250">
        <v>3179</v>
      </c>
      <c r="C3242" s="249">
        <v>126.27551568161114</v>
      </c>
    </row>
    <row r="3243" spans="2:3" x14ac:dyDescent="0.25">
      <c r="B3243" s="250">
        <v>3180</v>
      </c>
      <c r="C3243" s="249">
        <v>135.17291602230918</v>
      </c>
    </row>
    <row r="3244" spans="2:3" x14ac:dyDescent="0.25">
      <c r="B3244" s="250">
        <v>3181</v>
      </c>
      <c r="C3244" s="249">
        <v>128.6060387013226</v>
      </c>
    </row>
    <row r="3245" spans="2:3" x14ac:dyDescent="0.25">
      <c r="B3245" s="250">
        <v>3182</v>
      </c>
      <c r="C3245" s="249">
        <v>117.3462488247192</v>
      </c>
    </row>
    <row r="3246" spans="2:3" x14ac:dyDescent="0.25">
      <c r="B3246" s="250">
        <v>3183</v>
      </c>
      <c r="C3246" s="249">
        <v>96.63044261252972</v>
      </c>
    </row>
    <row r="3247" spans="2:3" x14ac:dyDescent="0.25">
      <c r="B3247" s="250">
        <v>3184</v>
      </c>
      <c r="C3247" s="249">
        <v>109.83565664264592</v>
      </c>
    </row>
    <row r="3248" spans="2:3" x14ac:dyDescent="0.25">
      <c r="B3248" s="250">
        <v>3185</v>
      </c>
      <c r="C3248" s="249">
        <v>133.74513172869459</v>
      </c>
    </row>
    <row r="3249" spans="2:3" x14ac:dyDescent="0.25">
      <c r="B3249" s="250">
        <v>3186</v>
      </c>
      <c r="C3249" s="249">
        <v>107.42274799132532</v>
      </c>
    </row>
    <row r="3250" spans="2:3" x14ac:dyDescent="0.25">
      <c r="B3250" s="250">
        <v>3187</v>
      </c>
      <c r="C3250" s="249">
        <v>185.96085111272845</v>
      </c>
    </row>
    <row r="3251" spans="2:3" x14ac:dyDescent="0.25">
      <c r="B3251" s="250">
        <v>3188</v>
      </c>
      <c r="C3251" s="249">
        <v>140.86938409246585</v>
      </c>
    </row>
    <row r="3252" spans="2:3" x14ac:dyDescent="0.25">
      <c r="B3252" s="250">
        <v>3189</v>
      </c>
      <c r="C3252" s="249">
        <v>109.6783752851476</v>
      </c>
    </row>
    <row r="3253" spans="2:3" x14ac:dyDescent="0.25">
      <c r="B3253" s="250">
        <v>3190</v>
      </c>
      <c r="C3253" s="249">
        <v>130.3011367943013</v>
      </c>
    </row>
    <row r="3254" spans="2:3" x14ac:dyDescent="0.25">
      <c r="B3254" s="250">
        <v>3191</v>
      </c>
      <c r="C3254" s="249">
        <v>127.2646750118323</v>
      </c>
    </row>
    <row r="3255" spans="2:3" x14ac:dyDescent="0.25">
      <c r="B3255" s="250">
        <v>3192</v>
      </c>
      <c r="C3255" s="249">
        <v>129.72996269763979</v>
      </c>
    </row>
    <row r="3256" spans="2:3" x14ac:dyDescent="0.25">
      <c r="B3256" s="250">
        <v>3193</v>
      </c>
      <c r="C3256" s="249">
        <v>174.77646868155784</v>
      </c>
    </row>
    <row r="3257" spans="2:3" x14ac:dyDescent="0.25">
      <c r="B3257" s="250">
        <v>3194</v>
      </c>
      <c r="C3257" s="249">
        <v>87.418643839031361</v>
      </c>
    </row>
    <row r="3258" spans="2:3" x14ac:dyDescent="0.25">
      <c r="B3258" s="250">
        <v>3195</v>
      </c>
      <c r="C3258" s="249">
        <v>128.1058465313705</v>
      </c>
    </row>
    <row r="3259" spans="2:3" x14ac:dyDescent="0.25">
      <c r="B3259" s="250">
        <v>3196</v>
      </c>
      <c r="C3259" s="249">
        <v>114.96493605135875</v>
      </c>
    </row>
    <row r="3260" spans="2:3" x14ac:dyDescent="0.25">
      <c r="B3260" s="250">
        <v>3197</v>
      </c>
      <c r="C3260" s="249">
        <v>131.87741765900537</v>
      </c>
    </row>
    <row r="3261" spans="2:3" x14ac:dyDescent="0.25">
      <c r="B3261" s="250">
        <v>3198</v>
      </c>
      <c r="C3261" s="249">
        <v>102.9543578774786</v>
      </c>
    </row>
    <row r="3262" spans="2:3" x14ac:dyDescent="0.25">
      <c r="B3262" s="250">
        <v>3199</v>
      </c>
      <c r="C3262" s="249">
        <v>98.715875219107929</v>
      </c>
    </row>
    <row r="3263" spans="2:3" x14ac:dyDescent="0.25">
      <c r="B3263" s="250">
        <v>3200</v>
      </c>
      <c r="C3263" s="249">
        <v>120.04325378664703</v>
      </c>
    </row>
    <row r="3264" spans="2:3" x14ac:dyDescent="0.25">
      <c r="B3264" s="250">
        <v>3201</v>
      </c>
      <c r="C3264" s="249">
        <v>159.82655603694047</v>
      </c>
    </row>
    <row r="3265" spans="2:3" x14ac:dyDescent="0.25">
      <c r="B3265" s="250">
        <v>3202</v>
      </c>
      <c r="C3265" s="249">
        <v>105.37845031662897</v>
      </c>
    </row>
    <row r="3266" spans="2:3" x14ac:dyDescent="0.25">
      <c r="B3266" s="250">
        <v>3203</v>
      </c>
      <c r="C3266" s="249">
        <v>135.11018648807726</v>
      </c>
    </row>
    <row r="3267" spans="2:3" x14ac:dyDescent="0.25">
      <c r="B3267" s="250">
        <v>3204</v>
      </c>
      <c r="C3267" s="249">
        <v>108.21447121936444</v>
      </c>
    </row>
    <row r="3268" spans="2:3" x14ac:dyDescent="0.25">
      <c r="B3268" s="250">
        <v>3205</v>
      </c>
      <c r="C3268" s="249">
        <v>133.13820351303895</v>
      </c>
    </row>
    <row r="3269" spans="2:3" x14ac:dyDescent="0.25">
      <c r="B3269" s="250">
        <v>3206</v>
      </c>
      <c r="C3269" s="249">
        <v>159.74498021175353</v>
      </c>
    </row>
    <row r="3270" spans="2:3" x14ac:dyDescent="0.25">
      <c r="B3270" s="250">
        <v>3207</v>
      </c>
      <c r="C3270" s="249">
        <v>129.43254520216161</v>
      </c>
    </row>
    <row r="3271" spans="2:3" x14ac:dyDescent="0.25">
      <c r="B3271" s="250">
        <v>3208</v>
      </c>
      <c r="C3271" s="249">
        <v>140.59021092081633</v>
      </c>
    </row>
    <row r="3272" spans="2:3" x14ac:dyDescent="0.25">
      <c r="B3272" s="250">
        <v>3209</v>
      </c>
      <c r="C3272" s="249">
        <v>146.32017258063829</v>
      </c>
    </row>
    <row r="3273" spans="2:3" x14ac:dyDescent="0.25">
      <c r="B3273" s="250">
        <v>3210</v>
      </c>
      <c r="C3273" s="249">
        <v>136.00961749776104</v>
      </c>
    </row>
    <row r="3274" spans="2:3" x14ac:dyDescent="0.25">
      <c r="B3274" s="250">
        <v>3211</v>
      </c>
      <c r="C3274" s="249">
        <v>91.905638155108647</v>
      </c>
    </row>
    <row r="3275" spans="2:3" x14ac:dyDescent="0.25">
      <c r="B3275" s="250">
        <v>3212</v>
      </c>
      <c r="C3275" s="249">
        <v>118.19762408576675</v>
      </c>
    </row>
    <row r="3276" spans="2:3" x14ac:dyDescent="0.25">
      <c r="B3276" s="250">
        <v>3213</v>
      </c>
      <c r="C3276" s="249">
        <v>108.82149416566415</v>
      </c>
    </row>
    <row r="3277" spans="2:3" x14ac:dyDescent="0.25">
      <c r="B3277" s="250">
        <v>3214</v>
      </c>
      <c r="C3277" s="249">
        <v>103.60628519509163</v>
      </c>
    </row>
    <row r="3278" spans="2:3" x14ac:dyDescent="0.25">
      <c r="B3278" s="250">
        <v>3215</v>
      </c>
      <c r="C3278" s="249">
        <v>169.92701671286568</v>
      </c>
    </row>
    <row r="3279" spans="2:3" x14ac:dyDescent="0.25">
      <c r="B3279" s="250">
        <v>3216</v>
      </c>
      <c r="C3279" s="249">
        <v>128.27684417498969</v>
      </c>
    </row>
    <row r="3280" spans="2:3" x14ac:dyDescent="0.25">
      <c r="B3280" s="250">
        <v>3217</v>
      </c>
      <c r="C3280" s="249">
        <v>96.139936933316875</v>
      </c>
    </row>
    <row r="3281" spans="2:3" x14ac:dyDescent="0.25">
      <c r="B3281" s="250">
        <v>3218</v>
      </c>
      <c r="C3281" s="249">
        <v>144.34133615150458</v>
      </c>
    </row>
    <row r="3282" spans="2:3" x14ac:dyDescent="0.25">
      <c r="B3282" s="250">
        <v>3219</v>
      </c>
      <c r="C3282" s="249">
        <v>131.80402665481984</v>
      </c>
    </row>
    <row r="3283" spans="2:3" x14ac:dyDescent="0.25">
      <c r="B3283" s="250">
        <v>3220</v>
      </c>
      <c r="C3283" s="249">
        <v>119.23424019294347</v>
      </c>
    </row>
    <row r="3284" spans="2:3" x14ac:dyDescent="0.25">
      <c r="B3284" s="250">
        <v>3221</v>
      </c>
      <c r="C3284" s="249">
        <v>104.83444182543298</v>
      </c>
    </row>
    <row r="3285" spans="2:3" x14ac:dyDescent="0.25">
      <c r="B3285" s="250">
        <v>3222</v>
      </c>
      <c r="C3285" s="249">
        <v>106.55732270874073</v>
      </c>
    </row>
    <row r="3286" spans="2:3" x14ac:dyDescent="0.25">
      <c r="B3286" s="250">
        <v>3223</v>
      </c>
      <c r="C3286" s="249">
        <v>63.307206736697367</v>
      </c>
    </row>
    <row r="3287" spans="2:3" x14ac:dyDescent="0.25">
      <c r="B3287" s="250">
        <v>3224</v>
      </c>
      <c r="C3287" s="249">
        <v>158.66467122939207</v>
      </c>
    </row>
    <row r="3288" spans="2:3" x14ac:dyDescent="0.25">
      <c r="B3288" s="250">
        <v>3225</v>
      </c>
      <c r="C3288" s="249">
        <v>126.9026303199893</v>
      </c>
    </row>
    <row r="3289" spans="2:3" x14ac:dyDescent="0.25">
      <c r="B3289" s="250">
        <v>3226</v>
      </c>
      <c r="C3289" s="249">
        <v>90.201387184325782</v>
      </c>
    </row>
    <row r="3290" spans="2:3" x14ac:dyDescent="0.25">
      <c r="B3290" s="250">
        <v>3227</v>
      </c>
      <c r="C3290" s="249">
        <v>99.494203101012431</v>
      </c>
    </row>
    <row r="3291" spans="2:3" x14ac:dyDescent="0.25">
      <c r="B3291" s="250">
        <v>3228</v>
      </c>
      <c r="C3291" s="249">
        <v>87.759186793731743</v>
      </c>
    </row>
    <row r="3292" spans="2:3" x14ac:dyDescent="0.25">
      <c r="B3292" s="250">
        <v>3229</v>
      </c>
      <c r="C3292" s="249">
        <v>121.21887380137018</v>
      </c>
    </row>
    <row r="3293" spans="2:3" x14ac:dyDescent="0.25">
      <c r="B3293" s="250">
        <v>3230</v>
      </c>
      <c r="C3293" s="249">
        <v>128.60474288136612</v>
      </c>
    </row>
    <row r="3294" spans="2:3" x14ac:dyDescent="0.25">
      <c r="B3294" s="250">
        <v>3231</v>
      </c>
      <c r="C3294" s="249">
        <v>113.06460616113095</v>
      </c>
    </row>
    <row r="3295" spans="2:3" x14ac:dyDescent="0.25">
      <c r="B3295" s="250">
        <v>3232</v>
      </c>
      <c r="C3295" s="249">
        <v>138.80611085857322</v>
      </c>
    </row>
    <row r="3296" spans="2:3" x14ac:dyDescent="0.25">
      <c r="B3296" s="250">
        <v>3233</v>
      </c>
      <c r="C3296" s="249">
        <v>105.78904623527994</v>
      </c>
    </row>
    <row r="3297" spans="2:3" x14ac:dyDescent="0.25">
      <c r="B3297" s="250">
        <v>3234</v>
      </c>
      <c r="C3297" s="249">
        <v>101.01283011033993</v>
      </c>
    </row>
    <row r="3298" spans="2:3" x14ac:dyDescent="0.25">
      <c r="B3298" s="250">
        <v>3235</v>
      </c>
      <c r="C3298" s="249">
        <v>149.07592713903637</v>
      </c>
    </row>
    <row r="3299" spans="2:3" x14ac:dyDescent="0.25">
      <c r="B3299" s="250">
        <v>3236</v>
      </c>
      <c r="C3299" s="249">
        <v>116.63658842656581</v>
      </c>
    </row>
    <row r="3300" spans="2:3" x14ac:dyDescent="0.25">
      <c r="B3300" s="250">
        <v>3237</v>
      </c>
      <c r="C3300" s="249">
        <v>84.659275288901938</v>
      </c>
    </row>
    <row r="3301" spans="2:3" x14ac:dyDescent="0.25">
      <c r="B3301" s="250">
        <v>3238</v>
      </c>
      <c r="C3301" s="249">
        <v>95.649908364064473</v>
      </c>
    </row>
    <row r="3302" spans="2:3" x14ac:dyDescent="0.25">
      <c r="B3302" s="250">
        <v>3239</v>
      </c>
      <c r="C3302" s="249">
        <v>111.78047620193951</v>
      </c>
    </row>
    <row r="3303" spans="2:3" x14ac:dyDescent="0.25">
      <c r="B3303" s="250">
        <v>3240</v>
      </c>
      <c r="C3303" s="249">
        <v>92.427169934906175</v>
      </c>
    </row>
    <row r="3304" spans="2:3" x14ac:dyDescent="0.25">
      <c r="B3304" s="250">
        <v>3241</v>
      </c>
      <c r="C3304" s="249">
        <v>154.69454691023128</v>
      </c>
    </row>
    <row r="3305" spans="2:3" x14ac:dyDescent="0.25">
      <c r="B3305" s="250">
        <v>3242</v>
      </c>
      <c r="C3305" s="249">
        <v>76.61081932718352</v>
      </c>
    </row>
    <row r="3306" spans="2:3" x14ac:dyDescent="0.25">
      <c r="B3306" s="250">
        <v>3243</v>
      </c>
      <c r="C3306" s="249">
        <v>152.53703124740176</v>
      </c>
    </row>
    <row r="3307" spans="2:3" x14ac:dyDescent="0.25">
      <c r="B3307" s="250">
        <v>3244</v>
      </c>
      <c r="C3307" s="249">
        <v>127.74559610215638</v>
      </c>
    </row>
    <row r="3308" spans="2:3" x14ac:dyDescent="0.25">
      <c r="B3308" s="250">
        <v>3245</v>
      </c>
      <c r="C3308" s="249">
        <v>113.12673474881881</v>
      </c>
    </row>
    <row r="3309" spans="2:3" x14ac:dyDescent="0.25">
      <c r="B3309" s="250">
        <v>3246</v>
      </c>
      <c r="C3309" s="249">
        <v>100.51280562239461</v>
      </c>
    </row>
    <row r="3310" spans="2:3" x14ac:dyDescent="0.25">
      <c r="B3310" s="250">
        <v>3247</v>
      </c>
      <c r="C3310" s="249">
        <v>104.33459505205936</v>
      </c>
    </row>
    <row r="3311" spans="2:3" x14ac:dyDescent="0.25">
      <c r="B3311" s="250">
        <v>3248</v>
      </c>
      <c r="C3311" s="249">
        <v>122.66211496366584</v>
      </c>
    </row>
    <row r="3312" spans="2:3" x14ac:dyDescent="0.25">
      <c r="B3312" s="250">
        <v>3249</v>
      </c>
      <c r="C3312" s="249">
        <v>139.27589308578629</v>
      </c>
    </row>
    <row r="3313" spans="2:3" x14ac:dyDescent="0.25">
      <c r="B3313" s="250">
        <v>3250</v>
      </c>
      <c r="C3313" s="249">
        <v>53.273150670846661</v>
      </c>
    </row>
    <row r="3314" spans="2:3" x14ac:dyDescent="0.25">
      <c r="B3314" s="250">
        <v>3251</v>
      </c>
      <c r="C3314" s="249">
        <v>118.64278140932035</v>
      </c>
    </row>
    <row r="3315" spans="2:3" x14ac:dyDescent="0.25">
      <c r="B3315" s="250">
        <v>3252</v>
      </c>
      <c r="C3315" s="249">
        <v>85.789792307821813</v>
      </c>
    </row>
    <row r="3316" spans="2:3" x14ac:dyDescent="0.25">
      <c r="B3316" s="250">
        <v>3253</v>
      </c>
      <c r="C3316" s="249">
        <v>133.71648622495107</v>
      </c>
    </row>
    <row r="3317" spans="2:3" x14ac:dyDescent="0.25">
      <c r="B3317" s="250">
        <v>3254</v>
      </c>
      <c r="C3317" s="249">
        <v>110.68413328564841</v>
      </c>
    </row>
    <row r="3318" spans="2:3" x14ac:dyDescent="0.25">
      <c r="B3318" s="250">
        <v>3255</v>
      </c>
      <c r="C3318" s="249">
        <v>104.46417749321407</v>
      </c>
    </row>
    <row r="3319" spans="2:3" x14ac:dyDescent="0.25">
      <c r="B3319" s="250">
        <v>3256</v>
      </c>
      <c r="C3319" s="249">
        <v>99.516985151504883</v>
      </c>
    </row>
    <row r="3320" spans="2:3" x14ac:dyDescent="0.25">
      <c r="B3320" s="250">
        <v>3257</v>
      </c>
      <c r="C3320" s="249">
        <v>87.414430860653454</v>
      </c>
    </row>
    <row r="3321" spans="2:3" x14ac:dyDescent="0.25">
      <c r="B3321" s="250">
        <v>3258</v>
      </c>
      <c r="C3321" s="249">
        <v>117.53885080617421</v>
      </c>
    </row>
    <row r="3322" spans="2:3" x14ac:dyDescent="0.25">
      <c r="B3322" s="250">
        <v>3259</v>
      </c>
      <c r="C3322" s="249">
        <v>72.091168613331376</v>
      </c>
    </row>
    <row r="3323" spans="2:3" x14ac:dyDescent="0.25">
      <c r="B3323" s="250">
        <v>3260</v>
      </c>
      <c r="C3323" s="249">
        <v>101.87999313036136</v>
      </c>
    </row>
    <row r="3324" spans="2:3" x14ac:dyDescent="0.25">
      <c r="B3324" s="250">
        <v>3261</v>
      </c>
      <c r="C3324" s="249">
        <v>134.42198781768408</v>
      </c>
    </row>
    <row r="3325" spans="2:3" x14ac:dyDescent="0.25">
      <c r="B3325" s="250">
        <v>3262</v>
      </c>
      <c r="C3325" s="249">
        <v>171.60270767248085</v>
      </c>
    </row>
    <row r="3326" spans="2:3" x14ac:dyDescent="0.25">
      <c r="B3326" s="250">
        <v>3263</v>
      </c>
      <c r="C3326" s="249">
        <v>138.66490991573841</v>
      </c>
    </row>
    <row r="3327" spans="2:3" x14ac:dyDescent="0.25">
      <c r="B3327" s="250">
        <v>3264</v>
      </c>
      <c r="C3327" s="249">
        <v>85.942983376576024</v>
      </c>
    </row>
    <row r="3328" spans="2:3" x14ac:dyDescent="0.25">
      <c r="B3328" s="250">
        <v>3265</v>
      </c>
      <c r="C3328" s="249">
        <v>78.094243037351603</v>
      </c>
    </row>
    <row r="3329" spans="2:3" x14ac:dyDescent="0.25">
      <c r="B3329" s="250">
        <v>3266</v>
      </c>
      <c r="C3329" s="249">
        <v>139.38481047782398</v>
      </c>
    </row>
    <row r="3330" spans="2:3" x14ac:dyDescent="0.25">
      <c r="B3330" s="250">
        <v>3267</v>
      </c>
      <c r="C3330" s="249">
        <v>95.09222249722751</v>
      </c>
    </row>
    <row r="3331" spans="2:3" x14ac:dyDescent="0.25">
      <c r="B3331" s="250">
        <v>3268</v>
      </c>
      <c r="C3331" s="249">
        <v>117.1342900028795</v>
      </c>
    </row>
    <row r="3332" spans="2:3" x14ac:dyDescent="0.25">
      <c r="B3332" s="250">
        <v>3269</v>
      </c>
      <c r="C3332" s="249">
        <v>123.93900061611342</v>
      </c>
    </row>
    <row r="3333" spans="2:3" x14ac:dyDescent="0.25">
      <c r="B3333" s="250">
        <v>3270</v>
      </c>
      <c r="C3333" s="249">
        <v>147.36052441359988</v>
      </c>
    </row>
    <row r="3334" spans="2:3" x14ac:dyDescent="0.25">
      <c r="B3334" s="250">
        <v>3271</v>
      </c>
      <c r="C3334" s="249">
        <v>106.11710265394723</v>
      </c>
    </row>
    <row r="3335" spans="2:3" x14ac:dyDescent="0.25">
      <c r="B3335" s="250">
        <v>3272</v>
      </c>
      <c r="C3335" s="249">
        <v>129.78413268652926</v>
      </c>
    </row>
    <row r="3336" spans="2:3" x14ac:dyDescent="0.25">
      <c r="B3336" s="250">
        <v>3273</v>
      </c>
      <c r="C3336" s="249">
        <v>116.76941472293031</v>
      </c>
    </row>
    <row r="3337" spans="2:3" x14ac:dyDescent="0.25">
      <c r="B3337" s="250">
        <v>3274</v>
      </c>
      <c r="C3337" s="249">
        <v>116.76060083495561</v>
      </c>
    </row>
    <row r="3338" spans="2:3" x14ac:dyDescent="0.25">
      <c r="B3338" s="250">
        <v>3275</v>
      </c>
      <c r="C3338" s="249">
        <v>177.5192038496794</v>
      </c>
    </row>
    <row r="3339" spans="2:3" x14ac:dyDescent="0.25">
      <c r="B3339" s="250">
        <v>3276</v>
      </c>
      <c r="C3339" s="249">
        <v>116.58686149947164</v>
      </c>
    </row>
    <row r="3340" spans="2:3" x14ac:dyDescent="0.25">
      <c r="B3340" s="250">
        <v>3277</v>
      </c>
      <c r="C3340" s="249">
        <v>119.10584973127933</v>
      </c>
    </row>
    <row r="3341" spans="2:3" x14ac:dyDescent="0.25">
      <c r="B3341" s="250">
        <v>3278</v>
      </c>
      <c r="C3341" s="249">
        <v>146.73940713255476</v>
      </c>
    </row>
    <row r="3342" spans="2:3" x14ac:dyDescent="0.25">
      <c r="B3342" s="250">
        <v>3279</v>
      </c>
      <c r="C3342" s="249">
        <v>98.957774882554972</v>
      </c>
    </row>
    <row r="3343" spans="2:3" x14ac:dyDescent="0.25">
      <c r="B3343" s="250">
        <v>3280</v>
      </c>
      <c r="C3343" s="249">
        <v>96.893410156158041</v>
      </c>
    </row>
    <row r="3344" spans="2:3" x14ac:dyDescent="0.25">
      <c r="B3344" s="250">
        <v>3281</v>
      </c>
      <c r="C3344" s="249">
        <v>120.78918155320099</v>
      </c>
    </row>
    <row r="3345" spans="2:3" x14ac:dyDescent="0.25">
      <c r="B3345" s="250">
        <v>3282</v>
      </c>
      <c r="C3345" s="249">
        <v>117.81443721534298</v>
      </c>
    </row>
    <row r="3346" spans="2:3" x14ac:dyDescent="0.25">
      <c r="B3346" s="250">
        <v>3283</v>
      </c>
      <c r="C3346" s="249">
        <v>104.36270779613893</v>
      </c>
    </row>
    <row r="3347" spans="2:3" x14ac:dyDescent="0.25">
      <c r="B3347" s="250">
        <v>3284</v>
      </c>
      <c r="C3347" s="249">
        <v>108.110426028961</v>
      </c>
    </row>
    <row r="3348" spans="2:3" x14ac:dyDescent="0.25">
      <c r="B3348" s="250">
        <v>3285</v>
      </c>
      <c r="C3348" s="249">
        <v>116.104058261869</v>
      </c>
    </row>
    <row r="3349" spans="2:3" x14ac:dyDescent="0.25">
      <c r="B3349" s="250">
        <v>3286</v>
      </c>
      <c r="C3349" s="249">
        <v>77.91537335955141</v>
      </c>
    </row>
    <row r="3350" spans="2:3" x14ac:dyDescent="0.25">
      <c r="B3350" s="250">
        <v>3287</v>
      </c>
      <c r="C3350" s="249">
        <v>122.58343504773725</v>
      </c>
    </row>
    <row r="3351" spans="2:3" x14ac:dyDescent="0.25">
      <c r="B3351" s="250">
        <v>3288</v>
      </c>
      <c r="C3351" s="249">
        <v>134.10872156385929</v>
      </c>
    </row>
    <row r="3352" spans="2:3" x14ac:dyDescent="0.25">
      <c r="B3352" s="250">
        <v>3289</v>
      </c>
      <c r="C3352" s="249">
        <v>105.29136897002483</v>
      </c>
    </row>
    <row r="3353" spans="2:3" x14ac:dyDescent="0.25">
      <c r="B3353" s="250">
        <v>3290</v>
      </c>
      <c r="C3353" s="249">
        <v>127.16631809921432</v>
      </c>
    </row>
    <row r="3354" spans="2:3" x14ac:dyDescent="0.25">
      <c r="B3354" s="250">
        <v>3291</v>
      </c>
      <c r="C3354" s="249">
        <v>152.29564369885111</v>
      </c>
    </row>
    <row r="3355" spans="2:3" x14ac:dyDescent="0.25">
      <c r="B3355" s="250">
        <v>3292</v>
      </c>
      <c r="C3355" s="249">
        <v>96.894929383572247</v>
      </c>
    </row>
    <row r="3356" spans="2:3" x14ac:dyDescent="0.25">
      <c r="B3356" s="250">
        <v>3293</v>
      </c>
      <c r="C3356" s="249">
        <v>101.58664788251546</v>
      </c>
    </row>
    <row r="3357" spans="2:3" x14ac:dyDescent="0.25">
      <c r="B3357" s="250">
        <v>3294</v>
      </c>
      <c r="C3357" s="249">
        <v>130.50261423241065</v>
      </c>
    </row>
    <row r="3358" spans="2:3" x14ac:dyDescent="0.25">
      <c r="B3358" s="250">
        <v>3295</v>
      </c>
      <c r="C3358" s="249">
        <v>119.44576642761564</v>
      </c>
    </row>
    <row r="3359" spans="2:3" x14ac:dyDescent="0.25">
      <c r="B3359" s="250">
        <v>3296</v>
      </c>
      <c r="C3359" s="249">
        <v>96.095750203664537</v>
      </c>
    </row>
    <row r="3360" spans="2:3" x14ac:dyDescent="0.25">
      <c r="B3360" s="250">
        <v>3297</v>
      </c>
      <c r="C3360" s="249">
        <v>172.34308693257486</v>
      </c>
    </row>
    <row r="3361" spans="2:3" x14ac:dyDescent="0.25">
      <c r="B3361" s="250">
        <v>3298</v>
      </c>
      <c r="C3361" s="249">
        <v>114.97463974148532</v>
      </c>
    </row>
    <row r="3362" spans="2:3" x14ac:dyDescent="0.25">
      <c r="B3362" s="250">
        <v>3299</v>
      </c>
      <c r="C3362" s="249">
        <v>97.405475903481161</v>
      </c>
    </row>
    <row r="3363" spans="2:3" x14ac:dyDescent="0.25">
      <c r="B3363" s="250">
        <v>3300</v>
      </c>
      <c r="C3363" s="249">
        <v>89.25029373461706</v>
      </c>
    </row>
    <row r="3364" spans="2:3" x14ac:dyDescent="0.25">
      <c r="B3364" s="250">
        <v>3301</v>
      </c>
      <c r="C3364" s="249">
        <v>98.937043442912952</v>
      </c>
    </row>
    <row r="3365" spans="2:3" x14ac:dyDescent="0.25">
      <c r="B3365" s="250">
        <v>3302</v>
      </c>
      <c r="C3365" s="249">
        <v>104.8703402959305</v>
      </c>
    </row>
    <row r="3366" spans="2:3" x14ac:dyDescent="0.25">
      <c r="B3366" s="250">
        <v>3303</v>
      </c>
      <c r="C3366" s="249">
        <v>121.35435060024042</v>
      </c>
    </row>
    <row r="3367" spans="2:3" x14ac:dyDescent="0.25">
      <c r="B3367" s="250">
        <v>3304</v>
      </c>
      <c r="C3367" s="249">
        <v>122.61504847484511</v>
      </c>
    </row>
    <row r="3368" spans="2:3" x14ac:dyDescent="0.25">
      <c r="B3368" s="250">
        <v>3305</v>
      </c>
      <c r="C3368" s="249">
        <v>91.882105937276663</v>
      </c>
    </row>
    <row r="3369" spans="2:3" x14ac:dyDescent="0.25">
      <c r="B3369" s="250">
        <v>3306</v>
      </c>
      <c r="C3369" s="249">
        <v>96.019246470330643</v>
      </c>
    </row>
    <row r="3370" spans="2:3" x14ac:dyDescent="0.25">
      <c r="B3370" s="250">
        <v>3307</v>
      </c>
      <c r="C3370" s="249">
        <v>120.19944969207114</v>
      </c>
    </row>
    <row r="3371" spans="2:3" x14ac:dyDescent="0.25">
      <c r="B3371" s="250">
        <v>3308</v>
      </c>
      <c r="C3371" s="249">
        <v>125.76625893798233</v>
      </c>
    </row>
    <row r="3372" spans="2:3" x14ac:dyDescent="0.25">
      <c r="B3372" s="250">
        <v>3309</v>
      </c>
      <c r="C3372" s="249">
        <v>110.45838736806587</v>
      </c>
    </row>
    <row r="3373" spans="2:3" x14ac:dyDescent="0.25">
      <c r="B3373" s="250">
        <v>3310</v>
      </c>
      <c r="C3373" s="249">
        <v>118.08942286357704</v>
      </c>
    </row>
    <row r="3374" spans="2:3" x14ac:dyDescent="0.25">
      <c r="B3374" s="250">
        <v>3311</v>
      </c>
      <c r="C3374" s="249">
        <v>114.59861010452452</v>
      </c>
    </row>
    <row r="3375" spans="2:3" x14ac:dyDescent="0.25">
      <c r="B3375" s="250">
        <v>3312</v>
      </c>
      <c r="C3375" s="249">
        <v>113.41966276602784</v>
      </c>
    </row>
    <row r="3376" spans="2:3" x14ac:dyDescent="0.25">
      <c r="B3376" s="250">
        <v>3313</v>
      </c>
      <c r="C3376" s="249">
        <v>136.45640588775444</v>
      </c>
    </row>
    <row r="3377" spans="2:3" x14ac:dyDescent="0.25">
      <c r="B3377" s="250">
        <v>3314</v>
      </c>
      <c r="C3377" s="249">
        <v>123.26181879940316</v>
      </c>
    </row>
    <row r="3378" spans="2:3" x14ac:dyDescent="0.25">
      <c r="B3378" s="250">
        <v>3315</v>
      </c>
      <c r="C3378" s="249">
        <v>109.62176037073569</v>
      </c>
    </row>
    <row r="3379" spans="2:3" x14ac:dyDescent="0.25">
      <c r="B3379" s="250">
        <v>3316</v>
      </c>
      <c r="C3379" s="249">
        <v>117.61847478307972</v>
      </c>
    </row>
    <row r="3380" spans="2:3" x14ac:dyDescent="0.25">
      <c r="B3380" s="250">
        <v>3317</v>
      </c>
      <c r="C3380" s="249">
        <v>148.92314012218677</v>
      </c>
    </row>
    <row r="3381" spans="2:3" x14ac:dyDescent="0.25">
      <c r="B3381" s="250">
        <v>3318</v>
      </c>
      <c r="C3381" s="249">
        <v>111.27318801598818</v>
      </c>
    </row>
    <row r="3382" spans="2:3" x14ac:dyDescent="0.25">
      <c r="B3382" s="250">
        <v>3319</v>
      </c>
      <c r="C3382" s="249">
        <v>135.77722647152183</v>
      </c>
    </row>
    <row r="3383" spans="2:3" x14ac:dyDescent="0.25">
      <c r="B3383" s="250">
        <v>3320</v>
      </c>
      <c r="C3383" s="249">
        <v>106.12953595502633</v>
      </c>
    </row>
    <row r="3384" spans="2:3" x14ac:dyDescent="0.25">
      <c r="B3384" s="250">
        <v>3321</v>
      </c>
      <c r="C3384" s="249">
        <v>102.32446983988351</v>
      </c>
    </row>
    <row r="3385" spans="2:3" x14ac:dyDescent="0.25">
      <c r="B3385" s="250">
        <v>3322</v>
      </c>
      <c r="C3385" s="249">
        <v>111.81429099005682</v>
      </c>
    </row>
    <row r="3386" spans="2:3" x14ac:dyDescent="0.25">
      <c r="B3386" s="250">
        <v>3323</v>
      </c>
      <c r="C3386" s="249">
        <v>74.265739758639626</v>
      </c>
    </row>
    <row r="3387" spans="2:3" x14ac:dyDescent="0.25">
      <c r="B3387" s="250">
        <v>3324</v>
      </c>
      <c r="C3387" s="249">
        <v>114.95804169441104</v>
      </c>
    </row>
    <row r="3388" spans="2:3" x14ac:dyDescent="0.25">
      <c r="B3388" s="250">
        <v>3325</v>
      </c>
      <c r="C3388" s="249">
        <v>144.67797297798433</v>
      </c>
    </row>
    <row r="3389" spans="2:3" x14ac:dyDescent="0.25">
      <c r="B3389" s="250">
        <v>3326</v>
      </c>
      <c r="C3389" s="249">
        <v>79.88668370109599</v>
      </c>
    </row>
    <row r="3390" spans="2:3" x14ac:dyDescent="0.25">
      <c r="B3390" s="250">
        <v>3327</v>
      </c>
      <c r="C3390" s="249">
        <v>98.412295836386363</v>
      </c>
    </row>
    <row r="3391" spans="2:3" x14ac:dyDescent="0.25">
      <c r="B3391" s="250">
        <v>3328</v>
      </c>
      <c r="C3391" s="249">
        <v>129.70067343440411</v>
      </c>
    </row>
    <row r="3392" spans="2:3" x14ac:dyDescent="0.25">
      <c r="B3392" s="250">
        <v>3329</v>
      </c>
      <c r="C3392" s="249">
        <v>106.20084911517469</v>
      </c>
    </row>
    <row r="3393" spans="2:3" x14ac:dyDescent="0.25">
      <c r="B3393" s="250">
        <v>3330</v>
      </c>
      <c r="C3393" s="249">
        <v>68.209149642000668</v>
      </c>
    </row>
    <row r="3394" spans="2:3" x14ac:dyDescent="0.25">
      <c r="B3394" s="250">
        <v>3331</v>
      </c>
      <c r="C3394" s="249">
        <v>113.23352981584743</v>
      </c>
    </row>
    <row r="3395" spans="2:3" x14ac:dyDescent="0.25">
      <c r="B3395" s="250">
        <v>3332</v>
      </c>
      <c r="C3395" s="249">
        <v>110.3407826715318</v>
      </c>
    </row>
    <row r="3396" spans="2:3" x14ac:dyDescent="0.25">
      <c r="B3396" s="250">
        <v>3333</v>
      </c>
      <c r="C3396" s="249">
        <v>107.33509899287833</v>
      </c>
    </row>
    <row r="3397" spans="2:3" x14ac:dyDescent="0.25">
      <c r="B3397" s="250">
        <v>3334</v>
      </c>
      <c r="C3397" s="249">
        <v>135.79140514268855</v>
      </c>
    </row>
    <row r="3398" spans="2:3" x14ac:dyDescent="0.25">
      <c r="B3398" s="250">
        <v>3335</v>
      </c>
      <c r="C3398" s="249">
        <v>127.42456603375896</v>
      </c>
    </row>
    <row r="3399" spans="2:3" x14ac:dyDescent="0.25">
      <c r="B3399" s="250">
        <v>3336</v>
      </c>
      <c r="C3399" s="249">
        <v>127.54845713204108</v>
      </c>
    </row>
    <row r="3400" spans="2:3" x14ac:dyDescent="0.25">
      <c r="B3400" s="250">
        <v>3337</v>
      </c>
      <c r="C3400" s="249">
        <v>143.18769790441539</v>
      </c>
    </row>
    <row r="3401" spans="2:3" x14ac:dyDescent="0.25">
      <c r="B3401" s="250">
        <v>3338</v>
      </c>
      <c r="C3401" s="249">
        <v>147.64830353181765</v>
      </c>
    </row>
    <row r="3402" spans="2:3" x14ac:dyDescent="0.25">
      <c r="B3402" s="250">
        <v>3339</v>
      </c>
      <c r="C3402" s="249">
        <v>140.45790176376539</v>
      </c>
    </row>
    <row r="3403" spans="2:3" x14ac:dyDescent="0.25">
      <c r="B3403" s="250">
        <v>3340</v>
      </c>
      <c r="C3403" s="249">
        <v>80.064544708739859</v>
      </c>
    </row>
    <row r="3404" spans="2:3" x14ac:dyDescent="0.25">
      <c r="B3404" s="250">
        <v>3341</v>
      </c>
      <c r="C3404" s="249">
        <v>138.82005039030707</v>
      </c>
    </row>
    <row r="3405" spans="2:3" x14ac:dyDescent="0.25">
      <c r="B3405" s="250">
        <v>3342</v>
      </c>
      <c r="C3405" s="249">
        <v>160.45772858101373</v>
      </c>
    </row>
    <row r="3406" spans="2:3" x14ac:dyDescent="0.25">
      <c r="B3406" s="250">
        <v>3343</v>
      </c>
      <c r="C3406" s="249">
        <v>121.84475794779689</v>
      </c>
    </row>
    <row r="3407" spans="2:3" x14ac:dyDescent="0.25">
      <c r="B3407" s="250">
        <v>3344</v>
      </c>
      <c r="C3407" s="249">
        <v>94.991567349937625</v>
      </c>
    </row>
    <row r="3408" spans="2:3" x14ac:dyDescent="0.25">
      <c r="B3408" s="250">
        <v>3345</v>
      </c>
      <c r="C3408" s="249">
        <v>123.07294048288178</v>
      </c>
    </row>
    <row r="3409" spans="2:3" x14ac:dyDescent="0.25">
      <c r="B3409" s="250">
        <v>3346</v>
      </c>
      <c r="C3409" s="249">
        <v>89.738274391215924</v>
      </c>
    </row>
    <row r="3410" spans="2:3" x14ac:dyDescent="0.25">
      <c r="B3410" s="250">
        <v>3347</v>
      </c>
      <c r="C3410" s="249">
        <v>78.122298821397479</v>
      </c>
    </row>
    <row r="3411" spans="2:3" x14ac:dyDescent="0.25">
      <c r="B3411" s="250">
        <v>3348</v>
      </c>
      <c r="C3411" s="249">
        <v>120.61583241463028</v>
      </c>
    </row>
    <row r="3412" spans="2:3" x14ac:dyDescent="0.25">
      <c r="B3412" s="250">
        <v>3349</v>
      </c>
      <c r="C3412" s="249">
        <v>129.19408702428757</v>
      </c>
    </row>
    <row r="3413" spans="2:3" x14ac:dyDescent="0.25">
      <c r="B3413" s="250">
        <v>3350</v>
      </c>
      <c r="C3413" s="249">
        <v>89.595996777780542</v>
      </c>
    </row>
    <row r="3414" spans="2:3" x14ac:dyDescent="0.25">
      <c r="B3414" s="250">
        <v>3351</v>
      </c>
      <c r="C3414" s="249">
        <v>96.683453873099083</v>
      </c>
    </row>
    <row r="3415" spans="2:3" x14ac:dyDescent="0.25">
      <c r="B3415" s="250">
        <v>3352</v>
      </c>
      <c r="C3415" s="249">
        <v>113.15722683904414</v>
      </c>
    </row>
    <row r="3416" spans="2:3" x14ac:dyDescent="0.25">
      <c r="B3416" s="250">
        <v>3353</v>
      </c>
      <c r="C3416" s="249">
        <v>115.85283078238989</v>
      </c>
    </row>
    <row r="3417" spans="2:3" x14ac:dyDescent="0.25">
      <c r="B3417" s="250">
        <v>3354</v>
      </c>
      <c r="C3417" s="249">
        <v>102.58135750827461</v>
      </c>
    </row>
    <row r="3418" spans="2:3" x14ac:dyDescent="0.25">
      <c r="B3418" s="250">
        <v>3355</v>
      </c>
      <c r="C3418" s="249">
        <v>79.586671203818511</v>
      </c>
    </row>
    <row r="3419" spans="2:3" x14ac:dyDescent="0.25">
      <c r="B3419" s="250">
        <v>3356</v>
      </c>
      <c r="C3419" s="249">
        <v>102.76834487146149</v>
      </c>
    </row>
    <row r="3420" spans="2:3" x14ac:dyDescent="0.25">
      <c r="B3420" s="250">
        <v>3357</v>
      </c>
      <c r="C3420" s="249">
        <v>107.22257957918907</v>
      </c>
    </row>
    <row r="3421" spans="2:3" x14ac:dyDescent="0.25">
      <c r="B3421" s="250">
        <v>3358</v>
      </c>
      <c r="C3421" s="249">
        <v>118.05464848241827</v>
      </c>
    </row>
    <row r="3422" spans="2:3" x14ac:dyDescent="0.25">
      <c r="B3422" s="250">
        <v>3359</v>
      </c>
      <c r="C3422" s="249">
        <v>99.66959151987767</v>
      </c>
    </row>
    <row r="3423" spans="2:3" x14ac:dyDescent="0.25">
      <c r="B3423" s="250">
        <v>3360</v>
      </c>
      <c r="C3423" s="249">
        <v>115.14691617502207</v>
      </c>
    </row>
    <row r="3424" spans="2:3" x14ac:dyDescent="0.25">
      <c r="B3424" s="250">
        <v>3361</v>
      </c>
      <c r="C3424" s="249">
        <v>128.15646731088248</v>
      </c>
    </row>
    <row r="3425" spans="2:3" x14ac:dyDescent="0.25">
      <c r="B3425" s="250">
        <v>3362</v>
      </c>
      <c r="C3425" s="249">
        <v>94.588107740135996</v>
      </c>
    </row>
    <row r="3426" spans="2:3" x14ac:dyDescent="0.25">
      <c r="B3426" s="250">
        <v>3363</v>
      </c>
      <c r="C3426" s="249">
        <v>99.014664521572868</v>
      </c>
    </row>
    <row r="3427" spans="2:3" x14ac:dyDescent="0.25">
      <c r="B3427" s="250">
        <v>3364</v>
      </c>
      <c r="C3427" s="249">
        <v>106.99150679107785</v>
      </c>
    </row>
    <row r="3428" spans="2:3" x14ac:dyDescent="0.25">
      <c r="B3428" s="250">
        <v>3365</v>
      </c>
      <c r="C3428" s="249">
        <v>122.33614410429247</v>
      </c>
    </row>
    <row r="3429" spans="2:3" x14ac:dyDescent="0.25">
      <c r="B3429" s="250">
        <v>3366</v>
      </c>
      <c r="C3429" s="249">
        <v>131.2960103198813</v>
      </c>
    </row>
    <row r="3430" spans="2:3" x14ac:dyDescent="0.25">
      <c r="B3430" s="250">
        <v>3367</v>
      </c>
      <c r="C3430" s="249">
        <v>120.34819831655061</v>
      </c>
    </row>
    <row r="3431" spans="2:3" x14ac:dyDescent="0.25">
      <c r="B3431" s="250">
        <v>3368</v>
      </c>
      <c r="C3431" s="249">
        <v>149.63431093998304</v>
      </c>
    </row>
    <row r="3432" spans="2:3" x14ac:dyDescent="0.25">
      <c r="B3432" s="250">
        <v>3369</v>
      </c>
      <c r="C3432" s="249">
        <v>132.3305574863239</v>
      </c>
    </row>
    <row r="3433" spans="2:3" x14ac:dyDescent="0.25">
      <c r="B3433" s="250">
        <v>3370</v>
      </c>
      <c r="C3433" s="249">
        <v>120.92092513296852</v>
      </c>
    </row>
    <row r="3434" spans="2:3" x14ac:dyDescent="0.25">
      <c r="B3434" s="250">
        <v>3371</v>
      </c>
      <c r="C3434" s="249">
        <v>107.63524972424152</v>
      </c>
    </row>
    <row r="3435" spans="2:3" x14ac:dyDescent="0.25">
      <c r="B3435" s="250">
        <v>3372</v>
      </c>
      <c r="C3435" s="249">
        <v>113.44902517045092</v>
      </c>
    </row>
    <row r="3436" spans="2:3" x14ac:dyDescent="0.25">
      <c r="B3436" s="250">
        <v>3373</v>
      </c>
      <c r="C3436" s="249">
        <v>89.603823245631929</v>
      </c>
    </row>
    <row r="3437" spans="2:3" x14ac:dyDescent="0.25">
      <c r="B3437" s="250">
        <v>3374</v>
      </c>
      <c r="C3437" s="249">
        <v>96.750712895629974</v>
      </c>
    </row>
    <row r="3438" spans="2:3" x14ac:dyDescent="0.25">
      <c r="B3438" s="250">
        <v>3375</v>
      </c>
      <c r="C3438" s="249">
        <v>128.05098418154989</v>
      </c>
    </row>
    <row r="3439" spans="2:3" x14ac:dyDescent="0.25">
      <c r="B3439" s="250">
        <v>3376</v>
      </c>
      <c r="C3439" s="249">
        <v>115.86132287054683</v>
      </c>
    </row>
    <row r="3440" spans="2:3" x14ac:dyDescent="0.25">
      <c r="B3440" s="250">
        <v>3377</v>
      </c>
      <c r="C3440" s="249">
        <v>125.94183977853561</v>
      </c>
    </row>
    <row r="3441" spans="2:3" x14ac:dyDescent="0.25">
      <c r="B3441" s="250">
        <v>3378</v>
      </c>
      <c r="C3441" s="249">
        <v>109.9475902804671</v>
      </c>
    </row>
    <row r="3442" spans="2:3" x14ac:dyDescent="0.25">
      <c r="B3442" s="250">
        <v>3379</v>
      </c>
      <c r="C3442" s="249">
        <v>105.58888372812062</v>
      </c>
    </row>
    <row r="3443" spans="2:3" x14ac:dyDescent="0.25">
      <c r="B3443" s="250">
        <v>3380</v>
      </c>
      <c r="C3443" s="249">
        <v>131.00119938075065</v>
      </c>
    </row>
    <row r="3444" spans="2:3" x14ac:dyDescent="0.25">
      <c r="B3444" s="250">
        <v>3381</v>
      </c>
      <c r="C3444" s="249">
        <v>111.98802519364931</v>
      </c>
    </row>
    <row r="3445" spans="2:3" x14ac:dyDescent="0.25">
      <c r="B3445" s="250">
        <v>3382</v>
      </c>
      <c r="C3445" s="249">
        <v>162.02465294050208</v>
      </c>
    </row>
    <row r="3446" spans="2:3" x14ac:dyDescent="0.25">
      <c r="B3446" s="250">
        <v>3383</v>
      </c>
      <c r="C3446" s="249">
        <v>89.497461968198678</v>
      </c>
    </row>
    <row r="3447" spans="2:3" x14ac:dyDescent="0.25">
      <c r="B3447" s="250">
        <v>3384</v>
      </c>
      <c r="C3447" s="249">
        <v>131.26325172474401</v>
      </c>
    </row>
    <row r="3448" spans="2:3" x14ac:dyDescent="0.25">
      <c r="B3448" s="250">
        <v>3385</v>
      </c>
      <c r="C3448" s="249">
        <v>118.28415128746151</v>
      </c>
    </row>
    <row r="3449" spans="2:3" x14ac:dyDescent="0.25">
      <c r="B3449" s="250">
        <v>3386</v>
      </c>
      <c r="C3449" s="249">
        <v>116.86273758811137</v>
      </c>
    </row>
    <row r="3450" spans="2:3" x14ac:dyDescent="0.25">
      <c r="B3450" s="250">
        <v>3387</v>
      </c>
      <c r="C3450" s="249">
        <v>113.56540890287467</v>
      </c>
    </row>
    <row r="3451" spans="2:3" x14ac:dyDescent="0.25">
      <c r="B3451" s="250">
        <v>3388</v>
      </c>
      <c r="C3451" s="249">
        <v>122.6552576476298</v>
      </c>
    </row>
    <row r="3452" spans="2:3" x14ac:dyDescent="0.25">
      <c r="B3452" s="250">
        <v>3389</v>
      </c>
      <c r="C3452" s="249">
        <v>94.241426608344213</v>
      </c>
    </row>
    <row r="3453" spans="2:3" x14ac:dyDescent="0.25">
      <c r="B3453" s="250">
        <v>3390</v>
      </c>
      <c r="C3453" s="249">
        <v>165.80606694673764</v>
      </c>
    </row>
    <row r="3454" spans="2:3" x14ac:dyDescent="0.25">
      <c r="B3454" s="250">
        <v>3391</v>
      </c>
      <c r="C3454" s="249">
        <v>164.94648235098481</v>
      </c>
    </row>
    <row r="3455" spans="2:3" x14ac:dyDescent="0.25">
      <c r="B3455" s="250">
        <v>3392</v>
      </c>
      <c r="C3455" s="249">
        <v>64.975075144458117</v>
      </c>
    </row>
    <row r="3456" spans="2:3" x14ac:dyDescent="0.25">
      <c r="B3456" s="250">
        <v>3393</v>
      </c>
      <c r="C3456" s="249">
        <v>84.246917440090073</v>
      </c>
    </row>
    <row r="3457" spans="2:3" x14ac:dyDescent="0.25">
      <c r="B3457" s="250">
        <v>3394</v>
      </c>
      <c r="C3457" s="249">
        <v>100.9604855003422</v>
      </c>
    </row>
    <row r="3458" spans="2:3" x14ac:dyDescent="0.25">
      <c r="B3458" s="250">
        <v>3395</v>
      </c>
      <c r="C3458" s="249">
        <v>105.19441007033724</v>
      </c>
    </row>
    <row r="3459" spans="2:3" x14ac:dyDescent="0.25">
      <c r="B3459" s="250">
        <v>3396</v>
      </c>
      <c r="C3459" s="249">
        <v>122.818231792818</v>
      </c>
    </row>
    <row r="3460" spans="2:3" x14ac:dyDescent="0.25">
      <c r="B3460" s="250">
        <v>3397</v>
      </c>
      <c r="C3460" s="249">
        <v>91.482501160221659</v>
      </c>
    </row>
    <row r="3461" spans="2:3" x14ac:dyDescent="0.25">
      <c r="B3461" s="250">
        <v>3398</v>
      </c>
      <c r="C3461" s="249">
        <v>124.10950158512185</v>
      </c>
    </row>
    <row r="3462" spans="2:3" x14ac:dyDescent="0.25">
      <c r="B3462" s="250">
        <v>3399</v>
      </c>
      <c r="C3462" s="249">
        <v>123.55617177881696</v>
      </c>
    </row>
    <row r="3463" spans="2:3" x14ac:dyDescent="0.25">
      <c r="B3463" s="250">
        <v>3400</v>
      </c>
      <c r="C3463" s="249">
        <v>146.69194589202613</v>
      </c>
    </row>
    <row r="3464" spans="2:3" x14ac:dyDescent="0.25">
      <c r="B3464" s="250">
        <v>3401</v>
      </c>
      <c r="C3464" s="249">
        <v>121.776953950479</v>
      </c>
    </row>
    <row r="3465" spans="2:3" x14ac:dyDescent="0.25">
      <c r="B3465" s="250">
        <v>3402</v>
      </c>
      <c r="C3465" s="249">
        <v>99.951009444959666</v>
      </c>
    </row>
    <row r="3466" spans="2:3" x14ac:dyDescent="0.25">
      <c r="B3466" s="250">
        <v>3403</v>
      </c>
      <c r="C3466" s="249">
        <v>85.979653445757236</v>
      </c>
    </row>
    <row r="3467" spans="2:3" x14ac:dyDescent="0.25">
      <c r="B3467" s="250">
        <v>3404</v>
      </c>
      <c r="C3467" s="249">
        <v>146.52138216935506</v>
      </c>
    </row>
    <row r="3468" spans="2:3" x14ac:dyDescent="0.25">
      <c r="B3468" s="250">
        <v>3405</v>
      </c>
      <c r="C3468" s="249">
        <v>146.00303065429861</v>
      </c>
    </row>
    <row r="3469" spans="2:3" x14ac:dyDescent="0.25">
      <c r="B3469" s="250">
        <v>3406</v>
      </c>
      <c r="C3469" s="249">
        <v>48.211010800479798</v>
      </c>
    </row>
    <row r="3470" spans="2:3" x14ac:dyDescent="0.25">
      <c r="B3470" s="250">
        <v>3407</v>
      </c>
      <c r="C3470" s="249">
        <v>169.25281280786922</v>
      </c>
    </row>
    <row r="3471" spans="2:3" x14ac:dyDescent="0.25">
      <c r="B3471" s="250">
        <v>3408</v>
      </c>
      <c r="C3471" s="249">
        <v>166.32249189355596</v>
      </c>
    </row>
    <row r="3472" spans="2:3" x14ac:dyDescent="0.25">
      <c r="B3472" s="250">
        <v>3409</v>
      </c>
      <c r="C3472" s="249">
        <v>118.33265971320716</v>
      </c>
    </row>
    <row r="3473" spans="2:3" x14ac:dyDescent="0.25">
      <c r="B3473" s="250">
        <v>3410</v>
      </c>
      <c r="C3473" s="249">
        <v>158.93490860363625</v>
      </c>
    </row>
    <row r="3474" spans="2:3" x14ac:dyDescent="0.25">
      <c r="B3474" s="250">
        <v>3411</v>
      </c>
      <c r="C3474" s="249">
        <v>145.16207150589884</v>
      </c>
    </row>
    <row r="3475" spans="2:3" x14ac:dyDescent="0.25">
      <c r="B3475" s="250">
        <v>3412</v>
      </c>
      <c r="C3475" s="249">
        <v>144.77682033641491</v>
      </c>
    </row>
    <row r="3476" spans="2:3" x14ac:dyDescent="0.25">
      <c r="B3476" s="250">
        <v>3413</v>
      </c>
      <c r="C3476" s="249">
        <v>127.84393786925665</v>
      </c>
    </row>
    <row r="3477" spans="2:3" x14ac:dyDescent="0.25">
      <c r="B3477" s="250">
        <v>3414</v>
      </c>
      <c r="C3477" s="249">
        <v>87.312930078225492</v>
      </c>
    </row>
    <row r="3478" spans="2:3" x14ac:dyDescent="0.25">
      <c r="B3478" s="250">
        <v>3415</v>
      </c>
      <c r="C3478" s="249">
        <v>119.80702930609878</v>
      </c>
    </row>
    <row r="3479" spans="2:3" x14ac:dyDescent="0.25">
      <c r="B3479" s="250">
        <v>3416</v>
      </c>
      <c r="C3479" s="249">
        <v>152.96407489283595</v>
      </c>
    </row>
    <row r="3480" spans="2:3" x14ac:dyDescent="0.25">
      <c r="B3480" s="250">
        <v>3417</v>
      </c>
      <c r="C3480" s="249">
        <v>99.840555853731246</v>
      </c>
    </row>
    <row r="3481" spans="2:3" x14ac:dyDescent="0.25">
      <c r="B3481" s="250">
        <v>3418</v>
      </c>
      <c r="C3481" s="249">
        <v>120.54998099208441</v>
      </c>
    </row>
    <row r="3482" spans="2:3" x14ac:dyDescent="0.25">
      <c r="B3482" s="250">
        <v>3419</v>
      </c>
      <c r="C3482" s="249">
        <v>130.4147828536131</v>
      </c>
    </row>
    <row r="3483" spans="2:3" x14ac:dyDescent="0.25">
      <c r="B3483" s="250">
        <v>3420</v>
      </c>
      <c r="C3483" s="249">
        <v>131.9094976251117</v>
      </c>
    </row>
    <row r="3484" spans="2:3" x14ac:dyDescent="0.25">
      <c r="B3484" s="250">
        <v>3421</v>
      </c>
      <c r="C3484" s="249">
        <v>123.11776524067601</v>
      </c>
    </row>
    <row r="3485" spans="2:3" x14ac:dyDescent="0.25">
      <c r="B3485" s="250">
        <v>3422</v>
      </c>
      <c r="C3485" s="249">
        <v>89.576239365048707</v>
      </c>
    </row>
    <row r="3486" spans="2:3" x14ac:dyDescent="0.25">
      <c r="B3486" s="250">
        <v>3423</v>
      </c>
      <c r="C3486" s="249">
        <v>90.911910860066115</v>
      </c>
    </row>
    <row r="3487" spans="2:3" x14ac:dyDescent="0.25">
      <c r="B3487" s="250">
        <v>3424</v>
      </c>
      <c r="C3487" s="249">
        <v>136.82444349415761</v>
      </c>
    </row>
    <row r="3488" spans="2:3" x14ac:dyDescent="0.25">
      <c r="B3488" s="250">
        <v>3425</v>
      </c>
      <c r="C3488" s="249">
        <v>110.39417892984005</v>
      </c>
    </row>
    <row r="3489" spans="2:3" x14ac:dyDescent="0.25">
      <c r="B3489" s="250">
        <v>3426</v>
      </c>
      <c r="C3489" s="249">
        <v>107.79537996113996</v>
      </c>
    </row>
    <row r="3490" spans="2:3" x14ac:dyDescent="0.25">
      <c r="B3490" s="250">
        <v>3427</v>
      </c>
      <c r="C3490" s="249">
        <v>102.10559532068677</v>
      </c>
    </row>
    <row r="3491" spans="2:3" x14ac:dyDescent="0.25">
      <c r="B3491" s="250">
        <v>3428</v>
      </c>
      <c r="C3491" s="249">
        <v>138.01377340108516</v>
      </c>
    </row>
    <row r="3492" spans="2:3" x14ac:dyDescent="0.25">
      <c r="B3492" s="250">
        <v>3429</v>
      </c>
      <c r="C3492" s="249">
        <v>125.49593458320041</v>
      </c>
    </row>
    <row r="3493" spans="2:3" x14ac:dyDescent="0.25">
      <c r="B3493" s="250">
        <v>3430</v>
      </c>
      <c r="C3493" s="249">
        <v>150.38480933195493</v>
      </c>
    </row>
    <row r="3494" spans="2:3" x14ac:dyDescent="0.25">
      <c r="B3494" s="250">
        <v>3431</v>
      </c>
      <c r="C3494" s="249">
        <v>157.71279511008416</v>
      </c>
    </row>
    <row r="3495" spans="2:3" x14ac:dyDescent="0.25">
      <c r="B3495" s="250">
        <v>3432</v>
      </c>
      <c r="C3495" s="249">
        <v>150.90957689943707</v>
      </c>
    </row>
    <row r="3496" spans="2:3" x14ac:dyDescent="0.25">
      <c r="B3496" s="250">
        <v>3433</v>
      </c>
      <c r="C3496" s="249">
        <v>122.26948489005343</v>
      </c>
    </row>
    <row r="3497" spans="2:3" x14ac:dyDescent="0.25">
      <c r="B3497" s="250">
        <v>3434</v>
      </c>
      <c r="C3497" s="249">
        <v>118.72093013745813</v>
      </c>
    </row>
    <row r="3498" spans="2:3" x14ac:dyDescent="0.25">
      <c r="B3498" s="250">
        <v>3435</v>
      </c>
      <c r="C3498" s="249">
        <v>134.80196014559286</v>
      </c>
    </row>
    <row r="3499" spans="2:3" x14ac:dyDescent="0.25">
      <c r="B3499" s="250">
        <v>3436</v>
      </c>
      <c r="C3499" s="249">
        <v>138.00984677236096</v>
      </c>
    </row>
    <row r="3500" spans="2:3" x14ac:dyDescent="0.25">
      <c r="B3500" s="250">
        <v>3437</v>
      </c>
      <c r="C3500" s="249">
        <v>128.10085373219565</v>
      </c>
    </row>
    <row r="3501" spans="2:3" x14ac:dyDescent="0.25">
      <c r="B3501" s="250">
        <v>3438</v>
      </c>
      <c r="C3501" s="249">
        <v>118.01697706839823</v>
      </c>
    </row>
    <row r="3502" spans="2:3" x14ac:dyDescent="0.25">
      <c r="B3502" s="250">
        <v>3439</v>
      </c>
      <c r="C3502" s="249">
        <v>185.80673657892837</v>
      </c>
    </row>
    <row r="3503" spans="2:3" x14ac:dyDescent="0.25">
      <c r="B3503" s="250">
        <v>3440</v>
      </c>
      <c r="C3503" s="249">
        <v>91.968108432953272</v>
      </c>
    </row>
    <row r="3504" spans="2:3" x14ac:dyDescent="0.25">
      <c r="B3504" s="250">
        <v>3441</v>
      </c>
      <c r="C3504" s="249">
        <v>158.56473379340713</v>
      </c>
    </row>
    <row r="3505" spans="2:3" x14ac:dyDescent="0.25">
      <c r="B3505" s="250">
        <v>3442</v>
      </c>
      <c r="C3505" s="249">
        <v>171.82824717592453</v>
      </c>
    </row>
    <row r="3506" spans="2:3" x14ac:dyDescent="0.25">
      <c r="B3506" s="250">
        <v>3443</v>
      </c>
      <c r="C3506" s="249">
        <v>103.09088323219811</v>
      </c>
    </row>
    <row r="3507" spans="2:3" x14ac:dyDescent="0.25">
      <c r="B3507" s="250">
        <v>3444</v>
      </c>
      <c r="C3507" s="249">
        <v>92.579614364049732</v>
      </c>
    </row>
    <row r="3508" spans="2:3" x14ac:dyDescent="0.25">
      <c r="B3508" s="250">
        <v>3445</v>
      </c>
      <c r="C3508" s="249">
        <v>151.92602440321332</v>
      </c>
    </row>
    <row r="3509" spans="2:3" x14ac:dyDescent="0.25">
      <c r="B3509" s="250">
        <v>3446</v>
      </c>
      <c r="C3509" s="249">
        <v>115.40545966897722</v>
      </c>
    </row>
    <row r="3510" spans="2:3" x14ac:dyDescent="0.25">
      <c r="B3510" s="250">
        <v>3447</v>
      </c>
      <c r="C3510" s="249">
        <v>202.53581417545763</v>
      </c>
    </row>
    <row r="3511" spans="2:3" x14ac:dyDescent="0.25">
      <c r="B3511" s="250">
        <v>3448</v>
      </c>
      <c r="C3511" s="249">
        <v>129.65170230001306</v>
      </c>
    </row>
    <row r="3512" spans="2:3" x14ac:dyDescent="0.25">
      <c r="B3512" s="250">
        <v>3449</v>
      </c>
      <c r="C3512" s="249">
        <v>57.859357453754754</v>
      </c>
    </row>
    <row r="3513" spans="2:3" x14ac:dyDescent="0.25">
      <c r="B3513" s="250">
        <v>3450</v>
      </c>
      <c r="C3513" s="249">
        <v>84.861200888013087</v>
      </c>
    </row>
    <row r="3514" spans="2:3" x14ac:dyDescent="0.25">
      <c r="B3514" s="250">
        <v>3451</v>
      </c>
      <c r="C3514" s="249">
        <v>103.87873738301428</v>
      </c>
    </row>
    <row r="3515" spans="2:3" x14ac:dyDescent="0.25">
      <c r="B3515" s="250">
        <v>3452</v>
      </c>
      <c r="C3515" s="249">
        <v>131.20734394847577</v>
      </c>
    </row>
    <row r="3516" spans="2:3" x14ac:dyDescent="0.25">
      <c r="B3516" s="250">
        <v>3453</v>
      </c>
      <c r="C3516" s="249">
        <v>97.602573721370959</v>
      </c>
    </row>
    <row r="3517" spans="2:3" x14ac:dyDescent="0.25">
      <c r="B3517" s="250">
        <v>3454</v>
      </c>
      <c r="C3517" s="249">
        <v>138.7339895360677</v>
      </c>
    </row>
    <row r="3518" spans="2:3" x14ac:dyDescent="0.25">
      <c r="B3518" s="250">
        <v>3455</v>
      </c>
      <c r="C3518" s="249">
        <v>123.34685376248632</v>
      </c>
    </row>
    <row r="3519" spans="2:3" x14ac:dyDescent="0.25">
      <c r="B3519" s="250">
        <v>3456</v>
      </c>
      <c r="C3519" s="249">
        <v>117.09166893663503</v>
      </c>
    </row>
    <row r="3520" spans="2:3" x14ac:dyDescent="0.25">
      <c r="B3520" s="250">
        <v>3457</v>
      </c>
      <c r="C3520" s="249">
        <v>97.623456945326012</v>
      </c>
    </row>
    <row r="3521" spans="2:3" x14ac:dyDescent="0.25">
      <c r="B3521" s="250">
        <v>3458</v>
      </c>
      <c r="C3521" s="249">
        <v>137.95888061644925</v>
      </c>
    </row>
    <row r="3522" spans="2:3" x14ac:dyDescent="0.25">
      <c r="B3522" s="250">
        <v>3459</v>
      </c>
      <c r="C3522" s="249">
        <v>118.36239425232837</v>
      </c>
    </row>
    <row r="3523" spans="2:3" x14ac:dyDescent="0.25">
      <c r="B3523" s="250">
        <v>3460</v>
      </c>
      <c r="C3523" s="249">
        <v>154.92196598438892</v>
      </c>
    </row>
    <row r="3524" spans="2:3" x14ac:dyDescent="0.25">
      <c r="B3524" s="250">
        <v>3461</v>
      </c>
      <c r="C3524" s="249">
        <v>113.26837911723968</v>
      </c>
    </row>
    <row r="3525" spans="2:3" x14ac:dyDescent="0.25">
      <c r="B3525" s="250">
        <v>3462</v>
      </c>
      <c r="C3525" s="249">
        <v>143.09357051700437</v>
      </c>
    </row>
    <row r="3526" spans="2:3" x14ac:dyDescent="0.25">
      <c r="B3526" s="250">
        <v>3463</v>
      </c>
      <c r="C3526" s="249">
        <v>106.88345557785874</v>
      </c>
    </row>
    <row r="3527" spans="2:3" x14ac:dyDescent="0.25">
      <c r="B3527" s="250">
        <v>3464</v>
      </c>
      <c r="C3527" s="249">
        <v>146.27884146217261</v>
      </c>
    </row>
    <row r="3528" spans="2:3" x14ac:dyDescent="0.25">
      <c r="B3528" s="250">
        <v>3465</v>
      </c>
      <c r="C3528" s="249">
        <v>89.406536901569737</v>
      </c>
    </row>
    <row r="3529" spans="2:3" x14ac:dyDescent="0.25">
      <c r="B3529" s="250">
        <v>3466</v>
      </c>
      <c r="C3529" s="249">
        <v>108.2731086174778</v>
      </c>
    </row>
    <row r="3530" spans="2:3" x14ac:dyDescent="0.25">
      <c r="B3530" s="250">
        <v>3467</v>
      </c>
      <c r="C3530" s="249">
        <v>157.74176316175436</v>
      </c>
    </row>
    <row r="3531" spans="2:3" x14ac:dyDescent="0.25">
      <c r="B3531" s="250">
        <v>3468</v>
      </c>
      <c r="C3531" s="249">
        <v>129.87671897657918</v>
      </c>
    </row>
    <row r="3532" spans="2:3" x14ac:dyDescent="0.25">
      <c r="B3532" s="250">
        <v>3469</v>
      </c>
      <c r="C3532" s="249">
        <v>128.42579238888959</v>
      </c>
    </row>
    <row r="3533" spans="2:3" x14ac:dyDescent="0.25">
      <c r="B3533" s="250">
        <v>3470</v>
      </c>
      <c r="C3533" s="249">
        <v>98.259994127203115</v>
      </c>
    </row>
    <row r="3534" spans="2:3" x14ac:dyDescent="0.25">
      <c r="B3534" s="250">
        <v>3471</v>
      </c>
      <c r="C3534" s="249">
        <v>94.42212254481467</v>
      </c>
    </row>
    <row r="3535" spans="2:3" x14ac:dyDescent="0.25">
      <c r="B3535" s="250">
        <v>3472</v>
      </c>
      <c r="C3535" s="249">
        <v>131.98267654723944</v>
      </c>
    </row>
    <row r="3536" spans="2:3" x14ac:dyDescent="0.25">
      <c r="B3536" s="250">
        <v>3473</v>
      </c>
      <c r="C3536" s="249">
        <v>151.65456479370673</v>
      </c>
    </row>
    <row r="3537" spans="2:3" x14ac:dyDescent="0.25">
      <c r="B3537" s="250">
        <v>3474</v>
      </c>
      <c r="C3537" s="249">
        <v>113.67648433238561</v>
      </c>
    </row>
    <row r="3538" spans="2:3" x14ac:dyDescent="0.25">
      <c r="B3538" s="250">
        <v>3475</v>
      </c>
      <c r="C3538" s="249">
        <v>86.396320586416266</v>
      </c>
    </row>
    <row r="3539" spans="2:3" x14ac:dyDescent="0.25">
      <c r="B3539" s="250">
        <v>3476</v>
      </c>
      <c r="C3539" s="249">
        <v>104.34819563041104</v>
      </c>
    </row>
    <row r="3540" spans="2:3" x14ac:dyDescent="0.25">
      <c r="B3540" s="250">
        <v>3477</v>
      </c>
      <c r="C3540" s="249">
        <v>113.649913657173</v>
      </c>
    </row>
    <row r="3541" spans="2:3" x14ac:dyDescent="0.25">
      <c r="B3541" s="250">
        <v>3478</v>
      </c>
      <c r="C3541" s="249">
        <v>113.78019626701284</v>
      </c>
    </row>
    <row r="3542" spans="2:3" x14ac:dyDescent="0.25">
      <c r="B3542" s="250">
        <v>3479</v>
      </c>
      <c r="C3542" s="249">
        <v>117.77873650457744</v>
      </c>
    </row>
    <row r="3543" spans="2:3" x14ac:dyDescent="0.25">
      <c r="B3543" s="250">
        <v>3480</v>
      </c>
      <c r="C3543" s="249">
        <v>154.6753561344122</v>
      </c>
    </row>
    <row r="3544" spans="2:3" x14ac:dyDescent="0.25">
      <c r="B3544" s="250">
        <v>3481</v>
      </c>
      <c r="C3544" s="249">
        <v>143.3876344170593</v>
      </c>
    </row>
    <row r="3545" spans="2:3" x14ac:dyDescent="0.25">
      <c r="B3545" s="250">
        <v>3482</v>
      </c>
      <c r="C3545" s="249">
        <v>136.41458871009229</v>
      </c>
    </row>
    <row r="3546" spans="2:3" x14ac:dyDescent="0.25">
      <c r="B3546" s="250">
        <v>3483</v>
      </c>
      <c r="C3546" s="249">
        <v>160.09143019252139</v>
      </c>
    </row>
    <row r="3547" spans="2:3" x14ac:dyDescent="0.25">
      <c r="B3547" s="250">
        <v>3484</v>
      </c>
      <c r="C3547" s="249">
        <v>125.68583168940854</v>
      </c>
    </row>
    <row r="3548" spans="2:3" x14ac:dyDescent="0.25">
      <c r="B3548" s="250">
        <v>3485</v>
      </c>
      <c r="C3548" s="249">
        <v>112.97208849177395</v>
      </c>
    </row>
    <row r="3549" spans="2:3" x14ac:dyDescent="0.25">
      <c r="B3549" s="250">
        <v>3486</v>
      </c>
      <c r="C3549" s="249">
        <v>143.3350648149293</v>
      </c>
    </row>
    <row r="3550" spans="2:3" x14ac:dyDescent="0.25">
      <c r="B3550" s="250">
        <v>3487</v>
      </c>
      <c r="C3550" s="249">
        <v>170.73096133889345</v>
      </c>
    </row>
    <row r="3551" spans="2:3" x14ac:dyDescent="0.25">
      <c r="B3551" s="250">
        <v>3488</v>
      </c>
      <c r="C3551" s="249">
        <v>118.41033586208533</v>
      </c>
    </row>
    <row r="3552" spans="2:3" x14ac:dyDescent="0.25">
      <c r="B3552" s="250">
        <v>3489</v>
      </c>
      <c r="C3552" s="249">
        <v>104.80080714852335</v>
      </c>
    </row>
    <row r="3553" spans="2:3" x14ac:dyDescent="0.25">
      <c r="B3553" s="250">
        <v>3490</v>
      </c>
      <c r="C3553" s="249">
        <v>112.44462702575771</v>
      </c>
    </row>
    <row r="3554" spans="2:3" x14ac:dyDescent="0.25">
      <c r="B3554" s="250">
        <v>3491</v>
      </c>
      <c r="C3554" s="249">
        <v>106.66625334163821</v>
      </c>
    </row>
    <row r="3555" spans="2:3" x14ac:dyDescent="0.25">
      <c r="B3555" s="250">
        <v>3492</v>
      </c>
      <c r="C3555" s="249">
        <v>99.518148946288306</v>
      </c>
    </row>
    <row r="3556" spans="2:3" x14ac:dyDescent="0.25">
      <c r="B3556" s="250">
        <v>3493</v>
      </c>
      <c r="C3556" s="249">
        <v>171.24400792719644</v>
      </c>
    </row>
    <row r="3557" spans="2:3" x14ac:dyDescent="0.25">
      <c r="B3557" s="250">
        <v>3494</v>
      </c>
      <c r="C3557" s="249">
        <v>114.71613789928374</v>
      </c>
    </row>
    <row r="3558" spans="2:3" x14ac:dyDescent="0.25">
      <c r="B3558" s="250">
        <v>3495</v>
      </c>
      <c r="C3558" s="249">
        <v>111.41635389998763</v>
      </c>
    </row>
    <row r="3559" spans="2:3" x14ac:dyDescent="0.25">
      <c r="B3559" s="250">
        <v>3496</v>
      </c>
      <c r="C3559" s="249">
        <v>110.53004315671228</v>
      </c>
    </row>
    <row r="3560" spans="2:3" x14ac:dyDescent="0.25">
      <c r="B3560" s="250">
        <v>3497</v>
      </c>
      <c r="C3560" s="249">
        <v>152.30214982887543</v>
      </c>
    </row>
    <row r="3561" spans="2:3" x14ac:dyDescent="0.25">
      <c r="B3561" s="250">
        <v>3498</v>
      </c>
      <c r="C3561" s="249">
        <v>88.654775224157703</v>
      </c>
    </row>
    <row r="3562" spans="2:3" x14ac:dyDescent="0.25">
      <c r="B3562" s="250">
        <v>3499</v>
      </c>
      <c r="C3562" s="249">
        <v>130.43649180205787</v>
      </c>
    </row>
    <row r="3563" spans="2:3" x14ac:dyDescent="0.25">
      <c r="B3563" s="250">
        <v>3500</v>
      </c>
      <c r="C3563" s="249">
        <v>86.533892642938625</v>
      </c>
    </row>
    <row r="3564" spans="2:3" x14ac:dyDescent="0.25">
      <c r="B3564" s="250">
        <v>3501</v>
      </c>
      <c r="C3564" s="249">
        <v>107.64625383748709</v>
      </c>
    </row>
    <row r="3565" spans="2:3" x14ac:dyDescent="0.25">
      <c r="B3565" s="250">
        <v>3502</v>
      </c>
      <c r="C3565" s="249">
        <v>149.24204135445035</v>
      </c>
    </row>
    <row r="3566" spans="2:3" x14ac:dyDescent="0.25">
      <c r="B3566" s="250">
        <v>3503</v>
      </c>
      <c r="C3566" s="249">
        <v>118.67920357734658</v>
      </c>
    </row>
    <row r="3567" spans="2:3" x14ac:dyDescent="0.25">
      <c r="B3567" s="250">
        <v>3504</v>
      </c>
      <c r="C3567" s="249">
        <v>136.4574107892077</v>
      </c>
    </row>
    <row r="3568" spans="2:3" x14ac:dyDescent="0.25">
      <c r="B3568" s="250">
        <v>3505</v>
      </c>
      <c r="C3568" s="249">
        <v>93.734458019315923</v>
      </c>
    </row>
    <row r="3569" spans="2:3" x14ac:dyDescent="0.25">
      <c r="B3569" s="250">
        <v>3506</v>
      </c>
      <c r="C3569" s="249">
        <v>139.75669850531682</v>
      </c>
    </row>
    <row r="3570" spans="2:3" x14ac:dyDescent="0.25">
      <c r="B3570" s="250">
        <v>3507</v>
      </c>
      <c r="C3570" s="249">
        <v>87.785787196213988</v>
      </c>
    </row>
    <row r="3571" spans="2:3" x14ac:dyDescent="0.25">
      <c r="B3571" s="250">
        <v>3508</v>
      </c>
      <c r="C3571" s="249">
        <v>110.8997846533448</v>
      </c>
    </row>
    <row r="3572" spans="2:3" x14ac:dyDescent="0.25">
      <c r="B3572" s="250">
        <v>3509</v>
      </c>
      <c r="C3572" s="249">
        <v>130.00112431131626</v>
      </c>
    </row>
    <row r="3573" spans="2:3" x14ac:dyDescent="0.25">
      <c r="B3573" s="250">
        <v>3510</v>
      </c>
      <c r="C3573" s="249">
        <v>126.55081566270796</v>
      </c>
    </row>
    <row r="3574" spans="2:3" x14ac:dyDescent="0.25">
      <c r="B3574" s="250">
        <v>3511</v>
      </c>
      <c r="C3574" s="249">
        <v>99.35367058356141</v>
      </c>
    </row>
    <row r="3575" spans="2:3" x14ac:dyDescent="0.25">
      <c r="B3575" s="250">
        <v>3512</v>
      </c>
      <c r="C3575" s="249">
        <v>98.195922392160782</v>
      </c>
    </row>
    <row r="3576" spans="2:3" x14ac:dyDescent="0.25">
      <c r="B3576" s="250">
        <v>3513</v>
      </c>
      <c r="C3576" s="249">
        <v>86.829049077917716</v>
      </c>
    </row>
    <row r="3577" spans="2:3" x14ac:dyDescent="0.25">
      <c r="B3577" s="250">
        <v>3514</v>
      </c>
      <c r="C3577" s="249">
        <v>130.76077381607391</v>
      </c>
    </row>
    <row r="3578" spans="2:3" x14ac:dyDescent="0.25">
      <c r="B3578" s="250">
        <v>3515</v>
      </c>
      <c r="C3578" s="249">
        <v>125.50390128573154</v>
      </c>
    </row>
    <row r="3579" spans="2:3" x14ac:dyDescent="0.25">
      <c r="B3579" s="250">
        <v>3516</v>
      </c>
      <c r="C3579" s="249">
        <v>91.446821603376719</v>
      </c>
    </row>
    <row r="3580" spans="2:3" x14ac:dyDescent="0.25">
      <c r="B3580" s="250">
        <v>3517</v>
      </c>
      <c r="C3580" s="249">
        <v>114.69292196489614</v>
      </c>
    </row>
    <row r="3581" spans="2:3" x14ac:dyDescent="0.25">
      <c r="B3581" s="250">
        <v>3518</v>
      </c>
      <c r="C3581" s="249">
        <v>103.08743043375867</v>
      </c>
    </row>
    <row r="3582" spans="2:3" x14ac:dyDescent="0.25">
      <c r="B3582" s="250">
        <v>3519</v>
      </c>
      <c r="C3582" s="249">
        <v>90.215189493398782</v>
      </c>
    </row>
    <row r="3583" spans="2:3" x14ac:dyDescent="0.25">
      <c r="B3583" s="250">
        <v>3520</v>
      </c>
      <c r="C3583" s="249">
        <v>135.5998692061028</v>
      </c>
    </row>
    <row r="3584" spans="2:3" x14ac:dyDescent="0.25">
      <c r="B3584" s="250">
        <v>3521</v>
      </c>
      <c r="C3584" s="249">
        <v>144.17912404213598</v>
      </c>
    </row>
    <row r="3585" spans="2:3" x14ac:dyDescent="0.25">
      <c r="B3585" s="250">
        <v>3522</v>
      </c>
      <c r="C3585" s="249">
        <v>157.4391333878286</v>
      </c>
    </row>
    <row r="3586" spans="2:3" x14ac:dyDescent="0.25">
      <c r="B3586" s="250">
        <v>3523</v>
      </c>
      <c r="C3586" s="249">
        <v>122.09457786627726</v>
      </c>
    </row>
    <row r="3587" spans="2:3" x14ac:dyDescent="0.25">
      <c r="B3587" s="250">
        <v>3524</v>
      </c>
      <c r="C3587" s="249">
        <v>148.81374232981511</v>
      </c>
    </row>
    <row r="3588" spans="2:3" x14ac:dyDescent="0.25">
      <c r="B3588" s="250">
        <v>3525</v>
      </c>
      <c r="C3588" s="249">
        <v>170.14974152142014</v>
      </c>
    </row>
    <row r="3589" spans="2:3" x14ac:dyDescent="0.25">
      <c r="B3589" s="250">
        <v>3526</v>
      </c>
      <c r="C3589" s="249">
        <v>64.792489124477783</v>
      </c>
    </row>
    <row r="3590" spans="2:3" x14ac:dyDescent="0.25">
      <c r="B3590" s="250">
        <v>3527</v>
      </c>
      <c r="C3590" s="249">
        <v>143.97736773139985</v>
      </c>
    </row>
    <row r="3591" spans="2:3" x14ac:dyDescent="0.25">
      <c r="B3591" s="250">
        <v>3528</v>
      </c>
      <c r="C3591" s="249">
        <v>83.889108651453995</v>
      </c>
    </row>
    <row r="3592" spans="2:3" x14ac:dyDescent="0.25">
      <c r="B3592" s="250">
        <v>3529</v>
      </c>
      <c r="C3592" s="249">
        <v>103.04441547636176</v>
      </c>
    </row>
    <row r="3593" spans="2:3" x14ac:dyDescent="0.25">
      <c r="B3593" s="250">
        <v>3530</v>
      </c>
      <c r="C3593" s="249">
        <v>116.38667480380049</v>
      </c>
    </row>
    <row r="3594" spans="2:3" x14ac:dyDescent="0.25">
      <c r="B3594" s="250">
        <v>3531</v>
      </c>
      <c r="C3594" s="249">
        <v>78.844864691895197</v>
      </c>
    </row>
    <row r="3595" spans="2:3" x14ac:dyDescent="0.25">
      <c r="B3595" s="250">
        <v>3532</v>
      </c>
      <c r="C3595" s="249">
        <v>81.513756661490163</v>
      </c>
    </row>
    <row r="3596" spans="2:3" x14ac:dyDescent="0.25">
      <c r="B3596" s="250">
        <v>3533</v>
      </c>
      <c r="C3596" s="249">
        <v>124.15939786983392</v>
      </c>
    </row>
    <row r="3597" spans="2:3" x14ac:dyDescent="0.25">
      <c r="B3597" s="250">
        <v>3534</v>
      </c>
      <c r="C3597" s="249">
        <v>139.08317849605257</v>
      </c>
    </row>
    <row r="3598" spans="2:3" x14ac:dyDescent="0.25">
      <c r="B3598" s="250">
        <v>3535</v>
      </c>
      <c r="C3598" s="249">
        <v>86.863631070269889</v>
      </c>
    </row>
    <row r="3599" spans="2:3" x14ac:dyDescent="0.25">
      <c r="B3599" s="250">
        <v>3536</v>
      </c>
      <c r="C3599" s="249">
        <v>116.80372238551462</v>
      </c>
    </row>
    <row r="3600" spans="2:3" x14ac:dyDescent="0.25">
      <c r="B3600" s="250">
        <v>3537</v>
      </c>
      <c r="C3600" s="249">
        <v>100.50733040376331</v>
      </c>
    </row>
    <row r="3601" spans="2:3" x14ac:dyDescent="0.25">
      <c r="B3601" s="250">
        <v>3538</v>
      </c>
      <c r="C3601" s="249">
        <v>139.29508365718038</v>
      </c>
    </row>
    <row r="3602" spans="2:3" x14ac:dyDescent="0.25">
      <c r="B3602" s="250">
        <v>3539</v>
      </c>
      <c r="C3602" s="249">
        <v>126.28330990345091</v>
      </c>
    </row>
    <row r="3603" spans="2:3" x14ac:dyDescent="0.25">
      <c r="B3603" s="250">
        <v>3540</v>
      </c>
      <c r="C3603" s="249">
        <v>116.31266068380961</v>
      </c>
    </row>
    <row r="3604" spans="2:3" x14ac:dyDescent="0.25">
      <c r="B3604" s="250">
        <v>3541</v>
      </c>
      <c r="C3604" s="249">
        <v>112.34372799277469</v>
      </c>
    </row>
    <row r="3605" spans="2:3" x14ac:dyDescent="0.25">
      <c r="B3605" s="250">
        <v>3542</v>
      </c>
      <c r="C3605" s="249">
        <v>82.528260556841829</v>
      </c>
    </row>
    <row r="3606" spans="2:3" x14ac:dyDescent="0.25">
      <c r="B3606" s="250">
        <v>3543</v>
      </c>
      <c r="C3606" s="249">
        <v>126.17956682061239</v>
      </c>
    </row>
    <row r="3607" spans="2:3" x14ac:dyDescent="0.25">
      <c r="B3607" s="250">
        <v>3544</v>
      </c>
      <c r="C3607" s="249">
        <v>103.00233758822117</v>
      </c>
    </row>
    <row r="3608" spans="2:3" x14ac:dyDescent="0.25">
      <c r="B3608" s="250">
        <v>3545</v>
      </c>
      <c r="C3608" s="249">
        <v>80.967844808235057</v>
      </c>
    </row>
    <row r="3609" spans="2:3" x14ac:dyDescent="0.25">
      <c r="B3609" s="250">
        <v>3546</v>
      </c>
      <c r="C3609" s="249">
        <v>142.44551369428058</v>
      </c>
    </row>
    <row r="3610" spans="2:3" x14ac:dyDescent="0.25">
      <c r="B3610" s="250">
        <v>3547</v>
      </c>
      <c r="C3610" s="249">
        <v>148.94401145588381</v>
      </c>
    </row>
    <row r="3611" spans="2:3" x14ac:dyDescent="0.25">
      <c r="B3611" s="250">
        <v>3548</v>
      </c>
      <c r="C3611" s="249">
        <v>126.03313814311863</v>
      </c>
    </row>
    <row r="3612" spans="2:3" x14ac:dyDescent="0.25">
      <c r="B3612" s="250">
        <v>3549</v>
      </c>
      <c r="C3612" s="249">
        <v>113.73272681306405</v>
      </c>
    </row>
    <row r="3613" spans="2:3" x14ac:dyDescent="0.25">
      <c r="B3613" s="250">
        <v>3550</v>
      </c>
      <c r="C3613" s="249">
        <v>112.76056875411048</v>
      </c>
    </row>
    <row r="3614" spans="2:3" x14ac:dyDescent="0.25">
      <c r="B3614" s="250">
        <v>3551</v>
      </c>
      <c r="C3614" s="249">
        <v>131.96086034976062</v>
      </c>
    </row>
    <row r="3615" spans="2:3" x14ac:dyDescent="0.25">
      <c r="B3615" s="250">
        <v>3552</v>
      </c>
      <c r="C3615" s="249">
        <v>140.96382823439779</v>
      </c>
    </row>
    <row r="3616" spans="2:3" x14ac:dyDescent="0.25">
      <c r="B3616" s="250">
        <v>3553</v>
      </c>
      <c r="C3616" s="249">
        <v>125.11823537933793</v>
      </c>
    </row>
    <row r="3617" spans="2:3" x14ac:dyDescent="0.25">
      <c r="B3617" s="250">
        <v>3554</v>
      </c>
      <c r="C3617" s="249">
        <v>99.959748879233118</v>
      </c>
    </row>
    <row r="3618" spans="2:3" x14ac:dyDescent="0.25">
      <c r="B3618" s="250">
        <v>3555</v>
      </c>
      <c r="C3618" s="249">
        <v>96.42148669818036</v>
      </c>
    </row>
    <row r="3619" spans="2:3" x14ac:dyDescent="0.25">
      <c r="B3619" s="250">
        <v>3556</v>
      </c>
      <c r="C3619" s="249">
        <v>151.6747341908314</v>
      </c>
    </row>
    <row r="3620" spans="2:3" x14ac:dyDescent="0.25">
      <c r="B3620" s="250">
        <v>3557</v>
      </c>
      <c r="C3620" s="249">
        <v>91.630608319989364</v>
      </c>
    </row>
    <row r="3621" spans="2:3" x14ac:dyDescent="0.25">
      <c r="B3621" s="250">
        <v>3558</v>
      </c>
      <c r="C3621" s="249">
        <v>141.50825344525225</v>
      </c>
    </row>
    <row r="3622" spans="2:3" x14ac:dyDescent="0.25">
      <c r="B3622" s="250">
        <v>3559</v>
      </c>
      <c r="C3622" s="249">
        <v>101.78421978161244</v>
      </c>
    </row>
    <row r="3623" spans="2:3" x14ac:dyDescent="0.25">
      <c r="B3623" s="250">
        <v>3560</v>
      </c>
      <c r="C3623" s="249">
        <v>102.68586412943401</v>
      </c>
    </row>
    <row r="3624" spans="2:3" x14ac:dyDescent="0.25">
      <c r="B3624" s="250">
        <v>3561</v>
      </c>
      <c r="C3624" s="249">
        <v>44.88374612815997</v>
      </c>
    </row>
    <row r="3625" spans="2:3" x14ac:dyDescent="0.25">
      <c r="B3625" s="250">
        <v>3562</v>
      </c>
      <c r="C3625" s="249">
        <v>156.52577580543061</v>
      </c>
    </row>
    <row r="3626" spans="2:3" x14ac:dyDescent="0.25">
      <c r="B3626" s="250">
        <v>3563</v>
      </c>
      <c r="C3626" s="249">
        <v>104.63388402838291</v>
      </c>
    </row>
    <row r="3627" spans="2:3" x14ac:dyDescent="0.25">
      <c r="B3627" s="250">
        <v>3564</v>
      </c>
      <c r="C3627" s="249">
        <v>151.55747683424971</v>
      </c>
    </row>
    <row r="3628" spans="2:3" x14ac:dyDescent="0.25">
      <c r="B3628" s="250">
        <v>3565</v>
      </c>
      <c r="C3628" s="249">
        <v>116.69010624477231</v>
      </c>
    </row>
    <row r="3629" spans="2:3" x14ac:dyDescent="0.25">
      <c r="B3629" s="250">
        <v>3566</v>
      </c>
      <c r="C3629" s="249">
        <v>117.60459254377285</v>
      </c>
    </row>
    <row r="3630" spans="2:3" x14ac:dyDescent="0.25">
      <c r="B3630" s="250">
        <v>3567</v>
      </c>
      <c r="C3630" s="249">
        <v>145.52858901303537</v>
      </c>
    </row>
    <row r="3631" spans="2:3" x14ac:dyDescent="0.25">
      <c r="B3631" s="250">
        <v>3568</v>
      </c>
      <c r="C3631" s="249">
        <v>109.53526951192643</v>
      </c>
    </row>
    <row r="3632" spans="2:3" x14ac:dyDescent="0.25">
      <c r="B3632" s="250">
        <v>3569</v>
      </c>
      <c r="C3632" s="249">
        <v>141.78040306995692</v>
      </c>
    </row>
    <row r="3633" spans="2:3" x14ac:dyDescent="0.25">
      <c r="B3633" s="250">
        <v>3570</v>
      </c>
      <c r="C3633" s="249">
        <v>69.108753000596153</v>
      </c>
    </row>
    <row r="3634" spans="2:3" x14ac:dyDescent="0.25">
      <c r="B3634" s="250">
        <v>3571</v>
      </c>
      <c r="C3634" s="249">
        <v>97.581594726813421</v>
      </c>
    </row>
    <row r="3635" spans="2:3" x14ac:dyDescent="0.25">
      <c r="B3635" s="250">
        <v>3572</v>
      </c>
      <c r="C3635" s="249">
        <v>156.59370368761398</v>
      </c>
    </row>
    <row r="3636" spans="2:3" x14ac:dyDescent="0.25">
      <c r="B3636" s="250">
        <v>3573</v>
      </c>
      <c r="C3636" s="249">
        <v>71.189635556935087</v>
      </c>
    </row>
    <row r="3637" spans="2:3" x14ac:dyDescent="0.25">
      <c r="B3637" s="250">
        <v>3574</v>
      </c>
      <c r="C3637" s="249">
        <v>127.88183412486786</v>
      </c>
    </row>
    <row r="3638" spans="2:3" x14ac:dyDescent="0.25">
      <c r="B3638" s="250">
        <v>3575</v>
      </c>
      <c r="C3638" s="249">
        <v>125.5883520379126</v>
      </c>
    </row>
    <row r="3639" spans="2:3" x14ac:dyDescent="0.25">
      <c r="B3639" s="250">
        <v>3576</v>
      </c>
      <c r="C3639" s="249">
        <v>133.871307667889</v>
      </c>
    </row>
    <row r="3640" spans="2:3" x14ac:dyDescent="0.25">
      <c r="B3640" s="250">
        <v>3577</v>
      </c>
      <c r="C3640" s="249">
        <v>108.30001463329174</v>
      </c>
    </row>
    <row r="3641" spans="2:3" x14ac:dyDescent="0.25">
      <c r="B3641" s="250">
        <v>3578</v>
      </c>
      <c r="C3641" s="249">
        <v>122.83029751514269</v>
      </c>
    </row>
    <row r="3642" spans="2:3" x14ac:dyDescent="0.25">
      <c r="B3642" s="250">
        <v>3579</v>
      </c>
      <c r="C3642" s="249">
        <v>62.675768901767142</v>
      </c>
    </row>
    <row r="3643" spans="2:3" x14ac:dyDescent="0.25">
      <c r="B3643" s="250">
        <v>3580</v>
      </c>
      <c r="C3643" s="249">
        <v>83.143253537171248</v>
      </c>
    </row>
    <row r="3644" spans="2:3" x14ac:dyDescent="0.25">
      <c r="B3644" s="250">
        <v>3581</v>
      </c>
      <c r="C3644" s="249">
        <v>160.28369019855847</v>
      </c>
    </row>
    <row r="3645" spans="2:3" x14ac:dyDescent="0.25">
      <c r="B3645" s="250">
        <v>3582</v>
      </c>
      <c r="C3645" s="249">
        <v>136.35329963545053</v>
      </c>
    </row>
    <row r="3646" spans="2:3" x14ac:dyDescent="0.25">
      <c r="B3646" s="250">
        <v>3583</v>
      </c>
      <c r="C3646" s="249">
        <v>145.65979081382233</v>
      </c>
    </row>
    <row r="3647" spans="2:3" x14ac:dyDescent="0.25">
      <c r="B3647" s="250">
        <v>3584</v>
      </c>
      <c r="C3647" s="249">
        <v>85.638151951789396</v>
      </c>
    </row>
    <row r="3648" spans="2:3" x14ac:dyDescent="0.25">
      <c r="B3648" s="250">
        <v>3585</v>
      </c>
      <c r="C3648" s="249">
        <v>132.78969278226228</v>
      </c>
    </row>
    <row r="3649" spans="2:3" x14ac:dyDescent="0.25">
      <c r="B3649" s="250">
        <v>3586</v>
      </c>
      <c r="C3649" s="249">
        <v>125.05839175895596</v>
      </c>
    </row>
    <row r="3650" spans="2:3" x14ac:dyDescent="0.25">
      <c r="B3650" s="250">
        <v>3587</v>
      </c>
      <c r="C3650" s="249">
        <v>140.13638094229304</v>
      </c>
    </row>
    <row r="3651" spans="2:3" x14ac:dyDescent="0.25">
      <c r="B3651" s="250">
        <v>3588</v>
      </c>
      <c r="C3651" s="249">
        <v>133.81869654114936</v>
      </c>
    </row>
    <row r="3652" spans="2:3" x14ac:dyDescent="0.25">
      <c r="B3652" s="250">
        <v>3589</v>
      </c>
      <c r="C3652" s="249">
        <v>148.13402707310536</v>
      </c>
    </row>
    <row r="3653" spans="2:3" x14ac:dyDescent="0.25">
      <c r="B3653" s="250">
        <v>3590</v>
      </c>
      <c r="C3653" s="249">
        <v>152.07630538981346</v>
      </c>
    </row>
    <row r="3654" spans="2:3" x14ac:dyDescent="0.25">
      <c r="B3654" s="250">
        <v>3591</v>
      </c>
      <c r="C3654" s="249">
        <v>160.69601775127498</v>
      </c>
    </row>
    <row r="3655" spans="2:3" x14ac:dyDescent="0.25">
      <c r="B3655" s="250">
        <v>3592</v>
      </c>
      <c r="C3655" s="249">
        <v>79.694289705746527</v>
      </c>
    </row>
    <row r="3656" spans="2:3" x14ac:dyDescent="0.25">
      <c r="B3656" s="250">
        <v>3593</v>
      </c>
      <c r="C3656" s="249">
        <v>115.90321905380539</v>
      </c>
    </row>
    <row r="3657" spans="2:3" x14ac:dyDescent="0.25">
      <c r="B3657" s="250">
        <v>3594</v>
      </c>
      <c r="C3657" s="249">
        <v>129.80828616368842</v>
      </c>
    </row>
    <row r="3658" spans="2:3" x14ac:dyDescent="0.25">
      <c r="B3658" s="250">
        <v>3595</v>
      </c>
      <c r="C3658" s="249">
        <v>93.689441549856383</v>
      </c>
    </row>
    <row r="3659" spans="2:3" x14ac:dyDescent="0.25">
      <c r="B3659" s="250">
        <v>3596</v>
      </c>
      <c r="C3659" s="249">
        <v>170.24833278063269</v>
      </c>
    </row>
    <row r="3660" spans="2:3" x14ac:dyDescent="0.25">
      <c r="B3660" s="250">
        <v>3597</v>
      </c>
      <c r="C3660" s="249">
        <v>138.85929812444033</v>
      </c>
    </row>
    <row r="3661" spans="2:3" x14ac:dyDescent="0.25">
      <c r="B3661" s="250">
        <v>3598</v>
      </c>
      <c r="C3661" s="249">
        <v>107.6425305062147</v>
      </c>
    </row>
    <row r="3662" spans="2:3" x14ac:dyDescent="0.25">
      <c r="B3662" s="250">
        <v>3599</v>
      </c>
      <c r="C3662" s="249">
        <v>144.74946254144299</v>
      </c>
    </row>
    <row r="3663" spans="2:3" x14ac:dyDescent="0.25">
      <c r="B3663" s="250">
        <v>3600</v>
      </c>
      <c r="C3663" s="249">
        <v>109.20507113826997</v>
      </c>
    </row>
    <row r="3664" spans="2:3" x14ac:dyDescent="0.25">
      <c r="B3664" s="250">
        <v>3601</v>
      </c>
      <c r="C3664" s="249">
        <v>124.25470963457546</v>
      </c>
    </row>
    <row r="3665" spans="2:3" x14ac:dyDescent="0.25">
      <c r="B3665" s="250">
        <v>3602</v>
      </c>
      <c r="C3665" s="249">
        <v>132.67971164599373</v>
      </c>
    </row>
    <row r="3666" spans="2:3" x14ac:dyDescent="0.25">
      <c r="B3666" s="250">
        <v>3603</v>
      </c>
      <c r="C3666" s="249">
        <v>125.60617257135048</v>
      </c>
    </row>
    <row r="3667" spans="2:3" x14ac:dyDescent="0.25">
      <c r="B3667" s="250">
        <v>3604</v>
      </c>
      <c r="C3667" s="249">
        <v>106.28152549451315</v>
      </c>
    </row>
    <row r="3668" spans="2:3" x14ac:dyDescent="0.25">
      <c r="B3668" s="250">
        <v>3605</v>
      </c>
      <c r="C3668" s="249">
        <v>64.958460627982902</v>
      </c>
    </row>
    <row r="3669" spans="2:3" x14ac:dyDescent="0.25">
      <c r="B3669" s="250">
        <v>3606</v>
      </c>
      <c r="C3669" s="249">
        <v>124.29073546243268</v>
      </c>
    </row>
    <row r="3670" spans="2:3" x14ac:dyDescent="0.25">
      <c r="B3670" s="250">
        <v>3607</v>
      </c>
      <c r="C3670" s="249">
        <v>123.3035931221</v>
      </c>
    </row>
    <row r="3671" spans="2:3" x14ac:dyDescent="0.25">
      <c r="B3671" s="250">
        <v>3608</v>
      </c>
      <c r="C3671" s="249">
        <v>137.31868747123815</v>
      </c>
    </row>
    <row r="3672" spans="2:3" x14ac:dyDescent="0.25">
      <c r="B3672" s="250">
        <v>3609</v>
      </c>
      <c r="C3672" s="249">
        <v>108.3548597961038</v>
      </c>
    </row>
    <row r="3673" spans="2:3" x14ac:dyDescent="0.25">
      <c r="B3673" s="250">
        <v>3610</v>
      </c>
      <c r="C3673" s="249">
        <v>137.93545377152185</v>
      </c>
    </row>
    <row r="3674" spans="2:3" x14ac:dyDescent="0.25">
      <c r="B3674" s="250">
        <v>3611</v>
      </c>
      <c r="C3674" s="249">
        <v>85.38072835530393</v>
      </c>
    </row>
    <row r="3675" spans="2:3" x14ac:dyDescent="0.25">
      <c r="B3675" s="250">
        <v>3612</v>
      </c>
      <c r="C3675" s="249">
        <v>120.62135858903837</v>
      </c>
    </row>
    <row r="3676" spans="2:3" x14ac:dyDescent="0.25">
      <c r="B3676" s="250">
        <v>3613</v>
      </c>
      <c r="C3676" s="249">
        <v>83.872057010855585</v>
      </c>
    </row>
    <row r="3677" spans="2:3" x14ac:dyDescent="0.25">
      <c r="B3677" s="250">
        <v>3614</v>
      </c>
      <c r="C3677" s="249">
        <v>138.63451041522387</v>
      </c>
    </row>
    <row r="3678" spans="2:3" x14ac:dyDescent="0.25">
      <c r="B3678" s="250">
        <v>3615</v>
      </c>
      <c r="C3678" s="249">
        <v>83.820085163162901</v>
      </c>
    </row>
    <row r="3679" spans="2:3" x14ac:dyDescent="0.25">
      <c r="B3679" s="250">
        <v>3616</v>
      </c>
      <c r="C3679" s="249">
        <v>159.41656754353352</v>
      </c>
    </row>
    <row r="3680" spans="2:3" x14ac:dyDescent="0.25">
      <c r="B3680" s="250">
        <v>3617</v>
      </c>
      <c r="C3680" s="249">
        <v>128.2025178822712</v>
      </c>
    </row>
    <row r="3681" spans="2:3" x14ac:dyDescent="0.25">
      <c r="B3681" s="250">
        <v>3618</v>
      </c>
      <c r="C3681" s="249">
        <v>66.983412419351211</v>
      </c>
    </row>
    <row r="3682" spans="2:3" x14ac:dyDescent="0.25">
      <c r="B3682" s="250">
        <v>3619</v>
      </c>
      <c r="C3682" s="249">
        <v>107.48793697322428</v>
      </c>
    </row>
    <row r="3683" spans="2:3" x14ac:dyDescent="0.25">
      <c r="B3683" s="250">
        <v>3620</v>
      </c>
      <c r="C3683" s="249">
        <v>141.03431844988097</v>
      </c>
    </row>
    <row r="3684" spans="2:3" x14ac:dyDescent="0.25">
      <c r="B3684" s="250">
        <v>3621</v>
      </c>
      <c r="C3684" s="249">
        <v>84.761148320667246</v>
      </c>
    </row>
    <row r="3685" spans="2:3" x14ac:dyDescent="0.25">
      <c r="B3685" s="250">
        <v>3622</v>
      </c>
      <c r="C3685" s="249">
        <v>116.25913954820719</v>
      </c>
    </row>
    <row r="3686" spans="2:3" x14ac:dyDescent="0.25">
      <c r="B3686" s="250">
        <v>3623</v>
      </c>
      <c r="C3686" s="249">
        <v>113.85357501398421</v>
      </c>
    </row>
    <row r="3687" spans="2:3" x14ac:dyDescent="0.25">
      <c r="B3687" s="250">
        <v>3624</v>
      </c>
      <c r="C3687" s="249">
        <v>102.27088528111018</v>
      </c>
    </row>
    <row r="3688" spans="2:3" x14ac:dyDescent="0.25">
      <c r="B3688" s="250">
        <v>3625</v>
      </c>
      <c r="C3688" s="249">
        <v>150.81987903989278</v>
      </c>
    </row>
    <row r="3689" spans="2:3" x14ac:dyDescent="0.25">
      <c r="B3689" s="250">
        <v>3626</v>
      </c>
      <c r="C3689" s="249">
        <v>103.20253790691717</v>
      </c>
    </row>
    <row r="3690" spans="2:3" x14ac:dyDescent="0.25">
      <c r="B3690" s="250">
        <v>3627</v>
      </c>
      <c r="C3690" s="249">
        <v>110.52043002479432</v>
      </c>
    </row>
    <row r="3691" spans="2:3" x14ac:dyDescent="0.25">
      <c r="B3691" s="250">
        <v>3628</v>
      </c>
      <c r="C3691" s="249">
        <v>120.14576062657522</v>
      </c>
    </row>
    <row r="3692" spans="2:3" x14ac:dyDescent="0.25">
      <c r="B3692" s="250">
        <v>3629</v>
      </c>
      <c r="C3692" s="249">
        <v>122.6917227590482</v>
      </c>
    </row>
    <row r="3693" spans="2:3" x14ac:dyDescent="0.25">
      <c r="B3693" s="250">
        <v>3630</v>
      </c>
      <c r="C3693" s="249">
        <v>122.08172009015563</v>
      </c>
    </row>
    <row r="3694" spans="2:3" x14ac:dyDescent="0.25">
      <c r="B3694" s="250">
        <v>3631</v>
      </c>
      <c r="C3694" s="249">
        <v>145.25623481307167</v>
      </c>
    </row>
    <row r="3695" spans="2:3" x14ac:dyDescent="0.25">
      <c r="B3695" s="250">
        <v>3632</v>
      </c>
      <c r="C3695" s="249">
        <v>119.5688562699368</v>
      </c>
    </row>
    <row r="3696" spans="2:3" x14ac:dyDescent="0.25">
      <c r="B3696" s="250">
        <v>3633</v>
      </c>
      <c r="C3696" s="249">
        <v>91.202058588643553</v>
      </c>
    </row>
    <row r="3697" spans="2:3" x14ac:dyDescent="0.25">
      <c r="B3697" s="250">
        <v>3634</v>
      </c>
      <c r="C3697" s="249">
        <v>109.57267920539263</v>
      </c>
    </row>
    <row r="3698" spans="2:3" x14ac:dyDescent="0.25">
      <c r="B3698" s="250">
        <v>3635</v>
      </c>
      <c r="C3698" s="249">
        <v>83.83153910169662</v>
      </c>
    </row>
    <row r="3699" spans="2:3" x14ac:dyDescent="0.25">
      <c r="B3699" s="250">
        <v>3636</v>
      </c>
      <c r="C3699" s="249">
        <v>174.41493584396372</v>
      </c>
    </row>
    <row r="3700" spans="2:3" x14ac:dyDescent="0.25">
      <c r="B3700" s="250">
        <v>3637</v>
      </c>
      <c r="C3700" s="249">
        <v>125.72843901882534</v>
      </c>
    </row>
    <row r="3701" spans="2:3" x14ac:dyDescent="0.25">
      <c r="B3701" s="250">
        <v>3638</v>
      </c>
      <c r="C3701" s="249">
        <v>148.13801562919105</v>
      </c>
    </row>
    <row r="3702" spans="2:3" x14ac:dyDescent="0.25">
      <c r="B3702" s="250">
        <v>3639</v>
      </c>
      <c r="C3702" s="249">
        <v>122.95017482161361</v>
      </c>
    </row>
    <row r="3703" spans="2:3" x14ac:dyDescent="0.25">
      <c r="B3703" s="250">
        <v>3640</v>
      </c>
      <c r="C3703" s="249">
        <v>77.190951133803622</v>
      </c>
    </row>
    <row r="3704" spans="2:3" x14ac:dyDescent="0.25">
      <c r="B3704" s="250">
        <v>3641</v>
      </c>
      <c r="C3704" s="249">
        <v>122.73515560963676</v>
      </c>
    </row>
    <row r="3705" spans="2:3" x14ac:dyDescent="0.25">
      <c r="B3705" s="250">
        <v>3642</v>
      </c>
      <c r="C3705" s="249">
        <v>68.06672208539409</v>
      </c>
    </row>
    <row r="3706" spans="2:3" x14ac:dyDescent="0.25">
      <c r="B3706" s="250">
        <v>3643</v>
      </c>
      <c r="C3706" s="249">
        <v>145.84074609385954</v>
      </c>
    </row>
    <row r="3707" spans="2:3" x14ac:dyDescent="0.25">
      <c r="B3707" s="250">
        <v>3644</v>
      </c>
      <c r="C3707" s="249">
        <v>80.389470385899443</v>
      </c>
    </row>
    <row r="3708" spans="2:3" x14ac:dyDescent="0.25">
      <c r="B3708" s="250">
        <v>3645</v>
      </c>
      <c r="C3708" s="249">
        <v>88.682327933358309</v>
      </c>
    </row>
    <row r="3709" spans="2:3" x14ac:dyDescent="0.25">
      <c r="B3709" s="250">
        <v>3646</v>
      </c>
      <c r="C3709" s="249">
        <v>137.51869477445013</v>
      </c>
    </row>
    <row r="3710" spans="2:3" x14ac:dyDescent="0.25">
      <c r="B3710" s="250">
        <v>3647</v>
      </c>
      <c r="C3710" s="249">
        <v>125.14965555518103</v>
      </c>
    </row>
    <row r="3711" spans="2:3" x14ac:dyDescent="0.25">
      <c r="B3711" s="250">
        <v>3648</v>
      </c>
      <c r="C3711" s="249">
        <v>115.03357253032024</v>
      </c>
    </row>
    <row r="3712" spans="2:3" x14ac:dyDescent="0.25">
      <c r="B3712" s="250">
        <v>3649</v>
      </c>
      <c r="C3712" s="249">
        <v>71.805544831722813</v>
      </c>
    </row>
    <row r="3713" spans="2:3" x14ac:dyDescent="0.25">
      <c r="B3713" s="250">
        <v>3650</v>
      </c>
      <c r="C3713" s="249">
        <v>103.5322733494254</v>
      </c>
    </row>
    <row r="3714" spans="2:3" x14ac:dyDescent="0.25">
      <c r="B3714" s="250">
        <v>3651</v>
      </c>
      <c r="C3714" s="249">
        <v>146.35670772137243</v>
      </c>
    </row>
    <row r="3715" spans="2:3" x14ac:dyDescent="0.25">
      <c r="B3715" s="250">
        <v>3652</v>
      </c>
      <c r="C3715" s="249">
        <v>150.46070346200955</v>
      </c>
    </row>
    <row r="3716" spans="2:3" x14ac:dyDescent="0.25">
      <c r="B3716" s="250">
        <v>3653</v>
      </c>
      <c r="C3716" s="249">
        <v>78.238118831136092</v>
      </c>
    </row>
    <row r="3717" spans="2:3" x14ac:dyDescent="0.25">
      <c r="B3717" s="250">
        <v>3654</v>
      </c>
      <c r="C3717" s="249">
        <v>104.90998207390716</v>
      </c>
    </row>
    <row r="3718" spans="2:3" x14ac:dyDescent="0.25">
      <c r="B3718" s="250">
        <v>3655</v>
      </c>
      <c r="C3718" s="249">
        <v>123.99611797473354</v>
      </c>
    </row>
    <row r="3719" spans="2:3" x14ac:dyDescent="0.25">
      <c r="B3719" s="250">
        <v>3656</v>
      </c>
      <c r="C3719" s="249">
        <v>125.44168860180454</v>
      </c>
    </row>
    <row r="3720" spans="2:3" x14ac:dyDescent="0.25">
      <c r="B3720" s="250">
        <v>3657</v>
      </c>
      <c r="C3720" s="249">
        <v>123.90577791531472</v>
      </c>
    </row>
    <row r="3721" spans="2:3" x14ac:dyDescent="0.25">
      <c r="B3721" s="250">
        <v>3658</v>
      </c>
      <c r="C3721" s="249">
        <v>132.61806027044921</v>
      </c>
    </row>
    <row r="3722" spans="2:3" x14ac:dyDescent="0.25">
      <c r="B3722" s="250">
        <v>3659</v>
      </c>
      <c r="C3722" s="249">
        <v>137.07330930352973</v>
      </c>
    </row>
    <row r="3723" spans="2:3" x14ac:dyDescent="0.25">
      <c r="B3723" s="250">
        <v>3660</v>
      </c>
      <c r="C3723" s="249">
        <v>105.79682826664211</v>
      </c>
    </row>
    <row r="3724" spans="2:3" x14ac:dyDescent="0.25">
      <c r="B3724" s="250">
        <v>3661</v>
      </c>
      <c r="C3724" s="249">
        <v>123.23684161302647</v>
      </c>
    </row>
    <row r="3725" spans="2:3" x14ac:dyDescent="0.25">
      <c r="B3725" s="250">
        <v>3662</v>
      </c>
      <c r="C3725" s="249">
        <v>120.72623091958633</v>
      </c>
    </row>
    <row r="3726" spans="2:3" x14ac:dyDescent="0.25">
      <c r="B3726" s="250">
        <v>3663</v>
      </c>
      <c r="C3726" s="249">
        <v>91.282146373048803</v>
      </c>
    </row>
    <row r="3727" spans="2:3" x14ac:dyDescent="0.25">
      <c r="B3727" s="250">
        <v>3664</v>
      </c>
      <c r="C3727" s="249">
        <v>137.44270598385629</v>
      </c>
    </row>
    <row r="3728" spans="2:3" x14ac:dyDescent="0.25">
      <c r="B3728" s="250">
        <v>3665</v>
      </c>
      <c r="C3728" s="249">
        <v>121.19664392410719</v>
      </c>
    </row>
    <row r="3729" spans="2:3" x14ac:dyDescent="0.25">
      <c r="B3729" s="250">
        <v>3666</v>
      </c>
      <c r="C3729" s="249">
        <v>146.21052698437234</v>
      </c>
    </row>
    <row r="3730" spans="2:3" x14ac:dyDescent="0.25">
      <c r="B3730" s="250">
        <v>3667</v>
      </c>
      <c r="C3730" s="249">
        <v>116.02464898151482</v>
      </c>
    </row>
    <row r="3731" spans="2:3" x14ac:dyDescent="0.25">
      <c r="B3731" s="250">
        <v>3668</v>
      </c>
      <c r="C3731" s="249">
        <v>101.52910526254618</v>
      </c>
    </row>
    <row r="3732" spans="2:3" x14ac:dyDescent="0.25">
      <c r="B3732" s="250">
        <v>3669</v>
      </c>
      <c r="C3732" s="249">
        <v>161.76163731951843</v>
      </c>
    </row>
    <row r="3733" spans="2:3" x14ac:dyDescent="0.25">
      <c r="B3733" s="250">
        <v>3670</v>
      </c>
      <c r="C3733" s="249">
        <v>128.11946015767407</v>
      </c>
    </row>
    <row r="3734" spans="2:3" x14ac:dyDescent="0.25">
      <c r="B3734" s="250">
        <v>3671</v>
      </c>
      <c r="C3734" s="249">
        <v>99.575498154463347</v>
      </c>
    </row>
    <row r="3735" spans="2:3" x14ac:dyDescent="0.25">
      <c r="B3735" s="250">
        <v>3672</v>
      </c>
      <c r="C3735" s="249">
        <v>112.88623907182067</v>
      </c>
    </row>
    <row r="3736" spans="2:3" x14ac:dyDescent="0.25">
      <c r="B3736" s="250">
        <v>3673</v>
      </c>
      <c r="C3736" s="249">
        <v>140.16471182668738</v>
      </c>
    </row>
    <row r="3737" spans="2:3" x14ac:dyDescent="0.25">
      <c r="B3737" s="250">
        <v>3674</v>
      </c>
      <c r="C3737" s="249">
        <v>125.10130377559113</v>
      </c>
    </row>
    <row r="3738" spans="2:3" x14ac:dyDescent="0.25">
      <c r="B3738" s="250">
        <v>3675</v>
      </c>
      <c r="C3738" s="249">
        <v>94.4967751174336</v>
      </c>
    </row>
    <row r="3739" spans="2:3" x14ac:dyDescent="0.25">
      <c r="B3739" s="250">
        <v>3676</v>
      </c>
      <c r="C3739" s="249">
        <v>97.529210150269392</v>
      </c>
    </row>
    <row r="3740" spans="2:3" x14ac:dyDescent="0.25">
      <c r="B3740" s="250">
        <v>3677</v>
      </c>
      <c r="C3740" s="249">
        <v>127.22246348819945</v>
      </c>
    </row>
    <row r="3741" spans="2:3" x14ac:dyDescent="0.25">
      <c r="B3741" s="250">
        <v>3678</v>
      </c>
      <c r="C3741" s="249">
        <v>109.03425006884758</v>
      </c>
    </row>
    <row r="3742" spans="2:3" x14ac:dyDescent="0.25">
      <c r="B3742" s="250">
        <v>3679</v>
      </c>
      <c r="C3742" s="249">
        <v>51.143626295322079</v>
      </c>
    </row>
    <row r="3743" spans="2:3" x14ac:dyDescent="0.25">
      <c r="B3743" s="250">
        <v>3680</v>
      </c>
      <c r="C3743" s="249">
        <v>132.25578912615279</v>
      </c>
    </row>
    <row r="3744" spans="2:3" x14ac:dyDescent="0.25">
      <c r="B3744" s="250">
        <v>3681</v>
      </c>
      <c r="C3744" s="249">
        <v>121.50872311910852</v>
      </c>
    </row>
    <row r="3745" spans="2:3" x14ac:dyDescent="0.25">
      <c r="B3745" s="250">
        <v>3682</v>
      </c>
      <c r="C3745" s="249">
        <v>111.01791252667034</v>
      </c>
    </row>
    <row r="3746" spans="2:3" x14ac:dyDescent="0.25">
      <c r="B3746" s="250">
        <v>3683</v>
      </c>
      <c r="C3746" s="249">
        <v>125.42602662489007</v>
      </c>
    </row>
    <row r="3747" spans="2:3" x14ac:dyDescent="0.25">
      <c r="B3747" s="250">
        <v>3684</v>
      </c>
      <c r="C3747" s="249">
        <v>115.9346898517235</v>
      </c>
    </row>
    <row r="3748" spans="2:3" x14ac:dyDescent="0.25">
      <c r="B3748" s="250">
        <v>3685</v>
      </c>
      <c r="C3748" s="249">
        <v>127.57078762134982</v>
      </c>
    </row>
    <row r="3749" spans="2:3" x14ac:dyDescent="0.25">
      <c r="B3749" s="250">
        <v>3686</v>
      </c>
      <c r="C3749" s="249">
        <v>136.67505652783512</v>
      </c>
    </row>
    <row r="3750" spans="2:3" x14ac:dyDescent="0.25">
      <c r="B3750" s="250">
        <v>3687</v>
      </c>
      <c r="C3750" s="249">
        <v>125.67507024191613</v>
      </c>
    </row>
    <row r="3751" spans="2:3" x14ac:dyDescent="0.25">
      <c r="B3751" s="250">
        <v>3688</v>
      </c>
      <c r="C3751" s="249">
        <v>157.01376536992612</v>
      </c>
    </row>
    <row r="3752" spans="2:3" x14ac:dyDescent="0.25">
      <c r="B3752" s="250">
        <v>3689</v>
      </c>
      <c r="C3752" s="249">
        <v>101.06229245740569</v>
      </c>
    </row>
    <row r="3753" spans="2:3" x14ac:dyDescent="0.25">
      <c r="B3753" s="250">
        <v>3690</v>
      </c>
      <c r="C3753" s="249">
        <v>107.67618805944642</v>
      </c>
    </row>
    <row r="3754" spans="2:3" x14ac:dyDescent="0.25">
      <c r="B3754" s="250">
        <v>3691</v>
      </c>
      <c r="C3754" s="249">
        <v>98.48283582625416</v>
      </c>
    </row>
    <row r="3755" spans="2:3" x14ac:dyDescent="0.25">
      <c r="B3755" s="250">
        <v>3692</v>
      </c>
      <c r="C3755" s="249">
        <v>149.12519296816379</v>
      </c>
    </row>
    <row r="3756" spans="2:3" x14ac:dyDescent="0.25">
      <c r="B3756" s="250">
        <v>3693</v>
      </c>
      <c r="C3756" s="249">
        <v>169.61276491954612</v>
      </c>
    </row>
    <row r="3757" spans="2:3" x14ac:dyDescent="0.25">
      <c r="B3757" s="250">
        <v>3694</v>
      </c>
      <c r="C3757" s="249">
        <v>116.71168673773965</v>
      </c>
    </row>
    <row r="3758" spans="2:3" x14ac:dyDescent="0.25">
      <c r="B3758" s="250">
        <v>3695</v>
      </c>
      <c r="C3758" s="249">
        <v>155.84507210957997</v>
      </c>
    </row>
    <row r="3759" spans="2:3" x14ac:dyDescent="0.25">
      <c r="B3759" s="250">
        <v>3696</v>
      </c>
      <c r="C3759" s="249">
        <v>132.96597039998804</v>
      </c>
    </row>
    <row r="3760" spans="2:3" x14ac:dyDescent="0.25">
      <c r="B3760" s="250">
        <v>3697</v>
      </c>
      <c r="C3760" s="249">
        <v>106.27962182273947</v>
      </c>
    </row>
    <row r="3761" spans="2:3" x14ac:dyDescent="0.25">
      <c r="B3761" s="250">
        <v>3698</v>
      </c>
      <c r="C3761" s="249">
        <v>129.45178343678242</v>
      </c>
    </row>
    <row r="3762" spans="2:3" x14ac:dyDescent="0.25">
      <c r="B3762" s="250">
        <v>3699</v>
      </c>
      <c r="C3762" s="249">
        <v>156.96919030948857</v>
      </c>
    </row>
    <row r="3763" spans="2:3" x14ac:dyDescent="0.25">
      <c r="B3763" s="250">
        <v>3700</v>
      </c>
      <c r="C3763" s="249">
        <v>98.286456656467621</v>
      </c>
    </row>
    <row r="3764" spans="2:3" x14ac:dyDescent="0.25">
      <c r="B3764" s="250">
        <v>3701</v>
      </c>
      <c r="C3764" s="249">
        <v>99.215198216298518</v>
      </c>
    </row>
    <row r="3765" spans="2:3" x14ac:dyDescent="0.25">
      <c r="B3765" s="250">
        <v>3702</v>
      </c>
      <c r="C3765" s="249">
        <v>82.934385346392759</v>
      </c>
    </row>
    <row r="3766" spans="2:3" x14ac:dyDescent="0.25">
      <c r="B3766" s="250">
        <v>3703</v>
      </c>
      <c r="C3766" s="249">
        <v>106.99258894930492</v>
      </c>
    </row>
    <row r="3767" spans="2:3" x14ac:dyDescent="0.25">
      <c r="B3767" s="250">
        <v>3704</v>
      </c>
      <c r="C3767" s="249">
        <v>139.87197451335078</v>
      </c>
    </row>
    <row r="3768" spans="2:3" x14ac:dyDescent="0.25">
      <c r="B3768" s="250">
        <v>3705</v>
      </c>
      <c r="C3768" s="249">
        <v>103.54353357361124</v>
      </c>
    </row>
    <row r="3769" spans="2:3" x14ac:dyDescent="0.25">
      <c r="B3769" s="250">
        <v>3706</v>
      </c>
      <c r="C3769" s="249">
        <v>88.862025615329486</v>
      </c>
    </row>
    <row r="3770" spans="2:3" x14ac:dyDescent="0.25">
      <c r="B3770" s="250">
        <v>3707</v>
      </c>
      <c r="C3770" s="249">
        <v>87.309570166222215</v>
      </c>
    </row>
    <row r="3771" spans="2:3" x14ac:dyDescent="0.25">
      <c r="B3771" s="250">
        <v>3708</v>
      </c>
      <c r="C3771" s="249">
        <v>145.07169074059445</v>
      </c>
    </row>
    <row r="3772" spans="2:3" x14ac:dyDescent="0.25">
      <c r="B3772" s="250">
        <v>3709</v>
      </c>
      <c r="C3772" s="249">
        <v>118.91152284367638</v>
      </c>
    </row>
    <row r="3773" spans="2:3" x14ac:dyDescent="0.25">
      <c r="B3773" s="250">
        <v>3710</v>
      </c>
      <c r="C3773" s="249">
        <v>127.88312514134768</v>
      </c>
    </row>
    <row r="3774" spans="2:3" x14ac:dyDescent="0.25">
      <c r="B3774" s="250">
        <v>3711</v>
      </c>
      <c r="C3774" s="249">
        <v>122.6468058688381</v>
      </c>
    </row>
    <row r="3775" spans="2:3" x14ac:dyDescent="0.25">
      <c r="B3775" s="250">
        <v>3712</v>
      </c>
      <c r="C3775" s="249">
        <v>105.99451913040448</v>
      </c>
    </row>
    <row r="3776" spans="2:3" x14ac:dyDescent="0.25">
      <c r="B3776" s="250">
        <v>3713</v>
      </c>
      <c r="C3776" s="249">
        <v>127.55926779941863</v>
      </c>
    </row>
    <row r="3777" spans="2:3" x14ac:dyDescent="0.25">
      <c r="B3777" s="250">
        <v>3714</v>
      </c>
      <c r="C3777" s="249">
        <v>135.80882691690701</v>
      </c>
    </row>
    <row r="3778" spans="2:3" x14ac:dyDescent="0.25">
      <c r="B3778" s="250">
        <v>3715</v>
      </c>
      <c r="C3778" s="249">
        <v>124.20437313192365</v>
      </c>
    </row>
    <row r="3779" spans="2:3" x14ac:dyDescent="0.25">
      <c r="B3779" s="250">
        <v>3716</v>
      </c>
      <c r="C3779" s="249">
        <v>155.39726009428114</v>
      </c>
    </row>
    <row r="3780" spans="2:3" x14ac:dyDescent="0.25">
      <c r="B3780" s="250">
        <v>3717</v>
      </c>
      <c r="C3780" s="249">
        <v>145.61856930629239</v>
      </c>
    </row>
    <row r="3781" spans="2:3" x14ac:dyDescent="0.25">
      <c r="B3781" s="250">
        <v>3718</v>
      </c>
      <c r="C3781" s="249">
        <v>128.52810109606739</v>
      </c>
    </row>
    <row r="3782" spans="2:3" x14ac:dyDescent="0.25">
      <c r="B3782" s="250">
        <v>3719</v>
      </c>
      <c r="C3782" s="249">
        <v>146.65168083789555</v>
      </c>
    </row>
    <row r="3783" spans="2:3" x14ac:dyDescent="0.25">
      <c r="B3783" s="250">
        <v>3720</v>
      </c>
      <c r="C3783" s="249">
        <v>156.11156293552202</v>
      </c>
    </row>
    <row r="3784" spans="2:3" x14ac:dyDescent="0.25">
      <c r="B3784" s="250">
        <v>3721</v>
      </c>
      <c r="C3784" s="249">
        <v>106.1316894950421</v>
      </c>
    </row>
    <row r="3785" spans="2:3" x14ac:dyDescent="0.25">
      <c r="B3785" s="250">
        <v>3722</v>
      </c>
      <c r="C3785" s="249">
        <v>117.08109259158043</v>
      </c>
    </row>
    <row r="3786" spans="2:3" x14ac:dyDescent="0.25">
      <c r="B3786" s="250">
        <v>3723</v>
      </c>
      <c r="C3786" s="249">
        <v>132.14315269486733</v>
      </c>
    </row>
    <row r="3787" spans="2:3" x14ac:dyDescent="0.25">
      <c r="B3787" s="250">
        <v>3724</v>
      </c>
      <c r="C3787" s="249">
        <v>126.34003856908697</v>
      </c>
    </row>
    <row r="3788" spans="2:3" x14ac:dyDescent="0.25">
      <c r="B3788" s="250">
        <v>3725</v>
      </c>
      <c r="C3788" s="249">
        <v>93.189299097954233</v>
      </c>
    </row>
    <row r="3789" spans="2:3" x14ac:dyDescent="0.25">
      <c r="B3789" s="250">
        <v>3726</v>
      </c>
      <c r="C3789" s="249">
        <v>131.94002490629876</v>
      </c>
    </row>
    <row r="3790" spans="2:3" x14ac:dyDescent="0.25">
      <c r="B3790" s="250">
        <v>3727</v>
      </c>
      <c r="C3790" s="249">
        <v>149.78552564039867</v>
      </c>
    </row>
    <row r="3791" spans="2:3" x14ac:dyDescent="0.25">
      <c r="B3791" s="250">
        <v>3728</v>
      </c>
      <c r="C3791" s="249">
        <v>119.30192991507658</v>
      </c>
    </row>
    <row r="3792" spans="2:3" x14ac:dyDescent="0.25">
      <c r="B3792" s="250">
        <v>3729</v>
      </c>
      <c r="C3792" s="249">
        <v>114.67353182455396</v>
      </c>
    </row>
    <row r="3793" spans="2:3" x14ac:dyDescent="0.25">
      <c r="B3793" s="250">
        <v>3730</v>
      </c>
      <c r="C3793" s="249">
        <v>119.96924656292366</v>
      </c>
    </row>
    <row r="3794" spans="2:3" x14ac:dyDescent="0.25">
      <c r="B3794" s="250">
        <v>3731</v>
      </c>
      <c r="C3794" s="249">
        <v>114.31993127269301</v>
      </c>
    </row>
    <row r="3795" spans="2:3" x14ac:dyDescent="0.25">
      <c r="B3795" s="250">
        <v>3732</v>
      </c>
      <c r="C3795" s="249">
        <v>95.027764830013183</v>
      </c>
    </row>
    <row r="3796" spans="2:3" x14ac:dyDescent="0.25">
      <c r="B3796" s="250">
        <v>3733</v>
      </c>
      <c r="C3796" s="249">
        <v>96.502403767885752</v>
      </c>
    </row>
    <row r="3797" spans="2:3" x14ac:dyDescent="0.25">
      <c r="B3797" s="250">
        <v>3734</v>
      </c>
      <c r="C3797" s="249">
        <v>136.61793094503682</v>
      </c>
    </row>
    <row r="3798" spans="2:3" x14ac:dyDescent="0.25">
      <c r="B3798" s="250">
        <v>3735</v>
      </c>
      <c r="C3798" s="249">
        <v>163.34286172709588</v>
      </c>
    </row>
    <row r="3799" spans="2:3" x14ac:dyDescent="0.25">
      <c r="B3799" s="250">
        <v>3736</v>
      </c>
      <c r="C3799" s="249">
        <v>89.183753347458733</v>
      </c>
    </row>
    <row r="3800" spans="2:3" x14ac:dyDescent="0.25">
      <c r="B3800" s="250">
        <v>3737</v>
      </c>
      <c r="C3800" s="249">
        <v>109.9515885686688</v>
      </c>
    </row>
    <row r="3801" spans="2:3" x14ac:dyDescent="0.25">
      <c r="B3801" s="250">
        <v>3738</v>
      </c>
      <c r="C3801" s="249">
        <v>160.96939103301395</v>
      </c>
    </row>
    <row r="3802" spans="2:3" x14ac:dyDescent="0.25">
      <c r="B3802" s="250">
        <v>3739</v>
      </c>
      <c r="C3802" s="249">
        <v>115.00816086946749</v>
      </c>
    </row>
    <row r="3803" spans="2:3" x14ac:dyDescent="0.25">
      <c r="B3803" s="250">
        <v>3740</v>
      </c>
      <c r="C3803" s="249">
        <v>116.23232503689998</v>
      </c>
    </row>
    <row r="3804" spans="2:3" x14ac:dyDescent="0.25">
      <c r="B3804" s="250">
        <v>3741</v>
      </c>
      <c r="C3804" s="249">
        <v>87.29989828615885</v>
      </c>
    </row>
    <row r="3805" spans="2:3" x14ac:dyDescent="0.25">
      <c r="B3805" s="250">
        <v>3742</v>
      </c>
      <c r="C3805" s="249">
        <v>144.84777633083942</v>
      </c>
    </row>
    <row r="3806" spans="2:3" x14ac:dyDescent="0.25">
      <c r="B3806" s="250">
        <v>3743</v>
      </c>
      <c r="C3806" s="249">
        <v>94.362612660068976</v>
      </c>
    </row>
    <row r="3807" spans="2:3" x14ac:dyDescent="0.25">
      <c r="B3807" s="250">
        <v>3744</v>
      </c>
      <c r="C3807" s="249">
        <v>112.80249008228996</v>
      </c>
    </row>
    <row r="3808" spans="2:3" x14ac:dyDescent="0.25">
      <c r="B3808" s="250">
        <v>3745</v>
      </c>
      <c r="C3808" s="249">
        <v>127.31256909954065</v>
      </c>
    </row>
    <row r="3809" spans="2:3" x14ac:dyDescent="0.25">
      <c r="B3809" s="250">
        <v>3746</v>
      </c>
      <c r="C3809" s="249">
        <v>114.60128124609106</v>
      </c>
    </row>
    <row r="3810" spans="2:3" x14ac:dyDescent="0.25">
      <c r="B3810" s="250">
        <v>3747</v>
      </c>
      <c r="C3810" s="249">
        <v>128.05413681929642</v>
      </c>
    </row>
    <row r="3811" spans="2:3" x14ac:dyDescent="0.25">
      <c r="B3811" s="250">
        <v>3748</v>
      </c>
      <c r="C3811" s="249">
        <v>151.13619602794262</v>
      </c>
    </row>
    <row r="3812" spans="2:3" x14ac:dyDescent="0.25">
      <c r="B3812" s="250">
        <v>3749</v>
      </c>
      <c r="C3812" s="249">
        <v>164.5230059594445</v>
      </c>
    </row>
    <row r="3813" spans="2:3" x14ac:dyDescent="0.25">
      <c r="B3813" s="250">
        <v>3750</v>
      </c>
      <c r="C3813" s="249">
        <v>123.81284580977712</v>
      </c>
    </row>
    <row r="3814" spans="2:3" x14ac:dyDescent="0.25">
      <c r="B3814" s="250">
        <v>3751</v>
      </c>
      <c r="C3814" s="249">
        <v>152.45299638301179</v>
      </c>
    </row>
    <row r="3815" spans="2:3" x14ac:dyDescent="0.25">
      <c r="B3815" s="250">
        <v>3752</v>
      </c>
      <c r="C3815" s="249">
        <v>112.73996499837824</v>
      </c>
    </row>
    <row r="3816" spans="2:3" x14ac:dyDescent="0.25">
      <c r="B3816" s="250">
        <v>3753</v>
      </c>
      <c r="C3816" s="249">
        <v>115.10980603994713</v>
      </c>
    </row>
    <row r="3817" spans="2:3" x14ac:dyDescent="0.25">
      <c r="B3817" s="250">
        <v>3754</v>
      </c>
      <c r="C3817" s="249">
        <v>138.00875447639655</v>
      </c>
    </row>
    <row r="3818" spans="2:3" x14ac:dyDescent="0.25">
      <c r="B3818" s="250">
        <v>3755</v>
      </c>
      <c r="C3818" s="249">
        <v>147.56330969342753</v>
      </c>
    </row>
    <row r="3819" spans="2:3" x14ac:dyDescent="0.25">
      <c r="B3819" s="250">
        <v>3756</v>
      </c>
      <c r="C3819" s="249">
        <v>105.34312516295634</v>
      </c>
    </row>
    <row r="3820" spans="2:3" x14ac:dyDescent="0.25">
      <c r="B3820" s="250">
        <v>3757</v>
      </c>
      <c r="C3820" s="249">
        <v>108.45101269681362</v>
      </c>
    </row>
    <row r="3821" spans="2:3" x14ac:dyDescent="0.25">
      <c r="B3821" s="250">
        <v>3758</v>
      </c>
      <c r="C3821" s="249">
        <v>115.55820932350952</v>
      </c>
    </row>
    <row r="3822" spans="2:3" x14ac:dyDescent="0.25">
      <c r="B3822" s="250">
        <v>3759</v>
      </c>
      <c r="C3822" s="249">
        <v>90.285440859781943</v>
      </c>
    </row>
    <row r="3823" spans="2:3" x14ac:dyDescent="0.25">
      <c r="B3823" s="250">
        <v>3760</v>
      </c>
      <c r="C3823" s="249">
        <v>121.03521546883348</v>
      </c>
    </row>
    <row r="3824" spans="2:3" x14ac:dyDescent="0.25">
      <c r="B3824" s="250">
        <v>3761</v>
      </c>
      <c r="C3824" s="249">
        <v>146.84899935856157</v>
      </c>
    </row>
    <row r="3825" spans="2:3" x14ac:dyDescent="0.25">
      <c r="B3825" s="250">
        <v>3762</v>
      </c>
      <c r="C3825" s="249">
        <v>122.47667993974233</v>
      </c>
    </row>
    <row r="3826" spans="2:3" x14ac:dyDescent="0.25">
      <c r="B3826" s="250">
        <v>3763</v>
      </c>
      <c r="C3826" s="249">
        <v>95.576523948615915</v>
      </c>
    </row>
    <row r="3827" spans="2:3" x14ac:dyDescent="0.25">
      <c r="B3827" s="250">
        <v>3764</v>
      </c>
      <c r="C3827" s="249">
        <v>116.87359605913136</v>
      </c>
    </row>
    <row r="3828" spans="2:3" x14ac:dyDescent="0.25">
      <c r="B3828" s="250">
        <v>3765</v>
      </c>
      <c r="C3828" s="249">
        <v>119.54299152798269</v>
      </c>
    </row>
    <row r="3829" spans="2:3" x14ac:dyDescent="0.25">
      <c r="B3829" s="250">
        <v>3766</v>
      </c>
      <c r="C3829" s="249">
        <v>141.21277220866637</v>
      </c>
    </row>
    <row r="3830" spans="2:3" x14ac:dyDescent="0.25">
      <c r="B3830" s="250">
        <v>3767</v>
      </c>
      <c r="C3830" s="249">
        <v>115.07624726115679</v>
      </c>
    </row>
    <row r="3831" spans="2:3" x14ac:dyDescent="0.25">
      <c r="B3831" s="250">
        <v>3768</v>
      </c>
      <c r="C3831" s="249">
        <v>105.31614876909269</v>
      </c>
    </row>
    <row r="3832" spans="2:3" x14ac:dyDescent="0.25">
      <c r="B3832" s="250">
        <v>3769</v>
      </c>
      <c r="C3832" s="249">
        <v>121.67918389051177</v>
      </c>
    </row>
    <row r="3833" spans="2:3" x14ac:dyDescent="0.25">
      <c r="B3833" s="250">
        <v>3770</v>
      </c>
      <c r="C3833" s="249">
        <v>111.4464217225768</v>
      </c>
    </row>
    <row r="3834" spans="2:3" x14ac:dyDescent="0.25">
      <c r="B3834" s="250">
        <v>3771</v>
      </c>
      <c r="C3834" s="249">
        <v>150.16224604070246</v>
      </c>
    </row>
    <row r="3835" spans="2:3" x14ac:dyDescent="0.25">
      <c r="B3835" s="250">
        <v>3772</v>
      </c>
      <c r="C3835" s="249">
        <v>118.76093884902996</v>
      </c>
    </row>
    <row r="3836" spans="2:3" x14ac:dyDescent="0.25">
      <c r="B3836" s="250">
        <v>3773</v>
      </c>
      <c r="C3836" s="249">
        <v>154.59840415083522</v>
      </c>
    </row>
    <row r="3837" spans="2:3" x14ac:dyDescent="0.25">
      <c r="B3837" s="250">
        <v>3774</v>
      </c>
      <c r="C3837" s="249">
        <v>114.63877970536973</v>
      </c>
    </row>
    <row r="3838" spans="2:3" x14ac:dyDescent="0.25">
      <c r="B3838" s="250">
        <v>3775</v>
      </c>
      <c r="C3838" s="249">
        <v>38.412704074022656</v>
      </c>
    </row>
    <row r="3839" spans="2:3" x14ac:dyDescent="0.25">
      <c r="B3839" s="250">
        <v>3776</v>
      </c>
      <c r="C3839" s="249">
        <v>118.76943512634604</v>
      </c>
    </row>
    <row r="3840" spans="2:3" x14ac:dyDescent="0.25">
      <c r="B3840" s="250">
        <v>3777</v>
      </c>
      <c r="C3840" s="249">
        <v>120.51355654174594</v>
      </c>
    </row>
    <row r="3841" spans="2:3" x14ac:dyDescent="0.25">
      <c r="B3841" s="250">
        <v>3778</v>
      </c>
      <c r="C3841" s="249">
        <v>146.53578053878391</v>
      </c>
    </row>
    <row r="3842" spans="2:3" x14ac:dyDescent="0.25">
      <c r="B3842" s="250">
        <v>3779</v>
      </c>
      <c r="C3842" s="249">
        <v>102.12819275084192</v>
      </c>
    </row>
    <row r="3843" spans="2:3" x14ac:dyDescent="0.25">
      <c r="B3843" s="250">
        <v>3780</v>
      </c>
      <c r="C3843" s="249">
        <v>108.35867399346897</v>
      </c>
    </row>
    <row r="3844" spans="2:3" x14ac:dyDescent="0.25">
      <c r="B3844" s="250">
        <v>3781</v>
      </c>
      <c r="C3844" s="249">
        <v>79.457983805701332</v>
      </c>
    </row>
    <row r="3845" spans="2:3" x14ac:dyDescent="0.25">
      <c r="B3845" s="250">
        <v>3782</v>
      </c>
      <c r="C3845" s="249">
        <v>111.39939209719989</v>
      </c>
    </row>
    <row r="3846" spans="2:3" x14ac:dyDescent="0.25">
      <c r="B3846" s="250">
        <v>3783</v>
      </c>
      <c r="C3846" s="249">
        <v>107.73158809998992</v>
      </c>
    </row>
    <row r="3847" spans="2:3" x14ac:dyDescent="0.25">
      <c r="B3847" s="250">
        <v>3784</v>
      </c>
      <c r="C3847" s="249">
        <v>200.24256661069182</v>
      </c>
    </row>
    <row r="3848" spans="2:3" x14ac:dyDescent="0.25">
      <c r="B3848" s="250">
        <v>3785</v>
      </c>
      <c r="C3848" s="249">
        <v>155.50980053634521</v>
      </c>
    </row>
    <row r="3849" spans="2:3" x14ac:dyDescent="0.25">
      <c r="B3849" s="250">
        <v>3786</v>
      </c>
      <c r="C3849" s="249">
        <v>122.76828092189865</v>
      </c>
    </row>
    <row r="3850" spans="2:3" x14ac:dyDescent="0.25">
      <c r="B3850" s="250">
        <v>3787</v>
      </c>
      <c r="C3850" s="249">
        <v>126.02955626236358</v>
      </c>
    </row>
    <row r="3851" spans="2:3" x14ac:dyDescent="0.25">
      <c r="B3851" s="250">
        <v>3788</v>
      </c>
      <c r="C3851" s="249">
        <v>140.60367935640284</v>
      </c>
    </row>
    <row r="3852" spans="2:3" x14ac:dyDescent="0.25">
      <c r="B3852" s="250">
        <v>3789</v>
      </c>
      <c r="C3852" s="249">
        <v>150.97695123576599</v>
      </c>
    </row>
    <row r="3853" spans="2:3" x14ac:dyDescent="0.25">
      <c r="B3853" s="250">
        <v>3790</v>
      </c>
      <c r="C3853" s="249">
        <v>116.81350829877685</v>
      </c>
    </row>
    <row r="3854" spans="2:3" x14ac:dyDescent="0.25">
      <c r="B3854" s="250">
        <v>3791</v>
      </c>
      <c r="C3854" s="249">
        <v>123.52751252145126</v>
      </c>
    </row>
    <row r="3855" spans="2:3" x14ac:dyDescent="0.25">
      <c r="B3855" s="250">
        <v>3792</v>
      </c>
      <c r="C3855" s="249">
        <v>90.379594520422089</v>
      </c>
    </row>
    <row r="3856" spans="2:3" x14ac:dyDescent="0.25">
      <c r="B3856" s="250">
        <v>3793</v>
      </c>
      <c r="C3856" s="249">
        <v>187.18053337239468</v>
      </c>
    </row>
    <row r="3857" spans="2:3" x14ac:dyDescent="0.25">
      <c r="B3857" s="250">
        <v>3794</v>
      </c>
      <c r="C3857" s="249">
        <v>111.19009305235055</v>
      </c>
    </row>
    <row r="3858" spans="2:3" x14ac:dyDescent="0.25">
      <c r="B3858" s="250">
        <v>3795</v>
      </c>
      <c r="C3858" s="249">
        <v>139.29818627543412</v>
      </c>
    </row>
    <row r="3859" spans="2:3" x14ac:dyDescent="0.25">
      <c r="B3859" s="250">
        <v>3796</v>
      </c>
      <c r="C3859" s="249">
        <v>105.16610398907073</v>
      </c>
    </row>
    <row r="3860" spans="2:3" x14ac:dyDescent="0.25">
      <c r="B3860" s="250">
        <v>3797</v>
      </c>
      <c r="C3860" s="249">
        <v>153.19225589443124</v>
      </c>
    </row>
    <row r="3861" spans="2:3" x14ac:dyDescent="0.25">
      <c r="B3861" s="250">
        <v>3798</v>
      </c>
      <c r="C3861" s="249">
        <v>61.770597345274112</v>
      </c>
    </row>
    <row r="3862" spans="2:3" x14ac:dyDescent="0.25">
      <c r="B3862" s="250">
        <v>3799</v>
      </c>
      <c r="C3862" s="249">
        <v>139.75288634487913</v>
      </c>
    </row>
    <row r="3863" spans="2:3" x14ac:dyDescent="0.25">
      <c r="B3863" s="250">
        <v>3800</v>
      </c>
      <c r="C3863" s="249">
        <v>84.508880455049891</v>
      </c>
    </row>
    <row r="3864" spans="2:3" x14ac:dyDescent="0.25">
      <c r="B3864" s="250">
        <v>3801</v>
      </c>
      <c r="C3864" s="249">
        <v>111.93654050955573</v>
      </c>
    </row>
    <row r="3865" spans="2:3" x14ac:dyDescent="0.25">
      <c r="B3865" s="250">
        <v>3802</v>
      </c>
      <c r="C3865" s="249">
        <v>124.74240930656619</v>
      </c>
    </row>
    <row r="3866" spans="2:3" x14ac:dyDescent="0.25">
      <c r="B3866" s="250">
        <v>3803</v>
      </c>
      <c r="C3866" s="249">
        <v>131.70282368387925</v>
      </c>
    </row>
    <row r="3867" spans="2:3" x14ac:dyDescent="0.25">
      <c r="B3867" s="250">
        <v>3804</v>
      </c>
      <c r="C3867" s="249">
        <v>171.02527620399698</v>
      </c>
    </row>
    <row r="3868" spans="2:3" x14ac:dyDescent="0.25">
      <c r="B3868" s="250">
        <v>3805</v>
      </c>
      <c r="C3868" s="249">
        <v>88.318791142772341</v>
      </c>
    </row>
    <row r="3869" spans="2:3" x14ac:dyDescent="0.25">
      <c r="B3869" s="250">
        <v>3806</v>
      </c>
      <c r="C3869" s="249">
        <v>98.415724907410976</v>
      </c>
    </row>
    <row r="3870" spans="2:3" x14ac:dyDescent="0.25">
      <c r="B3870" s="250">
        <v>3807</v>
      </c>
      <c r="C3870" s="249">
        <v>88.24849868507782</v>
      </c>
    </row>
    <row r="3871" spans="2:3" x14ac:dyDescent="0.25">
      <c r="B3871" s="250">
        <v>3808</v>
      </c>
      <c r="C3871" s="249">
        <v>134.74967271818267</v>
      </c>
    </row>
    <row r="3872" spans="2:3" x14ac:dyDescent="0.25">
      <c r="B3872" s="250">
        <v>3809</v>
      </c>
      <c r="C3872" s="249">
        <v>92.840470247149753</v>
      </c>
    </row>
    <row r="3873" spans="2:3" x14ac:dyDescent="0.25">
      <c r="B3873" s="250">
        <v>3810</v>
      </c>
      <c r="C3873" s="249">
        <v>79.010649538995182</v>
      </c>
    </row>
    <row r="3874" spans="2:3" x14ac:dyDescent="0.25">
      <c r="B3874" s="250">
        <v>3811</v>
      </c>
      <c r="C3874" s="249">
        <v>128.42728561160786</v>
      </c>
    </row>
    <row r="3875" spans="2:3" x14ac:dyDescent="0.25">
      <c r="B3875" s="250">
        <v>3812</v>
      </c>
      <c r="C3875" s="249">
        <v>92.247195923900108</v>
      </c>
    </row>
    <row r="3876" spans="2:3" x14ac:dyDescent="0.25">
      <c r="B3876" s="250">
        <v>3813</v>
      </c>
      <c r="C3876" s="249">
        <v>107.2817744026086</v>
      </c>
    </row>
    <row r="3877" spans="2:3" x14ac:dyDescent="0.25">
      <c r="B3877" s="250">
        <v>3814</v>
      </c>
      <c r="C3877" s="249">
        <v>120.46416807966935</v>
      </c>
    </row>
    <row r="3878" spans="2:3" x14ac:dyDescent="0.25">
      <c r="B3878" s="250">
        <v>3815</v>
      </c>
      <c r="C3878" s="249">
        <v>116.85672843896585</v>
      </c>
    </row>
    <row r="3879" spans="2:3" x14ac:dyDescent="0.25">
      <c r="B3879" s="250">
        <v>3816</v>
      </c>
      <c r="C3879" s="249">
        <v>131.70456399804755</v>
      </c>
    </row>
    <row r="3880" spans="2:3" x14ac:dyDescent="0.25">
      <c r="B3880" s="250">
        <v>3817</v>
      </c>
      <c r="C3880" s="249">
        <v>91.888036821437709</v>
      </c>
    </row>
    <row r="3881" spans="2:3" x14ac:dyDescent="0.25">
      <c r="B3881" s="250">
        <v>3818</v>
      </c>
      <c r="C3881" s="249">
        <v>151.44148071204307</v>
      </c>
    </row>
    <row r="3882" spans="2:3" x14ac:dyDescent="0.25">
      <c r="B3882" s="250">
        <v>3819</v>
      </c>
      <c r="C3882" s="249">
        <v>110.19412969823314</v>
      </c>
    </row>
    <row r="3883" spans="2:3" x14ac:dyDescent="0.25">
      <c r="B3883" s="250">
        <v>3820</v>
      </c>
      <c r="C3883" s="249">
        <v>127.13692689227527</v>
      </c>
    </row>
    <row r="3884" spans="2:3" x14ac:dyDescent="0.25">
      <c r="B3884" s="250">
        <v>3821</v>
      </c>
      <c r="C3884" s="249">
        <v>149.44496203727459</v>
      </c>
    </row>
    <row r="3885" spans="2:3" x14ac:dyDescent="0.25">
      <c r="B3885" s="250">
        <v>3822</v>
      </c>
      <c r="C3885" s="249">
        <v>52.993180030011871</v>
      </c>
    </row>
    <row r="3886" spans="2:3" x14ac:dyDescent="0.25">
      <c r="B3886" s="250">
        <v>3823</v>
      </c>
      <c r="C3886" s="249">
        <v>124.26905876355156</v>
      </c>
    </row>
    <row r="3887" spans="2:3" x14ac:dyDescent="0.25">
      <c r="B3887" s="250">
        <v>3824</v>
      </c>
      <c r="C3887" s="249">
        <v>116.35529784584075</v>
      </c>
    </row>
    <row r="3888" spans="2:3" x14ac:dyDescent="0.25">
      <c r="B3888" s="250">
        <v>3825</v>
      </c>
      <c r="C3888" s="249">
        <v>151.13771757035093</v>
      </c>
    </row>
    <row r="3889" spans="2:3" x14ac:dyDescent="0.25">
      <c r="B3889" s="250">
        <v>3826</v>
      </c>
      <c r="C3889" s="249">
        <v>128.21614162885558</v>
      </c>
    </row>
    <row r="3890" spans="2:3" x14ac:dyDescent="0.25">
      <c r="B3890" s="250">
        <v>3827</v>
      </c>
      <c r="C3890" s="249">
        <v>97.405765204637021</v>
      </c>
    </row>
    <row r="3891" spans="2:3" x14ac:dyDescent="0.25">
      <c r="B3891" s="250">
        <v>3828</v>
      </c>
      <c r="C3891" s="249">
        <v>103.7058825206139</v>
      </c>
    </row>
    <row r="3892" spans="2:3" x14ac:dyDescent="0.25">
      <c r="B3892" s="250">
        <v>3829</v>
      </c>
      <c r="C3892" s="249">
        <v>131.55815050624423</v>
      </c>
    </row>
    <row r="3893" spans="2:3" x14ac:dyDescent="0.25">
      <c r="B3893" s="250">
        <v>3830</v>
      </c>
      <c r="C3893" s="249">
        <v>124.47793376332753</v>
      </c>
    </row>
    <row r="3894" spans="2:3" x14ac:dyDescent="0.25">
      <c r="B3894" s="250">
        <v>3831</v>
      </c>
      <c r="C3894" s="249">
        <v>146.15687798281056</v>
      </c>
    </row>
    <row r="3895" spans="2:3" x14ac:dyDescent="0.25">
      <c r="B3895" s="250">
        <v>3832</v>
      </c>
      <c r="C3895" s="249">
        <v>122.87326945121819</v>
      </c>
    </row>
    <row r="3896" spans="2:3" x14ac:dyDescent="0.25">
      <c r="B3896" s="250">
        <v>3833</v>
      </c>
      <c r="C3896" s="249">
        <v>132.81217419261907</v>
      </c>
    </row>
    <row r="3897" spans="2:3" x14ac:dyDescent="0.25">
      <c r="B3897" s="250">
        <v>3834</v>
      </c>
      <c r="C3897" s="249">
        <v>119.19674978935602</v>
      </c>
    </row>
    <row r="3898" spans="2:3" x14ac:dyDescent="0.25">
      <c r="B3898" s="250">
        <v>3835</v>
      </c>
      <c r="C3898" s="249">
        <v>108.97421976392113</v>
      </c>
    </row>
    <row r="3899" spans="2:3" x14ac:dyDescent="0.25">
      <c r="B3899" s="250">
        <v>3836</v>
      </c>
      <c r="C3899" s="249">
        <v>108.17085417026595</v>
      </c>
    </row>
    <row r="3900" spans="2:3" x14ac:dyDescent="0.25">
      <c r="B3900" s="250">
        <v>3837</v>
      </c>
      <c r="C3900" s="249">
        <v>105.94597724482986</v>
      </c>
    </row>
    <row r="3901" spans="2:3" x14ac:dyDescent="0.25">
      <c r="B3901" s="250">
        <v>3838</v>
      </c>
      <c r="C3901" s="249">
        <v>139.97496874641391</v>
      </c>
    </row>
    <row r="3902" spans="2:3" x14ac:dyDescent="0.25">
      <c r="B3902" s="250">
        <v>3839</v>
      </c>
      <c r="C3902" s="249">
        <v>136.49795911613577</v>
      </c>
    </row>
    <row r="3903" spans="2:3" x14ac:dyDescent="0.25">
      <c r="B3903" s="250">
        <v>3840</v>
      </c>
      <c r="C3903" s="249">
        <v>95.240537632466157</v>
      </c>
    </row>
    <row r="3904" spans="2:3" x14ac:dyDescent="0.25">
      <c r="B3904" s="250">
        <v>3841</v>
      </c>
      <c r="C3904" s="249">
        <v>103.92860935356642</v>
      </c>
    </row>
    <row r="3905" spans="2:3" x14ac:dyDescent="0.25">
      <c r="B3905" s="250">
        <v>3842</v>
      </c>
      <c r="C3905" s="249">
        <v>131.62176503671358</v>
      </c>
    </row>
    <row r="3906" spans="2:3" x14ac:dyDescent="0.25">
      <c r="B3906" s="250">
        <v>3843</v>
      </c>
      <c r="C3906" s="249">
        <v>113.59807788619116</v>
      </c>
    </row>
    <row r="3907" spans="2:3" x14ac:dyDescent="0.25">
      <c r="B3907" s="250">
        <v>3844</v>
      </c>
      <c r="C3907" s="249">
        <v>107.05362265796528</v>
      </c>
    </row>
    <row r="3908" spans="2:3" x14ac:dyDescent="0.25">
      <c r="B3908" s="250">
        <v>3845</v>
      </c>
      <c r="C3908" s="249">
        <v>149.31556713536156</v>
      </c>
    </row>
    <row r="3909" spans="2:3" x14ac:dyDescent="0.25">
      <c r="B3909" s="250">
        <v>3846</v>
      </c>
      <c r="C3909" s="249">
        <v>136.63657904495201</v>
      </c>
    </row>
    <row r="3910" spans="2:3" x14ac:dyDescent="0.25">
      <c r="B3910" s="250">
        <v>3847</v>
      </c>
      <c r="C3910" s="249">
        <v>92.642601749561379</v>
      </c>
    </row>
    <row r="3911" spans="2:3" x14ac:dyDescent="0.25">
      <c r="B3911" s="250">
        <v>3848</v>
      </c>
      <c r="C3911" s="249">
        <v>144.45097457079942</v>
      </c>
    </row>
    <row r="3912" spans="2:3" x14ac:dyDescent="0.25">
      <c r="B3912" s="250">
        <v>3849</v>
      </c>
      <c r="C3912" s="249">
        <v>118.04061113894983</v>
      </c>
    </row>
    <row r="3913" spans="2:3" x14ac:dyDescent="0.25">
      <c r="B3913" s="250">
        <v>3850</v>
      </c>
      <c r="C3913" s="249">
        <v>111.84601754585762</v>
      </c>
    </row>
    <row r="3914" spans="2:3" x14ac:dyDescent="0.25">
      <c r="B3914" s="250">
        <v>3851</v>
      </c>
      <c r="C3914" s="249">
        <v>134.32814736743043</v>
      </c>
    </row>
    <row r="3915" spans="2:3" x14ac:dyDescent="0.25">
      <c r="B3915" s="250">
        <v>3852</v>
      </c>
      <c r="C3915" s="249">
        <v>111.63867319274884</v>
      </c>
    </row>
    <row r="3916" spans="2:3" x14ac:dyDescent="0.25">
      <c r="B3916" s="250">
        <v>3853</v>
      </c>
      <c r="C3916" s="249">
        <v>156.62596316445288</v>
      </c>
    </row>
    <row r="3917" spans="2:3" x14ac:dyDescent="0.25">
      <c r="B3917" s="250">
        <v>3854</v>
      </c>
      <c r="C3917" s="249">
        <v>122.22533816950717</v>
      </c>
    </row>
    <row r="3918" spans="2:3" x14ac:dyDescent="0.25">
      <c r="B3918" s="250">
        <v>3855</v>
      </c>
      <c r="C3918" s="249">
        <v>91.395294998447113</v>
      </c>
    </row>
    <row r="3919" spans="2:3" x14ac:dyDescent="0.25">
      <c r="B3919" s="250">
        <v>3856</v>
      </c>
      <c r="C3919" s="249">
        <v>129.83905841328456</v>
      </c>
    </row>
    <row r="3920" spans="2:3" x14ac:dyDescent="0.25">
      <c r="B3920" s="250">
        <v>3857</v>
      </c>
      <c r="C3920" s="249">
        <v>110.93006819075171</v>
      </c>
    </row>
    <row r="3921" spans="2:3" x14ac:dyDescent="0.25">
      <c r="B3921" s="250">
        <v>3858</v>
      </c>
      <c r="C3921" s="249">
        <v>123.49649944014811</v>
      </c>
    </row>
    <row r="3922" spans="2:3" x14ac:dyDescent="0.25">
      <c r="B3922" s="250">
        <v>3859</v>
      </c>
      <c r="C3922" s="249">
        <v>104.94214429708798</v>
      </c>
    </row>
    <row r="3923" spans="2:3" x14ac:dyDescent="0.25">
      <c r="B3923" s="250">
        <v>3860</v>
      </c>
      <c r="C3923" s="249">
        <v>158.36117518095801</v>
      </c>
    </row>
    <row r="3924" spans="2:3" x14ac:dyDescent="0.25">
      <c r="B3924" s="250">
        <v>3861</v>
      </c>
      <c r="C3924" s="249">
        <v>125.13499405997136</v>
      </c>
    </row>
    <row r="3925" spans="2:3" x14ac:dyDescent="0.25">
      <c r="B3925" s="250">
        <v>3862</v>
      </c>
      <c r="C3925" s="249">
        <v>130.68105430860942</v>
      </c>
    </row>
    <row r="3926" spans="2:3" x14ac:dyDescent="0.25">
      <c r="B3926" s="250">
        <v>3863</v>
      </c>
      <c r="C3926" s="249">
        <v>117.88774977865879</v>
      </c>
    </row>
    <row r="3927" spans="2:3" x14ac:dyDescent="0.25">
      <c r="B3927" s="250">
        <v>3864</v>
      </c>
      <c r="C3927" s="249">
        <v>82.292790705217897</v>
      </c>
    </row>
    <row r="3928" spans="2:3" x14ac:dyDescent="0.25">
      <c r="B3928" s="250">
        <v>3865</v>
      </c>
      <c r="C3928" s="249">
        <v>141.23354720193032</v>
      </c>
    </row>
    <row r="3929" spans="2:3" x14ac:dyDescent="0.25">
      <c r="B3929" s="250">
        <v>3866</v>
      </c>
      <c r="C3929" s="249">
        <v>172.03034878095616</v>
      </c>
    </row>
    <row r="3930" spans="2:3" x14ac:dyDescent="0.25">
      <c r="B3930" s="250">
        <v>3867</v>
      </c>
      <c r="C3930" s="249">
        <v>141.01048600741115</v>
      </c>
    </row>
    <row r="3931" spans="2:3" x14ac:dyDescent="0.25">
      <c r="B3931" s="250">
        <v>3868</v>
      </c>
      <c r="C3931" s="249">
        <v>88.674934474794739</v>
      </c>
    </row>
    <row r="3932" spans="2:3" x14ac:dyDescent="0.25">
      <c r="B3932" s="250">
        <v>3869</v>
      </c>
      <c r="C3932" s="249">
        <v>122.0192215860135</v>
      </c>
    </row>
    <row r="3933" spans="2:3" x14ac:dyDescent="0.25">
      <c r="B3933" s="250">
        <v>3870</v>
      </c>
      <c r="C3933" s="249">
        <v>108.67732232035456</v>
      </c>
    </row>
    <row r="3934" spans="2:3" x14ac:dyDescent="0.25">
      <c r="B3934" s="250">
        <v>3871</v>
      </c>
      <c r="C3934" s="249">
        <v>131.35757130792248</v>
      </c>
    </row>
    <row r="3935" spans="2:3" x14ac:dyDescent="0.25">
      <c r="B3935" s="250">
        <v>3872</v>
      </c>
      <c r="C3935" s="249">
        <v>113.12117722877647</v>
      </c>
    </row>
    <row r="3936" spans="2:3" x14ac:dyDescent="0.25">
      <c r="B3936" s="250">
        <v>3873</v>
      </c>
      <c r="C3936" s="249">
        <v>125.12728437233585</v>
      </c>
    </row>
    <row r="3937" spans="2:3" x14ac:dyDescent="0.25">
      <c r="B3937" s="250">
        <v>3874</v>
      </c>
      <c r="C3937" s="249">
        <v>92.708426629018831</v>
      </c>
    </row>
    <row r="3938" spans="2:3" x14ac:dyDescent="0.25">
      <c r="B3938" s="250">
        <v>3875</v>
      </c>
      <c r="C3938" s="249">
        <v>151.3342101346322</v>
      </c>
    </row>
    <row r="3939" spans="2:3" x14ac:dyDescent="0.25">
      <c r="B3939" s="250">
        <v>3876</v>
      </c>
      <c r="C3939" s="249">
        <v>134.12686072080186</v>
      </c>
    </row>
    <row r="3940" spans="2:3" x14ac:dyDescent="0.25">
      <c r="B3940" s="250">
        <v>3877</v>
      </c>
      <c r="C3940" s="249">
        <v>86.899149269283782</v>
      </c>
    </row>
    <row r="3941" spans="2:3" x14ac:dyDescent="0.25">
      <c r="B3941" s="250">
        <v>3878</v>
      </c>
      <c r="C3941" s="249">
        <v>161.62537490304689</v>
      </c>
    </row>
    <row r="3942" spans="2:3" x14ac:dyDescent="0.25">
      <c r="B3942" s="250">
        <v>3879</v>
      </c>
      <c r="C3942" s="249">
        <v>112.63288928958133</v>
      </c>
    </row>
    <row r="3943" spans="2:3" x14ac:dyDescent="0.25">
      <c r="B3943" s="250">
        <v>3880</v>
      </c>
      <c r="C3943" s="249">
        <v>134.84912126385478</v>
      </c>
    </row>
    <row r="3944" spans="2:3" x14ac:dyDescent="0.25">
      <c r="B3944" s="250">
        <v>3881</v>
      </c>
      <c r="C3944" s="249">
        <v>116.27024297125043</v>
      </c>
    </row>
    <row r="3945" spans="2:3" x14ac:dyDescent="0.25">
      <c r="B3945" s="250">
        <v>3882</v>
      </c>
      <c r="C3945" s="249">
        <v>129.29282735899037</v>
      </c>
    </row>
    <row r="3946" spans="2:3" x14ac:dyDescent="0.25">
      <c r="B3946" s="250">
        <v>3883</v>
      </c>
      <c r="C3946" s="249">
        <v>155.83074603420152</v>
      </c>
    </row>
    <row r="3947" spans="2:3" x14ac:dyDescent="0.25">
      <c r="B3947" s="250">
        <v>3884</v>
      </c>
      <c r="C3947" s="249">
        <v>93.187263811125746</v>
      </c>
    </row>
    <row r="3948" spans="2:3" x14ac:dyDescent="0.25">
      <c r="B3948" s="250">
        <v>3885</v>
      </c>
      <c r="C3948" s="249">
        <v>150.1202845270362</v>
      </c>
    </row>
    <row r="3949" spans="2:3" x14ac:dyDescent="0.25">
      <c r="B3949" s="250">
        <v>3886</v>
      </c>
      <c r="C3949" s="249">
        <v>135.41848808843079</v>
      </c>
    </row>
    <row r="3950" spans="2:3" x14ac:dyDescent="0.25">
      <c r="B3950" s="250">
        <v>3887</v>
      </c>
      <c r="C3950" s="249">
        <v>134.13321455206685</v>
      </c>
    </row>
    <row r="3951" spans="2:3" x14ac:dyDescent="0.25">
      <c r="B3951" s="250">
        <v>3888</v>
      </c>
      <c r="C3951" s="249">
        <v>118.32718373844413</v>
      </c>
    </row>
    <row r="3952" spans="2:3" x14ac:dyDescent="0.25">
      <c r="B3952" s="250">
        <v>3889</v>
      </c>
      <c r="C3952" s="249">
        <v>128.51238172656826</v>
      </c>
    </row>
    <row r="3953" spans="2:3" x14ac:dyDescent="0.25">
      <c r="B3953" s="250">
        <v>3890</v>
      </c>
      <c r="C3953" s="249">
        <v>178.30782196814948</v>
      </c>
    </row>
    <row r="3954" spans="2:3" x14ac:dyDescent="0.25">
      <c r="B3954" s="250">
        <v>3891</v>
      </c>
      <c r="C3954" s="249">
        <v>118.9888688007008</v>
      </c>
    </row>
    <row r="3955" spans="2:3" x14ac:dyDescent="0.25">
      <c r="B3955" s="250">
        <v>3892</v>
      </c>
      <c r="C3955" s="249">
        <v>115.47443960534331</v>
      </c>
    </row>
    <row r="3956" spans="2:3" x14ac:dyDescent="0.25">
      <c r="B3956" s="250">
        <v>3893</v>
      </c>
      <c r="C3956" s="249">
        <v>136.16328936663433</v>
      </c>
    </row>
    <row r="3957" spans="2:3" x14ac:dyDescent="0.25">
      <c r="B3957" s="250">
        <v>3894</v>
      </c>
      <c r="C3957" s="249">
        <v>101.80209735707518</v>
      </c>
    </row>
    <row r="3958" spans="2:3" x14ac:dyDescent="0.25">
      <c r="B3958" s="250">
        <v>3895</v>
      </c>
      <c r="C3958" s="249">
        <v>68.671023431344395</v>
      </c>
    </row>
    <row r="3959" spans="2:3" x14ac:dyDescent="0.25">
      <c r="B3959" s="250">
        <v>3896</v>
      </c>
      <c r="C3959" s="249">
        <v>137.46531910000155</v>
      </c>
    </row>
    <row r="3960" spans="2:3" x14ac:dyDescent="0.25">
      <c r="B3960" s="250">
        <v>3897</v>
      </c>
      <c r="C3960" s="249">
        <v>112.43255165044765</v>
      </c>
    </row>
    <row r="3961" spans="2:3" x14ac:dyDescent="0.25">
      <c r="B3961" s="250">
        <v>3898</v>
      </c>
      <c r="C3961" s="249">
        <v>81.748055998448024</v>
      </c>
    </row>
    <row r="3962" spans="2:3" x14ac:dyDescent="0.25">
      <c r="B3962" s="250">
        <v>3899</v>
      </c>
      <c r="C3962" s="249">
        <v>92.514272553119554</v>
      </c>
    </row>
    <row r="3963" spans="2:3" x14ac:dyDescent="0.25">
      <c r="B3963" s="250">
        <v>3900</v>
      </c>
      <c r="C3963" s="249">
        <v>134.05784328486578</v>
      </c>
    </row>
    <row r="3964" spans="2:3" x14ac:dyDescent="0.25">
      <c r="B3964" s="250">
        <v>3901</v>
      </c>
      <c r="C3964" s="249">
        <v>156.64239476620477</v>
      </c>
    </row>
    <row r="3965" spans="2:3" x14ac:dyDescent="0.25">
      <c r="B3965" s="250">
        <v>3902</v>
      </c>
      <c r="C3965" s="249">
        <v>145.41298388266745</v>
      </c>
    </row>
    <row r="3966" spans="2:3" x14ac:dyDescent="0.25">
      <c r="B3966" s="250">
        <v>3903</v>
      </c>
      <c r="C3966" s="249">
        <v>136.61259364040677</v>
      </c>
    </row>
    <row r="3967" spans="2:3" x14ac:dyDescent="0.25">
      <c r="B3967" s="250">
        <v>3904</v>
      </c>
      <c r="C3967" s="249">
        <v>149.38750529424419</v>
      </c>
    </row>
    <row r="3968" spans="2:3" x14ac:dyDescent="0.25">
      <c r="B3968" s="250">
        <v>3905</v>
      </c>
      <c r="C3968" s="249">
        <v>133.30652708506469</v>
      </c>
    </row>
    <row r="3969" spans="2:3" x14ac:dyDescent="0.25">
      <c r="B3969" s="250">
        <v>3906</v>
      </c>
      <c r="C3969" s="249">
        <v>91.373287310914364</v>
      </c>
    </row>
    <row r="3970" spans="2:3" x14ac:dyDescent="0.25">
      <c r="B3970" s="250">
        <v>3907</v>
      </c>
      <c r="C3970" s="249">
        <v>118.1873225121188</v>
      </c>
    </row>
    <row r="3971" spans="2:3" x14ac:dyDescent="0.25">
      <c r="B3971" s="250">
        <v>3908</v>
      </c>
      <c r="C3971" s="249">
        <v>138.16225921011429</v>
      </c>
    </row>
    <row r="3972" spans="2:3" x14ac:dyDescent="0.25">
      <c r="B3972" s="250">
        <v>3909</v>
      </c>
      <c r="C3972" s="249">
        <v>131.30987536815064</v>
      </c>
    </row>
    <row r="3973" spans="2:3" x14ac:dyDescent="0.25">
      <c r="B3973" s="250">
        <v>3910</v>
      </c>
      <c r="C3973" s="249">
        <v>76.907297102801422</v>
      </c>
    </row>
    <row r="3974" spans="2:3" x14ac:dyDescent="0.25">
      <c r="B3974" s="250">
        <v>3911</v>
      </c>
      <c r="C3974" s="249">
        <v>157.95616485732839</v>
      </c>
    </row>
    <row r="3975" spans="2:3" x14ac:dyDescent="0.25">
      <c r="B3975" s="250">
        <v>3912</v>
      </c>
      <c r="C3975" s="249">
        <v>96.844828426635061</v>
      </c>
    </row>
    <row r="3976" spans="2:3" x14ac:dyDescent="0.25">
      <c r="B3976" s="250">
        <v>3913</v>
      </c>
      <c r="C3976" s="249">
        <v>145.24832669297331</v>
      </c>
    </row>
    <row r="3977" spans="2:3" x14ac:dyDescent="0.25">
      <c r="B3977" s="250">
        <v>3914</v>
      </c>
      <c r="C3977" s="249">
        <v>102.78577188539023</v>
      </c>
    </row>
    <row r="3978" spans="2:3" x14ac:dyDescent="0.25">
      <c r="B3978" s="250">
        <v>3915</v>
      </c>
      <c r="C3978" s="249">
        <v>125.74089303081365</v>
      </c>
    </row>
    <row r="3979" spans="2:3" x14ac:dyDescent="0.25">
      <c r="B3979" s="250">
        <v>3916</v>
      </c>
      <c r="C3979" s="249">
        <v>135.60769778171331</v>
      </c>
    </row>
    <row r="3980" spans="2:3" x14ac:dyDescent="0.25">
      <c r="B3980" s="250">
        <v>3917</v>
      </c>
      <c r="C3980" s="249">
        <v>98.392041809092987</v>
      </c>
    </row>
    <row r="3981" spans="2:3" x14ac:dyDescent="0.25">
      <c r="B3981" s="250">
        <v>3918</v>
      </c>
      <c r="C3981" s="249">
        <v>125.7992268659888</v>
      </c>
    </row>
    <row r="3982" spans="2:3" x14ac:dyDescent="0.25">
      <c r="B3982" s="250">
        <v>3919</v>
      </c>
      <c r="C3982" s="249">
        <v>133.54368723229746</v>
      </c>
    </row>
    <row r="3983" spans="2:3" x14ac:dyDescent="0.25">
      <c r="B3983" s="250">
        <v>3920</v>
      </c>
      <c r="C3983" s="249">
        <v>144.58929565662334</v>
      </c>
    </row>
    <row r="3984" spans="2:3" x14ac:dyDescent="0.25">
      <c r="B3984" s="250">
        <v>3921</v>
      </c>
      <c r="C3984" s="249">
        <v>114.2962083857638</v>
      </c>
    </row>
    <row r="3985" spans="2:3" x14ac:dyDescent="0.25">
      <c r="B3985" s="250">
        <v>3922</v>
      </c>
      <c r="C3985" s="249">
        <v>132.71929290435472</v>
      </c>
    </row>
    <row r="3986" spans="2:3" x14ac:dyDescent="0.25">
      <c r="B3986" s="250">
        <v>3923</v>
      </c>
      <c r="C3986" s="249">
        <v>97.235481481092364</v>
      </c>
    </row>
    <row r="3987" spans="2:3" x14ac:dyDescent="0.25">
      <c r="B3987" s="250">
        <v>3924</v>
      </c>
      <c r="C3987" s="249">
        <v>101.73081128537555</v>
      </c>
    </row>
    <row r="3988" spans="2:3" x14ac:dyDescent="0.25">
      <c r="B3988" s="250">
        <v>3925</v>
      </c>
      <c r="C3988" s="249">
        <v>90.215484850846224</v>
      </c>
    </row>
    <row r="3989" spans="2:3" x14ac:dyDescent="0.25">
      <c r="B3989" s="250">
        <v>3926</v>
      </c>
      <c r="C3989" s="249">
        <v>104.37451812350447</v>
      </c>
    </row>
    <row r="3990" spans="2:3" x14ac:dyDescent="0.25">
      <c r="B3990" s="250">
        <v>3927</v>
      </c>
      <c r="C3990" s="249">
        <v>105.83941112176166</v>
      </c>
    </row>
    <row r="3991" spans="2:3" x14ac:dyDescent="0.25">
      <c r="B3991" s="250">
        <v>3928</v>
      </c>
      <c r="C3991" s="249">
        <v>134.76070891024247</v>
      </c>
    </row>
    <row r="3992" spans="2:3" x14ac:dyDescent="0.25">
      <c r="B3992" s="250">
        <v>3929</v>
      </c>
      <c r="C3992" s="249">
        <v>183.03658994055286</v>
      </c>
    </row>
    <row r="3993" spans="2:3" x14ac:dyDescent="0.25">
      <c r="B3993" s="250">
        <v>3930</v>
      </c>
      <c r="C3993" s="249">
        <v>82.193088261589537</v>
      </c>
    </row>
    <row r="3994" spans="2:3" x14ac:dyDescent="0.25">
      <c r="B3994" s="250">
        <v>3931</v>
      </c>
      <c r="C3994" s="249">
        <v>144.61547403972381</v>
      </c>
    </row>
    <row r="3995" spans="2:3" x14ac:dyDescent="0.25">
      <c r="B3995" s="250">
        <v>3932</v>
      </c>
      <c r="C3995" s="249">
        <v>118.03424333858669</v>
      </c>
    </row>
    <row r="3996" spans="2:3" x14ac:dyDescent="0.25">
      <c r="B3996" s="250">
        <v>3933</v>
      </c>
      <c r="C3996" s="249">
        <v>123.36504306601708</v>
      </c>
    </row>
    <row r="3997" spans="2:3" x14ac:dyDescent="0.25">
      <c r="B3997" s="250">
        <v>3934</v>
      </c>
      <c r="C3997" s="249">
        <v>119.97134228791414</v>
      </c>
    </row>
    <row r="3998" spans="2:3" x14ac:dyDescent="0.25">
      <c r="B3998" s="250">
        <v>3935</v>
      </c>
      <c r="C3998" s="249">
        <v>122.63644007521113</v>
      </c>
    </row>
    <row r="3999" spans="2:3" x14ac:dyDescent="0.25">
      <c r="B3999" s="250">
        <v>3936</v>
      </c>
      <c r="C3999" s="249">
        <v>126.90065061168275</v>
      </c>
    </row>
    <row r="4000" spans="2:3" x14ac:dyDescent="0.25">
      <c r="B4000" s="250">
        <v>3937</v>
      </c>
      <c r="C4000" s="249">
        <v>125.51624601321319</v>
      </c>
    </row>
    <row r="4001" spans="2:3" x14ac:dyDescent="0.25">
      <c r="B4001" s="250">
        <v>3938</v>
      </c>
      <c r="C4001" s="249">
        <v>116.12537908478147</v>
      </c>
    </row>
    <row r="4002" spans="2:3" x14ac:dyDescent="0.25">
      <c r="B4002" s="250">
        <v>3939</v>
      </c>
      <c r="C4002" s="249">
        <v>123.88614615554856</v>
      </c>
    </row>
    <row r="4003" spans="2:3" x14ac:dyDescent="0.25">
      <c r="B4003" s="250">
        <v>3940</v>
      </c>
      <c r="C4003" s="249">
        <v>114.74131851728761</v>
      </c>
    </row>
    <row r="4004" spans="2:3" x14ac:dyDescent="0.25">
      <c r="B4004" s="250">
        <v>3941</v>
      </c>
      <c r="C4004" s="249">
        <v>135.64307846034271</v>
      </c>
    </row>
    <row r="4005" spans="2:3" x14ac:dyDescent="0.25">
      <c r="B4005" s="250">
        <v>3942</v>
      </c>
      <c r="C4005" s="249">
        <v>136.37473698971695</v>
      </c>
    </row>
    <row r="4006" spans="2:3" x14ac:dyDescent="0.25">
      <c r="B4006" s="250">
        <v>3943</v>
      </c>
      <c r="C4006" s="249">
        <v>77.133934608770716</v>
      </c>
    </row>
    <row r="4007" spans="2:3" x14ac:dyDescent="0.25">
      <c r="B4007" s="250">
        <v>3944</v>
      </c>
      <c r="C4007" s="249">
        <v>114.2562528444813</v>
      </c>
    </row>
    <row r="4008" spans="2:3" x14ac:dyDescent="0.25">
      <c r="B4008" s="250">
        <v>3945</v>
      </c>
      <c r="C4008" s="249">
        <v>89.9779113072602</v>
      </c>
    </row>
    <row r="4009" spans="2:3" x14ac:dyDescent="0.25">
      <c r="B4009" s="250">
        <v>3946</v>
      </c>
      <c r="C4009" s="249">
        <v>130.77460517705521</v>
      </c>
    </row>
    <row r="4010" spans="2:3" x14ac:dyDescent="0.25">
      <c r="B4010" s="250">
        <v>3947</v>
      </c>
      <c r="C4010" s="249">
        <v>112.69604982831005</v>
      </c>
    </row>
    <row r="4011" spans="2:3" x14ac:dyDescent="0.25">
      <c r="B4011" s="250">
        <v>3948</v>
      </c>
      <c r="C4011" s="249">
        <v>127.88447577479862</v>
      </c>
    </row>
    <row r="4012" spans="2:3" x14ac:dyDescent="0.25">
      <c r="B4012" s="250">
        <v>3949</v>
      </c>
      <c r="C4012" s="249">
        <v>99.944949476529999</v>
      </c>
    </row>
    <row r="4013" spans="2:3" x14ac:dyDescent="0.25">
      <c r="B4013" s="250">
        <v>3950</v>
      </c>
      <c r="C4013" s="249">
        <v>128.20572651088375</v>
      </c>
    </row>
    <row r="4014" spans="2:3" x14ac:dyDescent="0.25">
      <c r="B4014" s="250">
        <v>3951</v>
      </c>
      <c r="C4014" s="249">
        <v>103.20530476841728</v>
      </c>
    </row>
    <row r="4015" spans="2:3" x14ac:dyDescent="0.25">
      <c r="B4015" s="250">
        <v>3952</v>
      </c>
      <c r="C4015" s="249">
        <v>107.33795493573075</v>
      </c>
    </row>
    <row r="4016" spans="2:3" x14ac:dyDescent="0.25">
      <c r="B4016" s="250">
        <v>3953</v>
      </c>
      <c r="C4016" s="249">
        <v>52.442553799847431</v>
      </c>
    </row>
    <row r="4017" spans="2:3" x14ac:dyDescent="0.25">
      <c r="B4017" s="250">
        <v>3954</v>
      </c>
      <c r="C4017" s="249">
        <v>101.24398953777951</v>
      </c>
    </row>
    <row r="4018" spans="2:3" x14ac:dyDescent="0.25">
      <c r="B4018" s="250">
        <v>3955</v>
      </c>
      <c r="C4018" s="249">
        <v>125.91333242224526</v>
      </c>
    </row>
    <row r="4019" spans="2:3" x14ac:dyDescent="0.25">
      <c r="B4019" s="250">
        <v>3956</v>
      </c>
      <c r="C4019" s="249">
        <v>95.728041928512496</v>
      </c>
    </row>
    <row r="4020" spans="2:3" x14ac:dyDescent="0.25">
      <c r="B4020" s="250">
        <v>3957</v>
      </c>
      <c r="C4020" s="249">
        <v>152.57399685356506</v>
      </c>
    </row>
    <row r="4021" spans="2:3" x14ac:dyDescent="0.25">
      <c r="B4021" s="250">
        <v>3958</v>
      </c>
      <c r="C4021" s="249">
        <v>129.60302656902033</v>
      </c>
    </row>
    <row r="4022" spans="2:3" x14ac:dyDescent="0.25">
      <c r="B4022" s="250">
        <v>3959</v>
      </c>
      <c r="C4022" s="249">
        <v>106.67656054017716</v>
      </c>
    </row>
    <row r="4023" spans="2:3" x14ac:dyDescent="0.25">
      <c r="B4023" s="250">
        <v>3960</v>
      </c>
      <c r="C4023" s="249">
        <v>106.49293886152445</v>
      </c>
    </row>
    <row r="4024" spans="2:3" x14ac:dyDescent="0.25">
      <c r="B4024" s="250">
        <v>3961</v>
      </c>
      <c r="C4024" s="249">
        <v>171.0689012895956</v>
      </c>
    </row>
    <row r="4025" spans="2:3" x14ac:dyDescent="0.25">
      <c r="B4025" s="250">
        <v>3962</v>
      </c>
      <c r="C4025" s="249">
        <v>106.17801389945508</v>
      </c>
    </row>
    <row r="4026" spans="2:3" x14ac:dyDescent="0.25">
      <c r="B4026" s="250">
        <v>3963</v>
      </c>
      <c r="C4026" s="249">
        <v>145.03362761270927</v>
      </c>
    </row>
    <row r="4027" spans="2:3" x14ac:dyDescent="0.25">
      <c r="B4027" s="250">
        <v>3964</v>
      </c>
      <c r="C4027" s="249">
        <v>98.641902788066233</v>
      </c>
    </row>
    <row r="4028" spans="2:3" x14ac:dyDescent="0.25">
      <c r="B4028" s="250">
        <v>3965</v>
      </c>
      <c r="C4028" s="249">
        <v>112.84772967090953</v>
      </c>
    </row>
    <row r="4029" spans="2:3" x14ac:dyDescent="0.25">
      <c r="B4029" s="250">
        <v>3966</v>
      </c>
      <c r="C4029" s="249">
        <v>127.6661267789847</v>
      </c>
    </row>
    <row r="4030" spans="2:3" x14ac:dyDescent="0.25">
      <c r="B4030" s="250">
        <v>3967</v>
      </c>
      <c r="C4030" s="249">
        <v>150.07898892214109</v>
      </c>
    </row>
    <row r="4031" spans="2:3" x14ac:dyDescent="0.25">
      <c r="B4031" s="250">
        <v>3968</v>
      </c>
      <c r="C4031" s="249">
        <v>160.28284200120754</v>
      </c>
    </row>
    <row r="4032" spans="2:3" x14ac:dyDescent="0.25">
      <c r="B4032" s="250">
        <v>3969</v>
      </c>
      <c r="C4032" s="249">
        <v>120.00977123553427</v>
      </c>
    </row>
    <row r="4033" spans="2:3" x14ac:dyDescent="0.25">
      <c r="B4033" s="250">
        <v>3970</v>
      </c>
      <c r="C4033" s="249">
        <v>103.25441038606594</v>
      </c>
    </row>
    <row r="4034" spans="2:3" x14ac:dyDescent="0.25">
      <c r="B4034" s="250">
        <v>3971</v>
      </c>
      <c r="C4034" s="249">
        <v>120.22578286657996</v>
      </c>
    </row>
    <row r="4035" spans="2:3" x14ac:dyDescent="0.25">
      <c r="B4035" s="250">
        <v>3972</v>
      </c>
      <c r="C4035" s="249">
        <v>132.5927682330107</v>
      </c>
    </row>
    <row r="4036" spans="2:3" x14ac:dyDescent="0.25">
      <c r="B4036" s="250">
        <v>3973</v>
      </c>
      <c r="C4036" s="249">
        <v>145.47989627561049</v>
      </c>
    </row>
    <row r="4037" spans="2:3" x14ac:dyDescent="0.25">
      <c r="B4037" s="250">
        <v>3974</v>
      </c>
      <c r="C4037" s="249">
        <v>121.40739096028796</v>
      </c>
    </row>
    <row r="4038" spans="2:3" x14ac:dyDescent="0.25">
      <c r="B4038" s="250">
        <v>3975</v>
      </c>
      <c r="C4038" s="249">
        <v>81.219479136468692</v>
      </c>
    </row>
    <row r="4039" spans="2:3" x14ac:dyDescent="0.25">
      <c r="B4039" s="250">
        <v>3976</v>
      </c>
      <c r="C4039" s="249">
        <v>148.06263494860738</v>
      </c>
    </row>
    <row r="4040" spans="2:3" x14ac:dyDescent="0.25">
      <c r="B4040" s="250">
        <v>3977</v>
      </c>
      <c r="C4040" s="249">
        <v>106.14505077588342</v>
      </c>
    </row>
    <row r="4041" spans="2:3" x14ac:dyDescent="0.25">
      <c r="B4041" s="250">
        <v>3978</v>
      </c>
      <c r="C4041" s="249">
        <v>111.08723236074043</v>
      </c>
    </row>
    <row r="4042" spans="2:3" x14ac:dyDescent="0.25">
      <c r="B4042" s="250">
        <v>3979</v>
      </c>
      <c r="C4042" s="249">
        <v>117.16390482287892</v>
      </c>
    </row>
    <row r="4043" spans="2:3" x14ac:dyDescent="0.25">
      <c r="B4043" s="250">
        <v>3980</v>
      </c>
      <c r="C4043" s="249">
        <v>126.74040410426937</v>
      </c>
    </row>
    <row r="4044" spans="2:3" x14ac:dyDescent="0.25">
      <c r="B4044" s="250">
        <v>3981</v>
      </c>
      <c r="C4044" s="249">
        <v>124.59237321919562</v>
      </c>
    </row>
    <row r="4045" spans="2:3" x14ac:dyDescent="0.25">
      <c r="B4045" s="250">
        <v>3982</v>
      </c>
      <c r="C4045" s="249">
        <v>105.22744781233772</v>
      </c>
    </row>
    <row r="4046" spans="2:3" x14ac:dyDescent="0.25">
      <c r="B4046" s="250">
        <v>3983</v>
      </c>
      <c r="C4046" s="249">
        <v>123.95755672625484</v>
      </c>
    </row>
    <row r="4047" spans="2:3" x14ac:dyDescent="0.25">
      <c r="B4047" s="250">
        <v>3984</v>
      </c>
      <c r="C4047" s="249">
        <v>107.74695044856345</v>
      </c>
    </row>
    <row r="4048" spans="2:3" x14ac:dyDescent="0.25">
      <c r="B4048" s="250">
        <v>3985</v>
      </c>
      <c r="C4048" s="249">
        <v>108.4191253228291</v>
      </c>
    </row>
    <row r="4049" spans="2:3" x14ac:dyDescent="0.25">
      <c r="B4049" s="250">
        <v>3986</v>
      </c>
      <c r="C4049" s="249">
        <v>108.90672344738442</v>
      </c>
    </row>
    <row r="4050" spans="2:3" x14ac:dyDescent="0.25">
      <c r="B4050" s="250">
        <v>3987</v>
      </c>
      <c r="C4050" s="249">
        <v>111.38800159030107</v>
      </c>
    </row>
    <row r="4051" spans="2:3" x14ac:dyDescent="0.25">
      <c r="B4051" s="250">
        <v>3988</v>
      </c>
      <c r="C4051" s="249">
        <v>112.04558085735934</v>
      </c>
    </row>
    <row r="4052" spans="2:3" x14ac:dyDescent="0.25">
      <c r="B4052" s="250">
        <v>3989</v>
      </c>
      <c r="C4052" s="249">
        <v>89.250431008230464</v>
      </c>
    </row>
    <row r="4053" spans="2:3" x14ac:dyDescent="0.25">
      <c r="B4053" s="250">
        <v>3990</v>
      </c>
      <c r="C4053" s="249">
        <v>156.92484516540338</v>
      </c>
    </row>
    <row r="4054" spans="2:3" x14ac:dyDescent="0.25">
      <c r="B4054" s="250">
        <v>3991</v>
      </c>
      <c r="C4054" s="249">
        <v>90.129959593224555</v>
      </c>
    </row>
    <row r="4055" spans="2:3" x14ac:dyDescent="0.25">
      <c r="B4055" s="250">
        <v>3992</v>
      </c>
      <c r="C4055" s="249">
        <v>127.12578609718368</v>
      </c>
    </row>
    <row r="4056" spans="2:3" x14ac:dyDescent="0.25">
      <c r="B4056" s="250">
        <v>3993</v>
      </c>
      <c r="C4056" s="249">
        <v>103.600117282299</v>
      </c>
    </row>
    <row r="4057" spans="2:3" x14ac:dyDescent="0.25">
      <c r="B4057" s="250">
        <v>3994</v>
      </c>
      <c r="C4057" s="249">
        <v>123.0396195891494</v>
      </c>
    </row>
    <row r="4058" spans="2:3" x14ac:dyDescent="0.25">
      <c r="B4058" s="250">
        <v>3995</v>
      </c>
      <c r="C4058" s="249">
        <v>151.99095788250125</v>
      </c>
    </row>
    <row r="4059" spans="2:3" x14ac:dyDescent="0.25">
      <c r="B4059" s="250">
        <v>3996</v>
      </c>
      <c r="C4059" s="249">
        <v>141.11672751110473</v>
      </c>
    </row>
    <row r="4060" spans="2:3" x14ac:dyDescent="0.25">
      <c r="B4060" s="250">
        <v>3997</v>
      </c>
      <c r="C4060" s="249">
        <v>103.37021633273557</v>
      </c>
    </row>
    <row r="4061" spans="2:3" x14ac:dyDescent="0.25">
      <c r="B4061" s="250">
        <v>3998</v>
      </c>
      <c r="C4061" s="249">
        <v>169.23731756208474</v>
      </c>
    </row>
    <row r="4062" spans="2:3" x14ac:dyDescent="0.25">
      <c r="B4062" s="250">
        <v>3999</v>
      </c>
      <c r="C4062" s="249">
        <v>105.44869263823743</v>
      </c>
    </row>
    <row r="4063" spans="2:3" x14ac:dyDescent="0.25">
      <c r="B4063" s="250">
        <v>4000</v>
      </c>
      <c r="C4063" s="249">
        <v>135.12044347669828</v>
      </c>
    </row>
    <row r="4064" spans="2:3" x14ac:dyDescent="0.25">
      <c r="B4064" s="250">
        <v>4001</v>
      </c>
      <c r="C4064" s="249">
        <v>120.46077464286522</v>
      </c>
    </row>
    <row r="4065" spans="2:3" x14ac:dyDescent="0.25">
      <c r="B4065" s="250">
        <v>4002</v>
      </c>
      <c r="C4065" s="249">
        <v>181.31692101817595</v>
      </c>
    </row>
    <row r="4066" spans="2:3" x14ac:dyDescent="0.25">
      <c r="B4066" s="250">
        <v>4003</v>
      </c>
      <c r="C4066" s="249">
        <v>129.92318869262158</v>
      </c>
    </row>
    <row r="4067" spans="2:3" x14ac:dyDescent="0.25">
      <c r="B4067" s="250">
        <v>4004</v>
      </c>
      <c r="C4067" s="249">
        <v>124.08152826325301</v>
      </c>
    </row>
    <row r="4068" spans="2:3" x14ac:dyDescent="0.25">
      <c r="B4068" s="250">
        <v>4005</v>
      </c>
      <c r="C4068" s="249">
        <v>90.216013706757934</v>
      </c>
    </row>
    <row r="4069" spans="2:3" x14ac:dyDescent="0.25">
      <c r="B4069" s="250">
        <v>4006</v>
      </c>
      <c r="C4069" s="249">
        <v>142.01321012734311</v>
      </c>
    </row>
    <row r="4070" spans="2:3" x14ac:dyDescent="0.25">
      <c r="B4070" s="250">
        <v>4007</v>
      </c>
      <c r="C4070" s="249">
        <v>125.73279985272097</v>
      </c>
    </row>
    <row r="4071" spans="2:3" x14ac:dyDescent="0.25">
      <c r="B4071" s="250">
        <v>4008</v>
      </c>
      <c r="C4071" s="249">
        <v>120.75505042196724</v>
      </c>
    </row>
    <row r="4072" spans="2:3" x14ac:dyDescent="0.25">
      <c r="B4072" s="250">
        <v>4009</v>
      </c>
      <c r="C4072" s="249">
        <v>143.72548749627526</v>
      </c>
    </row>
    <row r="4073" spans="2:3" x14ac:dyDescent="0.25">
      <c r="B4073" s="250">
        <v>4010</v>
      </c>
      <c r="C4073" s="249">
        <v>153.48876329131053</v>
      </c>
    </row>
    <row r="4074" spans="2:3" x14ac:dyDescent="0.25">
      <c r="B4074" s="250">
        <v>4011</v>
      </c>
      <c r="C4074" s="249">
        <v>102.69747815517684</v>
      </c>
    </row>
    <row r="4075" spans="2:3" x14ac:dyDescent="0.25">
      <c r="B4075" s="250">
        <v>4012</v>
      </c>
      <c r="C4075" s="249">
        <v>76.113777214502619</v>
      </c>
    </row>
    <row r="4076" spans="2:3" x14ac:dyDescent="0.25">
      <c r="B4076" s="250">
        <v>4013</v>
      </c>
      <c r="C4076" s="249">
        <v>110.29645898266061</v>
      </c>
    </row>
    <row r="4077" spans="2:3" x14ac:dyDescent="0.25">
      <c r="B4077" s="250">
        <v>4014</v>
      </c>
      <c r="C4077" s="249">
        <v>94.269420597371067</v>
      </c>
    </row>
    <row r="4078" spans="2:3" x14ac:dyDescent="0.25">
      <c r="B4078" s="250">
        <v>4015</v>
      </c>
      <c r="C4078" s="249">
        <v>136.73889911636005</v>
      </c>
    </row>
    <row r="4079" spans="2:3" x14ac:dyDescent="0.25">
      <c r="B4079" s="250">
        <v>4016</v>
      </c>
      <c r="C4079" s="249">
        <v>112.0487858734117</v>
      </c>
    </row>
    <row r="4080" spans="2:3" x14ac:dyDescent="0.25">
      <c r="B4080" s="250">
        <v>4017</v>
      </c>
      <c r="C4080" s="249">
        <v>100.89775324278172</v>
      </c>
    </row>
    <row r="4081" spans="2:3" x14ac:dyDescent="0.25">
      <c r="B4081" s="250">
        <v>4018</v>
      </c>
      <c r="C4081" s="249">
        <v>129.69733630390442</v>
      </c>
    </row>
    <row r="4082" spans="2:3" x14ac:dyDescent="0.25">
      <c r="B4082" s="250">
        <v>4019</v>
      </c>
      <c r="C4082" s="249">
        <v>109.29178384311429</v>
      </c>
    </row>
    <row r="4083" spans="2:3" x14ac:dyDescent="0.25">
      <c r="B4083" s="250">
        <v>4020</v>
      </c>
      <c r="C4083" s="249">
        <v>122.06759319232876</v>
      </c>
    </row>
    <row r="4084" spans="2:3" x14ac:dyDescent="0.25">
      <c r="B4084" s="250">
        <v>4021</v>
      </c>
      <c r="C4084" s="249">
        <v>143.23271383151771</v>
      </c>
    </row>
    <row r="4085" spans="2:3" x14ac:dyDescent="0.25">
      <c r="B4085" s="250">
        <v>4022</v>
      </c>
      <c r="C4085" s="249">
        <v>94.463863738494922</v>
      </c>
    </row>
    <row r="4086" spans="2:3" x14ac:dyDescent="0.25">
      <c r="B4086" s="250">
        <v>4023</v>
      </c>
      <c r="C4086" s="249">
        <v>142.52927623853859</v>
      </c>
    </row>
    <row r="4087" spans="2:3" x14ac:dyDescent="0.25">
      <c r="B4087" s="250">
        <v>4024</v>
      </c>
      <c r="C4087" s="249">
        <v>129.60335488526508</v>
      </c>
    </row>
    <row r="4088" spans="2:3" x14ac:dyDescent="0.25">
      <c r="B4088" s="250">
        <v>4025</v>
      </c>
      <c r="C4088" s="249">
        <v>170.66592979145094</v>
      </c>
    </row>
    <row r="4089" spans="2:3" x14ac:dyDescent="0.25">
      <c r="B4089" s="250">
        <v>4026</v>
      </c>
      <c r="C4089" s="249">
        <v>128.46196892079584</v>
      </c>
    </row>
    <row r="4090" spans="2:3" x14ac:dyDescent="0.25">
      <c r="B4090" s="250">
        <v>4027</v>
      </c>
      <c r="C4090" s="249">
        <v>155.79609532605537</v>
      </c>
    </row>
    <row r="4091" spans="2:3" x14ac:dyDescent="0.25">
      <c r="B4091" s="250">
        <v>4028</v>
      </c>
      <c r="C4091" s="249">
        <v>126.86211046814222</v>
      </c>
    </row>
    <row r="4092" spans="2:3" x14ac:dyDescent="0.25">
      <c r="B4092" s="250">
        <v>4029</v>
      </c>
      <c r="C4092" s="249">
        <v>63.952592908369837</v>
      </c>
    </row>
    <row r="4093" spans="2:3" x14ac:dyDescent="0.25">
      <c r="B4093" s="250">
        <v>4030</v>
      </c>
      <c r="C4093" s="249">
        <v>136.31851349570465</v>
      </c>
    </row>
    <row r="4094" spans="2:3" x14ac:dyDescent="0.25">
      <c r="B4094" s="250">
        <v>4031</v>
      </c>
      <c r="C4094" s="249">
        <v>130.33501730699396</v>
      </c>
    </row>
    <row r="4095" spans="2:3" x14ac:dyDescent="0.25">
      <c r="B4095" s="250">
        <v>4032</v>
      </c>
      <c r="C4095" s="249">
        <v>159.19564681777896</v>
      </c>
    </row>
    <row r="4096" spans="2:3" x14ac:dyDescent="0.25">
      <c r="B4096" s="250">
        <v>4033</v>
      </c>
      <c r="C4096" s="249">
        <v>118.73402076490117</v>
      </c>
    </row>
    <row r="4097" spans="2:3" x14ac:dyDescent="0.25">
      <c r="B4097" s="250">
        <v>4034</v>
      </c>
      <c r="C4097" s="249">
        <v>107.34698100179526</v>
      </c>
    </row>
    <row r="4098" spans="2:3" x14ac:dyDescent="0.25">
      <c r="B4098" s="250">
        <v>4035</v>
      </c>
      <c r="C4098" s="249">
        <v>107.37820276689038</v>
      </c>
    </row>
    <row r="4099" spans="2:3" x14ac:dyDescent="0.25">
      <c r="B4099" s="250">
        <v>4036</v>
      </c>
      <c r="C4099" s="249">
        <v>83.360864401940219</v>
      </c>
    </row>
    <row r="4100" spans="2:3" x14ac:dyDescent="0.25">
      <c r="B4100" s="250">
        <v>4037</v>
      </c>
      <c r="C4100" s="249">
        <v>113.88983329356967</v>
      </c>
    </row>
    <row r="4101" spans="2:3" x14ac:dyDescent="0.25">
      <c r="B4101" s="250">
        <v>4038</v>
      </c>
      <c r="C4101" s="249">
        <v>130.30205453276571</v>
      </c>
    </row>
    <row r="4102" spans="2:3" x14ac:dyDescent="0.25">
      <c r="B4102" s="250">
        <v>4039</v>
      </c>
      <c r="C4102" s="249">
        <v>127.26399428862979</v>
      </c>
    </row>
    <row r="4103" spans="2:3" x14ac:dyDescent="0.25">
      <c r="B4103" s="250">
        <v>4040</v>
      </c>
      <c r="C4103" s="249">
        <v>98.803872191504567</v>
      </c>
    </row>
    <row r="4104" spans="2:3" x14ac:dyDescent="0.25">
      <c r="B4104" s="250">
        <v>4041</v>
      </c>
      <c r="C4104" s="249">
        <v>128.85030825956937</v>
      </c>
    </row>
    <row r="4105" spans="2:3" x14ac:dyDescent="0.25">
      <c r="B4105" s="250">
        <v>4042</v>
      </c>
      <c r="C4105" s="249">
        <v>75.99398977863126</v>
      </c>
    </row>
    <row r="4106" spans="2:3" x14ac:dyDescent="0.25">
      <c r="B4106" s="250">
        <v>4043</v>
      </c>
      <c r="C4106" s="249">
        <v>121.93737411762133</v>
      </c>
    </row>
    <row r="4107" spans="2:3" x14ac:dyDescent="0.25">
      <c r="B4107" s="250">
        <v>4044</v>
      </c>
      <c r="C4107" s="249">
        <v>117.23624089955086</v>
      </c>
    </row>
    <row r="4108" spans="2:3" x14ac:dyDescent="0.25">
      <c r="B4108" s="250">
        <v>4045</v>
      </c>
      <c r="C4108" s="249">
        <v>152.14377108514145</v>
      </c>
    </row>
    <row r="4109" spans="2:3" x14ac:dyDescent="0.25">
      <c r="B4109" s="250">
        <v>4046</v>
      </c>
      <c r="C4109" s="249">
        <v>117.20173149744481</v>
      </c>
    </row>
    <row r="4110" spans="2:3" x14ac:dyDescent="0.25">
      <c r="B4110" s="250">
        <v>4047</v>
      </c>
      <c r="C4110" s="249">
        <v>85.071941035626423</v>
      </c>
    </row>
    <row r="4111" spans="2:3" x14ac:dyDescent="0.25">
      <c r="B4111" s="250">
        <v>4048</v>
      </c>
      <c r="C4111" s="249">
        <v>130.89468971676837</v>
      </c>
    </row>
    <row r="4112" spans="2:3" x14ac:dyDescent="0.25">
      <c r="B4112" s="250">
        <v>4049</v>
      </c>
      <c r="C4112" s="249">
        <v>97.183032504582883</v>
      </c>
    </row>
    <row r="4113" spans="2:3" x14ac:dyDescent="0.25">
      <c r="B4113" s="250">
        <v>4050</v>
      </c>
      <c r="C4113" s="249">
        <v>149.83842458722592</v>
      </c>
    </row>
    <row r="4114" spans="2:3" x14ac:dyDescent="0.25">
      <c r="B4114" s="250">
        <v>4051</v>
      </c>
      <c r="C4114" s="249">
        <v>92.96566891393887</v>
      </c>
    </row>
    <row r="4115" spans="2:3" x14ac:dyDescent="0.25">
      <c r="B4115" s="250">
        <v>4052</v>
      </c>
      <c r="C4115" s="249">
        <v>127.72275457942003</v>
      </c>
    </row>
    <row r="4116" spans="2:3" x14ac:dyDescent="0.25">
      <c r="B4116" s="250">
        <v>4053</v>
      </c>
      <c r="C4116" s="249">
        <v>82.764222027599814</v>
      </c>
    </row>
    <row r="4117" spans="2:3" x14ac:dyDescent="0.25">
      <c r="B4117" s="250">
        <v>4054</v>
      </c>
      <c r="C4117" s="249">
        <v>144.49228940825057</v>
      </c>
    </row>
    <row r="4118" spans="2:3" x14ac:dyDescent="0.25">
      <c r="B4118" s="250">
        <v>4055</v>
      </c>
      <c r="C4118" s="249">
        <v>109.38634550914044</v>
      </c>
    </row>
    <row r="4119" spans="2:3" x14ac:dyDescent="0.25">
      <c r="B4119" s="250">
        <v>4056</v>
      </c>
      <c r="C4119" s="249">
        <v>112.58518837259393</v>
      </c>
    </row>
    <row r="4120" spans="2:3" x14ac:dyDescent="0.25">
      <c r="B4120" s="250">
        <v>4057</v>
      </c>
      <c r="C4120" s="249">
        <v>150.4497434575552</v>
      </c>
    </row>
    <row r="4121" spans="2:3" x14ac:dyDescent="0.25">
      <c r="B4121" s="250">
        <v>4058</v>
      </c>
      <c r="C4121" s="249">
        <v>102.37301940584804</v>
      </c>
    </row>
    <row r="4122" spans="2:3" x14ac:dyDescent="0.25">
      <c r="B4122" s="250">
        <v>4059</v>
      </c>
      <c r="C4122" s="249">
        <v>134.56297445741052</v>
      </c>
    </row>
    <row r="4123" spans="2:3" x14ac:dyDescent="0.25">
      <c r="B4123" s="250">
        <v>4060</v>
      </c>
      <c r="C4123" s="249">
        <v>128.19723618203324</v>
      </c>
    </row>
    <row r="4124" spans="2:3" x14ac:dyDescent="0.25">
      <c r="B4124" s="250">
        <v>4061</v>
      </c>
      <c r="C4124" s="249">
        <v>157.64582961809279</v>
      </c>
    </row>
    <row r="4125" spans="2:3" x14ac:dyDescent="0.25">
      <c r="B4125" s="250">
        <v>4062</v>
      </c>
      <c r="C4125" s="249">
        <v>135.76652861419811</v>
      </c>
    </row>
    <row r="4126" spans="2:3" x14ac:dyDescent="0.25">
      <c r="B4126" s="250">
        <v>4063</v>
      </c>
      <c r="C4126" s="249">
        <v>120.06528150352821</v>
      </c>
    </row>
    <row r="4127" spans="2:3" x14ac:dyDescent="0.25">
      <c r="B4127" s="250">
        <v>4064</v>
      </c>
      <c r="C4127" s="249">
        <v>109.48379567483781</v>
      </c>
    </row>
    <row r="4128" spans="2:3" x14ac:dyDescent="0.25">
      <c r="B4128" s="250">
        <v>4065</v>
      </c>
      <c r="C4128" s="249">
        <v>109.85027607426707</v>
      </c>
    </row>
    <row r="4129" spans="2:3" x14ac:dyDescent="0.25">
      <c r="B4129" s="250">
        <v>4066</v>
      </c>
      <c r="C4129" s="249">
        <v>136.42104267071849</v>
      </c>
    </row>
    <row r="4130" spans="2:3" x14ac:dyDescent="0.25">
      <c r="B4130" s="250">
        <v>4067</v>
      </c>
      <c r="C4130" s="249">
        <v>143.52201706173719</v>
      </c>
    </row>
    <row r="4131" spans="2:3" x14ac:dyDescent="0.25">
      <c r="B4131" s="250">
        <v>4068</v>
      </c>
      <c r="C4131" s="249">
        <v>140.14588005930383</v>
      </c>
    </row>
    <row r="4132" spans="2:3" x14ac:dyDescent="0.25">
      <c r="B4132" s="250">
        <v>4069</v>
      </c>
      <c r="C4132" s="249">
        <v>117.05828571011921</v>
      </c>
    </row>
    <row r="4133" spans="2:3" x14ac:dyDescent="0.25">
      <c r="B4133" s="250">
        <v>4070</v>
      </c>
      <c r="C4133" s="249">
        <v>137.78088538703665</v>
      </c>
    </row>
    <row r="4134" spans="2:3" x14ac:dyDescent="0.25">
      <c r="B4134" s="250">
        <v>4071</v>
      </c>
      <c r="C4134" s="249">
        <v>103.9124900239744</v>
      </c>
    </row>
    <row r="4135" spans="2:3" x14ac:dyDescent="0.25">
      <c r="B4135" s="250">
        <v>4072</v>
      </c>
      <c r="C4135" s="249">
        <v>111.52814159652799</v>
      </c>
    </row>
    <row r="4136" spans="2:3" x14ac:dyDescent="0.25">
      <c r="B4136" s="250">
        <v>4073</v>
      </c>
      <c r="C4136" s="249">
        <v>93.741346726581966</v>
      </c>
    </row>
    <row r="4137" spans="2:3" x14ac:dyDescent="0.25">
      <c r="B4137" s="250">
        <v>4074</v>
      </c>
      <c r="C4137" s="249">
        <v>102.53930373559265</v>
      </c>
    </row>
    <row r="4138" spans="2:3" x14ac:dyDescent="0.25">
      <c r="B4138" s="250">
        <v>4075</v>
      </c>
      <c r="C4138" s="249">
        <v>151.20347237574202</v>
      </c>
    </row>
    <row r="4139" spans="2:3" x14ac:dyDescent="0.25">
      <c r="B4139" s="250">
        <v>4076</v>
      </c>
      <c r="C4139" s="249">
        <v>98.546650226958235</v>
      </c>
    </row>
    <row r="4140" spans="2:3" x14ac:dyDescent="0.25">
      <c r="B4140" s="250">
        <v>4077</v>
      </c>
      <c r="C4140" s="249">
        <v>128.30529902075233</v>
      </c>
    </row>
    <row r="4141" spans="2:3" x14ac:dyDescent="0.25">
      <c r="B4141" s="250">
        <v>4078</v>
      </c>
      <c r="C4141" s="249">
        <v>192.64737530071403</v>
      </c>
    </row>
    <row r="4142" spans="2:3" x14ac:dyDescent="0.25">
      <c r="B4142" s="250">
        <v>4079</v>
      </c>
      <c r="C4142" s="249">
        <v>98.622117404975057</v>
      </c>
    </row>
    <row r="4143" spans="2:3" x14ac:dyDescent="0.25">
      <c r="B4143" s="250">
        <v>4080</v>
      </c>
      <c r="C4143" s="249">
        <v>128.35275497089646</v>
      </c>
    </row>
    <row r="4144" spans="2:3" x14ac:dyDescent="0.25">
      <c r="B4144" s="250">
        <v>4081</v>
      </c>
      <c r="C4144" s="249">
        <v>81.265943792865883</v>
      </c>
    </row>
    <row r="4145" spans="2:3" x14ac:dyDescent="0.25">
      <c r="B4145" s="250">
        <v>4082</v>
      </c>
      <c r="C4145" s="249">
        <v>162.37484738093627</v>
      </c>
    </row>
    <row r="4146" spans="2:3" x14ac:dyDescent="0.25">
      <c r="B4146" s="250">
        <v>4083</v>
      </c>
      <c r="C4146" s="249">
        <v>94.215983877649549</v>
      </c>
    </row>
    <row r="4147" spans="2:3" x14ac:dyDescent="0.25">
      <c r="B4147" s="250">
        <v>4084</v>
      </c>
      <c r="C4147" s="249">
        <v>149.35877816342798</v>
      </c>
    </row>
    <row r="4148" spans="2:3" x14ac:dyDescent="0.25">
      <c r="B4148" s="250">
        <v>4085</v>
      </c>
      <c r="C4148" s="249">
        <v>77.47361451604057</v>
      </c>
    </row>
    <row r="4149" spans="2:3" x14ac:dyDescent="0.25">
      <c r="B4149" s="250">
        <v>4086</v>
      </c>
      <c r="C4149" s="249">
        <v>127.56914031680149</v>
      </c>
    </row>
    <row r="4150" spans="2:3" x14ac:dyDescent="0.25">
      <c r="B4150" s="250">
        <v>4087</v>
      </c>
      <c r="C4150" s="249">
        <v>93.813900370165399</v>
      </c>
    </row>
    <row r="4151" spans="2:3" x14ac:dyDescent="0.25">
      <c r="B4151" s="250">
        <v>4088</v>
      </c>
      <c r="C4151" s="249">
        <v>124.13387313436259</v>
      </c>
    </row>
    <row r="4152" spans="2:3" x14ac:dyDescent="0.25">
      <c r="B4152" s="250">
        <v>4089</v>
      </c>
      <c r="C4152" s="249">
        <v>162.27935527593462</v>
      </c>
    </row>
    <row r="4153" spans="2:3" x14ac:dyDescent="0.25">
      <c r="B4153" s="250">
        <v>4090</v>
      </c>
      <c r="C4153" s="249">
        <v>122.97242036468425</v>
      </c>
    </row>
    <row r="4154" spans="2:3" x14ac:dyDescent="0.25">
      <c r="B4154" s="250">
        <v>4091</v>
      </c>
      <c r="C4154" s="249">
        <v>134.32617211593757</v>
      </c>
    </row>
    <row r="4155" spans="2:3" x14ac:dyDescent="0.25">
      <c r="B4155" s="250">
        <v>4092</v>
      </c>
      <c r="C4155" s="249">
        <v>144.27817864368794</v>
      </c>
    </row>
    <row r="4156" spans="2:3" x14ac:dyDescent="0.25">
      <c r="B4156" s="250">
        <v>4093</v>
      </c>
      <c r="C4156" s="249">
        <v>128.99445669715107</v>
      </c>
    </row>
    <row r="4157" spans="2:3" x14ac:dyDescent="0.25">
      <c r="B4157" s="250">
        <v>4094</v>
      </c>
      <c r="C4157" s="249">
        <v>135.01389028953855</v>
      </c>
    </row>
    <row r="4158" spans="2:3" x14ac:dyDescent="0.25">
      <c r="B4158" s="250">
        <v>4095</v>
      </c>
      <c r="C4158" s="249">
        <v>101.89734493293527</v>
      </c>
    </row>
    <row r="4159" spans="2:3" x14ac:dyDescent="0.25">
      <c r="B4159" s="250">
        <v>4096</v>
      </c>
      <c r="C4159" s="249">
        <v>137.16016815403415</v>
      </c>
    </row>
    <row r="4160" spans="2:3" x14ac:dyDescent="0.25">
      <c r="B4160" s="250">
        <v>4097</v>
      </c>
      <c r="C4160" s="249">
        <v>104.26228260555538</v>
      </c>
    </row>
    <row r="4161" spans="2:3" x14ac:dyDescent="0.25">
      <c r="B4161" s="250">
        <v>4098</v>
      </c>
      <c r="C4161" s="249">
        <v>106.06327955525018</v>
      </c>
    </row>
    <row r="4162" spans="2:3" x14ac:dyDescent="0.25">
      <c r="B4162" s="250">
        <v>4099</v>
      </c>
      <c r="C4162" s="249">
        <v>116.09745881798572</v>
      </c>
    </row>
    <row r="4163" spans="2:3" x14ac:dyDescent="0.25">
      <c r="B4163" s="250">
        <v>4100</v>
      </c>
      <c r="C4163" s="249">
        <v>112.81363270735156</v>
      </c>
    </row>
    <row r="4164" spans="2:3" x14ac:dyDescent="0.25">
      <c r="B4164" s="250">
        <v>4101</v>
      </c>
      <c r="C4164" s="249">
        <v>97.040988167155874</v>
      </c>
    </row>
    <row r="4165" spans="2:3" x14ac:dyDescent="0.25">
      <c r="B4165" s="250">
        <v>4102</v>
      </c>
      <c r="C4165" s="249">
        <v>102.30846394153698</v>
      </c>
    </row>
    <row r="4166" spans="2:3" x14ac:dyDescent="0.25">
      <c r="B4166" s="250">
        <v>4103</v>
      </c>
      <c r="C4166" s="249">
        <v>102.03074655290966</v>
      </c>
    </row>
    <row r="4167" spans="2:3" x14ac:dyDescent="0.25">
      <c r="B4167" s="250">
        <v>4104</v>
      </c>
      <c r="C4167" s="249">
        <v>169.00762002441792</v>
      </c>
    </row>
    <row r="4168" spans="2:3" x14ac:dyDescent="0.25">
      <c r="B4168" s="250">
        <v>4105</v>
      </c>
      <c r="C4168" s="249">
        <v>124.40033795435174</v>
      </c>
    </row>
    <row r="4169" spans="2:3" x14ac:dyDescent="0.25">
      <c r="B4169" s="250">
        <v>4106</v>
      </c>
      <c r="C4169" s="249">
        <v>166.46293072824369</v>
      </c>
    </row>
    <row r="4170" spans="2:3" x14ac:dyDescent="0.25">
      <c r="B4170" s="250">
        <v>4107</v>
      </c>
      <c r="C4170" s="249">
        <v>154.72242228617159</v>
      </c>
    </row>
    <row r="4171" spans="2:3" x14ac:dyDescent="0.25">
      <c r="B4171" s="250">
        <v>4108</v>
      </c>
      <c r="C4171" s="249">
        <v>96.926814003235393</v>
      </c>
    </row>
    <row r="4172" spans="2:3" x14ac:dyDescent="0.25">
      <c r="B4172" s="250">
        <v>4109</v>
      </c>
      <c r="C4172" s="249">
        <v>104.17995044796304</v>
      </c>
    </row>
    <row r="4173" spans="2:3" x14ac:dyDescent="0.25">
      <c r="B4173" s="250">
        <v>4110</v>
      </c>
      <c r="C4173" s="249">
        <v>99.863244402306194</v>
      </c>
    </row>
    <row r="4174" spans="2:3" x14ac:dyDescent="0.25">
      <c r="B4174" s="250">
        <v>4111</v>
      </c>
      <c r="C4174" s="249">
        <v>145.27742459204435</v>
      </c>
    </row>
    <row r="4175" spans="2:3" x14ac:dyDescent="0.25">
      <c r="B4175" s="250">
        <v>4112</v>
      </c>
      <c r="C4175" s="249">
        <v>131.57135390003796</v>
      </c>
    </row>
    <row r="4176" spans="2:3" x14ac:dyDescent="0.25">
      <c r="B4176" s="250">
        <v>4113</v>
      </c>
      <c r="C4176" s="249">
        <v>130.55211450338237</v>
      </c>
    </row>
    <row r="4177" spans="2:3" x14ac:dyDescent="0.25">
      <c r="B4177" s="250">
        <v>4114</v>
      </c>
      <c r="C4177" s="249">
        <v>83.512459978576842</v>
      </c>
    </row>
    <row r="4178" spans="2:3" x14ac:dyDescent="0.25">
      <c r="B4178" s="250">
        <v>4115</v>
      </c>
      <c r="C4178" s="249">
        <v>136.33495654584911</v>
      </c>
    </row>
    <row r="4179" spans="2:3" x14ac:dyDescent="0.25">
      <c r="B4179" s="250">
        <v>4116</v>
      </c>
      <c r="C4179" s="249">
        <v>102.6286071841721</v>
      </c>
    </row>
    <row r="4180" spans="2:3" x14ac:dyDescent="0.25">
      <c r="B4180" s="250">
        <v>4117</v>
      </c>
      <c r="C4180" s="249">
        <v>88.651490759914708</v>
      </c>
    </row>
    <row r="4181" spans="2:3" x14ac:dyDescent="0.25">
      <c r="B4181" s="250">
        <v>4118</v>
      </c>
      <c r="C4181" s="249">
        <v>144.99268486090887</v>
      </c>
    </row>
    <row r="4182" spans="2:3" x14ac:dyDescent="0.25">
      <c r="B4182" s="250">
        <v>4119</v>
      </c>
      <c r="C4182" s="249">
        <v>117.93767376983337</v>
      </c>
    </row>
    <row r="4183" spans="2:3" x14ac:dyDescent="0.25">
      <c r="B4183" s="250">
        <v>4120</v>
      </c>
      <c r="C4183" s="249">
        <v>125.78876150580076</v>
      </c>
    </row>
    <row r="4184" spans="2:3" x14ac:dyDescent="0.25">
      <c r="B4184" s="250">
        <v>4121</v>
      </c>
      <c r="C4184" s="249">
        <v>66.962178349204436</v>
      </c>
    </row>
    <row r="4185" spans="2:3" x14ac:dyDescent="0.25">
      <c r="B4185" s="250">
        <v>4122</v>
      </c>
      <c r="C4185" s="249">
        <v>130.56584197949215</v>
      </c>
    </row>
    <row r="4186" spans="2:3" x14ac:dyDescent="0.25">
      <c r="B4186" s="250">
        <v>4123</v>
      </c>
      <c r="C4186" s="249">
        <v>126.71964283592446</v>
      </c>
    </row>
    <row r="4187" spans="2:3" x14ac:dyDescent="0.25">
      <c r="B4187" s="250">
        <v>4124</v>
      </c>
      <c r="C4187" s="249">
        <v>149.58205630721952</v>
      </c>
    </row>
    <row r="4188" spans="2:3" x14ac:dyDescent="0.25">
      <c r="B4188" s="250">
        <v>4125</v>
      </c>
      <c r="C4188" s="249">
        <v>150.02757851366187</v>
      </c>
    </row>
    <row r="4189" spans="2:3" x14ac:dyDescent="0.25">
      <c r="B4189" s="250">
        <v>4126</v>
      </c>
      <c r="C4189" s="249">
        <v>165.58923657157888</v>
      </c>
    </row>
    <row r="4190" spans="2:3" x14ac:dyDescent="0.25">
      <c r="B4190" s="250">
        <v>4127</v>
      </c>
      <c r="C4190" s="249">
        <v>126.6359050461528</v>
      </c>
    </row>
    <row r="4191" spans="2:3" x14ac:dyDescent="0.25">
      <c r="B4191" s="250">
        <v>4128</v>
      </c>
      <c r="C4191" s="249">
        <v>99.582696249418078</v>
      </c>
    </row>
    <row r="4192" spans="2:3" x14ac:dyDescent="0.25">
      <c r="B4192" s="250">
        <v>4129</v>
      </c>
      <c r="C4192" s="249">
        <v>139.70614838836906</v>
      </c>
    </row>
    <row r="4193" spans="2:3" x14ac:dyDescent="0.25">
      <c r="B4193" s="250">
        <v>4130</v>
      </c>
      <c r="C4193" s="249">
        <v>98.047387128483408</v>
      </c>
    </row>
    <row r="4194" spans="2:3" x14ac:dyDescent="0.25">
      <c r="B4194" s="250">
        <v>4131</v>
      </c>
      <c r="C4194" s="249">
        <v>107.92372960350286</v>
      </c>
    </row>
    <row r="4195" spans="2:3" x14ac:dyDescent="0.25">
      <c r="B4195" s="250">
        <v>4132</v>
      </c>
      <c r="C4195" s="249">
        <v>163.11142326301967</v>
      </c>
    </row>
    <row r="4196" spans="2:3" x14ac:dyDescent="0.25">
      <c r="B4196" s="250">
        <v>4133</v>
      </c>
      <c r="C4196" s="249">
        <v>127.68434824030021</v>
      </c>
    </row>
    <row r="4197" spans="2:3" x14ac:dyDescent="0.25">
      <c r="B4197" s="250">
        <v>4134</v>
      </c>
      <c r="C4197" s="249">
        <v>117.67248807710303</v>
      </c>
    </row>
    <row r="4198" spans="2:3" x14ac:dyDescent="0.25">
      <c r="B4198" s="250">
        <v>4135</v>
      </c>
      <c r="C4198" s="249">
        <v>84.914529587197933</v>
      </c>
    </row>
    <row r="4199" spans="2:3" x14ac:dyDescent="0.25">
      <c r="B4199" s="250">
        <v>4136</v>
      </c>
      <c r="C4199" s="249">
        <v>89.163310349699131</v>
      </c>
    </row>
    <row r="4200" spans="2:3" x14ac:dyDescent="0.25">
      <c r="B4200" s="250">
        <v>4137</v>
      </c>
      <c r="C4200" s="249">
        <v>90.34284027424431</v>
      </c>
    </row>
    <row r="4201" spans="2:3" x14ac:dyDescent="0.25">
      <c r="B4201" s="250">
        <v>4138</v>
      </c>
      <c r="C4201" s="249">
        <v>127.23316388302908</v>
      </c>
    </row>
    <row r="4202" spans="2:3" x14ac:dyDescent="0.25">
      <c r="B4202" s="250">
        <v>4139</v>
      </c>
      <c r="C4202" s="249">
        <v>133.2063786909095</v>
      </c>
    </row>
    <row r="4203" spans="2:3" x14ac:dyDescent="0.25">
      <c r="B4203" s="250">
        <v>4140</v>
      </c>
      <c r="C4203" s="249">
        <v>119.13276970046707</v>
      </c>
    </row>
    <row r="4204" spans="2:3" x14ac:dyDescent="0.25">
      <c r="B4204" s="250">
        <v>4141</v>
      </c>
      <c r="C4204" s="249">
        <v>110.09283024404688</v>
      </c>
    </row>
    <row r="4205" spans="2:3" x14ac:dyDescent="0.25">
      <c r="B4205" s="250">
        <v>4142</v>
      </c>
      <c r="C4205" s="249">
        <v>127.19241117635431</v>
      </c>
    </row>
    <row r="4206" spans="2:3" x14ac:dyDescent="0.25">
      <c r="B4206" s="250">
        <v>4143</v>
      </c>
      <c r="C4206" s="249">
        <v>140.1310407135247</v>
      </c>
    </row>
    <row r="4207" spans="2:3" x14ac:dyDescent="0.25">
      <c r="B4207" s="250">
        <v>4144</v>
      </c>
      <c r="C4207" s="249">
        <v>90.278881298363245</v>
      </c>
    </row>
    <row r="4208" spans="2:3" x14ac:dyDescent="0.25">
      <c r="B4208" s="250">
        <v>4145</v>
      </c>
      <c r="C4208" s="249">
        <v>124.09004317030151</v>
      </c>
    </row>
    <row r="4209" spans="2:3" x14ac:dyDescent="0.25">
      <c r="B4209" s="250">
        <v>4146</v>
      </c>
      <c r="C4209" s="249">
        <v>103.31409712715455</v>
      </c>
    </row>
    <row r="4210" spans="2:3" x14ac:dyDescent="0.25">
      <c r="B4210" s="250">
        <v>4147</v>
      </c>
      <c r="C4210" s="249">
        <v>151.20095306408143</v>
      </c>
    </row>
    <row r="4211" spans="2:3" x14ac:dyDescent="0.25">
      <c r="B4211" s="250">
        <v>4148</v>
      </c>
      <c r="C4211" s="249">
        <v>145.54409811659616</v>
      </c>
    </row>
    <row r="4212" spans="2:3" x14ac:dyDescent="0.25">
      <c r="B4212" s="250">
        <v>4149</v>
      </c>
      <c r="C4212" s="249">
        <v>133.44946090104401</v>
      </c>
    </row>
    <row r="4213" spans="2:3" x14ac:dyDescent="0.25">
      <c r="B4213" s="250">
        <v>4150</v>
      </c>
      <c r="C4213" s="249">
        <v>132.15442981936505</v>
      </c>
    </row>
    <row r="4214" spans="2:3" x14ac:dyDescent="0.25">
      <c r="B4214" s="250">
        <v>4151</v>
      </c>
      <c r="C4214" s="249">
        <v>137.85490983243631</v>
      </c>
    </row>
    <row r="4215" spans="2:3" x14ac:dyDescent="0.25">
      <c r="B4215" s="250">
        <v>4152</v>
      </c>
      <c r="C4215" s="249">
        <v>159.85476931760326</v>
      </c>
    </row>
    <row r="4216" spans="2:3" x14ac:dyDescent="0.25">
      <c r="B4216" s="250">
        <v>4153</v>
      </c>
      <c r="C4216" s="249">
        <v>126.4563461866116</v>
      </c>
    </row>
    <row r="4217" spans="2:3" x14ac:dyDescent="0.25">
      <c r="B4217" s="250">
        <v>4154</v>
      </c>
      <c r="C4217" s="249">
        <v>110.37162497208817</v>
      </c>
    </row>
    <row r="4218" spans="2:3" x14ac:dyDescent="0.25">
      <c r="B4218" s="250">
        <v>4155</v>
      </c>
      <c r="C4218" s="249">
        <v>126.82169052094108</v>
      </c>
    </row>
    <row r="4219" spans="2:3" x14ac:dyDescent="0.25">
      <c r="B4219" s="250">
        <v>4156</v>
      </c>
      <c r="C4219" s="249">
        <v>127.40778536521755</v>
      </c>
    </row>
    <row r="4220" spans="2:3" x14ac:dyDescent="0.25">
      <c r="B4220" s="250">
        <v>4157</v>
      </c>
      <c r="C4220" s="249">
        <v>154.53576768509066</v>
      </c>
    </row>
    <row r="4221" spans="2:3" x14ac:dyDescent="0.25">
      <c r="B4221" s="250">
        <v>4158</v>
      </c>
      <c r="C4221" s="249">
        <v>162.56272827054374</v>
      </c>
    </row>
    <row r="4222" spans="2:3" x14ac:dyDescent="0.25">
      <c r="B4222" s="250">
        <v>4159</v>
      </c>
      <c r="C4222" s="249">
        <v>122.8749539409895</v>
      </c>
    </row>
    <row r="4223" spans="2:3" x14ac:dyDescent="0.25">
      <c r="B4223" s="250">
        <v>4160</v>
      </c>
      <c r="C4223" s="249">
        <v>142.3631402383422</v>
      </c>
    </row>
    <row r="4224" spans="2:3" x14ac:dyDescent="0.25">
      <c r="B4224" s="250">
        <v>4161</v>
      </c>
      <c r="C4224" s="249">
        <v>148.39232057223222</v>
      </c>
    </row>
    <row r="4225" spans="2:3" x14ac:dyDescent="0.25">
      <c r="B4225" s="250">
        <v>4162</v>
      </c>
      <c r="C4225" s="249">
        <v>109.0880582515228</v>
      </c>
    </row>
    <row r="4226" spans="2:3" x14ac:dyDescent="0.25">
      <c r="B4226" s="250">
        <v>4163</v>
      </c>
      <c r="C4226" s="249">
        <v>79.943952423312979</v>
      </c>
    </row>
    <row r="4227" spans="2:3" x14ac:dyDescent="0.25">
      <c r="B4227" s="250">
        <v>4164</v>
      </c>
      <c r="C4227" s="249">
        <v>127.46032346058159</v>
      </c>
    </row>
    <row r="4228" spans="2:3" x14ac:dyDescent="0.25">
      <c r="B4228" s="250">
        <v>4165</v>
      </c>
      <c r="C4228" s="249">
        <v>126.45937174845629</v>
      </c>
    </row>
    <row r="4229" spans="2:3" x14ac:dyDescent="0.25">
      <c r="B4229" s="250">
        <v>4166</v>
      </c>
      <c r="C4229" s="249">
        <v>89.348061493850437</v>
      </c>
    </row>
    <row r="4230" spans="2:3" x14ac:dyDescent="0.25">
      <c r="B4230" s="250">
        <v>4167</v>
      </c>
      <c r="C4230" s="249">
        <v>124.52268921481011</v>
      </c>
    </row>
    <row r="4231" spans="2:3" x14ac:dyDescent="0.25">
      <c r="B4231" s="250">
        <v>4168</v>
      </c>
      <c r="C4231" s="249">
        <v>106.48872058214113</v>
      </c>
    </row>
    <row r="4232" spans="2:3" x14ac:dyDescent="0.25">
      <c r="B4232" s="250">
        <v>4169</v>
      </c>
      <c r="C4232" s="249">
        <v>74.288488101125651</v>
      </c>
    </row>
    <row r="4233" spans="2:3" x14ac:dyDescent="0.25">
      <c r="B4233" s="250">
        <v>4170</v>
      </c>
      <c r="C4233" s="249">
        <v>115.49194567843475</v>
      </c>
    </row>
    <row r="4234" spans="2:3" x14ac:dyDescent="0.25">
      <c r="B4234" s="250">
        <v>4171</v>
      </c>
      <c r="C4234" s="249">
        <v>121.63571299258619</v>
      </c>
    </row>
    <row r="4235" spans="2:3" x14ac:dyDescent="0.25">
      <c r="B4235" s="250">
        <v>4172</v>
      </c>
      <c r="C4235" s="249">
        <v>115.43670118517315</v>
      </c>
    </row>
    <row r="4236" spans="2:3" x14ac:dyDescent="0.25">
      <c r="B4236" s="250">
        <v>4173</v>
      </c>
      <c r="C4236" s="249">
        <v>114.80222293991196</v>
      </c>
    </row>
    <row r="4237" spans="2:3" x14ac:dyDescent="0.25">
      <c r="B4237" s="250">
        <v>4174</v>
      </c>
      <c r="C4237" s="249">
        <v>134.59672832927703</v>
      </c>
    </row>
    <row r="4238" spans="2:3" x14ac:dyDescent="0.25">
      <c r="B4238" s="250">
        <v>4175</v>
      </c>
      <c r="C4238" s="249">
        <v>109.60846368927095</v>
      </c>
    </row>
    <row r="4239" spans="2:3" x14ac:dyDescent="0.25">
      <c r="B4239" s="250">
        <v>4176</v>
      </c>
      <c r="C4239" s="249">
        <v>173.86156026880681</v>
      </c>
    </row>
    <row r="4240" spans="2:3" x14ac:dyDescent="0.25">
      <c r="B4240" s="250">
        <v>4177</v>
      </c>
      <c r="C4240" s="249">
        <v>132.40758708845522</v>
      </c>
    </row>
    <row r="4241" spans="2:3" x14ac:dyDescent="0.25">
      <c r="B4241" s="250">
        <v>4178</v>
      </c>
      <c r="C4241" s="249">
        <v>83.962910123477315</v>
      </c>
    </row>
    <row r="4242" spans="2:3" x14ac:dyDescent="0.25">
      <c r="B4242" s="250">
        <v>4179</v>
      </c>
      <c r="C4242" s="249">
        <v>140.54629339930392</v>
      </c>
    </row>
    <row r="4243" spans="2:3" x14ac:dyDescent="0.25">
      <c r="B4243" s="250">
        <v>4180</v>
      </c>
      <c r="C4243" s="249">
        <v>123.02789391102588</v>
      </c>
    </row>
    <row r="4244" spans="2:3" x14ac:dyDescent="0.25">
      <c r="B4244" s="250">
        <v>4181</v>
      </c>
      <c r="C4244" s="249">
        <v>99.983232169065886</v>
      </c>
    </row>
    <row r="4245" spans="2:3" x14ac:dyDescent="0.25">
      <c r="B4245" s="250">
        <v>4182</v>
      </c>
      <c r="C4245" s="249">
        <v>134.93628728942684</v>
      </c>
    </row>
    <row r="4246" spans="2:3" x14ac:dyDescent="0.25">
      <c r="B4246" s="250">
        <v>4183</v>
      </c>
      <c r="C4246" s="249">
        <v>128.29493737302587</v>
      </c>
    </row>
    <row r="4247" spans="2:3" x14ac:dyDescent="0.25">
      <c r="B4247" s="250">
        <v>4184</v>
      </c>
      <c r="C4247" s="249">
        <v>139.23482717108362</v>
      </c>
    </row>
    <row r="4248" spans="2:3" x14ac:dyDescent="0.25">
      <c r="B4248" s="250">
        <v>4185</v>
      </c>
      <c r="C4248" s="249">
        <v>92.623488893711396</v>
      </c>
    </row>
    <row r="4249" spans="2:3" x14ac:dyDescent="0.25">
      <c r="B4249" s="250">
        <v>4186</v>
      </c>
      <c r="C4249" s="249">
        <v>130.00675075196827</v>
      </c>
    </row>
    <row r="4250" spans="2:3" x14ac:dyDescent="0.25">
      <c r="B4250" s="250">
        <v>4187</v>
      </c>
      <c r="C4250" s="249">
        <v>92.984413840643924</v>
      </c>
    </row>
    <row r="4251" spans="2:3" x14ac:dyDescent="0.25">
      <c r="B4251" s="250">
        <v>4188</v>
      </c>
      <c r="C4251" s="249">
        <v>95.193467891647828</v>
      </c>
    </row>
    <row r="4252" spans="2:3" x14ac:dyDescent="0.25">
      <c r="B4252" s="250">
        <v>4189</v>
      </c>
      <c r="C4252" s="249">
        <v>102.87135786677725</v>
      </c>
    </row>
    <row r="4253" spans="2:3" x14ac:dyDescent="0.25">
      <c r="B4253" s="250">
        <v>4190</v>
      </c>
      <c r="C4253" s="249">
        <v>103.22437091892246</v>
      </c>
    </row>
    <row r="4254" spans="2:3" x14ac:dyDescent="0.25">
      <c r="B4254" s="250">
        <v>4191</v>
      </c>
      <c r="C4254" s="249">
        <v>143.50315325033392</v>
      </c>
    </row>
    <row r="4255" spans="2:3" x14ac:dyDescent="0.25">
      <c r="B4255" s="250">
        <v>4192</v>
      </c>
      <c r="C4255" s="249">
        <v>91.010663423746706</v>
      </c>
    </row>
    <row r="4256" spans="2:3" x14ac:dyDescent="0.25">
      <c r="B4256" s="250">
        <v>4193</v>
      </c>
      <c r="C4256" s="249">
        <v>94.762712349207874</v>
      </c>
    </row>
    <row r="4257" spans="2:3" x14ac:dyDescent="0.25">
      <c r="B4257" s="250">
        <v>4194</v>
      </c>
      <c r="C4257" s="249">
        <v>129.94284424129336</v>
      </c>
    </row>
    <row r="4258" spans="2:3" x14ac:dyDescent="0.25">
      <c r="B4258" s="250">
        <v>4195</v>
      </c>
      <c r="C4258" s="249">
        <v>118.7607451661025</v>
      </c>
    </row>
    <row r="4259" spans="2:3" x14ac:dyDescent="0.25">
      <c r="B4259" s="250">
        <v>4196</v>
      </c>
      <c r="C4259" s="249">
        <v>92.068909976175007</v>
      </c>
    </row>
    <row r="4260" spans="2:3" x14ac:dyDescent="0.25">
      <c r="B4260" s="250">
        <v>4197</v>
      </c>
      <c r="C4260" s="249">
        <v>136.95367171433065</v>
      </c>
    </row>
    <row r="4261" spans="2:3" x14ac:dyDescent="0.25">
      <c r="B4261" s="250">
        <v>4198</v>
      </c>
      <c r="C4261" s="249">
        <v>129.5273450875425</v>
      </c>
    </row>
    <row r="4262" spans="2:3" x14ac:dyDescent="0.25">
      <c r="B4262" s="250">
        <v>4199</v>
      </c>
      <c r="C4262" s="249">
        <v>141.87001327008602</v>
      </c>
    </row>
    <row r="4263" spans="2:3" x14ac:dyDescent="0.25">
      <c r="B4263" s="250">
        <v>4200</v>
      </c>
      <c r="C4263" s="249">
        <v>103.32584341081927</v>
      </c>
    </row>
    <row r="4264" spans="2:3" x14ac:dyDescent="0.25">
      <c r="B4264" s="250">
        <v>4201</v>
      </c>
      <c r="C4264" s="249">
        <v>135.9873299310274</v>
      </c>
    </row>
    <row r="4265" spans="2:3" x14ac:dyDescent="0.25">
      <c r="B4265" s="250">
        <v>4202</v>
      </c>
      <c r="C4265" s="249">
        <v>96.488481726155442</v>
      </c>
    </row>
    <row r="4266" spans="2:3" x14ac:dyDescent="0.25">
      <c r="B4266" s="250">
        <v>4203</v>
      </c>
      <c r="C4266" s="249">
        <v>128.61992615937874</v>
      </c>
    </row>
    <row r="4267" spans="2:3" x14ac:dyDescent="0.25">
      <c r="B4267" s="250">
        <v>4204</v>
      </c>
      <c r="C4267" s="249">
        <v>153.55861709166271</v>
      </c>
    </row>
    <row r="4268" spans="2:3" x14ac:dyDescent="0.25">
      <c r="B4268" s="250">
        <v>4205</v>
      </c>
      <c r="C4268" s="249">
        <v>98.957536173756466</v>
      </c>
    </row>
    <row r="4269" spans="2:3" x14ac:dyDescent="0.25">
      <c r="B4269" s="250">
        <v>4206</v>
      </c>
      <c r="C4269" s="249">
        <v>139.71156514193584</v>
      </c>
    </row>
    <row r="4270" spans="2:3" x14ac:dyDescent="0.25">
      <c r="B4270" s="250">
        <v>4207</v>
      </c>
      <c r="C4270" s="249">
        <v>123.38761597262021</v>
      </c>
    </row>
    <row r="4271" spans="2:3" x14ac:dyDescent="0.25">
      <c r="B4271" s="250">
        <v>4208</v>
      </c>
      <c r="C4271" s="249">
        <v>113.27310475769919</v>
      </c>
    </row>
    <row r="4272" spans="2:3" x14ac:dyDescent="0.25">
      <c r="B4272" s="250">
        <v>4209</v>
      </c>
      <c r="C4272" s="249">
        <v>108.27395820881998</v>
      </c>
    </row>
    <row r="4273" spans="2:3" x14ac:dyDescent="0.25">
      <c r="B4273" s="250">
        <v>4210</v>
      </c>
      <c r="C4273" s="249">
        <v>131.37507009178177</v>
      </c>
    </row>
    <row r="4274" spans="2:3" x14ac:dyDescent="0.25">
      <c r="B4274" s="250">
        <v>4211</v>
      </c>
      <c r="C4274" s="249">
        <v>123.27341461452009</v>
      </c>
    </row>
    <row r="4275" spans="2:3" x14ac:dyDescent="0.25">
      <c r="B4275" s="250">
        <v>4212</v>
      </c>
      <c r="C4275" s="249">
        <v>106.70831342344997</v>
      </c>
    </row>
    <row r="4276" spans="2:3" x14ac:dyDescent="0.25">
      <c r="B4276" s="250">
        <v>4213</v>
      </c>
      <c r="C4276" s="249">
        <v>151.82749544617241</v>
      </c>
    </row>
    <row r="4277" spans="2:3" x14ac:dyDescent="0.25">
      <c r="B4277" s="250">
        <v>4214</v>
      </c>
      <c r="C4277" s="249">
        <v>134.88576537479639</v>
      </c>
    </row>
    <row r="4278" spans="2:3" x14ac:dyDescent="0.25">
      <c r="B4278" s="250">
        <v>4215</v>
      </c>
      <c r="C4278" s="249">
        <v>123.04273749166894</v>
      </c>
    </row>
    <row r="4279" spans="2:3" x14ac:dyDescent="0.25">
      <c r="B4279" s="250">
        <v>4216</v>
      </c>
      <c r="C4279" s="249">
        <v>78.297363304344799</v>
      </c>
    </row>
    <row r="4280" spans="2:3" x14ac:dyDescent="0.25">
      <c r="B4280" s="250">
        <v>4217</v>
      </c>
      <c r="C4280" s="249">
        <v>114.96905179834603</v>
      </c>
    </row>
    <row r="4281" spans="2:3" x14ac:dyDescent="0.25">
      <c r="B4281" s="250">
        <v>4218</v>
      </c>
      <c r="C4281" s="249">
        <v>98.109324789524436</v>
      </c>
    </row>
    <row r="4282" spans="2:3" x14ac:dyDescent="0.25">
      <c r="B4282" s="250">
        <v>4219</v>
      </c>
      <c r="C4282" s="249">
        <v>130.78425028631395</v>
      </c>
    </row>
    <row r="4283" spans="2:3" x14ac:dyDescent="0.25">
      <c r="B4283" s="250">
        <v>4220</v>
      </c>
      <c r="C4283" s="249">
        <v>129.70314503692336</v>
      </c>
    </row>
    <row r="4284" spans="2:3" x14ac:dyDescent="0.25">
      <c r="B4284" s="250">
        <v>4221</v>
      </c>
      <c r="C4284" s="249">
        <v>123.28811271129152</v>
      </c>
    </row>
    <row r="4285" spans="2:3" x14ac:dyDescent="0.25">
      <c r="B4285" s="250">
        <v>4222</v>
      </c>
      <c r="C4285" s="249">
        <v>117.64902840802048</v>
      </c>
    </row>
    <row r="4286" spans="2:3" x14ac:dyDescent="0.25">
      <c r="B4286" s="250">
        <v>4223</v>
      </c>
      <c r="C4286" s="249">
        <v>131.46346984224616</v>
      </c>
    </row>
    <row r="4287" spans="2:3" x14ac:dyDescent="0.25">
      <c r="B4287" s="250">
        <v>4224</v>
      </c>
      <c r="C4287" s="249">
        <v>134.03006099137011</v>
      </c>
    </row>
    <row r="4288" spans="2:3" x14ac:dyDescent="0.25">
      <c r="B4288" s="250">
        <v>4225</v>
      </c>
      <c r="C4288" s="249">
        <v>139.00379927167529</v>
      </c>
    </row>
    <row r="4289" spans="2:3" x14ac:dyDescent="0.25">
      <c r="B4289" s="250">
        <v>4226</v>
      </c>
      <c r="C4289" s="249">
        <v>104.02610968657103</v>
      </c>
    </row>
    <row r="4290" spans="2:3" x14ac:dyDescent="0.25">
      <c r="B4290" s="250">
        <v>4227</v>
      </c>
      <c r="C4290" s="249">
        <v>115.67005764675062</v>
      </c>
    </row>
    <row r="4291" spans="2:3" x14ac:dyDescent="0.25">
      <c r="B4291" s="250">
        <v>4228</v>
      </c>
      <c r="C4291" s="249">
        <v>146.37332101563624</v>
      </c>
    </row>
    <row r="4292" spans="2:3" x14ac:dyDescent="0.25">
      <c r="B4292" s="250">
        <v>4229</v>
      </c>
      <c r="C4292" s="249">
        <v>109.85229869685958</v>
      </c>
    </row>
    <row r="4293" spans="2:3" x14ac:dyDescent="0.25">
      <c r="B4293" s="250">
        <v>4230</v>
      </c>
      <c r="C4293" s="249">
        <v>121.29407964023684</v>
      </c>
    </row>
    <row r="4294" spans="2:3" x14ac:dyDescent="0.25">
      <c r="B4294" s="250">
        <v>4231</v>
      </c>
      <c r="C4294" s="249">
        <v>71.6380220797313</v>
      </c>
    </row>
    <row r="4295" spans="2:3" x14ac:dyDescent="0.25">
      <c r="B4295" s="250">
        <v>4232</v>
      </c>
      <c r="C4295" s="249">
        <v>115.51106282909711</v>
      </c>
    </row>
    <row r="4296" spans="2:3" x14ac:dyDescent="0.25">
      <c r="B4296" s="250">
        <v>4233</v>
      </c>
      <c r="C4296" s="249">
        <v>90.851107403907804</v>
      </c>
    </row>
    <row r="4297" spans="2:3" x14ac:dyDescent="0.25">
      <c r="B4297" s="250">
        <v>4234</v>
      </c>
      <c r="C4297" s="249">
        <v>86.697753403981821</v>
      </c>
    </row>
    <row r="4298" spans="2:3" x14ac:dyDescent="0.25">
      <c r="B4298" s="250">
        <v>4235</v>
      </c>
      <c r="C4298" s="249">
        <v>108.41578197707557</v>
      </c>
    </row>
    <row r="4299" spans="2:3" x14ac:dyDescent="0.25">
      <c r="B4299" s="250">
        <v>4236</v>
      </c>
      <c r="C4299" s="249">
        <v>169.81381871417315</v>
      </c>
    </row>
    <row r="4300" spans="2:3" x14ac:dyDescent="0.25">
      <c r="B4300" s="250">
        <v>4237</v>
      </c>
      <c r="C4300" s="249">
        <v>123.781849504357</v>
      </c>
    </row>
    <row r="4301" spans="2:3" x14ac:dyDescent="0.25">
      <c r="B4301" s="250">
        <v>4238</v>
      </c>
      <c r="C4301" s="249">
        <v>105.5343737197652</v>
      </c>
    </row>
    <row r="4302" spans="2:3" x14ac:dyDescent="0.25">
      <c r="B4302" s="250">
        <v>4239</v>
      </c>
      <c r="C4302" s="249">
        <v>110.78768175566383</v>
      </c>
    </row>
    <row r="4303" spans="2:3" x14ac:dyDescent="0.25">
      <c r="B4303" s="250">
        <v>4240</v>
      </c>
      <c r="C4303" s="249">
        <v>88.306725279687342</v>
      </c>
    </row>
    <row r="4304" spans="2:3" x14ac:dyDescent="0.25">
      <c r="B4304" s="250">
        <v>4241</v>
      </c>
      <c r="C4304" s="249">
        <v>148.85844545285096</v>
      </c>
    </row>
    <row r="4305" spans="2:3" x14ac:dyDescent="0.25">
      <c r="B4305" s="250">
        <v>4242</v>
      </c>
      <c r="C4305" s="249">
        <v>101.28335105109302</v>
      </c>
    </row>
    <row r="4306" spans="2:3" x14ac:dyDescent="0.25">
      <c r="B4306" s="250">
        <v>4243</v>
      </c>
      <c r="C4306" s="249">
        <v>143.83501453817848</v>
      </c>
    </row>
    <row r="4307" spans="2:3" x14ac:dyDescent="0.25">
      <c r="B4307" s="250">
        <v>4244</v>
      </c>
      <c r="C4307" s="249">
        <v>87.270239262019643</v>
      </c>
    </row>
    <row r="4308" spans="2:3" x14ac:dyDescent="0.25">
      <c r="B4308" s="250">
        <v>4245</v>
      </c>
      <c r="C4308" s="249">
        <v>142.30189333898716</v>
      </c>
    </row>
    <row r="4309" spans="2:3" x14ac:dyDescent="0.25">
      <c r="B4309" s="250">
        <v>4246</v>
      </c>
      <c r="C4309" s="249">
        <v>78.658526706369685</v>
      </c>
    </row>
    <row r="4310" spans="2:3" x14ac:dyDescent="0.25">
      <c r="B4310" s="250">
        <v>4247</v>
      </c>
      <c r="C4310" s="249">
        <v>98.069164341424738</v>
      </c>
    </row>
    <row r="4311" spans="2:3" x14ac:dyDescent="0.25">
      <c r="B4311" s="250">
        <v>4248</v>
      </c>
      <c r="C4311" s="249">
        <v>115.55146990115469</v>
      </c>
    </row>
    <row r="4312" spans="2:3" x14ac:dyDescent="0.25">
      <c r="B4312" s="250">
        <v>4249</v>
      </c>
      <c r="C4312" s="249">
        <v>114.68310388356555</v>
      </c>
    </row>
    <row r="4313" spans="2:3" x14ac:dyDescent="0.25">
      <c r="B4313" s="250">
        <v>4250</v>
      </c>
      <c r="C4313" s="249">
        <v>130.31496420105904</v>
      </c>
    </row>
    <row r="4314" spans="2:3" x14ac:dyDescent="0.25">
      <c r="B4314" s="250">
        <v>4251</v>
      </c>
      <c r="C4314" s="249">
        <v>126.07571956649866</v>
      </c>
    </row>
    <row r="4315" spans="2:3" x14ac:dyDescent="0.25">
      <c r="B4315" s="250">
        <v>4252</v>
      </c>
      <c r="C4315" s="249">
        <v>165.49621037704512</v>
      </c>
    </row>
    <row r="4316" spans="2:3" x14ac:dyDescent="0.25">
      <c r="B4316" s="250">
        <v>4253</v>
      </c>
      <c r="C4316" s="249">
        <v>119.80535142858399</v>
      </c>
    </row>
    <row r="4317" spans="2:3" x14ac:dyDescent="0.25">
      <c r="B4317" s="250">
        <v>4254</v>
      </c>
      <c r="C4317" s="249">
        <v>161.50266265269431</v>
      </c>
    </row>
    <row r="4318" spans="2:3" x14ac:dyDescent="0.25">
      <c r="B4318" s="250">
        <v>4255</v>
      </c>
      <c r="C4318" s="249">
        <v>145.5700014310909</v>
      </c>
    </row>
    <row r="4319" spans="2:3" x14ac:dyDescent="0.25">
      <c r="B4319" s="250">
        <v>4256</v>
      </c>
      <c r="C4319" s="249">
        <v>115.88252153957961</v>
      </c>
    </row>
    <row r="4320" spans="2:3" x14ac:dyDescent="0.25">
      <c r="B4320" s="250">
        <v>4257</v>
      </c>
      <c r="C4320" s="249">
        <v>101.45238162956386</v>
      </c>
    </row>
    <row r="4321" spans="2:3" x14ac:dyDescent="0.25">
      <c r="B4321" s="250">
        <v>4258</v>
      </c>
      <c r="C4321" s="249">
        <v>133.54264079593031</v>
      </c>
    </row>
    <row r="4322" spans="2:3" x14ac:dyDescent="0.25">
      <c r="B4322" s="250">
        <v>4259</v>
      </c>
      <c r="C4322" s="249">
        <v>122.61960612763966</v>
      </c>
    </row>
    <row r="4323" spans="2:3" x14ac:dyDescent="0.25">
      <c r="B4323" s="250">
        <v>4260</v>
      </c>
      <c r="C4323" s="249">
        <v>140.26714926915807</v>
      </c>
    </row>
    <row r="4324" spans="2:3" x14ac:dyDescent="0.25">
      <c r="B4324" s="250">
        <v>4261</v>
      </c>
      <c r="C4324" s="249">
        <v>123.9059022806875</v>
      </c>
    </row>
    <row r="4325" spans="2:3" x14ac:dyDescent="0.25">
      <c r="B4325" s="250">
        <v>4262</v>
      </c>
      <c r="C4325" s="249">
        <v>135.40548350421824</v>
      </c>
    </row>
    <row r="4326" spans="2:3" x14ac:dyDescent="0.25">
      <c r="B4326" s="250">
        <v>4263</v>
      </c>
      <c r="C4326" s="249">
        <v>91.465653140619708</v>
      </c>
    </row>
    <row r="4327" spans="2:3" x14ac:dyDescent="0.25">
      <c r="B4327" s="250">
        <v>4264</v>
      </c>
      <c r="C4327" s="249">
        <v>88.116322588938147</v>
      </c>
    </row>
    <row r="4328" spans="2:3" x14ac:dyDescent="0.25">
      <c r="B4328" s="250">
        <v>4265</v>
      </c>
      <c r="C4328" s="249">
        <v>145.14620770167247</v>
      </c>
    </row>
    <row r="4329" spans="2:3" x14ac:dyDescent="0.25">
      <c r="B4329" s="250">
        <v>4266</v>
      </c>
      <c r="C4329" s="249">
        <v>128.14810803194075</v>
      </c>
    </row>
    <row r="4330" spans="2:3" x14ac:dyDescent="0.25">
      <c r="B4330" s="250">
        <v>4267</v>
      </c>
      <c r="C4330" s="249">
        <v>153.32572884563842</v>
      </c>
    </row>
    <row r="4331" spans="2:3" x14ac:dyDescent="0.25">
      <c r="B4331" s="250">
        <v>4268</v>
      </c>
      <c r="C4331" s="249">
        <v>166.48555137947042</v>
      </c>
    </row>
    <row r="4332" spans="2:3" x14ac:dyDescent="0.25">
      <c r="B4332" s="250">
        <v>4269</v>
      </c>
      <c r="C4332" s="249">
        <v>136.10365514021447</v>
      </c>
    </row>
    <row r="4333" spans="2:3" x14ac:dyDescent="0.25">
      <c r="B4333" s="250">
        <v>4270</v>
      </c>
      <c r="C4333" s="249">
        <v>181.21058312323299</v>
      </c>
    </row>
    <row r="4334" spans="2:3" x14ac:dyDescent="0.25">
      <c r="B4334" s="250">
        <v>4271</v>
      </c>
      <c r="C4334" s="249">
        <v>178.920702299212</v>
      </c>
    </row>
    <row r="4335" spans="2:3" x14ac:dyDescent="0.25">
      <c r="B4335" s="250">
        <v>4272</v>
      </c>
      <c r="C4335" s="249">
        <v>133.54398947217041</v>
      </c>
    </row>
    <row r="4336" spans="2:3" x14ac:dyDescent="0.25">
      <c r="B4336" s="250">
        <v>4273</v>
      </c>
      <c r="C4336" s="249">
        <v>126.81120456909741</v>
      </c>
    </row>
    <row r="4337" spans="2:3" x14ac:dyDescent="0.25">
      <c r="B4337" s="250">
        <v>4274</v>
      </c>
      <c r="C4337" s="249">
        <v>121.84994850942456</v>
      </c>
    </row>
    <row r="4338" spans="2:3" x14ac:dyDescent="0.25">
      <c r="B4338" s="250">
        <v>4275</v>
      </c>
      <c r="C4338" s="249">
        <v>135.9513047192319</v>
      </c>
    </row>
    <row r="4339" spans="2:3" x14ac:dyDescent="0.25">
      <c r="B4339" s="250">
        <v>4276</v>
      </c>
      <c r="C4339" s="249">
        <v>114.72613780963647</v>
      </c>
    </row>
    <row r="4340" spans="2:3" x14ac:dyDescent="0.25">
      <c r="B4340" s="250">
        <v>4277</v>
      </c>
      <c r="C4340" s="249">
        <v>113.21200792706155</v>
      </c>
    </row>
    <row r="4341" spans="2:3" x14ac:dyDescent="0.25">
      <c r="B4341" s="250">
        <v>4278</v>
      </c>
      <c r="C4341" s="249">
        <v>126.56914261390907</v>
      </c>
    </row>
    <row r="4342" spans="2:3" x14ac:dyDescent="0.25">
      <c r="B4342" s="250">
        <v>4279</v>
      </c>
      <c r="C4342" s="249">
        <v>108.65885869791865</v>
      </c>
    </row>
    <row r="4343" spans="2:3" x14ac:dyDescent="0.25">
      <c r="B4343" s="250">
        <v>4280</v>
      </c>
      <c r="C4343" s="249">
        <v>153.51641011904513</v>
      </c>
    </row>
    <row r="4344" spans="2:3" x14ac:dyDescent="0.25">
      <c r="B4344" s="250">
        <v>4281</v>
      </c>
      <c r="C4344" s="249">
        <v>116.88026065021906</v>
      </c>
    </row>
    <row r="4345" spans="2:3" x14ac:dyDescent="0.25">
      <c r="B4345" s="250">
        <v>4282</v>
      </c>
      <c r="C4345" s="249">
        <v>86.621799700431808</v>
      </c>
    </row>
    <row r="4346" spans="2:3" x14ac:dyDescent="0.25">
      <c r="B4346" s="250">
        <v>4283</v>
      </c>
      <c r="C4346" s="249">
        <v>165.91113224528894</v>
      </c>
    </row>
    <row r="4347" spans="2:3" x14ac:dyDescent="0.25">
      <c r="B4347" s="250">
        <v>4284</v>
      </c>
      <c r="C4347" s="249">
        <v>134.96266638379416</v>
      </c>
    </row>
    <row r="4348" spans="2:3" x14ac:dyDescent="0.25">
      <c r="B4348" s="250">
        <v>4285</v>
      </c>
      <c r="C4348" s="249">
        <v>122.34414783812922</v>
      </c>
    </row>
    <row r="4349" spans="2:3" x14ac:dyDescent="0.25">
      <c r="B4349" s="250">
        <v>4286</v>
      </c>
      <c r="C4349" s="249">
        <v>188.6867502590357</v>
      </c>
    </row>
    <row r="4350" spans="2:3" x14ac:dyDescent="0.25">
      <c r="B4350" s="250">
        <v>4287</v>
      </c>
      <c r="C4350" s="249">
        <v>105.12730244830709</v>
      </c>
    </row>
    <row r="4351" spans="2:3" x14ac:dyDescent="0.25">
      <c r="B4351" s="250">
        <v>4288</v>
      </c>
      <c r="C4351" s="249">
        <v>114.28872516831035</v>
      </c>
    </row>
    <row r="4352" spans="2:3" x14ac:dyDescent="0.25">
      <c r="B4352" s="250">
        <v>4289</v>
      </c>
      <c r="C4352" s="249">
        <v>153.6801462028067</v>
      </c>
    </row>
    <row r="4353" spans="2:3" x14ac:dyDescent="0.25">
      <c r="B4353" s="250">
        <v>4290</v>
      </c>
      <c r="C4353" s="249">
        <v>116.94304939029847</v>
      </c>
    </row>
    <row r="4354" spans="2:3" x14ac:dyDescent="0.25">
      <c r="B4354" s="250">
        <v>4291</v>
      </c>
      <c r="C4354" s="249">
        <v>132.12350181403519</v>
      </c>
    </row>
    <row r="4355" spans="2:3" x14ac:dyDescent="0.25">
      <c r="B4355" s="250">
        <v>4292</v>
      </c>
      <c r="C4355" s="249">
        <v>98.874378076178388</v>
      </c>
    </row>
    <row r="4356" spans="2:3" x14ac:dyDescent="0.25">
      <c r="B4356" s="250">
        <v>4293</v>
      </c>
      <c r="C4356" s="249">
        <v>108.75527296496455</v>
      </c>
    </row>
    <row r="4357" spans="2:3" x14ac:dyDescent="0.25">
      <c r="B4357" s="250">
        <v>4294</v>
      </c>
      <c r="C4357" s="249">
        <v>113.42248568653802</v>
      </c>
    </row>
    <row r="4358" spans="2:3" x14ac:dyDescent="0.25">
      <c r="B4358" s="250">
        <v>4295</v>
      </c>
      <c r="C4358" s="249">
        <v>104.62940112068685</v>
      </c>
    </row>
    <row r="4359" spans="2:3" x14ac:dyDescent="0.25">
      <c r="B4359" s="250">
        <v>4296</v>
      </c>
      <c r="C4359" s="249">
        <v>139.5869214760238</v>
      </c>
    </row>
    <row r="4360" spans="2:3" x14ac:dyDescent="0.25">
      <c r="B4360" s="250">
        <v>4297</v>
      </c>
      <c r="C4360" s="249">
        <v>124.86376900541187</v>
      </c>
    </row>
    <row r="4361" spans="2:3" x14ac:dyDescent="0.25">
      <c r="B4361" s="250">
        <v>4298</v>
      </c>
      <c r="C4361" s="249">
        <v>122.89496272146491</v>
      </c>
    </row>
    <row r="4362" spans="2:3" x14ac:dyDescent="0.25">
      <c r="B4362" s="250">
        <v>4299</v>
      </c>
      <c r="C4362" s="249">
        <v>118.45249179412077</v>
      </c>
    </row>
    <row r="4363" spans="2:3" x14ac:dyDescent="0.25">
      <c r="B4363" s="250">
        <v>4300</v>
      </c>
      <c r="C4363" s="249">
        <v>98.764871269955407</v>
      </c>
    </row>
    <row r="4364" spans="2:3" x14ac:dyDescent="0.25">
      <c r="B4364" s="250">
        <v>4301</v>
      </c>
      <c r="C4364" s="249">
        <v>108.69777031010383</v>
      </c>
    </row>
    <row r="4365" spans="2:3" x14ac:dyDescent="0.25">
      <c r="B4365" s="250">
        <v>4302</v>
      </c>
      <c r="C4365" s="249">
        <v>91.956689335533042</v>
      </c>
    </row>
    <row r="4366" spans="2:3" x14ac:dyDescent="0.25">
      <c r="B4366" s="250">
        <v>4303</v>
      </c>
      <c r="C4366" s="249">
        <v>124.53128486406074</v>
      </c>
    </row>
    <row r="4367" spans="2:3" x14ac:dyDescent="0.25">
      <c r="B4367" s="250">
        <v>4304</v>
      </c>
      <c r="C4367" s="249">
        <v>105.54895048345442</v>
      </c>
    </row>
    <row r="4368" spans="2:3" x14ac:dyDescent="0.25">
      <c r="B4368" s="250">
        <v>4305</v>
      </c>
      <c r="C4368" s="249">
        <v>156.71046964696109</v>
      </c>
    </row>
    <row r="4369" spans="2:3" x14ac:dyDescent="0.25">
      <c r="B4369" s="250">
        <v>4306</v>
      </c>
      <c r="C4369" s="249">
        <v>148.30842736512511</v>
      </c>
    </row>
    <row r="4370" spans="2:3" x14ac:dyDescent="0.25">
      <c r="B4370" s="250">
        <v>4307</v>
      </c>
      <c r="C4370" s="249">
        <v>90.231866035045002</v>
      </c>
    </row>
    <row r="4371" spans="2:3" x14ac:dyDescent="0.25">
      <c r="B4371" s="250">
        <v>4308</v>
      </c>
      <c r="C4371" s="249">
        <v>106.77492100096342</v>
      </c>
    </row>
    <row r="4372" spans="2:3" x14ac:dyDescent="0.25">
      <c r="B4372" s="250">
        <v>4309</v>
      </c>
      <c r="C4372" s="249">
        <v>81.742996063125887</v>
      </c>
    </row>
    <row r="4373" spans="2:3" x14ac:dyDescent="0.25">
      <c r="B4373" s="250">
        <v>4310</v>
      </c>
      <c r="C4373" s="249">
        <v>135.53720781245636</v>
      </c>
    </row>
    <row r="4374" spans="2:3" x14ac:dyDescent="0.25">
      <c r="B4374" s="250">
        <v>4311</v>
      </c>
      <c r="C4374" s="249">
        <v>181.92558236794301</v>
      </c>
    </row>
    <row r="4375" spans="2:3" x14ac:dyDescent="0.25">
      <c r="B4375" s="250">
        <v>4312</v>
      </c>
      <c r="C4375" s="249">
        <v>164.13018267161277</v>
      </c>
    </row>
    <row r="4376" spans="2:3" x14ac:dyDescent="0.25">
      <c r="B4376" s="250">
        <v>4313</v>
      </c>
      <c r="C4376" s="249">
        <v>124.52371442542075</v>
      </c>
    </row>
    <row r="4377" spans="2:3" x14ac:dyDescent="0.25">
      <c r="B4377" s="250">
        <v>4314</v>
      </c>
      <c r="C4377" s="249">
        <v>86.473192440555067</v>
      </c>
    </row>
    <row r="4378" spans="2:3" x14ac:dyDescent="0.25">
      <c r="B4378" s="250">
        <v>4315</v>
      </c>
      <c r="C4378" s="249">
        <v>134.91691137470949</v>
      </c>
    </row>
    <row r="4379" spans="2:3" x14ac:dyDescent="0.25">
      <c r="B4379" s="250">
        <v>4316</v>
      </c>
      <c r="C4379" s="249">
        <v>90.262127721243246</v>
      </c>
    </row>
    <row r="4380" spans="2:3" x14ac:dyDescent="0.25">
      <c r="B4380" s="250">
        <v>4317</v>
      </c>
      <c r="C4380" s="249">
        <v>133.47475681707283</v>
      </c>
    </row>
    <row r="4381" spans="2:3" x14ac:dyDescent="0.25">
      <c r="B4381" s="250">
        <v>4318</v>
      </c>
      <c r="C4381" s="249">
        <v>95.681869877515865</v>
      </c>
    </row>
    <row r="4382" spans="2:3" x14ac:dyDescent="0.25">
      <c r="B4382" s="250">
        <v>4319</v>
      </c>
      <c r="C4382" s="249">
        <v>106.39509332340558</v>
      </c>
    </row>
    <row r="4383" spans="2:3" x14ac:dyDescent="0.25">
      <c r="B4383" s="250">
        <v>4320</v>
      </c>
      <c r="C4383" s="249">
        <v>170.69941076834147</v>
      </c>
    </row>
    <row r="4384" spans="2:3" x14ac:dyDescent="0.25">
      <c r="B4384" s="250">
        <v>4321</v>
      </c>
      <c r="C4384" s="249">
        <v>89.872420761057668</v>
      </c>
    </row>
    <row r="4385" spans="2:3" x14ac:dyDescent="0.25">
      <c r="B4385" s="250">
        <v>4322</v>
      </c>
      <c r="C4385" s="249">
        <v>114.84402988856687</v>
      </c>
    </row>
    <row r="4386" spans="2:3" x14ac:dyDescent="0.25">
      <c r="B4386" s="250">
        <v>4323</v>
      </c>
      <c r="C4386" s="249">
        <v>110.58079270621703</v>
      </c>
    </row>
    <row r="4387" spans="2:3" x14ac:dyDescent="0.25">
      <c r="B4387" s="250">
        <v>4324</v>
      </c>
      <c r="C4387" s="249">
        <v>160.35055293375302</v>
      </c>
    </row>
    <row r="4388" spans="2:3" x14ac:dyDescent="0.25">
      <c r="B4388" s="250">
        <v>4325</v>
      </c>
      <c r="C4388" s="249">
        <v>154.24414870629187</v>
      </c>
    </row>
    <row r="4389" spans="2:3" x14ac:dyDescent="0.25">
      <c r="B4389" s="250">
        <v>4326</v>
      </c>
      <c r="C4389" s="249">
        <v>114.2883843858133</v>
      </c>
    </row>
    <row r="4390" spans="2:3" x14ac:dyDescent="0.25">
      <c r="B4390" s="250">
        <v>4327</v>
      </c>
      <c r="C4390" s="249">
        <v>123.28022255704693</v>
      </c>
    </row>
    <row r="4391" spans="2:3" x14ac:dyDescent="0.25">
      <c r="B4391" s="250">
        <v>4328</v>
      </c>
      <c r="C4391" s="249">
        <v>104.61735000099267</v>
      </c>
    </row>
    <row r="4392" spans="2:3" x14ac:dyDescent="0.25">
      <c r="B4392" s="250">
        <v>4329</v>
      </c>
      <c r="C4392" s="249">
        <v>138.71693577562348</v>
      </c>
    </row>
    <row r="4393" spans="2:3" x14ac:dyDescent="0.25">
      <c r="B4393" s="250">
        <v>4330</v>
      </c>
      <c r="C4393" s="249">
        <v>143.38443857256163</v>
      </c>
    </row>
    <row r="4394" spans="2:3" x14ac:dyDescent="0.25">
      <c r="B4394" s="250">
        <v>4331</v>
      </c>
      <c r="C4394" s="249">
        <v>116.49686567820791</v>
      </c>
    </row>
    <row r="4395" spans="2:3" x14ac:dyDescent="0.25">
      <c r="B4395" s="250">
        <v>4332</v>
      </c>
      <c r="C4395" s="249">
        <v>89.673446188627054</v>
      </c>
    </row>
    <row r="4396" spans="2:3" x14ac:dyDescent="0.25">
      <c r="B4396" s="250">
        <v>4333</v>
      </c>
      <c r="C4396" s="249">
        <v>112.87322685205356</v>
      </c>
    </row>
    <row r="4397" spans="2:3" x14ac:dyDescent="0.25">
      <c r="B4397" s="250">
        <v>4334</v>
      </c>
      <c r="C4397" s="249">
        <v>90.261673269386122</v>
      </c>
    </row>
    <row r="4398" spans="2:3" x14ac:dyDescent="0.25">
      <c r="B4398" s="250">
        <v>4335</v>
      </c>
      <c r="C4398" s="249">
        <v>131.36184372182012</v>
      </c>
    </row>
    <row r="4399" spans="2:3" x14ac:dyDescent="0.25">
      <c r="B4399" s="250">
        <v>4336</v>
      </c>
      <c r="C4399" s="249">
        <v>130.27235084465767</v>
      </c>
    </row>
    <row r="4400" spans="2:3" x14ac:dyDescent="0.25">
      <c r="B4400" s="250">
        <v>4337</v>
      </c>
      <c r="C4400" s="249">
        <v>91.669787456691921</v>
      </c>
    </row>
    <row r="4401" spans="2:3" x14ac:dyDescent="0.25">
      <c r="B4401" s="250">
        <v>4338</v>
      </c>
      <c r="C4401" s="249">
        <v>151.41646062299844</v>
      </c>
    </row>
    <row r="4402" spans="2:3" x14ac:dyDescent="0.25">
      <c r="B4402" s="250">
        <v>4339</v>
      </c>
      <c r="C4402" s="249">
        <v>93.369954380680753</v>
      </c>
    </row>
    <row r="4403" spans="2:3" x14ac:dyDescent="0.25">
      <c r="B4403" s="250">
        <v>4340</v>
      </c>
      <c r="C4403" s="249">
        <v>128.45667443513923</v>
      </c>
    </row>
    <row r="4404" spans="2:3" x14ac:dyDescent="0.25">
      <c r="B4404" s="250">
        <v>4341</v>
      </c>
      <c r="C4404" s="249">
        <v>87.692645732518272</v>
      </c>
    </row>
    <row r="4405" spans="2:3" x14ac:dyDescent="0.25">
      <c r="B4405" s="250">
        <v>4342</v>
      </c>
      <c r="C4405" s="249">
        <v>111.35730206726312</v>
      </c>
    </row>
    <row r="4406" spans="2:3" x14ac:dyDescent="0.25">
      <c r="B4406" s="250">
        <v>4343</v>
      </c>
      <c r="C4406" s="249">
        <v>76.078312563694141</v>
      </c>
    </row>
    <row r="4407" spans="2:3" x14ac:dyDescent="0.25">
      <c r="B4407" s="250">
        <v>4344</v>
      </c>
      <c r="C4407" s="249">
        <v>147.47382412324183</v>
      </c>
    </row>
    <row r="4408" spans="2:3" x14ac:dyDescent="0.25">
      <c r="B4408" s="250">
        <v>4345</v>
      </c>
      <c r="C4408" s="249">
        <v>77.615337014445103</v>
      </c>
    </row>
    <row r="4409" spans="2:3" x14ac:dyDescent="0.25">
      <c r="B4409" s="250">
        <v>4346</v>
      </c>
      <c r="C4409" s="249">
        <v>110.61457470094572</v>
      </c>
    </row>
    <row r="4410" spans="2:3" x14ac:dyDescent="0.25">
      <c r="B4410" s="250">
        <v>4347</v>
      </c>
      <c r="C4410" s="249">
        <v>96.833738001126207</v>
      </c>
    </row>
    <row r="4411" spans="2:3" x14ac:dyDescent="0.25">
      <c r="B4411" s="250">
        <v>4348</v>
      </c>
      <c r="C4411" s="249">
        <v>120.06577576009578</v>
      </c>
    </row>
    <row r="4412" spans="2:3" x14ac:dyDescent="0.25">
      <c r="B4412" s="250">
        <v>4349</v>
      </c>
      <c r="C4412" s="249">
        <v>91.905085062227215</v>
      </c>
    </row>
    <row r="4413" spans="2:3" x14ac:dyDescent="0.25">
      <c r="B4413" s="250">
        <v>4350</v>
      </c>
      <c r="C4413" s="249">
        <v>137.0353917220794</v>
      </c>
    </row>
    <row r="4414" spans="2:3" x14ac:dyDescent="0.25">
      <c r="B4414" s="250">
        <v>4351</v>
      </c>
      <c r="C4414" s="249">
        <v>131.55231752376994</v>
      </c>
    </row>
    <row r="4415" spans="2:3" x14ac:dyDescent="0.25">
      <c r="B4415" s="250">
        <v>4352</v>
      </c>
      <c r="C4415" s="249">
        <v>103.40370634612945</v>
      </c>
    </row>
    <row r="4416" spans="2:3" x14ac:dyDescent="0.25">
      <c r="B4416" s="250">
        <v>4353</v>
      </c>
      <c r="C4416" s="249">
        <v>115.68760625090795</v>
      </c>
    </row>
    <row r="4417" spans="2:3" x14ac:dyDescent="0.25">
      <c r="B4417" s="250">
        <v>4354</v>
      </c>
      <c r="C4417" s="249">
        <v>113.79877663744661</v>
      </c>
    </row>
    <row r="4418" spans="2:3" x14ac:dyDescent="0.25">
      <c r="B4418" s="250">
        <v>4355</v>
      </c>
      <c r="C4418" s="249">
        <v>122.94397333892346</v>
      </c>
    </row>
    <row r="4419" spans="2:3" x14ac:dyDescent="0.25">
      <c r="B4419" s="250">
        <v>4356</v>
      </c>
      <c r="C4419" s="249">
        <v>120.75833455207263</v>
      </c>
    </row>
    <row r="4420" spans="2:3" x14ac:dyDescent="0.25">
      <c r="B4420" s="250">
        <v>4357</v>
      </c>
      <c r="C4420" s="249">
        <v>100.80463491863196</v>
      </c>
    </row>
    <row r="4421" spans="2:3" x14ac:dyDescent="0.25">
      <c r="B4421" s="250">
        <v>4358</v>
      </c>
      <c r="C4421" s="249">
        <v>93.061576356728963</v>
      </c>
    </row>
    <row r="4422" spans="2:3" x14ac:dyDescent="0.25">
      <c r="B4422" s="250">
        <v>4359</v>
      </c>
      <c r="C4422" s="249">
        <v>121.80351791096804</v>
      </c>
    </row>
    <row r="4423" spans="2:3" x14ac:dyDescent="0.25">
      <c r="B4423" s="250">
        <v>4360</v>
      </c>
      <c r="C4423" s="249">
        <v>93.378258203615928</v>
      </c>
    </row>
    <row r="4424" spans="2:3" x14ac:dyDescent="0.25">
      <c r="B4424" s="250">
        <v>4361</v>
      </c>
      <c r="C4424" s="249">
        <v>170.66742123047703</v>
      </c>
    </row>
    <row r="4425" spans="2:3" x14ac:dyDescent="0.25">
      <c r="B4425" s="250">
        <v>4362</v>
      </c>
      <c r="C4425" s="249">
        <v>142.68062968035738</v>
      </c>
    </row>
    <row r="4426" spans="2:3" x14ac:dyDescent="0.25">
      <c r="B4426" s="250">
        <v>4363</v>
      </c>
      <c r="C4426" s="249">
        <v>104.60360781562004</v>
      </c>
    </row>
    <row r="4427" spans="2:3" x14ac:dyDescent="0.25">
      <c r="B4427" s="250">
        <v>4364</v>
      </c>
      <c r="C4427" s="249">
        <v>121.03465298421794</v>
      </c>
    </row>
    <row r="4428" spans="2:3" x14ac:dyDescent="0.25">
      <c r="B4428" s="250">
        <v>4365</v>
      </c>
      <c r="C4428" s="249">
        <v>117.97837597516596</v>
      </c>
    </row>
    <row r="4429" spans="2:3" x14ac:dyDescent="0.25">
      <c r="B4429" s="250">
        <v>4366</v>
      </c>
      <c r="C4429" s="249">
        <v>139.46983387693714</v>
      </c>
    </row>
    <row r="4430" spans="2:3" x14ac:dyDescent="0.25">
      <c r="B4430" s="250">
        <v>4367</v>
      </c>
      <c r="C4430" s="249">
        <v>140.39196368649687</v>
      </c>
    </row>
    <row r="4431" spans="2:3" x14ac:dyDescent="0.25">
      <c r="B4431" s="250">
        <v>4368</v>
      </c>
      <c r="C4431" s="249">
        <v>99.662716852753562</v>
      </c>
    </row>
    <row r="4432" spans="2:3" x14ac:dyDescent="0.25">
      <c r="B4432" s="250">
        <v>4369</v>
      </c>
      <c r="C4432" s="249">
        <v>146.73848093039032</v>
      </c>
    </row>
    <row r="4433" spans="2:3" x14ac:dyDescent="0.25">
      <c r="B4433" s="250">
        <v>4370</v>
      </c>
      <c r="C4433" s="249">
        <v>152.12351745736177</v>
      </c>
    </row>
    <row r="4434" spans="2:3" x14ac:dyDescent="0.25">
      <c r="B4434" s="250">
        <v>4371</v>
      </c>
      <c r="C4434" s="249">
        <v>129.3528611840143</v>
      </c>
    </row>
    <row r="4435" spans="2:3" x14ac:dyDescent="0.25">
      <c r="B4435" s="250">
        <v>4372</v>
      </c>
      <c r="C4435" s="249">
        <v>138.00688450311526</v>
      </c>
    </row>
    <row r="4436" spans="2:3" x14ac:dyDescent="0.25">
      <c r="B4436" s="250">
        <v>4373</v>
      </c>
      <c r="C4436" s="249">
        <v>115.21712290304143</v>
      </c>
    </row>
    <row r="4437" spans="2:3" x14ac:dyDescent="0.25">
      <c r="B4437" s="250">
        <v>4374</v>
      </c>
      <c r="C4437" s="249">
        <v>124.68844825667621</v>
      </c>
    </row>
    <row r="4438" spans="2:3" x14ac:dyDescent="0.25">
      <c r="B4438" s="250">
        <v>4375</v>
      </c>
      <c r="C4438" s="249">
        <v>117.87954595737826</v>
      </c>
    </row>
    <row r="4439" spans="2:3" x14ac:dyDescent="0.25">
      <c r="B4439" s="250">
        <v>4376</v>
      </c>
      <c r="C4439" s="249">
        <v>113.81095910935034</v>
      </c>
    </row>
    <row r="4440" spans="2:3" x14ac:dyDescent="0.25">
      <c r="B4440" s="250">
        <v>4377</v>
      </c>
      <c r="C4440" s="249">
        <v>101.52838248542889</v>
      </c>
    </row>
    <row r="4441" spans="2:3" x14ac:dyDescent="0.25">
      <c r="B4441" s="250">
        <v>4378</v>
      </c>
      <c r="C4441" s="249">
        <v>124.30545538230663</v>
      </c>
    </row>
    <row r="4442" spans="2:3" x14ac:dyDescent="0.25">
      <c r="B4442" s="250">
        <v>4379</v>
      </c>
      <c r="C4442" s="249">
        <v>153.31006335334212</v>
      </c>
    </row>
    <row r="4443" spans="2:3" x14ac:dyDescent="0.25">
      <c r="B4443" s="250">
        <v>4380</v>
      </c>
      <c r="C4443" s="249">
        <v>118.18820198854918</v>
      </c>
    </row>
    <row r="4444" spans="2:3" x14ac:dyDescent="0.25">
      <c r="B4444" s="250">
        <v>4381</v>
      </c>
      <c r="C4444" s="249">
        <v>144.07943464850047</v>
      </c>
    </row>
    <row r="4445" spans="2:3" x14ac:dyDescent="0.25">
      <c r="B4445" s="250">
        <v>4382</v>
      </c>
      <c r="C4445" s="249">
        <v>103.34683429371466</v>
      </c>
    </row>
    <row r="4446" spans="2:3" x14ac:dyDescent="0.25">
      <c r="B4446" s="250">
        <v>4383</v>
      </c>
      <c r="C4446" s="249">
        <v>115.6389218943967</v>
      </c>
    </row>
    <row r="4447" spans="2:3" x14ac:dyDescent="0.25">
      <c r="B4447" s="250">
        <v>4384</v>
      </c>
      <c r="C4447" s="249">
        <v>135.23330495400222</v>
      </c>
    </row>
    <row r="4448" spans="2:3" x14ac:dyDescent="0.25">
      <c r="B4448" s="250">
        <v>4385</v>
      </c>
      <c r="C4448" s="249">
        <v>126.42065606255885</v>
      </c>
    </row>
    <row r="4449" spans="2:3" x14ac:dyDescent="0.25">
      <c r="B4449" s="250">
        <v>4386</v>
      </c>
      <c r="C4449" s="249">
        <v>120.25055897173694</v>
      </c>
    </row>
    <row r="4450" spans="2:3" x14ac:dyDescent="0.25">
      <c r="B4450" s="250">
        <v>4387</v>
      </c>
      <c r="C4450" s="249">
        <v>127.96833710388007</v>
      </c>
    </row>
    <row r="4451" spans="2:3" x14ac:dyDescent="0.25">
      <c r="B4451" s="250">
        <v>4388</v>
      </c>
      <c r="C4451" s="249">
        <v>97.741178583627558</v>
      </c>
    </row>
    <row r="4452" spans="2:3" x14ac:dyDescent="0.25">
      <c r="B4452" s="250">
        <v>4389</v>
      </c>
      <c r="C4452" s="249">
        <v>137.40750935016467</v>
      </c>
    </row>
    <row r="4453" spans="2:3" x14ac:dyDescent="0.25">
      <c r="B4453" s="250">
        <v>4390</v>
      </c>
      <c r="C4453" s="249">
        <v>128.24183859619401</v>
      </c>
    </row>
    <row r="4454" spans="2:3" x14ac:dyDescent="0.25">
      <c r="B4454" s="250">
        <v>4391</v>
      </c>
      <c r="C4454" s="249">
        <v>100.21332831966163</v>
      </c>
    </row>
    <row r="4455" spans="2:3" x14ac:dyDescent="0.25">
      <c r="B4455" s="250">
        <v>4392</v>
      </c>
      <c r="C4455" s="249">
        <v>141.8228366462136</v>
      </c>
    </row>
    <row r="4456" spans="2:3" x14ac:dyDescent="0.25">
      <c r="B4456" s="250">
        <v>4393</v>
      </c>
      <c r="C4456" s="249">
        <v>150.21695781516945</v>
      </c>
    </row>
    <row r="4457" spans="2:3" x14ac:dyDescent="0.25">
      <c r="B4457" s="250">
        <v>4394</v>
      </c>
      <c r="C4457" s="249">
        <v>131.37771029330568</v>
      </c>
    </row>
    <row r="4458" spans="2:3" x14ac:dyDescent="0.25">
      <c r="B4458" s="250">
        <v>4395</v>
      </c>
      <c r="C4458" s="249">
        <v>112.11314492632089</v>
      </c>
    </row>
    <row r="4459" spans="2:3" x14ac:dyDescent="0.25">
      <c r="B4459" s="250">
        <v>4396</v>
      </c>
      <c r="C4459" s="249">
        <v>121.72702560640029</v>
      </c>
    </row>
    <row r="4460" spans="2:3" x14ac:dyDescent="0.25">
      <c r="B4460" s="250">
        <v>4397</v>
      </c>
      <c r="C4460" s="249">
        <v>103.73283533626993</v>
      </c>
    </row>
    <row r="4461" spans="2:3" x14ac:dyDescent="0.25">
      <c r="B4461" s="250">
        <v>4398</v>
      </c>
      <c r="C4461" s="249">
        <v>139.33347688556813</v>
      </c>
    </row>
    <row r="4462" spans="2:3" x14ac:dyDescent="0.25">
      <c r="B4462" s="250">
        <v>4399</v>
      </c>
      <c r="C4462" s="249">
        <v>104.3642029651372</v>
      </c>
    </row>
    <row r="4463" spans="2:3" x14ac:dyDescent="0.25">
      <c r="B4463" s="250">
        <v>4400</v>
      </c>
      <c r="C4463" s="249">
        <v>115.02243664290916</v>
      </c>
    </row>
    <row r="4464" spans="2:3" x14ac:dyDescent="0.25">
      <c r="B4464" s="250">
        <v>4401</v>
      </c>
      <c r="C4464" s="249">
        <v>99.073374534117832</v>
      </c>
    </row>
    <row r="4465" spans="2:3" x14ac:dyDescent="0.25">
      <c r="B4465" s="250">
        <v>4402</v>
      </c>
      <c r="C4465" s="249">
        <v>186.48681146941365</v>
      </c>
    </row>
    <row r="4466" spans="2:3" x14ac:dyDescent="0.25">
      <c r="B4466" s="250">
        <v>4403</v>
      </c>
      <c r="C4466" s="249">
        <v>161.37382793052109</v>
      </c>
    </row>
    <row r="4467" spans="2:3" x14ac:dyDescent="0.25">
      <c r="B4467" s="250">
        <v>4404</v>
      </c>
      <c r="C4467" s="249">
        <v>132.61725036552843</v>
      </c>
    </row>
    <row r="4468" spans="2:3" x14ac:dyDescent="0.25">
      <c r="B4468" s="250">
        <v>4405</v>
      </c>
      <c r="C4468" s="249">
        <v>139.89017943994637</v>
      </c>
    </row>
    <row r="4469" spans="2:3" x14ac:dyDescent="0.25">
      <c r="B4469" s="250">
        <v>4406</v>
      </c>
      <c r="C4469" s="249">
        <v>110.83999814670953</v>
      </c>
    </row>
    <row r="4470" spans="2:3" x14ac:dyDescent="0.25">
      <c r="B4470" s="250">
        <v>4407</v>
      </c>
      <c r="C4470" s="249">
        <v>133.51151941744499</v>
      </c>
    </row>
    <row r="4471" spans="2:3" x14ac:dyDescent="0.25">
      <c r="B4471" s="250">
        <v>4408</v>
      </c>
      <c r="C4471" s="249">
        <v>152.91344022155738</v>
      </c>
    </row>
    <row r="4472" spans="2:3" x14ac:dyDescent="0.25">
      <c r="B4472" s="250">
        <v>4409</v>
      </c>
      <c r="C4472" s="249">
        <v>116.35538776629691</v>
      </c>
    </row>
    <row r="4473" spans="2:3" x14ac:dyDescent="0.25">
      <c r="B4473" s="250">
        <v>4410</v>
      </c>
      <c r="C4473" s="249">
        <v>145.71583640600204</v>
      </c>
    </row>
    <row r="4474" spans="2:3" x14ac:dyDescent="0.25">
      <c r="B4474" s="250">
        <v>4411</v>
      </c>
      <c r="C4474" s="249">
        <v>97.439439192566496</v>
      </c>
    </row>
    <row r="4475" spans="2:3" x14ac:dyDescent="0.25">
      <c r="B4475" s="250">
        <v>4412</v>
      </c>
      <c r="C4475" s="249">
        <v>113.91054303393894</v>
      </c>
    </row>
    <row r="4476" spans="2:3" x14ac:dyDescent="0.25">
      <c r="B4476" s="250">
        <v>4413</v>
      </c>
      <c r="C4476" s="249">
        <v>102.54460615937623</v>
      </c>
    </row>
    <row r="4477" spans="2:3" x14ac:dyDescent="0.25">
      <c r="B4477" s="250">
        <v>4414</v>
      </c>
      <c r="C4477" s="249">
        <v>116.07096142633847</v>
      </c>
    </row>
    <row r="4478" spans="2:3" x14ac:dyDescent="0.25">
      <c r="B4478" s="250">
        <v>4415</v>
      </c>
      <c r="C4478" s="249">
        <v>88.461446524100666</v>
      </c>
    </row>
    <row r="4479" spans="2:3" x14ac:dyDescent="0.25">
      <c r="B4479" s="250">
        <v>4416</v>
      </c>
      <c r="C4479" s="249">
        <v>106.11134138036397</v>
      </c>
    </row>
    <row r="4480" spans="2:3" x14ac:dyDescent="0.25">
      <c r="B4480" s="250">
        <v>4417</v>
      </c>
      <c r="C4480" s="249">
        <v>130.25359918606196</v>
      </c>
    </row>
    <row r="4481" spans="2:3" x14ac:dyDescent="0.25">
      <c r="B4481" s="250">
        <v>4418</v>
      </c>
      <c r="C4481" s="249">
        <v>117.40051384054671</v>
      </c>
    </row>
    <row r="4482" spans="2:3" x14ac:dyDescent="0.25">
      <c r="B4482" s="250">
        <v>4419</v>
      </c>
      <c r="C4482" s="249">
        <v>87.007268973813041</v>
      </c>
    </row>
    <row r="4483" spans="2:3" x14ac:dyDescent="0.25">
      <c r="B4483" s="250">
        <v>4420</v>
      </c>
      <c r="C4483" s="249">
        <v>117.62549873465164</v>
      </c>
    </row>
    <row r="4484" spans="2:3" x14ac:dyDescent="0.25">
      <c r="B4484" s="250">
        <v>4421</v>
      </c>
      <c r="C4484" s="249">
        <v>122.73235005592461</v>
      </c>
    </row>
    <row r="4485" spans="2:3" x14ac:dyDescent="0.25">
      <c r="B4485" s="250">
        <v>4422</v>
      </c>
      <c r="C4485" s="249">
        <v>72.0776319690804</v>
      </c>
    </row>
    <row r="4486" spans="2:3" x14ac:dyDescent="0.25">
      <c r="B4486" s="250">
        <v>4423</v>
      </c>
      <c r="C4486" s="249">
        <v>135.23562956226684</v>
      </c>
    </row>
    <row r="4487" spans="2:3" x14ac:dyDescent="0.25">
      <c r="B4487" s="250">
        <v>4424</v>
      </c>
      <c r="C4487" s="249">
        <v>108.74966889163773</v>
      </c>
    </row>
    <row r="4488" spans="2:3" x14ac:dyDescent="0.25">
      <c r="B4488" s="250">
        <v>4425</v>
      </c>
      <c r="C4488" s="249">
        <v>108.01664694295599</v>
      </c>
    </row>
    <row r="4489" spans="2:3" x14ac:dyDescent="0.25">
      <c r="B4489" s="250">
        <v>4426</v>
      </c>
      <c r="C4489" s="249">
        <v>104.65771209783796</v>
      </c>
    </row>
    <row r="4490" spans="2:3" x14ac:dyDescent="0.25">
      <c r="B4490" s="250">
        <v>4427</v>
      </c>
      <c r="C4490" s="249">
        <v>127.01370385832342</v>
      </c>
    </row>
    <row r="4491" spans="2:3" x14ac:dyDescent="0.25">
      <c r="B4491" s="250">
        <v>4428</v>
      </c>
      <c r="C4491" s="249">
        <v>133.51152301961014</v>
      </c>
    </row>
    <row r="4492" spans="2:3" x14ac:dyDescent="0.25">
      <c r="B4492" s="250">
        <v>4429</v>
      </c>
      <c r="C4492" s="249">
        <v>109.79658704098807</v>
      </c>
    </row>
    <row r="4493" spans="2:3" x14ac:dyDescent="0.25">
      <c r="B4493" s="250">
        <v>4430</v>
      </c>
      <c r="C4493" s="249">
        <v>110.39382125152554</v>
      </c>
    </row>
    <row r="4494" spans="2:3" x14ac:dyDescent="0.25">
      <c r="B4494" s="250">
        <v>4431</v>
      </c>
      <c r="C4494" s="249">
        <v>139.38335878430726</v>
      </c>
    </row>
    <row r="4495" spans="2:3" x14ac:dyDescent="0.25">
      <c r="B4495" s="250">
        <v>4432</v>
      </c>
      <c r="C4495" s="249">
        <v>78.245133795155965</v>
      </c>
    </row>
    <row r="4496" spans="2:3" x14ac:dyDescent="0.25">
      <c r="B4496" s="250">
        <v>4433</v>
      </c>
      <c r="C4496" s="249">
        <v>127.89511689619511</v>
      </c>
    </row>
    <row r="4497" spans="2:3" x14ac:dyDescent="0.25">
      <c r="B4497" s="250">
        <v>4434</v>
      </c>
      <c r="C4497" s="249">
        <v>141.28832564579801</v>
      </c>
    </row>
    <row r="4498" spans="2:3" x14ac:dyDescent="0.25">
      <c r="B4498" s="250">
        <v>4435</v>
      </c>
      <c r="C4498" s="249">
        <v>77.936675071329688</v>
      </c>
    </row>
    <row r="4499" spans="2:3" x14ac:dyDescent="0.25">
      <c r="B4499" s="250">
        <v>4436</v>
      </c>
      <c r="C4499" s="249">
        <v>115.98050907964998</v>
      </c>
    </row>
    <row r="4500" spans="2:3" x14ac:dyDescent="0.25">
      <c r="B4500" s="250">
        <v>4437</v>
      </c>
      <c r="C4500" s="249">
        <v>136.69481584060381</v>
      </c>
    </row>
    <row r="4501" spans="2:3" x14ac:dyDescent="0.25">
      <c r="B4501" s="250">
        <v>4438</v>
      </c>
      <c r="C4501" s="249">
        <v>104.32823747338686</v>
      </c>
    </row>
    <row r="4502" spans="2:3" x14ac:dyDescent="0.25">
      <c r="B4502" s="250">
        <v>4439</v>
      </c>
      <c r="C4502" s="249">
        <v>112.79194996542948</v>
      </c>
    </row>
    <row r="4503" spans="2:3" x14ac:dyDescent="0.25">
      <c r="B4503" s="250">
        <v>4440</v>
      </c>
      <c r="C4503" s="249">
        <v>103.42629247923195</v>
      </c>
    </row>
    <row r="4504" spans="2:3" x14ac:dyDescent="0.25">
      <c r="B4504" s="250">
        <v>4441</v>
      </c>
      <c r="C4504" s="249">
        <v>120.53644531713685</v>
      </c>
    </row>
    <row r="4505" spans="2:3" x14ac:dyDescent="0.25">
      <c r="B4505" s="250">
        <v>4442</v>
      </c>
      <c r="C4505" s="249">
        <v>157.83529513942753</v>
      </c>
    </row>
    <row r="4506" spans="2:3" x14ac:dyDescent="0.25">
      <c r="B4506" s="250">
        <v>4443</v>
      </c>
      <c r="C4506" s="249">
        <v>133.97907030562925</v>
      </c>
    </row>
    <row r="4507" spans="2:3" x14ac:dyDescent="0.25">
      <c r="B4507" s="250">
        <v>4444</v>
      </c>
      <c r="C4507" s="249">
        <v>131.14529792267217</v>
      </c>
    </row>
    <row r="4508" spans="2:3" x14ac:dyDescent="0.25">
      <c r="B4508" s="250">
        <v>4445</v>
      </c>
      <c r="C4508" s="249">
        <v>140.40669871165326</v>
      </c>
    </row>
    <row r="4509" spans="2:3" x14ac:dyDescent="0.25">
      <c r="B4509" s="250">
        <v>4446</v>
      </c>
      <c r="C4509" s="249">
        <v>95.429582550781973</v>
      </c>
    </row>
    <row r="4510" spans="2:3" x14ac:dyDescent="0.25">
      <c r="B4510" s="250">
        <v>4447</v>
      </c>
      <c r="C4510" s="249">
        <v>112.67749227837939</v>
      </c>
    </row>
    <row r="4511" spans="2:3" x14ac:dyDescent="0.25">
      <c r="B4511" s="250">
        <v>4448</v>
      </c>
      <c r="C4511" s="249">
        <v>102.13628270704913</v>
      </c>
    </row>
    <row r="4512" spans="2:3" x14ac:dyDescent="0.25">
      <c r="B4512" s="250">
        <v>4449</v>
      </c>
      <c r="C4512" s="249">
        <v>125.16320343463475</v>
      </c>
    </row>
    <row r="4513" spans="2:3" x14ac:dyDescent="0.25">
      <c r="B4513" s="250">
        <v>4450</v>
      </c>
      <c r="C4513" s="249">
        <v>89.180641277140111</v>
      </c>
    </row>
    <row r="4514" spans="2:3" x14ac:dyDescent="0.25">
      <c r="B4514" s="250">
        <v>4451</v>
      </c>
      <c r="C4514" s="249">
        <v>100.66633822577595</v>
      </c>
    </row>
    <row r="4515" spans="2:3" x14ac:dyDescent="0.25">
      <c r="B4515" s="250">
        <v>4452</v>
      </c>
      <c r="C4515" s="249">
        <v>130.29560412240571</v>
      </c>
    </row>
    <row r="4516" spans="2:3" x14ac:dyDescent="0.25">
      <c r="B4516" s="250">
        <v>4453</v>
      </c>
      <c r="C4516" s="249">
        <v>127.58347175991182</v>
      </c>
    </row>
    <row r="4517" spans="2:3" x14ac:dyDescent="0.25">
      <c r="B4517" s="250">
        <v>4454</v>
      </c>
      <c r="C4517" s="249">
        <v>149.16214987487962</v>
      </c>
    </row>
    <row r="4518" spans="2:3" x14ac:dyDescent="0.25">
      <c r="B4518" s="250">
        <v>4455</v>
      </c>
      <c r="C4518" s="249">
        <v>167.89008289770226</v>
      </c>
    </row>
    <row r="4519" spans="2:3" x14ac:dyDescent="0.25">
      <c r="B4519" s="250">
        <v>4456</v>
      </c>
      <c r="C4519" s="249">
        <v>147.11110709554947</v>
      </c>
    </row>
    <row r="4520" spans="2:3" x14ac:dyDescent="0.25">
      <c r="B4520" s="250">
        <v>4457</v>
      </c>
      <c r="C4520" s="249">
        <v>148.62488426383143</v>
      </c>
    </row>
    <row r="4521" spans="2:3" x14ac:dyDescent="0.25">
      <c r="B4521" s="250">
        <v>4458</v>
      </c>
      <c r="C4521" s="249">
        <v>95.474225867213278</v>
      </c>
    </row>
    <row r="4522" spans="2:3" x14ac:dyDescent="0.25">
      <c r="B4522" s="250">
        <v>4459</v>
      </c>
      <c r="C4522" s="249">
        <v>133.35772055967098</v>
      </c>
    </row>
    <row r="4523" spans="2:3" x14ac:dyDescent="0.25">
      <c r="B4523" s="250">
        <v>4460</v>
      </c>
      <c r="C4523" s="249">
        <v>89.925536070527357</v>
      </c>
    </row>
    <row r="4524" spans="2:3" x14ac:dyDescent="0.25">
      <c r="B4524" s="250">
        <v>4461</v>
      </c>
      <c r="C4524" s="249">
        <v>107.82064099065653</v>
      </c>
    </row>
    <row r="4525" spans="2:3" x14ac:dyDescent="0.25">
      <c r="B4525" s="250">
        <v>4462</v>
      </c>
      <c r="C4525" s="249">
        <v>129.86633643763255</v>
      </c>
    </row>
    <row r="4526" spans="2:3" x14ac:dyDescent="0.25">
      <c r="B4526" s="250">
        <v>4463</v>
      </c>
      <c r="C4526" s="249">
        <v>130.40568495755045</v>
      </c>
    </row>
    <row r="4527" spans="2:3" x14ac:dyDescent="0.25">
      <c r="B4527" s="250">
        <v>4464</v>
      </c>
      <c r="C4527" s="249">
        <v>117.3567050379896</v>
      </c>
    </row>
    <row r="4528" spans="2:3" x14ac:dyDescent="0.25">
      <c r="B4528" s="250">
        <v>4465</v>
      </c>
      <c r="C4528" s="249">
        <v>99.984438949967455</v>
      </c>
    </row>
    <row r="4529" spans="2:3" x14ac:dyDescent="0.25">
      <c r="B4529" s="250">
        <v>4466</v>
      </c>
      <c r="C4529" s="249">
        <v>145.25128379366402</v>
      </c>
    </row>
    <row r="4530" spans="2:3" x14ac:dyDescent="0.25">
      <c r="B4530" s="250">
        <v>4467</v>
      </c>
      <c r="C4530" s="249">
        <v>109.18087526321527</v>
      </c>
    </row>
    <row r="4531" spans="2:3" x14ac:dyDescent="0.25">
      <c r="B4531" s="250">
        <v>4468</v>
      </c>
      <c r="C4531" s="249">
        <v>159.021408414202</v>
      </c>
    </row>
    <row r="4532" spans="2:3" x14ac:dyDescent="0.25">
      <c r="B4532" s="250">
        <v>4469</v>
      </c>
      <c r="C4532" s="249">
        <v>89.715616602375164</v>
      </c>
    </row>
    <row r="4533" spans="2:3" x14ac:dyDescent="0.25">
      <c r="B4533" s="250">
        <v>4470</v>
      </c>
      <c r="C4533" s="249">
        <v>98.339936718852812</v>
      </c>
    </row>
    <row r="4534" spans="2:3" x14ac:dyDescent="0.25">
      <c r="B4534" s="250">
        <v>4471</v>
      </c>
      <c r="C4534" s="249">
        <v>108.87217522678465</v>
      </c>
    </row>
    <row r="4535" spans="2:3" x14ac:dyDescent="0.25">
      <c r="B4535" s="250">
        <v>4472</v>
      </c>
      <c r="C4535" s="249">
        <v>95.293044176114421</v>
      </c>
    </row>
    <row r="4536" spans="2:3" x14ac:dyDescent="0.25">
      <c r="B4536" s="250">
        <v>4473</v>
      </c>
      <c r="C4536" s="249">
        <v>125.99513642088914</v>
      </c>
    </row>
    <row r="4537" spans="2:3" x14ac:dyDescent="0.25">
      <c r="B4537" s="250">
        <v>4474</v>
      </c>
      <c r="C4537" s="249">
        <v>115.533994574047</v>
      </c>
    </row>
    <row r="4538" spans="2:3" x14ac:dyDescent="0.25">
      <c r="B4538" s="250">
        <v>4475</v>
      </c>
      <c r="C4538" s="249">
        <v>87.512872611156439</v>
      </c>
    </row>
    <row r="4539" spans="2:3" x14ac:dyDescent="0.25">
      <c r="B4539" s="250">
        <v>4476</v>
      </c>
      <c r="C4539" s="249">
        <v>149.50504575384258</v>
      </c>
    </row>
    <row r="4540" spans="2:3" x14ac:dyDescent="0.25">
      <c r="B4540" s="250">
        <v>4477</v>
      </c>
      <c r="C4540" s="249">
        <v>101.69391530538149</v>
      </c>
    </row>
    <row r="4541" spans="2:3" x14ac:dyDescent="0.25">
      <c r="B4541" s="250">
        <v>4478</v>
      </c>
      <c r="C4541" s="249">
        <v>69.781337053934237</v>
      </c>
    </row>
    <row r="4542" spans="2:3" x14ac:dyDescent="0.25">
      <c r="B4542" s="250">
        <v>4479</v>
      </c>
      <c r="C4542" s="249">
        <v>91.250361655786463</v>
      </c>
    </row>
    <row r="4543" spans="2:3" x14ac:dyDescent="0.25">
      <c r="B4543" s="250">
        <v>4480</v>
      </c>
      <c r="C4543" s="249">
        <v>88.996273554274808</v>
      </c>
    </row>
    <row r="4544" spans="2:3" x14ac:dyDescent="0.25">
      <c r="B4544" s="250">
        <v>4481</v>
      </c>
      <c r="C4544" s="249">
        <v>141.30951727049188</v>
      </c>
    </row>
    <row r="4545" spans="2:3" x14ac:dyDescent="0.25">
      <c r="B4545" s="250">
        <v>4482</v>
      </c>
      <c r="C4545" s="249">
        <v>104.1488426456424</v>
      </c>
    </row>
    <row r="4546" spans="2:3" x14ac:dyDescent="0.25">
      <c r="B4546" s="250">
        <v>4483</v>
      </c>
      <c r="C4546" s="249">
        <v>132.64624160610614</v>
      </c>
    </row>
    <row r="4547" spans="2:3" x14ac:dyDescent="0.25">
      <c r="B4547" s="250">
        <v>4484</v>
      </c>
      <c r="C4547" s="249">
        <v>121.65251045990618</v>
      </c>
    </row>
    <row r="4548" spans="2:3" x14ac:dyDescent="0.25">
      <c r="B4548" s="250">
        <v>4485</v>
      </c>
      <c r="C4548" s="249">
        <v>96.253701681518194</v>
      </c>
    </row>
    <row r="4549" spans="2:3" x14ac:dyDescent="0.25">
      <c r="B4549" s="250">
        <v>4486</v>
      </c>
      <c r="C4549" s="249">
        <v>127.13047976074395</v>
      </c>
    </row>
    <row r="4550" spans="2:3" x14ac:dyDescent="0.25">
      <c r="B4550" s="250">
        <v>4487</v>
      </c>
      <c r="C4550" s="249">
        <v>102.32812159624461</v>
      </c>
    </row>
    <row r="4551" spans="2:3" x14ac:dyDescent="0.25">
      <c r="B4551" s="250">
        <v>4488</v>
      </c>
      <c r="C4551" s="249">
        <v>127.8902529501743</v>
      </c>
    </row>
    <row r="4552" spans="2:3" x14ac:dyDescent="0.25">
      <c r="B4552" s="250">
        <v>4489</v>
      </c>
      <c r="C4552" s="249">
        <v>83.514067382428621</v>
      </c>
    </row>
    <row r="4553" spans="2:3" x14ac:dyDescent="0.25">
      <c r="B4553" s="250">
        <v>4490</v>
      </c>
      <c r="C4553" s="249">
        <v>117.2608155043219</v>
      </c>
    </row>
    <row r="4554" spans="2:3" x14ac:dyDescent="0.25">
      <c r="B4554" s="250">
        <v>4491</v>
      </c>
      <c r="C4554" s="249">
        <v>122.36517120257858</v>
      </c>
    </row>
    <row r="4555" spans="2:3" x14ac:dyDescent="0.25">
      <c r="B4555" s="250">
        <v>4492</v>
      </c>
      <c r="C4555" s="249">
        <v>91.112571778556912</v>
      </c>
    </row>
    <row r="4556" spans="2:3" x14ac:dyDescent="0.25">
      <c r="B4556" s="250">
        <v>4493</v>
      </c>
      <c r="C4556" s="249">
        <v>156.0015263048067</v>
      </c>
    </row>
    <row r="4557" spans="2:3" x14ac:dyDescent="0.25">
      <c r="B4557" s="250">
        <v>4494</v>
      </c>
      <c r="C4557" s="249">
        <v>117.70254124334737</v>
      </c>
    </row>
    <row r="4558" spans="2:3" x14ac:dyDescent="0.25">
      <c r="B4558" s="250">
        <v>4495</v>
      </c>
      <c r="C4558" s="249">
        <v>67.889662968264915</v>
      </c>
    </row>
    <row r="4559" spans="2:3" x14ac:dyDescent="0.25">
      <c r="B4559" s="250">
        <v>4496</v>
      </c>
      <c r="C4559" s="249">
        <v>142.28787297735644</v>
      </c>
    </row>
    <row r="4560" spans="2:3" x14ac:dyDescent="0.25">
      <c r="B4560" s="250">
        <v>4497</v>
      </c>
      <c r="C4560" s="249">
        <v>163.87980916306202</v>
      </c>
    </row>
    <row r="4561" spans="2:3" x14ac:dyDescent="0.25">
      <c r="B4561" s="250">
        <v>4498</v>
      </c>
      <c r="C4561" s="249">
        <v>126.13765645198578</v>
      </c>
    </row>
    <row r="4562" spans="2:3" x14ac:dyDescent="0.25">
      <c r="B4562" s="250">
        <v>4499</v>
      </c>
      <c r="C4562" s="249">
        <v>102.81622479967766</v>
      </c>
    </row>
    <row r="4563" spans="2:3" x14ac:dyDescent="0.25">
      <c r="B4563" s="250">
        <v>4500</v>
      </c>
      <c r="C4563" s="249">
        <v>126.88695703742179</v>
      </c>
    </row>
    <row r="4564" spans="2:3" x14ac:dyDescent="0.25">
      <c r="B4564" s="250">
        <v>4501</v>
      </c>
      <c r="C4564" s="249">
        <v>102.69337312881495</v>
      </c>
    </row>
    <row r="4565" spans="2:3" x14ac:dyDescent="0.25">
      <c r="B4565" s="250">
        <v>4502</v>
      </c>
      <c r="C4565" s="249">
        <v>136.65606583158359</v>
      </c>
    </row>
    <row r="4566" spans="2:3" x14ac:dyDescent="0.25">
      <c r="B4566" s="250">
        <v>4503</v>
      </c>
      <c r="C4566" s="249">
        <v>84.656279197492069</v>
      </c>
    </row>
    <row r="4567" spans="2:3" x14ac:dyDescent="0.25">
      <c r="B4567" s="250">
        <v>4504</v>
      </c>
      <c r="C4567" s="249">
        <v>126.18870082544315</v>
      </c>
    </row>
    <row r="4568" spans="2:3" x14ac:dyDescent="0.25">
      <c r="B4568" s="250">
        <v>4505</v>
      </c>
      <c r="C4568" s="249">
        <v>144.99478757618218</v>
      </c>
    </row>
    <row r="4569" spans="2:3" x14ac:dyDescent="0.25">
      <c r="B4569" s="250">
        <v>4506</v>
      </c>
      <c r="C4569" s="249">
        <v>129.28581061801341</v>
      </c>
    </row>
    <row r="4570" spans="2:3" x14ac:dyDescent="0.25">
      <c r="B4570" s="250">
        <v>4507</v>
      </c>
      <c r="C4570" s="249">
        <v>67.617517402308565</v>
      </c>
    </row>
    <row r="4571" spans="2:3" x14ac:dyDescent="0.25">
      <c r="B4571" s="250">
        <v>4508</v>
      </c>
      <c r="C4571" s="249">
        <v>121.51573786718987</v>
      </c>
    </row>
    <row r="4572" spans="2:3" x14ac:dyDescent="0.25">
      <c r="B4572" s="250">
        <v>4509</v>
      </c>
      <c r="C4572" s="249">
        <v>155.01401921021085</v>
      </c>
    </row>
    <row r="4573" spans="2:3" x14ac:dyDescent="0.25">
      <c r="B4573" s="250">
        <v>4510</v>
      </c>
      <c r="C4573" s="249">
        <v>157.43646583359492</v>
      </c>
    </row>
    <row r="4574" spans="2:3" x14ac:dyDescent="0.25">
      <c r="B4574" s="250">
        <v>4511</v>
      </c>
      <c r="C4574" s="249">
        <v>98.137610939070839</v>
      </c>
    </row>
    <row r="4575" spans="2:3" x14ac:dyDescent="0.25">
      <c r="B4575" s="250">
        <v>4512</v>
      </c>
      <c r="C4575" s="249">
        <v>88.53495874550066</v>
      </c>
    </row>
    <row r="4576" spans="2:3" x14ac:dyDescent="0.25">
      <c r="B4576" s="250">
        <v>4513</v>
      </c>
      <c r="C4576" s="249">
        <v>100.36514986889415</v>
      </c>
    </row>
    <row r="4577" spans="2:3" x14ac:dyDescent="0.25">
      <c r="B4577" s="250">
        <v>4514</v>
      </c>
      <c r="C4577" s="249">
        <v>135.85066937673537</v>
      </c>
    </row>
    <row r="4578" spans="2:3" x14ac:dyDescent="0.25">
      <c r="B4578" s="250">
        <v>4515</v>
      </c>
      <c r="C4578" s="249">
        <v>126.19964469301371</v>
      </c>
    </row>
    <row r="4579" spans="2:3" x14ac:dyDescent="0.25">
      <c r="B4579" s="250">
        <v>4516</v>
      </c>
      <c r="C4579" s="249">
        <v>147.88194258922297</v>
      </c>
    </row>
    <row r="4580" spans="2:3" x14ac:dyDescent="0.25">
      <c r="B4580" s="250">
        <v>4517</v>
      </c>
      <c r="C4580" s="249">
        <v>160.27873918195954</v>
      </c>
    </row>
    <row r="4581" spans="2:3" x14ac:dyDescent="0.25">
      <c r="B4581" s="250">
        <v>4518</v>
      </c>
      <c r="C4581" s="249">
        <v>126.4348952905378</v>
      </c>
    </row>
    <row r="4582" spans="2:3" x14ac:dyDescent="0.25">
      <c r="B4582" s="250">
        <v>4519</v>
      </c>
      <c r="C4582" s="249">
        <v>103.761124466019</v>
      </c>
    </row>
    <row r="4583" spans="2:3" x14ac:dyDescent="0.25">
      <c r="B4583" s="250">
        <v>4520</v>
      </c>
      <c r="C4583" s="249">
        <v>112.32379379963422</v>
      </c>
    </row>
    <row r="4584" spans="2:3" x14ac:dyDescent="0.25">
      <c r="B4584" s="250">
        <v>4521</v>
      </c>
      <c r="C4584" s="249">
        <v>145.79036455415644</v>
      </c>
    </row>
    <row r="4585" spans="2:3" x14ac:dyDescent="0.25">
      <c r="B4585" s="250">
        <v>4522</v>
      </c>
      <c r="C4585" s="249">
        <v>130.90804401224128</v>
      </c>
    </row>
    <row r="4586" spans="2:3" x14ac:dyDescent="0.25">
      <c r="B4586" s="250">
        <v>4523</v>
      </c>
      <c r="C4586" s="249">
        <v>107.5286038408173</v>
      </c>
    </row>
    <row r="4587" spans="2:3" x14ac:dyDescent="0.25">
      <c r="B4587" s="250">
        <v>4524</v>
      </c>
      <c r="C4587" s="249">
        <v>118.00308595442233</v>
      </c>
    </row>
    <row r="4588" spans="2:3" x14ac:dyDescent="0.25">
      <c r="B4588" s="250">
        <v>4525</v>
      </c>
      <c r="C4588" s="249">
        <v>134.96607683729442</v>
      </c>
    </row>
    <row r="4589" spans="2:3" x14ac:dyDescent="0.25">
      <c r="B4589" s="250">
        <v>4526</v>
      </c>
      <c r="C4589" s="249">
        <v>117.44037524394197</v>
      </c>
    </row>
    <row r="4590" spans="2:3" x14ac:dyDescent="0.25">
      <c r="B4590" s="250">
        <v>4527</v>
      </c>
      <c r="C4590" s="249">
        <v>101.70926180950842</v>
      </c>
    </row>
    <row r="4591" spans="2:3" x14ac:dyDescent="0.25">
      <c r="B4591" s="250">
        <v>4528</v>
      </c>
      <c r="C4591" s="249">
        <v>124.32955751891571</v>
      </c>
    </row>
    <row r="4592" spans="2:3" x14ac:dyDescent="0.25">
      <c r="B4592" s="250">
        <v>4529</v>
      </c>
      <c r="C4592" s="249">
        <v>106.87420405372076</v>
      </c>
    </row>
    <row r="4593" spans="2:3" x14ac:dyDescent="0.25">
      <c r="B4593" s="250">
        <v>4530</v>
      </c>
      <c r="C4593" s="249">
        <v>133.5080732725676</v>
      </c>
    </row>
    <row r="4594" spans="2:3" x14ac:dyDescent="0.25">
      <c r="B4594" s="250">
        <v>4531</v>
      </c>
      <c r="C4594" s="249">
        <v>116.85742314973193</v>
      </c>
    </row>
    <row r="4595" spans="2:3" x14ac:dyDescent="0.25">
      <c r="B4595" s="250">
        <v>4532</v>
      </c>
      <c r="C4595" s="249">
        <v>122.90971615653268</v>
      </c>
    </row>
    <row r="4596" spans="2:3" x14ac:dyDescent="0.25">
      <c r="B4596" s="250">
        <v>4533</v>
      </c>
      <c r="C4596" s="249">
        <v>99.657948638504848</v>
      </c>
    </row>
    <row r="4597" spans="2:3" x14ac:dyDescent="0.25">
      <c r="B4597" s="250">
        <v>4534</v>
      </c>
      <c r="C4597" s="249">
        <v>118.91207625369466</v>
      </c>
    </row>
    <row r="4598" spans="2:3" x14ac:dyDescent="0.25">
      <c r="B4598" s="250">
        <v>4535</v>
      </c>
      <c r="C4598" s="249">
        <v>129.18524623272492</v>
      </c>
    </row>
    <row r="4599" spans="2:3" x14ac:dyDescent="0.25">
      <c r="B4599" s="250">
        <v>4536</v>
      </c>
      <c r="C4599" s="249">
        <v>100.54184540954444</v>
      </c>
    </row>
    <row r="4600" spans="2:3" x14ac:dyDescent="0.25">
      <c r="B4600" s="250">
        <v>4537</v>
      </c>
      <c r="C4600" s="249">
        <v>72.074454152133924</v>
      </c>
    </row>
    <row r="4601" spans="2:3" x14ac:dyDescent="0.25">
      <c r="B4601" s="250">
        <v>4538</v>
      </c>
      <c r="C4601" s="249">
        <v>181.57518755428418</v>
      </c>
    </row>
    <row r="4602" spans="2:3" x14ac:dyDescent="0.25">
      <c r="B4602" s="250">
        <v>4539</v>
      </c>
      <c r="C4602" s="249">
        <v>156.66032653786505</v>
      </c>
    </row>
    <row r="4603" spans="2:3" x14ac:dyDescent="0.25">
      <c r="B4603" s="250">
        <v>4540</v>
      </c>
      <c r="C4603" s="249">
        <v>159.74519126450116</v>
      </c>
    </row>
    <row r="4604" spans="2:3" x14ac:dyDescent="0.25">
      <c r="B4604" s="250">
        <v>4541</v>
      </c>
      <c r="C4604" s="249">
        <v>94.661382093889742</v>
      </c>
    </row>
    <row r="4605" spans="2:3" x14ac:dyDescent="0.25">
      <c r="B4605" s="250">
        <v>4542</v>
      </c>
      <c r="C4605" s="249">
        <v>159.93501318777356</v>
      </c>
    </row>
    <row r="4606" spans="2:3" x14ac:dyDescent="0.25">
      <c r="B4606" s="250">
        <v>4543</v>
      </c>
      <c r="C4606" s="249">
        <v>139.78310481379972</v>
      </c>
    </row>
    <row r="4607" spans="2:3" x14ac:dyDescent="0.25">
      <c r="B4607" s="250">
        <v>4544</v>
      </c>
      <c r="C4607" s="249">
        <v>117.74800090613638</v>
      </c>
    </row>
    <row r="4608" spans="2:3" x14ac:dyDescent="0.25">
      <c r="B4608" s="250">
        <v>4545</v>
      </c>
      <c r="C4608" s="249">
        <v>103.9582500799462</v>
      </c>
    </row>
    <row r="4609" spans="2:3" x14ac:dyDescent="0.25">
      <c r="B4609" s="250">
        <v>4546</v>
      </c>
      <c r="C4609" s="249">
        <v>80.735974553970934</v>
      </c>
    </row>
    <row r="4610" spans="2:3" x14ac:dyDescent="0.25">
      <c r="B4610" s="250">
        <v>4547</v>
      </c>
      <c r="C4610" s="249">
        <v>121.37579981308187</v>
      </c>
    </row>
    <row r="4611" spans="2:3" x14ac:dyDescent="0.25">
      <c r="B4611" s="250">
        <v>4548</v>
      </c>
      <c r="C4611" s="249">
        <v>131.89830988165374</v>
      </c>
    </row>
    <row r="4612" spans="2:3" x14ac:dyDescent="0.25">
      <c r="B4612" s="250">
        <v>4549</v>
      </c>
      <c r="C4612" s="249">
        <v>86.801671327506625</v>
      </c>
    </row>
    <row r="4613" spans="2:3" x14ac:dyDescent="0.25">
      <c r="B4613" s="250">
        <v>4550</v>
      </c>
      <c r="C4613" s="249">
        <v>176.21936761414403</v>
      </c>
    </row>
    <row r="4614" spans="2:3" x14ac:dyDescent="0.25">
      <c r="B4614" s="250">
        <v>4551</v>
      </c>
      <c r="C4614" s="249">
        <v>97.121755469222734</v>
      </c>
    </row>
    <row r="4615" spans="2:3" x14ac:dyDescent="0.25">
      <c r="B4615" s="250">
        <v>4552</v>
      </c>
      <c r="C4615" s="249">
        <v>98.096027396859824</v>
      </c>
    </row>
    <row r="4616" spans="2:3" x14ac:dyDescent="0.25">
      <c r="B4616" s="250">
        <v>4553</v>
      </c>
      <c r="C4616" s="249">
        <v>136.50760777700913</v>
      </c>
    </row>
    <row r="4617" spans="2:3" x14ac:dyDescent="0.25">
      <c r="B4617" s="250">
        <v>4554</v>
      </c>
      <c r="C4617" s="249">
        <v>147.64631184651023</v>
      </c>
    </row>
    <row r="4618" spans="2:3" x14ac:dyDescent="0.25">
      <c r="B4618" s="250">
        <v>4555</v>
      </c>
      <c r="C4618" s="249">
        <v>120.23050467568399</v>
      </c>
    </row>
    <row r="4619" spans="2:3" x14ac:dyDescent="0.25">
      <c r="B4619" s="250">
        <v>4556</v>
      </c>
      <c r="C4619" s="249">
        <v>87.261170312721958</v>
      </c>
    </row>
    <row r="4620" spans="2:3" x14ac:dyDescent="0.25">
      <c r="B4620" s="250">
        <v>4557</v>
      </c>
      <c r="C4620" s="249">
        <v>81.23785597833583</v>
      </c>
    </row>
    <row r="4621" spans="2:3" x14ac:dyDescent="0.25">
      <c r="B4621" s="250">
        <v>4558</v>
      </c>
      <c r="C4621" s="249">
        <v>132.40648585090145</v>
      </c>
    </row>
    <row r="4622" spans="2:3" x14ac:dyDescent="0.25">
      <c r="B4622" s="250">
        <v>4559</v>
      </c>
      <c r="C4622" s="249">
        <v>127.86745897522059</v>
      </c>
    </row>
    <row r="4623" spans="2:3" x14ac:dyDescent="0.25">
      <c r="B4623" s="250">
        <v>4560</v>
      </c>
      <c r="C4623" s="249">
        <v>195.93583292488572</v>
      </c>
    </row>
    <row r="4624" spans="2:3" x14ac:dyDescent="0.25">
      <c r="B4624" s="250">
        <v>4561</v>
      </c>
      <c r="C4624" s="249">
        <v>168.71686224206033</v>
      </c>
    </row>
    <row r="4625" spans="2:3" x14ac:dyDescent="0.25">
      <c r="B4625" s="250">
        <v>4562</v>
      </c>
      <c r="C4625" s="249">
        <v>130.19732218448686</v>
      </c>
    </row>
    <row r="4626" spans="2:3" x14ac:dyDescent="0.25">
      <c r="B4626" s="250">
        <v>4563</v>
      </c>
      <c r="C4626" s="249">
        <v>124.02222943619472</v>
      </c>
    </row>
    <row r="4627" spans="2:3" x14ac:dyDescent="0.25">
      <c r="B4627" s="250">
        <v>4564</v>
      </c>
      <c r="C4627" s="249">
        <v>159.21897271930487</v>
      </c>
    </row>
    <row r="4628" spans="2:3" x14ac:dyDescent="0.25">
      <c r="B4628" s="250">
        <v>4565</v>
      </c>
      <c r="C4628" s="249">
        <v>97.390827077967373</v>
      </c>
    </row>
    <row r="4629" spans="2:3" x14ac:dyDescent="0.25">
      <c r="B4629" s="250">
        <v>4566</v>
      </c>
      <c r="C4629" s="249">
        <v>152.46413236093548</v>
      </c>
    </row>
    <row r="4630" spans="2:3" x14ac:dyDescent="0.25">
      <c r="B4630" s="250">
        <v>4567</v>
      </c>
      <c r="C4630" s="249">
        <v>131.71332349123733</v>
      </c>
    </row>
    <row r="4631" spans="2:3" x14ac:dyDescent="0.25">
      <c r="B4631" s="250">
        <v>4568</v>
      </c>
      <c r="C4631" s="249">
        <v>90.510381007175368</v>
      </c>
    </row>
    <row r="4632" spans="2:3" x14ac:dyDescent="0.25">
      <c r="B4632" s="250">
        <v>4569</v>
      </c>
      <c r="C4632" s="249">
        <v>118.40291147877087</v>
      </c>
    </row>
    <row r="4633" spans="2:3" x14ac:dyDescent="0.25">
      <c r="B4633" s="250">
        <v>4570</v>
      </c>
      <c r="C4633" s="249">
        <v>139.48164630799411</v>
      </c>
    </row>
    <row r="4634" spans="2:3" x14ac:dyDescent="0.25">
      <c r="B4634" s="250">
        <v>4571</v>
      </c>
      <c r="C4634" s="249">
        <v>83.927813872771637</v>
      </c>
    </row>
    <row r="4635" spans="2:3" x14ac:dyDescent="0.25">
      <c r="B4635" s="250">
        <v>4572</v>
      </c>
      <c r="C4635" s="249">
        <v>95.394412285859758</v>
      </c>
    </row>
    <row r="4636" spans="2:3" x14ac:dyDescent="0.25">
      <c r="B4636" s="250">
        <v>4573</v>
      </c>
      <c r="C4636" s="249">
        <v>108.32556424176306</v>
      </c>
    </row>
    <row r="4637" spans="2:3" x14ac:dyDescent="0.25">
      <c r="B4637" s="250">
        <v>4574</v>
      </c>
      <c r="C4637" s="249">
        <v>122.82564467892988</v>
      </c>
    </row>
    <row r="4638" spans="2:3" x14ac:dyDescent="0.25">
      <c r="B4638" s="250">
        <v>4575</v>
      </c>
      <c r="C4638" s="249">
        <v>120.96417030731241</v>
      </c>
    </row>
    <row r="4639" spans="2:3" x14ac:dyDescent="0.25">
      <c r="B4639" s="250">
        <v>4576</v>
      </c>
      <c r="C4639" s="249">
        <v>156.63335923115335</v>
      </c>
    </row>
    <row r="4640" spans="2:3" x14ac:dyDescent="0.25">
      <c r="B4640" s="250">
        <v>4577</v>
      </c>
      <c r="C4640" s="249">
        <v>152.29645354885074</v>
      </c>
    </row>
    <row r="4641" spans="2:3" x14ac:dyDescent="0.25">
      <c r="B4641" s="250">
        <v>4578</v>
      </c>
      <c r="C4641" s="249">
        <v>104.75237920048383</v>
      </c>
    </row>
    <row r="4642" spans="2:3" x14ac:dyDescent="0.25">
      <c r="B4642" s="250">
        <v>4579</v>
      </c>
      <c r="C4642" s="249">
        <v>119.68754083944319</v>
      </c>
    </row>
    <row r="4643" spans="2:3" x14ac:dyDescent="0.25">
      <c r="B4643" s="250">
        <v>4580</v>
      </c>
      <c r="C4643" s="249">
        <v>127.18495260753399</v>
      </c>
    </row>
    <row r="4644" spans="2:3" x14ac:dyDescent="0.25">
      <c r="B4644" s="250">
        <v>4581</v>
      </c>
      <c r="C4644" s="249">
        <v>111.08502323864674</v>
      </c>
    </row>
    <row r="4645" spans="2:3" x14ac:dyDescent="0.25">
      <c r="B4645" s="250">
        <v>4582</v>
      </c>
      <c r="C4645" s="249">
        <v>90.719613237110522</v>
      </c>
    </row>
    <row r="4646" spans="2:3" x14ac:dyDescent="0.25">
      <c r="B4646" s="250">
        <v>4583</v>
      </c>
      <c r="C4646" s="249">
        <v>98.773634761934346</v>
      </c>
    </row>
    <row r="4647" spans="2:3" x14ac:dyDescent="0.25">
      <c r="B4647" s="250">
        <v>4584</v>
      </c>
      <c r="C4647" s="249">
        <v>102.50694981808452</v>
      </c>
    </row>
    <row r="4648" spans="2:3" x14ac:dyDescent="0.25">
      <c r="B4648" s="250">
        <v>4585</v>
      </c>
      <c r="C4648" s="249">
        <v>131.32633949564735</v>
      </c>
    </row>
    <row r="4649" spans="2:3" x14ac:dyDescent="0.25">
      <c r="B4649" s="250">
        <v>4586</v>
      </c>
      <c r="C4649" s="249">
        <v>122.09069535420355</v>
      </c>
    </row>
    <row r="4650" spans="2:3" x14ac:dyDescent="0.25">
      <c r="B4650" s="250">
        <v>4587</v>
      </c>
      <c r="C4650" s="249">
        <v>106.74068905544678</v>
      </c>
    </row>
    <row r="4651" spans="2:3" x14ac:dyDescent="0.25">
      <c r="B4651" s="250">
        <v>4588</v>
      </c>
      <c r="C4651" s="249">
        <v>134.83756240316441</v>
      </c>
    </row>
    <row r="4652" spans="2:3" x14ac:dyDescent="0.25">
      <c r="B4652" s="250">
        <v>4589</v>
      </c>
      <c r="C4652" s="249">
        <v>98.651048974026935</v>
      </c>
    </row>
    <row r="4653" spans="2:3" x14ac:dyDescent="0.25">
      <c r="B4653" s="250">
        <v>4590</v>
      </c>
      <c r="C4653" s="249">
        <v>107.40273746936944</v>
      </c>
    </row>
    <row r="4654" spans="2:3" x14ac:dyDescent="0.25">
      <c r="B4654" s="250">
        <v>4591</v>
      </c>
      <c r="C4654" s="249">
        <v>89.637750164675339</v>
      </c>
    </row>
    <row r="4655" spans="2:3" x14ac:dyDescent="0.25">
      <c r="B4655" s="250">
        <v>4592</v>
      </c>
      <c r="C4655" s="249">
        <v>136.36419926289167</v>
      </c>
    </row>
    <row r="4656" spans="2:3" x14ac:dyDescent="0.25">
      <c r="B4656" s="250">
        <v>4593</v>
      </c>
      <c r="C4656" s="249">
        <v>143.39402292240226</v>
      </c>
    </row>
    <row r="4657" spans="2:3" x14ac:dyDescent="0.25">
      <c r="B4657" s="250">
        <v>4594</v>
      </c>
      <c r="C4657" s="249">
        <v>143.63589131000415</v>
      </c>
    </row>
    <row r="4658" spans="2:3" x14ac:dyDescent="0.25">
      <c r="B4658" s="250">
        <v>4595</v>
      </c>
      <c r="C4658" s="249">
        <v>101.33916355304554</v>
      </c>
    </row>
    <row r="4659" spans="2:3" x14ac:dyDescent="0.25">
      <c r="B4659" s="250">
        <v>4596</v>
      </c>
      <c r="C4659" s="249">
        <v>128.11508424675409</v>
      </c>
    </row>
    <row r="4660" spans="2:3" x14ac:dyDescent="0.25">
      <c r="B4660" s="250">
        <v>4597</v>
      </c>
      <c r="C4660" s="249">
        <v>75.029263739964506</v>
      </c>
    </row>
    <row r="4661" spans="2:3" x14ac:dyDescent="0.25">
      <c r="B4661" s="250">
        <v>4598</v>
      </c>
      <c r="C4661" s="249">
        <v>86.064976105155083</v>
      </c>
    </row>
    <row r="4662" spans="2:3" x14ac:dyDescent="0.25">
      <c r="B4662" s="250">
        <v>4599</v>
      </c>
      <c r="C4662" s="249">
        <v>107.63567440543905</v>
      </c>
    </row>
    <row r="4663" spans="2:3" x14ac:dyDescent="0.25">
      <c r="B4663" s="250">
        <v>4600</v>
      </c>
      <c r="C4663" s="249">
        <v>92.379722480385098</v>
      </c>
    </row>
    <row r="4664" spans="2:3" x14ac:dyDescent="0.25">
      <c r="B4664" s="250">
        <v>4601</v>
      </c>
      <c r="C4664" s="249">
        <v>160.9080607552786</v>
      </c>
    </row>
    <row r="4665" spans="2:3" x14ac:dyDescent="0.25">
      <c r="B4665" s="250">
        <v>4602</v>
      </c>
      <c r="C4665" s="249">
        <v>160.19593916323959</v>
      </c>
    </row>
    <row r="4666" spans="2:3" x14ac:dyDescent="0.25">
      <c r="B4666" s="250">
        <v>4603</v>
      </c>
      <c r="C4666" s="249">
        <v>106.939547998988</v>
      </c>
    </row>
    <row r="4667" spans="2:3" x14ac:dyDescent="0.25">
      <c r="B4667" s="250">
        <v>4604</v>
      </c>
      <c r="C4667" s="249">
        <v>129.75303787353081</v>
      </c>
    </row>
    <row r="4668" spans="2:3" x14ac:dyDescent="0.25">
      <c r="B4668" s="250">
        <v>4605</v>
      </c>
      <c r="C4668" s="249">
        <v>136.50676162574382</v>
      </c>
    </row>
    <row r="4669" spans="2:3" x14ac:dyDescent="0.25">
      <c r="B4669" s="250">
        <v>4606</v>
      </c>
      <c r="C4669" s="249">
        <v>115.90769178458277</v>
      </c>
    </row>
    <row r="4670" spans="2:3" x14ac:dyDescent="0.25">
      <c r="B4670" s="250">
        <v>4607</v>
      </c>
      <c r="C4670" s="249">
        <v>129.2462261277409</v>
      </c>
    </row>
    <row r="4671" spans="2:3" x14ac:dyDescent="0.25">
      <c r="B4671" s="250">
        <v>4608</v>
      </c>
      <c r="C4671" s="249">
        <v>131.6399155142135</v>
      </c>
    </row>
    <row r="4672" spans="2:3" x14ac:dyDescent="0.25">
      <c r="B4672" s="250">
        <v>4609</v>
      </c>
      <c r="C4672" s="249">
        <v>140.70286167399402</v>
      </c>
    </row>
    <row r="4673" spans="2:3" x14ac:dyDescent="0.25">
      <c r="B4673" s="250">
        <v>4610</v>
      </c>
      <c r="C4673" s="249">
        <v>99.35194249626845</v>
      </c>
    </row>
    <row r="4674" spans="2:3" x14ac:dyDescent="0.25">
      <c r="B4674" s="250">
        <v>4611</v>
      </c>
      <c r="C4674" s="249">
        <v>102.88187983617951</v>
      </c>
    </row>
    <row r="4675" spans="2:3" x14ac:dyDescent="0.25">
      <c r="B4675" s="250">
        <v>4612</v>
      </c>
      <c r="C4675" s="249">
        <v>129.21296030793849</v>
      </c>
    </row>
    <row r="4676" spans="2:3" x14ac:dyDescent="0.25">
      <c r="B4676" s="250">
        <v>4613</v>
      </c>
      <c r="C4676" s="249">
        <v>109.10847927034486</v>
      </c>
    </row>
    <row r="4677" spans="2:3" x14ac:dyDescent="0.25">
      <c r="B4677" s="250">
        <v>4614</v>
      </c>
      <c r="C4677" s="249">
        <v>131.46569309536636</v>
      </c>
    </row>
    <row r="4678" spans="2:3" x14ac:dyDescent="0.25">
      <c r="B4678" s="250">
        <v>4615</v>
      </c>
      <c r="C4678" s="249">
        <v>105.17868500532876</v>
      </c>
    </row>
    <row r="4679" spans="2:3" x14ac:dyDescent="0.25">
      <c r="B4679" s="250">
        <v>4616</v>
      </c>
      <c r="C4679" s="249">
        <v>81.020368186583283</v>
      </c>
    </row>
    <row r="4680" spans="2:3" x14ac:dyDescent="0.25">
      <c r="B4680" s="250">
        <v>4617</v>
      </c>
      <c r="C4680" s="249">
        <v>90.250150692640972</v>
      </c>
    </row>
    <row r="4681" spans="2:3" x14ac:dyDescent="0.25">
      <c r="B4681" s="250">
        <v>4618</v>
      </c>
      <c r="C4681" s="249">
        <v>95.057872043619255</v>
      </c>
    </row>
    <row r="4682" spans="2:3" x14ac:dyDescent="0.25">
      <c r="B4682" s="250">
        <v>4619</v>
      </c>
      <c r="C4682" s="249">
        <v>119.3191881899443</v>
      </c>
    </row>
    <row r="4683" spans="2:3" x14ac:dyDescent="0.25">
      <c r="B4683" s="250">
        <v>4620</v>
      </c>
      <c r="C4683" s="249">
        <v>140.6923851929555</v>
      </c>
    </row>
    <row r="4684" spans="2:3" x14ac:dyDescent="0.25">
      <c r="B4684" s="250">
        <v>4621</v>
      </c>
      <c r="C4684" s="249">
        <v>71.036100141734778</v>
      </c>
    </row>
    <row r="4685" spans="2:3" x14ac:dyDescent="0.25">
      <c r="B4685" s="250">
        <v>4622</v>
      </c>
      <c r="C4685" s="249">
        <v>130.67960037134642</v>
      </c>
    </row>
    <row r="4686" spans="2:3" x14ac:dyDescent="0.25">
      <c r="B4686" s="250">
        <v>4623</v>
      </c>
      <c r="C4686" s="249">
        <v>151.28619398553039</v>
      </c>
    </row>
    <row r="4687" spans="2:3" x14ac:dyDescent="0.25">
      <c r="B4687" s="250">
        <v>4624</v>
      </c>
      <c r="C4687" s="249">
        <v>136.57644007588678</v>
      </c>
    </row>
    <row r="4688" spans="2:3" x14ac:dyDescent="0.25">
      <c r="B4688" s="250">
        <v>4625</v>
      </c>
      <c r="C4688" s="249">
        <v>152.43624038588723</v>
      </c>
    </row>
    <row r="4689" spans="2:3" x14ac:dyDescent="0.25">
      <c r="B4689" s="250">
        <v>4626</v>
      </c>
      <c r="C4689" s="249">
        <v>136.00109471991769</v>
      </c>
    </row>
    <row r="4690" spans="2:3" x14ac:dyDescent="0.25">
      <c r="B4690" s="250">
        <v>4627</v>
      </c>
      <c r="C4690" s="249">
        <v>87.262011864175719</v>
      </c>
    </row>
    <row r="4691" spans="2:3" x14ac:dyDescent="0.25">
      <c r="B4691" s="250">
        <v>4628</v>
      </c>
      <c r="C4691" s="249">
        <v>150.00722075853116</v>
      </c>
    </row>
    <row r="4692" spans="2:3" x14ac:dyDescent="0.25">
      <c r="B4692" s="250">
        <v>4629</v>
      </c>
      <c r="C4692" s="249">
        <v>134.91464690765648</v>
      </c>
    </row>
    <row r="4693" spans="2:3" x14ac:dyDescent="0.25">
      <c r="B4693" s="250">
        <v>4630</v>
      </c>
      <c r="C4693" s="249">
        <v>123.96866172268103</v>
      </c>
    </row>
    <row r="4694" spans="2:3" x14ac:dyDescent="0.25">
      <c r="B4694" s="250">
        <v>4631</v>
      </c>
      <c r="C4694" s="249">
        <v>91.050204695036626</v>
      </c>
    </row>
    <row r="4695" spans="2:3" x14ac:dyDescent="0.25">
      <c r="B4695" s="250">
        <v>4632</v>
      </c>
      <c r="C4695" s="249">
        <v>134.61454068441833</v>
      </c>
    </row>
    <row r="4696" spans="2:3" x14ac:dyDescent="0.25">
      <c r="B4696" s="250">
        <v>4633</v>
      </c>
      <c r="C4696" s="249">
        <v>117.90603278379942</v>
      </c>
    </row>
    <row r="4697" spans="2:3" x14ac:dyDescent="0.25">
      <c r="B4697" s="250">
        <v>4634</v>
      </c>
      <c r="C4697" s="249">
        <v>110.99870552165083</v>
      </c>
    </row>
    <row r="4698" spans="2:3" x14ac:dyDescent="0.25">
      <c r="B4698" s="250">
        <v>4635</v>
      </c>
      <c r="C4698" s="249">
        <v>97.960843212685006</v>
      </c>
    </row>
    <row r="4699" spans="2:3" x14ac:dyDescent="0.25">
      <c r="B4699" s="250">
        <v>4636</v>
      </c>
      <c r="C4699" s="249">
        <v>84.673402795437198</v>
      </c>
    </row>
    <row r="4700" spans="2:3" x14ac:dyDescent="0.25">
      <c r="B4700" s="250">
        <v>4637</v>
      </c>
      <c r="C4700" s="249">
        <v>150.71756399745789</v>
      </c>
    </row>
    <row r="4701" spans="2:3" x14ac:dyDescent="0.25">
      <c r="B4701" s="250">
        <v>4638</v>
      </c>
      <c r="C4701" s="249">
        <v>127.43799112268138</v>
      </c>
    </row>
    <row r="4702" spans="2:3" x14ac:dyDescent="0.25">
      <c r="B4702" s="250">
        <v>4639</v>
      </c>
      <c r="C4702" s="249">
        <v>141.71129735249903</v>
      </c>
    </row>
    <row r="4703" spans="2:3" x14ac:dyDescent="0.25">
      <c r="B4703" s="250">
        <v>4640</v>
      </c>
      <c r="C4703" s="249">
        <v>117.93284836739774</v>
      </c>
    </row>
    <row r="4704" spans="2:3" x14ac:dyDescent="0.25">
      <c r="B4704" s="250">
        <v>4641</v>
      </c>
      <c r="C4704" s="249">
        <v>130.58415694123559</v>
      </c>
    </row>
    <row r="4705" spans="2:3" x14ac:dyDescent="0.25">
      <c r="B4705" s="250">
        <v>4642</v>
      </c>
      <c r="C4705" s="249">
        <v>100.91164982945982</v>
      </c>
    </row>
    <row r="4706" spans="2:3" x14ac:dyDescent="0.25">
      <c r="B4706" s="250">
        <v>4643</v>
      </c>
      <c r="C4706" s="249">
        <v>196.28929807277487</v>
      </c>
    </row>
    <row r="4707" spans="2:3" x14ac:dyDescent="0.25">
      <c r="B4707" s="250">
        <v>4644</v>
      </c>
      <c r="C4707" s="249">
        <v>120.22601784655699</v>
      </c>
    </row>
    <row r="4708" spans="2:3" x14ac:dyDescent="0.25">
      <c r="B4708" s="250">
        <v>4645</v>
      </c>
      <c r="C4708" s="249">
        <v>170.29390838856949</v>
      </c>
    </row>
    <row r="4709" spans="2:3" x14ac:dyDescent="0.25">
      <c r="B4709" s="250">
        <v>4646</v>
      </c>
      <c r="C4709" s="249">
        <v>93.494563551611179</v>
      </c>
    </row>
    <row r="4710" spans="2:3" x14ac:dyDescent="0.25">
      <c r="B4710" s="250">
        <v>4647</v>
      </c>
      <c r="C4710" s="249">
        <v>148.25665413543967</v>
      </c>
    </row>
    <row r="4711" spans="2:3" x14ac:dyDescent="0.25">
      <c r="B4711" s="250">
        <v>4648</v>
      </c>
      <c r="C4711" s="249">
        <v>140.20692326444566</v>
      </c>
    </row>
    <row r="4712" spans="2:3" x14ac:dyDescent="0.25">
      <c r="B4712" s="250">
        <v>4649</v>
      </c>
      <c r="C4712" s="249">
        <v>101.2453910051881</v>
      </c>
    </row>
    <row r="4713" spans="2:3" x14ac:dyDescent="0.25">
      <c r="B4713" s="250">
        <v>4650</v>
      </c>
      <c r="C4713" s="249">
        <v>114.62266066145719</v>
      </c>
    </row>
    <row r="4714" spans="2:3" x14ac:dyDescent="0.25">
      <c r="B4714" s="250">
        <v>4651</v>
      </c>
      <c r="C4714" s="249">
        <v>74.708563922379724</v>
      </c>
    </row>
    <row r="4715" spans="2:3" x14ac:dyDescent="0.25">
      <c r="B4715" s="250">
        <v>4652</v>
      </c>
      <c r="C4715" s="249">
        <v>102.75732522879443</v>
      </c>
    </row>
    <row r="4716" spans="2:3" x14ac:dyDescent="0.25">
      <c r="B4716" s="250">
        <v>4653</v>
      </c>
      <c r="C4716" s="249">
        <v>128.26941177180029</v>
      </c>
    </row>
    <row r="4717" spans="2:3" x14ac:dyDescent="0.25">
      <c r="B4717" s="250">
        <v>4654</v>
      </c>
      <c r="C4717" s="249">
        <v>135.40380749326113</v>
      </c>
    </row>
    <row r="4718" spans="2:3" x14ac:dyDescent="0.25">
      <c r="B4718" s="250">
        <v>4655</v>
      </c>
      <c r="C4718" s="249">
        <v>130.01609147883431</v>
      </c>
    </row>
    <row r="4719" spans="2:3" x14ac:dyDescent="0.25">
      <c r="B4719" s="250">
        <v>4656</v>
      </c>
      <c r="C4719" s="249">
        <v>127.26250359944696</v>
      </c>
    </row>
    <row r="4720" spans="2:3" x14ac:dyDescent="0.25">
      <c r="B4720" s="250">
        <v>4657</v>
      </c>
      <c r="C4720" s="249">
        <v>117.87940489880528</v>
      </c>
    </row>
    <row r="4721" spans="2:3" x14ac:dyDescent="0.25">
      <c r="B4721" s="250">
        <v>4658</v>
      </c>
      <c r="C4721" s="249">
        <v>111.83952484402913</v>
      </c>
    </row>
    <row r="4722" spans="2:3" x14ac:dyDescent="0.25">
      <c r="B4722" s="250">
        <v>4659</v>
      </c>
      <c r="C4722" s="249">
        <v>69.982132653475674</v>
      </c>
    </row>
    <row r="4723" spans="2:3" x14ac:dyDescent="0.25">
      <c r="B4723" s="250">
        <v>4660</v>
      </c>
      <c r="C4723" s="249">
        <v>137.31837430978032</v>
      </c>
    </row>
    <row r="4724" spans="2:3" x14ac:dyDescent="0.25">
      <c r="B4724" s="250">
        <v>4661</v>
      </c>
      <c r="C4724" s="249">
        <v>136.88727448529013</v>
      </c>
    </row>
    <row r="4725" spans="2:3" x14ac:dyDescent="0.25">
      <c r="B4725" s="250">
        <v>4662</v>
      </c>
      <c r="C4725" s="249">
        <v>161.72138442637669</v>
      </c>
    </row>
    <row r="4726" spans="2:3" x14ac:dyDescent="0.25">
      <c r="B4726" s="250">
        <v>4663</v>
      </c>
      <c r="C4726" s="249">
        <v>128.56126207741704</v>
      </c>
    </row>
    <row r="4727" spans="2:3" x14ac:dyDescent="0.25">
      <c r="B4727" s="250">
        <v>4664</v>
      </c>
      <c r="C4727" s="249">
        <v>142.59281894006853</v>
      </c>
    </row>
    <row r="4728" spans="2:3" x14ac:dyDescent="0.25">
      <c r="B4728" s="250">
        <v>4665</v>
      </c>
      <c r="C4728" s="249">
        <v>138.64123287494496</v>
      </c>
    </row>
    <row r="4729" spans="2:3" x14ac:dyDescent="0.25">
      <c r="B4729" s="250">
        <v>4666</v>
      </c>
      <c r="C4729" s="249">
        <v>139.71869122247881</v>
      </c>
    </row>
    <row r="4730" spans="2:3" x14ac:dyDescent="0.25">
      <c r="B4730" s="250">
        <v>4667</v>
      </c>
      <c r="C4730" s="249">
        <v>126.57439991424859</v>
      </c>
    </row>
    <row r="4731" spans="2:3" x14ac:dyDescent="0.25">
      <c r="B4731" s="250">
        <v>4668</v>
      </c>
      <c r="C4731" s="249">
        <v>99.874803590063237</v>
      </c>
    </row>
    <row r="4732" spans="2:3" x14ac:dyDescent="0.25">
      <c r="B4732" s="250">
        <v>4669</v>
      </c>
      <c r="C4732" s="249">
        <v>136.16630454018707</v>
      </c>
    </row>
    <row r="4733" spans="2:3" x14ac:dyDescent="0.25">
      <c r="B4733" s="250">
        <v>4670</v>
      </c>
      <c r="C4733" s="249">
        <v>92.60621004821445</v>
      </c>
    </row>
    <row r="4734" spans="2:3" x14ac:dyDescent="0.25">
      <c r="B4734" s="250">
        <v>4671</v>
      </c>
      <c r="C4734" s="249">
        <v>106.64203989786081</v>
      </c>
    </row>
    <row r="4735" spans="2:3" x14ac:dyDescent="0.25">
      <c r="B4735" s="250">
        <v>4672</v>
      </c>
      <c r="C4735" s="249">
        <v>117.31951723684469</v>
      </c>
    </row>
    <row r="4736" spans="2:3" x14ac:dyDescent="0.25">
      <c r="B4736" s="250">
        <v>4673</v>
      </c>
      <c r="C4736" s="249">
        <v>129.39582759834298</v>
      </c>
    </row>
    <row r="4737" spans="2:3" x14ac:dyDescent="0.25">
      <c r="B4737" s="250">
        <v>4674</v>
      </c>
      <c r="C4737" s="249">
        <v>79.713124847311718</v>
      </c>
    </row>
    <row r="4738" spans="2:3" x14ac:dyDescent="0.25">
      <c r="B4738" s="250">
        <v>4675</v>
      </c>
      <c r="C4738" s="249">
        <v>69.580264270530733</v>
      </c>
    </row>
    <row r="4739" spans="2:3" x14ac:dyDescent="0.25">
      <c r="B4739" s="250">
        <v>4676</v>
      </c>
      <c r="C4739" s="249">
        <v>116.56562600477855</v>
      </c>
    </row>
    <row r="4740" spans="2:3" x14ac:dyDescent="0.25">
      <c r="B4740" s="250">
        <v>4677</v>
      </c>
      <c r="C4740" s="249">
        <v>90.038278373012446</v>
      </c>
    </row>
    <row r="4741" spans="2:3" x14ac:dyDescent="0.25">
      <c r="B4741" s="250">
        <v>4678</v>
      </c>
      <c r="C4741" s="249">
        <v>145.42263222101823</v>
      </c>
    </row>
    <row r="4742" spans="2:3" x14ac:dyDescent="0.25">
      <c r="B4742" s="250">
        <v>4679</v>
      </c>
      <c r="C4742" s="249">
        <v>111.13036188464137</v>
      </c>
    </row>
    <row r="4743" spans="2:3" x14ac:dyDescent="0.25">
      <c r="B4743" s="250">
        <v>4680</v>
      </c>
      <c r="C4743" s="249">
        <v>132.55582243059513</v>
      </c>
    </row>
    <row r="4744" spans="2:3" x14ac:dyDescent="0.25">
      <c r="B4744" s="250">
        <v>4681</v>
      </c>
      <c r="C4744" s="249">
        <v>104.40096154991932</v>
      </c>
    </row>
    <row r="4745" spans="2:3" x14ac:dyDescent="0.25">
      <c r="B4745" s="250">
        <v>4682</v>
      </c>
      <c r="C4745" s="249">
        <v>112.66501239694846</v>
      </c>
    </row>
    <row r="4746" spans="2:3" x14ac:dyDescent="0.25">
      <c r="B4746" s="250">
        <v>4683</v>
      </c>
      <c r="C4746" s="249">
        <v>124.80646761658741</v>
      </c>
    </row>
    <row r="4747" spans="2:3" x14ac:dyDescent="0.25">
      <c r="B4747" s="250">
        <v>4684</v>
      </c>
      <c r="C4747" s="249">
        <v>117.29996605028482</v>
      </c>
    </row>
    <row r="4748" spans="2:3" x14ac:dyDescent="0.25">
      <c r="B4748" s="250">
        <v>4685</v>
      </c>
      <c r="C4748" s="249">
        <v>98.631977106967454</v>
      </c>
    </row>
    <row r="4749" spans="2:3" x14ac:dyDescent="0.25">
      <c r="B4749" s="250">
        <v>4686</v>
      </c>
      <c r="C4749" s="249">
        <v>132.88911765739428</v>
      </c>
    </row>
    <row r="4750" spans="2:3" x14ac:dyDescent="0.25">
      <c r="B4750" s="250">
        <v>4687</v>
      </c>
      <c r="C4750" s="249">
        <v>104.90964879195162</v>
      </c>
    </row>
    <row r="4751" spans="2:3" x14ac:dyDescent="0.25">
      <c r="B4751" s="250">
        <v>4688</v>
      </c>
      <c r="C4751" s="249">
        <v>125.32526912004884</v>
      </c>
    </row>
    <row r="4752" spans="2:3" x14ac:dyDescent="0.25">
      <c r="B4752" s="250">
        <v>4689</v>
      </c>
      <c r="C4752" s="249">
        <v>161.05726659687571</v>
      </c>
    </row>
    <row r="4753" spans="2:3" x14ac:dyDescent="0.25">
      <c r="B4753" s="250">
        <v>4690</v>
      </c>
      <c r="C4753" s="249">
        <v>115.82550844092032</v>
      </c>
    </row>
    <row r="4754" spans="2:3" x14ac:dyDescent="0.25">
      <c r="B4754" s="250">
        <v>4691</v>
      </c>
      <c r="C4754" s="249">
        <v>73.420739455730242</v>
      </c>
    </row>
    <row r="4755" spans="2:3" x14ac:dyDescent="0.25">
      <c r="B4755" s="250">
        <v>4692</v>
      </c>
      <c r="C4755" s="249">
        <v>124.83907415176255</v>
      </c>
    </row>
    <row r="4756" spans="2:3" x14ac:dyDescent="0.25">
      <c r="B4756" s="250">
        <v>4693</v>
      </c>
      <c r="C4756" s="249">
        <v>121.50618142409975</v>
      </c>
    </row>
    <row r="4757" spans="2:3" x14ac:dyDescent="0.25">
      <c r="B4757" s="250">
        <v>4694</v>
      </c>
      <c r="C4757" s="249">
        <v>107.22447345778522</v>
      </c>
    </row>
    <row r="4758" spans="2:3" x14ac:dyDescent="0.25">
      <c r="B4758" s="250">
        <v>4695</v>
      </c>
      <c r="C4758" s="249">
        <v>135.99811537576272</v>
      </c>
    </row>
    <row r="4759" spans="2:3" x14ac:dyDescent="0.25">
      <c r="B4759" s="250">
        <v>4696</v>
      </c>
      <c r="C4759" s="249">
        <v>191.56761133967282</v>
      </c>
    </row>
    <row r="4760" spans="2:3" x14ac:dyDescent="0.25">
      <c r="B4760" s="250">
        <v>4697</v>
      </c>
      <c r="C4760" s="249">
        <v>77.50142769154391</v>
      </c>
    </row>
    <row r="4761" spans="2:3" x14ac:dyDescent="0.25">
      <c r="B4761" s="250">
        <v>4698</v>
      </c>
      <c r="C4761" s="249">
        <v>97.889612130839978</v>
      </c>
    </row>
    <row r="4762" spans="2:3" x14ac:dyDescent="0.25">
      <c r="B4762" s="250">
        <v>4699</v>
      </c>
      <c r="C4762" s="249">
        <v>96.93567965120404</v>
      </c>
    </row>
    <row r="4763" spans="2:3" x14ac:dyDescent="0.25">
      <c r="B4763" s="250">
        <v>4700</v>
      </c>
      <c r="C4763" s="249">
        <v>100.42609556022633</v>
      </c>
    </row>
    <row r="4764" spans="2:3" x14ac:dyDescent="0.25">
      <c r="B4764" s="250">
        <v>4701</v>
      </c>
      <c r="C4764" s="249">
        <v>138.11191133266576</v>
      </c>
    </row>
    <row r="4765" spans="2:3" x14ac:dyDescent="0.25">
      <c r="B4765" s="250">
        <v>4702</v>
      </c>
      <c r="C4765" s="249">
        <v>127.13979740503167</v>
      </c>
    </row>
    <row r="4766" spans="2:3" x14ac:dyDescent="0.25">
      <c r="B4766" s="250">
        <v>4703</v>
      </c>
      <c r="C4766" s="249">
        <v>134.85201008111926</v>
      </c>
    </row>
    <row r="4767" spans="2:3" x14ac:dyDescent="0.25">
      <c r="B4767" s="250">
        <v>4704</v>
      </c>
      <c r="C4767" s="249">
        <v>79.639036603146025</v>
      </c>
    </row>
    <row r="4768" spans="2:3" x14ac:dyDescent="0.25">
      <c r="B4768" s="250">
        <v>4705</v>
      </c>
      <c r="C4768" s="249">
        <v>129.37171019133484</v>
      </c>
    </row>
    <row r="4769" spans="2:3" x14ac:dyDescent="0.25">
      <c r="B4769" s="250">
        <v>4706</v>
      </c>
      <c r="C4769" s="249">
        <v>143.03986833264634</v>
      </c>
    </row>
    <row r="4770" spans="2:3" x14ac:dyDescent="0.25">
      <c r="B4770" s="250">
        <v>4707</v>
      </c>
      <c r="C4770" s="249">
        <v>115.25027964344727</v>
      </c>
    </row>
    <row r="4771" spans="2:3" x14ac:dyDescent="0.25">
      <c r="B4771" s="250">
        <v>4708</v>
      </c>
      <c r="C4771" s="249">
        <v>116.62004919863493</v>
      </c>
    </row>
    <row r="4772" spans="2:3" x14ac:dyDescent="0.25">
      <c r="B4772" s="250">
        <v>4709</v>
      </c>
      <c r="C4772" s="249">
        <v>124.11006418508981</v>
      </c>
    </row>
    <row r="4773" spans="2:3" x14ac:dyDescent="0.25">
      <c r="B4773" s="250">
        <v>4710</v>
      </c>
      <c r="C4773" s="249">
        <v>163.55969793670164</v>
      </c>
    </row>
    <row r="4774" spans="2:3" x14ac:dyDescent="0.25">
      <c r="B4774" s="250">
        <v>4711</v>
      </c>
      <c r="C4774" s="249">
        <v>99.262559424740971</v>
      </c>
    </row>
    <row r="4775" spans="2:3" x14ac:dyDescent="0.25">
      <c r="B4775" s="250">
        <v>4712</v>
      </c>
      <c r="C4775" s="249">
        <v>110.61549080273367</v>
      </c>
    </row>
    <row r="4776" spans="2:3" x14ac:dyDescent="0.25">
      <c r="B4776" s="250">
        <v>4713</v>
      </c>
      <c r="C4776" s="249">
        <v>152.93712359343914</v>
      </c>
    </row>
    <row r="4777" spans="2:3" x14ac:dyDescent="0.25">
      <c r="B4777" s="250">
        <v>4714</v>
      </c>
      <c r="C4777" s="249">
        <v>120.54753371905993</v>
      </c>
    </row>
    <row r="4778" spans="2:3" x14ac:dyDescent="0.25">
      <c r="B4778" s="250">
        <v>4715</v>
      </c>
      <c r="C4778" s="249">
        <v>144.1903091818952</v>
      </c>
    </row>
    <row r="4779" spans="2:3" x14ac:dyDescent="0.25">
      <c r="B4779" s="250">
        <v>4716</v>
      </c>
      <c r="C4779" s="249">
        <v>153.23090077946051</v>
      </c>
    </row>
    <row r="4780" spans="2:3" x14ac:dyDescent="0.25">
      <c r="B4780" s="250">
        <v>4717</v>
      </c>
      <c r="C4780" s="249">
        <v>78.890787094803301</v>
      </c>
    </row>
    <row r="4781" spans="2:3" x14ac:dyDescent="0.25">
      <c r="B4781" s="250">
        <v>4718</v>
      </c>
      <c r="C4781" s="249">
        <v>110.71893665710444</v>
      </c>
    </row>
    <row r="4782" spans="2:3" x14ac:dyDescent="0.25">
      <c r="B4782" s="250">
        <v>4719</v>
      </c>
      <c r="C4782" s="249">
        <v>123.90735040032162</v>
      </c>
    </row>
    <row r="4783" spans="2:3" x14ac:dyDescent="0.25">
      <c r="B4783" s="250">
        <v>4720</v>
      </c>
      <c r="C4783" s="249">
        <v>137.86348107115259</v>
      </c>
    </row>
    <row r="4784" spans="2:3" x14ac:dyDescent="0.25">
      <c r="B4784" s="250">
        <v>4721</v>
      </c>
      <c r="C4784" s="249">
        <v>126.39122320110012</v>
      </c>
    </row>
    <row r="4785" spans="2:3" x14ac:dyDescent="0.25">
      <c r="B4785" s="250">
        <v>4722</v>
      </c>
      <c r="C4785" s="249">
        <v>92.706857081775794</v>
      </c>
    </row>
    <row r="4786" spans="2:3" x14ac:dyDescent="0.25">
      <c r="B4786" s="250">
        <v>4723</v>
      </c>
      <c r="C4786" s="249">
        <v>145.3814141087052</v>
      </c>
    </row>
    <row r="4787" spans="2:3" x14ac:dyDescent="0.25">
      <c r="B4787" s="250">
        <v>4724</v>
      </c>
      <c r="C4787" s="249">
        <v>119.65502474804182</v>
      </c>
    </row>
    <row r="4788" spans="2:3" x14ac:dyDescent="0.25">
      <c r="B4788" s="250">
        <v>4725</v>
      </c>
      <c r="C4788" s="249">
        <v>124.95299759299959</v>
      </c>
    </row>
    <row r="4789" spans="2:3" x14ac:dyDescent="0.25">
      <c r="B4789" s="250">
        <v>4726</v>
      </c>
      <c r="C4789" s="249">
        <v>174.61348081526779</v>
      </c>
    </row>
    <row r="4790" spans="2:3" x14ac:dyDescent="0.25">
      <c r="B4790" s="250">
        <v>4727</v>
      </c>
      <c r="C4790" s="249">
        <v>126.08046491044118</v>
      </c>
    </row>
    <row r="4791" spans="2:3" x14ac:dyDescent="0.25">
      <c r="B4791" s="250">
        <v>4728</v>
      </c>
      <c r="C4791" s="249">
        <v>134.68456331895081</v>
      </c>
    </row>
    <row r="4792" spans="2:3" x14ac:dyDescent="0.25">
      <c r="B4792" s="250">
        <v>4729</v>
      </c>
      <c r="C4792" s="249">
        <v>136.63952117575531</v>
      </c>
    </row>
    <row r="4793" spans="2:3" x14ac:dyDescent="0.25">
      <c r="B4793" s="250">
        <v>4730</v>
      </c>
      <c r="C4793" s="249">
        <v>119.23629957373137</v>
      </c>
    </row>
    <row r="4794" spans="2:3" x14ac:dyDescent="0.25">
      <c r="B4794" s="250">
        <v>4731</v>
      </c>
      <c r="C4794" s="249">
        <v>137.15403794205793</v>
      </c>
    </row>
    <row r="4795" spans="2:3" x14ac:dyDescent="0.25">
      <c r="B4795" s="250">
        <v>4732</v>
      </c>
      <c r="C4795" s="249">
        <v>89.12512355447069</v>
      </c>
    </row>
    <row r="4796" spans="2:3" x14ac:dyDescent="0.25">
      <c r="B4796" s="250">
        <v>4733</v>
      </c>
      <c r="C4796" s="249">
        <v>107.70678000589498</v>
      </c>
    </row>
    <row r="4797" spans="2:3" x14ac:dyDescent="0.25">
      <c r="B4797" s="250">
        <v>4734</v>
      </c>
      <c r="C4797" s="249">
        <v>124.38581568079724</v>
      </c>
    </row>
    <row r="4798" spans="2:3" x14ac:dyDescent="0.25">
      <c r="B4798" s="250">
        <v>4735</v>
      </c>
      <c r="C4798" s="249">
        <v>177.00605915497178</v>
      </c>
    </row>
    <row r="4799" spans="2:3" x14ac:dyDescent="0.25">
      <c r="B4799" s="250">
        <v>4736</v>
      </c>
      <c r="C4799" s="249">
        <v>126.41458165469284</v>
      </c>
    </row>
    <row r="4800" spans="2:3" x14ac:dyDescent="0.25">
      <c r="B4800" s="250">
        <v>4737</v>
      </c>
      <c r="C4800" s="249">
        <v>136.23094689442476</v>
      </c>
    </row>
    <row r="4801" spans="2:3" x14ac:dyDescent="0.25">
      <c r="B4801" s="250">
        <v>4738</v>
      </c>
      <c r="C4801" s="249">
        <v>138.24347217067637</v>
      </c>
    </row>
    <row r="4802" spans="2:3" x14ac:dyDescent="0.25">
      <c r="B4802" s="250">
        <v>4739</v>
      </c>
      <c r="C4802" s="249">
        <v>112.95225704554954</v>
      </c>
    </row>
    <row r="4803" spans="2:3" x14ac:dyDescent="0.25">
      <c r="B4803" s="250">
        <v>4740</v>
      </c>
      <c r="C4803" s="249">
        <v>122.55420824665957</v>
      </c>
    </row>
    <row r="4804" spans="2:3" x14ac:dyDescent="0.25">
      <c r="B4804" s="250">
        <v>4741</v>
      </c>
      <c r="C4804" s="249">
        <v>124.63066808906723</v>
      </c>
    </row>
    <row r="4805" spans="2:3" x14ac:dyDescent="0.25">
      <c r="B4805" s="250">
        <v>4742</v>
      </c>
      <c r="C4805" s="249">
        <v>172.48565923114754</v>
      </c>
    </row>
    <row r="4806" spans="2:3" x14ac:dyDescent="0.25">
      <c r="B4806" s="250">
        <v>4743</v>
      </c>
      <c r="C4806" s="249">
        <v>156.61075405786755</v>
      </c>
    </row>
    <row r="4807" spans="2:3" x14ac:dyDescent="0.25">
      <c r="B4807" s="250">
        <v>4744</v>
      </c>
      <c r="C4807" s="249">
        <v>121.44439988516115</v>
      </c>
    </row>
    <row r="4808" spans="2:3" x14ac:dyDescent="0.25">
      <c r="B4808" s="250">
        <v>4745</v>
      </c>
      <c r="C4808" s="249">
        <v>126.47665686374873</v>
      </c>
    </row>
    <row r="4809" spans="2:3" x14ac:dyDescent="0.25">
      <c r="B4809" s="250">
        <v>4746</v>
      </c>
      <c r="C4809" s="249">
        <v>111.09852212311209</v>
      </c>
    </row>
    <row r="4810" spans="2:3" x14ac:dyDescent="0.25">
      <c r="B4810" s="250">
        <v>4747</v>
      </c>
      <c r="C4810" s="249">
        <v>82.420062534034031</v>
      </c>
    </row>
    <row r="4811" spans="2:3" x14ac:dyDescent="0.25">
      <c r="B4811" s="250">
        <v>4748</v>
      </c>
      <c r="C4811" s="249">
        <v>123.69877457934145</v>
      </c>
    </row>
    <row r="4812" spans="2:3" x14ac:dyDescent="0.25">
      <c r="B4812" s="250">
        <v>4749</v>
      </c>
      <c r="C4812" s="249">
        <v>157.61949700429042</v>
      </c>
    </row>
    <row r="4813" spans="2:3" x14ac:dyDescent="0.25">
      <c r="B4813" s="250">
        <v>4750</v>
      </c>
      <c r="C4813" s="249">
        <v>106.82383130687845</v>
      </c>
    </row>
    <row r="4814" spans="2:3" x14ac:dyDescent="0.25">
      <c r="B4814" s="250">
        <v>4751</v>
      </c>
      <c r="C4814" s="249">
        <v>72.47661582312081</v>
      </c>
    </row>
    <row r="4815" spans="2:3" x14ac:dyDescent="0.25">
      <c r="B4815" s="250">
        <v>4752</v>
      </c>
      <c r="C4815" s="249">
        <v>148.52305194275442</v>
      </c>
    </row>
    <row r="4816" spans="2:3" x14ac:dyDescent="0.25">
      <c r="B4816" s="250">
        <v>4753</v>
      </c>
      <c r="C4816" s="249">
        <v>151.61643982428797</v>
      </c>
    </row>
    <row r="4817" spans="2:3" x14ac:dyDescent="0.25">
      <c r="B4817" s="250">
        <v>4754</v>
      </c>
      <c r="C4817" s="249">
        <v>118.58464906625294</v>
      </c>
    </row>
    <row r="4818" spans="2:3" x14ac:dyDescent="0.25">
      <c r="B4818" s="250">
        <v>4755</v>
      </c>
      <c r="C4818" s="249">
        <v>127.59782360098042</v>
      </c>
    </row>
    <row r="4819" spans="2:3" x14ac:dyDescent="0.25">
      <c r="B4819" s="250">
        <v>4756</v>
      </c>
      <c r="C4819" s="249">
        <v>151.20681067354286</v>
      </c>
    </row>
    <row r="4820" spans="2:3" x14ac:dyDescent="0.25">
      <c r="B4820" s="250">
        <v>4757</v>
      </c>
      <c r="C4820" s="249">
        <v>118.75047358149341</v>
      </c>
    </row>
    <row r="4821" spans="2:3" x14ac:dyDescent="0.25">
      <c r="B4821" s="250">
        <v>4758</v>
      </c>
      <c r="C4821" s="249">
        <v>92.82392989794333</v>
      </c>
    </row>
    <row r="4822" spans="2:3" x14ac:dyDescent="0.25">
      <c r="B4822" s="250">
        <v>4759</v>
      </c>
      <c r="C4822" s="249">
        <v>113.3260081546486</v>
      </c>
    </row>
    <row r="4823" spans="2:3" x14ac:dyDescent="0.25">
      <c r="B4823" s="250">
        <v>4760</v>
      </c>
      <c r="C4823" s="249">
        <v>139.74876875923832</v>
      </c>
    </row>
    <row r="4824" spans="2:3" x14ac:dyDescent="0.25">
      <c r="B4824" s="250">
        <v>4761</v>
      </c>
      <c r="C4824" s="249">
        <v>132.97132143099827</v>
      </c>
    </row>
    <row r="4825" spans="2:3" x14ac:dyDescent="0.25">
      <c r="B4825" s="250">
        <v>4762</v>
      </c>
      <c r="C4825" s="249">
        <v>88.670983977339077</v>
      </c>
    </row>
    <row r="4826" spans="2:3" x14ac:dyDescent="0.25">
      <c r="B4826" s="250">
        <v>4763</v>
      </c>
      <c r="C4826" s="249">
        <v>74.915340639485677</v>
      </c>
    </row>
    <row r="4827" spans="2:3" x14ac:dyDescent="0.25">
      <c r="B4827" s="250">
        <v>4764</v>
      </c>
      <c r="C4827" s="249">
        <v>138.74375015282564</v>
      </c>
    </row>
    <row r="4828" spans="2:3" x14ac:dyDescent="0.25">
      <c r="B4828" s="250">
        <v>4765</v>
      </c>
      <c r="C4828" s="249">
        <v>135.92241955886965</v>
      </c>
    </row>
    <row r="4829" spans="2:3" x14ac:dyDescent="0.25">
      <c r="B4829" s="250">
        <v>4766</v>
      </c>
      <c r="C4829" s="249">
        <v>82.713863015068227</v>
      </c>
    </row>
    <row r="4830" spans="2:3" x14ac:dyDescent="0.25">
      <c r="B4830" s="250">
        <v>4767</v>
      </c>
      <c r="C4830" s="249">
        <v>167.08794060537377</v>
      </c>
    </row>
    <row r="4831" spans="2:3" x14ac:dyDescent="0.25">
      <c r="B4831" s="250">
        <v>4768</v>
      </c>
      <c r="C4831" s="249">
        <v>148.9787225084325</v>
      </c>
    </row>
    <row r="4832" spans="2:3" x14ac:dyDescent="0.25">
      <c r="B4832" s="250">
        <v>4769</v>
      </c>
      <c r="C4832" s="249">
        <v>117.78471101425409</v>
      </c>
    </row>
    <row r="4833" spans="2:3" x14ac:dyDescent="0.25">
      <c r="B4833" s="250">
        <v>4770</v>
      </c>
      <c r="C4833" s="249">
        <v>89.358499784425248</v>
      </c>
    </row>
    <row r="4834" spans="2:3" x14ac:dyDescent="0.25">
      <c r="B4834" s="250">
        <v>4771</v>
      </c>
      <c r="C4834" s="249">
        <v>148.49634987564295</v>
      </c>
    </row>
    <row r="4835" spans="2:3" x14ac:dyDescent="0.25">
      <c r="B4835" s="250">
        <v>4772</v>
      </c>
      <c r="C4835" s="249">
        <v>128.97725281863455</v>
      </c>
    </row>
    <row r="4836" spans="2:3" x14ac:dyDescent="0.25">
      <c r="B4836" s="250">
        <v>4773</v>
      </c>
      <c r="C4836" s="249">
        <v>123.15090453876188</v>
      </c>
    </row>
    <row r="4837" spans="2:3" x14ac:dyDescent="0.25">
      <c r="B4837" s="250">
        <v>4774</v>
      </c>
      <c r="C4837" s="249">
        <v>85.04678697163132</v>
      </c>
    </row>
    <row r="4838" spans="2:3" x14ac:dyDescent="0.25">
      <c r="B4838" s="250">
        <v>4775</v>
      </c>
      <c r="C4838" s="249">
        <v>134.71811441512358</v>
      </c>
    </row>
    <row r="4839" spans="2:3" x14ac:dyDescent="0.25">
      <c r="B4839" s="250">
        <v>4776</v>
      </c>
      <c r="C4839" s="249">
        <v>109.30895779636734</v>
      </c>
    </row>
    <row r="4840" spans="2:3" x14ac:dyDescent="0.25">
      <c r="B4840" s="250">
        <v>4777</v>
      </c>
      <c r="C4840" s="249">
        <v>119.13268632754274</v>
      </c>
    </row>
    <row r="4841" spans="2:3" x14ac:dyDescent="0.25">
      <c r="B4841" s="250">
        <v>4778</v>
      </c>
      <c r="C4841" s="249">
        <v>88.097250950211233</v>
      </c>
    </row>
    <row r="4842" spans="2:3" x14ac:dyDescent="0.25">
      <c r="B4842" s="250">
        <v>4779</v>
      </c>
      <c r="C4842" s="249">
        <v>114.92687652925116</v>
      </c>
    </row>
    <row r="4843" spans="2:3" x14ac:dyDescent="0.25">
      <c r="B4843" s="250">
        <v>4780</v>
      </c>
      <c r="C4843" s="249">
        <v>112.56694546647454</v>
      </c>
    </row>
    <row r="4844" spans="2:3" x14ac:dyDescent="0.25">
      <c r="B4844" s="250">
        <v>4781</v>
      </c>
      <c r="C4844" s="249">
        <v>122.79737812652081</v>
      </c>
    </row>
    <row r="4845" spans="2:3" x14ac:dyDescent="0.25">
      <c r="B4845" s="250">
        <v>4782</v>
      </c>
      <c r="C4845" s="249">
        <v>172.38597326433751</v>
      </c>
    </row>
    <row r="4846" spans="2:3" x14ac:dyDescent="0.25">
      <c r="B4846" s="250">
        <v>4783</v>
      </c>
      <c r="C4846" s="249">
        <v>120.8995395879046</v>
      </c>
    </row>
    <row r="4847" spans="2:3" x14ac:dyDescent="0.25">
      <c r="B4847" s="250">
        <v>4784</v>
      </c>
      <c r="C4847" s="249">
        <v>111.45237464764945</v>
      </c>
    </row>
    <row r="4848" spans="2:3" x14ac:dyDescent="0.25">
      <c r="B4848" s="250">
        <v>4785</v>
      </c>
      <c r="C4848" s="249">
        <v>91.610199632249646</v>
      </c>
    </row>
    <row r="4849" spans="2:3" x14ac:dyDescent="0.25">
      <c r="B4849" s="250">
        <v>4786</v>
      </c>
      <c r="C4849" s="249">
        <v>128.59947849803319</v>
      </c>
    </row>
    <row r="4850" spans="2:3" x14ac:dyDescent="0.25">
      <c r="B4850" s="250">
        <v>4787</v>
      </c>
      <c r="C4850" s="249">
        <v>156.55568516548547</v>
      </c>
    </row>
    <row r="4851" spans="2:3" x14ac:dyDescent="0.25">
      <c r="B4851" s="250">
        <v>4788</v>
      </c>
      <c r="C4851" s="249">
        <v>90.046048460676758</v>
      </c>
    </row>
    <row r="4852" spans="2:3" x14ac:dyDescent="0.25">
      <c r="B4852" s="250">
        <v>4789</v>
      </c>
      <c r="C4852" s="249">
        <v>149.62687261281994</v>
      </c>
    </row>
    <row r="4853" spans="2:3" x14ac:dyDescent="0.25">
      <c r="B4853" s="250">
        <v>4790</v>
      </c>
      <c r="C4853" s="249">
        <v>102.10528956795901</v>
      </c>
    </row>
    <row r="4854" spans="2:3" x14ac:dyDescent="0.25">
      <c r="B4854" s="250">
        <v>4791</v>
      </c>
      <c r="C4854" s="249">
        <v>147.76161459356311</v>
      </c>
    </row>
    <row r="4855" spans="2:3" x14ac:dyDescent="0.25">
      <c r="B4855" s="250">
        <v>4792</v>
      </c>
      <c r="C4855" s="249">
        <v>120.58901810886074</v>
      </c>
    </row>
    <row r="4856" spans="2:3" x14ac:dyDescent="0.25">
      <c r="B4856" s="250">
        <v>4793</v>
      </c>
      <c r="C4856" s="249">
        <v>80.983413530896016</v>
      </c>
    </row>
    <row r="4857" spans="2:3" x14ac:dyDescent="0.25">
      <c r="B4857" s="250">
        <v>4794</v>
      </c>
      <c r="C4857" s="249">
        <v>107.21810977078221</v>
      </c>
    </row>
    <row r="4858" spans="2:3" x14ac:dyDescent="0.25">
      <c r="B4858" s="250">
        <v>4795</v>
      </c>
      <c r="C4858" s="249">
        <v>86.749290959992365</v>
      </c>
    </row>
    <row r="4859" spans="2:3" x14ac:dyDescent="0.25">
      <c r="B4859" s="250">
        <v>4796</v>
      </c>
      <c r="C4859" s="249">
        <v>147.09347337252947</v>
      </c>
    </row>
    <row r="4860" spans="2:3" x14ac:dyDescent="0.25">
      <c r="B4860" s="250">
        <v>4797</v>
      </c>
      <c r="C4860" s="249">
        <v>100.19830182950749</v>
      </c>
    </row>
    <row r="4861" spans="2:3" x14ac:dyDescent="0.25">
      <c r="B4861" s="250">
        <v>4798</v>
      </c>
      <c r="C4861" s="249">
        <v>159.76753662970259</v>
      </c>
    </row>
    <row r="4862" spans="2:3" x14ac:dyDescent="0.25">
      <c r="B4862" s="250">
        <v>4799</v>
      </c>
      <c r="C4862" s="249">
        <v>113.61985432676336</v>
      </c>
    </row>
    <row r="4863" spans="2:3" x14ac:dyDescent="0.25">
      <c r="B4863" s="250">
        <v>4800</v>
      </c>
      <c r="C4863" s="249">
        <v>129.93617591821169</v>
      </c>
    </row>
    <row r="4864" spans="2:3" x14ac:dyDescent="0.25">
      <c r="B4864" s="250">
        <v>4801</v>
      </c>
      <c r="C4864" s="249">
        <v>110.46458375971841</v>
      </c>
    </row>
    <row r="4865" spans="2:3" x14ac:dyDescent="0.25">
      <c r="B4865" s="250">
        <v>4802</v>
      </c>
      <c r="C4865" s="249">
        <v>161.22690520159097</v>
      </c>
    </row>
    <row r="4866" spans="2:3" x14ac:dyDescent="0.25">
      <c r="B4866" s="250">
        <v>4803</v>
      </c>
      <c r="C4866" s="249">
        <v>112.09538129654582</v>
      </c>
    </row>
    <row r="4867" spans="2:3" x14ac:dyDescent="0.25">
      <c r="B4867" s="250">
        <v>4804</v>
      </c>
      <c r="C4867" s="249">
        <v>132.55685948128786</v>
      </c>
    </row>
    <row r="4868" spans="2:3" x14ac:dyDescent="0.25">
      <c r="B4868" s="250">
        <v>4805</v>
      </c>
      <c r="C4868" s="249">
        <v>126.29253948801869</v>
      </c>
    </row>
    <row r="4869" spans="2:3" x14ac:dyDescent="0.25">
      <c r="B4869" s="250">
        <v>4806</v>
      </c>
      <c r="C4869" s="249">
        <v>125.44385270620774</v>
      </c>
    </row>
    <row r="4870" spans="2:3" x14ac:dyDescent="0.25">
      <c r="B4870" s="250">
        <v>4807</v>
      </c>
      <c r="C4870" s="249">
        <v>127.90476998700979</v>
      </c>
    </row>
    <row r="4871" spans="2:3" x14ac:dyDescent="0.25">
      <c r="B4871" s="250">
        <v>4808</v>
      </c>
      <c r="C4871" s="249">
        <v>142.91829181872322</v>
      </c>
    </row>
    <row r="4872" spans="2:3" x14ac:dyDescent="0.25">
      <c r="B4872" s="250">
        <v>4809</v>
      </c>
      <c r="C4872" s="249">
        <v>123.60479753630838</v>
      </c>
    </row>
    <row r="4873" spans="2:3" x14ac:dyDescent="0.25">
      <c r="B4873" s="250">
        <v>4810</v>
      </c>
      <c r="C4873" s="249">
        <v>116.04725150597602</v>
      </c>
    </row>
    <row r="4874" spans="2:3" x14ac:dyDescent="0.25">
      <c r="B4874" s="250">
        <v>4811</v>
      </c>
      <c r="C4874" s="249">
        <v>157.20677126071905</v>
      </c>
    </row>
    <row r="4875" spans="2:3" x14ac:dyDescent="0.25">
      <c r="B4875" s="250">
        <v>4812</v>
      </c>
      <c r="C4875" s="249">
        <v>135.5976416551573</v>
      </c>
    </row>
    <row r="4876" spans="2:3" x14ac:dyDescent="0.25">
      <c r="B4876" s="250">
        <v>4813</v>
      </c>
      <c r="C4876" s="249">
        <v>95.366692855527972</v>
      </c>
    </row>
    <row r="4877" spans="2:3" x14ac:dyDescent="0.25">
      <c r="B4877" s="250">
        <v>4814</v>
      </c>
      <c r="C4877" s="249">
        <v>95.699353315674259</v>
      </c>
    </row>
    <row r="4878" spans="2:3" x14ac:dyDescent="0.25">
      <c r="B4878" s="250">
        <v>4815</v>
      </c>
      <c r="C4878" s="249">
        <v>114.7120468051825</v>
      </c>
    </row>
    <row r="4879" spans="2:3" x14ac:dyDescent="0.25">
      <c r="B4879" s="250">
        <v>4816</v>
      </c>
      <c r="C4879" s="249">
        <v>113.47463731379446</v>
      </c>
    </row>
    <row r="4880" spans="2:3" x14ac:dyDescent="0.25">
      <c r="B4880" s="250">
        <v>4817</v>
      </c>
      <c r="C4880" s="249">
        <v>81.723049226720747</v>
      </c>
    </row>
    <row r="4881" spans="2:3" x14ac:dyDescent="0.25">
      <c r="B4881" s="250">
        <v>4818</v>
      </c>
      <c r="C4881" s="249">
        <v>144.30137643595612</v>
      </c>
    </row>
    <row r="4882" spans="2:3" x14ac:dyDescent="0.25">
      <c r="B4882" s="250">
        <v>4819</v>
      </c>
      <c r="C4882" s="249">
        <v>140.75467637922264</v>
      </c>
    </row>
    <row r="4883" spans="2:3" x14ac:dyDescent="0.25">
      <c r="B4883" s="250">
        <v>4820</v>
      </c>
      <c r="C4883" s="249">
        <v>128.17675647878767</v>
      </c>
    </row>
    <row r="4884" spans="2:3" x14ac:dyDescent="0.25">
      <c r="B4884" s="250">
        <v>4821</v>
      </c>
      <c r="C4884" s="249">
        <v>88.498173044541048</v>
      </c>
    </row>
    <row r="4885" spans="2:3" x14ac:dyDescent="0.25">
      <c r="B4885" s="250">
        <v>4822</v>
      </c>
      <c r="C4885" s="249">
        <v>91.806669288369619</v>
      </c>
    </row>
    <row r="4886" spans="2:3" x14ac:dyDescent="0.25">
      <c r="B4886" s="250">
        <v>4823</v>
      </c>
      <c r="C4886" s="249">
        <v>151.63310395852409</v>
      </c>
    </row>
    <row r="4887" spans="2:3" x14ac:dyDescent="0.25">
      <c r="B4887" s="250">
        <v>4824</v>
      </c>
      <c r="C4887" s="249">
        <v>136.429527010556</v>
      </c>
    </row>
    <row r="4888" spans="2:3" x14ac:dyDescent="0.25">
      <c r="B4888" s="250">
        <v>4825</v>
      </c>
      <c r="C4888" s="249">
        <v>123.57727903220881</v>
      </c>
    </row>
    <row r="4889" spans="2:3" x14ac:dyDescent="0.25">
      <c r="B4889" s="250">
        <v>4826</v>
      </c>
      <c r="C4889" s="249">
        <v>108.12617394969325</v>
      </c>
    </row>
    <row r="4890" spans="2:3" x14ac:dyDescent="0.25">
      <c r="B4890" s="250">
        <v>4827</v>
      </c>
      <c r="C4890" s="249">
        <v>131.28947621486057</v>
      </c>
    </row>
    <row r="4891" spans="2:3" x14ac:dyDescent="0.25">
      <c r="B4891" s="250">
        <v>4828</v>
      </c>
      <c r="C4891" s="249">
        <v>115.31447444581038</v>
      </c>
    </row>
    <row r="4892" spans="2:3" x14ac:dyDescent="0.25">
      <c r="B4892" s="250">
        <v>4829</v>
      </c>
      <c r="C4892" s="249">
        <v>106.40164254105967</v>
      </c>
    </row>
    <row r="4893" spans="2:3" x14ac:dyDescent="0.25">
      <c r="B4893" s="250">
        <v>4830</v>
      </c>
      <c r="C4893" s="249">
        <v>152.78203803261309</v>
      </c>
    </row>
    <row r="4894" spans="2:3" x14ac:dyDescent="0.25">
      <c r="B4894" s="250">
        <v>4831</v>
      </c>
      <c r="C4894" s="249">
        <v>111.70701655134206</v>
      </c>
    </row>
    <row r="4895" spans="2:3" x14ac:dyDescent="0.25">
      <c r="B4895" s="250">
        <v>4832</v>
      </c>
      <c r="C4895" s="249">
        <v>112.42450352477499</v>
      </c>
    </row>
    <row r="4896" spans="2:3" x14ac:dyDescent="0.25">
      <c r="B4896" s="250">
        <v>4833</v>
      </c>
      <c r="C4896" s="249">
        <v>106.70927406218459</v>
      </c>
    </row>
    <row r="4897" spans="2:3" x14ac:dyDescent="0.25">
      <c r="B4897" s="250">
        <v>4834</v>
      </c>
      <c r="C4897" s="249">
        <v>122.87914425183359</v>
      </c>
    </row>
    <row r="4898" spans="2:3" x14ac:dyDescent="0.25">
      <c r="B4898" s="250">
        <v>4835</v>
      </c>
      <c r="C4898" s="249">
        <v>107.25107278656856</v>
      </c>
    </row>
    <row r="4899" spans="2:3" x14ac:dyDescent="0.25">
      <c r="B4899" s="250">
        <v>4836</v>
      </c>
      <c r="C4899" s="249">
        <v>83.767998488710091</v>
      </c>
    </row>
    <row r="4900" spans="2:3" x14ac:dyDescent="0.25">
      <c r="B4900" s="250">
        <v>4837</v>
      </c>
      <c r="C4900" s="249">
        <v>103.38370192137506</v>
      </c>
    </row>
    <row r="4901" spans="2:3" x14ac:dyDescent="0.25">
      <c r="B4901" s="250">
        <v>4838</v>
      </c>
      <c r="C4901" s="249">
        <v>152.18168272298891</v>
      </c>
    </row>
    <row r="4902" spans="2:3" x14ac:dyDescent="0.25">
      <c r="B4902" s="250">
        <v>4839</v>
      </c>
      <c r="C4902" s="249">
        <v>94.128094610628693</v>
      </c>
    </row>
    <row r="4903" spans="2:3" x14ac:dyDescent="0.25">
      <c r="B4903" s="250">
        <v>4840</v>
      </c>
      <c r="C4903" s="249">
        <v>96.586107753218471</v>
      </c>
    </row>
    <row r="4904" spans="2:3" x14ac:dyDescent="0.25">
      <c r="B4904" s="250">
        <v>4841</v>
      </c>
      <c r="C4904" s="249">
        <v>118.20148904664568</v>
      </c>
    </row>
    <row r="4905" spans="2:3" x14ac:dyDescent="0.25">
      <c r="B4905" s="250">
        <v>4842</v>
      </c>
      <c r="C4905" s="249">
        <v>103.49368368345066</v>
      </c>
    </row>
    <row r="4906" spans="2:3" x14ac:dyDescent="0.25">
      <c r="B4906" s="250">
        <v>4843</v>
      </c>
      <c r="C4906" s="249">
        <v>108.01995394221549</v>
      </c>
    </row>
    <row r="4907" spans="2:3" x14ac:dyDescent="0.25">
      <c r="B4907" s="250">
        <v>4844</v>
      </c>
      <c r="C4907" s="249">
        <v>112.56046375630395</v>
      </c>
    </row>
    <row r="4908" spans="2:3" x14ac:dyDescent="0.25">
      <c r="B4908" s="250">
        <v>4845</v>
      </c>
      <c r="C4908" s="249">
        <v>139.2814612173442</v>
      </c>
    </row>
    <row r="4909" spans="2:3" x14ac:dyDescent="0.25">
      <c r="B4909" s="250">
        <v>4846</v>
      </c>
      <c r="C4909" s="249">
        <v>105.4785852234143</v>
      </c>
    </row>
    <row r="4910" spans="2:3" x14ac:dyDescent="0.25">
      <c r="B4910" s="250">
        <v>4847</v>
      </c>
      <c r="C4910" s="249">
        <v>171.73435257939451</v>
      </c>
    </row>
    <row r="4911" spans="2:3" x14ac:dyDescent="0.25">
      <c r="B4911" s="250">
        <v>4848</v>
      </c>
      <c r="C4911" s="249">
        <v>115.12318872521689</v>
      </c>
    </row>
    <row r="4912" spans="2:3" x14ac:dyDescent="0.25">
      <c r="B4912" s="250">
        <v>4849</v>
      </c>
      <c r="C4912" s="249">
        <v>132.6825378137035</v>
      </c>
    </row>
    <row r="4913" spans="2:3" x14ac:dyDescent="0.25">
      <c r="B4913" s="250">
        <v>4850</v>
      </c>
      <c r="C4913" s="249">
        <v>86.744395613297726</v>
      </c>
    </row>
    <row r="4914" spans="2:3" x14ac:dyDescent="0.25">
      <c r="B4914" s="250">
        <v>4851</v>
      </c>
      <c r="C4914" s="249">
        <v>134.34129919219035</v>
      </c>
    </row>
    <row r="4915" spans="2:3" x14ac:dyDescent="0.25">
      <c r="B4915" s="250">
        <v>4852</v>
      </c>
      <c r="C4915" s="249">
        <v>135.15254928279907</v>
      </c>
    </row>
    <row r="4916" spans="2:3" x14ac:dyDescent="0.25">
      <c r="B4916" s="250">
        <v>4853</v>
      </c>
      <c r="C4916" s="249">
        <v>110.65009755465888</v>
      </c>
    </row>
    <row r="4917" spans="2:3" x14ac:dyDescent="0.25">
      <c r="B4917" s="250">
        <v>4854</v>
      </c>
      <c r="C4917" s="249">
        <v>128.3325212850221</v>
      </c>
    </row>
    <row r="4918" spans="2:3" x14ac:dyDescent="0.25">
      <c r="B4918" s="250">
        <v>4855</v>
      </c>
      <c r="C4918" s="249">
        <v>168.80558482607827</v>
      </c>
    </row>
    <row r="4919" spans="2:3" x14ac:dyDescent="0.25">
      <c r="B4919" s="250">
        <v>4856</v>
      </c>
      <c r="C4919" s="249">
        <v>145.5910868869158</v>
      </c>
    </row>
    <row r="4920" spans="2:3" x14ac:dyDescent="0.25">
      <c r="B4920" s="250">
        <v>4857</v>
      </c>
      <c r="C4920" s="249">
        <v>102.1643658265813</v>
      </c>
    </row>
    <row r="4921" spans="2:3" x14ac:dyDescent="0.25">
      <c r="B4921" s="250">
        <v>4858</v>
      </c>
      <c r="C4921" s="249">
        <v>75.685765669330465</v>
      </c>
    </row>
    <row r="4922" spans="2:3" x14ac:dyDescent="0.25">
      <c r="B4922" s="250">
        <v>4859</v>
      </c>
      <c r="C4922" s="249">
        <v>111.18462565563996</v>
      </c>
    </row>
    <row r="4923" spans="2:3" x14ac:dyDescent="0.25">
      <c r="B4923" s="250">
        <v>4860</v>
      </c>
      <c r="C4923" s="249">
        <v>117.22714764538719</v>
      </c>
    </row>
    <row r="4924" spans="2:3" x14ac:dyDescent="0.25">
      <c r="B4924" s="250">
        <v>4861</v>
      </c>
      <c r="C4924" s="249">
        <v>122.05549936862003</v>
      </c>
    </row>
    <row r="4925" spans="2:3" x14ac:dyDescent="0.25">
      <c r="B4925" s="250">
        <v>4862</v>
      </c>
      <c r="C4925" s="249">
        <v>126.82453766169078</v>
      </c>
    </row>
    <row r="4926" spans="2:3" x14ac:dyDescent="0.25">
      <c r="B4926" s="250">
        <v>4863</v>
      </c>
      <c r="C4926" s="249">
        <v>149.2159052169238</v>
      </c>
    </row>
    <row r="4927" spans="2:3" x14ac:dyDescent="0.25">
      <c r="B4927" s="250">
        <v>4864</v>
      </c>
      <c r="C4927" s="249">
        <v>92.331199728900913</v>
      </c>
    </row>
    <row r="4928" spans="2:3" x14ac:dyDescent="0.25">
      <c r="B4928" s="250">
        <v>4865</v>
      </c>
      <c r="C4928" s="249">
        <v>152.73343765822693</v>
      </c>
    </row>
    <row r="4929" spans="2:3" x14ac:dyDescent="0.25">
      <c r="B4929" s="250">
        <v>4866</v>
      </c>
      <c r="C4929" s="249">
        <v>96.493664110770197</v>
      </c>
    </row>
    <row r="4930" spans="2:3" x14ac:dyDescent="0.25">
      <c r="B4930" s="250">
        <v>4867</v>
      </c>
      <c r="C4930" s="249">
        <v>123.75400646855984</v>
      </c>
    </row>
    <row r="4931" spans="2:3" x14ac:dyDescent="0.25">
      <c r="B4931" s="250">
        <v>4868</v>
      </c>
      <c r="C4931" s="249">
        <v>155.37820278623872</v>
      </c>
    </row>
    <row r="4932" spans="2:3" x14ac:dyDescent="0.25">
      <c r="B4932" s="250">
        <v>4869</v>
      </c>
      <c r="C4932" s="249">
        <v>115.99014128177477</v>
      </c>
    </row>
    <row r="4933" spans="2:3" x14ac:dyDescent="0.25">
      <c r="B4933" s="250">
        <v>4870</v>
      </c>
      <c r="C4933" s="249">
        <v>125.25179249990782</v>
      </c>
    </row>
    <row r="4934" spans="2:3" x14ac:dyDescent="0.25">
      <c r="B4934" s="250">
        <v>4871</v>
      </c>
      <c r="C4934" s="249">
        <v>105.34288519789541</v>
      </c>
    </row>
    <row r="4935" spans="2:3" x14ac:dyDescent="0.25">
      <c r="B4935" s="250">
        <v>4872</v>
      </c>
      <c r="C4935" s="249">
        <v>126.68891850038463</v>
      </c>
    </row>
    <row r="4936" spans="2:3" x14ac:dyDescent="0.25">
      <c r="B4936" s="250">
        <v>4873</v>
      </c>
      <c r="C4936" s="249">
        <v>142.95156471629406</v>
      </c>
    </row>
    <row r="4937" spans="2:3" x14ac:dyDescent="0.25">
      <c r="B4937" s="250">
        <v>4874</v>
      </c>
      <c r="C4937" s="249">
        <v>107.05422113997358</v>
      </c>
    </row>
    <row r="4938" spans="2:3" x14ac:dyDescent="0.25">
      <c r="B4938" s="250">
        <v>4875</v>
      </c>
      <c r="C4938" s="249">
        <v>148.61272193965971</v>
      </c>
    </row>
    <row r="4939" spans="2:3" x14ac:dyDescent="0.25">
      <c r="B4939" s="250">
        <v>4876</v>
      </c>
      <c r="C4939" s="249">
        <v>60.19644832267592</v>
      </c>
    </row>
    <row r="4940" spans="2:3" x14ac:dyDescent="0.25">
      <c r="B4940" s="250">
        <v>4877</v>
      </c>
      <c r="C4940" s="249">
        <v>104.66115725183433</v>
      </c>
    </row>
    <row r="4941" spans="2:3" x14ac:dyDescent="0.25">
      <c r="B4941" s="250">
        <v>4878</v>
      </c>
      <c r="C4941" s="249">
        <v>101.25541227819947</v>
      </c>
    </row>
    <row r="4942" spans="2:3" x14ac:dyDescent="0.25">
      <c r="B4942" s="250">
        <v>4879</v>
      </c>
      <c r="C4942" s="249">
        <v>151.37307015567495</v>
      </c>
    </row>
    <row r="4943" spans="2:3" x14ac:dyDescent="0.25">
      <c r="B4943" s="250">
        <v>4880</v>
      </c>
      <c r="C4943" s="249">
        <v>81.132722776398168</v>
      </c>
    </row>
    <row r="4944" spans="2:3" x14ac:dyDescent="0.25">
      <c r="B4944" s="250">
        <v>4881</v>
      </c>
      <c r="C4944" s="249">
        <v>118.50157308692194</v>
      </c>
    </row>
    <row r="4945" spans="2:3" x14ac:dyDescent="0.25">
      <c r="B4945" s="250">
        <v>4882</v>
      </c>
      <c r="C4945" s="249">
        <v>130.52937118067632</v>
      </c>
    </row>
    <row r="4946" spans="2:3" x14ac:dyDescent="0.25">
      <c r="B4946" s="250">
        <v>4883</v>
      </c>
      <c r="C4946" s="249">
        <v>101.39702328738997</v>
      </c>
    </row>
    <row r="4947" spans="2:3" x14ac:dyDescent="0.25">
      <c r="B4947" s="250">
        <v>4884</v>
      </c>
      <c r="C4947" s="249">
        <v>126.92038749525338</v>
      </c>
    </row>
    <row r="4948" spans="2:3" x14ac:dyDescent="0.25">
      <c r="B4948" s="250">
        <v>4885</v>
      </c>
      <c r="C4948" s="249">
        <v>136.99340745557328</v>
      </c>
    </row>
    <row r="4949" spans="2:3" x14ac:dyDescent="0.25">
      <c r="B4949" s="250">
        <v>4886</v>
      </c>
      <c r="C4949" s="249">
        <v>128.94878540135943</v>
      </c>
    </row>
    <row r="4950" spans="2:3" x14ac:dyDescent="0.25">
      <c r="B4950" s="250">
        <v>4887</v>
      </c>
      <c r="C4950" s="249">
        <v>135.53175974016204</v>
      </c>
    </row>
    <row r="4951" spans="2:3" x14ac:dyDescent="0.25">
      <c r="B4951" s="250">
        <v>4888</v>
      </c>
      <c r="C4951" s="249">
        <v>99.464118806465706</v>
      </c>
    </row>
    <row r="4952" spans="2:3" x14ac:dyDescent="0.25">
      <c r="B4952" s="250">
        <v>4889</v>
      </c>
      <c r="C4952" s="249">
        <v>123.03822461632917</v>
      </c>
    </row>
    <row r="4953" spans="2:3" x14ac:dyDescent="0.25">
      <c r="B4953" s="250">
        <v>4890</v>
      </c>
      <c r="C4953" s="249">
        <v>87.127863651311628</v>
      </c>
    </row>
    <row r="4954" spans="2:3" x14ac:dyDescent="0.25">
      <c r="B4954" s="250">
        <v>4891</v>
      </c>
      <c r="C4954" s="249">
        <v>140.01265504705253</v>
      </c>
    </row>
    <row r="4955" spans="2:3" x14ac:dyDescent="0.25">
      <c r="B4955" s="250">
        <v>4892</v>
      </c>
      <c r="C4955" s="249">
        <v>157.08319596708753</v>
      </c>
    </row>
    <row r="4956" spans="2:3" x14ac:dyDescent="0.25">
      <c r="B4956" s="250">
        <v>4893</v>
      </c>
      <c r="C4956" s="249">
        <v>148.25417286243774</v>
      </c>
    </row>
    <row r="4957" spans="2:3" x14ac:dyDescent="0.25">
      <c r="B4957" s="250">
        <v>4894</v>
      </c>
      <c r="C4957" s="249">
        <v>92.378417747728861</v>
      </c>
    </row>
    <row r="4958" spans="2:3" x14ac:dyDescent="0.25">
      <c r="B4958" s="250">
        <v>4895</v>
      </c>
      <c r="C4958" s="249">
        <v>143.54459719900331</v>
      </c>
    </row>
    <row r="4959" spans="2:3" x14ac:dyDescent="0.25">
      <c r="B4959" s="250">
        <v>4896</v>
      </c>
      <c r="C4959" s="249">
        <v>137.58721941953053</v>
      </c>
    </row>
    <row r="4960" spans="2:3" x14ac:dyDescent="0.25">
      <c r="B4960" s="250">
        <v>4897</v>
      </c>
      <c r="C4960" s="249">
        <v>147.56750685132675</v>
      </c>
    </row>
    <row r="4961" spans="2:3" x14ac:dyDescent="0.25">
      <c r="B4961" s="250">
        <v>4898</v>
      </c>
      <c r="C4961" s="249">
        <v>151.52026776381391</v>
      </c>
    </row>
    <row r="4962" spans="2:3" x14ac:dyDescent="0.25">
      <c r="B4962" s="250">
        <v>4899</v>
      </c>
      <c r="C4962" s="249">
        <v>101.56568315506695</v>
      </c>
    </row>
    <row r="4963" spans="2:3" x14ac:dyDescent="0.25">
      <c r="B4963" s="250">
        <v>4900</v>
      </c>
      <c r="C4963" s="249">
        <v>127.12198384275158</v>
      </c>
    </row>
    <row r="4964" spans="2:3" x14ac:dyDescent="0.25">
      <c r="B4964" s="250">
        <v>4901</v>
      </c>
      <c r="C4964" s="249">
        <v>109.21309420140318</v>
      </c>
    </row>
    <row r="4965" spans="2:3" x14ac:dyDescent="0.25">
      <c r="B4965" s="250">
        <v>4902</v>
      </c>
      <c r="C4965" s="249">
        <v>126.21343400877387</v>
      </c>
    </row>
    <row r="4966" spans="2:3" x14ac:dyDescent="0.25">
      <c r="B4966" s="250">
        <v>4903</v>
      </c>
      <c r="C4966" s="249">
        <v>101.53564295206498</v>
      </c>
    </row>
    <row r="4967" spans="2:3" x14ac:dyDescent="0.25">
      <c r="B4967" s="250">
        <v>4904</v>
      </c>
      <c r="C4967" s="249">
        <v>57.717553869315246</v>
      </c>
    </row>
    <row r="4968" spans="2:3" x14ac:dyDescent="0.25">
      <c r="B4968" s="250">
        <v>4905</v>
      </c>
      <c r="C4968" s="249">
        <v>87.13162930928813</v>
      </c>
    </row>
    <row r="4969" spans="2:3" x14ac:dyDescent="0.25">
      <c r="B4969" s="250">
        <v>4906</v>
      </c>
      <c r="C4969" s="249">
        <v>120.75212292157502</v>
      </c>
    </row>
    <row r="4970" spans="2:3" x14ac:dyDescent="0.25">
      <c r="B4970" s="250">
        <v>4907</v>
      </c>
      <c r="C4970" s="249">
        <v>99.424721838390468</v>
      </c>
    </row>
    <row r="4971" spans="2:3" x14ac:dyDescent="0.25">
      <c r="B4971" s="250">
        <v>4908</v>
      </c>
      <c r="C4971" s="249">
        <v>137.94718815879295</v>
      </c>
    </row>
    <row r="4972" spans="2:3" x14ac:dyDescent="0.25">
      <c r="B4972" s="250">
        <v>4909</v>
      </c>
      <c r="C4972" s="249">
        <v>109.87597928676797</v>
      </c>
    </row>
    <row r="4973" spans="2:3" x14ac:dyDescent="0.25">
      <c r="B4973" s="250">
        <v>4910</v>
      </c>
      <c r="C4973" s="249">
        <v>104.79780372609517</v>
      </c>
    </row>
    <row r="4974" spans="2:3" x14ac:dyDescent="0.25">
      <c r="B4974" s="250">
        <v>4911</v>
      </c>
      <c r="C4974" s="249">
        <v>108.43002085000576</v>
      </c>
    </row>
    <row r="4975" spans="2:3" x14ac:dyDescent="0.25">
      <c r="B4975" s="250">
        <v>4912</v>
      </c>
      <c r="C4975" s="249">
        <v>116.02013188067504</v>
      </c>
    </row>
    <row r="4976" spans="2:3" x14ac:dyDescent="0.25">
      <c r="B4976" s="250">
        <v>4913</v>
      </c>
      <c r="C4976" s="249">
        <v>124.80397708568262</v>
      </c>
    </row>
    <row r="4977" spans="2:3" x14ac:dyDescent="0.25">
      <c r="B4977" s="250">
        <v>4914</v>
      </c>
      <c r="C4977" s="249">
        <v>120.01140187850797</v>
      </c>
    </row>
    <row r="4978" spans="2:3" x14ac:dyDescent="0.25">
      <c r="B4978" s="250">
        <v>4915</v>
      </c>
      <c r="C4978" s="249">
        <v>125.7591573933142</v>
      </c>
    </row>
    <row r="4979" spans="2:3" x14ac:dyDescent="0.25">
      <c r="B4979" s="250">
        <v>4916</v>
      </c>
      <c r="C4979" s="249">
        <v>151.7169407998318</v>
      </c>
    </row>
    <row r="4980" spans="2:3" x14ac:dyDescent="0.25">
      <c r="B4980" s="250">
        <v>4917</v>
      </c>
      <c r="C4980" s="249">
        <v>94.593573016799994</v>
      </c>
    </row>
    <row r="4981" spans="2:3" x14ac:dyDescent="0.25">
      <c r="B4981" s="250">
        <v>4918</v>
      </c>
      <c r="C4981" s="249">
        <v>104.24361398297857</v>
      </c>
    </row>
    <row r="4982" spans="2:3" x14ac:dyDescent="0.25">
      <c r="B4982" s="250">
        <v>4919</v>
      </c>
      <c r="C4982" s="249">
        <v>110.49128395041107</v>
      </c>
    </row>
    <row r="4983" spans="2:3" x14ac:dyDescent="0.25">
      <c r="B4983" s="250">
        <v>4920</v>
      </c>
      <c r="C4983" s="249">
        <v>123.77658549323937</v>
      </c>
    </row>
    <row r="4984" spans="2:3" x14ac:dyDescent="0.25">
      <c r="B4984" s="250">
        <v>4921</v>
      </c>
      <c r="C4984" s="249">
        <v>107.43467595839091</v>
      </c>
    </row>
    <row r="4985" spans="2:3" x14ac:dyDescent="0.25">
      <c r="B4985" s="250">
        <v>4922</v>
      </c>
      <c r="C4985" s="249">
        <v>98.399481132115113</v>
      </c>
    </row>
    <row r="4986" spans="2:3" x14ac:dyDescent="0.25">
      <c r="B4986" s="250">
        <v>4923</v>
      </c>
      <c r="C4986" s="249">
        <v>89.284158859856177</v>
      </c>
    </row>
    <row r="4987" spans="2:3" x14ac:dyDescent="0.25">
      <c r="B4987" s="250">
        <v>4924</v>
      </c>
      <c r="C4987" s="249">
        <v>126.36111648985383</v>
      </c>
    </row>
    <row r="4988" spans="2:3" x14ac:dyDescent="0.25">
      <c r="B4988" s="250">
        <v>4925</v>
      </c>
      <c r="C4988" s="249">
        <v>158.66289440723702</v>
      </c>
    </row>
    <row r="4989" spans="2:3" x14ac:dyDescent="0.25">
      <c r="B4989" s="250">
        <v>4926</v>
      </c>
      <c r="C4989" s="249">
        <v>140.07169446612477</v>
      </c>
    </row>
    <row r="4990" spans="2:3" x14ac:dyDescent="0.25">
      <c r="B4990" s="250">
        <v>4927</v>
      </c>
      <c r="C4990" s="249">
        <v>87.722392096335156</v>
      </c>
    </row>
    <row r="4991" spans="2:3" x14ac:dyDescent="0.25">
      <c r="B4991" s="250">
        <v>4928</v>
      </c>
      <c r="C4991" s="249">
        <v>123.39405308077302</v>
      </c>
    </row>
    <row r="4992" spans="2:3" x14ac:dyDescent="0.25">
      <c r="B4992" s="250">
        <v>4929</v>
      </c>
      <c r="C4992" s="249">
        <v>149.31940064528709</v>
      </c>
    </row>
    <row r="4993" spans="2:3" x14ac:dyDescent="0.25">
      <c r="B4993" s="250">
        <v>4930</v>
      </c>
      <c r="C4993" s="249">
        <v>99.607888237724751</v>
      </c>
    </row>
    <row r="4994" spans="2:3" x14ac:dyDescent="0.25">
      <c r="B4994" s="250">
        <v>4931</v>
      </c>
      <c r="C4994" s="249">
        <v>105.09696399328753</v>
      </c>
    </row>
    <row r="4995" spans="2:3" x14ac:dyDescent="0.25">
      <c r="B4995" s="250">
        <v>4932</v>
      </c>
      <c r="C4995" s="249">
        <v>95.787356172329368</v>
      </c>
    </row>
    <row r="4996" spans="2:3" x14ac:dyDescent="0.25">
      <c r="B4996" s="250">
        <v>4933</v>
      </c>
      <c r="C4996" s="249">
        <v>105.6262079366393</v>
      </c>
    </row>
    <row r="4997" spans="2:3" x14ac:dyDescent="0.25">
      <c r="B4997" s="250">
        <v>4934</v>
      </c>
      <c r="C4997" s="249">
        <v>141.92586694564213</v>
      </c>
    </row>
    <row r="4998" spans="2:3" x14ac:dyDescent="0.25">
      <c r="B4998" s="250">
        <v>4935</v>
      </c>
      <c r="C4998" s="249">
        <v>118.08714753989798</v>
      </c>
    </row>
    <row r="4999" spans="2:3" x14ac:dyDescent="0.25">
      <c r="B4999" s="250">
        <v>4936</v>
      </c>
      <c r="C4999" s="249">
        <v>148.19149444805396</v>
      </c>
    </row>
    <row r="5000" spans="2:3" x14ac:dyDescent="0.25">
      <c r="B5000" s="250">
        <v>4937</v>
      </c>
      <c r="C5000" s="249">
        <v>123.74006854751237</v>
      </c>
    </row>
    <row r="5001" spans="2:3" x14ac:dyDescent="0.25">
      <c r="B5001" s="250">
        <v>4938</v>
      </c>
      <c r="C5001" s="249">
        <v>96.970484485506859</v>
      </c>
    </row>
    <row r="5002" spans="2:3" x14ac:dyDescent="0.25">
      <c r="B5002" s="250">
        <v>4939</v>
      </c>
      <c r="C5002" s="249">
        <v>93.948568780542061</v>
      </c>
    </row>
    <row r="5003" spans="2:3" x14ac:dyDescent="0.25">
      <c r="B5003" s="250">
        <v>4940</v>
      </c>
      <c r="C5003" s="249">
        <v>116.26581888211945</v>
      </c>
    </row>
    <row r="5004" spans="2:3" x14ac:dyDescent="0.25">
      <c r="B5004" s="250">
        <v>4941</v>
      </c>
      <c r="C5004" s="249">
        <v>136.34478024227954</v>
      </c>
    </row>
    <row r="5005" spans="2:3" x14ac:dyDescent="0.25">
      <c r="B5005" s="250">
        <v>4942</v>
      </c>
      <c r="C5005" s="249">
        <v>116.62224830291002</v>
      </c>
    </row>
    <row r="5006" spans="2:3" x14ac:dyDescent="0.25">
      <c r="B5006" s="250">
        <v>4943</v>
      </c>
      <c r="C5006" s="249">
        <v>119.24542428320648</v>
      </c>
    </row>
    <row r="5007" spans="2:3" x14ac:dyDescent="0.25">
      <c r="B5007" s="250">
        <v>4944</v>
      </c>
      <c r="C5007" s="249">
        <v>133.18189282472994</v>
      </c>
    </row>
    <row r="5008" spans="2:3" x14ac:dyDescent="0.25">
      <c r="B5008" s="250">
        <v>4945</v>
      </c>
      <c r="C5008" s="249">
        <v>108.42776032534724</v>
      </c>
    </row>
    <row r="5009" spans="2:3" x14ac:dyDescent="0.25">
      <c r="B5009" s="250">
        <v>4946</v>
      </c>
      <c r="C5009" s="249">
        <v>117.66544445892582</v>
      </c>
    </row>
    <row r="5010" spans="2:3" x14ac:dyDescent="0.25">
      <c r="B5010" s="250">
        <v>4947</v>
      </c>
      <c r="C5010" s="249">
        <v>78.231089376518298</v>
      </c>
    </row>
    <row r="5011" spans="2:3" x14ac:dyDescent="0.25">
      <c r="B5011" s="250">
        <v>4948</v>
      </c>
      <c r="C5011" s="249">
        <v>117.25142662533047</v>
      </c>
    </row>
    <row r="5012" spans="2:3" x14ac:dyDescent="0.25">
      <c r="B5012" s="250">
        <v>4949</v>
      </c>
      <c r="C5012" s="249">
        <v>151.89504031031575</v>
      </c>
    </row>
    <row r="5013" spans="2:3" x14ac:dyDescent="0.25">
      <c r="B5013" s="250">
        <v>4950</v>
      </c>
      <c r="C5013" s="249">
        <v>101.28567374098394</v>
      </c>
    </row>
    <row r="5014" spans="2:3" x14ac:dyDescent="0.25">
      <c r="B5014" s="250">
        <v>4951</v>
      </c>
      <c r="C5014" s="249">
        <v>106.77332173105387</v>
      </c>
    </row>
    <row r="5015" spans="2:3" x14ac:dyDescent="0.25">
      <c r="B5015" s="250">
        <v>4952</v>
      </c>
      <c r="C5015" s="249">
        <v>112.84278360590268</v>
      </c>
    </row>
    <row r="5016" spans="2:3" x14ac:dyDescent="0.25">
      <c r="B5016" s="250">
        <v>4953</v>
      </c>
      <c r="C5016" s="249">
        <v>122.39759957044839</v>
      </c>
    </row>
    <row r="5017" spans="2:3" x14ac:dyDescent="0.25">
      <c r="B5017" s="250">
        <v>4954</v>
      </c>
      <c r="C5017" s="249">
        <v>59.850799726412276</v>
      </c>
    </row>
    <row r="5018" spans="2:3" x14ac:dyDescent="0.25">
      <c r="B5018" s="250">
        <v>4955</v>
      </c>
      <c r="C5018" s="249">
        <v>139.28149366408599</v>
      </c>
    </row>
    <row r="5019" spans="2:3" x14ac:dyDescent="0.25">
      <c r="B5019" s="250">
        <v>4956</v>
      </c>
      <c r="C5019" s="249">
        <v>118.68630946892748</v>
      </c>
    </row>
    <row r="5020" spans="2:3" x14ac:dyDescent="0.25">
      <c r="B5020" s="250">
        <v>4957</v>
      </c>
      <c r="C5020" s="249">
        <v>122.6863930998439</v>
      </c>
    </row>
    <row r="5021" spans="2:3" x14ac:dyDescent="0.25">
      <c r="B5021" s="250">
        <v>4958</v>
      </c>
      <c r="C5021" s="249">
        <v>146.37639165959399</v>
      </c>
    </row>
    <row r="5022" spans="2:3" x14ac:dyDescent="0.25">
      <c r="B5022" s="250">
        <v>4959</v>
      </c>
      <c r="C5022" s="249">
        <v>110.45341623574143</v>
      </c>
    </row>
    <row r="5023" spans="2:3" x14ac:dyDescent="0.25">
      <c r="B5023" s="250">
        <v>4960</v>
      </c>
      <c r="C5023" s="249">
        <v>101.00402669331498</v>
      </c>
    </row>
    <row r="5024" spans="2:3" x14ac:dyDescent="0.25">
      <c r="B5024" s="250">
        <v>4961</v>
      </c>
      <c r="C5024" s="249">
        <v>62.949032306927933</v>
      </c>
    </row>
    <row r="5025" spans="2:3" x14ac:dyDescent="0.25">
      <c r="B5025" s="250">
        <v>4962</v>
      </c>
      <c r="C5025" s="249">
        <v>71.70886020956948</v>
      </c>
    </row>
    <row r="5026" spans="2:3" x14ac:dyDescent="0.25">
      <c r="B5026" s="250">
        <v>4963</v>
      </c>
      <c r="C5026" s="249">
        <v>102.09141929908478</v>
      </c>
    </row>
    <row r="5027" spans="2:3" x14ac:dyDescent="0.25">
      <c r="B5027" s="250">
        <v>4964</v>
      </c>
      <c r="C5027" s="249">
        <v>119.96852022272886</v>
      </c>
    </row>
    <row r="5028" spans="2:3" x14ac:dyDescent="0.25">
      <c r="B5028" s="250">
        <v>4965</v>
      </c>
      <c r="C5028" s="249">
        <v>119.92027094418177</v>
      </c>
    </row>
    <row r="5029" spans="2:3" x14ac:dyDescent="0.25">
      <c r="B5029" s="250">
        <v>4966</v>
      </c>
      <c r="C5029" s="249">
        <v>134.1209577422637</v>
      </c>
    </row>
    <row r="5030" spans="2:3" x14ac:dyDescent="0.25">
      <c r="B5030" s="250">
        <v>4967</v>
      </c>
      <c r="C5030" s="249">
        <v>142.91605838596999</v>
      </c>
    </row>
    <row r="5031" spans="2:3" x14ac:dyDescent="0.25">
      <c r="B5031" s="250">
        <v>4968</v>
      </c>
      <c r="C5031" s="249">
        <v>129.02610553361143</v>
      </c>
    </row>
    <row r="5032" spans="2:3" x14ac:dyDescent="0.25">
      <c r="B5032" s="250">
        <v>4969</v>
      </c>
      <c r="C5032" s="249">
        <v>85.46106536746565</v>
      </c>
    </row>
    <row r="5033" spans="2:3" x14ac:dyDescent="0.25">
      <c r="B5033" s="250">
        <v>4970</v>
      </c>
      <c r="C5033" s="249">
        <v>155.63492896333682</v>
      </c>
    </row>
    <row r="5034" spans="2:3" x14ac:dyDescent="0.25">
      <c r="B5034" s="250">
        <v>4971</v>
      </c>
      <c r="C5034" s="249">
        <v>170.39948412950153</v>
      </c>
    </row>
    <row r="5035" spans="2:3" x14ac:dyDescent="0.25">
      <c r="B5035" s="250">
        <v>4972</v>
      </c>
      <c r="C5035" s="249">
        <v>134.38505910990759</v>
      </c>
    </row>
    <row r="5036" spans="2:3" x14ac:dyDescent="0.25">
      <c r="B5036" s="250">
        <v>4973</v>
      </c>
      <c r="C5036" s="249">
        <v>116.0423665015073</v>
      </c>
    </row>
    <row r="5037" spans="2:3" x14ac:dyDescent="0.25">
      <c r="B5037" s="250">
        <v>4974</v>
      </c>
      <c r="C5037" s="249">
        <v>150.5181313354062</v>
      </c>
    </row>
    <row r="5038" spans="2:3" x14ac:dyDescent="0.25">
      <c r="B5038" s="250">
        <v>4975</v>
      </c>
      <c r="C5038" s="249">
        <v>160.46018582686068</v>
      </c>
    </row>
    <row r="5039" spans="2:3" x14ac:dyDescent="0.25">
      <c r="B5039" s="250">
        <v>4976</v>
      </c>
      <c r="C5039" s="249">
        <v>135.22176870930787</v>
      </c>
    </row>
    <row r="5040" spans="2:3" x14ac:dyDescent="0.25">
      <c r="B5040" s="250">
        <v>4977</v>
      </c>
      <c r="C5040" s="249">
        <v>71.473593196577966</v>
      </c>
    </row>
    <row r="5041" spans="2:3" x14ac:dyDescent="0.25">
      <c r="B5041" s="250">
        <v>4978</v>
      </c>
      <c r="C5041" s="249">
        <v>129.48689277011806</v>
      </c>
    </row>
    <row r="5042" spans="2:3" x14ac:dyDescent="0.25">
      <c r="B5042" s="250">
        <v>4979</v>
      </c>
      <c r="C5042" s="249">
        <v>123.91438593110513</v>
      </c>
    </row>
    <row r="5043" spans="2:3" x14ac:dyDescent="0.25">
      <c r="B5043" s="250">
        <v>4980</v>
      </c>
      <c r="C5043" s="249">
        <v>160.50251270951213</v>
      </c>
    </row>
    <row r="5044" spans="2:3" x14ac:dyDescent="0.25">
      <c r="B5044" s="250">
        <v>4981</v>
      </c>
      <c r="C5044" s="249">
        <v>117.23780506580326</v>
      </c>
    </row>
    <row r="5045" spans="2:3" x14ac:dyDescent="0.25">
      <c r="B5045" s="250">
        <v>4982</v>
      </c>
      <c r="C5045" s="249">
        <v>110.77794649958497</v>
      </c>
    </row>
    <row r="5046" spans="2:3" x14ac:dyDescent="0.25">
      <c r="B5046" s="250">
        <v>4983</v>
      </c>
      <c r="C5046" s="249">
        <v>82.292130566032924</v>
      </c>
    </row>
    <row r="5047" spans="2:3" x14ac:dyDescent="0.25">
      <c r="B5047" s="250">
        <v>4984</v>
      </c>
      <c r="C5047" s="249">
        <v>119.22357141642665</v>
      </c>
    </row>
    <row r="5048" spans="2:3" x14ac:dyDescent="0.25">
      <c r="B5048" s="250">
        <v>4985</v>
      </c>
      <c r="C5048" s="249">
        <v>153.81901839424</v>
      </c>
    </row>
    <row r="5049" spans="2:3" x14ac:dyDescent="0.25">
      <c r="B5049" s="250">
        <v>4986</v>
      </c>
      <c r="C5049" s="249">
        <v>155.7498569946853</v>
      </c>
    </row>
    <row r="5050" spans="2:3" x14ac:dyDescent="0.25">
      <c r="B5050" s="250">
        <v>4987</v>
      </c>
      <c r="C5050" s="249">
        <v>141.86759972509708</v>
      </c>
    </row>
    <row r="5051" spans="2:3" x14ac:dyDescent="0.25">
      <c r="B5051" s="250">
        <v>4988</v>
      </c>
      <c r="C5051" s="249">
        <v>152.65182799439594</v>
      </c>
    </row>
    <row r="5052" spans="2:3" x14ac:dyDescent="0.25">
      <c r="B5052" s="250">
        <v>4989</v>
      </c>
      <c r="C5052" s="249">
        <v>149.46500790237181</v>
      </c>
    </row>
    <row r="5053" spans="2:3" x14ac:dyDescent="0.25">
      <c r="B5053" s="250">
        <v>4990</v>
      </c>
      <c r="C5053" s="249">
        <v>85.979087722722454</v>
      </c>
    </row>
    <row r="5054" spans="2:3" x14ac:dyDescent="0.25">
      <c r="B5054" s="250">
        <v>4991</v>
      </c>
      <c r="C5054" s="249">
        <v>127.56022821911405</v>
      </c>
    </row>
    <row r="5055" spans="2:3" x14ac:dyDescent="0.25">
      <c r="B5055" s="250">
        <v>4992</v>
      </c>
      <c r="C5055" s="249">
        <v>144.14015763886579</v>
      </c>
    </row>
    <row r="5056" spans="2:3" x14ac:dyDescent="0.25">
      <c r="B5056" s="250">
        <v>4993</v>
      </c>
      <c r="C5056" s="249">
        <v>146.66477222677372</v>
      </c>
    </row>
    <row r="5057" spans="2:3" x14ac:dyDescent="0.25">
      <c r="B5057" s="250">
        <v>4994</v>
      </c>
      <c r="C5057" s="249">
        <v>106.78464305936086</v>
      </c>
    </row>
    <row r="5058" spans="2:3" x14ac:dyDescent="0.25">
      <c r="B5058" s="250">
        <v>4995</v>
      </c>
      <c r="C5058" s="249">
        <v>142.42201713631164</v>
      </c>
    </row>
    <row r="5059" spans="2:3" x14ac:dyDescent="0.25">
      <c r="B5059" s="250">
        <v>4996</v>
      </c>
      <c r="C5059" s="249">
        <v>149.12648533959043</v>
      </c>
    </row>
    <row r="5060" spans="2:3" x14ac:dyDescent="0.25">
      <c r="B5060" s="250">
        <v>4997</v>
      </c>
      <c r="C5060" s="249">
        <v>113.4749261999561</v>
      </c>
    </row>
    <row r="5061" spans="2:3" x14ac:dyDescent="0.25">
      <c r="B5061" s="250">
        <v>4998</v>
      </c>
      <c r="C5061" s="249">
        <v>101.0247948133766</v>
      </c>
    </row>
    <row r="5062" spans="2:3" x14ac:dyDescent="0.25">
      <c r="B5062" s="250">
        <v>4999</v>
      </c>
      <c r="C5062" s="249">
        <v>146.66306496825712</v>
      </c>
    </row>
    <row r="5063" spans="2:3" x14ac:dyDescent="0.25">
      <c r="B5063" s="250">
        <v>5000</v>
      </c>
      <c r="C5063" s="249">
        <v>146.06008142516089</v>
      </c>
    </row>
    <row r="5064" spans="2:3" x14ac:dyDescent="0.25">
      <c r="B5064" s="250">
        <v>5001</v>
      </c>
      <c r="C5064" s="249">
        <v>76.082770665218121</v>
      </c>
    </row>
    <row r="5065" spans="2:3" x14ac:dyDescent="0.25">
      <c r="B5065" s="250">
        <v>5002</v>
      </c>
      <c r="C5065" s="249">
        <v>92.913263344960001</v>
      </c>
    </row>
    <row r="5066" spans="2:3" x14ac:dyDescent="0.25">
      <c r="B5066" s="250">
        <v>5003</v>
      </c>
      <c r="C5066" s="249">
        <v>124.46826421577869</v>
      </c>
    </row>
    <row r="5067" spans="2:3" x14ac:dyDescent="0.25">
      <c r="B5067" s="250">
        <v>5004</v>
      </c>
      <c r="C5067" s="249">
        <v>132.9513667984136</v>
      </c>
    </row>
    <row r="5068" spans="2:3" x14ac:dyDescent="0.25">
      <c r="B5068" s="250">
        <v>5005</v>
      </c>
      <c r="C5068" s="249">
        <v>103.89125086386409</v>
      </c>
    </row>
    <row r="5069" spans="2:3" x14ac:dyDescent="0.25">
      <c r="B5069" s="250">
        <v>5006</v>
      </c>
      <c r="C5069" s="249">
        <v>162.36317133502894</v>
      </c>
    </row>
    <row r="5070" spans="2:3" x14ac:dyDescent="0.25">
      <c r="B5070" s="250">
        <v>5007</v>
      </c>
      <c r="C5070" s="249">
        <v>137.81457464236973</v>
      </c>
    </row>
    <row r="5071" spans="2:3" x14ac:dyDescent="0.25">
      <c r="B5071" s="250">
        <v>5008</v>
      </c>
      <c r="C5071" s="249">
        <v>121.73005469514423</v>
      </c>
    </row>
    <row r="5072" spans="2:3" x14ac:dyDescent="0.25">
      <c r="B5072" s="250">
        <v>5009</v>
      </c>
      <c r="C5072" s="249">
        <v>159.59264842703453</v>
      </c>
    </row>
    <row r="5073" spans="2:3" x14ac:dyDescent="0.25">
      <c r="B5073" s="250">
        <v>5010</v>
      </c>
      <c r="C5073" s="249">
        <v>109.33771160750854</v>
      </c>
    </row>
    <row r="5074" spans="2:3" x14ac:dyDescent="0.25">
      <c r="B5074" s="250">
        <v>5011</v>
      </c>
      <c r="C5074" s="249">
        <v>135.14423765598818</v>
      </c>
    </row>
    <row r="5075" spans="2:3" x14ac:dyDescent="0.25">
      <c r="B5075" s="250">
        <v>5012</v>
      </c>
      <c r="C5075" s="249">
        <v>140.4020472493938</v>
      </c>
    </row>
    <row r="5076" spans="2:3" x14ac:dyDescent="0.25">
      <c r="B5076" s="250">
        <v>5013</v>
      </c>
      <c r="C5076" s="249">
        <v>83.079624657579856</v>
      </c>
    </row>
    <row r="5077" spans="2:3" x14ac:dyDescent="0.25">
      <c r="B5077" s="250">
        <v>5014</v>
      </c>
      <c r="C5077" s="249">
        <v>105.68829618984478</v>
      </c>
    </row>
    <row r="5078" spans="2:3" x14ac:dyDescent="0.25">
      <c r="B5078" s="250">
        <v>5015</v>
      </c>
      <c r="C5078" s="249">
        <v>101.28351792963048</v>
      </c>
    </row>
    <row r="5079" spans="2:3" x14ac:dyDescent="0.25">
      <c r="B5079" s="250">
        <v>5016</v>
      </c>
      <c r="C5079" s="249">
        <v>119.44979985573688</v>
      </c>
    </row>
    <row r="5080" spans="2:3" x14ac:dyDescent="0.25">
      <c r="B5080" s="250">
        <v>5017</v>
      </c>
      <c r="C5080" s="249">
        <v>132.75971016755724</v>
      </c>
    </row>
    <row r="5081" spans="2:3" x14ac:dyDescent="0.25">
      <c r="B5081" s="250">
        <v>5018</v>
      </c>
      <c r="C5081" s="249">
        <v>126.05523150009871</v>
      </c>
    </row>
    <row r="5082" spans="2:3" x14ac:dyDescent="0.25">
      <c r="B5082" s="250">
        <v>5019</v>
      </c>
      <c r="C5082" s="249">
        <v>98.040117985806489</v>
      </c>
    </row>
    <row r="5083" spans="2:3" x14ac:dyDescent="0.25">
      <c r="B5083" s="250">
        <v>5020</v>
      </c>
      <c r="C5083" s="249">
        <v>97.015875905816529</v>
      </c>
    </row>
    <row r="5084" spans="2:3" x14ac:dyDescent="0.25">
      <c r="B5084" s="250">
        <v>5021</v>
      </c>
      <c r="C5084" s="249">
        <v>133.36190462859639</v>
      </c>
    </row>
    <row r="5085" spans="2:3" x14ac:dyDescent="0.25">
      <c r="B5085" s="250">
        <v>5022</v>
      </c>
      <c r="C5085" s="249">
        <v>109.35253538568782</v>
      </c>
    </row>
    <row r="5086" spans="2:3" x14ac:dyDescent="0.25">
      <c r="B5086" s="250">
        <v>5023</v>
      </c>
      <c r="C5086" s="249">
        <v>94.378359987811962</v>
      </c>
    </row>
    <row r="5087" spans="2:3" x14ac:dyDescent="0.25">
      <c r="B5087" s="250">
        <v>5024</v>
      </c>
      <c r="C5087" s="249">
        <v>108.69205734925035</v>
      </c>
    </row>
    <row r="5088" spans="2:3" x14ac:dyDescent="0.25">
      <c r="B5088" s="250">
        <v>5025</v>
      </c>
      <c r="C5088" s="249">
        <v>93.629225922242867</v>
      </c>
    </row>
    <row r="5089" spans="2:3" x14ac:dyDescent="0.25">
      <c r="B5089" s="250">
        <v>5026</v>
      </c>
      <c r="C5089" s="249">
        <v>134.47121081800714</v>
      </c>
    </row>
    <row r="5090" spans="2:3" x14ac:dyDescent="0.25">
      <c r="B5090" s="250">
        <v>5027</v>
      </c>
      <c r="C5090" s="249">
        <v>142.2199729524215</v>
      </c>
    </row>
    <row r="5091" spans="2:3" x14ac:dyDescent="0.25">
      <c r="B5091" s="250">
        <v>5028</v>
      </c>
      <c r="C5091" s="249">
        <v>97.117538030389426</v>
      </c>
    </row>
    <row r="5092" spans="2:3" x14ac:dyDescent="0.25">
      <c r="B5092" s="250">
        <v>5029</v>
      </c>
      <c r="C5092" s="249">
        <v>106.56625292764365</v>
      </c>
    </row>
    <row r="5093" spans="2:3" x14ac:dyDescent="0.25">
      <c r="B5093" s="250">
        <v>5030</v>
      </c>
      <c r="C5093" s="249">
        <v>74.587396291893128</v>
      </c>
    </row>
    <row r="5094" spans="2:3" x14ac:dyDescent="0.25">
      <c r="B5094" s="250">
        <v>5031</v>
      </c>
      <c r="C5094" s="249">
        <v>125.01664068125892</v>
      </c>
    </row>
    <row r="5095" spans="2:3" x14ac:dyDescent="0.25">
      <c r="B5095" s="250">
        <v>5032</v>
      </c>
      <c r="C5095" s="249">
        <v>122.80316241351616</v>
      </c>
    </row>
    <row r="5096" spans="2:3" x14ac:dyDescent="0.25">
      <c r="B5096" s="250">
        <v>5033</v>
      </c>
      <c r="C5096" s="249">
        <v>118.59342733603305</v>
      </c>
    </row>
    <row r="5097" spans="2:3" x14ac:dyDescent="0.25">
      <c r="B5097" s="250">
        <v>5034</v>
      </c>
      <c r="C5097" s="249">
        <v>113.20895034531075</v>
      </c>
    </row>
    <row r="5098" spans="2:3" x14ac:dyDescent="0.25">
      <c r="B5098" s="250">
        <v>5035</v>
      </c>
      <c r="C5098" s="249">
        <v>90.581556421383084</v>
      </c>
    </row>
    <row r="5099" spans="2:3" x14ac:dyDescent="0.25">
      <c r="B5099" s="250">
        <v>5036</v>
      </c>
      <c r="C5099" s="249">
        <v>103.16335201421445</v>
      </c>
    </row>
    <row r="5100" spans="2:3" x14ac:dyDescent="0.25">
      <c r="B5100" s="250">
        <v>5037</v>
      </c>
      <c r="C5100" s="249">
        <v>100.50773968422976</v>
      </c>
    </row>
    <row r="5101" spans="2:3" x14ac:dyDescent="0.25">
      <c r="B5101" s="250">
        <v>5038</v>
      </c>
      <c r="C5101" s="249">
        <v>104.56391849883055</v>
      </c>
    </row>
    <row r="5102" spans="2:3" x14ac:dyDescent="0.25">
      <c r="B5102" s="250">
        <v>5039</v>
      </c>
      <c r="C5102" s="249">
        <v>127.30034998702503</v>
      </c>
    </row>
    <row r="5103" spans="2:3" x14ac:dyDescent="0.25">
      <c r="B5103" s="250">
        <v>5040</v>
      </c>
      <c r="C5103" s="249">
        <v>127.42759299707355</v>
      </c>
    </row>
    <row r="5104" spans="2:3" x14ac:dyDescent="0.25">
      <c r="B5104" s="250">
        <v>5041</v>
      </c>
      <c r="C5104" s="249">
        <v>59.881703250468703</v>
      </c>
    </row>
    <row r="5105" spans="2:3" x14ac:dyDescent="0.25">
      <c r="B5105" s="250">
        <v>5042</v>
      </c>
      <c r="C5105" s="249">
        <v>152.57880448188007</v>
      </c>
    </row>
    <row r="5106" spans="2:3" x14ac:dyDescent="0.25">
      <c r="B5106" s="250">
        <v>5043</v>
      </c>
      <c r="C5106" s="249">
        <v>114.36464415295536</v>
      </c>
    </row>
    <row r="5107" spans="2:3" x14ac:dyDescent="0.25">
      <c r="B5107" s="250">
        <v>5044</v>
      </c>
      <c r="C5107" s="249">
        <v>137.49118818496132</v>
      </c>
    </row>
    <row r="5108" spans="2:3" x14ac:dyDescent="0.25">
      <c r="B5108" s="250">
        <v>5045</v>
      </c>
      <c r="C5108" s="249">
        <v>105.98403498990227</v>
      </c>
    </row>
    <row r="5109" spans="2:3" x14ac:dyDescent="0.25">
      <c r="B5109" s="250">
        <v>5046</v>
      </c>
      <c r="C5109" s="249">
        <v>117.99455228826136</v>
      </c>
    </row>
    <row r="5110" spans="2:3" x14ac:dyDescent="0.25">
      <c r="B5110" s="250">
        <v>5047</v>
      </c>
      <c r="C5110" s="249">
        <v>142.03249572507818</v>
      </c>
    </row>
    <row r="5111" spans="2:3" x14ac:dyDescent="0.25">
      <c r="B5111" s="250">
        <v>5048</v>
      </c>
      <c r="C5111" s="249">
        <v>120.47090774019912</v>
      </c>
    </row>
    <row r="5112" spans="2:3" x14ac:dyDescent="0.25">
      <c r="B5112" s="250">
        <v>5049</v>
      </c>
      <c r="C5112" s="249">
        <v>101.07786346801946</v>
      </c>
    </row>
    <row r="5113" spans="2:3" x14ac:dyDescent="0.25">
      <c r="B5113" s="250">
        <v>5050</v>
      </c>
      <c r="C5113" s="249">
        <v>102.19073429839621</v>
      </c>
    </row>
    <row r="5114" spans="2:3" x14ac:dyDescent="0.25">
      <c r="B5114" s="250">
        <v>5051</v>
      </c>
      <c r="C5114" s="249">
        <v>108.1146230599475</v>
      </c>
    </row>
    <row r="5115" spans="2:3" x14ac:dyDescent="0.25">
      <c r="B5115" s="250">
        <v>5052</v>
      </c>
      <c r="C5115" s="249">
        <v>137.55257912284779</v>
      </c>
    </row>
    <row r="5116" spans="2:3" x14ac:dyDescent="0.25">
      <c r="B5116" s="250">
        <v>5053</v>
      </c>
      <c r="C5116" s="249">
        <v>135.86555617880927</v>
      </c>
    </row>
    <row r="5117" spans="2:3" x14ac:dyDescent="0.25">
      <c r="B5117" s="250">
        <v>5054</v>
      </c>
      <c r="C5117" s="249">
        <v>142.89802774692228</v>
      </c>
    </row>
    <row r="5118" spans="2:3" x14ac:dyDescent="0.25">
      <c r="B5118" s="250">
        <v>5055</v>
      </c>
      <c r="C5118" s="249">
        <v>131.68475602059985</v>
      </c>
    </row>
    <row r="5119" spans="2:3" x14ac:dyDescent="0.25">
      <c r="B5119" s="250">
        <v>5056</v>
      </c>
      <c r="C5119" s="249">
        <v>128.6284485512686</v>
      </c>
    </row>
    <row r="5120" spans="2:3" x14ac:dyDescent="0.25">
      <c r="B5120" s="250">
        <v>5057</v>
      </c>
      <c r="C5120" s="249">
        <v>152.98657900710765</v>
      </c>
    </row>
    <row r="5121" spans="2:3" x14ac:dyDescent="0.25">
      <c r="B5121" s="250">
        <v>5058</v>
      </c>
      <c r="C5121" s="249">
        <v>126.46928365102271</v>
      </c>
    </row>
    <row r="5122" spans="2:3" x14ac:dyDescent="0.25">
      <c r="B5122" s="250">
        <v>5059</v>
      </c>
      <c r="C5122" s="249">
        <v>114.69539022725181</v>
      </c>
    </row>
    <row r="5123" spans="2:3" x14ac:dyDescent="0.25">
      <c r="B5123" s="250">
        <v>5060</v>
      </c>
      <c r="C5123" s="249">
        <v>111.01135867350789</v>
      </c>
    </row>
    <row r="5124" spans="2:3" x14ac:dyDescent="0.25">
      <c r="B5124" s="250">
        <v>5061</v>
      </c>
      <c r="C5124" s="249">
        <v>111.53589890516035</v>
      </c>
    </row>
    <row r="5125" spans="2:3" x14ac:dyDescent="0.25">
      <c r="B5125" s="250">
        <v>5062</v>
      </c>
      <c r="C5125" s="249">
        <v>127.85808269783911</v>
      </c>
    </row>
    <row r="5126" spans="2:3" x14ac:dyDescent="0.25">
      <c r="B5126" s="250">
        <v>5063</v>
      </c>
      <c r="C5126" s="249">
        <v>145.80341265615769</v>
      </c>
    </row>
    <row r="5127" spans="2:3" x14ac:dyDescent="0.25">
      <c r="B5127" s="250">
        <v>5064</v>
      </c>
      <c r="C5127" s="249">
        <v>102.42407931082276</v>
      </c>
    </row>
    <row r="5128" spans="2:3" x14ac:dyDescent="0.25">
      <c r="B5128" s="250">
        <v>5065</v>
      </c>
      <c r="C5128" s="249">
        <v>71.090729231152906</v>
      </c>
    </row>
    <row r="5129" spans="2:3" x14ac:dyDescent="0.25">
      <c r="B5129" s="250">
        <v>5066</v>
      </c>
      <c r="C5129" s="249">
        <v>105.92746900150195</v>
      </c>
    </row>
    <row r="5130" spans="2:3" x14ac:dyDescent="0.25">
      <c r="B5130" s="250">
        <v>5067</v>
      </c>
      <c r="C5130" s="249">
        <v>82.652983478318134</v>
      </c>
    </row>
    <row r="5131" spans="2:3" x14ac:dyDescent="0.25">
      <c r="B5131" s="250">
        <v>5068</v>
      </c>
      <c r="C5131" s="249">
        <v>112.0248806522048</v>
      </c>
    </row>
    <row r="5132" spans="2:3" x14ac:dyDescent="0.25">
      <c r="B5132" s="250">
        <v>5069</v>
      </c>
      <c r="C5132" s="249">
        <v>127.2711014919788</v>
      </c>
    </row>
    <row r="5133" spans="2:3" x14ac:dyDescent="0.25">
      <c r="B5133" s="250">
        <v>5070</v>
      </c>
      <c r="C5133" s="249">
        <v>115.10855906393292</v>
      </c>
    </row>
    <row r="5134" spans="2:3" x14ac:dyDescent="0.25">
      <c r="B5134" s="250">
        <v>5071</v>
      </c>
      <c r="C5134" s="249">
        <v>115.18370209638243</v>
      </c>
    </row>
    <row r="5135" spans="2:3" x14ac:dyDescent="0.25">
      <c r="B5135" s="250">
        <v>5072</v>
      </c>
      <c r="C5135" s="249">
        <v>70.647239694981025</v>
      </c>
    </row>
    <row r="5136" spans="2:3" x14ac:dyDescent="0.25">
      <c r="B5136" s="250">
        <v>5073</v>
      </c>
      <c r="C5136" s="249">
        <v>73.339992289735392</v>
      </c>
    </row>
    <row r="5137" spans="2:3" x14ac:dyDescent="0.25">
      <c r="B5137" s="250">
        <v>5074</v>
      </c>
      <c r="C5137" s="249">
        <v>106.94165080117922</v>
      </c>
    </row>
    <row r="5138" spans="2:3" x14ac:dyDescent="0.25">
      <c r="B5138" s="250">
        <v>5075</v>
      </c>
      <c r="C5138" s="249">
        <v>139.73033986963387</v>
      </c>
    </row>
    <row r="5139" spans="2:3" x14ac:dyDescent="0.25">
      <c r="B5139" s="250">
        <v>5076</v>
      </c>
      <c r="C5139" s="249">
        <v>135.04432846303519</v>
      </c>
    </row>
    <row r="5140" spans="2:3" x14ac:dyDescent="0.25">
      <c r="B5140" s="250">
        <v>5077</v>
      </c>
      <c r="C5140" s="249">
        <v>97.112394353407637</v>
      </c>
    </row>
    <row r="5141" spans="2:3" x14ac:dyDescent="0.25">
      <c r="B5141" s="250">
        <v>5078</v>
      </c>
      <c r="C5141" s="249">
        <v>150.84548025792043</v>
      </c>
    </row>
    <row r="5142" spans="2:3" x14ac:dyDescent="0.25">
      <c r="B5142" s="250">
        <v>5079</v>
      </c>
      <c r="C5142" s="249">
        <v>82.87809996572966</v>
      </c>
    </row>
    <row r="5143" spans="2:3" x14ac:dyDescent="0.25">
      <c r="B5143" s="250">
        <v>5080</v>
      </c>
      <c r="C5143" s="249">
        <v>102.18203063559841</v>
      </c>
    </row>
    <row r="5144" spans="2:3" x14ac:dyDescent="0.25">
      <c r="B5144" s="250">
        <v>5081</v>
      </c>
      <c r="C5144" s="249">
        <v>145.75581533669705</v>
      </c>
    </row>
    <row r="5145" spans="2:3" x14ac:dyDescent="0.25">
      <c r="B5145" s="250">
        <v>5082</v>
      </c>
      <c r="C5145" s="249">
        <v>78.778497456036291</v>
      </c>
    </row>
    <row r="5146" spans="2:3" x14ac:dyDescent="0.25">
      <c r="B5146" s="250">
        <v>5083</v>
      </c>
      <c r="C5146" s="249">
        <v>60.321811849843868</v>
      </c>
    </row>
    <row r="5147" spans="2:3" x14ac:dyDescent="0.25">
      <c r="B5147" s="250">
        <v>5084</v>
      </c>
      <c r="C5147" s="249">
        <v>163.81698912700742</v>
      </c>
    </row>
    <row r="5148" spans="2:3" x14ac:dyDescent="0.25">
      <c r="B5148" s="250">
        <v>5085</v>
      </c>
      <c r="C5148" s="249">
        <v>135.31743132263264</v>
      </c>
    </row>
    <row r="5149" spans="2:3" x14ac:dyDescent="0.25">
      <c r="B5149" s="250">
        <v>5086</v>
      </c>
      <c r="C5149" s="249">
        <v>89.736504901705104</v>
      </c>
    </row>
    <row r="5150" spans="2:3" x14ac:dyDescent="0.25">
      <c r="B5150" s="250">
        <v>5087</v>
      </c>
      <c r="C5150" s="249">
        <v>135.75600949045636</v>
      </c>
    </row>
    <row r="5151" spans="2:3" x14ac:dyDescent="0.25">
      <c r="B5151" s="250">
        <v>5088</v>
      </c>
      <c r="C5151" s="249">
        <v>122.12445404640283</v>
      </c>
    </row>
    <row r="5152" spans="2:3" x14ac:dyDescent="0.25">
      <c r="B5152" s="250">
        <v>5089</v>
      </c>
      <c r="C5152" s="249">
        <v>139.93489931720464</v>
      </c>
    </row>
    <row r="5153" spans="2:3" x14ac:dyDescent="0.25">
      <c r="B5153" s="250">
        <v>5090</v>
      </c>
      <c r="C5153" s="249">
        <v>112.84765654983082</v>
      </c>
    </row>
    <row r="5154" spans="2:3" x14ac:dyDescent="0.25">
      <c r="B5154" s="250">
        <v>5091</v>
      </c>
      <c r="C5154" s="249">
        <v>139.7087401008304</v>
      </c>
    </row>
    <row r="5155" spans="2:3" x14ac:dyDescent="0.25">
      <c r="B5155" s="250">
        <v>5092</v>
      </c>
      <c r="C5155" s="249">
        <v>107.00435777571829</v>
      </c>
    </row>
    <row r="5156" spans="2:3" x14ac:dyDescent="0.25">
      <c r="B5156" s="250">
        <v>5093</v>
      </c>
      <c r="C5156" s="249">
        <v>103.11606241630371</v>
      </c>
    </row>
    <row r="5157" spans="2:3" x14ac:dyDescent="0.25">
      <c r="B5157" s="250">
        <v>5094</v>
      </c>
      <c r="C5157" s="249">
        <v>101.10200974850787</v>
      </c>
    </row>
    <row r="5158" spans="2:3" x14ac:dyDescent="0.25">
      <c r="B5158" s="250">
        <v>5095</v>
      </c>
      <c r="C5158" s="249">
        <v>86.283072642474664</v>
      </c>
    </row>
    <row r="5159" spans="2:3" x14ac:dyDescent="0.25">
      <c r="B5159" s="250">
        <v>5096</v>
      </c>
      <c r="C5159" s="249">
        <v>146.23996940220502</v>
      </c>
    </row>
    <row r="5160" spans="2:3" x14ac:dyDescent="0.25">
      <c r="B5160" s="250">
        <v>5097</v>
      </c>
      <c r="C5160" s="249">
        <v>132.21398144316592</v>
      </c>
    </row>
    <row r="5161" spans="2:3" x14ac:dyDescent="0.25">
      <c r="B5161" s="250">
        <v>5098</v>
      </c>
      <c r="C5161" s="249">
        <v>88.238335793555763</v>
      </c>
    </row>
    <row r="5162" spans="2:3" x14ac:dyDescent="0.25">
      <c r="B5162" s="250">
        <v>5099</v>
      </c>
      <c r="C5162" s="249">
        <v>111.91622368459829</v>
      </c>
    </row>
    <row r="5163" spans="2:3" x14ac:dyDescent="0.25">
      <c r="B5163" s="250">
        <v>5100</v>
      </c>
      <c r="C5163" s="249">
        <v>127.66256534220753</v>
      </c>
    </row>
    <row r="5164" spans="2:3" x14ac:dyDescent="0.25">
      <c r="B5164" s="250">
        <v>5101</v>
      </c>
      <c r="C5164" s="249">
        <v>127.95670741060998</v>
      </c>
    </row>
    <row r="5165" spans="2:3" x14ac:dyDescent="0.25">
      <c r="B5165" s="250">
        <v>5102</v>
      </c>
      <c r="C5165" s="249">
        <v>99.393600404531298</v>
      </c>
    </row>
    <row r="5166" spans="2:3" x14ac:dyDescent="0.25">
      <c r="B5166" s="250">
        <v>5103</v>
      </c>
      <c r="C5166" s="249">
        <v>99.032026532276234</v>
      </c>
    </row>
    <row r="5167" spans="2:3" x14ac:dyDescent="0.25">
      <c r="B5167" s="250">
        <v>5104</v>
      </c>
      <c r="C5167" s="249">
        <v>115.77445105252217</v>
      </c>
    </row>
    <row r="5168" spans="2:3" x14ac:dyDescent="0.25">
      <c r="B5168" s="250">
        <v>5105</v>
      </c>
      <c r="C5168" s="249">
        <v>125.85623085926323</v>
      </c>
    </row>
    <row r="5169" spans="2:3" x14ac:dyDescent="0.25">
      <c r="B5169" s="250">
        <v>5106</v>
      </c>
      <c r="C5169" s="249">
        <v>129.730697512109</v>
      </c>
    </row>
    <row r="5170" spans="2:3" x14ac:dyDescent="0.25">
      <c r="B5170" s="250">
        <v>5107</v>
      </c>
      <c r="C5170" s="249">
        <v>131.1010008669252</v>
      </c>
    </row>
    <row r="5171" spans="2:3" x14ac:dyDescent="0.25">
      <c r="B5171" s="250">
        <v>5108</v>
      </c>
      <c r="C5171" s="249">
        <v>100.47181726649546</v>
      </c>
    </row>
    <row r="5172" spans="2:3" x14ac:dyDescent="0.25">
      <c r="B5172" s="250">
        <v>5109</v>
      </c>
      <c r="C5172" s="249">
        <v>124.18308333136039</v>
      </c>
    </row>
    <row r="5173" spans="2:3" x14ac:dyDescent="0.25">
      <c r="B5173" s="250">
        <v>5110</v>
      </c>
      <c r="C5173" s="249">
        <v>125.53583953129673</v>
      </c>
    </row>
    <row r="5174" spans="2:3" x14ac:dyDescent="0.25">
      <c r="B5174" s="250">
        <v>5111</v>
      </c>
      <c r="C5174" s="249">
        <v>130.22275839248556</v>
      </c>
    </row>
    <row r="5175" spans="2:3" x14ac:dyDescent="0.25">
      <c r="B5175" s="250">
        <v>5112</v>
      </c>
      <c r="C5175" s="249">
        <v>94.242233641168227</v>
      </c>
    </row>
    <row r="5176" spans="2:3" x14ac:dyDescent="0.25">
      <c r="B5176" s="250">
        <v>5113</v>
      </c>
      <c r="C5176" s="249">
        <v>47.807967790130661</v>
      </c>
    </row>
    <row r="5177" spans="2:3" x14ac:dyDescent="0.25">
      <c r="B5177" s="250">
        <v>5114</v>
      </c>
      <c r="C5177" s="249">
        <v>119.72797109854986</v>
      </c>
    </row>
    <row r="5178" spans="2:3" x14ac:dyDescent="0.25">
      <c r="B5178" s="250">
        <v>5115</v>
      </c>
      <c r="C5178" s="249">
        <v>78.883999199427393</v>
      </c>
    </row>
    <row r="5179" spans="2:3" x14ac:dyDescent="0.25">
      <c r="B5179" s="250">
        <v>5116</v>
      </c>
      <c r="C5179" s="249">
        <v>115.76747650452084</v>
      </c>
    </row>
    <row r="5180" spans="2:3" x14ac:dyDescent="0.25">
      <c r="B5180" s="250">
        <v>5117</v>
      </c>
      <c r="C5180" s="249">
        <v>134.61240318128725</v>
      </c>
    </row>
    <row r="5181" spans="2:3" x14ac:dyDescent="0.25">
      <c r="B5181" s="250">
        <v>5118</v>
      </c>
      <c r="C5181" s="249">
        <v>82.468420203649458</v>
      </c>
    </row>
    <row r="5182" spans="2:3" x14ac:dyDescent="0.25">
      <c r="B5182" s="250">
        <v>5119</v>
      </c>
      <c r="C5182" s="249">
        <v>113.06462164402896</v>
      </c>
    </row>
    <row r="5183" spans="2:3" x14ac:dyDescent="0.25">
      <c r="B5183" s="250">
        <v>5120</v>
      </c>
      <c r="C5183" s="249">
        <v>139.81305756161018</v>
      </c>
    </row>
    <row r="5184" spans="2:3" x14ac:dyDescent="0.25">
      <c r="B5184" s="250">
        <v>5121</v>
      </c>
      <c r="C5184" s="249">
        <v>108.15671348151935</v>
      </c>
    </row>
    <row r="5185" spans="2:3" x14ac:dyDescent="0.25">
      <c r="B5185" s="250">
        <v>5122</v>
      </c>
      <c r="C5185" s="249">
        <v>119.23749223425223</v>
      </c>
    </row>
    <row r="5186" spans="2:3" x14ac:dyDescent="0.25">
      <c r="B5186" s="250">
        <v>5123</v>
      </c>
      <c r="C5186" s="249">
        <v>140.96058245550577</v>
      </c>
    </row>
    <row r="5187" spans="2:3" x14ac:dyDescent="0.25">
      <c r="B5187" s="250">
        <v>5124</v>
      </c>
      <c r="C5187" s="249">
        <v>86.825826129054491</v>
      </c>
    </row>
    <row r="5188" spans="2:3" x14ac:dyDescent="0.25">
      <c r="B5188" s="250">
        <v>5125</v>
      </c>
      <c r="C5188" s="249">
        <v>127.43607799873016</v>
      </c>
    </row>
    <row r="5189" spans="2:3" x14ac:dyDescent="0.25">
      <c r="B5189" s="250">
        <v>5126</v>
      </c>
      <c r="C5189" s="249">
        <v>130.28738838596982</v>
      </c>
    </row>
    <row r="5190" spans="2:3" x14ac:dyDescent="0.25">
      <c r="B5190" s="250">
        <v>5127</v>
      </c>
      <c r="C5190" s="249">
        <v>129.53671563782277</v>
      </c>
    </row>
    <row r="5191" spans="2:3" x14ac:dyDescent="0.25">
      <c r="B5191" s="250">
        <v>5128</v>
      </c>
      <c r="C5191" s="249">
        <v>116.18786092975552</v>
      </c>
    </row>
    <row r="5192" spans="2:3" x14ac:dyDescent="0.25">
      <c r="B5192" s="250">
        <v>5129</v>
      </c>
      <c r="C5192" s="249">
        <v>120.21546973191639</v>
      </c>
    </row>
    <row r="5193" spans="2:3" x14ac:dyDescent="0.25">
      <c r="B5193" s="250">
        <v>5130</v>
      </c>
      <c r="C5193" s="249">
        <v>134.95939980721687</v>
      </c>
    </row>
    <row r="5194" spans="2:3" x14ac:dyDescent="0.25">
      <c r="B5194" s="250">
        <v>5131</v>
      </c>
      <c r="C5194" s="249">
        <v>134.14390068928321</v>
      </c>
    </row>
    <row r="5195" spans="2:3" x14ac:dyDescent="0.25">
      <c r="B5195" s="250">
        <v>5132</v>
      </c>
      <c r="C5195" s="249">
        <v>128.20134958772761</v>
      </c>
    </row>
    <row r="5196" spans="2:3" x14ac:dyDescent="0.25">
      <c r="B5196" s="250">
        <v>5133</v>
      </c>
      <c r="C5196" s="249">
        <v>132.949951165622</v>
      </c>
    </row>
    <row r="5197" spans="2:3" x14ac:dyDescent="0.25">
      <c r="B5197" s="250">
        <v>5134</v>
      </c>
      <c r="C5197" s="249">
        <v>134.95262048069236</v>
      </c>
    </row>
    <row r="5198" spans="2:3" x14ac:dyDescent="0.25">
      <c r="B5198" s="250">
        <v>5135</v>
      </c>
      <c r="C5198" s="249">
        <v>122.51151391273251</v>
      </c>
    </row>
    <row r="5199" spans="2:3" x14ac:dyDescent="0.25">
      <c r="B5199" s="250">
        <v>5136</v>
      </c>
      <c r="C5199" s="249">
        <v>89.333764068301463</v>
      </c>
    </row>
    <row r="5200" spans="2:3" x14ac:dyDescent="0.25">
      <c r="B5200" s="250">
        <v>5137</v>
      </c>
      <c r="C5200" s="249">
        <v>109.34170282431936</v>
      </c>
    </row>
    <row r="5201" spans="2:3" x14ac:dyDescent="0.25">
      <c r="B5201" s="250">
        <v>5138</v>
      </c>
      <c r="C5201" s="249">
        <v>127.10967736711471</v>
      </c>
    </row>
    <row r="5202" spans="2:3" x14ac:dyDescent="0.25">
      <c r="B5202" s="250">
        <v>5139</v>
      </c>
      <c r="C5202" s="249">
        <v>118.43248926765257</v>
      </c>
    </row>
    <row r="5203" spans="2:3" x14ac:dyDescent="0.25">
      <c r="B5203" s="250">
        <v>5140</v>
      </c>
      <c r="C5203" s="249">
        <v>146.22617421616553</v>
      </c>
    </row>
    <row r="5204" spans="2:3" x14ac:dyDescent="0.25">
      <c r="B5204" s="250">
        <v>5141</v>
      </c>
      <c r="C5204" s="249">
        <v>114.88684661184264</v>
      </c>
    </row>
    <row r="5205" spans="2:3" x14ac:dyDescent="0.25">
      <c r="B5205" s="250">
        <v>5142</v>
      </c>
      <c r="C5205" s="249">
        <v>143.94264271363983</v>
      </c>
    </row>
    <row r="5206" spans="2:3" x14ac:dyDescent="0.25">
      <c r="B5206" s="250">
        <v>5143</v>
      </c>
      <c r="C5206" s="249">
        <v>159.53166522247926</v>
      </c>
    </row>
    <row r="5207" spans="2:3" x14ac:dyDescent="0.25">
      <c r="B5207" s="250">
        <v>5144</v>
      </c>
      <c r="C5207" s="249">
        <v>148.17221242103241</v>
      </c>
    </row>
    <row r="5208" spans="2:3" x14ac:dyDescent="0.25">
      <c r="B5208" s="250">
        <v>5145</v>
      </c>
      <c r="C5208" s="249">
        <v>126.94631408128905</v>
      </c>
    </row>
    <row r="5209" spans="2:3" x14ac:dyDescent="0.25">
      <c r="B5209" s="250">
        <v>5146</v>
      </c>
      <c r="C5209" s="249">
        <v>148.46635575138788</v>
      </c>
    </row>
    <row r="5210" spans="2:3" x14ac:dyDescent="0.25">
      <c r="B5210" s="250">
        <v>5147</v>
      </c>
      <c r="C5210" s="249">
        <v>134.76381223436675</v>
      </c>
    </row>
    <row r="5211" spans="2:3" x14ac:dyDescent="0.25">
      <c r="B5211" s="250">
        <v>5148</v>
      </c>
      <c r="C5211" s="249">
        <v>143.09481343620052</v>
      </c>
    </row>
    <row r="5212" spans="2:3" x14ac:dyDescent="0.25">
      <c r="B5212" s="250">
        <v>5149</v>
      </c>
      <c r="C5212" s="249">
        <v>91.399289851607222</v>
      </c>
    </row>
    <row r="5213" spans="2:3" x14ac:dyDescent="0.25">
      <c r="B5213" s="250">
        <v>5150</v>
      </c>
      <c r="C5213" s="249">
        <v>123.3744872688879</v>
      </c>
    </row>
    <row r="5214" spans="2:3" x14ac:dyDescent="0.25">
      <c r="B5214" s="250">
        <v>5151</v>
      </c>
      <c r="C5214" s="249">
        <v>128.30978893334634</v>
      </c>
    </row>
    <row r="5215" spans="2:3" x14ac:dyDescent="0.25">
      <c r="B5215" s="250">
        <v>5152</v>
      </c>
      <c r="C5215" s="249">
        <v>92.275432224842575</v>
      </c>
    </row>
    <row r="5216" spans="2:3" x14ac:dyDescent="0.25">
      <c r="B5216" s="250">
        <v>5153</v>
      </c>
      <c r="C5216" s="249">
        <v>166.51888663855885</v>
      </c>
    </row>
    <row r="5217" spans="2:3" x14ac:dyDescent="0.25">
      <c r="B5217" s="250">
        <v>5154</v>
      </c>
      <c r="C5217" s="249">
        <v>94.391513621281092</v>
      </c>
    </row>
    <row r="5218" spans="2:3" x14ac:dyDescent="0.25">
      <c r="B5218" s="250">
        <v>5155</v>
      </c>
      <c r="C5218" s="249">
        <v>111.91934132319361</v>
      </c>
    </row>
    <row r="5219" spans="2:3" x14ac:dyDescent="0.25">
      <c r="B5219" s="250">
        <v>5156</v>
      </c>
      <c r="C5219" s="249">
        <v>144.47180550672212</v>
      </c>
    </row>
    <row r="5220" spans="2:3" x14ac:dyDescent="0.25">
      <c r="B5220" s="250">
        <v>5157</v>
      </c>
      <c r="C5220" s="249">
        <v>134.9624927558344</v>
      </c>
    </row>
    <row r="5221" spans="2:3" x14ac:dyDescent="0.25">
      <c r="B5221" s="250">
        <v>5158</v>
      </c>
      <c r="C5221" s="249">
        <v>153.98438664725029</v>
      </c>
    </row>
    <row r="5222" spans="2:3" x14ac:dyDescent="0.25">
      <c r="B5222" s="250">
        <v>5159</v>
      </c>
      <c r="C5222" s="249">
        <v>114.46831708611813</v>
      </c>
    </row>
    <row r="5223" spans="2:3" x14ac:dyDescent="0.25">
      <c r="B5223" s="250">
        <v>5160</v>
      </c>
      <c r="C5223" s="249">
        <v>104.14422623755799</v>
      </c>
    </row>
    <row r="5224" spans="2:3" x14ac:dyDescent="0.25">
      <c r="B5224" s="250">
        <v>5161</v>
      </c>
      <c r="C5224" s="249">
        <v>108.73124557588775</v>
      </c>
    </row>
    <row r="5225" spans="2:3" x14ac:dyDescent="0.25">
      <c r="B5225" s="250">
        <v>5162</v>
      </c>
      <c r="C5225" s="249">
        <v>143.00445665251112</v>
      </c>
    </row>
    <row r="5226" spans="2:3" x14ac:dyDescent="0.25">
      <c r="B5226" s="250">
        <v>5163</v>
      </c>
      <c r="C5226" s="249">
        <v>86.545107969544745</v>
      </c>
    </row>
    <row r="5227" spans="2:3" x14ac:dyDescent="0.25">
      <c r="B5227" s="250">
        <v>5164</v>
      </c>
      <c r="C5227" s="249">
        <v>166.86460971822308</v>
      </c>
    </row>
    <row r="5228" spans="2:3" x14ac:dyDescent="0.25">
      <c r="B5228" s="250">
        <v>5165</v>
      </c>
      <c r="C5228" s="249">
        <v>52.123126869490136</v>
      </c>
    </row>
    <row r="5229" spans="2:3" x14ac:dyDescent="0.25">
      <c r="B5229" s="250">
        <v>5166</v>
      </c>
      <c r="C5229" s="249">
        <v>124.47444342467598</v>
      </c>
    </row>
    <row r="5230" spans="2:3" x14ac:dyDescent="0.25">
      <c r="B5230" s="250">
        <v>5167</v>
      </c>
      <c r="C5230" s="249">
        <v>164.03976847394745</v>
      </c>
    </row>
    <row r="5231" spans="2:3" x14ac:dyDescent="0.25">
      <c r="B5231" s="250">
        <v>5168</v>
      </c>
      <c r="C5231" s="249">
        <v>117.67604539750116</v>
      </c>
    </row>
    <row r="5232" spans="2:3" x14ac:dyDescent="0.25">
      <c r="B5232" s="250">
        <v>5169</v>
      </c>
      <c r="C5232" s="249">
        <v>139.25143360784756</v>
      </c>
    </row>
    <row r="5233" spans="2:3" x14ac:dyDescent="0.25">
      <c r="B5233" s="250">
        <v>5170</v>
      </c>
      <c r="C5233" s="249">
        <v>137.4289297996699</v>
      </c>
    </row>
    <row r="5234" spans="2:3" x14ac:dyDescent="0.25">
      <c r="B5234" s="250">
        <v>5171</v>
      </c>
      <c r="C5234" s="249">
        <v>110.96003129079415</v>
      </c>
    </row>
    <row r="5235" spans="2:3" x14ac:dyDescent="0.25">
      <c r="B5235" s="250">
        <v>5172</v>
      </c>
      <c r="C5235" s="249">
        <v>78.622091313774348</v>
      </c>
    </row>
    <row r="5236" spans="2:3" x14ac:dyDescent="0.25">
      <c r="B5236" s="250">
        <v>5173</v>
      </c>
      <c r="C5236" s="249">
        <v>129.15689022590487</v>
      </c>
    </row>
    <row r="5237" spans="2:3" x14ac:dyDescent="0.25">
      <c r="B5237" s="250">
        <v>5174</v>
      </c>
      <c r="C5237" s="249">
        <v>147.89868593133096</v>
      </c>
    </row>
    <row r="5238" spans="2:3" x14ac:dyDescent="0.25">
      <c r="B5238" s="250">
        <v>5175</v>
      </c>
      <c r="C5238" s="249">
        <v>109.22488453624649</v>
      </c>
    </row>
    <row r="5239" spans="2:3" x14ac:dyDescent="0.25">
      <c r="B5239" s="250">
        <v>5176</v>
      </c>
      <c r="C5239" s="249">
        <v>97.619147764376805</v>
      </c>
    </row>
    <row r="5240" spans="2:3" x14ac:dyDescent="0.25">
      <c r="B5240" s="250">
        <v>5177</v>
      </c>
      <c r="C5240" s="249">
        <v>101.05973532128667</v>
      </c>
    </row>
    <row r="5241" spans="2:3" x14ac:dyDescent="0.25">
      <c r="B5241" s="250">
        <v>5178</v>
      </c>
      <c r="C5241" s="249">
        <v>99.858989889422091</v>
      </c>
    </row>
    <row r="5242" spans="2:3" x14ac:dyDescent="0.25">
      <c r="B5242" s="250">
        <v>5179</v>
      </c>
      <c r="C5242" s="249">
        <v>119.43277908857529</v>
      </c>
    </row>
    <row r="5243" spans="2:3" x14ac:dyDescent="0.25">
      <c r="B5243" s="250">
        <v>5180</v>
      </c>
      <c r="C5243" s="249">
        <v>106.09267644111897</v>
      </c>
    </row>
    <row r="5244" spans="2:3" x14ac:dyDescent="0.25">
      <c r="B5244" s="250">
        <v>5181</v>
      </c>
      <c r="C5244" s="249">
        <v>93.370829105779876</v>
      </c>
    </row>
    <row r="5245" spans="2:3" x14ac:dyDescent="0.25">
      <c r="B5245" s="250">
        <v>5182</v>
      </c>
      <c r="C5245" s="249">
        <v>117.76484278392887</v>
      </c>
    </row>
    <row r="5246" spans="2:3" x14ac:dyDescent="0.25">
      <c r="B5246" s="250">
        <v>5183</v>
      </c>
      <c r="C5246" s="249">
        <v>90.064637216742966</v>
      </c>
    </row>
    <row r="5247" spans="2:3" x14ac:dyDescent="0.25">
      <c r="B5247" s="250">
        <v>5184</v>
      </c>
      <c r="C5247" s="249">
        <v>131.31103737436672</v>
      </c>
    </row>
    <row r="5248" spans="2:3" x14ac:dyDescent="0.25">
      <c r="B5248" s="250">
        <v>5185</v>
      </c>
      <c r="C5248" s="249">
        <v>144.2510373966854</v>
      </c>
    </row>
    <row r="5249" spans="2:3" x14ac:dyDescent="0.25">
      <c r="B5249" s="250">
        <v>5186</v>
      </c>
      <c r="C5249" s="249">
        <v>98.707679246138241</v>
      </c>
    </row>
    <row r="5250" spans="2:3" x14ac:dyDescent="0.25">
      <c r="B5250" s="250">
        <v>5187</v>
      </c>
      <c r="C5250" s="249">
        <v>125.84880652990427</v>
      </c>
    </row>
    <row r="5251" spans="2:3" x14ac:dyDescent="0.25">
      <c r="B5251" s="250">
        <v>5188</v>
      </c>
      <c r="C5251" s="249">
        <v>107.05852834159454</v>
      </c>
    </row>
    <row r="5252" spans="2:3" x14ac:dyDescent="0.25">
      <c r="B5252" s="250">
        <v>5189</v>
      </c>
      <c r="C5252" s="249">
        <v>116.44227425920566</v>
      </c>
    </row>
    <row r="5253" spans="2:3" x14ac:dyDescent="0.25">
      <c r="B5253" s="250">
        <v>5190</v>
      </c>
      <c r="C5253" s="249">
        <v>117.10535763420346</v>
      </c>
    </row>
    <row r="5254" spans="2:3" x14ac:dyDescent="0.25">
      <c r="B5254" s="250">
        <v>5191</v>
      </c>
      <c r="C5254" s="249">
        <v>134.78482444445498</v>
      </c>
    </row>
    <row r="5255" spans="2:3" x14ac:dyDescent="0.25">
      <c r="B5255" s="250">
        <v>5192</v>
      </c>
      <c r="C5255" s="249">
        <v>135.9850769640683</v>
      </c>
    </row>
    <row r="5256" spans="2:3" x14ac:dyDescent="0.25">
      <c r="B5256" s="250">
        <v>5193</v>
      </c>
      <c r="C5256" s="249">
        <v>145.12847532136473</v>
      </c>
    </row>
    <row r="5257" spans="2:3" x14ac:dyDescent="0.25">
      <c r="B5257" s="250">
        <v>5194</v>
      </c>
      <c r="C5257" s="249">
        <v>118.00110538940015</v>
      </c>
    </row>
    <row r="5258" spans="2:3" x14ac:dyDescent="0.25">
      <c r="B5258" s="250">
        <v>5195</v>
      </c>
      <c r="C5258" s="249">
        <v>121.78095170118311</v>
      </c>
    </row>
    <row r="5259" spans="2:3" x14ac:dyDescent="0.25">
      <c r="B5259" s="250">
        <v>5196</v>
      </c>
      <c r="C5259" s="249">
        <v>124.82337313816565</v>
      </c>
    </row>
    <row r="5260" spans="2:3" x14ac:dyDescent="0.25">
      <c r="B5260" s="250">
        <v>5197</v>
      </c>
      <c r="C5260" s="249">
        <v>99.800085343530469</v>
      </c>
    </row>
    <row r="5261" spans="2:3" x14ac:dyDescent="0.25">
      <c r="B5261" s="250">
        <v>5198</v>
      </c>
      <c r="C5261" s="249">
        <v>110.85663386290967</v>
      </c>
    </row>
    <row r="5262" spans="2:3" x14ac:dyDescent="0.25">
      <c r="B5262" s="250">
        <v>5199</v>
      </c>
      <c r="C5262" s="249">
        <v>123.39808041711989</v>
      </c>
    </row>
    <row r="5263" spans="2:3" x14ac:dyDescent="0.25">
      <c r="B5263" s="250">
        <v>5200</v>
      </c>
      <c r="C5263" s="249">
        <v>84.017330846242672</v>
      </c>
    </row>
    <row r="5264" spans="2:3" x14ac:dyDescent="0.25">
      <c r="B5264" s="250">
        <v>5201</v>
      </c>
      <c r="C5264" s="249">
        <v>108.00616447955557</v>
      </c>
    </row>
    <row r="5265" spans="2:3" x14ac:dyDescent="0.25">
      <c r="B5265" s="250">
        <v>5202</v>
      </c>
      <c r="C5265" s="249">
        <v>127.76748074904036</v>
      </c>
    </row>
    <row r="5266" spans="2:3" x14ac:dyDescent="0.25">
      <c r="B5266" s="250">
        <v>5203</v>
      </c>
      <c r="C5266" s="249">
        <v>138.53038275507816</v>
      </c>
    </row>
    <row r="5267" spans="2:3" x14ac:dyDescent="0.25">
      <c r="B5267" s="250">
        <v>5204</v>
      </c>
      <c r="C5267" s="249">
        <v>87.181935834496286</v>
      </c>
    </row>
    <row r="5268" spans="2:3" x14ac:dyDescent="0.25">
      <c r="B5268" s="250">
        <v>5205</v>
      </c>
      <c r="C5268" s="249">
        <v>111.37858134778763</v>
      </c>
    </row>
    <row r="5269" spans="2:3" x14ac:dyDescent="0.25">
      <c r="B5269" s="250">
        <v>5206</v>
      </c>
      <c r="C5269" s="249">
        <v>123.89413883547681</v>
      </c>
    </row>
    <row r="5270" spans="2:3" x14ac:dyDescent="0.25">
      <c r="B5270" s="250">
        <v>5207</v>
      </c>
      <c r="C5270" s="249">
        <v>149.26069923025258</v>
      </c>
    </row>
    <row r="5271" spans="2:3" x14ac:dyDescent="0.25">
      <c r="B5271" s="250">
        <v>5208</v>
      </c>
      <c r="C5271" s="249">
        <v>142.94229896753728</v>
      </c>
    </row>
    <row r="5272" spans="2:3" x14ac:dyDescent="0.25">
      <c r="B5272" s="250">
        <v>5209</v>
      </c>
      <c r="C5272" s="249">
        <v>157.90160692653953</v>
      </c>
    </row>
    <row r="5273" spans="2:3" x14ac:dyDescent="0.25">
      <c r="B5273" s="250">
        <v>5210</v>
      </c>
      <c r="C5273" s="249">
        <v>135.97325834770282</v>
      </c>
    </row>
    <row r="5274" spans="2:3" x14ac:dyDescent="0.25">
      <c r="B5274" s="250">
        <v>5211</v>
      </c>
      <c r="C5274" s="249">
        <v>126.93425907640892</v>
      </c>
    </row>
    <row r="5275" spans="2:3" x14ac:dyDescent="0.25">
      <c r="B5275" s="250">
        <v>5212</v>
      </c>
      <c r="C5275" s="249">
        <v>127.43540491035174</v>
      </c>
    </row>
    <row r="5276" spans="2:3" x14ac:dyDescent="0.25">
      <c r="B5276" s="250">
        <v>5213</v>
      </c>
      <c r="C5276" s="249">
        <v>100.13155582488058</v>
      </c>
    </row>
    <row r="5277" spans="2:3" x14ac:dyDescent="0.25">
      <c r="B5277" s="250">
        <v>5214</v>
      </c>
      <c r="C5277" s="249">
        <v>125.87232470865027</v>
      </c>
    </row>
    <row r="5278" spans="2:3" x14ac:dyDescent="0.25">
      <c r="B5278" s="250">
        <v>5215</v>
      </c>
      <c r="C5278" s="249">
        <v>106.91780898174838</v>
      </c>
    </row>
    <row r="5279" spans="2:3" x14ac:dyDescent="0.25">
      <c r="B5279" s="250">
        <v>5216</v>
      </c>
      <c r="C5279" s="249">
        <v>124.64730601534308</v>
      </c>
    </row>
    <row r="5280" spans="2:3" x14ac:dyDescent="0.25">
      <c r="B5280" s="250">
        <v>5217</v>
      </c>
      <c r="C5280" s="249">
        <v>112.70582110914923</v>
      </c>
    </row>
    <row r="5281" spans="2:3" x14ac:dyDescent="0.25">
      <c r="B5281" s="250">
        <v>5218</v>
      </c>
      <c r="C5281" s="249">
        <v>114.06298743395843</v>
      </c>
    </row>
    <row r="5282" spans="2:3" x14ac:dyDescent="0.25">
      <c r="B5282" s="250">
        <v>5219</v>
      </c>
      <c r="C5282" s="249">
        <v>111.6976227598327</v>
      </c>
    </row>
    <row r="5283" spans="2:3" x14ac:dyDescent="0.25">
      <c r="B5283" s="250">
        <v>5220</v>
      </c>
      <c r="C5283" s="249">
        <v>132.96548117625738</v>
      </c>
    </row>
    <row r="5284" spans="2:3" x14ac:dyDescent="0.25">
      <c r="B5284" s="250">
        <v>5221</v>
      </c>
      <c r="C5284" s="249">
        <v>104.04961882268681</v>
      </c>
    </row>
    <row r="5285" spans="2:3" x14ac:dyDescent="0.25">
      <c r="B5285" s="250">
        <v>5222</v>
      </c>
      <c r="C5285" s="249">
        <v>104.84796037602665</v>
      </c>
    </row>
    <row r="5286" spans="2:3" x14ac:dyDescent="0.25">
      <c r="B5286" s="250">
        <v>5223</v>
      </c>
      <c r="C5286" s="249">
        <v>116.52025246455051</v>
      </c>
    </row>
    <row r="5287" spans="2:3" x14ac:dyDescent="0.25">
      <c r="B5287" s="250">
        <v>5224</v>
      </c>
      <c r="C5287" s="249">
        <v>162.2947416152935</v>
      </c>
    </row>
    <row r="5288" spans="2:3" x14ac:dyDescent="0.25">
      <c r="B5288" s="250">
        <v>5225</v>
      </c>
      <c r="C5288" s="249">
        <v>125.6431332124624</v>
      </c>
    </row>
    <row r="5289" spans="2:3" x14ac:dyDescent="0.25">
      <c r="B5289" s="250">
        <v>5226</v>
      </c>
      <c r="C5289" s="249">
        <v>110.71099656919696</v>
      </c>
    </row>
    <row r="5290" spans="2:3" x14ac:dyDescent="0.25">
      <c r="B5290" s="250">
        <v>5227</v>
      </c>
      <c r="C5290" s="249">
        <v>116.5768693545069</v>
      </c>
    </row>
    <row r="5291" spans="2:3" x14ac:dyDescent="0.25">
      <c r="B5291" s="250">
        <v>5228</v>
      </c>
      <c r="C5291" s="249">
        <v>112.08009880228951</v>
      </c>
    </row>
    <row r="5292" spans="2:3" x14ac:dyDescent="0.25">
      <c r="B5292" s="250">
        <v>5229</v>
      </c>
      <c r="C5292" s="249">
        <v>105.69326906057285</v>
      </c>
    </row>
    <row r="5293" spans="2:3" x14ac:dyDescent="0.25">
      <c r="B5293" s="250">
        <v>5230</v>
      </c>
      <c r="C5293" s="249">
        <v>132.61988097231523</v>
      </c>
    </row>
    <row r="5294" spans="2:3" x14ac:dyDescent="0.25">
      <c r="B5294" s="250">
        <v>5231</v>
      </c>
      <c r="C5294" s="249">
        <v>110.22750679801446</v>
      </c>
    </row>
    <row r="5295" spans="2:3" x14ac:dyDescent="0.25">
      <c r="B5295" s="250">
        <v>5232</v>
      </c>
      <c r="C5295" s="249">
        <v>134.54880274010134</v>
      </c>
    </row>
    <row r="5296" spans="2:3" x14ac:dyDescent="0.25">
      <c r="B5296" s="250">
        <v>5233</v>
      </c>
      <c r="C5296" s="249">
        <v>96.111316587977086</v>
      </c>
    </row>
    <row r="5297" spans="2:3" x14ac:dyDescent="0.25">
      <c r="B5297" s="250">
        <v>5234</v>
      </c>
      <c r="C5297" s="249">
        <v>122.18521677972115</v>
      </c>
    </row>
    <row r="5298" spans="2:3" x14ac:dyDescent="0.25">
      <c r="B5298" s="250">
        <v>5235</v>
      </c>
      <c r="C5298" s="249">
        <v>114.20291860499502</v>
      </c>
    </row>
    <row r="5299" spans="2:3" x14ac:dyDescent="0.25">
      <c r="B5299" s="250">
        <v>5236</v>
      </c>
      <c r="C5299" s="249">
        <v>55.799541590045891</v>
      </c>
    </row>
    <row r="5300" spans="2:3" x14ac:dyDescent="0.25">
      <c r="B5300" s="250">
        <v>5237</v>
      </c>
      <c r="C5300" s="249">
        <v>163.66711856814152</v>
      </c>
    </row>
    <row r="5301" spans="2:3" x14ac:dyDescent="0.25">
      <c r="B5301" s="250">
        <v>5238</v>
      </c>
      <c r="C5301" s="249">
        <v>109.94392745020372</v>
      </c>
    </row>
    <row r="5302" spans="2:3" x14ac:dyDescent="0.25">
      <c r="B5302" s="250">
        <v>5239</v>
      </c>
      <c r="C5302" s="249">
        <v>114.22325632637786</v>
      </c>
    </row>
    <row r="5303" spans="2:3" x14ac:dyDescent="0.25">
      <c r="B5303" s="250">
        <v>5240</v>
      </c>
      <c r="C5303" s="249">
        <v>120.89165685767905</v>
      </c>
    </row>
    <row r="5304" spans="2:3" x14ac:dyDescent="0.25">
      <c r="B5304" s="250">
        <v>5241</v>
      </c>
      <c r="C5304" s="249">
        <v>101.56887718695903</v>
      </c>
    </row>
    <row r="5305" spans="2:3" x14ac:dyDescent="0.25">
      <c r="B5305" s="250">
        <v>5242</v>
      </c>
      <c r="C5305" s="249">
        <v>109.26805448410936</v>
      </c>
    </row>
    <row r="5306" spans="2:3" x14ac:dyDescent="0.25">
      <c r="B5306" s="250">
        <v>5243</v>
      </c>
      <c r="C5306" s="249">
        <v>114.92333977616458</v>
      </c>
    </row>
    <row r="5307" spans="2:3" x14ac:dyDescent="0.25">
      <c r="B5307" s="250">
        <v>5244</v>
      </c>
      <c r="C5307" s="249">
        <v>102.09105251556998</v>
      </c>
    </row>
    <row r="5308" spans="2:3" x14ac:dyDescent="0.25">
      <c r="B5308" s="250">
        <v>5245</v>
      </c>
      <c r="C5308" s="249">
        <v>126.40032666699173</v>
      </c>
    </row>
    <row r="5309" spans="2:3" x14ac:dyDescent="0.25">
      <c r="B5309" s="250">
        <v>5246</v>
      </c>
      <c r="C5309" s="249">
        <v>87.212999836385563</v>
      </c>
    </row>
    <row r="5310" spans="2:3" x14ac:dyDescent="0.25">
      <c r="B5310" s="250">
        <v>5247</v>
      </c>
      <c r="C5310" s="249">
        <v>144.78338241103029</v>
      </c>
    </row>
    <row r="5311" spans="2:3" x14ac:dyDescent="0.25">
      <c r="B5311" s="250">
        <v>5248</v>
      </c>
      <c r="C5311" s="249">
        <v>120.3635509652192</v>
      </c>
    </row>
    <row r="5312" spans="2:3" x14ac:dyDescent="0.25">
      <c r="B5312" s="250">
        <v>5249</v>
      </c>
      <c r="C5312" s="249">
        <v>131.09328602144964</v>
      </c>
    </row>
    <row r="5313" spans="2:3" x14ac:dyDescent="0.25">
      <c r="B5313" s="250">
        <v>5250</v>
      </c>
      <c r="C5313" s="249">
        <v>119.64162392890516</v>
      </c>
    </row>
    <row r="5314" spans="2:3" x14ac:dyDescent="0.25">
      <c r="B5314" s="250">
        <v>5251</v>
      </c>
      <c r="C5314" s="249">
        <v>143.06875231712962</v>
      </c>
    </row>
    <row r="5315" spans="2:3" x14ac:dyDescent="0.25">
      <c r="B5315" s="250">
        <v>5252</v>
      </c>
      <c r="C5315" s="249">
        <v>142.81847074767575</v>
      </c>
    </row>
    <row r="5316" spans="2:3" x14ac:dyDescent="0.25">
      <c r="B5316" s="250">
        <v>5253</v>
      </c>
      <c r="C5316" s="249">
        <v>107.33621007011917</v>
      </c>
    </row>
    <row r="5317" spans="2:3" x14ac:dyDescent="0.25">
      <c r="B5317" s="250">
        <v>5254</v>
      </c>
      <c r="C5317" s="249">
        <v>129.58208031136004</v>
      </c>
    </row>
    <row r="5318" spans="2:3" x14ac:dyDescent="0.25">
      <c r="B5318" s="250">
        <v>5255</v>
      </c>
      <c r="C5318" s="249">
        <v>124.99075293378257</v>
      </c>
    </row>
    <row r="5319" spans="2:3" x14ac:dyDescent="0.25">
      <c r="B5319" s="250">
        <v>5256</v>
      </c>
      <c r="C5319" s="249">
        <v>150.13907652176565</v>
      </c>
    </row>
    <row r="5320" spans="2:3" x14ac:dyDescent="0.25">
      <c r="B5320" s="250">
        <v>5257</v>
      </c>
      <c r="C5320" s="249">
        <v>136.50881726003573</v>
      </c>
    </row>
    <row r="5321" spans="2:3" x14ac:dyDescent="0.25">
      <c r="B5321" s="250">
        <v>5258</v>
      </c>
      <c r="C5321" s="249">
        <v>147.00537426550235</v>
      </c>
    </row>
    <row r="5322" spans="2:3" x14ac:dyDescent="0.25">
      <c r="B5322" s="250">
        <v>5259</v>
      </c>
      <c r="C5322" s="249">
        <v>140.11231878173638</v>
      </c>
    </row>
    <row r="5323" spans="2:3" x14ac:dyDescent="0.25">
      <c r="B5323" s="250">
        <v>5260</v>
      </c>
      <c r="C5323" s="249">
        <v>94.187572171449958</v>
      </c>
    </row>
    <row r="5324" spans="2:3" x14ac:dyDescent="0.25">
      <c r="B5324" s="250">
        <v>5261</v>
      </c>
      <c r="C5324" s="249">
        <v>94.460730977267787</v>
      </c>
    </row>
    <row r="5325" spans="2:3" x14ac:dyDescent="0.25">
      <c r="B5325" s="250">
        <v>5262</v>
      </c>
      <c r="C5325" s="249">
        <v>119.6447473161176</v>
      </c>
    </row>
    <row r="5326" spans="2:3" x14ac:dyDescent="0.25">
      <c r="B5326" s="250">
        <v>5263</v>
      </c>
      <c r="C5326" s="249">
        <v>133.87411521298344</v>
      </c>
    </row>
    <row r="5327" spans="2:3" x14ac:dyDescent="0.25">
      <c r="B5327" s="250">
        <v>5264</v>
      </c>
      <c r="C5327" s="249">
        <v>109.82865555187277</v>
      </c>
    </row>
    <row r="5328" spans="2:3" x14ac:dyDescent="0.25">
      <c r="B5328" s="250">
        <v>5265</v>
      </c>
      <c r="C5328" s="249">
        <v>129.15564490082551</v>
      </c>
    </row>
    <row r="5329" spans="2:3" x14ac:dyDescent="0.25">
      <c r="B5329" s="250">
        <v>5266</v>
      </c>
      <c r="C5329" s="249">
        <v>83.369211152710136</v>
      </c>
    </row>
    <row r="5330" spans="2:3" x14ac:dyDescent="0.25">
      <c r="B5330" s="250">
        <v>5267</v>
      </c>
      <c r="C5330" s="249">
        <v>110.91699593536586</v>
      </c>
    </row>
    <row r="5331" spans="2:3" x14ac:dyDescent="0.25">
      <c r="B5331" s="250">
        <v>5268</v>
      </c>
      <c r="C5331" s="249">
        <v>134.64445849205342</v>
      </c>
    </row>
    <row r="5332" spans="2:3" x14ac:dyDescent="0.25">
      <c r="B5332" s="250">
        <v>5269</v>
      </c>
      <c r="C5332" s="249">
        <v>81.07595590497364</v>
      </c>
    </row>
    <row r="5333" spans="2:3" x14ac:dyDescent="0.25">
      <c r="B5333" s="250">
        <v>5270</v>
      </c>
      <c r="C5333" s="249">
        <v>160.38285299267434</v>
      </c>
    </row>
    <row r="5334" spans="2:3" x14ac:dyDescent="0.25">
      <c r="B5334" s="250">
        <v>5271</v>
      </c>
      <c r="C5334" s="249">
        <v>99.881797777297777</v>
      </c>
    </row>
    <row r="5335" spans="2:3" x14ac:dyDescent="0.25">
      <c r="B5335" s="250">
        <v>5272</v>
      </c>
      <c r="C5335" s="249">
        <v>126.99914536548908</v>
      </c>
    </row>
    <row r="5336" spans="2:3" x14ac:dyDescent="0.25">
      <c r="B5336" s="250">
        <v>5273</v>
      </c>
      <c r="C5336" s="249">
        <v>171.48781215618612</v>
      </c>
    </row>
    <row r="5337" spans="2:3" x14ac:dyDescent="0.25">
      <c r="B5337" s="250">
        <v>5274</v>
      </c>
      <c r="C5337" s="249">
        <v>120.1642191573462</v>
      </c>
    </row>
    <row r="5338" spans="2:3" x14ac:dyDescent="0.25">
      <c r="B5338" s="250">
        <v>5275</v>
      </c>
      <c r="C5338" s="249">
        <v>101.40658040978126</v>
      </c>
    </row>
    <row r="5339" spans="2:3" x14ac:dyDescent="0.25">
      <c r="B5339" s="250">
        <v>5276</v>
      </c>
      <c r="C5339" s="249">
        <v>96.510355172355034</v>
      </c>
    </row>
    <row r="5340" spans="2:3" x14ac:dyDescent="0.25">
      <c r="B5340" s="250">
        <v>5277</v>
      </c>
      <c r="C5340" s="249">
        <v>89.346531023310519</v>
      </c>
    </row>
    <row r="5341" spans="2:3" x14ac:dyDescent="0.25">
      <c r="B5341" s="250">
        <v>5278</v>
      </c>
      <c r="C5341" s="249">
        <v>78.865095515701597</v>
      </c>
    </row>
    <row r="5342" spans="2:3" x14ac:dyDescent="0.25">
      <c r="B5342" s="250">
        <v>5279</v>
      </c>
      <c r="C5342" s="249">
        <v>85.537897299290805</v>
      </c>
    </row>
    <row r="5343" spans="2:3" x14ac:dyDescent="0.25">
      <c r="B5343" s="250">
        <v>5280</v>
      </c>
      <c r="C5343" s="249">
        <v>114.71749417787338</v>
      </c>
    </row>
    <row r="5344" spans="2:3" x14ac:dyDescent="0.25">
      <c r="B5344" s="250">
        <v>5281</v>
      </c>
      <c r="C5344" s="249">
        <v>152.31437169340484</v>
      </c>
    </row>
    <row r="5345" spans="2:3" x14ac:dyDescent="0.25">
      <c r="B5345" s="250">
        <v>5282</v>
      </c>
      <c r="C5345" s="249">
        <v>96.860201430156991</v>
      </c>
    </row>
    <row r="5346" spans="2:3" x14ac:dyDescent="0.25">
      <c r="B5346" s="250">
        <v>5283</v>
      </c>
      <c r="C5346" s="249">
        <v>126.18813376372459</v>
      </c>
    </row>
    <row r="5347" spans="2:3" x14ac:dyDescent="0.25">
      <c r="B5347" s="250">
        <v>5284</v>
      </c>
      <c r="C5347" s="249">
        <v>149.53607496611258</v>
      </c>
    </row>
    <row r="5348" spans="2:3" x14ac:dyDescent="0.25">
      <c r="B5348" s="250">
        <v>5285</v>
      </c>
      <c r="C5348" s="249">
        <v>74.285527510746135</v>
      </c>
    </row>
    <row r="5349" spans="2:3" x14ac:dyDescent="0.25">
      <c r="B5349" s="250">
        <v>5286</v>
      </c>
      <c r="C5349" s="249">
        <v>163.15051089881584</v>
      </c>
    </row>
    <row r="5350" spans="2:3" x14ac:dyDescent="0.25">
      <c r="B5350" s="250">
        <v>5287</v>
      </c>
      <c r="C5350" s="249">
        <v>148.74801170426434</v>
      </c>
    </row>
    <row r="5351" spans="2:3" x14ac:dyDescent="0.25">
      <c r="B5351" s="250">
        <v>5288</v>
      </c>
      <c r="C5351" s="249">
        <v>92.335332208648509</v>
      </c>
    </row>
    <row r="5352" spans="2:3" x14ac:dyDescent="0.25">
      <c r="B5352" s="250">
        <v>5289</v>
      </c>
      <c r="C5352" s="249">
        <v>111.34613389912676</v>
      </c>
    </row>
    <row r="5353" spans="2:3" x14ac:dyDescent="0.25">
      <c r="B5353" s="250">
        <v>5290</v>
      </c>
      <c r="C5353" s="249">
        <v>92.965199196374343</v>
      </c>
    </row>
    <row r="5354" spans="2:3" x14ac:dyDescent="0.25">
      <c r="B5354" s="250">
        <v>5291</v>
      </c>
      <c r="C5354" s="249">
        <v>94.605258275575238</v>
      </c>
    </row>
    <row r="5355" spans="2:3" x14ac:dyDescent="0.25">
      <c r="B5355" s="250">
        <v>5292</v>
      </c>
      <c r="C5355" s="249">
        <v>135.2326993204741</v>
      </c>
    </row>
    <row r="5356" spans="2:3" x14ac:dyDescent="0.25">
      <c r="B5356" s="250">
        <v>5293</v>
      </c>
      <c r="C5356" s="249">
        <v>123.84199683547456</v>
      </c>
    </row>
    <row r="5357" spans="2:3" x14ac:dyDescent="0.25">
      <c r="B5357" s="250">
        <v>5294</v>
      </c>
      <c r="C5357" s="249">
        <v>158.94830513398972</v>
      </c>
    </row>
    <row r="5358" spans="2:3" x14ac:dyDescent="0.25">
      <c r="B5358" s="250">
        <v>5295</v>
      </c>
      <c r="C5358" s="249">
        <v>140.74411897494804</v>
      </c>
    </row>
    <row r="5359" spans="2:3" x14ac:dyDescent="0.25">
      <c r="B5359" s="250">
        <v>5296</v>
      </c>
      <c r="C5359" s="249">
        <v>95.810183529707004</v>
      </c>
    </row>
    <row r="5360" spans="2:3" x14ac:dyDescent="0.25">
      <c r="B5360" s="250">
        <v>5297</v>
      </c>
      <c r="C5360" s="249">
        <v>113.95325679960362</v>
      </c>
    </row>
    <row r="5361" spans="2:3" x14ac:dyDescent="0.25">
      <c r="B5361" s="250">
        <v>5298</v>
      </c>
      <c r="C5361" s="249">
        <v>144.76927331696774</v>
      </c>
    </row>
    <row r="5362" spans="2:3" x14ac:dyDescent="0.25">
      <c r="B5362" s="250">
        <v>5299</v>
      </c>
      <c r="C5362" s="249">
        <v>114.07710586048326</v>
      </c>
    </row>
    <row r="5363" spans="2:3" x14ac:dyDescent="0.25">
      <c r="B5363" s="250">
        <v>5300</v>
      </c>
      <c r="C5363" s="249">
        <v>127.46816744314154</v>
      </c>
    </row>
    <row r="5364" spans="2:3" x14ac:dyDescent="0.25">
      <c r="B5364" s="250">
        <v>5301</v>
      </c>
      <c r="C5364" s="249">
        <v>101.77692821824424</v>
      </c>
    </row>
    <row r="5365" spans="2:3" x14ac:dyDescent="0.25">
      <c r="B5365" s="250">
        <v>5302</v>
      </c>
      <c r="C5365" s="249">
        <v>111.93964022651319</v>
      </c>
    </row>
    <row r="5366" spans="2:3" x14ac:dyDescent="0.25">
      <c r="B5366" s="250">
        <v>5303</v>
      </c>
      <c r="C5366" s="249">
        <v>105.24581297865946</v>
      </c>
    </row>
    <row r="5367" spans="2:3" x14ac:dyDescent="0.25">
      <c r="B5367" s="250">
        <v>5304</v>
      </c>
      <c r="C5367" s="249">
        <v>89.74388560989776</v>
      </c>
    </row>
    <row r="5368" spans="2:3" x14ac:dyDescent="0.25">
      <c r="B5368" s="250">
        <v>5305</v>
      </c>
      <c r="C5368" s="249">
        <v>136.82943627496701</v>
      </c>
    </row>
    <row r="5369" spans="2:3" x14ac:dyDescent="0.25">
      <c r="B5369" s="250">
        <v>5306</v>
      </c>
      <c r="C5369" s="249">
        <v>154.83467395682734</v>
      </c>
    </row>
    <row r="5370" spans="2:3" x14ac:dyDescent="0.25">
      <c r="B5370" s="250">
        <v>5307</v>
      </c>
      <c r="C5370" s="249">
        <v>107.55395258558517</v>
      </c>
    </row>
    <row r="5371" spans="2:3" x14ac:dyDescent="0.25">
      <c r="B5371" s="250">
        <v>5308</v>
      </c>
      <c r="C5371" s="249">
        <v>105.83936499220664</v>
      </c>
    </row>
    <row r="5372" spans="2:3" x14ac:dyDescent="0.25">
      <c r="B5372" s="250">
        <v>5309</v>
      </c>
      <c r="C5372" s="249">
        <v>131.48891638975019</v>
      </c>
    </row>
    <row r="5373" spans="2:3" x14ac:dyDescent="0.25">
      <c r="B5373" s="250">
        <v>5310</v>
      </c>
      <c r="C5373" s="249">
        <v>168.33156352462618</v>
      </c>
    </row>
    <row r="5374" spans="2:3" x14ac:dyDescent="0.25">
      <c r="B5374" s="250">
        <v>5311</v>
      </c>
      <c r="C5374" s="249">
        <v>107.56172032697256</v>
      </c>
    </row>
    <row r="5375" spans="2:3" x14ac:dyDescent="0.25">
      <c r="B5375" s="250">
        <v>5312</v>
      </c>
      <c r="C5375" s="249">
        <v>96.239943299479762</v>
      </c>
    </row>
    <row r="5376" spans="2:3" x14ac:dyDescent="0.25">
      <c r="B5376" s="250">
        <v>5313</v>
      </c>
      <c r="C5376" s="249">
        <v>112.47065258811138</v>
      </c>
    </row>
    <row r="5377" spans="2:3" x14ac:dyDescent="0.25">
      <c r="B5377" s="250">
        <v>5314</v>
      </c>
      <c r="C5377" s="249">
        <v>73.973160717501941</v>
      </c>
    </row>
    <row r="5378" spans="2:3" x14ac:dyDescent="0.25">
      <c r="B5378" s="250">
        <v>5315</v>
      </c>
      <c r="C5378" s="249">
        <v>129.3701911912741</v>
      </c>
    </row>
    <row r="5379" spans="2:3" x14ac:dyDescent="0.25">
      <c r="B5379" s="250">
        <v>5316</v>
      </c>
      <c r="C5379" s="249">
        <v>90.559504016033799</v>
      </c>
    </row>
    <row r="5380" spans="2:3" x14ac:dyDescent="0.25">
      <c r="B5380" s="250">
        <v>5317</v>
      </c>
      <c r="C5380" s="249">
        <v>122.9990305276652</v>
      </c>
    </row>
    <row r="5381" spans="2:3" x14ac:dyDescent="0.25">
      <c r="B5381" s="250">
        <v>5318</v>
      </c>
      <c r="C5381" s="249">
        <v>111.10916520140871</v>
      </c>
    </row>
    <row r="5382" spans="2:3" x14ac:dyDescent="0.25">
      <c r="B5382" s="250">
        <v>5319</v>
      </c>
      <c r="C5382" s="249">
        <v>144.25205597695981</v>
      </c>
    </row>
    <row r="5383" spans="2:3" x14ac:dyDescent="0.25">
      <c r="B5383" s="250">
        <v>5320</v>
      </c>
      <c r="C5383" s="249">
        <v>161.05047899313053</v>
      </c>
    </row>
    <row r="5384" spans="2:3" x14ac:dyDescent="0.25">
      <c r="B5384" s="250">
        <v>5321</v>
      </c>
      <c r="C5384" s="249">
        <v>99.388943422167401</v>
      </c>
    </row>
    <row r="5385" spans="2:3" x14ac:dyDescent="0.25">
      <c r="B5385" s="250">
        <v>5322</v>
      </c>
      <c r="C5385" s="249">
        <v>104.06215222136899</v>
      </c>
    </row>
    <row r="5386" spans="2:3" x14ac:dyDescent="0.25">
      <c r="B5386" s="250">
        <v>5323</v>
      </c>
      <c r="C5386" s="249">
        <v>124.52826007126063</v>
      </c>
    </row>
    <row r="5387" spans="2:3" x14ac:dyDescent="0.25">
      <c r="B5387" s="250">
        <v>5324</v>
      </c>
      <c r="C5387" s="249">
        <v>114.49271055881108</v>
      </c>
    </row>
    <row r="5388" spans="2:3" x14ac:dyDescent="0.25">
      <c r="B5388" s="250">
        <v>5325</v>
      </c>
      <c r="C5388" s="249">
        <v>120.99314975039034</v>
      </c>
    </row>
    <row r="5389" spans="2:3" x14ac:dyDescent="0.25">
      <c r="B5389" s="250">
        <v>5326</v>
      </c>
      <c r="C5389" s="249">
        <v>133.16851446760194</v>
      </c>
    </row>
    <row r="5390" spans="2:3" x14ac:dyDescent="0.25">
      <c r="B5390" s="250">
        <v>5327</v>
      </c>
      <c r="C5390" s="249">
        <v>131.28704569442442</v>
      </c>
    </row>
    <row r="5391" spans="2:3" x14ac:dyDescent="0.25">
      <c r="B5391" s="250">
        <v>5328</v>
      </c>
      <c r="C5391" s="249">
        <v>146.13171598652409</v>
      </c>
    </row>
    <row r="5392" spans="2:3" x14ac:dyDescent="0.25">
      <c r="B5392" s="250">
        <v>5329</v>
      </c>
      <c r="C5392" s="249">
        <v>130.33196356461264</v>
      </c>
    </row>
    <row r="5393" spans="2:3" x14ac:dyDescent="0.25">
      <c r="B5393" s="250">
        <v>5330</v>
      </c>
      <c r="C5393" s="249">
        <v>125.92654630026041</v>
      </c>
    </row>
    <row r="5394" spans="2:3" x14ac:dyDescent="0.25">
      <c r="B5394" s="250">
        <v>5331</v>
      </c>
      <c r="C5394" s="249">
        <v>104.16960391995559</v>
      </c>
    </row>
    <row r="5395" spans="2:3" x14ac:dyDescent="0.25">
      <c r="B5395" s="250">
        <v>5332</v>
      </c>
      <c r="C5395" s="249">
        <v>124.15344737113948</v>
      </c>
    </row>
    <row r="5396" spans="2:3" x14ac:dyDescent="0.25">
      <c r="B5396" s="250">
        <v>5333</v>
      </c>
      <c r="C5396" s="249">
        <v>171.54290312294876</v>
      </c>
    </row>
    <row r="5397" spans="2:3" x14ac:dyDescent="0.25">
      <c r="B5397" s="250">
        <v>5334</v>
      </c>
      <c r="C5397" s="249">
        <v>119.06511592221189</v>
      </c>
    </row>
    <row r="5398" spans="2:3" x14ac:dyDescent="0.25">
      <c r="B5398" s="250">
        <v>5335</v>
      </c>
      <c r="C5398" s="249">
        <v>117.43006999416123</v>
      </c>
    </row>
    <row r="5399" spans="2:3" x14ac:dyDescent="0.25">
      <c r="B5399" s="250">
        <v>5336</v>
      </c>
      <c r="C5399" s="249">
        <v>103.4257308178239</v>
      </c>
    </row>
    <row r="5400" spans="2:3" x14ac:dyDescent="0.25">
      <c r="B5400" s="250">
        <v>5337</v>
      </c>
      <c r="C5400" s="249">
        <v>125.62737185951299</v>
      </c>
    </row>
    <row r="5401" spans="2:3" x14ac:dyDescent="0.25">
      <c r="B5401" s="250">
        <v>5338</v>
      </c>
      <c r="C5401" s="249">
        <v>96.367059255667783</v>
      </c>
    </row>
    <row r="5402" spans="2:3" x14ac:dyDescent="0.25">
      <c r="B5402" s="250">
        <v>5339</v>
      </c>
      <c r="C5402" s="249">
        <v>93.547188447613067</v>
      </c>
    </row>
    <row r="5403" spans="2:3" x14ac:dyDescent="0.25">
      <c r="B5403" s="250">
        <v>5340</v>
      </c>
      <c r="C5403" s="249">
        <v>111.3929568172386</v>
      </c>
    </row>
    <row r="5404" spans="2:3" x14ac:dyDescent="0.25">
      <c r="B5404" s="250">
        <v>5341</v>
      </c>
      <c r="C5404" s="249">
        <v>131.05529783802723</v>
      </c>
    </row>
    <row r="5405" spans="2:3" x14ac:dyDescent="0.25">
      <c r="B5405" s="250">
        <v>5342</v>
      </c>
      <c r="C5405" s="249">
        <v>114.78841825148783</v>
      </c>
    </row>
    <row r="5406" spans="2:3" x14ac:dyDescent="0.25">
      <c r="B5406" s="250">
        <v>5343</v>
      </c>
      <c r="C5406" s="249">
        <v>138.01227147371233</v>
      </c>
    </row>
    <row r="5407" spans="2:3" x14ac:dyDescent="0.25">
      <c r="B5407" s="250">
        <v>5344</v>
      </c>
      <c r="C5407" s="249">
        <v>94.068333641226332</v>
      </c>
    </row>
    <row r="5408" spans="2:3" x14ac:dyDescent="0.25">
      <c r="B5408" s="250">
        <v>5345</v>
      </c>
      <c r="C5408" s="249">
        <v>130.1895029472073</v>
      </c>
    </row>
    <row r="5409" spans="2:3" x14ac:dyDescent="0.25">
      <c r="B5409" s="250">
        <v>5346</v>
      </c>
      <c r="C5409" s="249">
        <v>116.31236062801182</v>
      </c>
    </row>
    <row r="5410" spans="2:3" x14ac:dyDescent="0.25">
      <c r="B5410" s="250">
        <v>5347</v>
      </c>
      <c r="C5410" s="249">
        <v>130.61207184941546</v>
      </c>
    </row>
    <row r="5411" spans="2:3" x14ac:dyDescent="0.25">
      <c r="B5411" s="250">
        <v>5348</v>
      </c>
      <c r="C5411" s="249">
        <v>115.99736405903037</v>
      </c>
    </row>
    <row r="5412" spans="2:3" x14ac:dyDescent="0.25">
      <c r="B5412" s="250">
        <v>5349</v>
      </c>
      <c r="C5412" s="249">
        <v>115.70604567566886</v>
      </c>
    </row>
    <row r="5413" spans="2:3" x14ac:dyDescent="0.25">
      <c r="B5413" s="250">
        <v>5350</v>
      </c>
      <c r="C5413" s="249">
        <v>148.96330284341465</v>
      </c>
    </row>
    <row r="5414" spans="2:3" x14ac:dyDescent="0.25">
      <c r="B5414" s="250">
        <v>5351</v>
      </c>
      <c r="C5414" s="249">
        <v>120.19515728862793</v>
      </c>
    </row>
    <row r="5415" spans="2:3" x14ac:dyDescent="0.25">
      <c r="B5415" s="250">
        <v>5352</v>
      </c>
      <c r="C5415" s="249">
        <v>144.23569725054955</v>
      </c>
    </row>
    <row r="5416" spans="2:3" x14ac:dyDescent="0.25">
      <c r="B5416" s="250">
        <v>5353</v>
      </c>
      <c r="C5416" s="249">
        <v>78.829252856761457</v>
      </c>
    </row>
    <row r="5417" spans="2:3" x14ac:dyDescent="0.25">
      <c r="B5417" s="250">
        <v>5354</v>
      </c>
      <c r="C5417" s="249">
        <v>94.072986040036682</v>
      </c>
    </row>
    <row r="5418" spans="2:3" x14ac:dyDescent="0.25">
      <c r="B5418" s="250">
        <v>5355</v>
      </c>
      <c r="C5418" s="249">
        <v>102.7751901014004</v>
      </c>
    </row>
    <row r="5419" spans="2:3" x14ac:dyDescent="0.25">
      <c r="B5419" s="250">
        <v>5356</v>
      </c>
      <c r="C5419" s="249">
        <v>102.54716158764832</v>
      </c>
    </row>
    <row r="5420" spans="2:3" x14ac:dyDescent="0.25">
      <c r="B5420" s="250">
        <v>5357</v>
      </c>
      <c r="C5420" s="249">
        <v>97.552352458225627</v>
      </c>
    </row>
    <row r="5421" spans="2:3" x14ac:dyDescent="0.25">
      <c r="B5421" s="250">
        <v>5358</v>
      </c>
      <c r="C5421" s="249">
        <v>124.78493322812768</v>
      </c>
    </row>
    <row r="5422" spans="2:3" x14ac:dyDescent="0.25">
      <c r="B5422" s="250">
        <v>5359</v>
      </c>
      <c r="C5422" s="249">
        <v>141.64370360187553</v>
      </c>
    </row>
    <row r="5423" spans="2:3" x14ac:dyDescent="0.25">
      <c r="B5423" s="250">
        <v>5360</v>
      </c>
      <c r="C5423" s="249">
        <v>153.51959376114331</v>
      </c>
    </row>
    <row r="5424" spans="2:3" x14ac:dyDescent="0.25">
      <c r="B5424" s="250">
        <v>5361</v>
      </c>
      <c r="C5424" s="249">
        <v>120.17803647326654</v>
      </c>
    </row>
    <row r="5425" spans="2:3" x14ac:dyDescent="0.25">
      <c r="B5425" s="250">
        <v>5362</v>
      </c>
      <c r="C5425" s="249">
        <v>94.835550901409434</v>
      </c>
    </row>
    <row r="5426" spans="2:3" x14ac:dyDescent="0.25">
      <c r="B5426" s="250">
        <v>5363</v>
      </c>
      <c r="C5426" s="249">
        <v>102.95862048960105</v>
      </c>
    </row>
    <row r="5427" spans="2:3" x14ac:dyDescent="0.25">
      <c r="B5427" s="250">
        <v>5364</v>
      </c>
      <c r="C5427" s="249">
        <v>113.650470530541</v>
      </c>
    </row>
    <row r="5428" spans="2:3" x14ac:dyDescent="0.25">
      <c r="B5428" s="250">
        <v>5365</v>
      </c>
      <c r="C5428" s="249">
        <v>93.786702412360171</v>
      </c>
    </row>
    <row r="5429" spans="2:3" x14ac:dyDescent="0.25">
      <c r="B5429" s="250">
        <v>5366</v>
      </c>
      <c r="C5429" s="249">
        <v>117.66150786533098</v>
      </c>
    </row>
    <row r="5430" spans="2:3" x14ac:dyDescent="0.25">
      <c r="B5430" s="250">
        <v>5367</v>
      </c>
      <c r="C5430" s="249">
        <v>104.68730028699271</v>
      </c>
    </row>
    <row r="5431" spans="2:3" x14ac:dyDescent="0.25">
      <c r="B5431" s="250">
        <v>5368</v>
      </c>
      <c r="C5431" s="249">
        <v>114.0278116869255</v>
      </c>
    </row>
    <row r="5432" spans="2:3" x14ac:dyDescent="0.25">
      <c r="B5432" s="250">
        <v>5369</v>
      </c>
      <c r="C5432" s="249">
        <v>112.84317639868472</v>
      </c>
    </row>
    <row r="5433" spans="2:3" x14ac:dyDescent="0.25">
      <c r="B5433" s="250">
        <v>5370</v>
      </c>
      <c r="C5433" s="249">
        <v>105.05325347745604</v>
      </c>
    </row>
    <row r="5434" spans="2:3" x14ac:dyDescent="0.25">
      <c r="B5434" s="250">
        <v>5371</v>
      </c>
      <c r="C5434" s="249">
        <v>136.98717952826996</v>
      </c>
    </row>
    <row r="5435" spans="2:3" x14ac:dyDescent="0.25">
      <c r="B5435" s="250">
        <v>5372</v>
      </c>
      <c r="C5435" s="249">
        <v>105.08970456324575</v>
      </c>
    </row>
    <row r="5436" spans="2:3" x14ac:dyDescent="0.25">
      <c r="B5436" s="250">
        <v>5373</v>
      </c>
      <c r="C5436" s="249">
        <v>144.38541396929287</v>
      </c>
    </row>
    <row r="5437" spans="2:3" x14ac:dyDescent="0.25">
      <c r="B5437" s="250">
        <v>5374</v>
      </c>
      <c r="C5437" s="249">
        <v>151.94770655103548</v>
      </c>
    </row>
    <row r="5438" spans="2:3" x14ac:dyDescent="0.25">
      <c r="B5438" s="250">
        <v>5375</v>
      </c>
      <c r="C5438" s="249">
        <v>128.36684937086801</v>
      </c>
    </row>
    <row r="5439" spans="2:3" x14ac:dyDescent="0.25">
      <c r="B5439" s="250">
        <v>5376</v>
      </c>
      <c r="C5439" s="249">
        <v>102.34971751801953</v>
      </c>
    </row>
    <row r="5440" spans="2:3" x14ac:dyDescent="0.25">
      <c r="B5440" s="250">
        <v>5377</v>
      </c>
      <c r="C5440" s="249">
        <v>139.21385719076071</v>
      </c>
    </row>
    <row r="5441" spans="2:3" x14ac:dyDescent="0.25">
      <c r="B5441" s="250">
        <v>5378</v>
      </c>
      <c r="C5441" s="249">
        <v>146.64442123224279</v>
      </c>
    </row>
    <row r="5442" spans="2:3" x14ac:dyDescent="0.25">
      <c r="B5442" s="250">
        <v>5379</v>
      </c>
      <c r="C5442" s="249">
        <v>123.48033357021163</v>
      </c>
    </row>
    <row r="5443" spans="2:3" x14ac:dyDescent="0.25">
      <c r="B5443" s="250">
        <v>5380</v>
      </c>
      <c r="C5443" s="249">
        <v>102.81610757424576</v>
      </c>
    </row>
    <row r="5444" spans="2:3" x14ac:dyDescent="0.25">
      <c r="B5444" s="250">
        <v>5381</v>
      </c>
      <c r="C5444" s="249">
        <v>146.57451327019874</v>
      </c>
    </row>
    <row r="5445" spans="2:3" x14ac:dyDescent="0.25">
      <c r="B5445" s="250">
        <v>5382</v>
      </c>
      <c r="C5445" s="249">
        <v>90.809406299900445</v>
      </c>
    </row>
    <row r="5446" spans="2:3" x14ac:dyDescent="0.25">
      <c r="B5446" s="250">
        <v>5383</v>
      </c>
      <c r="C5446" s="249">
        <v>133.76100618560289</v>
      </c>
    </row>
    <row r="5447" spans="2:3" x14ac:dyDescent="0.25">
      <c r="B5447" s="250">
        <v>5384</v>
      </c>
      <c r="C5447" s="249">
        <v>79.068165906217956</v>
      </c>
    </row>
    <row r="5448" spans="2:3" x14ac:dyDescent="0.25">
      <c r="B5448" s="250">
        <v>5385</v>
      </c>
      <c r="C5448" s="249">
        <v>135.71021699587919</v>
      </c>
    </row>
    <row r="5449" spans="2:3" x14ac:dyDescent="0.25">
      <c r="B5449" s="250">
        <v>5386</v>
      </c>
      <c r="C5449" s="249">
        <v>145.51168811634201</v>
      </c>
    </row>
    <row r="5450" spans="2:3" x14ac:dyDescent="0.25">
      <c r="B5450" s="250">
        <v>5387</v>
      </c>
      <c r="C5450" s="249">
        <v>151.89983857952038</v>
      </c>
    </row>
    <row r="5451" spans="2:3" x14ac:dyDescent="0.25">
      <c r="B5451" s="250">
        <v>5388</v>
      </c>
      <c r="C5451" s="249">
        <v>139.30210822794453</v>
      </c>
    </row>
    <row r="5452" spans="2:3" x14ac:dyDescent="0.25">
      <c r="B5452" s="250">
        <v>5389</v>
      </c>
      <c r="C5452" s="249">
        <v>128.14398148493021</v>
      </c>
    </row>
    <row r="5453" spans="2:3" x14ac:dyDescent="0.25">
      <c r="B5453" s="250">
        <v>5390</v>
      </c>
      <c r="C5453" s="249">
        <v>132.04965979701782</v>
      </c>
    </row>
    <row r="5454" spans="2:3" x14ac:dyDescent="0.25">
      <c r="B5454" s="250">
        <v>5391</v>
      </c>
      <c r="C5454" s="249">
        <v>116.34440161537584</v>
      </c>
    </row>
    <row r="5455" spans="2:3" x14ac:dyDescent="0.25">
      <c r="B5455" s="250">
        <v>5392</v>
      </c>
      <c r="C5455" s="249">
        <v>131.98730579868194</v>
      </c>
    </row>
    <row r="5456" spans="2:3" x14ac:dyDescent="0.25">
      <c r="B5456" s="250">
        <v>5393</v>
      </c>
      <c r="C5456" s="249">
        <v>163.12611193215457</v>
      </c>
    </row>
    <row r="5457" spans="2:3" x14ac:dyDescent="0.25">
      <c r="B5457" s="250">
        <v>5394</v>
      </c>
      <c r="C5457" s="249">
        <v>131.21676823450926</v>
      </c>
    </row>
    <row r="5458" spans="2:3" x14ac:dyDescent="0.25">
      <c r="B5458" s="250">
        <v>5395</v>
      </c>
      <c r="C5458" s="249">
        <v>113.10716436526209</v>
      </c>
    </row>
    <row r="5459" spans="2:3" x14ac:dyDescent="0.25">
      <c r="B5459" s="250">
        <v>5396</v>
      </c>
      <c r="C5459" s="249">
        <v>140.23857274114087</v>
      </c>
    </row>
    <row r="5460" spans="2:3" x14ac:dyDescent="0.25">
      <c r="B5460" s="250">
        <v>5397</v>
      </c>
      <c r="C5460" s="249">
        <v>106.49347332196982</v>
      </c>
    </row>
    <row r="5461" spans="2:3" x14ac:dyDescent="0.25">
      <c r="B5461" s="250">
        <v>5398</v>
      </c>
      <c r="C5461" s="249">
        <v>136.45872798489697</v>
      </c>
    </row>
    <row r="5462" spans="2:3" x14ac:dyDescent="0.25">
      <c r="B5462" s="250">
        <v>5399</v>
      </c>
      <c r="C5462" s="249">
        <v>107.8369208882921</v>
      </c>
    </row>
    <row r="5463" spans="2:3" x14ac:dyDescent="0.25">
      <c r="B5463" s="250">
        <v>5400</v>
      </c>
      <c r="C5463" s="249">
        <v>131.00760986920309</v>
      </c>
    </row>
    <row r="5464" spans="2:3" x14ac:dyDescent="0.25">
      <c r="B5464" s="250">
        <v>5401</v>
      </c>
      <c r="C5464" s="249">
        <v>122.75033205654964</v>
      </c>
    </row>
    <row r="5465" spans="2:3" x14ac:dyDescent="0.25">
      <c r="B5465" s="250">
        <v>5402</v>
      </c>
      <c r="C5465" s="249">
        <v>95.399346472318712</v>
      </c>
    </row>
    <row r="5466" spans="2:3" x14ac:dyDescent="0.25">
      <c r="B5466" s="250">
        <v>5403</v>
      </c>
      <c r="C5466" s="249">
        <v>119.44614556902069</v>
      </c>
    </row>
    <row r="5467" spans="2:3" x14ac:dyDescent="0.25">
      <c r="B5467" s="250">
        <v>5404</v>
      </c>
      <c r="C5467" s="249">
        <v>120.18285851467691</v>
      </c>
    </row>
    <row r="5468" spans="2:3" x14ac:dyDescent="0.25">
      <c r="B5468" s="250">
        <v>5405</v>
      </c>
      <c r="C5468" s="249">
        <v>142.37740855135078</v>
      </c>
    </row>
    <row r="5469" spans="2:3" x14ac:dyDescent="0.25">
      <c r="B5469" s="250">
        <v>5406</v>
      </c>
      <c r="C5469" s="249">
        <v>112.17370390181078</v>
      </c>
    </row>
    <row r="5470" spans="2:3" x14ac:dyDescent="0.25">
      <c r="B5470" s="250">
        <v>5407</v>
      </c>
      <c r="C5470" s="249">
        <v>137.02781890786088</v>
      </c>
    </row>
    <row r="5471" spans="2:3" x14ac:dyDescent="0.25">
      <c r="B5471" s="250">
        <v>5408</v>
      </c>
      <c r="C5471" s="249">
        <v>90.476201264658755</v>
      </c>
    </row>
    <row r="5472" spans="2:3" x14ac:dyDescent="0.25">
      <c r="B5472" s="250">
        <v>5409</v>
      </c>
      <c r="C5472" s="249">
        <v>64.038200225523838</v>
      </c>
    </row>
    <row r="5473" spans="2:3" x14ac:dyDescent="0.25">
      <c r="B5473" s="250">
        <v>5410</v>
      </c>
      <c r="C5473" s="249">
        <v>131.34641779538927</v>
      </c>
    </row>
    <row r="5474" spans="2:3" x14ac:dyDescent="0.25">
      <c r="B5474" s="250">
        <v>5411</v>
      </c>
      <c r="C5474" s="249">
        <v>151.26261202543176</v>
      </c>
    </row>
    <row r="5475" spans="2:3" x14ac:dyDescent="0.25">
      <c r="B5475" s="250">
        <v>5412</v>
      </c>
      <c r="C5475" s="249">
        <v>131.05160380836782</v>
      </c>
    </row>
    <row r="5476" spans="2:3" x14ac:dyDescent="0.25">
      <c r="B5476" s="250">
        <v>5413</v>
      </c>
      <c r="C5476" s="249">
        <v>116.15994467646712</v>
      </c>
    </row>
    <row r="5477" spans="2:3" x14ac:dyDescent="0.25">
      <c r="B5477" s="250">
        <v>5414</v>
      </c>
      <c r="C5477" s="249">
        <v>128.49463419990838</v>
      </c>
    </row>
    <row r="5478" spans="2:3" x14ac:dyDescent="0.25">
      <c r="B5478" s="250">
        <v>5415</v>
      </c>
      <c r="C5478" s="249">
        <v>138.25115165850514</v>
      </c>
    </row>
    <row r="5479" spans="2:3" x14ac:dyDescent="0.25">
      <c r="B5479" s="250">
        <v>5416</v>
      </c>
      <c r="C5479" s="249">
        <v>162.68524649847083</v>
      </c>
    </row>
    <row r="5480" spans="2:3" x14ac:dyDescent="0.25">
      <c r="B5480" s="250">
        <v>5417</v>
      </c>
      <c r="C5480" s="249">
        <v>143.59797365692526</v>
      </c>
    </row>
    <row r="5481" spans="2:3" x14ac:dyDescent="0.25">
      <c r="B5481" s="250">
        <v>5418</v>
      </c>
      <c r="C5481" s="249">
        <v>129.85376220397396</v>
      </c>
    </row>
    <row r="5482" spans="2:3" x14ac:dyDescent="0.25">
      <c r="B5482" s="250">
        <v>5419</v>
      </c>
      <c r="C5482" s="249">
        <v>138.35935783152809</v>
      </c>
    </row>
    <row r="5483" spans="2:3" x14ac:dyDescent="0.25">
      <c r="B5483" s="250">
        <v>5420</v>
      </c>
      <c r="C5483" s="249">
        <v>125.02252175889525</v>
      </c>
    </row>
    <row r="5484" spans="2:3" x14ac:dyDescent="0.25">
      <c r="B5484" s="250">
        <v>5421</v>
      </c>
      <c r="C5484" s="249">
        <v>130.66996934478078</v>
      </c>
    </row>
    <row r="5485" spans="2:3" x14ac:dyDescent="0.25">
      <c r="B5485" s="250">
        <v>5422</v>
      </c>
      <c r="C5485" s="249">
        <v>147.25697292975269</v>
      </c>
    </row>
    <row r="5486" spans="2:3" x14ac:dyDescent="0.25">
      <c r="B5486" s="250">
        <v>5423</v>
      </c>
      <c r="C5486" s="249">
        <v>92.718409658920777</v>
      </c>
    </row>
    <row r="5487" spans="2:3" x14ac:dyDescent="0.25">
      <c r="B5487" s="250">
        <v>5424</v>
      </c>
      <c r="C5487" s="249">
        <v>110.00982034400867</v>
      </c>
    </row>
    <row r="5488" spans="2:3" x14ac:dyDescent="0.25">
      <c r="B5488" s="250">
        <v>5425</v>
      </c>
      <c r="C5488" s="249">
        <v>142.85208554917631</v>
      </c>
    </row>
    <row r="5489" spans="2:3" x14ac:dyDescent="0.25">
      <c r="B5489" s="250">
        <v>5426</v>
      </c>
      <c r="C5489" s="249">
        <v>127.01947056043635</v>
      </c>
    </row>
    <row r="5490" spans="2:3" x14ac:dyDescent="0.25">
      <c r="B5490" s="250">
        <v>5427</v>
      </c>
      <c r="C5490" s="249">
        <v>164.43473335572111</v>
      </c>
    </row>
    <row r="5491" spans="2:3" x14ac:dyDescent="0.25">
      <c r="B5491" s="250">
        <v>5428</v>
      </c>
      <c r="C5491" s="249">
        <v>112.02503002603028</v>
      </c>
    </row>
    <row r="5492" spans="2:3" x14ac:dyDescent="0.25">
      <c r="B5492" s="250">
        <v>5429</v>
      </c>
      <c r="C5492" s="249">
        <v>140.4838470109448</v>
      </c>
    </row>
    <row r="5493" spans="2:3" x14ac:dyDescent="0.25">
      <c r="B5493" s="250">
        <v>5430</v>
      </c>
      <c r="C5493" s="249">
        <v>90.774527749683443</v>
      </c>
    </row>
    <row r="5494" spans="2:3" x14ac:dyDescent="0.25">
      <c r="B5494" s="250">
        <v>5431</v>
      </c>
      <c r="C5494" s="249">
        <v>118.82658880849311</v>
      </c>
    </row>
    <row r="5495" spans="2:3" x14ac:dyDescent="0.25">
      <c r="B5495" s="250">
        <v>5432</v>
      </c>
      <c r="C5495" s="249">
        <v>116.81275580951575</v>
      </c>
    </row>
    <row r="5496" spans="2:3" x14ac:dyDescent="0.25">
      <c r="B5496" s="250">
        <v>5433</v>
      </c>
      <c r="C5496" s="249">
        <v>132.52889513305735</v>
      </c>
    </row>
    <row r="5497" spans="2:3" x14ac:dyDescent="0.25">
      <c r="B5497" s="250">
        <v>5434</v>
      </c>
      <c r="C5497" s="249">
        <v>108.15545768392096</v>
      </c>
    </row>
    <row r="5498" spans="2:3" x14ac:dyDescent="0.25">
      <c r="B5498" s="250">
        <v>5435</v>
      </c>
      <c r="C5498" s="249">
        <v>155.80029967982654</v>
      </c>
    </row>
    <row r="5499" spans="2:3" x14ac:dyDescent="0.25">
      <c r="B5499" s="250">
        <v>5436</v>
      </c>
      <c r="C5499" s="249">
        <v>112.1431294079071</v>
      </c>
    </row>
    <row r="5500" spans="2:3" x14ac:dyDescent="0.25">
      <c r="B5500" s="250">
        <v>5437</v>
      </c>
      <c r="C5500" s="249">
        <v>126.17248356160806</v>
      </c>
    </row>
    <row r="5501" spans="2:3" x14ac:dyDescent="0.25">
      <c r="B5501" s="250">
        <v>5438</v>
      </c>
      <c r="C5501" s="249">
        <v>133.08745969787662</v>
      </c>
    </row>
    <row r="5502" spans="2:3" x14ac:dyDescent="0.25">
      <c r="B5502" s="250">
        <v>5439</v>
      </c>
      <c r="C5502" s="249">
        <v>133.2113431366792</v>
      </c>
    </row>
    <row r="5503" spans="2:3" x14ac:dyDescent="0.25">
      <c r="B5503" s="250">
        <v>5440</v>
      </c>
      <c r="C5503" s="249">
        <v>85.09103745122755</v>
      </c>
    </row>
    <row r="5504" spans="2:3" x14ac:dyDescent="0.25">
      <c r="B5504" s="250">
        <v>5441</v>
      </c>
      <c r="C5504" s="249">
        <v>150.70650371076243</v>
      </c>
    </row>
    <row r="5505" spans="2:3" x14ac:dyDescent="0.25">
      <c r="B5505" s="250">
        <v>5442</v>
      </c>
      <c r="C5505" s="249">
        <v>120.80289794828816</v>
      </c>
    </row>
    <row r="5506" spans="2:3" x14ac:dyDescent="0.25">
      <c r="B5506" s="250">
        <v>5443</v>
      </c>
      <c r="C5506" s="249">
        <v>99.937244336792645</v>
      </c>
    </row>
    <row r="5507" spans="2:3" x14ac:dyDescent="0.25">
      <c r="B5507" s="250">
        <v>5444</v>
      </c>
      <c r="C5507" s="249">
        <v>103.62237921918037</v>
      </c>
    </row>
    <row r="5508" spans="2:3" x14ac:dyDescent="0.25">
      <c r="B5508" s="250">
        <v>5445</v>
      </c>
      <c r="C5508" s="249">
        <v>80.386102959667269</v>
      </c>
    </row>
    <row r="5509" spans="2:3" x14ac:dyDescent="0.25">
      <c r="B5509" s="250">
        <v>5446</v>
      </c>
      <c r="C5509" s="249">
        <v>75.575455226220456</v>
      </c>
    </row>
    <row r="5510" spans="2:3" x14ac:dyDescent="0.25">
      <c r="B5510" s="250">
        <v>5447</v>
      </c>
      <c r="C5510" s="249">
        <v>109.91355996598233</v>
      </c>
    </row>
    <row r="5511" spans="2:3" x14ac:dyDescent="0.25">
      <c r="B5511" s="250">
        <v>5448</v>
      </c>
      <c r="C5511" s="249">
        <v>94.396258431059067</v>
      </c>
    </row>
    <row r="5512" spans="2:3" x14ac:dyDescent="0.25">
      <c r="B5512" s="250">
        <v>5449</v>
      </c>
      <c r="C5512" s="249">
        <v>148.18989817578719</v>
      </c>
    </row>
    <row r="5513" spans="2:3" x14ac:dyDescent="0.25">
      <c r="B5513" s="250">
        <v>5450</v>
      </c>
      <c r="C5513" s="249">
        <v>136.60208722596386</v>
      </c>
    </row>
    <row r="5514" spans="2:3" x14ac:dyDescent="0.25">
      <c r="B5514" s="250">
        <v>5451</v>
      </c>
      <c r="C5514" s="249">
        <v>106.33582471546875</v>
      </c>
    </row>
    <row r="5515" spans="2:3" x14ac:dyDescent="0.25">
      <c r="B5515" s="250">
        <v>5452</v>
      </c>
      <c r="C5515" s="249">
        <v>74.947530913632718</v>
      </c>
    </row>
    <row r="5516" spans="2:3" x14ac:dyDescent="0.25">
      <c r="B5516" s="250">
        <v>5453</v>
      </c>
      <c r="C5516" s="249">
        <v>97.378940990718036</v>
      </c>
    </row>
    <row r="5517" spans="2:3" x14ac:dyDescent="0.25">
      <c r="B5517" s="250">
        <v>5454</v>
      </c>
      <c r="C5517" s="249">
        <v>90.491404543753958</v>
      </c>
    </row>
    <row r="5518" spans="2:3" x14ac:dyDescent="0.25">
      <c r="B5518" s="250">
        <v>5455</v>
      </c>
      <c r="C5518" s="249">
        <v>105.2177365478213</v>
      </c>
    </row>
    <row r="5519" spans="2:3" x14ac:dyDescent="0.25">
      <c r="B5519" s="250">
        <v>5456</v>
      </c>
      <c r="C5519" s="249">
        <v>113.15387488752748</v>
      </c>
    </row>
    <row r="5520" spans="2:3" x14ac:dyDescent="0.25">
      <c r="B5520" s="250">
        <v>5457</v>
      </c>
      <c r="C5520" s="249">
        <v>129.00164741749887</v>
      </c>
    </row>
    <row r="5521" spans="2:3" x14ac:dyDescent="0.25">
      <c r="B5521" s="250">
        <v>5458</v>
      </c>
      <c r="C5521" s="249">
        <v>147.75771402733096</v>
      </c>
    </row>
    <row r="5522" spans="2:3" x14ac:dyDescent="0.25">
      <c r="B5522" s="250">
        <v>5459</v>
      </c>
      <c r="C5522" s="249">
        <v>163.86864738627054</v>
      </c>
    </row>
    <row r="5523" spans="2:3" x14ac:dyDescent="0.25">
      <c r="B5523" s="250">
        <v>5460</v>
      </c>
      <c r="C5523" s="249">
        <v>117.11337833760881</v>
      </c>
    </row>
    <row r="5524" spans="2:3" x14ac:dyDescent="0.25">
      <c r="B5524" s="250">
        <v>5461</v>
      </c>
      <c r="C5524" s="249">
        <v>76.045578727556233</v>
      </c>
    </row>
    <row r="5525" spans="2:3" x14ac:dyDescent="0.25">
      <c r="B5525" s="250">
        <v>5462</v>
      </c>
      <c r="C5525" s="249">
        <v>101.86450573784421</v>
      </c>
    </row>
    <row r="5526" spans="2:3" x14ac:dyDescent="0.25">
      <c r="B5526" s="250">
        <v>5463</v>
      </c>
      <c r="C5526" s="249">
        <v>110.83584785888486</v>
      </c>
    </row>
    <row r="5527" spans="2:3" x14ac:dyDescent="0.25">
      <c r="B5527" s="250">
        <v>5464</v>
      </c>
      <c r="C5527" s="249">
        <v>154.76837212641911</v>
      </c>
    </row>
    <row r="5528" spans="2:3" x14ac:dyDescent="0.25">
      <c r="B5528" s="250">
        <v>5465</v>
      </c>
      <c r="C5528" s="249">
        <v>85.845868011753183</v>
      </c>
    </row>
    <row r="5529" spans="2:3" x14ac:dyDescent="0.25">
      <c r="B5529" s="250">
        <v>5466</v>
      </c>
      <c r="C5529" s="249">
        <v>150.99073872125231</v>
      </c>
    </row>
    <row r="5530" spans="2:3" x14ac:dyDescent="0.25">
      <c r="B5530" s="250">
        <v>5467</v>
      </c>
      <c r="C5530" s="249">
        <v>88.511298590002269</v>
      </c>
    </row>
    <row r="5531" spans="2:3" x14ac:dyDescent="0.25">
      <c r="B5531" s="250">
        <v>5468</v>
      </c>
      <c r="C5531" s="249">
        <v>122.94988435256934</v>
      </c>
    </row>
    <row r="5532" spans="2:3" x14ac:dyDescent="0.25">
      <c r="B5532" s="250">
        <v>5469</v>
      </c>
      <c r="C5532" s="249">
        <v>151.43904407888874</v>
      </c>
    </row>
    <row r="5533" spans="2:3" x14ac:dyDescent="0.25">
      <c r="B5533" s="250">
        <v>5470</v>
      </c>
      <c r="C5533" s="249">
        <v>135.73305995027758</v>
      </c>
    </row>
    <row r="5534" spans="2:3" x14ac:dyDescent="0.25">
      <c r="B5534" s="250">
        <v>5471</v>
      </c>
      <c r="C5534" s="249">
        <v>152.31895828601932</v>
      </c>
    </row>
    <row r="5535" spans="2:3" x14ac:dyDescent="0.25">
      <c r="B5535" s="250">
        <v>5472</v>
      </c>
      <c r="C5535" s="249">
        <v>138.50530686439973</v>
      </c>
    </row>
    <row r="5536" spans="2:3" x14ac:dyDescent="0.25">
      <c r="B5536" s="250">
        <v>5473</v>
      </c>
      <c r="C5536" s="249">
        <v>152.75438778937294</v>
      </c>
    </row>
    <row r="5537" spans="2:3" x14ac:dyDescent="0.25">
      <c r="B5537" s="250">
        <v>5474</v>
      </c>
      <c r="C5537" s="249">
        <v>127.47311556649731</v>
      </c>
    </row>
    <row r="5538" spans="2:3" x14ac:dyDescent="0.25">
      <c r="B5538" s="250">
        <v>5475</v>
      </c>
      <c r="C5538" s="249">
        <v>101.06758658759432</v>
      </c>
    </row>
    <row r="5539" spans="2:3" x14ac:dyDescent="0.25">
      <c r="B5539" s="250">
        <v>5476</v>
      </c>
      <c r="C5539" s="249">
        <v>114.03053169351918</v>
      </c>
    </row>
    <row r="5540" spans="2:3" x14ac:dyDescent="0.25">
      <c r="B5540" s="250">
        <v>5477</v>
      </c>
      <c r="C5540" s="249">
        <v>138.11929578519417</v>
      </c>
    </row>
    <row r="5541" spans="2:3" x14ac:dyDescent="0.25">
      <c r="B5541" s="250">
        <v>5478</v>
      </c>
      <c r="C5541" s="249">
        <v>157.81919349770439</v>
      </c>
    </row>
    <row r="5542" spans="2:3" x14ac:dyDescent="0.25">
      <c r="B5542" s="250">
        <v>5479</v>
      </c>
      <c r="C5542" s="249">
        <v>160.26232461495113</v>
      </c>
    </row>
    <row r="5543" spans="2:3" x14ac:dyDescent="0.25">
      <c r="B5543" s="250">
        <v>5480</v>
      </c>
      <c r="C5543" s="249">
        <v>107.56581071964882</v>
      </c>
    </row>
    <row r="5544" spans="2:3" x14ac:dyDescent="0.25">
      <c r="B5544" s="250">
        <v>5481</v>
      </c>
      <c r="C5544" s="249">
        <v>112.50177336563807</v>
      </c>
    </row>
    <row r="5545" spans="2:3" x14ac:dyDescent="0.25">
      <c r="B5545" s="250">
        <v>5482</v>
      </c>
      <c r="C5545" s="249">
        <v>124.7566859506032</v>
      </c>
    </row>
    <row r="5546" spans="2:3" x14ac:dyDescent="0.25">
      <c r="B5546" s="250">
        <v>5483</v>
      </c>
      <c r="C5546" s="249">
        <v>112.41186523389254</v>
      </c>
    </row>
    <row r="5547" spans="2:3" x14ac:dyDescent="0.25">
      <c r="B5547" s="250">
        <v>5484</v>
      </c>
      <c r="C5547" s="249">
        <v>76.015198284640093</v>
      </c>
    </row>
    <row r="5548" spans="2:3" x14ac:dyDescent="0.25">
      <c r="B5548" s="250">
        <v>5485</v>
      </c>
      <c r="C5548" s="249">
        <v>136.87165161556459</v>
      </c>
    </row>
    <row r="5549" spans="2:3" x14ac:dyDescent="0.25">
      <c r="B5549" s="250">
        <v>5486</v>
      </c>
      <c r="C5549" s="249">
        <v>135.8336166157093</v>
      </c>
    </row>
    <row r="5550" spans="2:3" x14ac:dyDescent="0.25">
      <c r="B5550" s="250">
        <v>5487</v>
      </c>
      <c r="C5550" s="249">
        <v>113.51741942556514</v>
      </c>
    </row>
    <row r="5551" spans="2:3" x14ac:dyDescent="0.25">
      <c r="B5551" s="250">
        <v>5488</v>
      </c>
      <c r="C5551" s="249">
        <v>140.61735171543285</v>
      </c>
    </row>
    <row r="5552" spans="2:3" x14ac:dyDescent="0.25">
      <c r="B5552" s="250">
        <v>5489</v>
      </c>
      <c r="C5552" s="249">
        <v>119.33941801047175</v>
      </c>
    </row>
    <row r="5553" spans="2:3" x14ac:dyDescent="0.25">
      <c r="B5553" s="250">
        <v>5490</v>
      </c>
      <c r="C5553" s="249">
        <v>123.4301562680907</v>
      </c>
    </row>
    <row r="5554" spans="2:3" x14ac:dyDescent="0.25">
      <c r="B5554" s="250">
        <v>5491</v>
      </c>
      <c r="C5554" s="249">
        <v>102.76869732337919</v>
      </c>
    </row>
    <row r="5555" spans="2:3" x14ac:dyDescent="0.25">
      <c r="B5555" s="250">
        <v>5492</v>
      </c>
      <c r="C5555" s="249">
        <v>120.75128755051674</v>
      </c>
    </row>
    <row r="5556" spans="2:3" x14ac:dyDescent="0.25">
      <c r="B5556" s="250">
        <v>5493</v>
      </c>
      <c r="C5556" s="249">
        <v>137.60518943716036</v>
      </c>
    </row>
    <row r="5557" spans="2:3" x14ac:dyDescent="0.25">
      <c r="B5557" s="250">
        <v>5494</v>
      </c>
      <c r="C5557" s="249">
        <v>132.09935876915628</v>
      </c>
    </row>
    <row r="5558" spans="2:3" x14ac:dyDescent="0.25">
      <c r="B5558" s="250">
        <v>5495</v>
      </c>
      <c r="C5558" s="249">
        <v>145.48575098957085</v>
      </c>
    </row>
    <row r="5559" spans="2:3" x14ac:dyDescent="0.25">
      <c r="B5559" s="250">
        <v>5496</v>
      </c>
      <c r="C5559" s="249">
        <v>102.57376772958098</v>
      </c>
    </row>
    <row r="5560" spans="2:3" x14ac:dyDescent="0.25">
      <c r="B5560" s="250">
        <v>5497</v>
      </c>
      <c r="C5560" s="249">
        <v>93.498271357861071</v>
      </c>
    </row>
    <row r="5561" spans="2:3" x14ac:dyDescent="0.25">
      <c r="B5561" s="250">
        <v>5498</v>
      </c>
      <c r="C5561" s="249">
        <v>135.32807765869009</v>
      </c>
    </row>
    <row r="5562" spans="2:3" x14ac:dyDescent="0.25">
      <c r="B5562" s="250">
        <v>5499</v>
      </c>
      <c r="C5562" s="249">
        <v>89.401928989148658</v>
      </c>
    </row>
    <row r="5563" spans="2:3" x14ac:dyDescent="0.25">
      <c r="B5563" s="250">
        <v>5500</v>
      </c>
      <c r="C5563" s="249">
        <v>129.61978481004721</v>
      </c>
    </row>
    <row r="5564" spans="2:3" x14ac:dyDescent="0.25">
      <c r="B5564" s="250">
        <v>5501</v>
      </c>
      <c r="C5564" s="249">
        <v>93.093951969761832</v>
      </c>
    </row>
    <row r="5565" spans="2:3" x14ac:dyDescent="0.25">
      <c r="B5565" s="250">
        <v>5502</v>
      </c>
      <c r="C5565" s="249">
        <v>155.02922049936205</v>
      </c>
    </row>
    <row r="5566" spans="2:3" x14ac:dyDescent="0.25">
      <c r="B5566" s="250">
        <v>5503</v>
      </c>
      <c r="C5566" s="249">
        <v>149.86371820547842</v>
      </c>
    </row>
    <row r="5567" spans="2:3" x14ac:dyDescent="0.25">
      <c r="B5567" s="250">
        <v>5504</v>
      </c>
      <c r="C5567" s="249">
        <v>164.00062023223964</v>
      </c>
    </row>
    <row r="5568" spans="2:3" x14ac:dyDescent="0.25">
      <c r="B5568" s="250">
        <v>5505</v>
      </c>
      <c r="C5568" s="249">
        <v>106.81460647492611</v>
      </c>
    </row>
    <row r="5569" spans="2:3" x14ac:dyDescent="0.25">
      <c r="B5569" s="250">
        <v>5506</v>
      </c>
      <c r="C5569" s="249">
        <v>123.33272337093531</v>
      </c>
    </row>
    <row r="5570" spans="2:3" x14ac:dyDescent="0.25">
      <c r="B5570" s="250">
        <v>5507</v>
      </c>
      <c r="C5570" s="249">
        <v>128.45885948566297</v>
      </c>
    </row>
    <row r="5571" spans="2:3" x14ac:dyDescent="0.25">
      <c r="B5571" s="250">
        <v>5508</v>
      </c>
      <c r="C5571" s="249">
        <v>114.79539977350629</v>
      </c>
    </row>
    <row r="5572" spans="2:3" x14ac:dyDescent="0.25">
      <c r="B5572" s="250">
        <v>5509</v>
      </c>
      <c r="C5572" s="249">
        <v>159.06875717495862</v>
      </c>
    </row>
    <row r="5573" spans="2:3" x14ac:dyDescent="0.25">
      <c r="B5573" s="250">
        <v>5510</v>
      </c>
      <c r="C5573" s="249">
        <v>129.16382639630805</v>
      </c>
    </row>
    <row r="5574" spans="2:3" x14ac:dyDescent="0.25">
      <c r="B5574" s="250">
        <v>5511</v>
      </c>
      <c r="C5574" s="249">
        <v>116.12253448333078</v>
      </c>
    </row>
    <row r="5575" spans="2:3" x14ac:dyDescent="0.25">
      <c r="B5575" s="250">
        <v>5512</v>
      </c>
      <c r="C5575" s="249">
        <v>144.08434423589924</v>
      </c>
    </row>
    <row r="5576" spans="2:3" x14ac:dyDescent="0.25">
      <c r="B5576" s="250">
        <v>5513</v>
      </c>
      <c r="C5576" s="249">
        <v>113.58450008325033</v>
      </c>
    </row>
    <row r="5577" spans="2:3" x14ac:dyDescent="0.25">
      <c r="B5577" s="250">
        <v>5514</v>
      </c>
      <c r="C5577" s="249">
        <v>130.82434985829795</v>
      </c>
    </row>
    <row r="5578" spans="2:3" x14ac:dyDescent="0.25">
      <c r="B5578" s="250">
        <v>5515</v>
      </c>
      <c r="C5578" s="249">
        <v>170.66351291984927</v>
      </c>
    </row>
    <row r="5579" spans="2:3" x14ac:dyDescent="0.25">
      <c r="B5579" s="250">
        <v>5516</v>
      </c>
      <c r="C5579" s="249">
        <v>100.79086931218103</v>
      </c>
    </row>
    <row r="5580" spans="2:3" x14ac:dyDescent="0.25">
      <c r="B5580" s="250">
        <v>5517</v>
      </c>
      <c r="C5580" s="249">
        <v>124.89804987212757</v>
      </c>
    </row>
    <row r="5581" spans="2:3" x14ac:dyDescent="0.25">
      <c r="B5581" s="250">
        <v>5518</v>
      </c>
      <c r="C5581" s="249">
        <v>140.48675736671842</v>
      </c>
    </row>
    <row r="5582" spans="2:3" x14ac:dyDescent="0.25">
      <c r="B5582" s="250">
        <v>5519</v>
      </c>
      <c r="C5582" s="249">
        <v>87.150120662565669</v>
      </c>
    </row>
    <row r="5583" spans="2:3" x14ac:dyDescent="0.25">
      <c r="B5583" s="250">
        <v>5520</v>
      </c>
      <c r="C5583" s="249">
        <v>124.75357649108896</v>
      </c>
    </row>
    <row r="5584" spans="2:3" x14ac:dyDescent="0.25">
      <c r="B5584" s="250">
        <v>5521</v>
      </c>
      <c r="C5584" s="249">
        <v>144.89259097113646</v>
      </c>
    </row>
    <row r="5585" spans="2:3" x14ac:dyDescent="0.25">
      <c r="B5585" s="250">
        <v>5522</v>
      </c>
      <c r="C5585" s="249">
        <v>175.56838746293127</v>
      </c>
    </row>
    <row r="5586" spans="2:3" x14ac:dyDescent="0.25">
      <c r="B5586" s="250">
        <v>5523</v>
      </c>
      <c r="C5586" s="249">
        <v>114.19432891182089</v>
      </c>
    </row>
    <row r="5587" spans="2:3" x14ac:dyDescent="0.25">
      <c r="B5587" s="250">
        <v>5524</v>
      </c>
      <c r="C5587" s="249">
        <v>92.027100844005219</v>
      </c>
    </row>
    <row r="5588" spans="2:3" x14ac:dyDescent="0.25">
      <c r="B5588" s="250">
        <v>5525</v>
      </c>
      <c r="C5588" s="249">
        <v>105.67400713782249</v>
      </c>
    </row>
    <row r="5589" spans="2:3" x14ac:dyDescent="0.25">
      <c r="B5589" s="250">
        <v>5526</v>
      </c>
      <c r="C5589" s="249">
        <v>106.73048429010075</v>
      </c>
    </row>
    <row r="5590" spans="2:3" x14ac:dyDescent="0.25">
      <c r="B5590" s="250">
        <v>5527</v>
      </c>
      <c r="C5590" s="249">
        <v>124.94985241247004</v>
      </c>
    </row>
    <row r="5591" spans="2:3" x14ac:dyDescent="0.25">
      <c r="B5591" s="250">
        <v>5528</v>
      </c>
      <c r="C5591" s="249">
        <v>103.36879261421925</v>
      </c>
    </row>
    <row r="5592" spans="2:3" x14ac:dyDescent="0.25">
      <c r="B5592" s="250">
        <v>5529</v>
      </c>
      <c r="C5592" s="249">
        <v>100.93559847774151</v>
      </c>
    </row>
    <row r="5593" spans="2:3" x14ac:dyDescent="0.25">
      <c r="B5593" s="250">
        <v>5530</v>
      </c>
      <c r="C5593" s="249">
        <v>76.183002008895812</v>
      </c>
    </row>
    <row r="5594" spans="2:3" x14ac:dyDescent="0.25">
      <c r="B5594" s="250">
        <v>5531</v>
      </c>
      <c r="C5594" s="249">
        <v>111.58965622263199</v>
      </c>
    </row>
    <row r="5595" spans="2:3" x14ac:dyDescent="0.25">
      <c r="B5595" s="250">
        <v>5532</v>
      </c>
      <c r="C5595" s="249">
        <v>101.50253455262435</v>
      </c>
    </row>
    <row r="5596" spans="2:3" x14ac:dyDescent="0.25">
      <c r="B5596" s="250">
        <v>5533</v>
      </c>
      <c r="C5596" s="249">
        <v>148.78503464803578</v>
      </c>
    </row>
    <row r="5597" spans="2:3" x14ac:dyDescent="0.25">
      <c r="B5597" s="250">
        <v>5534</v>
      </c>
      <c r="C5597" s="249">
        <v>94.648595147065365</v>
      </c>
    </row>
    <row r="5598" spans="2:3" x14ac:dyDescent="0.25">
      <c r="B5598" s="250">
        <v>5535</v>
      </c>
      <c r="C5598" s="249">
        <v>149.86503231612309</v>
      </c>
    </row>
    <row r="5599" spans="2:3" x14ac:dyDescent="0.25">
      <c r="B5599" s="250">
        <v>5536</v>
      </c>
      <c r="C5599" s="249">
        <v>94.098717366836055</v>
      </c>
    </row>
    <row r="5600" spans="2:3" x14ac:dyDescent="0.25">
      <c r="B5600" s="250">
        <v>5537</v>
      </c>
      <c r="C5600" s="249">
        <v>119.26530323100731</v>
      </c>
    </row>
    <row r="5601" spans="2:3" x14ac:dyDescent="0.25">
      <c r="B5601" s="250">
        <v>5538</v>
      </c>
      <c r="C5601" s="249">
        <v>131.85116027870342</v>
      </c>
    </row>
    <row r="5602" spans="2:3" x14ac:dyDescent="0.25">
      <c r="B5602" s="250">
        <v>5539</v>
      </c>
      <c r="C5602" s="249">
        <v>128.92706267953804</v>
      </c>
    </row>
    <row r="5603" spans="2:3" x14ac:dyDescent="0.25">
      <c r="B5603" s="250">
        <v>5540</v>
      </c>
      <c r="C5603" s="249">
        <v>126.00221410542406</v>
      </c>
    </row>
    <row r="5604" spans="2:3" x14ac:dyDescent="0.25">
      <c r="B5604" s="250">
        <v>5541</v>
      </c>
      <c r="C5604" s="249">
        <v>104.55816334766124</v>
      </c>
    </row>
    <row r="5605" spans="2:3" x14ac:dyDescent="0.25">
      <c r="B5605" s="250">
        <v>5542</v>
      </c>
      <c r="C5605" s="249">
        <v>118.03354342936328</v>
      </c>
    </row>
    <row r="5606" spans="2:3" x14ac:dyDescent="0.25">
      <c r="B5606" s="250">
        <v>5543</v>
      </c>
      <c r="C5606" s="249">
        <v>114.38268223646666</v>
      </c>
    </row>
    <row r="5607" spans="2:3" x14ac:dyDescent="0.25">
      <c r="B5607" s="250">
        <v>5544</v>
      </c>
      <c r="C5607" s="249">
        <v>126.38259513760866</v>
      </c>
    </row>
    <row r="5608" spans="2:3" x14ac:dyDescent="0.25">
      <c r="B5608" s="250">
        <v>5545</v>
      </c>
      <c r="C5608" s="249">
        <v>109.61336561615796</v>
      </c>
    </row>
    <row r="5609" spans="2:3" x14ac:dyDescent="0.25">
      <c r="B5609" s="250">
        <v>5546</v>
      </c>
      <c r="C5609" s="249">
        <v>136.86214728115343</v>
      </c>
    </row>
    <row r="5610" spans="2:3" x14ac:dyDescent="0.25">
      <c r="B5610" s="250">
        <v>5547</v>
      </c>
      <c r="C5610" s="249">
        <v>110.60182001892093</v>
      </c>
    </row>
    <row r="5611" spans="2:3" x14ac:dyDescent="0.25">
      <c r="B5611" s="250">
        <v>5548</v>
      </c>
      <c r="C5611" s="249">
        <v>87.581735318710173</v>
      </c>
    </row>
    <row r="5612" spans="2:3" x14ac:dyDescent="0.25">
      <c r="B5612" s="250">
        <v>5549</v>
      </c>
      <c r="C5612" s="249">
        <v>108.49536145680749</v>
      </c>
    </row>
    <row r="5613" spans="2:3" x14ac:dyDescent="0.25">
      <c r="B5613" s="250">
        <v>5550</v>
      </c>
      <c r="C5613" s="249">
        <v>153.53570164969179</v>
      </c>
    </row>
    <row r="5614" spans="2:3" x14ac:dyDescent="0.25">
      <c r="B5614" s="250">
        <v>5551</v>
      </c>
      <c r="C5614" s="249">
        <v>132.52090279284573</v>
      </c>
    </row>
    <row r="5615" spans="2:3" x14ac:dyDescent="0.25">
      <c r="B5615" s="250">
        <v>5552</v>
      </c>
      <c r="C5615" s="249">
        <v>104.89100083200991</v>
      </c>
    </row>
    <row r="5616" spans="2:3" x14ac:dyDescent="0.25">
      <c r="B5616" s="250">
        <v>5553</v>
      </c>
      <c r="C5616" s="249">
        <v>169.71428000218725</v>
      </c>
    </row>
    <row r="5617" spans="2:3" x14ac:dyDescent="0.25">
      <c r="B5617" s="250">
        <v>5554</v>
      </c>
      <c r="C5617" s="249">
        <v>130.13575422894763</v>
      </c>
    </row>
    <row r="5618" spans="2:3" x14ac:dyDescent="0.25">
      <c r="B5618" s="250">
        <v>5555</v>
      </c>
      <c r="C5618" s="249">
        <v>156.10046480936771</v>
      </c>
    </row>
    <row r="5619" spans="2:3" x14ac:dyDescent="0.25">
      <c r="B5619" s="250">
        <v>5556</v>
      </c>
      <c r="C5619" s="249">
        <v>108.97435892340975</v>
      </c>
    </row>
    <row r="5620" spans="2:3" x14ac:dyDescent="0.25">
      <c r="B5620" s="250">
        <v>5557</v>
      </c>
      <c r="C5620" s="249">
        <v>87.4317077373899</v>
      </c>
    </row>
    <row r="5621" spans="2:3" x14ac:dyDescent="0.25">
      <c r="B5621" s="250">
        <v>5558</v>
      </c>
      <c r="C5621" s="249">
        <v>142.33742490992122</v>
      </c>
    </row>
    <row r="5622" spans="2:3" x14ac:dyDescent="0.25">
      <c r="B5622" s="250">
        <v>5559</v>
      </c>
      <c r="C5622" s="249">
        <v>136.62550714298567</v>
      </c>
    </row>
    <row r="5623" spans="2:3" x14ac:dyDescent="0.25">
      <c r="B5623" s="250">
        <v>5560</v>
      </c>
      <c r="C5623" s="249">
        <v>92.628121594814303</v>
      </c>
    </row>
    <row r="5624" spans="2:3" x14ac:dyDescent="0.25">
      <c r="B5624" s="250">
        <v>5561</v>
      </c>
      <c r="C5624" s="249">
        <v>146.17621669604929</v>
      </c>
    </row>
    <row r="5625" spans="2:3" x14ac:dyDescent="0.25">
      <c r="B5625" s="250">
        <v>5562</v>
      </c>
      <c r="C5625" s="249">
        <v>157.13713579274057</v>
      </c>
    </row>
    <row r="5626" spans="2:3" x14ac:dyDescent="0.25">
      <c r="B5626" s="250">
        <v>5563</v>
      </c>
      <c r="C5626" s="249">
        <v>100.52364135590228</v>
      </c>
    </row>
    <row r="5627" spans="2:3" x14ac:dyDescent="0.25">
      <c r="B5627" s="250">
        <v>5564</v>
      </c>
      <c r="C5627" s="249">
        <v>96.178342593921627</v>
      </c>
    </row>
    <row r="5628" spans="2:3" x14ac:dyDescent="0.25">
      <c r="B5628" s="250">
        <v>5565</v>
      </c>
      <c r="C5628" s="249">
        <v>121.20190214286737</v>
      </c>
    </row>
    <row r="5629" spans="2:3" x14ac:dyDescent="0.25">
      <c r="B5629" s="250">
        <v>5566</v>
      </c>
      <c r="C5629" s="249">
        <v>123.66674156816809</v>
      </c>
    </row>
    <row r="5630" spans="2:3" x14ac:dyDescent="0.25">
      <c r="B5630" s="250">
        <v>5567</v>
      </c>
      <c r="C5630" s="249">
        <v>92.840891265737667</v>
      </c>
    </row>
    <row r="5631" spans="2:3" x14ac:dyDescent="0.25">
      <c r="B5631" s="250">
        <v>5568</v>
      </c>
      <c r="C5631" s="249">
        <v>80.941465912388708</v>
      </c>
    </row>
    <row r="5632" spans="2:3" x14ac:dyDescent="0.25">
      <c r="B5632" s="250">
        <v>5569</v>
      </c>
      <c r="C5632" s="249">
        <v>145.60643697516437</v>
      </c>
    </row>
    <row r="5633" spans="2:3" x14ac:dyDescent="0.25">
      <c r="B5633" s="250">
        <v>5570</v>
      </c>
      <c r="C5633" s="249">
        <v>110.15392181275365</v>
      </c>
    </row>
    <row r="5634" spans="2:3" x14ac:dyDescent="0.25">
      <c r="B5634" s="250">
        <v>5571</v>
      </c>
      <c r="C5634" s="249">
        <v>134.21847600007879</v>
      </c>
    </row>
    <row r="5635" spans="2:3" x14ac:dyDescent="0.25">
      <c r="B5635" s="250">
        <v>5572</v>
      </c>
      <c r="C5635" s="249">
        <v>119.66347414166651</v>
      </c>
    </row>
    <row r="5636" spans="2:3" x14ac:dyDescent="0.25">
      <c r="B5636" s="250">
        <v>5573</v>
      </c>
      <c r="C5636" s="249">
        <v>123.71330910561153</v>
      </c>
    </row>
    <row r="5637" spans="2:3" x14ac:dyDescent="0.25">
      <c r="B5637" s="250">
        <v>5574</v>
      </c>
      <c r="C5637" s="249">
        <v>119.82848866026987</v>
      </c>
    </row>
    <row r="5638" spans="2:3" x14ac:dyDescent="0.25">
      <c r="B5638" s="250">
        <v>5575</v>
      </c>
      <c r="C5638" s="249">
        <v>167.85593296641085</v>
      </c>
    </row>
    <row r="5639" spans="2:3" x14ac:dyDescent="0.25">
      <c r="B5639" s="250">
        <v>5576</v>
      </c>
      <c r="C5639" s="249">
        <v>120.23327476195534</v>
      </c>
    </row>
    <row r="5640" spans="2:3" x14ac:dyDescent="0.25">
      <c r="B5640" s="250">
        <v>5577</v>
      </c>
      <c r="C5640" s="249">
        <v>93.276506305545126</v>
      </c>
    </row>
    <row r="5641" spans="2:3" x14ac:dyDescent="0.25">
      <c r="B5641" s="250">
        <v>5578</v>
      </c>
      <c r="C5641" s="249">
        <v>143.64689814012945</v>
      </c>
    </row>
    <row r="5642" spans="2:3" x14ac:dyDescent="0.25">
      <c r="B5642" s="250">
        <v>5579</v>
      </c>
      <c r="C5642" s="249">
        <v>155.9854644291355</v>
      </c>
    </row>
    <row r="5643" spans="2:3" x14ac:dyDescent="0.25">
      <c r="B5643" s="250">
        <v>5580</v>
      </c>
      <c r="C5643" s="249">
        <v>110.77938058865037</v>
      </c>
    </row>
    <row r="5644" spans="2:3" x14ac:dyDescent="0.25">
      <c r="B5644" s="250">
        <v>5581</v>
      </c>
      <c r="C5644" s="249">
        <v>107.482039569303</v>
      </c>
    </row>
    <row r="5645" spans="2:3" x14ac:dyDescent="0.25">
      <c r="B5645" s="250">
        <v>5582</v>
      </c>
      <c r="C5645" s="249">
        <v>89.994742599562343</v>
      </c>
    </row>
    <row r="5646" spans="2:3" x14ac:dyDescent="0.25">
      <c r="B5646" s="250">
        <v>5583</v>
      </c>
      <c r="C5646" s="249">
        <v>121.22517747343552</v>
      </c>
    </row>
    <row r="5647" spans="2:3" x14ac:dyDescent="0.25">
      <c r="B5647" s="250">
        <v>5584</v>
      </c>
      <c r="C5647" s="249">
        <v>164.90158983033038</v>
      </c>
    </row>
    <row r="5648" spans="2:3" x14ac:dyDescent="0.25">
      <c r="B5648" s="250">
        <v>5585</v>
      </c>
      <c r="C5648" s="249">
        <v>83.048323723682444</v>
      </c>
    </row>
    <row r="5649" spans="2:3" x14ac:dyDescent="0.25">
      <c r="B5649" s="250">
        <v>5586</v>
      </c>
      <c r="C5649" s="249">
        <v>147.86321627965117</v>
      </c>
    </row>
    <row r="5650" spans="2:3" x14ac:dyDescent="0.25">
      <c r="B5650" s="250">
        <v>5587</v>
      </c>
      <c r="C5650" s="249">
        <v>100.17437652309033</v>
      </c>
    </row>
    <row r="5651" spans="2:3" x14ac:dyDescent="0.25">
      <c r="B5651" s="250">
        <v>5588</v>
      </c>
      <c r="C5651" s="249">
        <v>143.03475676959931</v>
      </c>
    </row>
    <row r="5652" spans="2:3" x14ac:dyDescent="0.25">
      <c r="B5652" s="250">
        <v>5589</v>
      </c>
      <c r="C5652" s="249">
        <v>128.35065008209429</v>
      </c>
    </row>
    <row r="5653" spans="2:3" x14ac:dyDescent="0.25">
      <c r="B5653" s="250">
        <v>5590</v>
      </c>
      <c r="C5653" s="249">
        <v>100.18685115389569</v>
      </c>
    </row>
    <row r="5654" spans="2:3" x14ac:dyDescent="0.25">
      <c r="B5654" s="250">
        <v>5591</v>
      </c>
      <c r="C5654" s="249">
        <v>105.40728531353693</v>
      </c>
    </row>
    <row r="5655" spans="2:3" x14ac:dyDescent="0.25">
      <c r="B5655" s="250">
        <v>5592</v>
      </c>
      <c r="C5655" s="249">
        <v>127.72252224550697</v>
      </c>
    </row>
    <row r="5656" spans="2:3" x14ac:dyDescent="0.25">
      <c r="B5656" s="250">
        <v>5593</v>
      </c>
      <c r="C5656" s="249">
        <v>103.1777814884847</v>
      </c>
    </row>
    <row r="5657" spans="2:3" x14ac:dyDescent="0.25">
      <c r="B5657" s="250">
        <v>5594</v>
      </c>
      <c r="C5657" s="249">
        <v>130.47527366281184</v>
      </c>
    </row>
    <row r="5658" spans="2:3" x14ac:dyDescent="0.25">
      <c r="B5658" s="250">
        <v>5595</v>
      </c>
      <c r="C5658" s="249">
        <v>122.41503125746131</v>
      </c>
    </row>
    <row r="5659" spans="2:3" x14ac:dyDescent="0.25">
      <c r="B5659" s="250">
        <v>5596</v>
      </c>
      <c r="C5659" s="249">
        <v>73.927700399068272</v>
      </c>
    </row>
    <row r="5660" spans="2:3" x14ac:dyDescent="0.25">
      <c r="B5660" s="250">
        <v>5597</v>
      </c>
      <c r="C5660" s="249">
        <v>89.452412315171244</v>
      </c>
    </row>
    <row r="5661" spans="2:3" x14ac:dyDescent="0.25">
      <c r="B5661" s="250">
        <v>5598</v>
      </c>
      <c r="C5661" s="249">
        <v>141.44336227300965</v>
      </c>
    </row>
    <row r="5662" spans="2:3" x14ac:dyDescent="0.25">
      <c r="B5662" s="250">
        <v>5599</v>
      </c>
      <c r="C5662" s="249">
        <v>132.53500350491936</v>
      </c>
    </row>
    <row r="5663" spans="2:3" x14ac:dyDescent="0.25">
      <c r="B5663" s="250">
        <v>5600</v>
      </c>
      <c r="C5663" s="249">
        <v>95.916135853952639</v>
      </c>
    </row>
    <row r="5664" spans="2:3" x14ac:dyDescent="0.25">
      <c r="B5664" s="250">
        <v>5601</v>
      </c>
      <c r="C5664" s="249">
        <v>121.89813631723747</v>
      </c>
    </row>
    <row r="5665" spans="2:3" x14ac:dyDescent="0.25">
      <c r="B5665" s="250">
        <v>5602</v>
      </c>
      <c r="C5665" s="249">
        <v>118.33197552219477</v>
      </c>
    </row>
    <row r="5666" spans="2:3" x14ac:dyDescent="0.25">
      <c r="B5666" s="250">
        <v>5603</v>
      </c>
      <c r="C5666" s="249">
        <v>114.36517386060481</v>
      </c>
    </row>
    <row r="5667" spans="2:3" x14ac:dyDescent="0.25">
      <c r="B5667" s="250">
        <v>5604</v>
      </c>
      <c r="C5667" s="249">
        <v>95.109674111126708</v>
      </c>
    </row>
    <row r="5668" spans="2:3" x14ac:dyDescent="0.25">
      <c r="B5668" s="250">
        <v>5605</v>
      </c>
      <c r="C5668" s="249">
        <v>114.80736395160181</v>
      </c>
    </row>
    <row r="5669" spans="2:3" x14ac:dyDescent="0.25">
      <c r="B5669" s="250">
        <v>5606</v>
      </c>
      <c r="C5669" s="249">
        <v>120.69353916232923</v>
      </c>
    </row>
    <row r="5670" spans="2:3" x14ac:dyDescent="0.25">
      <c r="B5670" s="250">
        <v>5607</v>
      </c>
      <c r="C5670" s="249">
        <v>146.50511334283601</v>
      </c>
    </row>
    <row r="5671" spans="2:3" x14ac:dyDescent="0.25">
      <c r="B5671" s="250">
        <v>5608</v>
      </c>
      <c r="C5671" s="249">
        <v>112.53871907375803</v>
      </c>
    </row>
    <row r="5672" spans="2:3" x14ac:dyDescent="0.25">
      <c r="B5672" s="250">
        <v>5609</v>
      </c>
      <c r="C5672" s="249">
        <v>130.36330150969883</v>
      </c>
    </row>
    <row r="5673" spans="2:3" x14ac:dyDescent="0.25">
      <c r="B5673" s="250">
        <v>5610</v>
      </c>
      <c r="C5673" s="249">
        <v>97.103177148649593</v>
      </c>
    </row>
    <row r="5674" spans="2:3" x14ac:dyDescent="0.25">
      <c r="B5674" s="250">
        <v>5611</v>
      </c>
      <c r="C5674" s="249">
        <v>108.92469240458689</v>
      </c>
    </row>
    <row r="5675" spans="2:3" x14ac:dyDescent="0.25">
      <c r="B5675" s="250">
        <v>5612</v>
      </c>
      <c r="C5675" s="249">
        <v>90.457249763183881</v>
      </c>
    </row>
    <row r="5676" spans="2:3" x14ac:dyDescent="0.25">
      <c r="B5676" s="250">
        <v>5613</v>
      </c>
      <c r="C5676" s="249">
        <v>97.387410872492296</v>
      </c>
    </row>
    <row r="5677" spans="2:3" x14ac:dyDescent="0.25">
      <c r="B5677" s="250">
        <v>5614</v>
      </c>
      <c r="C5677" s="249">
        <v>144.45101210105005</v>
      </c>
    </row>
    <row r="5678" spans="2:3" x14ac:dyDescent="0.25">
      <c r="B5678" s="250">
        <v>5615</v>
      </c>
      <c r="C5678" s="249">
        <v>110.21569572118563</v>
      </c>
    </row>
    <row r="5679" spans="2:3" x14ac:dyDescent="0.25">
      <c r="B5679" s="250">
        <v>5616</v>
      </c>
      <c r="C5679" s="249">
        <v>117.17199057429849</v>
      </c>
    </row>
    <row r="5680" spans="2:3" x14ac:dyDescent="0.25">
      <c r="B5680" s="250">
        <v>5617</v>
      </c>
      <c r="C5680" s="249">
        <v>109.04663941600965</v>
      </c>
    </row>
    <row r="5681" spans="2:3" x14ac:dyDescent="0.25">
      <c r="B5681" s="250">
        <v>5618</v>
      </c>
      <c r="C5681" s="249">
        <v>119.10341522086132</v>
      </c>
    </row>
    <row r="5682" spans="2:3" x14ac:dyDescent="0.25">
      <c r="B5682" s="250">
        <v>5619</v>
      </c>
      <c r="C5682" s="249">
        <v>129.76621610635866</v>
      </c>
    </row>
    <row r="5683" spans="2:3" x14ac:dyDescent="0.25">
      <c r="B5683" s="250">
        <v>5620</v>
      </c>
      <c r="C5683" s="249">
        <v>108.52997594252122</v>
      </c>
    </row>
    <row r="5684" spans="2:3" x14ac:dyDescent="0.25">
      <c r="B5684" s="250">
        <v>5621</v>
      </c>
      <c r="C5684" s="249">
        <v>127.74988264289023</v>
      </c>
    </row>
    <row r="5685" spans="2:3" x14ac:dyDescent="0.25">
      <c r="B5685" s="250">
        <v>5622</v>
      </c>
      <c r="C5685" s="249">
        <v>120.93099033727898</v>
      </c>
    </row>
    <row r="5686" spans="2:3" x14ac:dyDescent="0.25">
      <c r="B5686" s="250">
        <v>5623</v>
      </c>
      <c r="C5686" s="249">
        <v>152.79813646177371</v>
      </c>
    </row>
    <row r="5687" spans="2:3" x14ac:dyDescent="0.25">
      <c r="B5687" s="250">
        <v>5624</v>
      </c>
      <c r="C5687" s="249">
        <v>87.684748440425295</v>
      </c>
    </row>
    <row r="5688" spans="2:3" x14ac:dyDescent="0.25">
      <c r="B5688" s="250">
        <v>5625</v>
      </c>
      <c r="C5688" s="249">
        <v>121.69253741840721</v>
      </c>
    </row>
    <row r="5689" spans="2:3" x14ac:dyDescent="0.25">
      <c r="B5689" s="250">
        <v>5626</v>
      </c>
      <c r="C5689" s="249">
        <v>126.02187363256665</v>
      </c>
    </row>
    <row r="5690" spans="2:3" x14ac:dyDescent="0.25">
      <c r="B5690" s="250">
        <v>5627</v>
      </c>
      <c r="C5690" s="249">
        <v>121.69870337024702</v>
      </c>
    </row>
    <row r="5691" spans="2:3" x14ac:dyDescent="0.25">
      <c r="B5691" s="250">
        <v>5628</v>
      </c>
      <c r="C5691" s="249">
        <v>141.27522577969481</v>
      </c>
    </row>
    <row r="5692" spans="2:3" x14ac:dyDescent="0.25">
      <c r="B5692" s="250">
        <v>5629</v>
      </c>
      <c r="C5692" s="249">
        <v>111.40919959745376</v>
      </c>
    </row>
    <row r="5693" spans="2:3" x14ac:dyDescent="0.25">
      <c r="B5693" s="250">
        <v>5630</v>
      </c>
      <c r="C5693" s="249">
        <v>90.201476600076219</v>
      </c>
    </row>
    <row r="5694" spans="2:3" x14ac:dyDescent="0.25">
      <c r="B5694" s="250">
        <v>5631</v>
      </c>
      <c r="C5694" s="249">
        <v>133.14876798222272</v>
      </c>
    </row>
    <row r="5695" spans="2:3" x14ac:dyDescent="0.25">
      <c r="B5695" s="250">
        <v>5632</v>
      </c>
      <c r="C5695" s="249">
        <v>148.01884444109081</v>
      </c>
    </row>
    <row r="5696" spans="2:3" x14ac:dyDescent="0.25">
      <c r="B5696" s="250">
        <v>5633</v>
      </c>
      <c r="C5696" s="249">
        <v>129.61208619290824</v>
      </c>
    </row>
    <row r="5697" spans="2:3" x14ac:dyDescent="0.25">
      <c r="B5697" s="250">
        <v>5634</v>
      </c>
      <c r="C5697" s="249">
        <v>68.025727240837853</v>
      </c>
    </row>
    <row r="5698" spans="2:3" x14ac:dyDescent="0.25">
      <c r="B5698" s="250">
        <v>5635</v>
      </c>
      <c r="C5698" s="249">
        <v>106.15913059931944</v>
      </c>
    </row>
    <row r="5699" spans="2:3" x14ac:dyDescent="0.25">
      <c r="B5699" s="250">
        <v>5636</v>
      </c>
      <c r="C5699" s="249">
        <v>125.20273113593255</v>
      </c>
    </row>
    <row r="5700" spans="2:3" x14ac:dyDescent="0.25">
      <c r="B5700" s="250">
        <v>5637</v>
      </c>
      <c r="C5700" s="249">
        <v>151.22739881211393</v>
      </c>
    </row>
    <row r="5701" spans="2:3" x14ac:dyDescent="0.25">
      <c r="B5701" s="250">
        <v>5638</v>
      </c>
      <c r="C5701" s="249">
        <v>88.928868797054378</v>
      </c>
    </row>
    <row r="5702" spans="2:3" x14ac:dyDescent="0.25">
      <c r="B5702" s="250">
        <v>5639</v>
      </c>
      <c r="C5702" s="249">
        <v>120.81344734827022</v>
      </c>
    </row>
    <row r="5703" spans="2:3" x14ac:dyDescent="0.25">
      <c r="B5703" s="250">
        <v>5640</v>
      </c>
      <c r="C5703" s="249">
        <v>124.00744178834157</v>
      </c>
    </row>
    <row r="5704" spans="2:3" x14ac:dyDescent="0.25">
      <c r="B5704" s="250">
        <v>5641</v>
      </c>
      <c r="C5704" s="249">
        <v>92.468601843615644</v>
      </c>
    </row>
    <row r="5705" spans="2:3" x14ac:dyDescent="0.25">
      <c r="B5705" s="250">
        <v>5642</v>
      </c>
      <c r="C5705" s="249">
        <v>138.1409767317968</v>
      </c>
    </row>
    <row r="5706" spans="2:3" x14ac:dyDescent="0.25">
      <c r="B5706" s="250">
        <v>5643</v>
      </c>
      <c r="C5706" s="249">
        <v>141.90121536999268</v>
      </c>
    </row>
    <row r="5707" spans="2:3" x14ac:dyDescent="0.25">
      <c r="B5707" s="250">
        <v>5644</v>
      </c>
      <c r="C5707" s="249">
        <v>131.20360991127342</v>
      </c>
    </row>
    <row r="5708" spans="2:3" x14ac:dyDescent="0.25">
      <c r="B5708" s="250">
        <v>5645</v>
      </c>
      <c r="C5708" s="249">
        <v>123.07654795380037</v>
      </c>
    </row>
    <row r="5709" spans="2:3" x14ac:dyDescent="0.25">
      <c r="B5709" s="250">
        <v>5646</v>
      </c>
      <c r="C5709" s="249">
        <v>144.17594272187713</v>
      </c>
    </row>
    <row r="5710" spans="2:3" x14ac:dyDescent="0.25">
      <c r="B5710" s="250">
        <v>5647</v>
      </c>
      <c r="C5710" s="249">
        <v>153.71764187829626</v>
      </c>
    </row>
    <row r="5711" spans="2:3" x14ac:dyDescent="0.25">
      <c r="B5711" s="250">
        <v>5648</v>
      </c>
      <c r="C5711" s="249">
        <v>96.326740899425957</v>
      </c>
    </row>
    <row r="5712" spans="2:3" x14ac:dyDescent="0.25">
      <c r="B5712" s="250">
        <v>5649</v>
      </c>
      <c r="C5712" s="249">
        <v>95.060953619265746</v>
      </c>
    </row>
    <row r="5713" spans="2:3" x14ac:dyDescent="0.25">
      <c r="B5713" s="250">
        <v>5650</v>
      </c>
      <c r="C5713" s="249">
        <v>177.52251146278007</v>
      </c>
    </row>
    <row r="5714" spans="2:3" x14ac:dyDescent="0.25">
      <c r="B5714" s="250">
        <v>5651</v>
      </c>
      <c r="C5714" s="249">
        <v>103.31879076973482</v>
      </c>
    </row>
    <row r="5715" spans="2:3" x14ac:dyDescent="0.25">
      <c r="B5715" s="250">
        <v>5652</v>
      </c>
      <c r="C5715" s="249">
        <v>123.53496089261319</v>
      </c>
    </row>
    <row r="5716" spans="2:3" x14ac:dyDescent="0.25">
      <c r="B5716" s="250">
        <v>5653</v>
      </c>
      <c r="C5716" s="249">
        <v>127.55277819744778</v>
      </c>
    </row>
    <row r="5717" spans="2:3" x14ac:dyDescent="0.25">
      <c r="B5717" s="250">
        <v>5654</v>
      </c>
      <c r="C5717" s="249">
        <v>93.02464487267018</v>
      </c>
    </row>
    <row r="5718" spans="2:3" x14ac:dyDescent="0.25">
      <c r="B5718" s="250">
        <v>5655</v>
      </c>
      <c r="C5718" s="249">
        <v>131.53977088514191</v>
      </c>
    </row>
    <row r="5719" spans="2:3" x14ac:dyDescent="0.25">
      <c r="B5719" s="250">
        <v>5656</v>
      </c>
      <c r="C5719" s="249">
        <v>117.52843605918481</v>
      </c>
    </row>
    <row r="5720" spans="2:3" x14ac:dyDescent="0.25">
      <c r="B5720" s="250">
        <v>5657</v>
      </c>
      <c r="C5720" s="249">
        <v>87.099926141433627</v>
      </c>
    </row>
    <row r="5721" spans="2:3" x14ac:dyDescent="0.25">
      <c r="B5721" s="250">
        <v>5658</v>
      </c>
      <c r="C5721" s="249">
        <v>125.39074843595893</v>
      </c>
    </row>
    <row r="5722" spans="2:3" x14ac:dyDescent="0.25">
      <c r="B5722" s="250">
        <v>5659</v>
      </c>
      <c r="C5722" s="249">
        <v>93.587730350790565</v>
      </c>
    </row>
    <row r="5723" spans="2:3" x14ac:dyDescent="0.25">
      <c r="B5723" s="250">
        <v>5660</v>
      </c>
      <c r="C5723" s="249">
        <v>116.73380730915422</v>
      </c>
    </row>
    <row r="5724" spans="2:3" x14ac:dyDescent="0.25">
      <c r="B5724" s="250">
        <v>5661</v>
      </c>
      <c r="C5724" s="249">
        <v>106.06560594045949</v>
      </c>
    </row>
    <row r="5725" spans="2:3" x14ac:dyDescent="0.25">
      <c r="B5725" s="250">
        <v>5662</v>
      </c>
      <c r="C5725" s="249">
        <v>141.99557670611932</v>
      </c>
    </row>
    <row r="5726" spans="2:3" x14ac:dyDescent="0.25">
      <c r="B5726" s="250">
        <v>5663</v>
      </c>
      <c r="C5726" s="249">
        <v>97.554540894874776</v>
      </c>
    </row>
    <row r="5727" spans="2:3" x14ac:dyDescent="0.25">
      <c r="B5727" s="250">
        <v>5664</v>
      </c>
      <c r="C5727" s="249">
        <v>69.337143627688988</v>
      </c>
    </row>
    <row r="5728" spans="2:3" x14ac:dyDescent="0.25">
      <c r="B5728" s="250">
        <v>5665</v>
      </c>
      <c r="C5728" s="249">
        <v>116.83968017583145</v>
      </c>
    </row>
    <row r="5729" spans="2:3" x14ac:dyDescent="0.25">
      <c r="B5729" s="250">
        <v>5666</v>
      </c>
      <c r="C5729" s="249">
        <v>112.71355040775859</v>
      </c>
    </row>
    <row r="5730" spans="2:3" x14ac:dyDescent="0.25">
      <c r="B5730" s="250">
        <v>5667</v>
      </c>
      <c r="C5730" s="249">
        <v>128.1588841792078</v>
      </c>
    </row>
    <row r="5731" spans="2:3" x14ac:dyDescent="0.25">
      <c r="B5731" s="250">
        <v>5668</v>
      </c>
      <c r="C5731" s="249">
        <v>163.40638063497732</v>
      </c>
    </row>
    <row r="5732" spans="2:3" x14ac:dyDescent="0.25">
      <c r="B5732" s="250">
        <v>5669</v>
      </c>
      <c r="C5732" s="249">
        <v>143.05815977322541</v>
      </c>
    </row>
    <row r="5733" spans="2:3" x14ac:dyDescent="0.25">
      <c r="B5733" s="250">
        <v>5670</v>
      </c>
      <c r="C5733" s="249">
        <v>108.22156163658236</v>
      </c>
    </row>
    <row r="5734" spans="2:3" x14ac:dyDescent="0.25">
      <c r="B5734" s="250">
        <v>5671</v>
      </c>
      <c r="C5734" s="249">
        <v>160.0837936436775</v>
      </c>
    </row>
    <row r="5735" spans="2:3" x14ac:dyDescent="0.25">
      <c r="B5735" s="250">
        <v>5672</v>
      </c>
      <c r="C5735" s="249">
        <v>124.83088345758425</v>
      </c>
    </row>
    <row r="5736" spans="2:3" x14ac:dyDescent="0.25">
      <c r="B5736" s="250">
        <v>5673</v>
      </c>
      <c r="C5736" s="249">
        <v>113.52405625939234</v>
      </c>
    </row>
    <row r="5737" spans="2:3" x14ac:dyDescent="0.25">
      <c r="B5737" s="250">
        <v>5674</v>
      </c>
      <c r="C5737" s="249">
        <v>101.03905979053782</v>
      </c>
    </row>
    <row r="5738" spans="2:3" x14ac:dyDescent="0.25">
      <c r="B5738" s="250">
        <v>5675</v>
      </c>
      <c r="C5738" s="249">
        <v>157.41218085575602</v>
      </c>
    </row>
    <row r="5739" spans="2:3" x14ac:dyDescent="0.25">
      <c r="B5739" s="250">
        <v>5676</v>
      </c>
      <c r="C5739" s="249">
        <v>93.2973747154374</v>
      </c>
    </row>
    <row r="5740" spans="2:3" x14ac:dyDescent="0.25">
      <c r="B5740" s="250">
        <v>5677</v>
      </c>
      <c r="C5740" s="249">
        <v>115.42078737054838</v>
      </c>
    </row>
    <row r="5741" spans="2:3" x14ac:dyDescent="0.25">
      <c r="B5741" s="250">
        <v>5678</v>
      </c>
      <c r="C5741" s="249">
        <v>57.87854739311932</v>
      </c>
    </row>
    <row r="5742" spans="2:3" x14ac:dyDescent="0.25">
      <c r="B5742" s="250">
        <v>5679</v>
      </c>
      <c r="C5742" s="249">
        <v>121.45495838230306</v>
      </c>
    </row>
    <row r="5743" spans="2:3" x14ac:dyDescent="0.25">
      <c r="B5743" s="250">
        <v>5680</v>
      </c>
      <c r="C5743" s="249">
        <v>97.875203950065753</v>
      </c>
    </row>
    <row r="5744" spans="2:3" x14ac:dyDescent="0.25">
      <c r="B5744" s="250">
        <v>5681</v>
      </c>
      <c r="C5744" s="249">
        <v>162.30960624343885</v>
      </c>
    </row>
    <row r="5745" spans="2:3" x14ac:dyDescent="0.25">
      <c r="B5745" s="250">
        <v>5682</v>
      </c>
      <c r="C5745" s="249">
        <v>123.49388788643856</v>
      </c>
    </row>
    <row r="5746" spans="2:3" x14ac:dyDescent="0.25">
      <c r="B5746" s="250">
        <v>5683</v>
      </c>
      <c r="C5746" s="249">
        <v>102.9036785289022</v>
      </c>
    </row>
    <row r="5747" spans="2:3" x14ac:dyDescent="0.25">
      <c r="B5747" s="250">
        <v>5684</v>
      </c>
      <c r="C5747" s="249">
        <v>103.4942138542834</v>
      </c>
    </row>
    <row r="5748" spans="2:3" x14ac:dyDescent="0.25">
      <c r="B5748" s="250">
        <v>5685</v>
      </c>
      <c r="C5748" s="249">
        <v>133.0949485523833</v>
      </c>
    </row>
    <row r="5749" spans="2:3" x14ac:dyDescent="0.25">
      <c r="B5749" s="250">
        <v>5686</v>
      </c>
      <c r="C5749" s="249">
        <v>120.25011421893117</v>
      </c>
    </row>
    <row r="5750" spans="2:3" x14ac:dyDescent="0.25">
      <c r="B5750" s="250">
        <v>5687</v>
      </c>
      <c r="C5750" s="249">
        <v>133.08711860030814</v>
      </c>
    </row>
    <row r="5751" spans="2:3" x14ac:dyDescent="0.25">
      <c r="B5751" s="250">
        <v>5688</v>
      </c>
      <c r="C5751" s="249">
        <v>145.86004441361985</v>
      </c>
    </row>
    <row r="5752" spans="2:3" x14ac:dyDescent="0.25">
      <c r="B5752" s="250">
        <v>5689</v>
      </c>
      <c r="C5752" s="249">
        <v>90.740503857008292</v>
      </c>
    </row>
    <row r="5753" spans="2:3" x14ac:dyDescent="0.25">
      <c r="B5753" s="250">
        <v>5690</v>
      </c>
      <c r="C5753" s="249">
        <v>63.966628944929056</v>
      </c>
    </row>
    <row r="5754" spans="2:3" x14ac:dyDescent="0.25">
      <c r="B5754" s="250">
        <v>5691</v>
      </c>
      <c r="C5754" s="249">
        <v>124.73527856907288</v>
      </c>
    </row>
    <row r="5755" spans="2:3" x14ac:dyDescent="0.25">
      <c r="B5755" s="250">
        <v>5692</v>
      </c>
      <c r="C5755" s="249">
        <v>127.42797881450916</v>
      </c>
    </row>
    <row r="5756" spans="2:3" x14ac:dyDescent="0.25">
      <c r="B5756" s="250">
        <v>5693</v>
      </c>
      <c r="C5756" s="249">
        <v>105.84051019817385</v>
      </c>
    </row>
    <row r="5757" spans="2:3" x14ac:dyDescent="0.25">
      <c r="B5757" s="250">
        <v>5694</v>
      </c>
      <c r="C5757" s="249">
        <v>116.00457341341978</v>
      </c>
    </row>
    <row r="5758" spans="2:3" x14ac:dyDescent="0.25">
      <c r="B5758" s="250">
        <v>5695</v>
      </c>
      <c r="C5758" s="249">
        <v>155.01172751405443</v>
      </c>
    </row>
    <row r="5759" spans="2:3" x14ac:dyDescent="0.25">
      <c r="B5759" s="250">
        <v>5696</v>
      </c>
      <c r="C5759" s="249">
        <v>95.400647853336096</v>
      </c>
    </row>
    <row r="5760" spans="2:3" x14ac:dyDescent="0.25">
      <c r="B5760" s="250">
        <v>5697</v>
      </c>
      <c r="C5760" s="249">
        <v>85.27216063883624</v>
      </c>
    </row>
    <row r="5761" spans="2:3" x14ac:dyDescent="0.25">
      <c r="B5761" s="250">
        <v>5698</v>
      </c>
      <c r="C5761" s="249">
        <v>109.46351403589772</v>
      </c>
    </row>
    <row r="5762" spans="2:3" x14ac:dyDescent="0.25">
      <c r="B5762" s="250">
        <v>5699</v>
      </c>
      <c r="C5762" s="249">
        <v>124.26711664946544</v>
      </c>
    </row>
    <row r="5763" spans="2:3" x14ac:dyDescent="0.25">
      <c r="B5763" s="250">
        <v>5700</v>
      </c>
      <c r="C5763" s="249">
        <v>97.358566497865041</v>
      </c>
    </row>
    <row r="5764" spans="2:3" x14ac:dyDescent="0.25">
      <c r="B5764" s="250">
        <v>5701</v>
      </c>
      <c r="C5764" s="249">
        <v>163.80684606430171</v>
      </c>
    </row>
    <row r="5765" spans="2:3" x14ac:dyDescent="0.25">
      <c r="B5765" s="250">
        <v>5702</v>
      </c>
      <c r="C5765" s="249">
        <v>134.08083234117188</v>
      </c>
    </row>
    <row r="5766" spans="2:3" x14ac:dyDescent="0.25">
      <c r="B5766" s="250">
        <v>5703</v>
      </c>
      <c r="C5766" s="249">
        <v>153.14719303262171</v>
      </c>
    </row>
    <row r="5767" spans="2:3" x14ac:dyDescent="0.25">
      <c r="B5767" s="250">
        <v>5704</v>
      </c>
      <c r="C5767" s="249">
        <v>76.470948192530869</v>
      </c>
    </row>
    <row r="5768" spans="2:3" x14ac:dyDescent="0.25">
      <c r="B5768" s="250">
        <v>5705</v>
      </c>
      <c r="C5768" s="249">
        <v>102.76733060111138</v>
      </c>
    </row>
    <row r="5769" spans="2:3" x14ac:dyDescent="0.25">
      <c r="B5769" s="250">
        <v>5706</v>
      </c>
      <c r="C5769" s="249">
        <v>122.50083686376819</v>
      </c>
    </row>
    <row r="5770" spans="2:3" x14ac:dyDescent="0.25">
      <c r="B5770" s="250">
        <v>5707</v>
      </c>
      <c r="C5770" s="249">
        <v>115.45444324898027</v>
      </c>
    </row>
    <row r="5771" spans="2:3" x14ac:dyDescent="0.25">
      <c r="B5771" s="250">
        <v>5708</v>
      </c>
      <c r="C5771" s="249">
        <v>147.17115504799915</v>
      </c>
    </row>
    <row r="5772" spans="2:3" x14ac:dyDescent="0.25">
      <c r="B5772" s="250">
        <v>5709</v>
      </c>
      <c r="C5772" s="249">
        <v>77.750799338954806</v>
      </c>
    </row>
    <row r="5773" spans="2:3" x14ac:dyDescent="0.25">
      <c r="B5773" s="250">
        <v>5710</v>
      </c>
      <c r="C5773" s="249">
        <v>124.53892769858852</v>
      </c>
    </row>
    <row r="5774" spans="2:3" x14ac:dyDescent="0.25">
      <c r="B5774" s="250">
        <v>5711</v>
      </c>
      <c r="C5774" s="249">
        <v>127.00146265184395</v>
      </c>
    </row>
    <row r="5775" spans="2:3" x14ac:dyDescent="0.25">
      <c r="B5775" s="250">
        <v>5712</v>
      </c>
      <c r="C5775" s="249">
        <v>151.9581083810898</v>
      </c>
    </row>
    <row r="5776" spans="2:3" x14ac:dyDescent="0.25">
      <c r="B5776" s="250">
        <v>5713</v>
      </c>
      <c r="C5776" s="249">
        <v>92.663829362021545</v>
      </c>
    </row>
    <row r="5777" spans="2:3" x14ac:dyDescent="0.25">
      <c r="B5777" s="250">
        <v>5714</v>
      </c>
      <c r="C5777" s="249">
        <v>104.68274624190755</v>
      </c>
    </row>
    <row r="5778" spans="2:3" x14ac:dyDescent="0.25">
      <c r="B5778" s="250">
        <v>5715</v>
      </c>
      <c r="C5778" s="249">
        <v>98.028945048812602</v>
      </c>
    </row>
    <row r="5779" spans="2:3" x14ac:dyDescent="0.25">
      <c r="B5779" s="250">
        <v>5716</v>
      </c>
      <c r="C5779" s="249">
        <v>153.42376758627017</v>
      </c>
    </row>
    <row r="5780" spans="2:3" x14ac:dyDescent="0.25">
      <c r="B5780" s="250">
        <v>5717</v>
      </c>
      <c r="C5780" s="249">
        <v>97.566736609992518</v>
      </c>
    </row>
    <row r="5781" spans="2:3" x14ac:dyDescent="0.25">
      <c r="B5781" s="250">
        <v>5718</v>
      </c>
      <c r="C5781" s="249">
        <v>151.25437195183662</v>
      </c>
    </row>
    <row r="5782" spans="2:3" x14ac:dyDescent="0.25">
      <c r="B5782" s="250">
        <v>5719</v>
      </c>
      <c r="C5782" s="249">
        <v>110.51632299000312</v>
      </c>
    </row>
    <row r="5783" spans="2:3" x14ac:dyDescent="0.25">
      <c r="B5783" s="250">
        <v>5720</v>
      </c>
      <c r="C5783" s="249">
        <v>121.69817957151137</v>
      </c>
    </row>
    <row r="5784" spans="2:3" x14ac:dyDescent="0.25">
      <c r="B5784" s="250">
        <v>5721</v>
      </c>
      <c r="C5784" s="249">
        <v>136.95674761256882</v>
      </c>
    </row>
    <row r="5785" spans="2:3" x14ac:dyDescent="0.25">
      <c r="B5785" s="250">
        <v>5722</v>
      </c>
      <c r="C5785" s="249">
        <v>120.18727151220412</v>
      </c>
    </row>
    <row r="5786" spans="2:3" x14ac:dyDescent="0.25">
      <c r="B5786" s="250">
        <v>5723</v>
      </c>
      <c r="C5786" s="249">
        <v>132.18939208078572</v>
      </c>
    </row>
    <row r="5787" spans="2:3" x14ac:dyDescent="0.25">
      <c r="B5787" s="250">
        <v>5724</v>
      </c>
      <c r="C5787" s="249">
        <v>110.18754539412335</v>
      </c>
    </row>
    <row r="5788" spans="2:3" x14ac:dyDescent="0.25">
      <c r="B5788" s="250">
        <v>5725</v>
      </c>
      <c r="C5788" s="249">
        <v>127.79149772951517</v>
      </c>
    </row>
    <row r="5789" spans="2:3" x14ac:dyDescent="0.25">
      <c r="B5789" s="250">
        <v>5726</v>
      </c>
      <c r="C5789" s="249">
        <v>166.38142763698991</v>
      </c>
    </row>
    <row r="5790" spans="2:3" x14ac:dyDescent="0.25">
      <c r="B5790" s="250">
        <v>5727</v>
      </c>
      <c r="C5790" s="249">
        <v>99.367354841154693</v>
      </c>
    </row>
    <row r="5791" spans="2:3" x14ac:dyDescent="0.25">
      <c r="B5791" s="250">
        <v>5728</v>
      </c>
      <c r="C5791" s="249">
        <v>123.6705341702781</v>
      </c>
    </row>
    <row r="5792" spans="2:3" x14ac:dyDescent="0.25">
      <c r="B5792" s="250">
        <v>5729</v>
      </c>
      <c r="C5792" s="249">
        <v>148.50717506810926</v>
      </c>
    </row>
    <row r="5793" spans="2:3" x14ac:dyDescent="0.25">
      <c r="B5793" s="250">
        <v>5730</v>
      </c>
      <c r="C5793" s="249">
        <v>140.98681791972433</v>
      </c>
    </row>
    <row r="5794" spans="2:3" x14ac:dyDescent="0.25">
      <c r="B5794" s="250">
        <v>5731</v>
      </c>
      <c r="C5794" s="249">
        <v>71.315205945095329</v>
      </c>
    </row>
    <row r="5795" spans="2:3" x14ac:dyDescent="0.25">
      <c r="B5795" s="250">
        <v>5732</v>
      </c>
      <c r="C5795" s="249">
        <v>93.302358217890742</v>
      </c>
    </row>
    <row r="5796" spans="2:3" x14ac:dyDescent="0.25">
      <c r="B5796" s="250">
        <v>5733</v>
      </c>
      <c r="C5796" s="249">
        <v>127.38625568486873</v>
      </c>
    </row>
    <row r="5797" spans="2:3" x14ac:dyDescent="0.25">
      <c r="B5797" s="250">
        <v>5734</v>
      </c>
      <c r="C5797" s="249">
        <v>142.64399349407284</v>
      </c>
    </row>
    <row r="5798" spans="2:3" x14ac:dyDescent="0.25">
      <c r="B5798" s="250">
        <v>5735</v>
      </c>
      <c r="C5798" s="249">
        <v>137.54575813776347</v>
      </c>
    </row>
    <row r="5799" spans="2:3" x14ac:dyDescent="0.25">
      <c r="B5799" s="250">
        <v>5736</v>
      </c>
      <c r="C5799" s="249">
        <v>142.29911113565527</v>
      </c>
    </row>
    <row r="5800" spans="2:3" x14ac:dyDescent="0.25">
      <c r="B5800" s="250">
        <v>5737</v>
      </c>
      <c r="C5800" s="249">
        <v>103.25112439412197</v>
      </c>
    </row>
    <row r="5801" spans="2:3" x14ac:dyDescent="0.25">
      <c r="B5801" s="250">
        <v>5738</v>
      </c>
      <c r="C5801" s="249">
        <v>115.80797025436921</v>
      </c>
    </row>
    <row r="5802" spans="2:3" x14ac:dyDescent="0.25">
      <c r="B5802" s="250">
        <v>5739</v>
      </c>
      <c r="C5802" s="249">
        <v>132.28700219356739</v>
      </c>
    </row>
    <row r="5803" spans="2:3" x14ac:dyDescent="0.25">
      <c r="B5803" s="250">
        <v>5740</v>
      </c>
      <c r="C5803" s="249">
        <v>111.39822695801078</v>
      </c>
    </row>
    <row r="5804" spans="2:3" x14ac:dyDescent="0.25">
      <c r="B5804" s="250">
        <v>5741</v>
      </c>
      <c r="C5804" s="249">
        <v>118.0575666670989</v>
      </c>
    </row>
    <row r="5805" spans="2:3" x14ac:dyDescent="0.25">
      <c r="B5805" s="250">
        <v>5742</v>
      </c>
      <c r="C5805" s="249">
        <v>131.2650446996243</v>
      </c>
    </row>
    <row r="5806" spans="2:3" x14ac:dyDescent="0.25">
      <c r="B5806" s="250">
        <v>5743</v>
      </c>
      <c r="C5806" s="249">
        <v>61.462806126657625</v>
      </c>
    </row>
    <row r="5807" spans="2:3" x14ac:dyDescent="0.25">
      <c r="B5807" s="250">
        <v>5744</v>
      </c>
      <c r="C5807" s="249">
        <v>113.35366438108096</v>
      </c>
    </row>
    <row r="5808" spans="2:3" x14ac:dyDescent="0.25">
      <c r="B5808" s="250">
        <v>5745</v>
      </c>
      <c r="C5808" s="249">
        <v>121.76778381817837</v>
      </c>
    </row>
    <row r="5809" spans="2:3" x14ac:dyDescent="0.25">
      <c r="B5809" s="250">
        <v>5746</v>
      </c>
      <c r="C5809" s="249">
        <v>100.26290868956801</v>
      </c>
    </row>
    <row r="5810" spans="2:3" x14ac:dyDescent="0.25">
      <c r="B5810" s="250">
        <v>5747</v>
      </c>
      <c r="C5810" s="249">
        <v>99.454383843727896</v>
      </c>
    </row>
    <row r="5811" spans="2:3" x14ac:dyDescent="0.25">
      <c r="B5811" s="250">
        <v>5748</v>
      </c>
      <c r="C5811" s="249">
        <v>118.8234937751545</v>
      </c>
    </row>
    <row r="5812" spans="2:3" x14ac:dyDescent="0.25">
      <c r="B5812" s="250">
        <v>5749</v>
      </c>
      <c r="C5812" s="249">
        <v>86.710042516185425</v>
      </c>
    </row>
    <row r="5813" spans="2:3" x14ac:dyDescent="0.25">
      <c r="B5813" s="250">
        <v>5750</v>
      </c>
      <c r="C5813" s="249">
        <v>154.83151567027954</v>
      </c>
    </row>
    <row r="5814" spans="2:3" x14ac:dyDescent="0.25">
      <c r="B5814" s="250">
        <v>5751</v>
      </c>
      <c r="C5814" s="249">
        <v>104.460797591123</v>
      </c>
    </row>
    <row r="5815" spans="2:3" x14ac:dyDescent="0.25">
      <c r="B5815" s="250">
        <v>5752</v>
      </c>
      <c r="C5815" s="249">
        <v>125.2095125572334</v>
      </c>
    </row>
    <row r="5816" spans="2:3" x14ac:dyDescent="0.25">
      <c r="B5816" s="250">
        <v>5753</v>
      </c>
      <c r="C5816" s="249">
        <v>113.98022752620064</v>
      </c>
    </row>
    <row r="5817" spans="2:3" x14ac:dyDescent="0.25">
      <c r="B5817" s="250">
        <v>5754</v>
      </c>
      <c r="C5817" s="249">
        <v>144.78940176646358</v>
      </c>
    </row>
    <row r="5818" spans="2:3" x14ac:dyDescent="0.25">
      <c r="B5818" s="250">
        <v>5755</v>
      </c>
      <c r="C5818" s="249">
        <v>142.35392833123035</v>
      </c>
    </row>
    <row r="5819" spans="2:3" x14ac:dyDescent="0.25">
      <c r="B5819" s="250">
        <v>5756</v>
      </c>
      <c r="C5819" s="249">
        <v>99.29381285640568</v>
      </c>
    </row>
    <row r="5820" spans="2:3" x14ac:dyDescent="0.25">
      <c r="B5820" s="250">
        <v>5757</v>
      </c>
      <c r="C5820" s="249">
        <v>125.02443519877886</v>
      </c>
    </row>
    <row r="5821" spans="2:3" x14ac:dyDescent="0.25">
      <c r="B5821" s="250">
        <v>5758</v>
      </c>
      <c r="C5821" s="249">
        <v>134.41636940909132</v>
      </c>
    </row>
    <row r="5822" spans="2:3" x14ac:dyDescent="0.25">
      <c r="B5822" s="250">
        <v>5759</v>
      </c>
      <c r="C5822" s="249">
        <v>98.167451816876209</v>
      </c>
    </row>
    <row r="5823" spans="2:3" x14ac:dyDescent="0.25">
      <c r="B5823" s="250">
        <v>5760</v>
      </c>
      <c r="C5823" s="249">
        <v>123.87869027891455</v>
      </c>
    </row>
    <row r="5824" spans="2:3" x14ac:dyDescent="0.25">
      <c r="B5824" s="250">
        <v>5761</v>
      </c>
      <c r="C5824" s="249">
        <v>124.34536613314845</v>
      </c>
    </row>
    <row r="5825" spans="2:3" x14ac:dyDescent="0.25">
      <c r="B5825" s="250">
        <v>5762</v>
      </c>
      <c r="C5825" s="249">
        <v>79.810529370471102</v>
      </c>
    </row>
    <row r="5826" spans="2:3" x14ac:dyDescent="0.25">
      <c r="B5826" s="250">
        <v>5763</v>
      </c>
      <c r="C5826" s="249">
        <v>112.67870625915307</v>
      </c>
    </row>
    <row r="5827" spans="2:3" x14ac:dyDescent="0.25">
      <c r="B5827" s="250">
        <v>5764</v>
      </c>
      <c r="C5827" s="249">
        <v>125.06319218515014</v>
      </c>
    </row>
    <row r="5828" spans="2:3" x14ac:dyDescent="0.25">
      <c r="B5828" s="250">
        <v>5765</v>
      </c>
      <c r="C5828" s="249">
        <v>122.34784427909391</v>
      </c>
    </row>
    <row r="5829" spans="2:3" x14ac:dyDescent="0.25">
      <c r="B5829" s="250">
        <v>5766</v>
      </c>
      <c r="C5829" s="249">
        <v>116.24594557288181</v>
      </c>
    </row>
    <row r="5830" spans="2:3" x14ac:dyDescent="0.25">
      <c r="B5830" s="250">
        <v>5767</v>
      </c>
      <c r="C5830" s="249">
        <v>98.130234217318673</v>
      </c>
    </row>
    <row r="5831" spans="2:3" x14ac:dyDescent="0.25">
      <c r="B5831" s="250">
        <v>5768</v>
      </c>
      <c r="C5831" s="249">
        <v>124.78851941027176</v>
      </c>
    </row>
    <row r="5832" spans="2:3" x14ac:dyDescent="0.25">
      <c r="B5832" s="250">
        <v>5769</v>
      </c>
      <c r="C5832" s="249">
        <v>131.78357285193141</v>
      </c>
    </row>
    <row r="5833" spans="2:3" x14ac:dyDescent="0.25">
      <c r="B5833" s="250">
        <v>5770</v>
      </c>
      <c r="C5833" s="249">
        <v>120.09565559010483</v>
      </c>
    </row>
    <row r="5834" spans="2:3" x14ac:dyDescent="0.25">
      <c r="B5834" s="250">
        <v>5771</v>
      </c>
      <c r="C5834" s="249">
        <v>119.09261797723852</v>
      </c>
    </row>
    <row r="5835" spans="2:3" x14ac:dyDescent="0.25">
      <c r="B5835" s="250">
        <v>5772</v>
      </c>
      <c r="C5835" s="249">
        <v>106.52278222878722</v>
      </c>
    </row>
    <row r="5836" spans="2:3" x14ac:dyDescent="0.25">
      <c r="B5836" s="250">
        <v>5773</v>
      </c>
      <c r="C5836" s="249">
        <v>129.64136236273026</v>
      </c>
    </row>
    <row r="5837" spans="2:3" x14ac:dyDescent="0.25">
      <c r="B5837" s="250">
        <v>5774</v>
      </c>
      <c r="C5837" s="249">
        <v>85.201777858086174</v>
      </c>
    </row>
    <row r="5838" spans="2:3" x14ac:dyDescent="0.25">
      <c r="B5838" s="250">
        <v>5775</v>
      </c>
      <c r="C5838" s="249">
        <v>138.98180498532108</v>
      </c>
    </row>
    <row r="5839" spans="2:3" x14ac:dyDescent="0.25">
      <c r="B5839" s="250">
        <v>5776</v>
      </c>
      <c r="C5839" s="249">
        <v>123.15438290530552</v>
      </c>
    </row>
    <row r="5840" spans="2:3" x14ac:dyDescent="0.25">
      <c r="B5840" s="250">
        <v>5777</v>
      </c>
      <c r="C5840" s="249">
        <v>111.47157294177244</v>
      </c>
    </row>
    <row r="5841" spans="2:3" x14ac:dyDescent="0.25">
      <c r="B5841" s="250">
        <v>5778</v>
      </c>
      <c r="C5841" s="249">
        <v>140.06208163220469</v>
      </c>
    </row>
    <row r="5842" spans="2:3" x14ac:dyDescent="0.25">
      <c r="B5842" s="250">
        <v>5779</v>
      </c>
      <c r="C5842" s="249">
        <v>130.82132598314476</v>
      </c>
    </row>
    <row r="5843" spans="2:3" x14ac:dyDescent="0.25">
      <c r="B5843" s="250">
        <v>5780</v>
      </c>
      <c r="C5843" s="249">
        <v>117.6443364098446</v>
      </c>
    </row>
    <row r="5844" spans="2:3" x14ac:dyDescent="0.25">
      <c r="B5844" s="250">
        <v>5781</v>
      </c>
      <c r="C5844" s="249">
        <v>145.33593842850115</v>
      </c>
    </row>
    <row r="5845" spans="2:3" x14ac:dyDescent="0.25">
      <c r="B5845" s="250">
        <v>5782</v>
      </c>
      <c r="C5845" s="249">
        <v>102.91048304179036</v>
      </c>
    </row>
    <row r="5846" spans="2:3" x14ac:dyDescent="0.25">
      <c r="B5846" s="250">
        <v>5783</v>
      </c>
      <c r="C5846" s="249">
        <v>139.61520948565274</v>
      </c>
    </row>
    <row r="5847" spans="2:3" x14ac:dyDescent="0.25">
      <c r="B5847" s="250">
        <v>5784</v>
      </c>
      <c r="C5847" s="249">
        <v>91.612428100827003</v>
      </c>
    </row>
    <row r="5848" spans="2:3" x14ac:dyDescent="0.25">
      <c r="B5848" s="250">
        <v>5785</v>
      </c>
      <c r="C5848" s="249">
        <v>144.52341876676701</v>
      </c>
    </row>
    <row r="5849" spans="2:3" x14ac:dyDescent="0.25">
      <c r="B5849" s="250">
        <v>5786</v>
      </c>
      <c r="C5849" s="249">
        <v>127.81390663631446</v>
      </c>
    </row>
    <row r="5850" spans="2:3" x14ac:dyDescent="0.25">
      <c r="B5850" s="250">
        <v>5787</v>
      </c>
      <c r="C5850" s="249">
        <v>115.09471867046511</v>
      </c>
    </row>
    <row r="5851" spans="2:3" x14ac:dyDescent="0.25">
      <c r="B5851" s="250">
        <v>5788</v>
      </c>
      <c r="C5851" s="249">
        <v>115.34270052770422</v>
      </c>
    </row>
    <row r="5852" spans="2:3" x14ac:dyDescent="0.25">
      <c r="B5852" s="250">
        <v>5789</v>
      </c>
      <c r="C5852" s="249">
        <v>128.62521589341912</v>
      </c>
    </row>
    <row r="5853" spans="2:3" x14ac:dyDescent="0.25">
      <c r="B5853" s="250">
        <v>5790</v>
      </c>
      <c r="C5853" s="249">
        <v>107.00611035075414</v>
      </c>
    </row>
    <row r="5854" spans="2:3" x14ac:dyDescent="0.25">
      <c r="B5854" s="250">
        <v>5791</v>
      </c>
      <c r="C5854" s="249">
        <v>135.84014329214529</v>
      </c>
    </row>
    <row r="5855" spans="2:3" x14ac:dyDescent="0.25">
      <c r="B5855" s="250">
        <v>5792</v>
      </c>
      <c r="C5855" s="249">
        <v>131.44518488350744</v>
      </c>
    </row>
    <row r="5856" spans="2:3" x14ac:dyDescent="0.25">
      <c r="B5856" s="250">
        <v>5793</v>
      </c>
      <c r="C5856" s="249">
        <v>141.87595149926574</v>
      </c>
    </row>
    <row r="5857" spans="2:3" x14ac:dyDescent="0.25">
      <c r="B5857" s="250">
        <v>5794</v>
      </c>
      <c r="C5857" s="249">
        <v>121.84912454898793</v>
      </c>
    </row>
    <row r="5858" spans="2:3" x14ac:dyDescent="0.25">
      <c r="B5858" s="250">
        <v>5795</v>
      </c>
      <c r="C5858" s="249">
        <v>136.26287478924823</v>
      </c>
    </row>
    <row r="5859" spans="2:3" x14ac:dyDescent="0.25">
      <c r="B5859" s="250">
        <v>5796</v>
      </c>
      <c r="C5859" s="249">
        <v>119.38880595134869</v>
      </c>
    </row>
    <row r="5860" spans="2:3" x14ac:dyDescent="0.25">
      <c r="B5860" s="250">
        <v>5797</v>
      </c>
      <c r="C5860" s="249">
        <v>140.00304912964668</v>
      </c>
    </row>
    <row r="5861" spans="2:3" x14ac:dyDescent="0.25">
      <c r="B5861" s="250">
        <v>5798</v>
      </c>
      <c r="C5861" s="249">
        <v>140.50750633726295</v>
      </c>
    </row>
    <row r="5862" spans="2:3" x14ac:dyDescent="0.25">
      <c r="B5862" s="250">
        <v>5799</v>
      </c>
      <c r="C5862" s="249">
        <v>127.91545534916686</v>
      </c>
    </row>
    <row r="5863" spans="2:3" x14ac:dyDescent="0.25">
      <c r="B5863" s="250">
        <v>5800</v>
      </c>
      <c r="C5863" s="249">
        <v>93.537036845304129</v>
      </c>
    </row>
    <row r="5864" spans="2:3" x14ac:dyDescent="0.25">
      <c r="B5864" s="250">
        <v>5801</v>
      </c>
      <c r="C5864" s="249">
        <v>117.05662752537552</v>
      </c>
    </row>
    <row r="5865" spans="2:3" x14ac:dyDescent="0.25">
      <c r="B5865" s="250">
        <v>5802</v>
      </c>
      <c r="C5865" s="249">
        <v>102.13122863008425</v>
      </c>
    </row>
    <row r="5866" spans="2:3" x14ac:dyDescent="0.25">
      <c r="B5866" s="250">
        <v>5803</v>
      </c>
      <c r="C5866" s="249">
        <v>122.94107778060165</v>
      </c>
    </row>
    <row r="5867" spans="2:3" x14ac:dyDescent="0.25">
      <c r="B5867" s="250">
        <v>5804</v>
      </c>
      <c r="C5867" s="249">
        <v>141.65392388675622</v>
      </c>
    </row>
    <row r="5868" spans="2:3" x14ac:dyDescent="0.25">
      <c r="B5868" s="250">
        <v>5805</v>
      </c>
      <c r="C5868" s="249">
        <v>98.847542957881217</v>
      </c>
    </row>
    <row r="5869" spans="2:3" x14ac:dyDescent="0.25">
      <c r="B5869" s="250">
        <v>5806</v>
      </c>
      <c r="C5869" s="249">
        <v>100.57142372034018</v>
      </c>
    </row>
    <row r="5870" spans="2:3" x14ac:dyDescent="0.25">
      <c r="B5870" s="250">
        <v>5807</v>
      </c>
      <c r="C5870" s="249">
        <v>76.429298065291988</v>
      </c>
    </row>
    <row r="5871" spans="2:3" x14ac:dyDescent="0.25">
      <c r="B5871" s="250">
        <v>5808</v>
      </c>
      <c r="C5871" s="249">
        <v>149.1877092313691</v>
      </c>
    </row>
    <row r="5872" spans="2:3" x14ac:dyDescent="0.25">
      <c r="B5872" s="250">
        <v>5809</v>
      </c>
      <c r="C5872" s="249">
        <v>158.24125709281856</v>
      </c>
    </row>
    <row r="5873" spans="2:3" x14ac:dyDescent="0.25">
      <c r="B5873" s="250">
        <v>5810</v>
      </c>
      <c r="C5873" s="249">
        <v>113.77147032194205</v>
      </c>
    </row>
    <row r="5874" spans="2:3" x14ac:dyDescent="0.25">
      <c r="B5874" s="250">
        <v>5811</v>
      </c>
      <c r="C5874" s="249">
        <v>145.48929144425716</v>
      </c>
    </row>
    <row r="5875" spans="2:3" x14ac:dyDescent="0.25">
      <c r="B5875" s="250">
        <v>5812</v>
      </c>
      <c r="C5875" s="249">
        <v>98.119667085602401</v>
      </c>
    </row>
    <row r="5876" spans="2:3" x14ac:dyDescent="0.25">
      <c r="B5876" s="250">
        <v>5813</v>
      </c>
      <c r="C5876" s="249">
        <v>100.72460888453293</v>
      </c>
    </row>
    <row r="5877" spans="2:3" x14ac:dyDescent="0.25">
      <c r="B5877" s="250">
        <v>5814</v>
      </c>
      <c r="C5877" s="249">
        <v>75.349321426315655</v>
      </c>
    </row>
    <row r="5878" spans="2:3" x14ac:dyDescent="0.25">
      <c r="B5878" s="250">
        <v>5815</v>
      </c>
      <c r="C5878" s="249">
        <v>123.25543908688037</v>
      </c>
    </row>
    <row r="5879" spans="2:3" x14ac:dyDescent="0.25">
      <c r="B5879" s="250">
        <v>5816</v>
      </c>
      <c r="C5879" s="249">
        <v>108.96916254805336</v>
      </c>
    </row>
    <row r="5880" spans="2:3" x14ac:dyDescent="0.25">
      <c r="B5880" s="250">
        <v>5817</v>
      </c>
      <c r="C5880" s="249">
        <v>78.531256485963979</v>
      </c>
    </row>
    <row r="5881" spans="2:3" x14ac:dyDescent="0.25">
      <c r="B5881" s="250">
        <v>5818</v>
      </c>
      <c r="C5881" s="249">
        <v>123.59146039787697</v>
      </c>
    </row>
    <row r="5882" spans="2:3" x14ac:dyDescent="0.25">
      <c r="B5882" s="250">
        <v>5819</v>
      </c>
      <c r="C5882" s="249">
        <v>85.472867419759694</v>
      </c>
    </row>
    <row r="5883" spans="2:3" x14ac:dyDescent="0.25">
      <c r="B5883" s="250">
        <v>5820</v>
      </c>
      <c r="C5883" s="249">
        <v>172.41496626101244</v>
      </c>
    </row>
    <row r="5884" spans="2:3" x14ac:dyDescent="0.25">
      <c r="B5884" s="250">
        <v>5821</v>
      </c>
      <c r="C5884" s="249">
        <v>137.91294571722202</v>
      </c>
    </row>
    <row r="5885" spans="2:3" x14ac:dyDescent="0.25">
      <c r="B5885" s="250">
        <v>5822</v>
      </c>
      <c r="C5885" s="249">
        <v>125.6271703046113</v>
      </c>
    </row>
    <row r="5886" spans="2:3" x14ac:dyDescent="0.25">
      <c r="B5886" s="250">
        <v>5823</v>
      </c>
      <c r="C5886" s="249">
        <v>140.12831614366831</v>
      </c>
    </row>
    <row r="5887" spans="2:3" x14ac:dyDescent="0.25">
      <c r="B5887" s="250">
        <v>5824</v>
      </c>
      <c r="C5887" s="249">
        <v>72.125538215128742</v>
      </c>
    </row>
    <row r="5888" spans="2:3" x14ac:dyDescent="0.25">
      <c r="B5888" s="250">
        <v>5825</v>
      </c>
      <c r="C5888" s="249">
        <v>101.70250709480355</v>
      </c>
    </row>
    <row r="5889" spans="2:3" x14ac:dyDescent="0.25">
      <c r="B5889" s="250">
        <v>5826</v>
      </c>
      <c r="C5889" s="249">
        <v>111.72941706629483</v>
      </c>
    </row>
    <row r="5890" spans="2:3" x14ac:dyDescent="0.25">
      <c r="B5890" s="250">
        <v>5827</v>
      </c>
      <c r="C5890" s="249">
        <v>155.94243105646262</v>
      </c>
    </row>
    <row r="5891" spans="2:3" x14ac:dyDescent="0.25">
      <c r="B5891" s="250">
        <v>5828</v>
      </c>
      <c r="C5891" s="249">
        <v>98.380523386357041</v>
      </c>
    </row>
    <row r="5892" spans="2:3" x14ac:dyDescent="0.25">
      <c r="B5892" s="250">
        <v>5829</v>
      </c>
      <c r="C5892" s="249">
        <v>139.23403867594999</v>
      </c>
    </row>
    <row r="5893" spans="2:3" x14ac:dyDescent="0.25">
      <c r="B5893" s="250">
        <v>5830</v>
      </c>
      <c r="C5893" s="249">
        <v>129.48532933625665</v>
      </c>
    </row>
    <row r="5894" spans="2:3" x14ac:dyDescent="0.25">
      <c r="B5894" s="250">
        <v>5831</v>
      </c>
      <c r="C5894" s="249">
        <v>121.49631969994145</v>
      </c>
    </row>
    <row r="5895" spans="2:3" x14ac:dyDescent="0.25">
      <c r="B5895" s="250">
        <v>5832</v>
      </c>
      <c r="C5895" s="249">
        <v>104.50295695504283</v>
      </c>
    </row>
    <row r="5896" spans="2:3" x14ac:dyDescent="0.25">
      <c r="B5896" s="250">
        <v>5833</v>
      </c>
      <c r="C5896" s="249">
        <v>131.27012258118123</v>
      </c>
    </row>
    <row r="5897" spans="2:3" x14ac:dyDescent="0.25">
      <c r="B5897" s="250">
        <v>5834</v>
      </c>
      <c r="C5897" s="249">
        <v>122.90031902110044</v>
      </c>
    </row>
    <row r="5898" spans="2:3" x14ac:dyDescent="0.25">
      <c r="B5898" s="250">
        <v>5835</v>
      </c>
      <c r="C5898" s="249">
        <v>125.23860445507039</v>
      </c>
    </row>
    <row r="5899" spans="2:3" x14ac:dyDescent="0.25">
      <c r="B5899" s="250">
        <v>5836</v>
      </c>
      <c r="C5899" s="249">
        <v>144.45910747662958</v>
      </c>
    </row>
    <row r="5900" spans="2:3" x14ac:dyDescent="0.25">
      <c r="B5900" s="250">
        <v>5837</v>
      </c>
      <c r="C5900" s="249">
        <v>114.75359663191429</v>
      </c>
    </row>
    <row r="5901" spans="2:3" x14ac:dyDescent="0.25">
      <c r="B5901" s="250">
        <v>5838</v>
      </c>
      <c r="C5901" s="249">
        <v>132.85300703963111</v>
      </c>
    </row>
    <row r="5902" spans="2:3" x14ac:dyDescent="0.25">
      <c r="B5902" s="250">
        <v>5839</v>
      </c>
      <c r="C5902" s="249">
        <v>109.71833313197482</v>
      </c>
    </row>
    <row r="5903" spans="2:3" x14ac:dyDescent="0.25">
      <c r="B5903" s="250">
        <v>5840</v>
      </c>
      <c r="C5903" s="249">
        <v>169.05299377618596</v>
      </c>
    </row>
    <row r="5904" spans="2:3" x14ac:dyDescent="0.25">
      <c r="B5904" s="250">
        <v>5841</v>
      </c>
      <c r="C5904" s="249">
        <v>83.446909815863677</v>
      </c>
    </row>
    <row r="5905" spans="2:3" x14ac:dyDescent="0.25">
      <c r="B5905" s="250">
        <v>5842</v>
      </c>
      <c r="C5905" s="249">
        <v>119.44653903837482</v>
      </c>
    </row>
    <row r="5906" spans="2:3" x14ac:dyDescent="0.25">
      <c r="B5906" s="250">
        <v>5843</v>
      </c>
      <c r="C5906" s="249">
        <v>144.44495065055713</v>
      </c>
    </row>
    <row r="5907" spans="2:3" x14ac:dyDescent="0.25">
      <c r="B5907" s="250">
        <v>5844</v>
      </c>
      <c r="C5907" s="249">
        <v>122.42815862394012</v>
      </c>
    </row>
    <row r="5908" spans="2:3" x14ac:dyDescent="0.25">
      <c r="B5908" s="250">
        <v>5845</v>
      </c>
      <c r="C5908" s="249">
        <v>128.55608499280621</v>
      </c>
    </row>
    <row r="5909" spans="2:3" x14ac:dyDescent="0.25">
      <c r="B5909" s="250">
        <v>5846</v>
      </c>
      <c r="C5909" s="249">
        <v>135.11663458297483</v>
      </c>
    </row>
    <row r="5910" spans="2:3" x14ac:dyDescent="0.25">
      <c r="B5910" s="250">
        <v>5847</v>
      </c>
      <c r="C5910" s="249">
        <v>113.85502259843511</v>
      </c>
    </row>
    <row r="5911" spans="2:3" x14ac:dyDescent="0.25">
      <c r="B5911" s="250">
        <v>5848</v>
      </c>
      <c r="C5911" s="249">
        <v>157.26995987990554</v>
      </c>
    </row>
    <row r="5912" spans="2:3" x14ac:dyDescent="0.25">
      <c r="B5912" s="250">
        <v>5849</v>
      </c>
      <c r="C5912" s="249">
        <v>96.772042336049893</v>
      </c>
    </row>
    <row r="5913" spans="2:3" x14ac:dyDescent="0.25">
      <c r="B5913" s="250">
        <v>5850</v>
      </c>
      <c r="C5913" s="249">
        <v>107.29794102956332</v>
      </c>
    </row>
    <row r="5914" spans="2:3" x14ac:dyDescent="0.25">
      <c r="B5914" s="250">
        <v>5851</v>
      </c>
      <c r="C5914" s="249">
        <v>126.32125891540288</v>
      </c>
    </row>
    <row r="5915" spans="2:3" x14ac:dyDescent="0.25">
      <c r="B5915" s="250">
        <v>5852</v>
      </c>
      <c r="C5915" s="249">
        <v>131.73446248526085</v>
      </c>
    </row>
    <row r="5916" spans="2:3" x14ac:dyDescent="0.25">
      <c r="B5916" s="250">
        <v>5853</v>
      </c>
      <c r="C5916" s="249">
        <v>95.691091080501138</v>
      </c>
    </row>
    <row r="5917" spans="2:3" x14ac:dyDescent="0.25">
      <c r="B5917" s="250">
        <v>5854</v>
      </c>
      <c r="C5917" s="249">
        <v>152.85253376759013</v>
      </c>
    </row>
    <row r="5918" spans="2:3" x14ac:dyDescent="0.25">
      <c r="B5918" s="250">
        <v>5855</v>
      </c>
      <c r="C5918" s="249">
        <v>90.244387818444721</v>
      </c>
    </row>
    <row r="5919" spans="2:3" x14ac:dyDescent="0.25">
      <c r="B5919" s="250">
        <v>5856</v>
      </c>
      <c r="C5919" s="249">
        <v>101.56706994585961</v>
      </c>
    </row>
    <row r="5920" spans="2:3" x14ac:dyDescent="0.25">
      <c r="B5920" s="250">
        <v>5857</v>
      </c>
      <c r="C5920" s="249">
        <v>131.51648691708911</v>
      </c>
    </row>
    <row r="5921" spans="2:3" x14ac:dyDescent="0.25">
      <c r="B5921" s="250">
        <v>5858</v>
      </c>
      <c r="C5921" s="249">
        <v>102.1608473050247</v>
      </c>
    </row>
    <row r="5922" spans="2:3" x14ac:dyDescent="0.25">
      <c r="B5922" s="250">
        <v>5859</v>
      </c>
      <c r="C5922" s="249">
        <v>138.95638436670376</v>
      </c>
    </row>
    <row r="5923" spans="2:3" x14ac:dyDescent="0.25">
      <c r="B5923" s="250">
        <v>5860</v>
      </c>
      <c r="C5923" s="249">
        <v>79.189398772998302</v>
      </c>
    </row>
    <row r="5924" spans="2:3" x14ac:dyDescent="0.25">
      <c r="B5924" s="250">
        <v>5861</v>
      </c>
      <c r="C5924" s="249">
        <v>104.60642553425494</v>
      </c>
    </row>
    <row r="5925" spans="2:3" x14ac:dyDescent="0.25">
      <c r="B5925" s="250">
        <v>5862</v>
      </c>
      <c r="C5925" s="249">
        <v>116.72558115410243</v>
      </c>
    </row>
    <row r="5926" spans="2:3" x14ac:dyDescent="0.25">
      <c r="B5926" s="250">
        <v>5863</v>
      </c>
      <c r="C5926" s="249">
        <v>117.65703180058132</v>
      </c>
    </row>
    <row r="5927" spans="2:3" x14ac:dyDescent="0.25">
      <c r="B5927" s="250">
        <v>5864</v>
      </c>
      <c r="C5927" s="249">
        <v>119.57283309357302</v>
      </c>
    </row>
    <row r="5928" spans="2:3" x14ac:dyDescent="0.25">
      <c r="B5928" s="250">
        <v>5865</v>
      </c>
      <c r="C5928" s="249">
        <v>127.81129295186804</v>
      </c>
    </row>
    <row r="5929" spans="2:3" x14ac:dyDescent="0.25">
      <c r="B5929" s="250">
        <v>5866</v>
      </c>
      <c r="C5929" s="249">
        <v>85.520549286032505</v>
      </c>
    </row>
    <row r="5930" spans="2:3" x14ac:dyDescent="0.25">
      <c r="B5930" s="250">
        <v>5867</v>
      </c>
      <c r="C5930" s="249">
        <v>86.251242330340375</v>
      </c>
    </row>
    <row r="5931" spans="2:3" x14ac:dyDescent="0.25">
      <c r="B5931" s="250">
        <v>5868</v>
      </c>
      <c r="C5931" s="249">
        <v>80.620606810312651</v>
      </c>
    </row>
    <row r="5932" spans="2:3" x14ac:dyDescent="0.25">
      <c r="B5932" s="250">
        <v>5869</v>
      </c>
      <c r="C5932" s="249">
        <v>95.973937375078975</v>
      </c>
    </row>
    <row r="5933" spans="2:3" x14ac:dyDescent="0.25">
      <c r="B5933" s="250">
        <v>5870</v>
      </c>
      <c r="C5933" s="249">
        <v>127.45174866920497</v>
      </c>
    </row>
    <row r="5934" spans="2:3" x14ac:dyDescent="0.25">
      <c r="B5934" s="250">
        <v>5871</v>
      </c>
      <c r="C5934" s="249">
        <v>131.89953025583068</v>
      </c>
    </row>
    <row r="5935" spans="2:3" x14ac:dyDescent="0.25">
      <c r="B5935" s="250">
        <v>5872</v>
      </c>
      <c r="C5935" s="249">
        <v>141.35986983028317</v>
      </c>
    </row>
    <row r="5936" spans="2:3" x14ac:dyDescent="0.25">
      <c r="B5936" s="250">
        <v>5873</v>
      </c>
      <c r="C5936" s="249">
        <v>148.61766840485942</v>
      </c>
    </row>
    <row r="5937" spans="2:3" x14ac:dyDescent="0.25">
      <c r="B5937" s="250">
        <v>5874</v>
      </c>
      <c r="C5937" s="249">
        <v>145.58102475266054</v>
      </c>
    </row>
    <row r="5938" spans="2:3" x14ac:dyDescent="0.25">
      <c r="B5938" s="250">
        <v>5875</v>
      </c>
      <c r="C5938" s="249">
        <v>133.79609311999107</v>
      </c>
    </row>
    <row r="5939" spans="2:3" x14ac:dyDescent="0.25">
      <c r="B5939" s="250">
        <v>5876</v>
      </c>
      <c r="C5939" s="249">
        <v>125.25098010575178</v>
      </c>
    </row>
    <row r="5940" spans="2:3" x14ac:dyDescent="0.25">
      <c r="B5940" s="250">
        <v>5877</v>
      </c>
      <c r="C5940" s="249">
        <v>65.582969321177274</v>
      </c>
    </row>
    <row r="5941" spans="2:3" x14ac:dyDescent="0.25">
      <c r="B5941" s="250">
        <v>5878</v>
      </c>
      <c r="C5941" s="249">
        <v>145.0483349076132</v>
      </c>
    </row>
    <row r="5942" spans="2:3" x14ac:dyDescent="0.25">
      <c r="B5942" s="250">
        <v>5879</v>
      </c>
      <c r="C5942" s="249">
        <v>110.14893680390567</v>
      </c>
    </row>
    <row r="5943" spans="2:3" x14ac:dyDescent="0.25">
      <c r="B5943" s="250">
        <v>5880</v>
      </c>
      <c r="C5943" s="249">
        <v>118.28499284747306</v>
      </c>
    </row>
    <row r="5944" spans="2:3" x14ac:dyDescent="0.25">
      <c r="B5944" s="250">
        <v>5881</v>
      </c>
      <c r="C5944" s="249">
        <v>136.25421551082474</v>
      </c>
    </row>
    <row r="5945" spans="2:3" x14ac:dyDescent="0.25">
      <c r="B5945" s="250">
        <v>5882</v>
      </c>
      <c r="C5945" s="249">
        <v>129.18500964573911</v>
      </c>
    </row>
    <row r="5946" spans="2:3" x14ac:dyDescent="0.25">
      <c r="B5946" s="250">
        <v>5883</v>
      </c>
      <c r="C5946" s="249">
        <v>132.08951782872413</v>
      </c>
    </row>
    <row r="5947" spans="2:3" x14ac:dyDescent="0.25">
      <c r="B5947" s="250">
        <v>5884</v>
      </c>
      <c r="C5947" s="249">
        <v>83.74371903235145</v>
      </c>
    </row>
    <row r="5948" spans="2:3" x14ac:dyDescent="0.25">
      <c r="B5948" s="250">
        <v>5885</v>
      </c>
      <c r="C5948" s="249">
        <v>140.58140970091225</v>
      </c>
    </row>
    <row r="5949" spans="2:3" x14ac:dyDescent="0.25">
      <c r="B5949" s="250">
        <v>5886</v>
      </c>
      <c r="C5949" s="249">
        <v>146.80827151069315</v>
      </c>
    </row>
    <row r="5950" spans="2:3" x14ac:dyDescent="0.25">
      <c r="B5950" s="250">
        <v>5887</v>
      </c>
      <c r="C5950" s="249">
        <v>119.59781524321359</v>
      </c>
    </row>
    <row r="5951" spans="2:3" x14ac:dyDescent="0.25">
      <c r="B5951" s="250">
        <v>5888</v>
      </c>
      <c r="C5951" s="249">
        <v>144.45843983826003</v>
      </c>
    </row>
    <row r="5952" spans="2:3" x14ac:dyDescent="0.25">
      <c r="B5952" s="250">
        <v>5889</v>
      </c>
      <c r="C5952" s="249">
        <v>149.40209940462339</v>
      </c>
    </row>
    <row r="5953" spans="2:3" x14ac:dyDescent="0.25">
      <c r="B5953" s="250">
        <v>5890</v>
      </c>
      <c r="C5953" s="249">
        <v>156.05547924235287</v>
      </c>
    </row>
    <row r="5954" spans="2:3" x14ac:dyDescent="0.25">
      <c r="B5954" s="250">
        <v>5891</v>
      </c>
      <c r="C5954" s="249">
        <v>139.37252896284824</v>
      </c>
    </row>
    <row r="5955" spans="2:3" x14ac:dyDescent="0.25">
      <c r="B5955" s="250">
        <v>5892</v>
      </c>
      <c r="C5955" s="249">
        <v>120.20293555037404</v>
      </c>
    </row>
    <row r="5956" spans="2:3" x14ac:dyDescent="0.25">
      <c r="B5956" s="250">
        <v>5893</v>
      </c>
      <c r="C5956" s="249">
        <v>103.73012286800227</v>
      </c>
    </row>
    <row r="5957" spans="2:3" x14ac:dyDescent="0.25">
      <c r="B5957" s="250">
        <v>5894</v>
      </c>
      <c r="C5957" s="249">
        <v>89.881728765213822</v>
      </c>
    </row>
    <row r="5958" spans="2:3" x14ac:dyDescent="0.25">
      <c r="B5958" s="250">
        <v>5895</v>
      </c>
      <c r="C5958" s="249">
        <v>73.181409673279759</v>
      </c>
    </row>
    <row r="5959" spans="2:3" x14ac:dyDescent="0.25">
      <c r="B5959" s="250">
        <v>5896</v>
      </c>
      <c r="C5959" s="249">
        <v>102.96386813608319</v>
      </c>
    </row>
    <row r="5960" spans="2:3" x14ac:dyDescent="0.25">
      <c r="B5960" s="250">
        <v>5897</v>
      </c>
      <c r="C5960" s="249">
        <v>155.88204498759251</v>
      </c>
    </row>
    <row r="5961" spans="2:3" x14ac:dyDescent="0.25">
      <c r="B5961" s="250">
        <v>5898</v>
      </c>
      <c r="C5961" s="249">
        <v>109.88398554549974</v>
      </c>
    </row>
    <row r="5962" spans="2:3" x14ac:dyDescent="0.25">
      <c r="B5962" s="250">
        <v>5899</v>
      </c>
      <c r="C5962" s="249">
        <v>94.700686500007265</v>
      </c>
    </row>
    <row r="5963" spans="2:3" x14ac:dyDescent="0.25">
      <c r="B5963" s="250">
        <v>5900</v>
      </c>
      <c r="C5963" s="249">
        <v>121.42395025731371</v>
      </c>
    </row>
    <row r="5964" spans="2:3" x14ac:dyDescent="0.25">
      <c r="B5964" s="250">
        <v>5901</v>
      </c>
      <c r="C5964" s="249">
        <v>128.00234646243027</v>
      </c>
    </row>
    <row r="5965" spans="2:3" x14ac:dyDescent="0.25">
      <c r="B5965" s="250">
        <v>5902</v>
      </c>
      <c r="C5965" s="249">
        <v>140.38980362114287</v>
      </c>
    </row>
    <row r="5966" spans="2:3" x14ac:dyDescent="0.25">
      <c r="B5966" s="250">
        <v>5903</v>
      </c>
      <c r="C5966" s="249">
        <v>156.40920616630345</v>
      </c>
    </row>
    <row r="5967" spans="2:3" x14ac:dyDescent="0.25">
      <c r="B5967" s="250">
        <v>5904</v>
      </c>
      <c r="C5967" s="249">
        <v>105.4204200910747</v>
      </c>
    </row>
    <row r="5968" spans="2:3" x14ac:dyDescent="0.25">
      <c r="B5968" s="250">
        <v>5905</v>
      </c>
      <c r="C5968" s="249">
        <v>148.8668503996405</v>
      </c>
    </row>
    <row r="5969" spans="2:3" x14ac:dyDescent="0.25">
      <c r="B5969" s="250">
        <v>5906</v>
      </c>
      <c r="C5969" s="249">
        <v>135.20528493654061</v>
      </c>
    </row>
    <row r="5970" spans="2:3" x14ac:dyDescent="0.25">
      <c r="B5970" s="250">
        <v>5907</v>
      </c>
      <c r="C5970" s="249">
        <v>115.23144840554474</v>
      </c>
    </row>
    <row r="5971" spans="2:3" x14ac:dyDescent="0.25">
      <c r="B5971" s="250">
        <v>5908</v>
      </c>
      <c r="C5971" s="249">
        <v>81.490980992025015</v>
      </c>
    </row>
    <row r="5972" spans="2:3" x14ac:dyDescent="0.25">
      <c r="B5972" s="250">
        <v>5909</v>
      </c>
      <c r="C5972" s="249">
        <v>133.00357207825715</v>
      </c>
    </row>
    <row r="5973" spans="2:3" x14ac:dyDescent="0.25">
      <c r="B5973" s="250">
        <v>5910</v>
      </c>
      <c r="C5973" s="249">
        <v>151.46498703143368</v>
      </c>
    </row>
    <row r="5974" spans="2:3" x14ac:dyDescent="0.25">
      <c r="B5974" s="250">
        <v>5911</v>
      </c>
      <c r="C5974" s="249">
        <v>102.59525555567339</v>
      </c>
    </row>
    <row r="5975" spans="2:3" x14ac:dyDescent="0.25">
      <c r="B5975" s="250">
        <v>5912</v>
      </c>
      <c r="C5975" s="249">
        <v>143.29107842751455</v>
      </c>
    </row>
    <row r="5976" spans="2:3" x14ac:dyDescent="0.25">
      <c r="B5976" s="250">
        <v>5913</v>
      </c>
      <c r="C5976" s="249">
        <v>155.55849130719795</v>
      </c>
    </row>
    <row r="5977" spans="2:3" x14ac:dyDescent="0.25">
      <c r="B5977" s="250">
        <v>5914</v>
      </c>
      <c r="C5977" s="249">
        <v>97.924906380306069</v>
      </c>
    </row>
    <row r="5978" spans="2:3" x14ac:dyDescent="0.25">
      <c r="B5978" s="250">
        <v>5915</v>
      </c>
      <c r="C5978" s="249">
        <v>115.4130738571529</v>
      </c>
    </row>
    <row r="5979" spans="2:3" x14ac:dyDescent="0.25">
      <c r="B5979" s="250">
        <v>5916</v>
      </c>
      <c r="C5979" s="249">
        <v>102.16552701768326</v>
      </c>
    </row>
    <row r="5980" spans="2:3" x14ac:dyDescent="0.25">
      <c r="B5980" s="250">
        <v>5917</v>
      </c>
      <c r="C5980" s="249">
        <v>114.38058590985354</v>
      </c>
    </row>
    <row r="5981" spans="2:3" x14ac:dyDescent="0.25">
      <c r="B5981" s="250">
        <v>5918</v>
      </c>
      <c r="C5981" s="249">
        <v>176.35354042749842</v>
      </c>
    </row>
    <row r="5982" spans="2:3" x14ac:dyDescent="0.25">
      <c r="B5982" s="250">
        <v>5919</v>
      </c>
      <c r="C5982" s="249">
        <v>91.683837273605036</v>
      </c>
    </row>
    <row r="5983" spans="2:3" x14ac:dyDescent="0.25">
      <c r="B5983" s="250">
        <v>5920</v>
      </c>
      <c r="C5983" s="249">
        <v>102.38905175357698</v>
      </c>
    </row>
    <row r="5984" spans="2:3" x14ac:dyDescent="0.25">
      <c r="B5984" s="250">
        <v>5921</v>
      </c>
      <c r="C5984" s="249">
        <v>125.19814941951795</v>
      </c>
    </row>
    <row r="5985" spans="2:3" x14ac:dyDescent="0.25">
      <c r="B5985" s="250">
        <v>5922</v>
      </c>
      <c r="C5985" s="249">
        <v>120.77615280628035</v>
      </c>
    </row>
    <row r="5986" spans="2:3" x14ac:dyDescent="0.25">
      <c r="B5986" s="250">
        <v>5923</v>
      </c>
      <c r="C5986" s="249">
        <v>155.0437653234217</v>
      </c>
    </row>
    <row r="5987" spans="2:3" x14ac:dyDescent="0.25">
      <c r="B5987" s="250">
        <v>5924</v>
      </c>
      <c r="C5987" s="249">
        <v>74.181308756275158</v>
      </c>
    </row>
    <row r="5988" spans="2:3" x14ac:dyDescent="0.25">
      <c r="B5988" s="250">
        <v>5925</v>
      </c>
      <c r="C5988" s="249">
        <v>112.96797660173557</v>
      </c>
    </row>
    <row r="5989" spans="2:3" x14ac:dyDescent="0.25">
      <c r="B5989" s="250">
        <v>5926</v>
      </c>
      <c r="C5989" s="249">
        <v>100.43978131477749</v>
      </c>
    </row>
    <row r="5990" spans="2:3" x14ac:dyDescent="0.25">
      <c r="B5990" s="250">
        <v>5927</v>
      </c>
      <c r="C5990" s="249">
        <v>127.2011886007443</v>
      </c>
    </row>
    <row r="5991" spans="2:3" x14ac:dyDescent="0.25">
      <c r="B5991" s="250">
        <v>5928</v>
      </c>
      <c r="C5991" s="249">
        <v>95.263180477686376</v>
      </c>
    </row>
    <row r="5992" spans="2:3" x14ac:dyDescent="0.25">
      <c r="B5992" s="250">
        <v>5929</v>
      </c>
      <c r="C5992" s="249">
        <v>133.8287847546251</v>
      </c>
    </row>
    <row r="5993" spans="2:3" x14ac:dyDescent="0.25">
      <c r="B5993" s="250">
        <v>5930</v>
      </c>
      <c r="C5993" s="249">
        <v>100.79128273760246</v>
      </c>
    </row>
    <row r="5994" spans="2:3" x14ac:dyDescent="0.25">
      <c r="B5994" s="250">
        <v>5931</v>
      </c>
      <c r="C5994" s="249">
        <v>156.20183556230097</v>
      </c>
    </row>
    <row r="5995" spans="2:3" x14ac:dyDescent="0.25">
      <c r="B5995" s="250">
        <v>5932</v>
      </c>
      <c r="C5995" s="249">
        <v>117.47436170566479</v>
      </c>
    </row>
    <row r="5996" spans="2:3" x14ac:dyDescent="0.25">
      <c r="B5996" s="250">
        <v>5933</v>
      </c>
      <c r="C5996" s="249">
        <v>131.80277407724657</v>
      </c>
    </row>
    <row r="5997" spans="2:3" x14ac:dyDescent="0.25">
      <c r="B5997" s="250">
        <v>5934</v>
      </c>
      <c r="C5997" s="249">
        <v>125.09449993346642</v>
      </c>
    </row>
    <row r="5998" spans="2:3" x14ac:dyDescent="0.25">
      <c r="B5998" s="250">
        <v>5935</v>
      </c>
      <c r="C5998" s="249">
        <v>108.55046742366926</v>
      </c>
    </row>
    <row r="5999" spans="2:3" x14ac:dyDescent="0.25">
      <c r="B5999" s="250">
        <v>5936</v>
      </c>
      <c r="C5999" s="249">
        <v>137.83774999353284</v>
      </c>
    </row>
    <row r="6000" spans="2:3" x14ac:dyDescent="0.25">
      <c r="B6000" s="250">
        <v>5937</v>
      </c>
      <c r="C6000" s="249">
        <v>156.16355642935099</v>
      </c>
    </row>
    <row r="6001" spans="2:3" x14ac:dyDescent="0.25">
      <c r="B6001" s="250">
        <v>5938</v>
      </c>
      <c r="C6001" s="249">
        <v>101.97553142857116</v>
      </c>
    </row>
    <row r="6002" spans="2:3" x14ac:dyDescent="0.25">
      <c r="B6002" s="250">
        <v>5939</v>
      </c>
      <c r="C6002" s="249">
        <v>116.61289683304236</v>
      </c>
    </row>
    <row r="6003" spans="2:3" x14ac:dyDescent="0.25">
      <c r="B6003" s="250">
        <v>5940</v>
      </c>
      <c r="C6003" s="249">
        <v>160.83738816855293</v>
      </c>
    </row>
    <row r="6004" spans="2:3" x14ac:dyDescent="0.25">
      <c r="B6004" s="250">
        <v>5941</v>
      </c>
      <c r="C6004" s="249">
        <v>85.202590166792618</v>
      </c>
    </row>
    <row r="6005" spans="2:3" x14ac:dyDescent="0.25">
      <c r="B6005" s="250">
        <v>5942</v>
      </c>
      <c r="C6005" s="249">
        <v>110.43584184562889</v>
      </c>
    </row>
    <row r="6006" spans="2:3" x14ac:dyDescent="0.25">
      <c r="B6006" s="250">
        <v>5943</v>
      </c>
      <c r="C6006" s="249">
        <v>119.34597597072363</v>
      </c>
    </row>
    <row r="6007" spans="2:3" x14ac:dyDescent="0.25">
      <c r="B6007" s="250">
        <v>5944</v>
      </c>
      <c r="C6007" s="249">
        <v>131.1610889760004</v>
      </c>
    </row>
    <row r="6008" spans="2:3" x14ac:dyDescent="0.25">
      <c r="B6008" s="250">
        <v>5945</v>
      </c>
      <c r="C6008" s="249">
        <v>141.5216490290118</v>
      </c>
    </row>
    <row r="6009" spans="2:3" x14ac:dyDescent="0.25">
      <c r="B6009" s="250">
        <v>5946</v>
      </c>
      <c r="C6009" s="249">
        <v>113.30659288395961</v>
      </c>
    </row>
    <row r="6010" spans="2:3" x14ac:dyDescent="0.25">
      <c r="B6010" s="250">
        <v>5947</v>
      </c>
      <c r="C6010" s="249">
        <v>141.64305914416263</v>
      </c>
    </row>
    <row r="6011" spans="2:3" x14ac:dyDescent="0.25">
      <c r="B6011" s="250">
        <v>5948</v>
      </c>
      <c r="C6011" s="249">
        <v>67.242987819030603</v>
      </c>
    </row>
    <row r="6012" spans="2:3" x14ac:dyDescent="0.25">
      <c r="B6012" s="250">
        <v>5949</v>
      </c>
      <c r="C6012" s="249">
        <v>89.431553028738278</v>
      </c>
    </row>
    <row r="6013" spans="2:3" x14ac:dyDescent="0.25">
      <c r="B6013" s="250">
        <v>5950</v>
      </c>
      <c r="C6013" s="249">
        <v>116.34280092810816</v>
      </c>
    </row>
    <row r="6014" spans="2:3" x14ac:dyDescent="0.25">
      <c r="B6014" s="250">
        <v>5951</v>
      </c>
      <c r="C6014" s="249">
        <v>124.44578874812926</v>
      </c>
    </row>
    <row r="6015" spans="2:3" x14ac:dyDescent="0.25">
      <c r="B6015" s="250">
        <v>5952</v>
      </c>
      <c r="C6015" s="249">
        <v>130.61092791814193</v>
      </c>
    </row>
    <row r="6016" spans="2:3" x14ac:dyDescent="0.25">
      <c r="B6016" s="250">
        <v>5953</v>
      </c>
      <c r="C6016" s="249">
        <v>112.88602589469323</v>
      </c>
    </row>
    <row r="6017" spans="2:3" x14ac:dyDescent="0.25">
      <c r="B6017" s="250">
        <v>5954</v>
      </c>
      <c r="C6017" s="249">
        <v>110.44262509640295</v>
      </c>
    </row>
    <row r="6018" spans="2:3" x14ac:dyDescent="0.25">
      <c r="B6018" s="250">
        <v>5955</v>
      </c>
      <c r="C6018" s="249">
        <v>119.30415278553761</v>
      </c>
    </row>
    <row r="6019" spans="2:3" x14ac:dyDescent="0.25">
      <c r="B6019" s="250">
        <v>5956</v>
      </c>
      <c r="C6019" s="249">
        <v>93.150116756184204</v>
      </c>
    </row>
    <row r="6020" spans="2:3" x14ac:dyDescent="0.25">
      <c r="B6020" s="250">
        <v>5957</v>
      </c>
      <c r="C6020" s="249">
        <v>148.86501419266443</v>
      </c>
    </row>
    <row r="6021" spans="2:3" x14ac:dyDescent="0.25">
      <c r="B6021" s="250">
        <v>5958</v>
      </c>
      <c r="C6021" s="249">
        <v>133.82950517254935</v>
      </c>
    </row>
    <row r="6022" spans="2:3" x14ac:dyDescent="0.25">
      <c r="B6022" s="250">
        <v>5959</v>
      </c>
      <c r="C6022" s="249">
        <v>100.39006438170043</v>
      </c>
    </row>
    <row r="6023" spans="2:3" x14ac:dyDescent="0.25">
      <c r="B6023" s="250">
        <v>5960</v>
      </c>
      <c r="C6023" s="249">
        <v>121.21890956309753</v>
      </c>
    </row>
    <row r="6024" spans="2:3" x14ac:dyDescent="0.25">
      <c r="B6024" s="250">
        <v>5961</v>
      </c>
      <c r="C6024" s="249">
        <v>120.10915429424581</v>
      </c>
    </row>
    <row r="6025" spans="2:3" x14ac:dyDescent="0.25">
      <c r="B6025" s="250">
        <v>5962</v>
      </c>
      <c r="C6025" s="249">
        <v>102.72787798964643</v>
      </c>
    </row>
    <row r="6026" spans="2:3" x14ac:dyDescent="0.25">
      <c r="B6026" s="250">
        <v>5963</v>
      </c>
      <c r="C6026" s="249">
        <v>107.41626795112273</v>
      </c>
    </row>
    <row r="6027" spans="2:3" x14ac:dyDescent="0.25">
      <c r="B6027" s="250">
        <v>5964</v>
      </c>
      <c r="C6027" s="249">
        <v>130.32446451556234</v>
      </c>
    </row>
    <row r="6028" spans="2:3" x14ac:dyDescent="0.25">
      <c r="B6028" s="250">
        <v>5965</v>
      </c>
      <c r="C6028" s="249">
        <v>106.32180618291532</v>
      </c>
    </row>
    <row r="6029" spans="2:3" x14ac:dyDescent="0.25">
      <c r="B6029" s="250">
        <v>5966</v>
      </c>
      <c r="C6029" s="249">
        <v>74.218164471525995</v>
      </c>
    </row>
    <row r="6030" spans="2:3" x14ac:dyDescent="0.25">
      <c r="B6030" s="250">
        <v>5967</v>
      </c>
      <c r="C6030" s="249">
        <v>154.38983805042088</v>
      </c>
    </row>
    <row r="6031" spans="2:3" x14ac:dyDescent="0.25">
      <c r="B6031" s="250">
        <v>5968</v>
      </c>
      <c r="C6031" s="249">
        <v>111.40542427532306</v>
      </c>
    </row>
    <row r="6032" spans="2:3" x14ac:dyDescent="0.25">
      <c r="B6032" s="250">
        <v>5969</v>
      </c>
      <c r="C6032" s="249">
        <v>117.6935193672858</v>
      </c>
    </row>
    <row r="6033" spans="2:3" x14ac:dyDescent="0.25">
      <c r="B6033" s="250">
        <v>5970</v>
      </c>
      <c r="C6033" s="249">
        <v>145.38114127116066</v>
      </c>
    </row>
    <row r="6034" spans="2:3" x14ac:dyDescent="0.25">
      <c r="B6034" s="250">
        <v>5971</v>
      </c>
      <c r="C6034" s="249">
        <v>158.42743910517891</v>
      </c>
    </row>
    <row r="6035" spans="2:3" x14ac:dyDescent="0.25">
      <c r="B6035" s="250">
        <v>5972</v>
      </c>
      <c r="C6035" s="249">
        <v>113.61044531927735</v>
      </c>
    </row>
    <row r="6036" spans="2:3" x14ac:dyDescent="0.25">
      <c r="B6036" s="250">
        <v>5973</v>
      </c>
      <c r="C6036" s="249">
        <v>96.126889096013116</v>
      </c>
    </row>
    <row r="6037" spans="2:3" x14ac:dyDescent="0.25">
      <c r="B6037" s="250">
        <v>5974</v>
      </c>
      <c r="C6037" s="249">
        <v>163.51959311681466</v>
      </c>
    </row>
    <row r="6038" spans="2:3" x14ac:dyDescent="0.25">
      <c r="B6038" s="250">
        <v>5975</v>
      </c>
      <c r="C6038" s="249">
        <v>115.23212355150667</v>
      </c>
    </row>
    <row r="6039" spans="2:3" x14ac:dyDescent="0.25">
      <c r="B6039" s="250">
        <v>5976</v>
      </c>
      <c r="C6039" s="249">
        <v>151.46150381468681</v>
      </c>
    </row>
    <row r="6040" spans="2:3" x14ac:dyDescent="0.25">
      <c r="B6040" s="250">
        <v>5977</v>
      </c>
      <c r="C6040" s="249">
        <v>110.1547802960866</v>
      </c>
    </row>
    <row r="6041" spans="2:3" x14ac:dyDescent="0.25">
      <c r="B6041" s="250">
        <v>5978</v>
      </c>
      <c r="C6041" s="249">
        <v>147.59376254818372</v>
      </c>
    </row>
    <row r="6042" spans="2:3" x14ac:dyDescent="0.25">
      <c r="B6042" s="250">
        <v>5979</v>
      </c>
      <c r="C6042" s="249">
        <v>118.13140969967637</v>
      </c>
    </row>
    <row r="6043" spans="2:3" x14ac:dyDescent="0.25">
      <c r="B6043" s="250">
        <v>5980</v>
      </c>
      <c r="C6043" s="249">
        <v>139.74423659667229</v>
      </c>
    </row>
    <row r="6044" spans="2:3" x14ac:dyDescent="0.25">
      <c r="B6044" s="250">
        <v>5981</v>
      </c>
      <c r="C6044" s="249">
        <v>137.8085262054241</v>
      </c>
    </row>
    <row r="6045" spans="2:3" x14ac:dyDescent="0.25">
      <c r="B6045" s="250">
        <v>5982</v>
      </c>
      <c r="C6045" s="249">
        <v>95.792988793993842</v>
      </c>
    </row>
    <row r="6046" spans="2:3" x14ac:dyDescent="0.25">
      <c r="B6046" s="250">
        <v>5983</v>
      </c>
      <c r="C6046" s="249">
        <v>123.45977519785012</v>
      </c>
    </row>
    <row r="6047" spans="2:3" x14ac:dyDescent="0.25">
      <c r="B6047" s="250">
        <v>5984</v>
      </c>
      <c r="C6047" s="249">
        <v>78.39829283028061</v>
      </c>
    </row>
    <row r="6048" spans="2:3" x14ac:dyDescent="0.25">
      <c r="B6048" s="250">
        <v>5985</v>
      </c>
      <c r="C6048" s="249">
        <v>154.98554255866065</v>
      </c>
    </row>
    <row r="6049" spans="2:3" x14ac:dyDescent="0.25">
      <c r="B6049" s="250">
        <v>5986</v>
      </c>
      <c r="C6049" s="249">
        <v>136.22607208848331</v>
      </c>
    </row>
    <row r="6050" spans="2:3" x14ac:dyDescent="0.25">
      <c r="B6050" s="250">
        <v>5987</v>
      </c>
      <c r="C6050" s="249">
        <v>151.54932961799057</v>
      </c>
    </row>
    <row r="6051" spans="2:3" x14ac:dyDescent="0.25">
      <c r="B6051" s="250">
        <v>5988</v>
      </c>
      <c r="C6051" s="249">
        <v>127.96465346879874</v>
      </c>
    </row>
    <row r="6052" spans="2:3" x14ac:dyDescent="0.25">
      <c r="B6052" s="250">
        <v>5989</v>
      </c>
      <c r="C6052" s="249">
        <v>133.09300826818554</v>
      </c>
    </row>
    <row r="6053" spans="2:3" x14ac:dyDescent="0.25">
      <c r="B6053" s="250">
        <v>5990</v>
      </c>
      <c r="C6053" s="249">
        <v>93.054008939097088</v>
      </c>
    </row>
    <row r="6054" spans="2:3" x14ac:dyDescent="0.25">
      <c r="B6054" s="250">
        <v>5991</v>
      </c>
      <c r="C6054" s="249">
        <v>137.35196231386303</v>
      </c>
    </row>
    <row r="6055" spans="2:3" x14ac:dyDescent="0.25">
      <c r="B6055" s="250">
        <v>5992</v>
      </c>
      <c r="C6055" s="249">
        <v>128.3766153427207</v>
      </c>
    </row>
    <row r="6056" spans="2:3" x14ac:dyDescent="0.25">
      <c r="B6056" s="250">
        <v>5993</v>
      </c>
      <c r="C6056" s="249">
        <v>139.38936742257226</v>
      </c>
    </row>
    <row r="6057" spans="2:3" x14ac:dyDescent="0.25">
      <c r="B6057" s="250">
        <v>5994</v>
      </c>
      <c r="C6057" s="249">
        <v>96.748675262749273</v>
      </c>
    </row>
    <row r="6058" spans="2:3" x14ac:dyDescent="0.25">
      <c r="B6058" s="250">
        <v>5995</v>
      </c>
      <c r="C6058" s="249">
        <v>114.01101325781856</v>
      </c>
    </row>
    <row r="6059" spans="2:3" x14ac:dyDescent="0.25">
      <c r="B6059" s="250">
        <v>5996</v>
      </c>
      <c r="C6059" s="249">
        <v>103.39530619585476</v>
      </c>
    </row>
    <row r="6060" spans="2:3" x14ac:dyDescent="0.25">
      <c r="B6060" s="250">
        <v>5997</v>
      </c>
      <c r="C6060" s="249">
        <v>144.04518304912349</v>
      </c>
    </row>
    <row r="6061" spans="2:3" x14ac:dyDescent="0.25">
      <c r="B6061" s="250">
        <v>5998</v>
      </c>
      <c r="C6061" s="249">
        <v>125.75127670880477</v>
      </c>
    </row>
    <row r="6062" spans="2:3" x14ac:dyDescent="0.25">
      <c r="B6062" s="250">
        <v>5999</v>
      </c>
      <c r="C6062" s="249">
        <v>124.50310834059164</v>
      </c>
    </row>
    <row r="6063" spans="2:3" x14ac:dyDescent="0.25">
      <c r="B6063" s="250">
        <v>6000</v>
      </c>
      <c r="C6063" s="249">
        <v>67.902279746982032</v>
      </c>
    </row>
    <row r="6064" spans="2:3" x14ac:dyDescent="0.25">
      <c r="B6064" s="250">
        <v>6001</v>
      </c>
      <c r="C6064" s="249">
        <v>132.53322059923892</v>
      </c>
    </row>
    <row r="6065" spans="2:3" x14ac:dyDescent="0.25">
      <c r="B6065" s="250">
        <v>6002</v>
      </c>
      <c r="C6065" s="249">
        <v>131.9406602115622</v>
      </c>
    </row>
    <row r="6066" spans="2:3" x14ac:dyDescent="0.25">
      <c r="B6066" s="250">
        <v>6003</v>
      </c>
      <c r="C6066" s="249">
        <v>115.76966748144851</v>
      </c>
    </row>
    <row r="6067" spans="2:3" x14ac:dyDescent="0.25">
      <c r="B6067" s="250">
        <v>6004</v>
      </c>
      <c r="C6067" s="249">
        <v>157.95923006142181</v>
      </c>
    </row>
    <row r="6068" spans="2:3" x14ac:dyDescent="0.25">
      <c r="B6068" s="250">
        <v>6005</v>
      </c>
      <c r="C6068" s="249">
        <v>107.67476939473038</v>
      </c>
    </row>
    <row r="6069" spans="2:3" x14ac:dyDescent="0.25">
      <c r="B6069" s="250">
        <v>6006</v>
      </c>
      <c r="C6069" s="249">
        <v>129.63527895095677</v>
      </c>
    </row>
    <row r="6070" spans="2:3" x14ac:dyDescent="0.25">
      <c r="B6070" s="250">
        <v>6007</v>
      </c>
      <c r="C6070" s="249">
        <v>103.31234960291644</v>
      </c>
    </row>
    <row r="6071" spans="2:3" x14ac:dyDescent="0.25">
      <c r="B6071" s="250">
        <v>6008</v>
      </c>
      <c r="C6071" s="249">
        <v>119.70813594217873</v>
      </c>
    </row>
    <row r="6072" spans="2:3" x14ac:dyDescent="0.25">
      <c r="B6072" s="250">
        <v>6009</v>
      </c>
      <c r="C6072" s="249">
        <v>120.92129080708175</v>
      </c>
    </row>
    <row r="6073" spans="2:3" x14ac:dyDescent="0.25">
      <c r="B6073" s="250">
        <v>6010</v>
      </c>
      <c r="C6073" s="249">
        <v>109.21523501751427</v>
      </c>
    </row>
    <row r="6074" spans="2:3" x14ac:dyDescent="0.25">
      <c r="B6074" s="250">
        <v>6011</v>
      </c>
      <c r="C6074" s="249">
        <v>57.540149652184041</v>
      </c>
    </row>
    <row r="6075" spans="2:3" x14ac:dyDescent="0.25">
      <c r="B6075" s="250">
        <v>6012</v>
      </c>
      <c r="C6075" s="249">
        <v>86.866508683045396</v>
      </c>
    </row>
    <row r="6076" spans="2:3" x14ac:dyDescent="0.25">
      <c r="B6076" s="250">
        <v>6013</v>
      </c>
      <c r="C6076" s="249">
        <v>110.42801862576758</v>
      </c>
    </row>
    <row r="6077" spans="2:3" x14ac:dyDescent="0.25">
      <c r="B6077" s="250">
        <v>6014</v>
      </c>
      <c r="C6077" s="249">
        <v>95.2846830866213</v>
      </c>
    </row>
    <row r="6078" spans="2:3" x14ac:dyDescent="0.25">
      <c r="B6078" s="250">
        <v>6015</v>
      </c>
      <c r="C6078" s="249">
        <v>162.25650197764315</v>
      </c>
    </row>
    <row r="6079" spans="2:3" x14ac:dyDescent="0.25">
      <c r="B6079" s="250">
        <v>6016</v>
      </c>
      <c r="C6079" s="249">
        <v>116.47474169460443</v>
      </c>
    </row>
    <row r="6080" spans="2:3" x14ac:dyDescent="0.25">
      <c r="B6080" s="250">
        <v>6017</v>
      </c>
      <c r="C6080" s="249">
        <v>130.75610026710351</v>
      </c>
    </row>
    <row r="6081" spans="2:3" x14ac:dyDescent="0.25">
      <c r="B6081" s="250">
        <v>6018</v>
      </c>
      <c r="C6081" s="249">
        <v>120.31800579986735</v>
      </c>
    </row>
    <row r="6082" spans="2:3" x14ac:dyDescent="0.25">
      <c r="B6082" s="250">
        <v>6019</v>
      </c>
      <c r="C6082" s="249">
        <v>151.56499260797531</v>
      </c>
    </row>
    <row r="6083" spans="2:3" x14ac:dyDescent="0.25">
      <c r="B6083" s="250">
        <v>6020</v>
      </c>
      <c r="C6083" s="249">
        <v>96.550989424458493</v>
      </c>
    </row>
    <row r="6084" spans="2:3" x14ac:dyDescent="0.25">
      <c r="B6084" s="250">
        <v>6021</v>
      </c>
      <c r="C6084" s="249">
        <v>90.160159508769453</v>
      </c>
    </row>
    <row r="6085" spans="2:3" x14ac:dyDescent="0.25">
      <c r="B6085" s="250">
        <v>6022</v>
      </c>
      <c r="C6085" s="249">
        <v>118.31420875207782</v>
      </c>
    </row>
    <row r="6086" spans="2:3" x14ac:dyDescent="0.25">
      <c r="B6086" s="250">
        <v>6023</v>
      </c>
      <c r="C6086" s="249">
        <v>100.14860432288316</v>
      </c>
    </row>
    <row r="6087" spans="2:3" x14ac:dyDescent="0.25">
      <c r="B6087" s="250">
        <v>6024</v>
      </c>
      <c r="C6087" s="249">
        <v>153.90864650242418</v>
      </c>
    </row>
    <row r="6088" spans="2:3" x14ac:dyDescent="0.25">
      <c r="B6088" s="250">
        <v>6025</v>
      </c>
      <c r="C6088" s="249">
        <v>118.50377505517847</v>
      </c>
    </row>
    <row r="6089" spans="2:3" x14ac:dyDescent="0.25">
      <c r="B6089" s="250">
        <v>6026</v>
      </c>
      <c r="C6089" s="249">
        <v>134.38570957353531</v>
      </c>
    </row>
    <row r="6090" spans="2:3" x14ac:dyDescent="0.25">
      <c r="B6090" s="250">
        <v>6027</v>
      </c>
      <c r="C6090" s="249">
        <v>85.25577001212443</v>
      </c>
    </row>
    <row r="6091" spans="2:3" x14ac:dyDescent="0.25">
      <c r="B6091" s="250">
        <v>6028</v>
      </c>
      <c r="C6091" s="249">
        <v>102.82358043131333</v>
      </c>
    </row>
    <row r="6092" spans="2:3" x14ac:dyDescent="0.25">
      <c r="B6092" s="250">
        <v>6029</v>
      </c>
      <c r="C6092" s="249">
        <v>91.853374318967482</v>
      </c>
    </row>
    <row r="6093" spans="2:3" x14ac:dyDescent="0.25">
      <c r="B6093" s="250">
        <v>6030</v>
      </c>
      <c r="C6093" s="249">
        <v>100.31080939051394</v>
      </c>
    </row>
    <row r="6094" spans="2:3" x14ac:dyDescent="0.25">
      <c r="B6094" s="250">
        <v>6031</v>
      </c>
      <c r="C6094" s="249">
        <v>117.46546999856585</v>
      </c>
    </row>
    <row r="6095" spans="2:3" x14ac:dyDescent="0.25">
      <c r="B6095" s="250">
        <v>6032</v>
      </c>
      <c r="C6095" s="249">
        <v>119.30882996657014</v>
      </c>
    </row>
    <row r="6096" spans="2:3" x14ac:dyDescent="0.25">
      <c r="B6096" s="250">
        <v>6033</v>
      </c>
      <c r="C6096" s="249">
        <v>165.84205044170719</v>
      </c>
    </row>
    <row r="6097" spans="2:3" x14ac:dyDescent="0.25">
      <c r="B6097" s="250">
        <v>6034</v>
      </c>
      <c r="C6097" s="249">
        <v>114.77834396307455</v>
      </c>
    </row>
    <row r="6098" spans="2:3" x14ac:dyDescent="0.25">
      <c r="B6098" s="250">
        <v>6035</v>
      </c>
      <c r="C6098" s="249">
        <v>98.813302144440115</v>
      </c>
    </row>
    <row r="6099" spans="2:3" x14ac:dyDescent="0.25">
      <c r="B6099" s="250">
        <v>6036</v>
      </c>
      <c r="C6099" s="249">
        <v>99.469576344762473</v>
      </c>
    </row>
    <row r="6100" spans="2:3" x14ac:dyDescent="0.25">
      <c r="B6100" s="250">
        <v>6037</v>
      </c>
      <c r="C6100" s="249">
        <v>112.79208375843294</v>
      </c>
    </row>
    <row r="6101" spans="2:3" x14ac:dyDescent="0.25">
      <c r="B6101" s="250">
        <v>6038</v>
      </c>
      <c r="C6101" s="249">
        <v>142.92213706187275</v>
      </c>
    </row>
    <row r="6102" spans="2:3" x14ac:dyDescent="0.25">
      <c r="B6102" s="250">
        <v>6039</v>
      </c>
      <c r="C6102" s="249">
        <v>112.60140759842959</v>
      </c>
    </row>
    <row r="6103" spans="2:3" x14ac:dyDescent="0.25">
      <c r="B6103" s="250">
        <v>6040</v>
      </c>
      <c r="C6103" s="249">
        <v>114.72043576331653</v>
      </c>
    </row>
    <row r="6104" spans="2:3" x14ac:dyDescent="0.25">
      <c r="B6104" s="250">
        <v>6041</v>
      </c>
      <c r="C6104" s="249">
        <v>114.05527299805374</v>
      </c>
    </row>
    <row r="6105" spans="2:3" x14ac:dyDescent="0.25">
      <c r="B6105" s="250">
        <v>6042</v>
      </c>
      <c r="C6105" s="249">
        <v>97.086403089997006</v>
      </c>
    </row>
    <row r="6106" spans="2:3" x14ac:dyDescent="0.25">
      <c r="B6106" s="250">
        <v>6043</v>
      </c>
      <c r="C6106" s="249">
        <v>155.59910803822709</v>
      </c>
    </row>
    <row r="6107" spans="2:3" x14ac:dyDescent="0.25">
      <c r="B6107" s="250">
        <v>6044</v>
      </c>
      <c r="C6107" s="249">
        <v>155.70015012426708</v>
      </c>
    </row>
    <row r="6108" spans="2:3" x14ac:dyDescent="0.25">
      <c r="B6108" s="250">
        <v>6045</v>
      </c>
      <c r="C6108" s="249">
        <v>144.37069790163508</v>
      </c>
    </row>
    <row r="6109" spans="2:3" x14ac:dyDescent="0.25">
      <c r="B6109" s="250">
        <v>6046</v>
      </c>
      <c r="C6109" s="249">
        <v>115.71491654414305</v>
      </c>
    </row>
    <row r="6110" spans="2:3" x14ac:dyDescent="0.25">
      <c r="B6110" s="250">
        <v>6047</v>
      </c>
      <c r="C6110" s="249">
        <v>117.361394129524</v>
      </c>
    </row>
    <row r="6111" spans="2:3" x14ac:dyDescent="0.25">
      <c r="B6111" s="250">
        <v>6048</v>
      </c>
      <c r="C6111" s="249">
        <v>125.69437369623542</v>
      </c>
    </row>
    <row r="6112" spans="2:3" x14ac:dyDescent="0.25">
      <c r="B6112" s="250">
        <v>6049</v>
      </c>
      <c r="C6112" s="249">
        <v>115.8045700025135</v>
      </c>
    </row>
    <row r="6113" spans="2:3" x14ac:dyDescent="0.25">
      <c r="B6113" s="250">
        <v>6050</v>
      </c>
      <c r="C6113" s="249">
        <v>122.53997151428675</v>
      </c>
    </row>
    <row r="6114" spans="2:3" x14ac:dyDescent="0.25">
      <c r="B6114" s="250">
        <v>6051</v>
      </c>
      <c r="C6114" s="249">
        <v>170.14170926077392</v>
      </c>
    </row>
    <row r="6115" spans="2:3" x14ac:dyDescent="0.25">
      <c r="B6115" s="250">
        <v>6052</v>
      </c>
      <c r="C6115" s="249">
        <v>111.57299558116617</v>
      </c>
    </row>
    <row r="6116" spans="2:3" x14ac:dyDescent="0.25">
      <c r="B6116" s="250">
        <v>6053</v>
      </c>
      <c r="C6116" s="249">
        <v>135.72131379515153</v>
      </c>
    </row>
    <row r="6117" spans="2:3" x14ac:dyDescent="0.25">
      <c r="B6117" s="250">
        <v>6054</v>
      </c>
      <c r="C6117" s="249">
        <v>111.21514976858825</v>
      </c>
    </row>
    <row r="6118" spans="2:3" x14ac:dyDescent="0.25">
      <c r="B6118" s="250">
        <v>6055</v>
      </c>
      <c r="C6118" s="249">
        <v>127.71440959609551</v>
      </c>
    </row>
    <row r="6119" spans="2:3" x14ac:dyDescent="0.25">
      <c r="B6119" s="250">
        <v>6056</v>
      </c>
      <c r="C6119" s="249">
        <v>106.15273346517385</v>
      </c>
    </row>
    <row r="6120" spans="2:3" x14ac:dyDescent="0.25">
      <c r="B6120" s="250">
        <v>6057</v>
      </c>
      <c r="C6120" s="249">
        <v>110.4713444854914</v>
      </c>
    </row>
    <row r="6121" spans="2:3" x14ac:dyDescent="0.25">
      <c r="B6121" s="250">
        <v>6058</v>
      </c>
      <c r="C6121" s="249">
        <v>120.41414830321557</v>
      </c>
    </row>
    <row r="6122" spans="2:3" x14ac:dyDescent="0.25">
      <c r="B6122" s="250">
        <v>6059</v>
      </c>
      <c r="C6122" s="249">
        <v>123.70682420717203</v>
      </c>
    </row>
    <row r="6123" spans="2:3" x14ac:dyDescent="0.25">
      <c r="B6123" s="250">
        <v>6060</v>
      </c>
      <c r="C6123" s="249">
        <v>144.31214561005567</v>
      </c>
    </row>
    <row r="6124" spans="2:3" x14ac:dyDescent="0.25">
      <c r="B6124" s="250">
        <v>6061</v>
      </c>
      <c r="C6124" s="249">
        <v>125.27878987532027</v>
      </c>
    </row>
    <row r="6125" spans="2:3" x14ac:dyDescent="0.25">
      <c r="B6125" s="250">
        <v>6062</v>
      </c>
      <c r="C6125" s="249">
        <v>104.70832948774152</v>
      </c>
    </row>
    <row r="6126" spans="2:3" x14ac:dyDescent="0.25">
      <c r="B6126" s="250">
        <v>6063</v>
      </c>
      <c r="C6126" s="249">
        <v>86.670410755164596</v>
      </c>
    </row>
    <row r="6127" spans="2:3" x14ac:dyDescent="0.25">
      <c r="B6127" s="250">
        <v>6064</v>
      </c>
      <c r="C6127" s="249">
        <v>132.77077102904258</v>
      </c>
    </row>
    <row r="6128" spans="2:3" x14ac:dyDescent="0.25">
      <c r="B6128" s="250">
        <v>6065</v>
      </c>
      <c r="C6128" s="249">
        <v>177.30466310114244</v>
      </c>
    </row>
    <row r="6129" spans="2:3" x14ac:dyDescent="0.25">
      <c r="B6129" s="250">
        <v>6066</v>
      </c>
      <c r="C6129" s="249">
        <v>164.15634405006486</v>
      </c>
    </row>
    <row r="6130" spans="2:3" x14ac:dyDescent="0.25">
      <c r="B6130" s="250">
        <v>6067</v>
      </c>
      <c r="C6130" s="249">
        <v>110.47018988925592</v>
      </c>
    </row>
    <row r="6131" spans="2:3" x14ac:dyDescent="0.25">
      <c r="B6131" s="250">
        <v>6068</v>
      </c>
      <c r="C6131" s="249">
        <v>122.41505836255298</v>
      </c>
    </row>
    <row r="6132" spans="2:3" x14ac:dyDescent="0.25">
      <c r="B6132" s="250">
        <v>6069</v>
      </c>
      <c r="C6132" s="249">
        <v>58.940342773278758</v>
      </c>
    </row>
    <row r="6133" spans="2:3" x14ac:dyDescent="0.25">
      <c r="B6133" s="250">
        <v>6070</v>
      </c>
      <c r="C6133" s="249">
        <v>75.828775420374711</v>
      </c>
    </row>
    <row r="6134" spans="2:3" x14ac:dyDescent="0.25">
      <c r="B6134" s="250">
        <v>6071</v>
      </c>
      <c r="C6134" s="249">
        <v>101.54374278180333</v>
      </c>
    </row>
    <row r="6135" spans="2:3" x14ac:dyDescent="0.25">
      <c r="B6135" s="250">
        <v>6072</v>
      </c>
      <c r="C6135" s="249">
        <v>163.6354902909336</v>
      </c>
    </row>
    <row r="6136" spans="2:3" x14ac:dyDescent="0.25">
      <c r="B6136" s="250">
        <v>6073</v>
      </c>
      <c r="C6136" s="249">
        <v>95.994688646784226</v>
      </c>
    </row>
    <row r="6137" spans="2:3" x14ac:dyDescent="0.25">
      <c r="B6137" s="250">
        <v>6074</v>
      </c>
      <c r="C6137" s="249">
        <v>80.776714526433778</v>
      </c>
    </row>
    <row r="6138" spans="2:3" x14ac:dyDescent="0.25">
      <c r="B6138" s="250">
        <v>6075</v>
      </c>
      <c r="C6138" s="249">
        <v>109.04896819476338</v>
      </c>
    </row>
    <row r="6139" spans="2:3" x14ac:dyDescent="0.25">
      <c r="B6139" s="250">
        <v>6076</v>
      </c>
      <c r="C6139" s="249">
        <v>139.0236481507072</v>
      </c>
    </row>
    <row r="6140" spans="2:3" x14ac:dyDescent="0.25">
      <c r="B6140" s="250">
        <v>6077</v>
      </c>
      <c r="C6140" s="249">
        <v>113.5524608988795</v>
      </c>
    </row>
    <row r="6141" spans="2:3" x14ac:dyDescent="0.25">
      <c r="B6141" s="250">
        <v>6078</v>
      </c>
      <c r="C6141" s="249">
        <v>132.84231515177413</v>
      </c>
    </row>
    <row r="6142" spans="2:3" x14ac:dyDescent="0.25">
      <c r="B6142" s="250">
        <v>6079</v>
      </c>
      <c r="C6142" s="249">
        <v>94.991722628850141</v>
      </c>
    </row>
    <row r="6143" spans="2:3" x14ac:dyDescent="0.25">
      <c r="B6143" s="250">
        <v>6080</v>
      </c>
      <c r="C6143" s="249">
        <v>117.44220515976724</v>
      </c>
    </row>
    <row r="6144" spans="2:3" x14ac:dyDescent="0.25">
      <c r="B6144" s="250">
        <v>6081</v>
      </c>
      <c r="C6144" s="249">
        <v>110.83015411207387</v>
      </c>
    </row>
    <row r="6145" spans="2:3" x14ac:dyDescent="0.25">
      <c r="B6145" s="250">
        <v>6082</v>
      </c>
      <c r="C6145" s="249">
        <v>99.338615718551978</v>
      </c>
    </row>
    <row r="6146" spans="2:3" x14ac:dyDescent="0.25">
      <c r="B6146" s="250">
        <v>6083</v>
      </c>
      <c r="C6146" s="249">
        <v>116.02616569226414</v>
      </c>
    </row>
    <row r="6147" spans="2:3" x14ac:dyDescent="0.25">
      <c r="B6147" s="250">
        <v>6084</v>
      </c>
      <c r="C6147" s="249">
        <v>125.30172412240528</v>
      </c>
    </row>
    <row r="6148" spans="2:3" x14ac:dyDescent="0.25">
      <c r="B6148" s="250">
        <v>6085</v>
      </c>
      <c r="C6148" s="249">
        <v>150.87286486792215</v>
      </c>
    </row>
    <row r="6149" spans="2:3" x14ac:dyDescent="0.25">
      <c r="B6149" s="250">
        <v>6086</v>
      </c>
      <c r="C6149" s="249">
        <v>88.440846714743955</v>
      </c>
    </row>
    <row r="6150" spans="2:3" x14ac:dyDescent="0.25">
      <c r="B6150" s="250">
        <v>6087</v>
      </c>
      <c r="C6150" s="249">
        <v>164.2057949367331</v>
      </c>
    </row>
    <row r="6151" spans="2:3" x14ac:dyDescent="0.25">
      <c r="B6151" s="250">
        <v>6088</v>
      </c>
      <c r="C6151" s="249">
        <v>164.22436320472832</v>
      </c>
    </row>
    <row r="6152" spans="2:3" x14ac:dyDescent="0.25">
      <c r="B6152" s="250">
        <v>6089</v>
      </c>
      <c r="C6152" s="249">
        <v>122.8515024677085</v>
      </c>
    </row>
    <row r="6153" spans="2:3" x14ac:dyDescent="0.25">
      <c r="B6153" s="250">
        <v>6090</v>
      </c>
      <c r="C6153" s="249">
        <v>103.68215196409636</v>
      </c>
    </row>
    <row r="6154" spans="2:3" x14ac:dyDescent="0.25">
      <c r="B6154" s="250">
        <v>6091</v>
      </c>
      <c r="C6154" s="249">
        <v>100.69740123217613</v>
      </c>
    </row>
    <row r="6155" spans="2:3" x14ac:dyDescent="0.25">
      <c r="B6155" s="250">
        <v>6092</v>
      </c>
      <c r="C6155" s="249">
        <v>94.711478845150666</v>
      </c>
    </row>
    <row r="6156" spans="2:3" x14ac:dyDescent="0.25">
      <c r="B6156" s="250">
        <v>6093</v>
      </c>
      <c r="C6156" s="249">
        <v>132.13876707695854</v>
      </c>
    </row>
    <row r="6157" spans="2:3" x14ac:dyDescent="0.25">
      <c r="B6157" s="250">
        <v>6094</v>
      </c>
      <c r="C6157" s="249">
        <v>123.69892063757295</v>
      </c>
    </row>
    <row r="6158" spans="2:3" x14ac:dyDescent="0.25">
      <c r="B6158" s="250">
        <v>6095</v>
      </c>
      <c r="C6158" s="249">
        <v>75.76968683891107</v>
      </c>
    </row>
    <row r="6159" spans="2:3" x14ac:dyDescent="0.25">
      <c r="B6159" s="250">
        <v>6096</v>
      </c>
      <c r="C6159" s="249">
        <v>119.11885658060882</v>
      </c>
    </row>
    <row r="6160" spans="2:3" x14ac:dyDescent="0.25">
      <c r="B6160" s="250">
        <v>6097</v>
      </c>
      <c r="C6160" s="249">
        <v>139.70635088599343</v>
      </c>
    </row>
    <row r="6161" spans="2:3" x14ac:dyDescent="0.25">
      <c r="B6161" s="250">
        <v>6098</v>
      </c>
      <c r="C6161" s="249">
        <v>152.24434150249036</v>
      </c>
    </row>
    <row r="6162" spans="2:3" x14ac:dyDescent="0.25">
      <c r="B6162" s="250">
        <v>6099</v>
      </c>
      <c r="C6162" s="249">
        <v>194.98649432975066</v>
      </c>
    </row>
    <row r="6163" spans="2:3" x14ac:dyDescent="0.25">
      <c r="B6163" s="250">
        <v>6100</v>
      </c>
      <c r="C6163" s="249">
        <v>139.55613032826119</v>
      </c>
    </row>
    <row r="6164" spans="2:3" x14ac:dyDescent="0.25">
      <c r="B6164" s="250">
        <v>6101</v>
      </c>
      <c r="C6164" s="249">
        <v>107.27137613623731</v>
      </c>
    </row>
    <row r="6165" spans="2:3" x14ac:dyDescent="0.25">
      <c r="B6165" s="250">
        <v>6102</v>
      </c>
      <c r="C6165" s="249">
        <v>133.17279268101439</v>
      </c>
    </row>
    <row r="6166" spans="2:3" x14ac:dyDescent="0.25">
      <c r="B6166" s="250">
        <v>6103</v>
      </c>
      <c r="C6166" s="249">
        <v>134.67104455511478</v>
      </c>
    </row>
    <row r="6167" spans="2:3" x14ac:dyDescent="0.25">
      <c r="B6167" s="250">
        <v>6104</v>
      </c>
      <c r="C6167" s="249">
        <v>149.57911955563739</v>
      </c>
    </row>
    <row r="6168" spans="2:3" x14ac:dyDescent="0.25">
      <c r="B6168" s="250">
        <v>6105</v>
      </c>
      <c r="C6168" s="249">
        <v>113.9928028806445</v>
      </c>
    </row>
    <row r="6169" spans="2:3" x14ac:dyDescent="0.25">
      <c r="B6169" s="250">
        <v>6106</v>
      </c>
      <c r="C6169" s="249">
        <v>150.77186621304469</v>
      </c>
    </row>
    <row r="6170" spans="2:3" x14ac:dyDescent="0.25">
      <c r="B6170" s="250">
        <v>6107</v>
      </c>
      <c r="C6170" s="249">
        <v>146.29556463151951</v>
      </c>
    </row>
    <row r="6171" spans="2:3" x14ac:dyDescent="0.25">
      <c r="B6171" s="250">
        <v>6108</v>
      </c>
      <c r="C6171" s="249">
        <v>51.522755038274937</v>
      </c>
    </row>
    <row r="6172" spans="2:3" x14ac:dyDescent="0.25">
      <c r="B6172" s="250">
        <v>6109</v>
      </c>
      <c r="C6172" s="249">
        <v>121.87352672083884</v>
      </c>
    </row>
    <row r="6173" spans="2:3" x14ac:dyDescent="0.25">
      <c r="B6173" s="250">
        <v>6110</v>
      </c>
      <c r="C6173" s="249">
        <v>121.68841623176394</v>
      </c>
    </row>
    <row r="6174" spans="2:3" x14ac:dyDescent="0.25">
      <c r="B6174" s="250">
        <v>6111</v>
      </c>
      <c r="C6174" s="249">
        <v>84.709871155179457</v>
      </c>
    </row>
    <row r="6175" spans="2:3" x14ac:dyDescent="0.25">
      <c r="B6175" s="250">
        <v>6112</v>
      </c>
      <c r="C6175" s="249">
        <v>94.380655374121034</v>
      </c>
    </row>
    <row r="6176" spans="2:3" x14ac:dyDescent="0.25">
      <c r="B6176" s="250">
        <v>6113</v>
      </c>
      <c r="C6176" s="249">
        <v>140.5036762292913</v>
      </c>
    </row>
    <row r="6177" spans="2:3" x14ac:dyDescent="0.25">
      <c r="B6177" s="250">
        <v>6114</v>
      </c>
      <c r="C6177" s="249">
        <v>97.688448824324155</v>
      </c>
    </row>
    <row r="6178" spans="2:3" x14ac:dyDescent="0.25">
      <c r="B6178" s="250">
        <v>6115</v>
      </c>
      <c r="C6178" s="249">
        <v>117.2971117387786</v>
      </c>
    </row>
    <row r="6179" spans="2:3" x14ac:dyDescent="0.25">
      <c r="B6179" s="250">
        <v>6116</v>
      </c>
      <c r="C6179" s="249">
        <v>117.22171282232027</v>
      </c>
    </row>
    <row r="6180" spans="2:3" x14ac:dyDescent="0.25">
      <c r="B6180" s="250">
        <v>6117</v>
      </c>
      <c r="C6180" s="249">
        <v>91.095599468202579</v>
      </c>
    </row>
    <row r="6181" spans="2:3" x14ac:dyDescent="0.25">
      <c r="B6181" s="250">
        <v>6118</v>
      </c>
      <c r="C6181" s="249">
        <v>156.12859780674552</v>
      </c>
    </row>
    <row r="6182" spans="2:3" x14ac:dyDescent="0.25">
      <c r="B6182" s="250">
        <v>6119</v>
      </c>
      <c r="C6182" s="249">
        <v>131.84865867896571</v>
      </c>
    </row>
    <row r="6183" spans="2:3" x14ac:dyDescent="0.25">
      <c r="B6183" s="250">
        <v>6120</v>
      </c>
      <c r="C6183" s="249">
        <v>134.88334630159636</v>
      </c>
    </row>
    <row r="6184" spans="2:3" x14ac:dyDescent="0.25">
      <c r="B6184" s="250">
        <v>6121</v>
      </c>
      <c r="C6184" s="249">
        <v>136.0713073208594</v>
      </c>
    </row>
    <row r="6185" spans="2:3" x14ac:dyDescent="0.25">
      <c r="B6185" s="250">
        <v>6122</v>
      </c>
      <c r="C6185" s="249">
        <v>85.316125314071698</v>
      </c>
    </row>
    <row r="6186" spans="2:3" x14ac:dyDescent="0.25">
      <c r="B6186" s="250">
        <v>6123</v>
      </c>
      <c r="C6186" s="249">
        <v>148.09869181650785</v>
      </c>
    </row>
    <row r="6187" spans="2:3" x14ac:dyDescent="0.25">
      <c r="B6187" s="250">
        <v>6124</v>
      </c>
      <c r="C6187" s="249">
        <v>146.18254191539904</v>
      </c>
    </row>
    <row r="6188" spans="2:3" x14ac:dyDescent="0.25">
      <c r="B6188" s="250">
        <v>6125</v>
      </c>
      <c r="C6188" s="249">
        <v>112.16255582636457</v>
      </c>
    </row>
    <row r="6189" spans="2:3" x14ac:dyDescent="0.25">
      <c r="B6189" s="250">
        <v>6126</v>
      </c>
      <c r="C6189" s="249">
        <v>109.26289967607882</v>
      </c>
    </row>
    <row r="6190" spans="2:3" x14ac:dyDescent="0.25">
      <c r="B6190" s="250">
        <v>6127</v>
      </c>
      <c r="C6190" s="249">
        <v>108.37877228852557</v>
      </c>
    </row>
    <row r="6191" spans="2:3" x14ac:dyDescent="0.25">
      <c r="B6191" s="250">
        <v>6128</v>
      </c>
      <c r="C6191" s="249">
        <v>128.01212689542953</v>
      </c>
    </row>
    <row r="6192" spans="2:3" x14ac:dyDescent="0.25">
      <c r="B6192" s="250">
        <v>6129</v>
      </c>
      <c r="C6192" s="249">
        <v>121.17576506167691</v>
      </c>
    </row>
    <row r="6193" spans="2:3" x14ac:dyDescent="0.25">
      <c r="B6193" s="250">
        <v>6130</v>
      </c>
      <c r="C6193" s="249">
        <v>137.52031833158114</v>
      </c>
    </row>
    <row r="6194" spans="2:3" x14ac:dyDescent="0.25">
      <c r="B6194" s="250">
        <v>6131</v>
      </c>
      <c r="C6194" s="249">
        <v>114.45540440887298</v>
      </c>
    </row>
    <row r="6195" spans="2:3" x14ac:dyDescent="0.25">
      <c r="B6195" s="250">
        <v>6132</v>
      </c>
      <c r="C6195" s="249">
        <v>122.51256204371823</v>
      </c>
    </row>
    <row r="6196" spans="2:3" x14ac:dyDescent="0.25">
      <c r="B6196" s="250">
        <v>6133</v>
      </c>
      <c r="C6196" s="249">
        <v>123.27367945117852</v>
      </c>
    </row>
    <row r="6197" spans="2:3" x14ac:dyDescent="0.25">
      <c r="B6197" s="250">
        <v>6134</v>
      </c>
      <c r="C6197" s="249">
        <v>52.523340071280828</v>
      </c>
    </row>
    <row r="6198" spans="2:3" x14ac:dyDescent="0.25">
      <c r="B6198" s="250">
        <v>6135</v>
      </c>
      <c r="C6198" s="249">
        <v>130.89769625816257</v>
      </c>
    </row>
    <row r="6199" spans="2:3" x14ac:dyDescent="0.25">
      <c r="B6199" s="250">
        <v>6136</v>
      </c>
      <c r="C6199" s="249">
        <v>165.55781790310385</v>
      </c>
    </row>
    <row r="6200" spans="2:3" x14ac:dyDescent="0.25">
      <c r="B6200" s="250">
        <v>6137</v>
      </c>
      <c r="C6200" s="249">
        <v>110.22247975937886</v>
      </c>
    </row>
    <row r="6201" spans="2:3" x14ac:dyDescent="0.25">
      <c r="B6201" s="250">
        <v>6138</v>
      </c>
      <c r="C6201" s="249">
        <v>109.90030177018961</v>
      </c>
    </row>
    <row r="6202" spans="2:3" x14ac:dyDescent="0.25">
      <c r="B6202" s="250">
        <v>6139</v>
      </c>
      <c r="C6202" s="249">
        <v>169.07661221267145</v>
      </c>
    </row>
    <row r="6203" spans="2:3" x14ac:dyDescent="0.25">
      <c r="B6203" s="250">
        <v>6140</v>
      </c>
      <c r="C6203" s="249">
        <v>125.47856187909105</v>
      </c>
    </row>
    <row r="6204" spans="2:3" x14ac:dyDescent="0.25">
      <c r="B6204" s="250">
        <v>6141</v>
      </c>
      <c r="C6204" s="249">
        <v>98.973815483578392</v>
      </c>
    </row>
    <row r="6205" spans="2:3" x14ac:dyDescent="0.25">
      <c r="B6205" s="250">
        <v>6142</v>
      </c>
      <c r="C6205" s="249">
        <v>127.9873396631304</v>
      </c>
    </row>
    <row r="6206" spans="2:3" x14ac:dyDescent="0.25">
      <c r="B6206" s="250">
        <v>6143</v>
      </c>
      <c r="C6206" s="249">
        <v>106.2361196542071</v>
      </c>
    </row>
    <row r="6207" spans="2:3" x14ac:dyDescent="0.25">
      <c r="B6207" s="250">
        <v>6144</v>
      </c>
      <c r="C6207" s="249">
        <v>100.74754906373394</v>
      </c>
    </row>
    <row r="6208" spans="2:3" x14ac:dyDescent="0.25">
      <c r="B6208" s="250">
        <v>6145</v>
      </c>
      <c r="C6208" s="249">
        <v>99.521548310050719</v>
      </c>
    </row>
    <row r="6209" spans="2:3" x14ac:dyDescent="0.25">
      <c r="B6209" s="250">
        <v>6146</v>
      </c>
      <c r="C6209" s="249">
        <v>125.72122441839977</v>
      </c>
    </row>
    <row r="6210" spans="2:3" x14ac:dyDescent="0.25">
      <c r="B6210" s="250">
        <v>6147</v>
      </c>
      <c r="C6210" s="249">
        <v>139.3097445916008</v>
      </c>
    </row>
    <row r="6211" spans="2:3" x14ac:dyDescent="0.25">
      <c r="B6211" s="250">
        <v>6148</v>
      </c>
      <c r="C6211" s="249">
        <v>135.49340232011147</v>
      </c>
    </row>
    <row r="6212" spans="2:3" x14ac:dyDescent="0.25">
      <c r="B6212" s="250">
        <v>6149</v>
      </c>
      <c r="C6212" s="249">
        <v>104.85105842076186</v>
      </c>
    </row>
    <row r="6213" spans="2:3" x14ac:dyDescent="0.25">
      <c r="B6213" s="250">
        <v>6150</v>
      </c>
      <c r="C6213" s="249">
        <v>115.22683545071166</v>
      </c>
    </row>
    <row r="6214" spans="2:3" x14ac:dyDescent="0.25">
      <c r="B6214" s="250">
        <v>6151</v>
      </c>
      <c r="C6214" s="249">
        <v>129.27188980392827</v>
      </c>
    </row>
    <row r="6215" spans="2:3" x14ac:dyDescent="0.25">
      <c r="B6215" s="250">
        <v>6152</v>
      </c>
      <c r="C6215" s="249">
        <v>112.64267230686632</v>
      </c>
    </row>
    <row r="6216" spans="2:3" x14ac:dyDescent="0.25">
      <c r="B6216" s="250">
        <v>6153</v>
      </c>
      <c r="C6216" s="249">
        <v>110.17767182119718</v>
      </c>
    </row>
    <row r="6217" spans="2:3" x14ac:dyDescent="0.25">
      <c r="B6217" s="250">
        <v>6154</v>
      </c>
      <c r="C6217" s="249">
        <v>110.17004034052978</v>
      </c>
    </row>
    <row r="6218" spans="2:3" x14ac:dyDescent="0.25">
      <c r="B6218" s="250">
        <v>6155</v>
      </c>
      <c r="C6218" s="249">
        <v>113.23584522045319</v>
      </c>
    </row>
    <row r="6219" spans="2:3" x14ac:dyDescent="0.25">
      <c r="B6219" s="250">
        <v>6156</v>
      </c>
      <c r="C6219" s="249">
        <v>122.23092048116297</v>
      </c>
    </row>
    <row r="6220" spans="2:3" x14ac:dyDescent="0.25">
      <c r="B6220" s="250">
        <v>6157</v>
      </c>
      <c r="C6220" s="249">
        <v>88.982762112487165</v>
      </c>
    </row>
    <row r="6221" spans="2:3" x14ac:dyDescent="0.25">
      <c r="B6221" s="250">
        <v>6158</v>
      </c>
      <c r="C6221" s="249">
        <v>146.64900455932175</v>
      </c>
    </row>
    <row r="6222" spans="2:3" x14ac:dyDescent="0.25">
      <c r="B6222" s="250">
        <v>6159</v>
      </c>
      <c r="C6222" s="249">
        <v>140.21289399764242</v>
      </c>
    </row>
    <row r="6223" spans="2:3" x14ac:dyDescent="0.25">
      <c r="B6223" s="250">
        <v>6160</v>
      </c>
      <c r="C6223" s="249">
        <v>138.47760086613565</v>
      </c>
    </row>
    <row r="6224" spans="2:3" x14ac:dyDescent="0.25">
      <c r="B6224" s="250">
        <v>6161</v>
      </c>
      <c r="C6224" s="249">
        <v>126.99048986181894</v>
      </c>
    </row>
    <row r="6225" spans="2:3" x14ac:dyDescent="0.25">
      <c r="B6225" s="250">
        <v>6162</v>
      </c>
      <c r="C6225" s="249">
        <v>95.260591009458906</v>
      </c>
    </row>
    <row r="6226" spans="2:3" x14ac:dyDescent="0.25">
      <c r="B6226" s="250">
        <v>6163</v>
      </c>
      <c r="C6226" s="249">
        <v>119.24000442663089</v>
      </c>
    </row>
    <row r="6227" spans="2:3" x14ac:dyDescent="0.25">
      <c r="B6227" s="250">
        <v>6164</v>
      </c>
      <c r="C6227" s="249">
        <v>134.90708904134252</v>
      </c>
    </row>
    <row r="6228" spans="2:3" x14ac:dyDescent="0.25">
      <c r="B6228" s="250">
        <v>6165</v>
      </c>
      <c r="C6228" s="249">
        <v>129.13586273888032</v>
      </c>
    </row>
    <row r="6229" spans="2:3" x14ac:dyDescent="0.25">
      <c r="B6229" s="250">
        <v>6166</v>
      </c>
      <c r="C6229" s="249">
        <v>89.911132699127862</v>
      </c>
    </row>
    <row r="6230" spans="2:3" x14ac:dyDescent="0.25">
      <c r="B6230" s="250">
        <v>6167</v>
      </c>
      <c r="C6230" s="249">
        <v>100.85519497446941</v>
      </c>
    </row>
    <row r="6231" spans="2:3" x14ac:dyDescent="0.25">
      <c r="B6231" s="250">
        <v>6168</v>
      </c>
      <c r="C6231" s="249">
        <v>130.46045487195622</v>
      </c>
    </row>
    <row r="6232" spans="2:3" x14ac:dyDescent="0.25">
      <c r="B6232" s="250">
        <v>6169</v>
      </c>
      <c r="C6232" s="249">
        <v>93.929166496738006</v>
      </c>
    </row>
    <row r="6233" spans="2:3" x14ac:dyDescent="0.25">
      <c r="B6233" s="250">
        <v>6170</v>
      </c>
      <c r="C6233" s="249">
        <v>98.511880364254779</v>
      </c>
    </row>
    <row r="6234" spans="2:3" x14ac:dyDescent="0.25">
      <c r="B6234" s="250">
        <v>6171</v>
      </c>
      <c r="C6234" s="249">
        <v>127.32006958665082</v>
      </c>
    </row>
    <row r="6235" spans="2:3" x14ac:dyDescent="0.25">
      <c r="B6235" s="250">
        <v>6172</v>
      </c>
      <c r="C6235" s="249">
        <v>61.349099620875592</v>
      </c>
    </row>
    <row r="6236" spans="2:3" x14ac:dyDescent="0.25">
      <c r="B6236" s="250">
        <v>6173</v>
      </c>
      <c r="C6236" s="249">
        <v>99.333882915037535</v>
      </c>
    </row>
    <row r="6237" spans="2:3" x14ac:dyDescent="0.25">
      <c r="B6237" s="250">
        <v>6174</v>
      </c>
      <c r="C6237" s="249">
        <v>123.70985382460593</v>
      </c>
    </row>
    <row r="6238" spans="2:3" x14ac:dyDescent="0.25">
      <c r="B6238" s="250">
        <v>6175</v>
      </c>
      <c r="C6238" s="249">
        <v>128.07910277261243</v>
      </c>
    </row>
    <row r="6239" spans="2:3" x14ac:dyDescent="0.25">
      <c r="B6239" s="250">
        <v>6176</v>
      </c>
      <c r="C6239" s="249">
        <v>124.04935900336339</v>
      </c>
    </row>
    <row r="6240" spans="2:3" x14ac:dyDescent="0.25">
      <c r="B6240" s="250">
        <v>6177</v>
      </c>
      <c r="C6240" s="249">
        <v>142.67162781417602</v>
      </c>
    </row>
    <row r="6241" spans="2:3" x14ac:dyDescent="0.25">
      <c r="B6241" s="250">
        <v>6178</v>
      </c>
      <c r="C6241" s="249">
        <v>141.01635804988555</v>
      </c>
    </row>
    <row r="6242" spans="2:3" x14ac:dyDescent="0.25">
      <c r="B6242" s="250">
        <v>6179</v>
      </c>
      <c r="C6242" s="249">
        <v>94.889453931183937</v>
      </c>
    </row>
    <row r="6243" spans="2:3" x14ac:dyDescent="0.25">
      <c r="B6243" s="250">
        <v>6180</v>
      </c>
      <c r="C6243" s="249">
        <v>105.68984091049035</v>
      </c>
    </row>
    <row r="6244" spans="2:3" x14ac:dyDescent="0.25">
      <c r="B6244" s="250">
        <v>6181</v>
      </c>
      <c r="C6244" s="249">
        <v>167.29228648645091</v>
      </c>
    </row>
    <row r="6245" spans="2:3" x14ac:dyDescent="0.25">
      <c r="B6245" s="250">
        <v>6182</v>
      </c>
      <c r="C6245" s="249">
        <v>102.32462753677682</v>
      </c>
    </row>
    <row r="6246" spans="2:3" x14ac:dyDescent="0.25">
      <c r="B6246" s="250">
        <v>6183</v>
      </c>
      <c r="C6246" s="249">
        <v>144.59101144934039</v>
      </c>
    </row>
    <row r="6247" spans="2:3" x14ac:dyDescent="0.25">
      <c r="B6247" s="250">
        <v>6184</v>
      </c>
      <c r="C6247" s="249">
        <v>109.8656400929585</v>
      </c>
    </row>
    <row r="6248" spans="2:3" x14ac:dyDescent="0.25">
      <c r="B6248" s="250">
        <v>6185</v>
      </c>
      <c r="C6248" s="249">
        <v>165.64774619251537</v>
      </c>
    </row>
    <row r="6249" spans="2:3" x14ac:dyDescent="0.25">
      <c r="B6249" s="250">
        <v>6186</v>
      </c>
      <c r="C6249" s="249">
        <v>99.587987472433525</v>
      </c>
    </row>
    <row r="6250" spans="2:3" x14ac:dyDescent="0.25">
      <c r="B6250" s="250">
        <v>6187</v>
      </c>
      <c r="C6250" s="249">
        <v>136.57191146870102</v>
      </c>
    </row>
    <row r="6251" spans="2:3" x14ac:dyDescent="0.25">
      <c r="B6251" s="250">
        <v>6188</v>
      </c>
      <c r="C6251" s="249">
        <v>138.7547842085437</v>
      </c>
    </row>
    <row r="6252" spans="2:3" x14ac:dyDescent="0.25">
      <c r="B6252" s="250">
        <v>6189</v>
      </c>
      <c r="C6252" s="249">
        <v>105.79364368971805</v>
      </c>
    </row>
    <row r="6253" spans="2:3" x14ac:dyDescent="0.25">
      <c r="B6253" s="250">
        <v>6190</v>
      </c>
      <c r="C6253" s="249">
        <v>119.08193183586665</v>
      </c>
    </row>
    <row r="6254" spans="2:3" x14ac:dyDescent="0.25">
      <c r="B6254" s="250">
        <v>6191</v>
      </c>
      <c r="C6254" s="249">
        <v>115.82110871128496</v>
      </c>
    </row>
    <row r="6255" spans="2:3" x14ac:dyDescent="0.25">
      <c r="B6255" s="250">
        <v>6192</v>
      </c>
      <c r="C6255" s="249">
        <v>94.200877529350038</v>
      </c>
    </row>
    <row r="6256" spans="2:3" x14ac:dyDescent="0.25">
      <c r="B6256" s="250">
        <v>6193</v>
      </c>
      <c r="C6256" s="249">
        <v>111.82825861477305</v>
      </c>
    </row>
    <row r="6257" spans="2:3" x14ac:dyDescent="0.25">
      <c r="B6257" s="250">
        <v>6194</v>
      </c>
      <c r="C6257" s="249">
        <v>122.67114426086663</v>
      </c>
    </row>
    <row r="6258" spans="2:3" x14ac:dyDescent="0.25">
      <c r="B6258" s="250">
        <v>6195</v>
      </c>
      <c r="C6258" s="249">
        <v>120.24574471993061</v>
      </c>
    </row>
    <row r="6259" spans="2:3" x14ac:dyDescent="0.25">
      <c r="B6259" s="250">
        <v>6196</v>
      </c>
      <c r="C6259" s="249">
        <v>122.61467752106995</v>
      </c>
    </row>
    <row r="6260" spans="2:3" x14ac:dyDescent="0.25">
      <c r="B6260" s="250">
        <v>6197</v>
      </c>
      <c r="C6260" s="249">
        <v>107.76041831407022</v>
      </c>
    </row>
    <row r="6261" spans="2:3" x14ac:dyDescent="0.25">
      <c r="B6261" s="250">
        <v>6198</v>
      </c>
      <c r="C6261" s="249">
        <v>112.71380526143568</v>
      </c>
    </row>
    <row r="6262" spans="2:3" x14ac:dyDescent="0.25">
      <c r="B6262" s="250">
        <v>6199</v>
      </c>
      <c r="C6262" s="249">
        <v>120.27426443580957</v>
      </c>
    </row>
    <row r="6263" spans="2:3" x14ac:dyDescent="0.25">
      <c r="B6263" s="250">
        <v>6200</v>
      </c>
      <c r="C6263" s="249">
        <v>131.13792600423</v>
      </c>
    </row>
    <row r="6264" spans="2:3" x14ac:dyDescent="0.25">
      <c r="B6264" s="250">
        <v>6201</v>
      </c>
      <c r="C6264" s="249">
        <v>113.61177521971749</v>
      </c>
    </row>
    <row r="6265" spans="2:3" x14ac:dyDescent="0.25">
      <c r="B6265" s="250">
        <v>6202</v>
      </c>
      <c r="C6265" s="249">
        <v>121.21373969737208</v>
      </c>
    </row>
    <row r="6266" spans="2:3" x14ac:dyDescent="0.25">
      <c r="B6266" s="250">
        <v>6203</v>
      </c>
      <c r="C6266" s="249">
        <v>96.595080564160696</v>
      </c>
    </row>
    <row r="6267" spans="2:3" x14ac:dyDescent="0.25">
      <c r="B6267" s="250">
        <v>6204</v>
      </c>
      <c r="C6267" s="249">
        <v>134.89251220768389</v>
      </c>
    </row>
    <row r="6268" spans="2:3" x14ac:dyDescent="0.25">
      <c r="B6268" s="250">
        <v>6205</v>
      </c>
      <c r="C6268" s="249">
        <v>90.239300036900119</v>
      </c>
    </row>
    <row r="6269" spans="2:3" x14ac:dyDescent="0.25">
      <c r="B6269" s="250">
        <v>6206</v>
      </c>
      <c r="C6269" s="249">
        <v>107.25372995521712</v>
      </c>
    </row>
    <row r="6270" spans="2:3" x14ac:dyDescent="0.25">
      <c r="B6270" s="250">
        <v>6207</v>
      </c>
      <c r="C6270" s="249">
        <v>112.90462711578786</v>
      </c>
    </row>
    <row r="6271" spans="2:3" x14ac:dyDescent="0.25">
      <c r="B6271" s="250">
        <v>6208</v>
      </c>
      <c r="C6271" s="249">
        <v>133.99144798640748</v>
      </c>
    </row>
    <row r="6272" spans="2:3" x14ac:dyDescent="0.25">
      <c r="B6272" s="250">
        <v>6209</v>
      </c>
      <c r="C6272" s="249">
        <v>81.499571261566587</v>
      </c>
    </row>
    <row r="6273" spans="2:3" x14ac:dyDescent="0.25">
      <c r="B6273" s="250">
        <v>6210</v>
      </c>
      <c r="C6273" s="249">
        <v>129.27173134450905</v>
      </c>
    </row>
    <row r="6274" spans="2:3" x14ac:dyDescent="0.25">
      <c r="B6274" s="250">
        <v>6211</v>
      </c>
      <c r="C6274" s="249">
        <v>147.35189485632816</v>
      </c>
    </row>
    <row r="6275" spans="2:3" x14ac:dyDescent="0.25">
      <c r="B6275" s="250">
        <v>6212</v>
      </c>
      <c r="C6275" s="249">
        <v>131.70933670507847</v>
      </c>
    </row>
    <row r="6276" spans="2:3" x14ac:dyDescent="0.25">
      <c r="B6276" s="250">
        <v>6213</v>
      </c>
      <c r="C6276" s="249">
        <v>120.16243053861055</v>
      </c>
    </row>
    <row r="6277" spans="2:3" x14ac:dyDescent="0.25">
      <c r="B6277" s="250">
        <v>6214</v>
      </c>
      <c r="C6277" s="249">
        <v>92.126155121140386</v>
      </c>
    </row>
    <row r="6278" spans="2:3" x14ac:dyDescent="0.25">
      <c r="B6278" s="250">
        <v>6215</v>
      </c>
      <c r="C6278" s="249">
        <v>106.02509270200036</v>
      </c>
    </row>
    <row r="6279" spans="2:3" x14ac:dyDescent="0.25">
      <c r="B6279" s="250">
        <v>6216</v>
      </c>
      <c r="C6279" s="249">
        <v>113.4766070407935</v>
      </c>
    </row>
    <row r="6280" spans="2:3" x14ac:dyDescent="0.25">
      <c r="B6280" s="250">
        <v>6217</v>
      </c>
      <c r="C6280" s="249">
        <v>129.47361267606027</v>
      </c>
    </row>
    <row r="6281" spans="2:3" x14ac:dyDescent="0.25">
      <c r="B6281" s="250">
        <v>6218</v>
      </c>
      <c r="C6281" s="249">
        <v>111.34752612615728</v>
      </c>
    </row>
    <row r="6282" spans="2:3" x14ac:dyDescent="0.25">
      <c r="B6282" s="250">
        <v>6219</v>
      </c>
      <c r="C6282" s="249">
        <v>99.102667574664309</v>
      </c>
    </row>
    <row r="6283" spans="2:3" x14ac:dyDescent="0.25">
      <c r="B6283" s="250">
        <v>6220</v>
      </c>
      <c r="C6283" s="249">
        <v>119.69991521151304</v>
      </c>
    </row>
    <row r="6284" spans="2:3" x14ac:dyDescent="0.25">
      <c r="B6284" s="250">
        <v>6221</v>
      </c>
      <c r="C6284" s="249">
        <v>106.19671626970279</v>
      </c>
    </row>
    <row r="6285" spans="2:3" x14ac:dyDescent="0.25">
      <c r="B6285" s="250">
        <v>6222</v>
      </c>
      <c r="C6285" s="249">
        <v>153.83819117679104</v>
      </c>
    </row>
    <row r="6286" spans="2:3" x14ac:dyDescent="0.25">
      <c r="B6286" s="250">
        <v>6223</v>
      </c>
      <c r="C6286" s="249">
        <v>124.82337798563006</v>
      </c>
    </row>
    <row r="6287" spans="2:3" x14ac:dyDescent="0.25">
      <c r="B6287" s="250">
        <v>6224</v>
      </c>
      <c r="C6287" s="249">
        <v>123.68193066023355</v>
      </c>
    </row>
    <row r="6288" spans="2:3" x14ac:dyDescent="0.25">
      <c r="B6288" s="250">
        <v>6225</v>
      </c>
      <c r="C6288" s="249">
        <v>132.59457614720816</v>
      </c>
    </row>
    <row r="6289" spans="2:3" x14ac:dyDescent="0.25">
      <c r="B6289" s="250">
        <v>6226</v>
      </c>
      <c r="C6289" s="249">
        <v>106.75285213489691</v>
      </c>
    </row>
    <row r="6290" spans="2:3" x14ac:dyDescent="0.25">
      <c r="B6290" s="250">
        <v>6227</v>
      </c>
      <c r="C6290" s="249">
        <v>106.63771720516614</v>
      </c>
    </row>
    <row r="6291" spans="2:3" x14ac:dyDescent="0.25">
      <c r="B6291" s="250">
        <v>6228</v>
      </c>
      <c r="C6291" s="249">
        <v>157.00860762012627</v>
      </c>
    </row>
    <row r="6292" spans="2:3" x14ac:dyDescent="0.25">
      <c r="B6292" s="250">
        <v>6229</v>
      </c>
      <c r="C6292" s="249">
        <v>152.40856363385899</v>
      </c>
    </row>
    <row r="6293" spans="2:3" x14ac:dyDescent="0.25">
      <c r="B6293" s="250">
        <v>6230</v>
      </c>
      <c r="C6293" s="249">
        <v>58.493344846394407</v>
      </c>
    </row>
    <row r="6294" spans="2:3" x14ac:dyDescent="0.25">
      <c r="B6294" s="250">
        <v>6231</v>
      </c>
      <c r="C6294" s="249">
        <v>113.04168635895155</v>
      </c>
    </row>
    <row r="6295" spans="2:3" x14ac:dyDescent="0.25">
      <c r="B6295" s="250">
        <v>6232</v>
      </c>
      <c r="C6295" s="249">
        <v>125.18709999402103</v>
      </c>
    </row>
    <row r="6296" spans="2:3" x14ac:dyDescent="0.25">
      <c r="B6296" s="250">
        <v>6233</v>
      </c>
      <c r="C6296" s="249">
        <v>104.76781735783102</v>
      </c>
    </row>
    <row r="6297" spans="2:3" x14ac:dyDescent="0.25">
      <c r="B6297" s="250">
        <v>6234</v>
      </c>
      <c r="C6297" s="249">
        <v>109.13121066462413</v>
      </c>
    </row>
    <row r="6298" spans="2:3" x14ac:dyDescent="0.25">
      <c r="B6298" s="250">
        <v>6235</v>
      </c>
      <c r="C6298" s="249">
        <v>129.29388656041138</v>
      </c>
    </row>
    <row r="6299" spans="2:3" x14ac:dyDescent="0.25">
      <c r="B6299" s="250">
        <v>6236</v>
      </c>
      <c r="C6299" s="249">
        <v>104.99752239166887</v>
      </c>
    </row>
    <row r="6300" spans="2:3" x14ac:dyDescent="0.25">
      <c r="B6300" s="250">
        <v>6237</v>
      </c>
      <c r="C6300" s="249">
        <v>120.1302411142467</v>
      </c>
    </row>
    <row r="6301" spans="2:3" x14ac:dyDescent="0.25">
      <c r="B6301" s="250">
        <v>6238</v>
      </c>
      <c r="C6301" s="249">
        <v>107.23809367455218</v>
      </c>
    </row>
    <row r="6302" spans="2:3" x14ac:dyDescent="0.25">
      <c r="B6302" s="250">
        <v>6239</v>
      </c>
      <c r="C6302" s="249">
        <v>130.09533651334701</v>
      </c>
    </row>
    <row r="6303" spans="2:3" x14ac:dyDescent="0.25">
      <c r="B6303" s="250">
        <v>6240</v>
      </c>
      <c r="C6303" s="249">
        <v>141.93221382452811</v>
      </c>
    </row>
    <row r="6304" spans="2:3" x14ac:dyDescent="0.25">
      <c r="B6304" s="250">
        <v>6241</v>
      </c>
      <c r="C6304" s="249">
        <v>95.516319085677651</v>
      </c>
    </row>
    <row r="6305" spans="2:3" x14ac:dyDescent="0.25">
      <c r="B6305" s="250">
        <v>6242</v>
      </c>
      <c r="C6305" s="249">
        <v>165.17018553373293</v>
      </c>
    </row>
    <row r="6306" spans="2:3" x14ac:dyDescent="0.25">
      <c r="B6306" s="250">
        <v>6243</v>
      </c>
      <c r="C6306" s="249">
        <v>146.72103617548373</v>
      </c>
    </row>
    <row r="6307" spans="2:3" x14ac:dyDescent="0.25">
      <c r="B6307" s="250">
        <v>6244</v>
      </c>
      <c r="C6307" s="249">
        <v>98.847312342123075</v>
      </c>
    </row>
    <row r="6308" spans="2:3" x14ac:dyDescent="0.25">
      <c r="B6308" s="250">
        <v>6245</v>
      </c>
      <c r="C6308" s="249">
        <v>111.59576606381385</v>
      </c>
    </row>
    <row r="6309" spans="2:3" x14ac:dyDescent="0.25">
      <c r="B6309" s="250">
        <v>6246</v>
      </c>
      <c r="C6309" s="249">
        <v>123.77771613729573</v>
      </c>
    </row>
    <row r="6310" spans="2:3" x14ac:dyDescent="0.25">
      <c r="B6310" s="250">
        <v>6247</v>
      </c>
      <c r="C6310" s="249">
        <v>145.87583804414524</v>
      </c>
    </row>
    <row r="6311" spans="2:3" x14ac:dyDescent="0.25">
      <c r="B6311" s="250">
        <v>6248</v>
      </c>
      <c r="C6311" s="249">
        <v>118.77444845716212</v>
      </c>
    </row>
    <row r="6312" spans="2:3" x14ac:dyDescent="0.25">
      <c r="B6312" s="250">
        <v>6249</v>
      </c>
      <c r="C6312" s="249">
        <v>154.65612236446168</v>
      </c>
    </row>
    <row r="6313" spans="2:3" x14ac:dyDescent="0.25">
      <c r="B6313" s="250">
        <v>6250</v>
      </c>
      <c r="C6313" s="249">
        <v>101.70617041738504</v>
      </c>
    </row>
    <row r="6314" spans="2:3" x14ac:dyDescent="0.25">
      <c r="B6314" s="250">
        <v>6251</v>
      </c>
      <c r="C6314" s="249">
        <v>137.18446147319867</v>
      </c>
    </row>
    <row r="6315" spans="2:3" x14ac:dyDescent="0.25">
      <c r="B6315" s="250">
        <v>6252</v>
      </c>
      <c r="C6315" s="249">
        <v>112.03848656602518</v>
      </c>
    </row>
    <row r="6316" spans="2:3" x14ac:dyDescent="0.25">
      <c r="B6316" s="250">
        <v>6253</v>
      </c>
      <c r="C6316" s="249">
        <v>127.9891401438728</v>
      </c>
    </row>
    <row r="6317" spans="2:3" x14ac:dyDescent="0.25">
      <c r="B6317" s="250">
        <v>6254</v>
      </c>
      <c r="C6317" s="249">
        <v>128.57861072204787</v>
      </c>
    </row>
    <row r="6318" spans="2:3" x14ac:dyDescent="0.25">
      <c r="B6318" s="250">
        <v>6255</v>
      </c>
      <c r="C6318" s="249">
        <v>109.42213605697482</v>
      </c>
    </row>
    <row r="6319" spans="2:3" x14ac:dyDescent="0.25">
      <c r="B6319" s="250">
        <v>6256</v>
      </c>
      <c r="C6319" s="249">
        <v>147.49797686103724</v>
      </c>
    </row>
    <row r="6320" spans="2:3" x14ac:dyDescent="0.25">
      <c r="B6320" s="250">
        <v>6257</v>
      </c>
      <c r="C6320" s="249">
        <v>126.56921075997785</v>
      </c>
    </row>
    <row r="6321" spans="2:3" x14ac:dyDescent="0.25">
      <c r="B6321" s="250">
        <v>6258</v>
      </c>
      <c r="C6321" s="249">
        <v>146.9302138998116</v>
      </c>
    </row>
    <row r="6322" spans="2:3" x14ac:dyDescent="0.25">
      <c r="B6322" s="250">
        <v>6259</v>
      </c>
      <c r="C6322" s="249">
        <v>133.94977215322996</v>
      </c>
    </row>
    <row r="6323" spans="2:3" x14ac:dyDescent="0.25">
      <c r="B6323" s="250">
        <v>6260</v>
      </c>
      <c r="C6323" s="249">
        <v>128.8419620715089</v>
      </c>
    </row>
    <row r="6324" spans="2:3" x14ac:dyDescent="0.25">
      <c r="B6324" s="250">
        <v>6261</v>
      </c>
      <c r="C6324" s="249">
        <v>113.3364563874261</v>
      </c>
    </row>
    <row r="6325" spans="2:3" x14ac:dyDescent="0.25">
      <c r="B6325" s="250">
        <v>6262</v>
      </c>
      <c r="C6325" s="249">
        <v>99.391597031159506</v>
      </c>
    </row>
    <row r="6326" spans="2:3" x14ac:dyDescent="0.25">
      <c r="B6326" s="250">
        <v>6263</v>
      </c>
      <c r="C6326" s="249">
        <v>166.30391900108847</v>
      </c>
    </row>
    <row r="6327" spans="2:3" x14ac:dyDescent="0.25">
      <c r="B6327" s="250">
        <v>6264</v>
      </c>
      <c r="C6327" s="249">
        <v>124.45614183737705</v>
      </c>
    </row>
    <row r="6328" spans="2:3" x14ac:dyDescent="0.25">
      <c r="B6328" s="250">
        <v>6265</v>
      </c>
      <c r="C6328" s="249">
        <v>160.32910059297501</v>
      </c>
    </row>
    <row r="6329" spans="2:3" x14ac:dyDescent="0.25">
      <c r="B6329" s="250">
        <v>6266</v>
      </c>
      <c r="C6329" s="249">
        <v>136.80606439815097</v>
      </c>
    </row>
    <row r="6330" spans="2:3" x14ac:dyDescent="0.25">
      <c r="B6330" s="250">
        <v>6267</v>
      </c>
      <c r="C6330" s="249">
        <v>137.83615995115198</v>
      </c>
    </row>
    <row r="6331" spans="2:3" x14ac:dyDescent="0.25">
      <c r="B6331" s="250">
        <v>6268</v>
      </c>
      <c r="C6331" s="249">
        <v>125.21521598470194</v>
      </c>
    </row>
    <row r="6332" spans="2:3" x14ac:dyDescent="0.25">
      <c r="B6332" s="250">
        <v>6269</v>
      </c>
      <c r="C6332" s="249">
        <v>116.19773998900992</v>
      </c>
    </row>
    <row r="6333" spans="2:3" x14ac:dyDescent="0.25">
      <c r="B6333" s="250">
        <v>6270</v>
      </c>
      <c r="C6333" s="249">
        <v>76.923645185537325</v>
      </c>
    </row>
    <row r="6334" spans="2:3" x14ac:dyDescent="0.25">
      <c r="B6334" s="250">
        <v>6271</v>
      </c>
      <c r="C6334" s="249">
        <v>69.202915692150441</v>
      </c>
    </row>
    <row r="6335" spans="2:3" x14ac:dyDescent="0.25">
      <c r="B6335" s="250">
        <v>6272</v>
      </c>
      <c r="C6335" s="249">
        <v>136.80410246938322</v>
      </c>
    </row>
    <row r="6336" spans="2:3" x14ac:dyDescent="0.25">
      <c r="B6336" s="250">
        <v>6273</v>
      </c>
      <c r="C6336" s="249">
        <v>119.73684910326637</v>
      </c>
    </row>
    <row r="6337" spans="2:3" x14ac:dyDescent="0.25">
      <c r="B6337" s="250">
        <v>6274</v>
      </c>
      <c r="C6337" s="249">
        <v>111.92960660740484</v>
      </c>
    </row>
    <row r="6338" spans="2:3" x14ac:dyDescent="0.25">
      <c r="B6338" s="250">
        <v>6275</v>
      </c>
      <c r="C6338" s="249">
        <v>90.719214750416512</v>
      </c>
    </row>
    <row r="6339" spans="2:3" x14ac:dyDescent="0.25">
      <c r="B6339" s="250">
        <v>6276</v>
      </c>
      <c r="C6339" s="249">
        <v>128.94104634305086</v>
      </c>
    </row>
    <row r="6340" spans="2:3" x14ac:dyDescent="0.25">
      <c r="B6340" s="250">
        <v>6277</v>
      </c>
      <c r="C6340" s="249">
        <v>137.00418658055759</v>
      </c>
    </row>
    <row r="6341" spans="2:3" x14ac:dyDescent="0.25">
      <c r="B6341" s="250">
        <v>6278</v>
      </c>
      <c r="C6341" s="249">
        <v>116.6874811363852</v>
      </c>
    </row>
    <row r="6342" spans="2:3" x14ac:dyDescent="0.25">
      <c r="B6342" s="250">
        <v>6279</v>
      </c>
      <c r="C6342" s="249">
        <v>122.15244588362479</v>
      </c>
    </row>
    <row r="6343" spans="2:3" x14ac:dyDescent="0.25">
      <c r="B6343" s="250">
        <v>6280</v>
      </c>
      <c r="C6343" s="249">
        <v>153.48939571198798</v>
      </c>
    </row>
    <row r="6344" spans="2:3" x14ac:dyDescent="0.25">
      <c r="B6344" s="250">
        <v>6281</v>
      </c>
      <c r="C6344" s="249">
        <v>109.2910446844532</v>
      </c>
    </row>
    <row r="6345" spans="2:3" x14ac:dyDescent="0.25">
      <c r="B6345" s="250">
        <v>6282</v>
      </c>
      <c r="C6345" s="249">
        <v>129.23720039913741</v>
      </c>
    </row>
    <row r="6346" spans="2:3" x14ac:dyDescent="0.25">
      <c r="B6346" s="250">
        <v>6283</v>
      </c>
      <c r="C6346" s="249">
        <v>95.288270791439032</v>
      </c>
    </row>
    <row r="6347" spans="2:3" x14ac:dyDescent="0.25">
      <c r="B6347" s="250">
        <v>6284</v>
      </c>
      <c r="C6347" s="249">
        <v>87.108554037258898</v>
      </c>
    </row>
    <row r="6348" spans="2:3" x14ac:dyDescent="0.25">
      <c r="B6348" s="250">
        <v>6285</v>
      </c>
      <c r="C6348" s="249">
        <v>62.219759452140096</v>
      </c>
    </row>
    <row r="6349" spans="2:3" x14ac:dyDescent="0.25">
      <c r="B6349" s="250">
        <v>6286</v>
      </c>
      <c r="C6349" s="249">
        <v>117.6961402364327</v>
      </c>
    </row>
    <row r="6350" spans="2:3" x14ac:dyDescent="0.25">
      <c r="B6350" s="250">
        <v>6287</v>
      </c>
      <c r="C6350" s="249">
        <v>158.74731919621777</v>
      </c>
    </row>
    <row r="6351" spans="2:3" x14ac:dyDescent="0.25">
      <c r="B6351" s="250">
        <v>6288</v>
      </c>
      <c r="C6351" s="249">
        <v>124.62078719864428</v>
      </c>
    </row>
    <row r="6352" spans="2:3" x14ac:dyDescent="0.25">
      <c r="B6352" s="250">
        <v>6289</v>
      </c>
      <c r="C6352" s="249">
        <v>122.78810186111727</v>
      </c>
    </row>
    <row r="6353" spans="2:3" x14ac:dyDescent="0.25">
      <c r="B6353" s="250">
        <v>6290</v>
      </c>
      <c r="C6353" s="249">
        <v>125.22719223244603</v>
      </c>
    </row>
    <row r="6354" spans="2:3" x14ac:dyDescent="0.25">
      <c r="B6354" s="250">
        <v>6291</v>
      </c>
      <c r="C6354" s="249">
        <v>114.80976397492611</v>
      </c>
    </row>
    <row r="6355" spans="2:3" x14ac:dyDescent="0.25">
      <c r="B6355" s="250">
        <v>6292</v>
      </c>
      <c r="C6355" s="249">
        <v>123.35575122969787</v>
      </c>
    </row>
    <row r="6356" spans="2:3" x14ac:dyDescent="0.25">
      <c r="B6356" s="250">
        <v>6293</v>
      </c>
      <c r="C6356" s="249">
        <v>176.51391346846478</v>
      </c>
    </row>
    <row r="6357" spans="2:3" x14ac:dyDescent="0.25">
      <c r="B6357" s="250">
        <v>6294</v>
      </c>
      <c r="C6357" s="249">
        <v>142.49874469989541</v>
      </c>
    </row>
    <row r="6358" spans="2:3" x14ac:dyDescent="0.25">
      <c r="B6358" s="250">
        <v>6295</v>
      </c>
      <c r="C6358" s="249">
        <v>126.1371171022173</v>
      </c>
    </row>
    <row r="6359" spans="2:3" x14ac:dyDescent="0.25">
      <c r="B6359" s="250">
        <v>6296</v>
      </c>
      <c r="C6359" s="249">
        <v>147.30759479458382</v>
      </c>
    </row>
    <row r="6360" spans="2:3" x14ac:dyDescent="0.25">
      <c r="B6360" s="250">
        <v>6297</v>
      </c>
      <c r="C6360" s="249">
        <v>126.35553098525425</v>
      </c>
    </row>
    <row r="6361" spans="2:3" x14ac:dyDescent="0.25">
      <c r="B6361" s="250">
        <v>6298</v>
      </c>
      <c r="C6361" s="249">
        <v>106.62555959810888</v>
      </c>
    </row>
    <row r="6362" spans="2:3" x14ac:dyDescent="0.25">
      <c r="B6362" s="250">
        <v>6299</v>
      </c>
      <c r="C6362" s="249">
        <v>117.49518866780105</v>
      </c>
    </row>
    <row r="6363" spans="2:3" x14ac:dyDescent="0.25">
      <c r="B6363" s="250">
        <v>6300</v>
      </c>
      <c r="C6363" s="249">
        <v>124.07630865033791</v>
      </c>
    </row>
    <row r="6364" spans="2:3" x14ac:dyDescent="0.25">
      <c r="B6364" s="250">
        <v>6301</v>
      </c>
      <c r="C6364" s="249">
        <v>107.95368257193743</v>
      </c>
    </row>
    <row r="6365" spans="2:3" x14ac:dyDescent="0.25">
      <c r="B6365" s="250">
        <v>6302</v>
      </c>
      <c r="C6365" s="249">
        <v>117.8575709651855</v>
      </c>
    </row>
    <row r="6366" spans="2:3" x14ac:dyDescent="0.25">
      <c r="B6366" s="250">
        <v>6303</v>
      </c>
      <c r="C6366" s="249">
        <v>134.71225875633996</v>
      </c>
    </row>
    <row r="6367" spans="2:3" x14ac:dyDescent="0.25">
      <c r="B6367" s="250">
        <v>6304</v>
      </c>
      <c r="C6367" s="249">
        <v>115.93270700469522</v>
      </c>
    </row>
    <row r="6368" spans="2:3" x14ac:dyDescent="0.25">
      <c r="B6368" s="250">
        <v>6305</v>
      </c>
      <c r="C6368" s="249">
        <v>129.7413001300267</v>
      </c>
    </row>
    <row r="6369" spans="2:3" x14ac:dyDescent="0.25">
      <c r="B6369" s="250">
        <v>6306</v>
      </c>
      <c r="C6369" s="249">
        <v>105.20639436536953</v>
      </c>
    </row>
    <row r="6370" spans="2:3" x14ac:dyDescent="0.25">
      <c r="B6370" s="250">
        <v>6307</v>
      </c>
      <c r="C6370" s="249">
        <v>131.88329331949953</v>
      </c>
    </row>
    <row r="6371" spans="2:3" x14ac:dyDescent="0.25">
      <c r="B6371" s="250">
        <v>6308</v>
      </c>
      <c r="C6371" s="249">
        <v>112.94624262884244</v>
      </c>
    </row>
    <row r="6372" spans="2:3" x14ac:dyDescent="0.25">
      <c r="B6372" s="250">
        <v>6309</v>
      </c>
      <c r="C6372" s="249">
        <v>190.92489323343707</v>
      </c>
    </row>
    <row r="6373" spans="2:3" x14ac:dyDescent="0.25">
      <c r="B6373" s="250">
        <v>6310</v>
      </c>
      <c r="C6373" s="249">
        <v>113.15068057851809</v>
      </c>
    </row>
    <row r="6374" spans="2:3" x14ac:dyDescent="0.25">
      <c r="B6374" s="250">
        <v>6311</v>
      </c>
      <c r="C6374" s="249">
        <v>79.534846956981298</v>
      </c>
    </row>
    <row r="6375" spans="2:3" x14ac:dyDescent="0.25">
      <c r="B6375" s="250">
        <v>6312</v>
      </c>
      <c r="C6375" s="249">
        <v>143.61373318834603</v>
      </c>
    </row>
    <row r="6376" spans="2:3" x14ac:dyDescent="0.25">
      <c r="B6376" s="250">
        <v>6313</v>
      </c>
      <c r="C6376" s="249">
        <v>165.63298913204656</v>
      </c>
    </row>
    <row r="6377" spans="2:3" x14ac:dyDescent="0.25">
      <c r="B6377" s="250">
        <v>6314</v>
      </c>
      <c r="C6377" s="249">
        <v>136.70265338021804</v>
      </c>
    </row>
    <row r="6378" spans="2:3" x14ac:dyDescent="0.25">
      <c r="B6378" s="250">
        <v>6315</v>
      </c>
      <c r="C6378" s="249">
        <v>68.852557244694367</v>
      </c>
    </row>
    <row r="6379" spans="2:3" x14ac:dyDescent="0.25">
      <c r="B6379" s="250">
        <v>6316</v>
      </c>
      <c r="C6379" s="249">
        <v>96.334969310123086</v>
      </c>
    </row>
    <row r="6380" spans="2:3" x14ac:dyDescent="0.25">
      <c r="B6380" s="250">
        <v>6317</v>
      </c>
      <c r="C6380" s="249">
        <v>104.30101482449464</v>
      </c>
    </row>
    <row r="6381" spans="2:3" x14ac:dyDescent="0.25">
      <c r="B6381" s="250">
        <v>6318</v>
      </c>
      <c r="C6381" s="249">
        <v>70.512815668551823</v>
      </c>
    </row>
    <row r="6382" spans="2:3" x14ac:dyDescent="0.25">
      <c r="B6382" s="250">
        <v>6319</v>
      </c>
      <c r="C6382" s="249">
        <v>104.56208263382392</v>
      </c>
    </row>
    <row r="6383" spans="2:3" x14ac:dyDescent="0.25">
      <c r="B6383" s="250">
        <v>6320</v>
      </c>
      <c r="C6383" s="249">
        <v>98.59338684627869</v>
      </c>
    </row>
    <row r="6384" spans="2:3" x14ac:dyDescent="0.25">
      <c r="B6384" s="250">
        <v>6321</v>
      </c>
      <c r="C6384" s="249">
        <v>150.1015656814503</v>
      </c>
    </row>
    <row r="6385" spans="2:3" x14ac:dyDescent="0.25">
      <c r="B6385" s="250">
        <v>6322</v>
      </c>
      <c r="C6385" s="249">
        <v>70.200851635030205</v>
      </c>
    </row>
    <row r="6386" spans="2:3" x14ac:dyDescent="0.25">
      <c r="B6386" s="250">
        <v>6323</v>
      </c>
      <c r="C6386" s="249">
        <v>57.895989890098576</v>
      </c>
    </row>
    <row r="6387" spans="2:3" x14ac:dyDescent="0.25">
      <c r="B6387" s="250">
        <v>6324</v>
      </c>
      <c r="C6387" s="249">
        <v>95.300528863264915</v>
      </c>
    </row>
    <row r="6388" spans="2:3" x14ac:dyDescent="0.25">
      <c r="B6388" s="250">
        <v>6325</v>
      </c>
      <c r="C6388" s="249">
        <v>173.09630434448798</v>
      </c>
    </row>
    <row r="6389" spans="2:3" x14ac:dyDescent="0.25">
      <c r="B6389" s="250">
        <v>6326</v>
      </c>
      <c r="C6389" s="249">
        <v>79.637715258295145</v>
      </c>
    </row>
    <row r="6390" spans="2:3" x14ac:dyDescent="0.25">
      <c r="B6390" s="250">
        <v>6327</v>
      </c>
      <c r="C6390" s="249">
        <v>130.5492120248758</v>
      </c>
    </row>
    <row r="6391" spans="2:3" x14ac:dyDescent="0.25">
      <c r="B6391" s="250">
        <v>6328</v>
      </c>
      <c r="C6391" s="249">
        <v>95.668916070480179</v>
      </c>
    </row>
    <row r="6392" spans="2:3" x14ac:dyDescent="0.25">
      <c r="B6392" s="250">
        <v>6329</v>
      </c>
      <c r="C6392" s="249">
        <v>149.09103097897716</v>
      </c>
    </row>
    <row r="6393" spans="2:3" x14ac:dyDescent="0.25">
      <c r="B6393" s="250">
        <v>6330</v>
      </c>
      <c r="C6393" s="249">
        <v>107.02920208764409</v>
      </c>
    </row>
    <row r="6394" spans="2:3" x14ac:dyDescent="0.25">
      <c r="B6394" s="250">
        <v>6331</v>
      </c>
      <c r="C6394" s="249">
        <v>96.392167240433821</v>
      </c>
    </row>
    <row r="6395" spans="2:3" x14ac:dyDescent="0.25">
      <c r="B6395" s="250">
        <v>6332</v>
      </c>
      <c r="C6395" s="249">
        <v>104.59944230317981</v>
      </c>
    </row>
    <row r="6396" spans="2:3" x14ac:dyDescent="0.25">
      <c r="B6396" s="250">
        <v>6333</v>
      </c>
      <c r="C6396" s="249">
        <v>90.029380757657677</v>
      </c>
    </row>
    <row r="6397" spans="2:3" x14ac:dyDescent="0.25">
      <c r="B6397" s="250">
        <v>6334</v>
      </c>
      <c r="C6397" s="249">
        <v>106.03039035683157</v>
      </c>
    </row>
    <row r="6398" spans="2:3" x14ac:dyDescent="0.25">
      <c r="B6398" s="250">
        <v>6335</v>
      </c>
      <c r="C6398" s="249">
        <v>170.45432957525406</v>
      </c>
    </row>
    <row r="6399" spans="2:3" x14ac:dyDescent="0.25">
      <c r="B6399" s="250">
        <v>6336</v>
      </c>
      <c r="C6399" s="249">
        <v>99.551135436809972</v>
      </c>
    </row>
    <row r="6400" spans="2:3" x14ac:dyDescent="0.25">
      <c r="B6400" s="250">
        <v>6337</v>
      </c>
      <c r="C6400" s="249">
        <v>79.67301661302551</v>
      </c>
    </row>
    <row r="6401" spans="2:3" x14ac:dyDescent="0.25">
      <c r="B6401" s="250">
        <v>6338</v>
      </c>
      <c r="C6401" s="249">
        <v>127.49473352438483</v>
      </c>
    </row>
    <row r="6402" spans="2:3" x14ac:dyDescent="0.25">
      <c r="B6402" s="250">
        <v>6339</v>
      </c>
      <c r="C6402" s="249">
        <v>115.06569496244387</v>
      </c>
    </row>
    <row r="6403" spans="2:3" x14ac:dyDescent="0.25">
      <c r="B6403" s="250">
        <v>6340</v>
      </c>
      <c r="C6403" s="249">
        <v>121.74182425774868</v>
      </c>
    </row>
    <row r="6404" spans="2:3" x14ac:dyDescent="0.25">
      <c r="B6404" s="250">
        <v>6341</v>
      </c>
      <c r="C6404" s="249">
        <v>115.27276537750055</v>
      </c>
    </row>
    <row r="6405" spans="2:3" x14ac:dyDescent="0.25">
      <c r="B6405" s="250">
        <v>6342</v>
      </c>
      <c r="C6405" s="249">
        <v>104.20394693006941</v>
      </c>
    </row>
    <row r="6406" spans="2:3" x14ac:dyDescent="0.25">
      <c r="B6406" s="250">
        <v>6343</v>
      </c>
      <c r="C6406" s="249">
        <v>181.60180316938138</v>
      </c>
    </row>
    <row r="6407" spans="2:3" x14ac:dyDescent="0.25">
      <c r="B6407" s="250">
        <v>6344</v>
      </c>
      <c r="C6407" s="249">
        <v>124.07717629297022</v>
      </c>
    </row>
    <row r="6408" spans="2:3" x14ac:dyDescent="0.25">
      <c r="B6408" s="250">
        <v>6345</v>
      </c>
      <c r="C6408" s="249">
        <v>115.27040480983013</v>
      </c>
    </row>
    <row r="6409" spans="2:3" x14ac:dyDescent="0.25">
      <c r="B6409" s="250">
        <v>6346</v>
      </c>
      <c r="C6409" s="249">
        <v>124.30873480601791</v>
      </c>
    </row>
    <row r="6410" spans="2:3" x14ac:dyDescent="0.25">
      <c r="B6410" s="250">
        <v>6347</v>
      </c>
      <c r="C6410" s="249">
        <v>141.99933516037447</v>
      </c>
    </row>
    <row r="6411" spans="2:3" x14ac:dyDescent="0.25">
      <c r="B6411" s="250">
        <v>6348</v>
      </c>
      <c r="C6411" s="249">
        <v>93.180318367182224</v>
      </c>
    </row>
    <row r="6412" spans="2:3" x14ac:dyDescent="0.25">
      <c r="B6412" s="250">
        <v>6349</v>
      </c>
      <c r="C6412" s="249">
        <v>152.7348553328471</v>
      </c>
    </row>
    <row r="6413" spans="2:3" x14ac:dyDescent="0.25">
      <c r="B6413" s="250">
        <v>6350</v>
      </c>
      <c r="C6413" s="249">
        <v>114.61041672283025</v>
      </c>
    </row>
    <row r="6414" spans="2:3" x14ac:dyDescent="0.25">
      <c r="B6414" s="250">
        <v>6351</v>
      </c>
      <c r="C6414" s="249">
        <v>153.10382814268209</v>
      </c>
    </row>
    <row r="6415" spans="2:3" x14ac:dyDescent="0.25">
      <c r="B6415" s="250">
        <v>6352</v>
      </c>
      <c r="C6415" s="249">
        <v>161.01503362811877</v>
      </c>
    </row>
    <row r="6416" spans="2:3" x14ac:dyDescent="0.25">
      <c r="B6416" s="250">
        <v>6353</v>
      </c>
      <c r="C6416" s="249">
        <v>136.32291822496788</v>
      </c>
    </row>
    <row r="6417" spans="2:3" x14ac:dyDescent="0.25">
      <c r="B6417" s="250">
        <v>6354</v>
      </c>
      <c r="C6417" s="249">
        <v>92.544019123458696</v>
      </c>
    </row>
    <row r="6418" spans="2:3" x14ac:dyDescent="0.25">
      <c r="B6418" s="250">
        <v>6355</v>
      </c>
      <c r="C6418" s="249">
        <v>145.61181411132668</v>
      </c>
    </row>
    <row r="6419" spans="2:3" x14ac:dyDescent="0.25">
      <c r="B6419" s="250">
        <v>6356</v>
      </c>
      <c r="C6419" s="249">
        <v>125.50263099569334</v>
      </c>
    </row>
    <row r="6420" spans="2:3" x14ac:dyDescent="0.25">
      <c r="B6420" s="250">
        <v>6357</v>
      </c>
      <c r="C6420" s="249">
        <v>155.11153970428455</v>
      </c>
    </row>
    <row r="6421" spans="2:3" x14ac:dyDescent="0.25">
      <c r="B6421" s="250">
        <v>6358</v>
      </c>
      <c r="C6421" s="249">
        <v>83.502513855328601</v>
      </c>
    </row>
    <row r="6422" spans="2:3" x14ac:dyDescent="0.25">
      <c r="B6422" s="250">
        <v>6359</v>
      </c>
      <c r="C6422" s="249">
        <v>152.00704157830668</v>
      </c>
    </row>
    <row r="6423" spans="2:3" x14ac:dyDescent="0.25">
      <c r="B6423" s="250">
        <v>6360</v>
      </c>
      <c r="C6423" s="249">
        <v>158.37493204378637</v>
      </c>
    </row>
    <row r="6424" spans="2:3" x14ac:dyDescent="0.25">
      <c r="B6424" s="250">
        <v>6361</v>
      </c>
      <c r="C6424" s="249">
        <v>172.4870822279598</v>
      </c>
    </row>
    <row r="6425" spans="2:3" x14ac:dyDescent="0.25">
      <c r="B6425" s="250">
        <v>6362</v>
      </c>
      <c r="C6425" s="249">
        <v>113.42628103192915</v>
      </c>
    </row>
    <row r="6426" spans="2:3" x14ac:dyDescent="0.25">
      <c r="B6426" s="250">
        <v>6363</v>
      </c>
      <c r="C6426" s="249">
        <v>133.15144242715138</v>
      </c>
    </row>
    <row r="6427" spans="2:3" x14ac:dyDescent="0.25">
      <c r="B6427" s="250">
        <v>6364</v>
      </c>
      <c r="C6427" s="249">
        <v>154.73576640885383</v>
      </c>
    </row>
    <row r="6428" spans="2:3" x14ac:dyDescent="0.25">
      <c r="B6428" s="250">
        <v>6365</v>
      </c>
      <c r="C6428" s="249">
        <v>120.94686777195462</v>
      </c>
    </row>
    <row r="6429" spans="2:3" x14ac:dyDescent="0.25">
      <c r="B6429" s="250">
        <v>6366</v>
      </c>
      <c r="C6429" s="249">
        <v>126.31967882978149</v>
      </c>
    </row>
    <row r="6430" spans="2:3" x14ac:dyDescent="0.25">
      <c r="B6430" s="250">
        <v>6367</v>
      </c>
      <c r="C6430" s="249">
        <v>123.90748535947441</v>
      </c>
    </row>
    <row r="6431" spans="2:3" x14ac:dyDescent="0.25">
      <c r="B6431" s="250">
        <v>6368</v>
      </c>
      <c r="C6431" s="249">
        <v>95.061321003776328</v>
      </c>
    </row>
    <row r="6432" spans="2:3" x14ac:dyDescent="0.25">
      <c r="B6432" s="250">
        <v>6369</v>
      </c>
      <c r="C6432" s="249">
        <v>100.67530008372586</v>
      </c>
    </row>
    <row r="6433" spans="2:3" x14ac:dyDescent="0.25">
      <c r="B6433" s="250">
        <v>6370</v>
      </c>
      <c r="C6433" s="249">
        <v>151.77377858649288</v>
      </c>
    </row>
    <row r="6434" spans="2:3" x14ac:dyDescent="0.25">
      <c r="B6434" s="250">
        <v>6371</v>
      </c>
      <c r="C6434" s="249">
        <v>98.739808460046319</v>
      </c>
    </row>
    <row r="6435" spans="2:3" x14ac:dyDescent="0.25">
      <c r="B6435" s="250">
        <v>6372</v>
      </c>
      <c r="C6435" s="249">
        <v>123.19183706515361</v>
      </c>
    </row>
    <row r="6436" spans="2:3" x14ac:dyDescent="0.25">
      <c r="B6436" s="250">
        <v>6373</v>
      </c>
      <c r="C6436" s="249">
        <v>71.60624237423778</v>
      </c>
    </row>
    <row r="6437" spans="2:3" x14ac:dyDescent="0.25">
      <c r="B6437" s="250">
        <v>6374</v>
      </c>
      <c r="C6437" s="249">
        <v>89.747601694976424</v>
      </c>
    </row>
    <row r="6438" spans="2:3" x14ac:dyDescent="0.25">
      <c r="B6438" s="250">
        <v>6375</v>
      </c>
      <c r="C6438" s="249">
        <v>100.38001491904456</v>
      </c>
    </row>
    <row r="6439" spans="2:3" x14ac:dyDescent="0.25">
      <c r="B6439" s="250">
        <v>6376</v>
      </c>
      <c r="C6439" s="249">
        <v>119.02524347344537</v>
      </c>
    </row>
    <row r="6440" spans="2:3" x14ac:dyDescent="0.25">
      <c r="B6440" s="250">
        <v>6377</v>
      </c>
      <c r="C6440" s="249">
        <v>126.37659216343513</v>
      </c>
    </row>
    <row r="6441" spans="2:3" x14ac:dyDescent="0.25">
      <c r="B6441" s="250">
        <v>6378</v>
      </c>
      <c r="C6441" s="249">
        <v>116.72578621530216</v>
      </c>
    </row>
    <row r="6442" spans="2:3" x14ac:dyDescent="0.25">
      <c r="B6442" s="250">
        <v>6379</v>
      </c>
      <c r="C6442" s="249">
        <v>80.594238643420368</v>
      </c>
    </row>
    <row r="6443" spans="2:3" x14ac:dyDescent="0.25">
      <c r="B6443" s="250">
        <v>6380</v>
      </c>
      <c r="C6443" s="249">
        <v>116.76674002351804</v>
      </c>
    </row>
    <row r="6444" spans="2:3" x14ac:dyDescent="0.25">
      <c r="B6444" s="250">
        <v>6381</v>
      </c>
      <c r="C6444" s="249">
        <v>117.22730702854366</v>
      </c>
    </row>
    <row r="6445" spans="2:3" x14ac:dyDescent="0.25">
      <c r="B6445" s="250">
        <v>6382</v>
      </c>
      <c r="C6445" s="249">
        <v>182.18299803475446</v>
      </c>
    </row>
    <row r="6446" spans="2:3" x14ac:dyDescent="0.25">
      <c r="B6446" s="250">
        <v>6383</v>
      </c>
      <c r="C6446" s="249">
        <v>93.155252032636653</v>
      </c>
    </row>
    <row r="6447" spans="2:3" x14ac:dyDescent="0.25">
      <c r="B6447" s="250">
        <v>6384</v>
      </c>
      <c r="C6447" s="249">
        <v>147.8000629324028</v>
      </c>
    </row>
    <row r="6448" spans="2:3" x14ac:dyDescent="0.25">
      <c r="B6448" s="250">
        <v>6385</v>
      </c>
      <c r="C6448" s="249">
        <v>89.923825636926821</v>
      </c>
    </row>
    <row r="6449" spans="2:3" x14ac:dyDescent="0.25">
      <c r="B6449" s="250">
        <v>6386</v>
      </c>
      <c r="C6449" s="249">
        <v>166.75795603653182</v>
      </c>
    </row>
    <row r="6450" spans="2:3" x14ac:dyDescent="0.25">
      <c r="B6450" s="250">
        <v>6387</v>
      </c>
      <c r="C6450" s="249">
        <v>116.20676927815262</v>
      </c>
    </row>
    <row r="6451" spans="2:3" x14ac:dyDescent="0.25">
      <c r="B6451" s="250">
        <v>6388</v>
      </c>
      <c r="C6451" s="249">
        <v>158.79478188670799</v>
      </c>
    </row>
    <row r="6452" spans="2:3" x14ac:dyDescent="0.25">
      <c r="B6452" s="250">
        <v>6389</v>
      </c>
      <c r="C6452" s="249">
        <v>117.76815030799355</v>
      </c>
    </row>
    <row r="6453" spans="2:3" x14ac:dyDescent="0.25">
      <c r="B6453" s="250">
        <v>6390</v>
      </c>
      <c r="C6453" s="249">
        <v>96.97450454995932</v>
      </c>
    </row>
    <row r="6454" spans="2:3" x14ac:dyDescent="0.25">
      <c r="B6454" s="250">
        <v>6391</v>
      </c>
      <c r="C6454" s="249">
        <v>116.91397003519828</v>
      </c>
    </row>
    <row r="6455" spans="2:3" x14ac:dyDescent="0.25">
      <c r="B6455" s="250">
        <v>6392</v>
      </c>
      <c r="C6455" s="249">
        <v>106.80436424204561</v>
      </c>
    </row>
    <row r="6456" spans="2:3" x14ac:dyDescent="0.25">
      <c r="B6456" s="250">
        <v>6393</v>
      </c>
      <c r="C6456" s="249">
        <v>133.97195178868162</v>
      </c>
    </row>
    <row r="6457" spans="2:3" x14ac:dyDescent="0.25">
      <c r="B6457" s="250">
        <v>6394</v>
      </c>
      <c r="C6457" s="249">
        <v>116.42273913661492</v>
      </c>
    </row>
    <row r="6458" spans="2:3" x14ac:dyDescent="0.25">
      <c r="B6458" s="250">
        <v>6395</v>
      </c>
      <c r="C6458" s="249">
        <v>109.99091294737519</v>
      </c>
    </row>
    <row r="6459" spans="2:3" x14ac:dyDescent="0.25">
      <c r="B6459" s="250">
        <v>6396</v>
      </c>
      <c r="C6459" s="249">
        <v>133.65025483163737</v>
      </c>
    </row>
    <row r="6460" spans="2:3" x14ac:dyDescent="0.25">
      <c r="B6460" s="250">
        <v>6397</v>
      </c>
      <c r="C6460" s="249">
        <v>157.82786333716408</v>
      </c>
    </row>
    <row r="6461" spans="2:3" x14ac:dyDescent="0.25">
      <c r="B6461" s="250">
        <v>6398</v>
      </c>
      <c r="C6461" s="249">
        <v>96.551389193394229</v>
      </c>
    </row>
    <row r="6462" spans="2:3" x14ac:dyDescent="0.25">
      <c r="B6462" s="250">
        <v>6399</v>
      </c>
      <c r="C6462" s="249">
        <v>96.066491807233092</v>
      </c>
    </row>
    <row r="6463" spans="2:3" x14ac:dyDescent="0.25">
      <c r="B6463" s="250">
        <v>6400</v>
      </c>
      <c r="C6463" s="249">
        <v>73.334800797822936</v>
      </c>
    </row>
    <row r="6464" spans="2:3" x14ac:dyDescent="0.25">
      <c r="B6464" s="250">
        <v>6401</v>
      </c>
      <c r="C6464" s="249">
        <v>120.66983908850693</v>
      </c>
    </row>
    <row r="6465" spans="2:3" x14ac:dyDescent="0.25">
      <c r="B6465" s="250">
        <v>6402</v>
      </c>
      <c r="C6465" s="249">
        <v>125.20078142510073</v>
      </c>
    </row>
    <row r="6466" spans="2:3" x14ac:dyDescent="0.25">
      <c r="B6466" s="250">
        <v>6403</v>
      </c>
      <c r="C6466" s="249">
        <v>136.01963616194192</v>
      </c>
    </row>
    <row r="6467" spans="2:3" x14ac:dyDescent="0.25">
      <c r="B6467" s="250">
        <v>6404</v>
      </c>
      <c r="C6467" s="249">
        <v>103.08857639011542</v>
      </c>
    </row>
    <row r="6468" spans="2:3" x14ac:dyDescent="0.25">
      <c r="B6468" s="250">
        <v>6405</v>
      </c>
      <c r="C6468" s="249">
        <v>121.95722104149728</v>
      </c>
    </row>
    <row r="6469" spans="2:3" x14ac:dyDescent="0.25">
      <c r="B6469" s="250">
        <v>6406</v>
      </c>
      <c r="C6469" s="249">
        <v>105.54382773170988</v>
      </c>
    </row>
    <row r="6470" spans="2:3" x14ac:dyDescent="0.25">
      <c r="B6470" s="250">
        <v>6407</v>
      </c>
      <c r="C6470" s="249">
        <v>139.78417744152159</v>
      </c>
    </row>
    <row r="6471" spans="2:3" x14ac:dyDescent="0.25">
      <c r="B6471" s="250">
        <v>6408</v>
      </c>
      <c r="C6471" s="249">
        <v>127.249047724707</v>
      </c>
    </row>
    <row r="6472" spans="2:3" x14ac:dyDescent="0.25">
      <c r="B6472" s="250">
        <v>6409</v>
      </c>
      <c r="C6472" s="249">
        <v>140.0114850960349</v>
      </c>
    </row>
    <row r="6473" spans="2:3" x14ac:dyDescent="0.25">
      <c r="B6473" s="250">
        <v>6410</v>
      </c>
      <c r="C6473" s="249">
        <v>106.12558039852374</v>
      </c>
    </row>
    <row r="6474" spans="2:3" x14ac:dyDescent="0.25">
      <c r="B6474" s="250">
        <v>6411</v>
      </c>
      <c r="C6474" s="249">
        <v>152.49391496158754</v>
      </c>
    </row>
    <row r="6475" spans="2:3" x14ac:dyDescent="0.25">
      <c r="B6475" s="250">
        <v>6412</v>
      </c>
      <c r="C6475" s="249">
        <v>140.60105586886633</v>
      </c>
    </row>
    <row r="6476" spans="2:3" x14ac:dyDescent="0.25">
      <c r="B6476" s="250">
        <v>6413</v>
      </c>
      <c r="C6476" s="249">
        <v>123.65742702448654</v>
      </c>
    </row>
    <row r="6477" spans="2:3" x14ac:dyDescent="0.25">
      <c r="B6477" s="250">
        <v>6414</v>
      </c>
      <c r="C6477" s="249">
        <v>108.89239722138876</v>
      </c>
    </row>
    <row r="6478" spans="2:3" x14ac:dyDescent="0.25">
      <c r="B6478" s="250">
        <v>6415</v>
      </c>
      <c r="C6478" s="249">
        <v>136.87857736380164</v>
      </c>
    </row>
    <row r="6479" spans="2:3" x14ac:dyDescent="0.25">
      <c r="B6479" s="250">
        <v>6416</v>
      </c>
      <c r="C6479" s="249">
        <v>131.5882645564912</v>
      </c>
    </row>
    <row r="6480" spans="2:3" x14ac:dyDescent="0.25">
      <c r="B6480" s="250">
        <v>6417</v>
      </c>
      <c r="C6480" s="249">
        <v>123.63598789674234</v>
      </c>
    </row>
    <row r="6481" spans="2:3" x14ac:dyDescent="0.25">
      <c r="B6481" s="250">
        <v>6418</v>
      </c>
      <c r="C6481" s="249">
        <v>91.841164334801178</v>
      </c>
    </row>
    <row r="6482" spans="2:3" x14ac:dyDescent="0.25">
      <c r="B6482" s="250">
        <v>6419</v>
      </c>
      <c r="C6482" s="249">
        <v>121.96906619835094</v>
      </c>
    </row>
    <row r="6483" spans="2:3" x14ac:dyDescent="0.25">
      <c r="B6483" s="250">
        <v>6420</v>
      </c>
      <c r="C6483" s="249">
        <v>139.6138682969617</v>
      </c>
    </row>
    <row r="6484" spans="2:3" x14ac:dyDescent="0.25">
      <c r="B6484" s="250">
        <v>6421</v>
      </c>
      <c r="C6484" s="249">
        <v>161.7522428298588</v>
      </c>
    </row>
    <row r="6485" spans="2:3" x14ac:dyDescent="0.25">
      <c r="B6485" s="250">
        <v>6422</v>
      </c>
      <c r="C6485" s="249">
        <v>167.94321065366711</v>
      </c>
    </row>
    <row r="6486" spans="2:3" x14ac:dyDescent="0.25">
      <c r="B6486" s="250">
        <v>6423</v>
      </c>
      <c r="C6486" s="249">
        <v>124.20510752107978</v>
      </c>
    </row>
    <row r="6487" spans="2:3" x14ac:dyDescent="0.25">
      <c r="B6487" s="250">
        <v>6424</v>
      </c>
      <c r="C6487" s="249">
        <v>93.016417934688917</v>
      </c>
    </row>
    <row r="6488" spans="2:3" x14ac:dyDescent="0.25">
      <c r="B6488" s="250">
        <v>6425</v>
      </c>
      <c r="C6488" s="249">
        <v>78.982538607873067</v>
      </c>
    </row>
    <row r="6489" spans="2:3" x14ac:dyDescent="0.25">
      <c r="B6489" s="250">
        <v>6426</v>
      </c>
      <c r="C6489" s="249">
        <v>126.18764452664198</v>
      </c>
    </row>
    <row r="6490" spans="2:3" x14ac:dyDescent="0.25">
      <c r="B6490" s="250">
        <v>6427</v>
      </c>
      <c r="C6490" s="249">
        <v>60.604802406384451</v>
      </c>
    </row>
    <row r="6491" spans="2:3" x14ac:dyDescent="0.25">
      <c r="B6491" s="250">
        <v>6428</v>
      </c>
      <c r="C6491" s="249">
        <v>88.300814330597547</v>
      </c>
    </row>
    <row r="6492" spans="2:3" x14ac:dyDescent="0.25">
      <c r="B6492" s="250">
        <v>6429</v>
      </c>
      <c r="C6492" s="249">
        <v>217.15221781927482</v>
      </c>
    </row>
    <row r="6493" spans="2:3" x14ac:dyDescent="0.25">
      <c r="B6493" s="250">
        <v>6430</v>
      </c>
      <c r="C6493" s="249">
        <v>91.400977969233878</v>
      </c>
    </row>
    <row r="6494" spans="2:3" x14ac:dyDescent="0.25">
      <c r="B6494" s="250">
        <v>6431</v>
      </c>
      <c r="C6494" s="249">
        <v>137.32667034744219</v>
      </c>
    </row>
    <row r="6495" spans="2:3" x14ac:dyDescent="0.25">
      <c r="B6495" s="250">
        <v>6432</v>
      </c>
      <c r="C6495" s="249">
        <v>116.13553671603169</v>
      </c>
    </row>
    <row r="6496" spans="2:3" x14ac:dyDescent="0.25">
      <c r="B6496" s="250">
        <v>6433</v>
      </c>
      <c r="C6496" s="249">
        <v>45.381106205985148</v>
      </c>
    </row>
    <row r="6497" spans="2:3" x14ac:dyDescent="0.25">
      <c r="B6497" s="250">
        <v>6434</v>
      </c>
      <c r="C6497" s="249">
        <v>97.175888189466065</v>
      </c>
    </row>
    <row r="6498" spans="2:3" x14ac:dyDescent="0.25">
      <c r="B6498" s="250">
        <v>6435</v>
      </c>
      <c r="C6498" s="249">
        <v>118.76976487259813</v>
      </c>
    </row>
    <row r="6499" spans="2:3" x14ac:dyDescent="0.25">
      <c r="B6499" s="250">
        <v>6436</v>
      </c>
      <c r="C6499" s="249">
        <v>125.67565836565292</v>
      </c>
    </row>
    <row r="6500" spans="2:3" x14ac:dyDescent="0.25">
      <c r="B6500" s="250">
        <v>6437</v>
      </c>
      <c r="C6500" s="249">
        <v>129.48351205291948</v>
      </c>
    </row>
    <row r="6501" spans="2:3" x14ac:dyDescent="0.25">
      <c r="B6501" s="250">
        <v>6438</v>
      </c>
      <c r="C6501" s="249">
        <v>138.53197924708414</v>
      </c>
    </row>
    <row r="6502" spans="2:3" x14ac:dyDescent="0.25">
      <c r="B6502" s="250">
        <v>6439</v>
      </c>
      <c r="C6502" s="249">
        <v>102.60314561730078</v>
      </c>
    </row>
    <row r="6503" spans="2:3" x14ac:dyDescent="0.25">
      <c r="B6503" s="250">
        <v>6440</v>
      </c>
      <c r="C6503" s="249">
        <v>81.227975636469125</v>
      </c>
    </row>
    <row r="6504" spans="2:3" x14ac:dyDescent="0.25">
      <c r="B6504" s="250">
        <v>6441</v>
      </c>
      <c r="C6504" s="249">
        <v>136.96029963368028</v>
      </c>
    </row>
    <row r="6505" spans="2:3" x14ac:dyDescent="0.25">
      <c r="B6505" s="250">
        <v>6442</v>
      </c>
      <c r="C6505" s="249">
        <v>126.70580671791481</v>
      </c>
    </row>
    <row r="6506" spans="2:3" x14ac:dyDescent="0.25">
      <c r="B6506" s="250">
        <v>6443</v>
      </c>
      <c r="C6506" s="249">
        <v>141.19696881772714</v>
      </c>
    </row>
    <row r="6507" spans="2:3" x14ac:dyDescent="0.25">
      <c r="B6507" s="250">
        <v>6444</v>
      </c>
      <c r="C6507" s="249">
        <v>97.878621048845076</v>
      </c>
    </row>
    <row r="6508" spans="2:3" x14ac:dyDescent="0.25">
      <c r="B6508" s="250">
        <v>6445</v>
      </c>
      <c r="C6508" s="249">
        <v>102.08390819850079</v>
      </c>
    </row>
    <row r="6509" spans="2:3" x14ac:dyDescent="0.25">
      <c r="B6509" s="250">
        <v>6446</v>
      </c>
      <c r="C6509" s="249">
        <v>139.57137411933013</v>
      </c>
    </row>
    <row r="6510" spans="2:3" x14ac:dyDescent="0.25">
      <c r="B6510" s="250">
        <v>6447</v>
      </c>
      <c r="C6510" s="249">
        <v>112.13603010120418</v>
      </c>
    </row>
    <row r="6511" spans="2:3" x14ac:dyDescent="0.25">
      <c r="B6511" s="250">
        <v>6448</v>
      </c>
      <c r="C6511" s="249">
        <v>142.45301781903481</v>
      </c>
    </row>
    <row r="6512" spans="2:3" x14ac:dyDescent="0.25">
      <c r="B6512" s="250">
        <v>6449</v>
      </c>
      <c r="C6512" s="249">
        <v>112.70094816532092</v>
      </c>
    </row>
    <row r="6513" spans="2:3" x14ac:dyDescent="0.25">
      <c r="B6513" s="250">
        <v>6450</v>
      </c>
      <c r="C6513" s="249">
        <v>154.48625850320855</v>
      </c>
    </row>
    <row r="6514" spans="2:3" x14ac:dyDescent="0.25">
      <c r="B6514" s="250">
        <v>6451</v>
      </c>
      <c r="C6514" s="249">
        <v>82.724686631167032</v>
      </c>
    </row>
    <row r="6515" spans="2:3" x14ac:dyDescent="0.25">
      <c r="B6515" s="250">
        <v>6452</v>
      </c>
      <c r="C6515" s="249">
        <v>124.03248177703756</v>
      </c>
    </row>
    <row r="6516" spans="2:3" x14ac:dyDescent="0.25">
      <c r="B6516" s="250">
        <v>6453</v>
      </c>
      <c r="C6516" s="249">
        <v>150.70903053759034</v>
      </c>
    </row>
    <row r="6517" spans="2:3" x14ac:dyDescent="0.25">
      <c r="B6517" s="250">
        <v>6454</v>
      </c>
      <c r="C6517" s="249">
        <v>106.61753465456187</v>
      </c>
    </row>
    <row r="6518" spans="2:3" x14ac:dyDescent="0.25">
      <c r="B6518" s="250">
        <v>6455</v>
      </c>
      <c r="C6518" s="249">
        <v>163.63057925401895</v>
      </c>
    </row>
    <row r="6519" spans="2:3" x14ac:dyDescent="0.25">
      <c r="B6519" s="250">
        <v>6456</v>
      </c>
      <c r="C6519" s="249">
        <v>108.80855769597707</v>
      </c>
    </row>
    <row r="6520" spans="2:3" x14ac:dyDescent="0.25">
      <c r="B6520" s="250">
        <v>6457</v>
      </c>
      <c r="C6520" s="249">
        <v>88.304992639424782</v>
      </c>
    </row>
    <row r="6521" spans="2:3" x14ac:dyDescent="0.25">
      <c r="B6521" s="250">
        <v>6458</v>
      </c>
      <c r="C6521" s="249">
        <v>122.43475958083683</v>
      </c>
    </row>
    <row r="6522" spans="2:3" x14ac:dyDescent="0.25">
      <c r="B6522" s="250">
        <v>6459</v>
      </c>
      <c r="C6522" s="249">
        <v>101.22686997002317</v>
      </c>
    </row>
    <row r="6523" spans="2:3" x14ac:dyDescent="0.25">
      <c r="B6523" s="250">
        <v>6460</v>
      </c>
      <c r="C6523" s="249">
        <v>103.86831146696488</v>
      </c>
    </row>
    <row r="6524" spans="2:3" x14ac:dyDescent="0.25">
      <c r="B6524" s="250">
        <v>6461</v>
      </c>
      <c r="C6524" s="249">
        <v>99.219516040704647</v>
      </c>
    </row>
    <row r="6525" spans="2:3" x14ac:dyDescent="0.25">
      <c r="B6525" s="250">
        <v>6462</v>
      </c>
      <c r="C6525" s="249">
        <v>168.6190652416754</v>
      </c>
    </row>
    <row r="6526" spans="2:3" x14ac:dyDescent="0.25">
      <c r="B6526" s="250">
        <v>6463</v>
      </c>
      <c r="C6526" s="249">
        <v>129.46784196917977</v>
      </c>
    </row>
    <row r="6527" spans="2:3" x14ac:dyDescent="0.25">
      <c r="B6527" s="250">
        <v>6464</v>
      </c>
      <c r="C6527" s="249">
        <v>130.40716235133257</v>
      </c>
    </row>
    <row r="6528" spans="2:3" x14ac:dyDescent="0.25">
      <c r="B6528" s="250">
        <v>6465</v>
      </c>
      <c r="C6528" s="249">
        <v>110.05770160873027</v>
      </c>
    </row>
    <row r="6529" spans="2:3" x14ac:dyDescent="0.25">
      <c r="B6529" s="250">
        <v>6466</v>
      </c>
      <c r="C6529" s="249">
        <v>183.34964032944168</v>
      </c>
    </row>
    <row r="6530" spans="2:3" x14ac:dyDescent="0.25">
      <c r="B6530" s="250">
        <v>6467</v>
      </c>
      <c r="C6530" s="249">
        <v>179.3152647197515</v>
      </c>
    </row>
    <row r="6531" spans="2:3" x14ac:dyDescent="0.25">
      <c r="B6531" s="250">
        <v>6468</v>
      </c>
      <c r="C6531" s="249">
        <v>108.6702080078837</v>
      </c>
    </row>
    <row r="6532" spans="2:3" x14ac:dyDescent="0.25">
      <c r="B6532" s="250">
        <v>6469</v>
      </c>
      <c r="C6532" s="249">
        <v>130.58016215431007</v>
      </c>
    </row>
    <row r="6533" spans="2:3" x14ac:dyDescent="0.25">
      <c r="B6533" s="250">
        <v>6470</v>
      </c>
      <c r="C6533" s="249">
        <v>135.94550920208107</v>
      </c>
    </row>
    <row r="6534" spans="2:3" x14ac:dyDescent="0.25">
      <c r="B6534" s="250">
        <v>6471</v>
      </c>
      <c r="C6534" s="249">
        <v>120.38625231032024</v>
      </c>
    </row>
    <row r="6535" spans="2:3" x14ac:dyDescent="0.25">
      <c r="B6535" s="250">
        <v>6472</v>
      </c>
      <c r="C6535" s="249">
        <v>105.99798162122099</v>
      </c>
    </row>
    <row r="6536" spans="2:3" x14ac:dyDescent="0.25">
      <c r="B6536" s="250">
        <v>6473</v>
      </c>
      <c r="C6536" s="249">
        <v>126.38544799440642</v>
      </c>
    </row>
    <row r="6537" spans="2:3" x14ac:dyDescent="0.25">
      <c r="B6537" s="250">
        <v>6474</v>
      </c>
      <c r="C6537" s="249">
        <v>89.739137620274434</v>
      </c>
    </row>
    <row r="6538" spans="2:3" x14ac:dyDescent="0.25">
      <c r="B6538" s="250">
        <v>6475</v>
      </c>
      <c r="C6538" s="249">
        <v>137.84695897563077</v>
      </c>
    </row>
    <row r="6539" spans="2:3" x14ac:dyDescent="0.25">
      <c r="B6539" s="250">
        <v>6476</v>
      </c>
      <c r="C6539" s="249">
        <v>99.813692601825039</v>
      </c>
    </row>
    <row r="6540" spans="2:3" x14ac:dyDescent="0.25">
      <c r="B6540" s="250">
        <v>6477</v>
      </c>
      <c r="C6540" s="249">
        <v>125.57827779856106</v>
      </c>
    </row>
    <row r="6541" spans="2:3" x14ac:dyDescent="0.25">
      <c r="B6541" s="250">
        <v>6478</v>
      </c>
      <c r="C6541" s="249">
        <v>41.579380928178992</v>
      </c>
    </row>
    <row r="6542" spans="2:3" x14ac:dyDescent="0.25">
      <c r="B6542" s="250">
        <v>6479</v>
      </c>
      <c r="C6542" s="249">
        <v>116.90406247050818</v>
      </c>
    </row>
    <row r="6543" spans="2:3" x14ac:dyDescent="0.25">
      <c r="B6543" s="250">
        <v>6480</v>
      </c>
      <c r="C6543" s="249">
        <v>95.169352972912691</v>
      </c>
    </row>
    <row r="6544" spans="2:3" x14ac:dyDescent="0.25">
      <c r="B6544" s="250">
        <v>6481</v>
      </c>
      <c r="C6544" s="249">
        <v>153.87209291001449</v>
      </c>
    </row>
    <row r="6545" spans="2:3" x14ac:dyDescent="0.25">
      <c r="B6545" s="250">
        <v>6482</v>
      </c>
      <c r="C6545" s="249">
        <v>146.9712145051119</v>
      </c>
    </row>
    <row r="6546" spans="2:3" x14ac:dyDescent="0.25">
      <c r="B6546" s="250">
        <v>6483</v>
      </c>
      <c r="C6546" s="249">
        <v>122.84730936099913</v>
      </c>
    </row>
    <row r="6547" spans="2:3" x14ac:dyDescent="0.25">
      <c r="B6547" s="250">
        <v>6484</v>
      </c>
      <c r="C6547" s="249">
        <v>113.18112648197413</v>
      </c>
    </row>
    <row r="6548" spans="2:3" x14ac:dyDescent="0.25">
      <c r="B6548" s="250">
        <v>6485</v>
      </c>
      <c r="C6548" s="249">
        <v>124.78639994482576</v>
      </c>
    </row>
    <row r="6549" spans="2:3" x14ac:dyDescent="0.25">
      <c r="B6549" s="250">
        <v>6486</v>
      </c>
      <c r="C6549" s="249">
        <v>147.46694576596445</v>
      </c>
    </row>
    <row r="6550" spans="2:3" x14ac:dyDescent="0.25">
      <c r="B6550" s="250">
        <v>6487</v>
      </c>
      <c r="C6550" s="249">
        <v>125.35686655584755</v>
      </c>
    </row>
    <row r="6551" spans="2:3" x14ac:dyDescent="0.25">
      <c r="B6551" s="250">
        <v>6488</v>
      </c>
      <c r="C6551" s="249">
        <v>126.49349033861462</v>
      </c>
    </row>
    <row r="6552" spans="2:3" x14ac:dyDescent="0.25">
      <c r="B6552" s="250">
        <v>6489</v>
      </c>
      <c r="C6552" s="249">
        <v>147.11027331690204</v>
      </c>
    </row>
    <row r="6553" spans="2:3" x14ac:dyDescent="0.25">
      <c r="B6553" s="250">
        <v>6490</v>
      </c>
      <c r="C6553" s="249">
        <v>132.09615894024705</v>
      </c>
    </row>
    <row r="6554" spans="2:3" x14ac:dyDescent="0.25">
      <c r="B6554" s="250">
        <v>6491</v>
      </c>
      <c r="C6554" s="249">
        <v>109.27668896678958</v>
      </c>
    </row>
    <row r="6555" spans="2:3" x14ac:dyDescent="0.25">
      <c r="B6555" s="250">
        <v>6492</v>
      </c>
      <c r="C6555" s="249">
        <v>130.0753913319088</v>
      </c>
    </row>
    <row r="6556" spans="2:3" x14ac:dyDescent="0.25">
      <c r="B6556" s="250">
        <v>6493</v>
      </c>
      <c r="C6556" s="249">
        <v>132.79895061714276</v>
      </c>
    </row>
    <row r="6557" spans="2:3" x14ac:dyDescent="0.25">
      <c r="B6557" s="250">
        <v>6494</v>
      </c>
      <c r="C6557" s="249">
        <v>106.5695475850527</v>
      </c>
    </row>
    <row r="6558" spans="2:3" x14ac:dyDescent="0.25">
      <c r="B6558" s="250">
        <v>6495</v>
      </c>
      <c r="C6558" s="249">
        <v>117.46453453751627</v>
      </c>
    </row>
    <row r="6559" spans="2:3" x14ac:dyDescent="0.25">
      <c r="B6559" s="250">
        <v>6496</v>
      </c>
      <c r="C6559" s="249">
        <v>81.830484459940351</v>
      </c>
    </row>
    <row r="6560" spans="2:3" x14ac:dyDescent="0.25">
      <c r="B6560" s="250">
        <v>6497</v>
      </c>
      <c r="C6560" s="249">
        <v>119.43249512641208</v>
      </c>
    </row>
    <row r="6561" spans="2:3" x14ac:dyDescent="0.25">
      <c r="B6561" s="250">
        <v>6498</v>
      </c>
      <c r="C6561" s="249">
        <v>148.54969105032808</v>
      </c>
    </row>
    <row r="6562" spans="2:3" x14ac:dyDescent="0.25">
      <c r="B6562" s="250">
        <v>6499</v>
      </c>
      <c r="C6562" s="249">
        <v>92.904478194290945</v>
      </c>
    </row>
    <row r="6563" spans="2:3" x14ac:dyDescent="0.25">
      <c r="B6563" s="250">
        <v>6500</v>
      </c>
      <c r="C6563" s="249">
        <v>118.7413224298602</v>
      </c>
    </row>
    <row r="6564" spans="2:3" x14ac:dyDescent="0.25">
      <c r="B6564" s="250">
        <v>6501</v>
      </c>
      <c r="C6564" s="249">
        <v>105.24468536308868</v>
      </c>
    </row>
    <row r="6565" spans="2:3" x14ac:dyDescent="0.25">
      <c r="B6565" s="250">
        <v>6502</v>
      </c>
      <c r="C6565" s="249">
        <v>173.04953167398779</v>
      </c>
    </row>
    <row r="6566" spans="2:3" x14ac:dyDescent="0.25">
      <c r="B6566" s="250">
        <v>6503</v>
      </c>
      <c r="C6566" s="249">
        <v>121.09195535631808</v>
      </c>
    </row>
    <row r="6567" spans="2:3" x14ac:dyDescent="0.25">
      <c r="B6567" s="250">
        <v>6504</v>
      </c>
      <c r="C6567" s="249">
        <v>137.65509597610179</v>
      </c>
    </row>
    <row r="6568" spans="2:3" x14ac:dyDescent="0.25">
      <c r="B6568" s="250">
        <v>6505</v>
      </c>
      <c r="C6568" s="249">
        <v>80.057635593735554</v>
      </c>
    </row>
    <row r="6569" spans="2:3" x14ac:dyDescent="0.25">
      <c r="B6569" s="250">
        <v>6506</v>
      </c>
      <c r="C6569" s="249">
        <v>87.373749726636305</v>
      </c>
    </row>
    <row r="6570" spans="2:3" x14ac:dyDescent="0.25">
      <c r="B6570" s="250">
        <v>6507</v>
      </c>
      <c r="C6570" s="249">
        <v>125.95937631231564</v>
      </c>
    </row>
    <row r="6571" spans="2:3" x14ac:dyDescent="0.25">
      <c r="B6571" s="250">
        <v>6508</v>
      </c>
      <c r="C6571" s="249">
        <v>88.730223453276253</v>
      </c>
    </row>
    <row r="6572" spans="2:3" x14ac:dyDescent="0.25">
      <c r="B6572" s="250">
        <v>6509</v>
      </c>
      <c r="C6572" s="249">
        <v>138.81895818409271</v>
      </c>
    </row>
    <row r="6573" spans="2:3" x14ac:dyDescent="0.25">
      <c r="B6573" s="250">
        <v>6510</v>
      </c>
      <c r="C6573" s="249">
        <v>122.71185190274842</v>
      </c>
    </row>
    <row r="6574" spans="2:3" x14ac:dyDescent="0.25">
      <c r="B6574" s="250">
        <v>6511</v>
      </c>
      <c r="C6574" s="249">
        <v>131.68899502255414</v>
      </c>
    </row>
    <row r="6575" spans="2:3" x14ac:dyDescent="0.25">
      <c r="B6575" s="250">
        <v>6512</v>
      </c>
      <c r="C6575" s="249">
        <v>102.36861323792705</v>
      </c>
    </row>
    <row r="6576" spans="2:3" x14ac:dyDescent="0.25">
      <c r="B6576" s="250">
        <v>6513</v>
      </c>
      <c r="C6576" s="249">
        <v>95.292771073109378</v>
      </c>
    </row>
    <row r="6577" spans="2:3" x14ac:dyDescent="0.25">
      <c r="B6577" s="250">
        <v>6514</v>
      </c>
      <c r="C6577" s="249">
        <v>113.90973950306162</v>
      </c>
    </row>
    <row r="6578" spans="2:3" x14ac:dyDescent="0.25">
      <c r="B6578" s="250">
        <v>6515</v>
      </c>
      <c r="C6578" s="249">
        <v>130.09259098144605</v>
      </c>
    </row>
    <row r="6579" spans="2:3" x14ac:dyDescent="0.25">
      <c r="B6579" s="250">
        <v>6516</v>
      </c>
      <c r="C6579" s="249">
        <v>117.06146628600328</v>
      </c>
    </row>
    <row r="6580" spans="2:3" x14ac:dyDescent="0.25">
      <c r="B6580" s="250">
        <v>6517</v>
      </c>
      <c r="C6580" s="249">
        <v>136.29695138392444</v>
      </c>
    </row>
    <row r="6581" spans="2:3" x14ac:dyDescent="0.25">
      <c r="B6581" s="250">
        <v>6518</v>
      </c>
      <c r="C6581" s="249">
        <v>117.58577629209118</v>
      </c>
    </row>
    <row r="6582" spans="2:3" x14ac:dyDescent="0.25">
      <c r="B6582" s="250">
        <v>6519</v>
      </c>
      <c r="C6582" s="249">
        <v>142.58420606953015</v>
      </c>
    </row>
    <row r="6583" spans="2:3" x14ac:dyDescent="0.25">
      <c r="B6583" s="250">
        <v>6520</v>
      </c>
      <c r="C6583" s="249">
        <v>99.778462157200778</v>
      </c>
    </row>
    <row r="6584" spans="2:3" x14ac:dyDescent="0.25">
      <c r="B6584" s="250">
        <v>6521</v>
      </c>
      <c r="C6584" s="249">
        <v>185.61976474282523</v>
      </c>
    </row>
    <row r="6585" spans="2:3" x14ac:dyDescent="0.25">
      <c r="B6585" s="250">
        <v>6522</v>
      </c>
      <c r="C6585" s="249">
        <v>94.526910977767727</v>
      </c>
    </row>
    <row r="6586" spans="2:3" x14ac:dyDescent="0.25">
      <c r="B6586" s="250">
        <v>6523</v>
      </c>
      <c r="C6586" s="249">
        <v>104.71493257365599</v>
      </c>
    </row>
    <row r="6587" spans="2:3" x14ac:dyDescent="0.25">
      <c r="B6587" s="250">
        <v>6524</v>
      </c>
      <c r="C6587" s="249">
        <v>90.100234123887248</v>
      </c>
    </row>
    <row r="6588" spans="2:3" x14ac:dyDescent="0.25">
      <c r="B6588" s="250">
        <v>6525</v>
      </c>
      <c r="C6588" s="249">
        <v>108.01302267402487</v>
      </c>
    </row>
    <row r="6589" spans="2:3" x14ac:dyDescent="0.25">
      <c r="B6589" s="250">
        <v>6526</v>
      </c>
      <c r="C6589" s="249">
        <v>128.60805249590675</v>
      </c>
    </row>
    <row r="6590" spans="2:3" x14ac:dyDescent="0.25">
      <c r="B6590" s="250">
        <v>6527</v>
      </c>
      <c r="C6590" s="249">
        <v>128.02856053438478</v>
      </c>
    </row>
    <row r="6591" spans="2:3" x14ac:dyDescent="0.25">
      <c r="B6591" s="250">
        <v>6528</v>
      </c>
      <c r="C6591" s="249">
        <v>118.24156450941179</v>
      </c>
    </row>
    <row r="6592" spans="2:3" x14ac:dyDescent="0.25">
      <c r="B6592" s="250">
        <v>6529</v>
      </c>
      <c r="C6592" s="249">
        <v>78.953472449963982</v>
      </c>
    </row>
    <row r="6593" spans="2:3" x14ac:dyDescent="0.25">
      <c r="B6593" s="250">
        <v>6530</v>
      </c>
      <c r="C6593" s="249">
        <v>128.54874615983729</v>
      </c>
    </row>
    <row r="6594" spans="2:3" x14ac:dyDescent="0.25">
      <c r="B6594" s="250">
        <v>6531</v>
      </c>
      <c r="C6594" s="249">
        <v>132.4277009835385</v>
      </c>
    </row>
    <row r="6595" spans="2:3" x14ac:dyDescent="0.25">
      <c r="B6595" s="250">
        <v>6532</v>
      </c>
      <c r="C6595" s="249">
        <v>133.36348740377903</v>
      </c>
    </row>
    <row r="6596" spans="2:3" x14ac:dyDescent="0.25">
      <c r="B6596" s="250">
        <v>6533</v>
      </c>
      <c r="C6596" s="249">
        <v>125.29552084742761</v>
      </c>
    </row>
    <row r="6597" spans="2:3" x14ac:dyDescent="0.25">
      <c r="B6597" s="250">
        <v>6534</v>
      </c>
      <c r="C6597" s="249">
        <v>96.534699836193326</v>
      </c>
    </row>
    <row r="6598" spans="2:3" x14ac:dyDescent="0.25">
      <c r="B6598" s="250">
        <v>6535</v>
      </c>
      <c r="C6598" s="249">
        <v>115.62180864915091</v>
      </c>
    </row>
    <row r="6599" spans="2:3" x14ac:dyDescent="0.25">
      <c r="B6599" s="250">
        <v>6536</v>
      </c>
      <c r="C6599" s="249">
        <v>122.74107119189421</v>
      </c>
    </row>
    <row r="6600" spans="2:3" x14ac:dyDescent="0.25">
      <c r="B6600" s="250">
        <v>6537</v>
      </c>
      <c r="C6600" s="249">
        <v>118.99450385762044</v>
      </c>
    </row>
    <row r="6601" spans="2:3" x14ac:dyDescent="0.25">
      <c r="B6601" s="250">
        <v>6538</v>
      </c>
      <c r="C6601" s="249">
        <v>58.435750942564624</v>
      </c>
    </row>
    <row r="6602" spans="2:3" x14ac:dyDescent="0.25">
      <c r="B6602" s="250">
        <v>6539</v>
      </c>
      <c r="C6602" s="249">
        <v>110.77885021879297</v>
      </c>
    </row>
    <row r="6603" spans="2:3" x14ac:dyDescent="0.25">
      <c r="B6603" s="250">
        <v>6540</v>
      </c>
      <c r="C6603" s="249">
        <v>114.23076180230389</v>
      </c>
    </row>
    <row r="6604" spans="2:3" x14ac:dyDescent="0.25">
      <c r="B6604" s="250">
        <v>6541</v>
      </c>
      <c r="C6604" s="249">
        <v>131.2322492447546</v>
      </c>
    </row>
    <row r="6605" spans="2:3" x14ac:dyDescent="0.25">
      <c r="B6605" s="250">
        <v>6542</v>
      </c>
      <c r="C6605" s="249">
        <v>140.12439946404129</v>
      </c>
    </row>
    <row r="6606" spans="2:3" x14ac:dyDescent="0.25">
      <c r="B6606" s="250">
        <v>6543</v>
      </c>
      <c r="C6606" s="249">
        <v>92.242707111916928</v>
      </c>
    </row>
    <row r="6607" spans="2:3" x14ac:dyDescent="0.25">
      <c r="B6607" s="250">
        <v>6544</v>
      </c>
      <c r="C6607" s="249">
        <v>88.891998005270324</v>
      </c>
    </row>
    <row r="6608" spans="2:3" x14ac:dyDescent="0.25">
      <c r="B6608" s="250">
        <v>6545</v>
      </c>
      <c r="C6608" s="249">
        <v>140.92635014340885</v>
      </c>
    </row>
    <row r="6609" spans="2:3" x14ac:dyDescent="0.25">
      <c r="B6609" s="250">
        <v>6546</v>
      </c>
      <c r="C6609" s="249">
        <v>92.901295982927877</v>
      </c>
    </row>
    <row r="6610" spans="2:3" x14ac:dyDescent="0.25">
      <c r="B6610" s="250">
        <v>6547</v>
      </c>
      <c r="C6610" s="249">
        <v>138.13751121033607</v>
      </c>
    </row>
    <row r="6611" spans="2:3" x14ac:dyDescent="0.25">
      <c r="B6611" s="250">
        <v>6548</v>
      </c>
      <c r="C6611" s="249">
        <v>122.11192664776723</v>
      </c>
    </row>
    <row r="6612" spans="2:3" x14ac:dyDescent="0.25">
      <c r="B6612" s="250">
        <v>6549</v>
      </c>
      <c r="C6612" s="249">
        <v>119.48533957322064</v>
      </c>
    </row>
    <row r="6613" spans="2:3" x14ac:dyDescent="0.25">
      <c r="B6613" s="250">
        <v>6550</v>
      </c>
      <c r="C6613" s="249">
        <v>102.00457798722182</v>
      </c>
    </row>
    <row r="6614" spans="2:3" x14ac:dyDescent="0.25">
      <c r="B6614" s="250">
        <v>6551</v>
      </c>
      <c r="C6614" s="249">
        <v>110.12588885734462</v>
      </c>
    </row>
    <row r="6615" spans="2:3" x14ac:dyDescent="0.25">
      <c r="B6615" s="250">
        <v>6552</v>
      </c>
      <c r="C6615" s="249">
        <v>83.402669759693708</v>
      </c>
    </row>
    <row r="6616" spans="2:3" x14ac:dyDescent="0.25">
      <c r="B6616" s="250">
        <v>6553</v>
      </c>
      <c r="C6616" s="249">
        <v>117.94555109462176</v>
      </c>
    </row>
    <row r="6617" spans="2:3" x14ac:dyDescent="0.25">
      <c r="B6617" s="250">
        <v>6554</v>
      </c>
      <c r="C6617" s="249">
        <v>107.2378159187008</v>
      </c>
    </row>
    <row r="6618" spans="2:3" x14ac:dyDescent="0.25">
      <c r="B6618" s="250">
        <v>6555</v>
      </c>
      <c r="C6618" s="249">
        <v>98.10107405452888</v>
      </c>
    </row>
    <row r="6619" spans="2:3" x14ac:dyDescent="0.25">
      <c r="B6619" s="250">
        <v>6556</v>
      </c>
      <c r="C6619" s="249">
        <v>89.122789661810273</v>
      </c>
    </row>
    <row r="6620" spans="2:3" x14ac:dyDescent="0.25">
      <c r="B6620" s="250">
        <v>6557</v>
      </c>
      <c r="C6620" s="249">
        <v>117.09512943105518</v>
      </c>
    </row>
    <row r="6621" spans="2:3" x14ac:dyDescent="0.25">
      <c r="B6621" s="250">
        <v>6558</v>
      </c>
      <c r="C6621" s="249">
        <v>119.22099937157171</v>
      </c>
    </row>
    <row r="6622" spans="2:3" x14ac:dyDescent="0.25">
      <c r="B6622" s="250">
        <v>6559</v>
      </c>
      <c r="C6622" s="249">
        <v>76.223852031961428</v>
      </c>
    </row>
    <row r="6623" spans="2:3" x14ac:dyDescent="0.25">
      <c r="B6623" s="250">
        <v>6560</v>
      </c>
      <c r="C6623" s="249">
        <v>92.226200264913217</v>
      </c>
    </row>
    <row r="6624" spans="2:3" x14ac:dyDescent="0.25">
      <c r="B6624" s="250">
        <v>6561</v>
      </c>
      <c r="C6624" s="249">
        <v>128.04631889028875</v>
      </c>
    </row>
    <row r="6625" spans="2:3" x14ac:dyDescent="0.25">
      <c r="B6625" s="250">
        <v>6562</v>
      </c>
      <c r="C6625" s="249">
        <v>125.65173153888939</v>
      </c>
    </row>
    <row r="6626" spans="2:3" x14ac:dyDescent="0.25">
      <c r="B6626" s="250">
        <v>6563</v>
      </c>
      <c r="C6626" s="249">
        <v>120.65992026633367</v>
      </c>
    </row>
    <row r="6627" spans="2:3" x14ac:dyDescent="0.25">
      <c r="B6627" s="250">
        <v>6564</v>
      </c>
      <c r="C6627" s="249">
        <v>137.71895547390238</v>
      </c>
    </row>
    <row r="6628" spans="2:3" x14ac:dyDescent="0.25">
      <c r="B6628" s="250">
        <v>6565</v>
      </c>
      <c r="C6628" s="249">
        <v>129.69826219381576</v>
      </c>
    </row>
    <row r="6629" spans="2:3" x14ac:dyDescent="0.25">
      <c r="B6629" s="250">
        <v>6566</v>
      </c>
      <c r="C6629" s="249">
        <v>129.32288612552421</v>
      </c>
    </row>
    <row r="6630" spans="2:3" x14ac:dyDescent="0.25">
      <c r="B6630" s="250">
        <v>6567</v>
      </c>
      <c r="C6630" s="249">
        <v>107.8803544159305</v>
      </c>
    </row>
    <row r="6631" spans="2:3" x14ac:dyDescent="0.25">
      <c r="B6631" s="250">
        <v>6568</v>
      </c>
      <c r="C6631" s="249">
        <v>164.21930552570274</v>
      </c>
    </row>
    <row r="6632" spans="2:3" x14ac:dyDescent="0.25">
      <c r="B6632" s="250">
        <v>6569</v>
      </c>
      <c r="C6632" s="249">
        <v>116.52588770364981</v>
      </c>
    </row>
    <row r="6633" spans="2:3" x14ac:dyDescent="0.25">
      <c r="B6633" s="250">
        <v>6570</v>
      </c>
      <c r="C6633" s="249">
        <v>136.72673822354392</v>
      </c>
    </row>
    <row r="6634" spans="2:3" x14ac:dyDescent="0.25">
      <c r="B6634" s="250">
        <v>6571</v>
      </c>
      <c r="C6634" s="249">
        <v>114.32339650447392</v>
      </c>
    </row>
    <row r="6635" spans="2:3" x14ac:dyDescent="0.25">
      <c r="B6635" s="250">
        <v>6572</v>
      </c>
      <c r="C6635" s="249">
        <v>125.53604218416135</v>
      </c>
    </row>
    <row r="6636" spans="2:3" x14ac:dyDescent="0.25">
      <c r="B6636" s="250">
        <v>6573</v>
      </c>
      <c r="C6636" s="249">
        <v>92.292957360653361</v>
      </c>
    </row>
    <row r="6637" spans="2:3" x14ac:dyDescent="0.25">
      <c r="B6637" s="250">
        <v>6574</v>
      </c>
      <c r="C6637" s="249">
        <v>60.50003985543696</v>
      </c>
    </row>
    <row r="6638" spans="2:3" x14ac:dyDescent="0.25">
      <c r="B6638" s="250">
        <v>6575</v>
      </c>
      <c r="C6638" s="249">
        <v>96.324544580369519</v>
      </c>
    </row>
    <row r="6639" spans="2:3" x14ac:dyDescent="0.25">
      <c r="B6639" s="250">
        <v>6576</v>
      </c>
      <c r="C6639" s="249">
        <v>109.57244810925027</v>
      </c>
    </row>
    <row r="6640" spans="2:3" x14ac:dyDescent="0.25">
      <c r="B6640" s="250">
        <v>6577</v>
      </c>
      <c r="C6640" s="249">
        <v>131.41676012245702</v>
      </c>
    </row>
    <row r="6641" spans="2:3" x14ac:dyDescent="0.25">
      <c r="B6641" s="250">
        <v>6578</v>
      </c>
      <c r="C6641" s="249">
        <v>137.55090972832033</v>
      </c>
    </row>
    <row r="6642" spans="2:3" x14ac:dyDescent="0.25">
      <c r="B6642" s="250">
        <v>6579</v>
      </c>
      <c r="C6642" s="249">
        <v>97.910033326820411</v>
      </c>
    </row>
    <row r="6643" spans="2:3" x14ac:dyDescent="0.25">
      <c r="B6643" s="250">
        <v>6580</v>
      </c>
      <c r="C6643" s="249">
        <v>106.29237665835885</v>
      </c>
    </row>
    <row r="6644" spans="2:3" x14ac:dyDescent="0.25">
      <c r="B6644" s="250">
        <v>6581</v>
      </c>
      <c r="C6644" s="249">
        <v>151.21928170163446</v>
      </c>
    </row>
    <row r="6645" spans="2:3" x14ac:dyDescent="0.25">
      <c r="B6645" s="250">
        <v>6582</v>
      </c>
      <c r="C6645" s="249">
        <v>103.24791496822768</v>
      </c>
    </row>
    <row r="6646" spans="2:3" x14ac:dyDescent="0.25">
      <c r="B6646" s="250">
        <v>6583</v>
      </c>
      <c r="C6646" s="249">
        <v>142.373024325356</v>
      </c>
    </row>
    <row r="6647" spans="2:3" x14ac:dyDescent="0.25">
      <c r="B6647" s="250">
        <v>6584</v>
      </c>
      <c r="C6647" s="249">
        <v>161.31992139895897</v>
      </c>
    </row>
    <row r="6648" spans="2:3" x14ac:dyDescent="0.25">
      <c r="B6648" s="250">
        <v>6585</v>
      </c>
      <c r="C6648" s="249">
        <v>125.94615058711993</v>
      </c>
    </row>
    <row r="6649" spans="2:3" x14ac:dyDescent="0.25">
      <c r="B6649" s="250">
        <v>6586</v>
      </c>
      <c r="C6649" s="249">
        <v>95.022625896086424</v>
      </c>
    </row>
    <row r="6650" spans="2:3" x14ac:dyDescent="0.25">
      <c r="B6650" s="250">
        <v>6587</v>
      </c>
      <c r="C6650" s="249">
        <v>111.40543233755767</v>
      </c>
    </row>
    <row r="6651" spans="2:3" x14ac:dyDescent="0.25">
      <c r="B6651" s="250">
        <v>6588</v>
      </c>
      <c r="C6651" s="249">
        <v>91.26629319797793</v>
      </c>
    </row>
    <row r="6652" spans="2:3" x14ac:dyDescent="0.25">
      <c r="B6652" s="250">
        <v>6589</v>
      </c>
      <c r="C6652" s="249">
        <v>119.91523464634176</v>
      </c>
    </row>
    <row r="6653" spans="2:3" x14ac:dyDescent="0.25">
      <c r="B6653" s="250">
        <v>6590</v>
      </c>
      <c r="C6653" s="249">
        <v>118.15180235311816</v>
      </c>
    </row>
    <row r="6654" spans="2:3" x14ac:dyDescent="0.25">
      <c r="B6654" s="250">
        <v>6591</v>
      </c>
      <c r="C6654" s="249">
        <v>114.82755606519454</v>
      </c>
    </row>
    <row r="6655" spans="2:3" x14ac:dyDescent="0.25">
      <c r="B6655" s="250">
        <v>6592</v>
      </c>
      <c r="C6655" s="249">
        <v>134.88979514221802</v>
      </c>
    </row>
    <row r="6656" spans="2:3" x14ac:dyDescent="0.25">
      <c r="B6656" s="250">
        <v>6593</v>
      </c>
      <c r="C6656" s="249">
        <v>112.02386097527972</v>
      </c>
    </row>
    <row r="6657" spans="2:3" x14ac:dyDescent="0.25">
      <c r="B6657" s="250">
        <v>6594</v>
      </c>
      <c r="C6657" s="249">
        <v>102.22635958273447</v>
      </c>
    </row>
    <row r="6658" spans="2:3" x14ac:dyDescent="0.25">
      <c r="B6658" s="250">
        <v>6595</v>
      </c>
      <c r="C6658" s="249">
        <v>107.71373381731861</v>
      </c>
    </row>
    <row r="6659" spans="2:3" x14ac:dyDescent="0.25">
      <c r="B6659" s="250">
        <v>6596</v>
      </c>
      <c r="C6659" s="249">
        <v>134.21981507432659</v>
      </c>
    </row>
    <row r="6660" spans="2:3" x14ac:dyDescent="0.25">
      <c r="B6660" s="250">
        <v>6597</v>
      </c>
      <c r="C6660" s="249">
        <v>155.24898379937619</v>
      </c>
    </row>
    <row r="6661" spans="2:3" x14ac:dyDescent="0.25">
      <c r="B6661" s="250">
        <v>6598</v>
      </c>
      <c r="C6661" s="249">
        <v>113.89356912875284</v>
      </c>
    </row>
    <row r="6662" spans="2:3" x14ac:dyDescent="0.25">
      <c r="B6662" s="250">
        <v>6599</v>
      </c>
      <c r="C6662" s="249">
        <v>132.31349041408535</v>
      </c>
    </row>
    <row r="6663" spans="2:3" x14ac:dyDescent="0.25">
      <c r="B6663" s="250">
        <v>6600</v>
      </c>
      <c r="C6663" s="249">
        <v>159.63011743418787</v>
      </c>
    </row>
    <row r="6664" spans="2:3" x14ac:dyDescent="0.25">
      <c r="B6664" s="250">
        <v>6601</v>
      </c>
      <c r="C6664" s="249">
        <v>106.40245160821304</v>
      </c>
    </row>
    <row r="6665" spans="2:3" x14ac:dyDescent="0.25">
      <c r="B6665" s="250">
        <v>6602</v>
      </c>
      <c r="C6665" s="249">
        <v>83.481012440301441</v>
      </c>
    </row>
    <row r="6666" spans="2:3" x14ac:dyDescent="0.25">
      <c r="B6666" s="250">
        <v>6603</v>
      </c>
      <c r="C6666" s="249">
        <v>112.31477146478322</v>
      </c>
    </row>
    <row r="6667" spans="2:3" x14ac:dyDescent="0.25">
      <c r="B6667" s="250">
        <v>6604</v>
      </c>
      <c r="C6667" s="249">
        <v>120.0405876512061</v>
      </c>
    </row>
    <row r="6668" spans="2:3" x14ac:dyDescent="0.25">
      <c r="B6668" s="250">
        <v>6605</v>
      </c>
      <c r="C6668" s="249">
        <v>87.143445438284232</v>
      </c>
    </row>
    <row r="6669" spans="2:3" x14ac:dyDescent="0.25">
      <c r="B6669" s="250">
        <v>6606</v>
      </c>
      <c r="C6669" s="249">
        <v>133.09909451440319</v>
      </c>
    </row>
    <row r="6670" spans="2:3" x14ac:dyDescent="0.25">
      <c r="B6670" s="250">
        <v>6607</v>
      </c>
      <c r="C6670" s="249">
        <v>150.67639601869354</v>
      </c>
    </row>
    <row r="6671" spans="2:3" x14ac:dyDescent="0.25">
      <c r="B6671" s="250">
        <v>6608</v>
      </c>
      <c r="C6671" s="249">
        <v>113.6210793803084</v>
      </c>
    </row>
    <row r="6672" spans="2:3" x14ac:dyDescent="0.25">
      <c r="B6672" s="250">
        <v>6609</v>
      </c>
      <c r="C6672" s="249">
        <v>60.497520833459589</v>
      </c>
    </row>
    <row r="6673" spans="2:3" x14ac:dyDescent="0.25">
      <c r="B6673" s="250">
        <v>6610</v>
      </c>
      <c r="C6673" s="249">
        <v>113.84185894373611</v>
      </c>
    </row>
    <row r="6674" spans="2:3" x14ac:dyDescent="0.25">
      <c r="B6674" s="250">
        <v>6611</v>
      </c>
      <c r="C6674" s="249">
        <v>136.1858771756124</v>
      </c>
    </row>
    <row r="6675" spans="2:3" x14ac:dyDescent="0.25">
      <c r="B6675" s="250">
        <v>6612</v>
      </c>
      <c r="C6675" s="249">
        <v>95.421797921833345</v>
      </c>
    </row>
    <row r="6676" spans="2:3" x14ac:dyDescent="0.25">
      <c r="B6676" s="250">
        <v>6613</v>
      </c>
      <c r="C6676" s="249">
        <v>142.76327251508991</v>
      </c>
    </row>
    <row r="6677" spans="2:3" x14ac:dyDescent="0.25">
      <c r="B6677" s="250">
        <v>6614</v>
      </c>
      <c r="C6677" s="249">
        <v>96.148283057152355</v>
      </c>
    </row>
    <row r="6678" spans="2:3" x14ac:dyDescent="0.25">
      <c r="B6678" s="250">
        <v>6615</v>
      </c>
      <c r="C6678" s="249">
        <v>120.86444163799565</v>
      </c>
    </row>
    <row r="6679" spans="2:3" x14ac:dyDescent="0.25">
      <c r="B6679" s="250">
        <v>6616</v>
      </c>
      <c r="C6679" s="249">
        <v>104.28017587885496</v>
      </c>
    </row>
    <row r="6680" spans="2:3" x14ac:dyDescent="0.25">
      <c r="B6680" s="250">
        <v>6617</v>
      </c>
      <c r="C6680" s="249">
        <v>111.69290337239265</v>
      </c>
    </row>
    <row r="6681" spans="2:3" x14ac:dyDescent="0.25">
      <c r="B6681" s="250">
        <v>6618</v>
      </c>
      <c r="C6681" s="249">
        <v>108.89854710960266</v>
      </c>
    </row>
    <row r="6682" spans="2:3" x14ac:dyDescent="0.25">
      <c r="B6682" s="250">
        <v>6619</v>
      </c>
      <c r="C6682" s="249">
        <v>92.851830135037545</v>
      </c>
    </row>
    <row r="6683" spans="2:3" x14ac:dyDescent="0.25">
      <c r="B6683" s="250">
        <v>6620</v>
      </c>
      <c r="C6683" s="249">
        <v>120.88160396631166</v>
      </c>
    </row>
    <row r="6684" spans="2:3" x14ac:dyDescent="0.25">
      <c r="B6684" s="250">
        <v>6621</v>
      </c>
      <c r="C6684" s="249">
        <v>136.51733546896315</v>
      </c>
    </row>
    <row r="6685" spans="2:3" x14ac:dyDescent="0.25">
      <c r="B6685" s="250">
        <v>6622</v>
      </c>
      <c r="C6685" s="249">
        <v>151.02159487621898</v>
      </c>
    </row>
    <row r="6686" spans="2:3" x14ac:dyDescent="0.25">
      <c r="B6686" s="250">
        <v>6623</v>
      </c>
      <c r="C6686" s="249">
        <v>90.131822319925547</v>
      </c>
    </row>
    <row r="6687" spans="2:3" x14ac:dyDescent="0.25">
      <c r="B6687" s="250">
        <v>6624</v>
      </c>
      <c r="C6687" s="249">
        <v>126.43197378866843</v>
      </c>
    </row>
    <row r="6688" spans="2:3" x14ac:dyDescent="0.25">
      <c r="B6688" s="250">
        <v>6625</v>
      </c>
      <c r="C6688" s="249">
        <v>122.62048215589267</v>
      </c>
    </row>
    <row r="6689" spans="2:3" x14ac:dyDescent="0.25">
      <c r="B6689" s="250">
        <v>6626</v>
      </c>
      <c r="C6689" s="249">
        <v>112.74522483159554</v>
      </c>
    </row>
    <row r="6690" spans="2:3" x14ac:dyDescent="0.25">
      <c r="B6690" s="250">
        <v>6627</v>
      </c>
      <c r="C6690" s="249">
        <v>114.01168728108426</v>
      </c>
    </row>
    <row r="6691" spans="2:3" x14ac:dyDescent="0.25">
      <c r="B6691" s="250">
        <v>6628</v>
      </c>
      <c r="C6691" s="249">
        <v>71.667013048975676</v>
      </c>
    </row>
    <row r="6692" spans="2:3" x14ac:dyDescent="0.25">
      <c r="B6692" s="250">
        <v>6629</v>
      </c>
      <c r="C6692" s="249">
        <v>131.04342464411474</v>
      </c>
    </row>
    <row r="6693" spans="2:3" x14ac:dyDescent="0.25">
      <c r="B6693" s="250">
        <v>6630</v>
      </c>
      <c r="C6693" s="249">
        <v>128.03018757231115</v>
      </c>
    </row>
    <row r="6694" spans="2:3" x14ac:dyDescent="0.25">
      <c r="B6694" s="250">
        <v>6631</v>
      </c>
      <c r="C6694" s="249">
        <v>102.40183705776685</v>
      </c>
    </row>
    <row r="6695" spans="2:3" x14ac:dyDescent="0.25">
      <c r="B6695" s="250">
        <v>6632</v>
      </c>
      <c r="C6695" s="249">
        <v>128.27569345741088</v>
      </c>
    </row>
    <row r="6696" spans="2:3" x14ac:dyDescent="0.25">
      <c r="B6696" s="250">
        <v>6633</v>
      </c>
      <c r="C6696" s="249">
        <v>111.49214310338699</v>
      </c>
    </row>
    <row r="6697" spans="2:3" x14ac:dyDescent="0.25">
      <c r="B6697" s="250">
        <v>6634</v>
      </c>
      <c r="C6697" s="249">
        <v>127.10086058328885</v>
      </c>
    </row>
    <row r="6698" spans="2:3" x14ac:dyDescent="0.25">
      <c r="B6698" s="250">
        <v>6635</v>
      </c>
      <c r="C6698" s="249">
        <v>108.17745110600973</v>
      </c>
    </row>
    <row r="6699" spans="2:3" x14ac:dyDescent="0.25">
      <c r="B6699" s="250">
        <v>6636</v>
      </c>
      <c r="C6699" s="249">
        <v>123.35567029987413</v>
      </c>
    </row>
    <row r="6700" spans="2:3" x14ac:dyDescent="0.25">
      <c r="B6700" s="250">
        <v>6637</v>
      </c>
      <c r="C6700" s="249">
        <v>129.72380916028922</v>
      </c>
    </row>
    <row r="6701" spans="2:3" x14ac:dyDescent="0.25">
      <c r="B6701" s="250">
        <v>6638</v>
      </c>
      <c r="C6701" s="249">
        <v>124.78757035208862</v>
      </c>
    </row>
    <row r="6702" spans="2:3" x14ac:dyDescent="0.25">
      <c r="B6702" s="250">
        <v>6639</v>
      </c>
      <c r="C6702" s="249">
        <v>81.57204284189487</v>
      </c>
    </row>
    <row r="6703" spans="2:3" x14ac:dyDescent="0.25">
      <c r="B6703" s="250">
        <v>6640</v>
      </c>
      <c r="C6703" s="249">
        <v>103.41225622827973</v>
      </c>
    </row>
    <row r="6704" spans="2:3" x14ac:dyDescent="0.25">
      <c r="B6704" s="250">
        <v>6641</v>
      </c>
      <c r="C6704" s="249">
        <v>133.0937098035696</v>
      </c>
    </row>
    <row r="6705" spans="2:3" x14ac:dyDescent="0.25">
      <c r="B6705" s="250">
        <v>6642</v>
      </c>
      <c r="C6705" s="249">
        <v>152.35550955903179</v>
      </c>
    </row>
    <row r="6706" spans="2:3" x14ac:dyDescent="0.25">
      <c r="B6706" s="250">
        <v>6643</v>
      </c>
      <c r="C6706" s="249">
        <v>108.16863775242277</v>
      </c>
    </row>
    <row r="6707" spans="2:3" x14ac:dyDescent="0.25">
      <c r="B6707" s="250">
        <v>6644</v>
      </c>
      <c r="C6707" s="249">
        <v>123.59049842083542</v>
      </c>
    </row>
    <row r="6708" spans="2:3" x14ac:dyDescent="0.25">
      <c r="B6708" s="250">
        <v>6645</v>
      </c>
      <c r="C6708" s="249">
        <v>140.12985199824561</v>
      </c>
    </row>
    <row r="6709" spans="2:3" x14ac:dyDescent="0.25">
      <c r="B6709" s="250">
        <v>6646</v>
      </c>
      <c r="C6709" s="249">
        <v>122.88447682401311</v>
      </c>
    </row>
    <row r="6710" spans="2:3" x14ac:dyDescent="0.25">
      <c r="B6710" s="250">
        <v>6647</v>
      </c>
      <c r="C6710" s="249">
        <v>114.13457188143074</v>
      </c>
    </row>
    <row r="6711" spans="2:3" x14ac:dyDescent="0.25">
      <c r="B6711" s="250">
        <v>6648</v>
      </c>
      <c r="C6711" s="249">
        <v>122.25200973951361</v>
      </c>
    </row>
    <row r="6712" spans="2:3" x14ac:dyDescent="0.25">
      <c r="B6712" s="250">
        <v>6649</v>
      </c>
      <c r="C6712" s="249">
        <v>144.9453503795331</v>
      </c>
    </row>
    <row r="6713" spans="2:3" x14ac:dyDescent="0.25">
      <c r="B6713" s="250">
        <v>6650</v>
      </c>
      <c r="C6713" s="249">
        <v>119.0859960781427</v>
      </c>
    </row>
    <row r="6714" spans="2:3" x14ac:dyDescent="0.25">
      <c r="B6714" s="250">
        <v>6651</v>
      </c>
      <c r="C6714" s="249">
        <v>126.01236645625679</v>
      </c>
    </row>
    <row r="6715" spans="2:3" x14ac:dyDescent="0.25">
      <c r="B6715" s="250">
        <v>6652</v>
      </c>
      <c r="C6715" s="249">
        <v>104.63385069694945</v>
      </c>
    </row>
    <row r="6716" spans="2:3" x14ac:dyDescent="0.25">
      <c r="B6716" s="250">
        <v>6653</v>
      </c>
      <c r="C6716" s="249">
        <v>115.87345942127237</v>
      </c>
    </row>
    <row r="6717" spans="2:3" x14ac:dyDescent="0.25">
      <c r="B6717" s="250">
        <v>6654</v>
      </c>
      <c r="C6717" s="249">
        <v>126.6255136135011</v>
      </c>
    </row>
    <row r="6718" spans="2:3" x14ac:dyDescent="0.25">
      <c r="B6718" s="250">
        <v>6655</v>
      </c>
      <c r="C6718" s="249">
        <v>138.85903042660891</v>
      </c>
    </row>
    <row r="6719" spans="2:3" x14ac:dyDescent="0.25">
      <c r="B6719" s="250">
        <v>6656</v>
      </c>
      <c r="C6719" s="249">
        <v>134.91702061116374</v>
      </c>
    </row>
    <row r="6720" spans="2:3" x14ac:dyDescent="0.25">
      <c r="B6720" s="250">
        <v>6657</v>
      </c>
      <c r="C6720" s="249">
        <v>84.630208395578734</v>
      </c>
    </row>
    <row r="6721" spans="2:3" x14ac:dyDescent="0.25">
      <c r="B6721" s="250">
        <v>6658</v>
      </c>
      <c r="C6721" s="249">
        <v>95.772080303270457</v>
      </c>
    </row>
    <row r="6722" spans="2:3" x14ac:dyDescent="0.25">
      <c r="B6722" s="250">
        <v>6659</v>
      </c>
      <c r="C6722" s="249">
        <v>134.38286954852208</v>
      </c>
    </row>
    <row r="6723" spans="2:3" x14ac:dyDescent="0.25">
      <c r="B6723" s="250">
        <v>6660</v>
      </c>
      <c r="C6723" s="249">
        <v>121.19181635337824</v>
      </c>
    </row>
    <row r="6724" spans="2:3" x14ac:dyDescent="0.25">
      <c r="B6724" s="250">
        <v>6661</v>
      </c>
      <c r="C6724" s="249">
        <v>154.84053568593714</v>
      </c>
    </row>
    <row r="6725" spans="2:3" x14ac:dyDescent="0.25">
      <c r="B6725" s="250">
        <v>6662</v>
      </c>
      <c r="C6725" s="249">
        <v>118.39891351114811</v>
      </c>
    </row>
    <row r="6726" spans="2:3" x14ac:dyDescent="0.25">
      <c r="B6726" s="250">
        <v>6663</v>
      </c>
      <c r="C6726" s="249">
        <v>127.76742891558712</v>
      </c>
    </row>
    <row r="6727" spans="2:3" x14ac:dyDescent="0.25">
      <c r="B6727" s="250">
        <v>6664</v>
      </c>
      <c r="C6727" s="249">
        <v>116.3266471512229</v>
      </c>
    </row>
    <row r="6728" spans="2:3" x14ac:dyDescent="0.25">
      <c r="B6728" s="250">
        <v>6665</v>
      </c>
      <c r="C6728" s="249">
        <v>108.32762616417742</v>
      </c>
    </row>
    <row r="6729" spans="2:3" x14ac:dyDescent="0.25">
      <c r="B6729" s="250">
        <v>6666</v>
      </c>
      <c r="C6729" s="249">
        <v>109.15018179505837</v>
      </c>
    </row>
    <row r="6730" spans="2:3" x14ac:dyDescent="0.25">
      <c r="B6730" s="250">
        <v>6667</v>
      </c>
      <c r="C6730" s="249">
        <v>141.6631741214905</v>
      </c>
    </row>
    <row r="6731" spans="2:3" x14ac:dyDescent="0.25">
      <c r="B6731" s="250">
        <v>6668</v>
      </c>
      <c r="C6731" s="249">
        <v>140.54582167467538</v>
      </c>
    </row>
    <row r="6732" spans="2:3" x14ac:dyDescent="0.25">
      <c r="B6732" s="250">
        <v>6669</v>
      </c>
      <c r="C6732" s="249">
        <v>109.69690175857578</v>
      </c>
    </row>
    <row r="6733" spans="2:3" x14ac:dyDescent="0.25">
      <c r="B6733" s="250">
        <v>6670</v>
      </c>
      <c r="C6733" s="249">
        <v>79.596932817142573</v>
      </c>
    </row>
    <row r="6734" spans="2:3" x14ac:dyDescent="0.25">
      <c r="B6734" s="250">
        <v>6671</v>
      </c>
      <c r="C6734" s="249">
        <v>158.38481125892309</v>
      </c>
    </row>
    <row r="6735" spans="2:3" x14ac:dyDescent="0.25">
      <c r="B6735" s="250">
        <v>6672</v>
      </c>
      <c r="C6735" s="249">
        <v>137.94142637841117</v>
      </c>
    </row>
    <row r="6736" spans="2:3" x14ac:dyDescent="0.25">
      <c r="B6736" s="250">
        <v>6673</v>
      </c>
      <c r="C6736" s="249">
        <v>139.36267943342577</v>
      </c>
    </row>
    <row r="6737" spans="2:3" x14ac:dyDescent="0.25">
      <c r="B6737" s="250">
        <v>6674</v>
      </c>
      <c r="C6737" s="249">
        <v>138.26421656233757</v>
      </c>
    </row>
    <row r="6738" spans="2:3" x14ac:dyDescent="0.25">
      <c r="B6738" s="250">
        <v>6675</v>
      </c>
      <c r="C6738" s="249">
        <v>115.02227564727271</v>
      </c>
    </row>
    <row r="6739" spans="2:3" x14ac:dyDescent="0.25">
      <c r="B6739" s="250">
        <v>6676</v>
      </c>
      <c r="C6739" s="249">
        <v>68.290227129251946</v>
      </c>
    </row>
    <row r="6740" spans="2:3" x14ac:dyDescent="0.25">
      <c r="B6740" s="250">
        <v>6677</v>
      </c>
      <c r="C6740" s="249">
        <v>109.20607274390531</v>
      </c>
    </row>
    <row r="6741" spans="2:3" x14ac:dyDescent="0.25">
      <c r="B6741" s="250">
        <v>6678</v>
      </c>
      <c r="C6741" s="249">
        <v>112.40179323462172</v>
      </c>
    </row>
    <row r="6742" spans="2:3" x14ac:dyDescent="0.25">
      <c r="B6742" s="250">
        <v>6679</v>
      </c>
      <c r="C6742" s="249">
        <v>94.535660809477164</v>
      </c>
    </row>
    <row r="6743" spans="2:3" x14ac:dyDescent="0.25">
      <c r="B6743" s="250">
        <v>6680</v>
      </c>
      <c r="C6743" s="249">
        <v>113.8416346619465</v>
      </c>
    </row>
    <row r="6744" spans="2:3" x14ac:dyDescent="0.25">
      <c r="B6744" s="250">
        <v>6681</v>
      </c>
      <c r="C6744" s="249">
        <v>112.05594089978536</v>
      </c>
    </row>
    <row r="6745" spans="2:3" x14ac:dyDescent="0.25">
      <c r="B6745" s="250">
        <v>6682</v>
      </c>
      <c r="C6745" s="249">
        <v>93.237393097732408</v>
      </c>
    </row>
    <row r="6746" spans="2:3" x14ac:dyDescent="0.25">
      <c r="B6746" s="250">
        <v>6683</v>
      </c>
      <c r="C6746" s="249">
        <v>91.351001137216429</v>
      </c>
    </row>
    <row r="6747" spans="2:3" x14ac:dyDescent="0.25">
      <c r="B6747" s="250">
        <v>6684</v>
      </c>
      <c r="C6747" s="249">
        <v>125.35166200865123</v>
      </c>
    </row>
    <row r="6748" spans="2:3" x14ac:dyDescent="0.25">
      <c r="B6748" s="250">
        <v>6685</v>
      </c>
      <c r="C6748" s="249">
        <v>93.052017192245785</v>
      </c>
    </row>
    <row r="6749" spans="2:3" x14ac:dyDescent="0.25">
      <c r="B6749" s="250">
        <v>6686</v>
      </c>
      <c r="C6749" s="249">
        <v>71.22898645971307</v>
      </c>
    </row>
    <row r="6750" spans="2:3" x14ac:dyDescent="0.25">
      <c r="B6750" s="250">
        <v>6687</v>
      </c>
      <c r="C6750" s="249">
        <v>133.19213186574441</v>
      </c>
    </row>
    <row r="6751" spans="2:3" x14ac:dyDescent="0.25">
      <c r="B6751" s="250">
        <v>6688</v>
      </c>
      <c r="C6751" s="249">
        <v>96.169360364557065</v>
      </c>
    </row>
    <row r="6752" spans="2:3" x14ac:dyDescent="0.25">
      <c r="B6752" s="250">
        <v>6689</v>
      </c>
      <c r="C6752" s="249">
        <v>133.7044002853205</v>
      </c>
    </row>
    <row r="6753" spans="2:3" x14ac:dyDescent="0.25">
      <c r="B6753" s="250">
        <v>6690</v>
      </c>
      <c r="C6753" s="249">
        <v>155.70171079956549</v>
      </c>
    </row>
    <row r="6754" spans="2:3" x14ac:dyDescent="0.25">
      <c r="B6754" s="250">
        <v>6691</v>
      </c>
      <c r="C6754" s="249">
        <v>107.74245220938549</v>
      </c>
    </row>
    <row r="6755" spans="2:3" x14ac:dyDescent="0.25">
      <c r="B6755" s="250">
        <v>6692</v>
      </c>
      <c r="C6755" s="249">
        <v>97.8508541663751</v>
      </c>
    </row>
    <row r="6756" spans="2:3" x14ac:dyDescent="0.25">
      <c r="B6756" s="250">
        <v>6693</v>
      </c>
      <c r="C6756" s="249">
        <v>100.22280452683366</v>
      </c>
    </row>
    <row r="6757" spans="2:3" x14ac:dyDescent="0.25">
      <c r="B6757" s="250">
        <v>6694</v>
      </c>
      <c r="C6757" s="249">
        <v>143.68575787217677</v>
      </c>
    </row>
    <row r="6758" spans="2:3" x14ac:dyDescent="0.25">
      <c r="B6758" s="250">
        <v>6695</v>
      </c>
      <c r="C6758" s="249">
        <v>103.44422746758231</v>
      </c>
    </row>
    <row r="6759" spans="2:3" x14ac:dyDescent="0.25">
      <c r="B6759" s="250">
        <v>6696</v>
      </c>
      <c r="C6759" s="249">
        <v>121.80179058570648</v>
      </c>
    </row>
    <row r="6760" spans="2:3" x14ac:dyDescent="0.25">
      <c r="B6760" s="250">
        <v>6697</v>
      </c>
      <c r="C6760" s="249">
        <v>130.19898315783954</v>
      </c>
    </row>
    <row r="6761" spans="2:3" x14ac:dyDescent="0.25">
      <c r="B6761" s="250">
        <v>6698</v>
      </c>
      <c r="C6761" s="249">
        <v>164.13680202241665</v>
      </c>
    </row>
    <row r="6762" spans="2:3" x14ac:dyDescent="0.25">
      <c r="B6762" s="250">
        <v>6699</v>
      </c>
      <c r="C6762" s="249">
        <v>62.828757654206271</v>
      </c>
    </row>
    <row r="6763" spans="2:3" x14ac:dyDescent="0.25">
      <c r="B6763" s="250">
        <v>6700</v>
      </c>
      <c r="C6763" s="249">
        <v>141.29120082247317</v>
      </c>
    </row>
    <row r="6764" spans="2:3" x14ac:dyDescent="0.25">
      <c r="B6764" s="250">
        <v>6701</v>
      </c>
      <c r="C6764" s="249">
        <v>85.6354847162672</v>
      </c>
    </row>
    <row r="6765" spans="2:3" x14ac:dyDescent="0.25">
      <c r="B6765" s="250">
        <v>6702</v>
      </c>
      <c r="C6765" s="249">
        <v>102.53019741332912</v>
      </c>
    </row>
    <row r="6766" spans="2:3" x14ac:dyDescent="0.25">
      <c r="B6766" s="250">
        <v>6703</v>
      </c>
      <c r="C6766" s="249">
        <v>134.91103464544926</v>
      </c>
    </row>
    <row r="6767" spans="2:3" x14ac:dyDescent="0.25">
      <c r="B6767" s="250">
        <v>6704</v>
      </c>
      <c r="C6767" s="249">
        <v>123.42490283368261</v>
      </c>
    </row>
    <row r="6768" spans="2:3" x14ac:dyDescent="0.25">
      <c r="B6768" s="250">
        <v>6705</v>
      </c>
      <c r="C6768" s="249">
        <v>113.45612289551383</v>
      </c>
    </row>
    <row r="6769" spans="2:3" x14ac:dyDescent="0.25">
      <c r="B6769" s="250">
        <v>6706</v>
      </c>
      <c r="C6769" s="249">
        <v>104.37400178309252</v>
      </c>
    </row>
    <row r="6770" spans="2:3" x14ac:dyDescent="0.25">
      <c r="B6770" s="250">
        <v>6707</v>
      </c>
      <c r="C6770" s="249">
        <v>136.52870155395863</v>
      </c>
    </row>
    <row r="6771" spans="2:3" x14ac:dyDescent="0.25">
      <c r="B6771" s="250">
        <v>6708</v>
      </c>
      <c r="C6771" s="249">
        <v>110.13804873643902</v>
      </c>
    </row>
    <row r="6772" spans="2:3" x14ac:dyDescent="0.25">
      <c r="B6772" s="250">
        <v>6709</v>
      </c>
      <c r="C6772" s="249">
        <v>70.887292591595326</v>
      </c>
    </row>
    <row r="6773" spans="2:3" x14ac:dyDescent="0.25">
      <c r="B6773" s="250">
        <v>6710</v>
      </c>
      <c r="C6773" s="249">
        <v>122.73857559060529</v>
      </c>
    </row>
    <row r="6774" spans="2:3" x14ac:dyDescent="0.25">
      <c r="B6774" s="250">
        <v>6711</v>
      </c>
      <c r="C6774" s="249">
        <v>116.33151192613316</v>
      </c>
    </row>
    <row r="6775" spans="2:3" x14ac:dyDescent="0.25">
      <c r="B6775" s="250">
        <v>6712</v>
      </c>
      <c r="C6775" s="249">
        <v>83.147846768078352</v>
      </c>
    </row>
    <row r="6776" spans="2:3" x14ac:dyDescent="0.25">
      <c r="B6776" s="250">
        <v>6713</v>
      </c>
      <c r="C6776" s="249">
        <v>92.144997361536454</v>
      </c>
    </row>
    <row r="6777" spans="2:3" x14ac:dyDescent="0.25">
      <c r="B6777" s="250">
        <v>6714</v>
      </c>
      <c r="C6777" s="249">
        <v>140.15213331544669</v>
      </c>
    </row>
    <row r="6778" spans="2:3" x14ac:dyDescent="0.25">
      <c r="B6778" s="250">
        <v>6715</v>
      </c>
      <c r="C6778" s="249">
        <v>136.70387274854369</v>
      </c>
    </row>
    <row r="6779" spans="2:3" x14ac:dyDescent="0.25">
      <c r="B6779" s="250">
        <v>6716</v>
      </c>
      <c r="C6779" s="249">
        <v>132.47539255571127</v>
      </c>
    </row>
    <row r="6780" spans="2:3" x14ac:dyDescent="0.25">
      <c r="B6780" s="250">
        <v>6717</v>
      </c>
      <c r="C6780" s="249">
        <v>144.93151628360147</v>
      </c>
    </row>
    <row r="6781" spans="2:3" x14ac:dyDescent="0.25">
      <c r="B6781" s="250">
        <v>6718</v>
      </c>
      <c r="C6781" s="249">
        <v>143.66777169756725</v>
      </c>
    </row>
    <row r="6782" spans="2:3" x14ac:dyDescent="0.25">
      <c r="B6782" s="250">
        <v>6719</v>
      </c>
      <c r="C6782" s="249">
        <v>135.8296562818534</v>
      </c>
    </row>
    <row r="6783" spans="2:3" x14ac:dyDescent="0.25">
      <c r="B6783" s="250">
        <v>6720</v>
      </c>
      <c r="C6783" s="249">
        <v>166.02073247591943</v>
      </c>
    </row>
    <row r="6784" spans="2:3" x14ac:dyDescent="0.25">
      <c r="B6784" s="250">
        <v>6721</v>
      </c>
      <c r="C6784" s="249">
        <v>91.316538298463868</v>
      </c>
    </row>
    <row r="6785" spans="2:3" x14ac:dyDescent="0.25">
      <c r="B6785" s="250">
        <v>6722</v>
      </c>
      <c r="C6785" s="249">
        <v>127.28012795013213</v>
      </c>
    </row>
    <row r="6786" spans="2:3" x14ac:dyDescent="0.25">
      <c r="B6786" s="250">
        <v>6723</v>
      </c>
      <c r="C6786" s="249">
        <v>103.65362590151783</v>
      </c>
    </row>
    <row r="6787" spans="2:3" x14ac:dyDescent="0.25">
      <c r="B6787" s="250">
        <v>6724</v>
      </c>
      <c r="C6787" s="249">
        <v>103.28417330577301</v>
      </c>
    </row>
    <row r="6788" spans="2:3" x14ac:dyDescent="0.25">
      <c r="B6788" s="250">
        <v>6725</v>
      </c>
      <c r="C6788" s="249">
        <v>93.472864351603576</v>
      </c>
    </row>
    <row r="6789" spans="2:3" x14ac:dyDescent="0.25">
      <c r="B6789" s="250">
        <v>6726</v>
      </c>
      <c r="C6789" s="249">
        <v>169.33427349883178</v>
      </c>
    </row>
    <row r="6790" spans="2:3" x14ac:dyDescent="0.25">
      <c r="B6790" s="250">
        <v>6727</v>
      </c>
      <c r="C6790" s="249">
        <v>116.27341195879085</v>
      </c>
    </row>
    <row r="6791" spans="2:3" x14ac:dyDescent="0.25">
      <c r="B6791" s="250">
        <v>6728</v>
      </c>
      <c r="C6791" s="249">
        <v>125.53938309279646</v>
      </c>
    </row>
    <row r="6792" spans="2:3" x14ac:dyDescent="0.25">
      <c r="B6792" s="250">
        <v>6729</v>
      </c>
      <c r="C6792" s="249">
        <v>123.71528715445352</v>
      </c>
    </row>
    <row r="6793" spans="2:3" x14ac:dyDescent="0.25">
      <c r="B6793" s="250">
        <v>6730</v>
      </c>
      <c r="C6793" s="249">
        <v>111.07635387050973</v>
      </c>
    </row>
    <row r="6794" spans="2:3" x14ac:dyDescent="0.25">
      <c r="B6794" s="250">
        <v>6731</v>
      </c>
      <c r="C6794" s="249">
        <v>108.03536072583456</v>
      </c>
    </row>
    <row r="6795" spans="2:3" x14ac:dyDescent="0.25">
      <c r="B6795" s="250">
        <v>6732</v>
      </c>
      <c r="C6795" s="249">
        <v>159.33979850881977</v>
      </c>
    </row>
    <row r="6796" spans="2:3" x14ac:dyDescent="0.25">
      <c r="B6796" s="250">
        <v>6733</v>
      </c>
      <c r="C6796" s="249">
        <v>104.60069135608101</v>
      </c>
    </row>
    <row r="6797" spans="2:3" x14ac:dyDescent="0.25">
      <c r="B6797" s="250">
        <v>6734</v>
      </c>
      <c r="C6797" s="249">
        <v>116.84533537077309</v>
      </c>
    </row>
    <row r="6798" spans="2:3" x14ac:dyDescent="0.25">
      <c r="B6798" s="250">
        <v>6735</v>
      </c>
      <c r="C6798" s="249">
        <v>139.45700931659252</v>
      </c>
    </row>
    <row r="6799" spans="2:3" x14ac:dyDescent="0.25">
      <c r="B6799" s="250">
        <v>6736</v>
      </c>
      <c r="C6799" s="249">
        <v>105.48529804046905</v>
      </c>
    </row>
    <row r="6800" spans="2:3" x14ac:dyDescent="0.25">
      <c r="B6800" s="250">
        <v>6737</v>
      </c>
      <c r="C6800" s="249">
        <v>101.87520125151194</v>
      </c>
    </row>
    <row r="6801" spans="2:3" x14ac:dyDescent="0.25">
      <c r="B6801" s="250">
        <v>6738</v>
      </c>
      <c r="C6801" s="249">
        <v>110.46124045803654</v>
      </c>
    </row>
    <row r="6802" spans="2:3" x14ac:dyDescent="0.25">
      <c r="B6802" s="250">
        <v>6739</v>
      </c>
      <c r="C6802" s="249">
        <v>103.2825680346909</v>
      </c>
    </row>
    <row r="6803" spans="2:3" x14ac:dyDescent="0.25">
      <c r="B6803" s="250">
        <v>6740</v>
      </c>
      <c r="C6803" s="249">
        <v>95.682958652230056</v>
      </c>
    </row>
    <row r="6804" spans="2:3" x14ac:dyDescent="0.25">
      <c r="B6804" s="250">
        <v>6741</v>
      </c>
      <c r="C6804" s="249">
        <v>105.39774270753496</v>
      </c>
    </row>
    <row r="6805" spans="2:3" x14ac:dyDescent="0.25">
      <c r="B6805" s="250">
        <v>6742</v>
      </c>
      <c r="C6805" s="249">
        <v>132.35845586554402</v>
      </c>
    </row>
    <row r="6806" spans="2:3" x14ac:dyDescent="0.25">
      <c r="B6806" s="250">
        <v>6743</v>
      </c>
      <c r="C6806" s="249">
        <v>109.84169263695631</v>
      </c>
    </row>
    <row r="6807" spans="2:3" x14ac:dyDescent="0.25">
      <c r="B6807" s="250">
        <v>6744</v>
      </c>
      <c r="C6807" s="249">
        <v>118.71875452290041</v>
      </c>
    </row>
    <row r="6808" spans="2:3" x14ac:dyDescent="0.25">
      <c r="B6808" s="250">
        <v>6745</v>
      </c>
      <c r="C6808" s="249">
        <v>110.42982559962401</v>
      </c>
    </row>
    <row r="6809" spans="2:3" x14ac:dyDescent="0.25">
      <c r="B6809" s="250">
        <v>6746</v>
      </c>
      <c r="C6809" s="249">
        <v>91.435953785238155</v>
      </c>
    </row>
    <row r="6810" spans="2:3" x14ac:dyDescent="0.25">
      <c r="B6810" s="250">
        <v>6747</v>
      </c>
      <c r="C6810" s="249">
        <v>107.19392498711652</v>
      </c>
    </row>
    <row r="6811" spans="2:3" x14ac:dyDescent="0.25">
      <c r="B6811" s="250">
        <v>6748</v>
      </c>
      <c r="C6811" s="249">
        <v>120.21331563479237</v>
      </c>
    </row>
    <row r="6812" spans="2:3" x14ac:dyDescent="0.25">
      <c r="B6812" s="250">
        <v>6749</v>
      </c>
      <c r="C6812" s="249">
        <v>126.4614369175997</v>
      </c>
    </row>
    <row r="6813" spans="2:3" x14ac:dyDescent="0.25">
      <c r="B6813" s="250">
        <v>6750</v>
      </c>
      <c r="C6813" s="249">
        <v>147.42028313048633</v>
      </c>
    </row>
    <row r="6814" spans="2:3" x14ac:dyDescent="0.25">
      <c r="B6814" s="250">
        <v>6751</v>
      </c>
      <c r="C6814" s="249">
        <v>110.97435503052185</v>
      </c>
    </row>
    <row r="6815" spans="2:3" x14ac:dyDescent="0.25">
      <c r="B6815" s="250">
        <v>6752</v>
      </c>
      <c r="C6815" s="249">
        <v>114.24864358587327</v>
      </c>
    </row>
    <row r="6816" spans="2:3" x14ac:dyDescent="0.25">
      <c r="B6816" s="250">
        <v>6753</v>
      </c>
      <c r="C6816" s="249">
        <v>83.601961016997052</v>
      </c>
    </row>
    <row r="6817" spans="2:3" x14ac:dyDescent="0.25">
      <c r="B6817" s="250">
        <v>6754</v>
      </c>
      <c r="C6817" s="249">
        <v>111.0133515719431</v>
      </c>
    </row>
    <row r="6818" spans="2:3" x14ac:dyDescent="0.25">
      <c r="B6818" s="250">
        <v>6755</v>
      </c>
      <c r="C6818" s="249">
        <v>105.81888730106989</v>
      </c>
    </row>
    <row r="6819" spans="2:3" x14ac:dyDescent="0.25">
      <c r="B6819" s="250">
        <v>6756</v>
      </c>
      <c r="C6819" s="249">
        <v>192.29748025830435</v>
      </c>
    </row>
    <row r="6820" spans="2:3" x14ac:dyDescent="0.25">
      <c r="B6820" s="250">
        <v>6757</v>
      </c>
      <c r="C6820" s="249">
        <v>79.613213405352326</v>
      </c>
    </row>
    <row r="6821" spans="2:3" x14ac:dyDescent="0.25">
      <c r="B6821" s="250">
        <v>6758</v>
      </c>
      <c r="C6821" s="249">
        <v>79.169425506764313</v>
      </c>
    </row>
    <row r="6822" spans="2:3" x14ac:dyDescent="0.25">
      <c r="B6822" s="250">
        <v>6759</v>
      </c>
      <c r="C6822" s="249">
        <v>104.69351638129083</v>
      </c>
    </row>
    <row r="6823" spans="2:3" x14ac:dyDescent="0.25">
      <c r="B6823" s="250">
        <v>6760</v>
      </c>
      <c r="C6823" s="249">
        <v>159.1906158310299</v>
      </c>
    </row>
    <row r="6824" spans="2:3" x14ac:dyDescent="0.25">
      <c r="B6824" s="250">
        <v>6761</v>
      </c>
      <c r="C6824" s="249">
        <v>111.50341123647269</v>
      </c>
    </row>
    <row r="6825" spans="2:3" x14ac:dyDescent="0.25">
      <c r="B6825" s="250">
        <v>6762</v>
      </c>
      <c r="C6825" s="249">
        <v>133.69839446784707</v>
      </c>
    </row>
    <row r="6826" spans="2:3" x14ac:dyDescent="0.25">
      <c r="B6826" s="250">
        <v>6763</v>
      </c>
      <c r="C6826" s="249">
        <v>146.61814375816476</v>
      </c>
    </row>
    <row r="6827" spans="2:3" x14ac:dyDescent="0.25">
      <c r="B6827" s="250">
        <v>6764</v>
      </c>
      <c r="C6827" s="249">
        <v>178.11047141673248</v>
      </c>
    </row>
    <row r="6828" spans="2:3" x14ac:dyDescent="0.25">
      <c r="B6828" s="250">
        <v>6765</v>
      </c>
      <c r="C6828" s="249">
        <v>110.17833716190528</v>
      </c>
    </row>
    <row r="6829" spans="2:3" x14ac:dyDescent="0.25">
      <c r="B6829" s="250">
        <v>6766</v>
      </c>
      <c r="C6829" s="249">
        <v>134.77758793765605</v>
      </c>
    </row>
    <row r="6830" spans="2:3" x14ac:dyDescent="0.25">
      <c r="B6830" s="250">
        <v>6767</v>
      </c>
      <c r="C6830" s="249">
        <v>144.14214202405512</v>
      </c>
    </row>
    <row r="6831" spans="2:3" x14ac:dyDescent="0.25">
      <c r="B6831" s="250">
        <v>6768</v>
      </c>
      <c r="C6831" s="249">
        <v>102.98625316894874</v>
      </c>
    </row>
    <row r="6832" spans="2:3" x14ac:dyDescent="0.25">
      <c r="B6832" s="250">
        <v>6769</v>
      </c>
      <c r="C6832" s="249">
        <v>119.47917299552044</v>
      </c>
    </row>
    <row r="6833" spans="2:3" x14ac:dyDescent="0.25">
      <c r="B6833" s="250">
        <v>6770</v>
      </c>
      <c r="C6833" s="249">
        <v>146.77992472632417</v>
      </c>
    </row>
    <row r="6834" spans="2:3" x14ac:dyDescent="0.25">
      <c r="B6834" s="250">
        <v>6771</v>
      </c>
      <c r="C6834" s="249">
        <v>131.46041253949844</v>
      </c>
    </row>
    <row r="6835" spans="2:3" x14ac:dyDescent="0.25">
      <c r="B6835" s="250">
        <v>6772</v>
      </c>
      <c r="C6835" s="249">
        <v>120.82928716256681</v>
      </c>
    </row>
    <row r="6836" spans="2:3" x14ac:dyDescent="0.25">
      <c r="B6836" s="250">
        <v>6773</v>
      </c>
      <c r="C6836" s="249">
        <v>99.992410790843664</v>
      </c>
    </row>
    <row r="6837" spans="2:3" x14ac:dyDescent="0.25">
      <c r="B6837" s="250">
        <v>6774</v>
      </c>
      <c r="C6837" s="249">
        <v>128.79222993959405</v>
      </c>
    </row>
    <row r="6838" spans="2:3" x14ac:dyDescent="0.25">
      <c r="B6838" s="250">
        <v>6775</v>
      </c>
      <c r="C6838" s="249">
        <v>120.08328669668005</v>
      </c>
    </row>
    <row r="6839" spans="2:3" x14ac:dyDescent="0.25">
      <c r="B6839" s="250">
        <v>6776</v>
      </c>
      <c r="C6839" s="249">
        <v>120.46441244610779</v>
      </c>
    </row>
    <row r="6840" spans="2:3" x14ac:dyDescent="0.25">
      <c r="B6840" s="250">
        <v>6777</v>
      </c>
      <c r="C6840" s="249">
        <v>87.261321671578443</v>
      </c>
    </row>
    <row r="6841" spans="2:3" x14ac:dyDescent="0.25">
      <c r="B6841" s="250">
        <v>6778</v>
      </c>
      <c r="C6841" s="249">
        <v>111.19790393061857</v>
      </c>
    </row>
    <row r="6842" spans="2:3" x14ac:dyDescent="0.25">
      <c r="B6842" s="250">
        <v>6779</v>
      </c>
      <c r="C6842" s="249">
        <v>152.14284789536828</v>
      </c>
    </row>
    <row r="6843" spans="2:3" x14ac:dyDescent="0.25">
      <c r="B6843" s="250">
        <v>6780</v>
      </c>
      <c r="C6843" s="249">
        <v>114.40117345451624</v>
      </c>
    </row>
    <row r="6844" spans="2:3" x14ac:dyDescent="0.25">
      <c r="B6844" s="250">
        <v>6781</v>
      </c>
      <c r="C6844" s="249">
        <v>124.809888883108</v>
      </c>
    </row>
    <row r="6845" spans="2:3" x14ac:dyDescent="0.25">
      <c r="B6845" s="250">
        <v>6782</v>
      </c>
      <c r="C6845" s="249">
        <v>118.94579497080015</v>
      </c>
    </row>
    <row r="6846" spans="2:3" x14ac:dyDescent="0.25">
      <c r="B6846" s="250">
        <v>6783</v>
      </c>
      <c r="C6846" s="249">
        <v>132.48385780917749</v>
      </c>
    </row>
    <row r="6847" spans="2:3" x14ac:dyDescent="0.25">
      <c r="B6847" s="250">
        <v>6784</v>
      </c>
      <c r="C6847" s="249">
        <v>171.02660041876209</v>
      </c>
    </row>
    <row r="6848" spans="2:3" x14ac:dyDescent="0.25">
      <c r="B6848" s="250">
        <v>6785</v>
      </c>
      <c r="C6848" s="249">
        <v>96.655861781617119</v>
      </c>
    </row>
    <row r="6849" spans="2:3" x14ac:dyDescent="0.25">
      <c r="B6849" s="250">
        <v>6786</v>
      </c>
      <c r="C6849" s="249">
        <v>131.97395332201503</v>
      </c>
    </row>
    <row r="6850" spans="2:3" x14ac:dyDescent="0.25">
      <c r="B6850" s="250">
        <v>6787</v>
      </c>
      <c r="C6850" s="249">
        <v>74.797061567405791</v>
      </c>
    </row>
    <row r="6851" spans="2:3" x14ac:dyDescent="0.25">
      <c r="B6851" s="250">
        <v>6788</v>
      </c>
      <c r="C6851" s="249">
        <v>92.92315932955259</v>
      </c>
    </row>
    <row r="6852" spans="2:3" x14ac:dyDescent="0.25">
      <c r="B6852" s="250">
        <v>6789</v>
      </c>
      <c r="C6852" s="249">
        <v>87.601558638319915</v>
      </c>
    </row>
    <row r="6853" spans="2:3" x14ac:dyDescent="0.25">
      <c r="B6853" s="250">
        <v>6790</v>
      </c>
      <c r="C6853" s="249">
        <v>147.76827745969209</v>
      </c>
    </row>
    <row r="6854" spans="2:3" x14ac:dyDescent="0.25">
      <c r="B6854" s="250">
        <v>6791</v>
      </c>
      <c r="C6854" s="249">
        <v>101.34423051429332</v>
      </c>
    </row>
    <row r="6855" spans="2:3" x14ac:dyDescent="0.25">
      <c r="B6855" s="250">
        <v>6792</v>
      </c>
      <c r="C6855" s="249">
        <v>120.26959813120484</v>
      </c>
    </row>
    <row r="6856" spans="2:3" x14ac:dyDescent="0.25">
      <c r="B6856" s="250">
        <v>6793</v>
      </c>
      <c r="C6856" s="249">
        <v>115.41096100353771</v>
      </c>
    </row>
    <row r="6857" spans="2:3" x14ac:dyDescent="0.25">
      <c r="B6857" s="250">
        <v>6794</v>
      </c>
      <c r="C6857" s="249">
        <v>135.36798126287309</v>
      </c>
    </row>
    <row r="6858" spans="2:3" x14ac:dyDescent="0.25">
      <c r="B6858" s="250">
        <v>6795</v>
      </c>
      <c r="C6858" s="249">
        <v>125.3120109159369</v>
      </c>
    </row>
    <row r="6859" spans="2:3" x14ac:dyDescent="0.25">
      <c r="B6859" s="250">
        <v>6796</v>
      </c>
      <c r="C6859" s="249">
        <v>113.32923051063011</v>
      </c>
    </row>
    <row r="6860" spans="2:3" x14ac:dyDescent="0.25">
      <c r="B6860" s="250">
        <v>6797</v>
      </c>
      <c r="C6860" s="249">
        <v>115.01056066707261</v>
      </c>
    </row>
    <row r="6861" spans="2:3" x14ac:dyDescent="0.25">
      <c r="B6861" s="250">
        <v>6798</v>
      </c>
      <c r="C6861" s="249">
        <v>62.983761017245342</v>
      </c>
    </row>
    <row r="6862" spans="2:3" x14ac:dyDescent="0.25">
      <c r="B6862" s="250">
        <v>6799</v>
      </c>
      <c r="C6862" s="249">
        <v>138.67079900895084</v>
      </c>
    </row>
    <row r="6863" spans="2:3" x14ac:dyDescent="0.25">
      <c r="B6863" s="250">
        <v>6800</v>
      </c>
      <c r="C6863" s="249">
        <v>119.05558988035821</v>
      </c>
    </row>
    <row r="6864" spans="2:3" x14ac:dyDescent="0.25">
      <c r="B6864" s="250">
        <v>6801</v>
      </c>
      <c r="C6864" s="249">
        <v>125.55206778516919</v>
      </c>
    </row>
    <row r="6865" spans="2:3" x14ac:dyDescent="0.25">
      <c r="B6865" s="250">
        <v>6802</v>
      </c>
      <c r="C6865" s="249">
        <v>106.98918610538196</v>
      </c>
    </row>
    <row r="6866" spans="2:3" x14ac:dyDescent="0.25">
      <c r="B6866" s="250">
        <v>6803</v>
      </c>
      <c r="C6866" s="249">
        <v>114.09570318160416</v>
      </c>
    </row>
    <row r="6867" spans="2:3" x14ac:dyDescent="0.25">
      <c r="B6867" s="250">
        <v>6804</v>
      </c>
      <c r="C6867" s="249">
        <v>92.133893833853165</v>
      </c>
    </row>
    <row r="6868" spans="2:3" x14ac:dyDescent="0.25">
      <c r="B6868" s="250">
        <v>6805</v>
      </c>
      <c r="C6868" s="249">
        <v>115.366176821317</v>
      </c>
    </row>
    <row r="6869" spans="2:3" x14ac:dyDescent="0.25">
      <c r="B6869" s="250">
        <v>6806</v>
      </c>
      <c r="C6869" s="249">
        <v>79.618561385149661</v>
      </c>
    </row>
    <row r="6870" spans="2:3" x14ac:dyDescent="0.25">
      <c r="B6870" s="250">
        <v>6807</v>
      </c>
      <c r="C6870" s="249">
        <v>160.08497157954193</v>
      </c>
    </row>
    <row r="6871" spans="2:3" x14ac:dyDescent="0.25">
      <c r="B6871" s="250">
        <v>6808</v>
      </c>
      <c r="C6871" s="249">
        <v>80.472237269526602</v>
      </c>
    </row>
    <row r="6872" spans="2:3" x14ac:dyDescent="0.25">
      <c r="B6872" s="250">
        <v>6809</v>
      </c>
      <c r="C6872" s="249">
        <v>151.41665904811461</v>
      </c>
    </row>
    <row r="6873" spans="2:3" x14ac:dyDescent="0.25">
      <c r="B6873" s="250">
        <v>6810</v>
      </c>
      <c r="C6873" s="249">
        <v>90.837527556545808</v>
      </c>
    </row>
    <row r="6874" spans="2:3" x14ac:dyDescent="0.25">
      <c r="B6874" s="250">
        <v>6811</v>
      </c>
      <c r="C6874" s="249">
        <v>101.10029927774455</v>
      </c>
    </row>
    <row r="6875" spans="2:3" x14ac:dyDescent="0.25">
      <c r="B6875" s="250">
        <v>6812</v>
      </c>
      <c r="C6875" s="249">
        <v>134.60002590401444</v>
      </c>
    </row>
    <row r="6876" spans="2:3" x14ac:dyDescent="0.25">
      <c r="B6876" s="250">
        <v>6813</v>
      </c>
      <c r="C6876" s="249">
        <v>135.42843890410606</v>
      </c>
    </row>
    <row r="6877" spans="2:3" x14ac:dyDescent="0.25">
      <c r="B6877" s="250">
        <v>6814</v>
      </c>
      <c r="C6877" s="249">
        <v>121.03650196077014</v>
      </c>
    </row>
    <row r="6878" spans="2:3" x14ac:dyDescent="0.25">
      <c r="B6878" s="250">
        <v>6815</v>
      </c>
      <c r="C6878" s="249">
        <v>122.70446334154059</v>
      </c>
    </row>
    <row r="6879" spans="2:3" x14ac:dyDescent="0.25">
      <c r="B6879" s="250">
        <v>6816</v>
      </c>
      <c r="C6879" s="249">
        <v>149.53772910392658</v>
      </c>
    </row>
    <row r="6880" spans="2:3" x14ac:dyDescent="0.25">
      <c r="B6880" s="250">
        <v>6817</v>
      </c>
      <c r="C6880" s="249">
        <v>116.44733310091475</v>
      </c>
    </row>
    <row r="6881" spans="2:3" x14ac:dyDescent="0.25">
      <c r="B6881" s="250">
        <v>6818</v>
      </c>
      <c r="C6881" s="249">
        <v>104.33286342163528</v>
      </c>
    </row>
    <row r="6882" spans="2:3" x14ac:dyDescent="0.25">
      <c r="B6882" s="250">
        <v>6819</v>
      </c>
      <c r="C6882" s="249">
        <v>97.053497595646874</v>
      </c>
    </row>
    <row r="6883" spans="2:3" x14ac:dyDescent="0.25">
      <c r="B6883" s="250">
        <v>6820</v>
      </c>
      <c r="C6883" s="249">
        <v>113.47601042960987</v>
      </c>
    </row>
    <row r="6884" spans="2:3" x14ac:dyDescent="0.25">
      <c r="B6884" s="250">
        <v>6821</v>
      </c>
      <c r="C6884" s="249">
        <v>101.33155033039979</v>
      </c>
    </row>
    <row r="6885" spans="2:3" x14ac:dyDescent="0.25">
      <c r="B6885" s="250">
        <v>6822</v>
      </c>
      <c r="C6885" s="249">
        <v>100.23527956098697</v>
      </c>
    </row>
    <row r="6886" spans="2:3" x14ac:dyDescent="0.25">
      <c r="B6886" s="250">
        <v>6823</v>
      </c>
      <c r="C6886" s="249">
        <v>144.44119725070954</v>
      </c>
    </row>
    <row r="6887" spans="2:3" x14ac:dyDescent="0.25">
      <c r="B6887" s="250">
        <v>6824</v>
      </c>
      <c r="C6887" s="249">
        <v>147.20932117202034</v>
      </c>
    </row>
    <row r="6888" spans="2:3" x14ac:dyDescent="0.25">
      <c r="B6888" s="250">
        <v>6825</v>
      </c>
      <c r="C6888" s="249">
        <v>142.40373986891777</v>
      </c>
    </row>
    <row r="6889" spans="2:3" x14ac:dyDescent="0.25">
      <c r="B6889" s="250">
        <v>6826</v>
      </c>
      <c r="C6889" s="249">
        <v>175.42131820639801</v>
      </c>
    </row>
    <row r="6890" spans="2:3" x14ac:dyDescent="0.25">
      <c r="B6890" s="250">
        <v>6827</v>
      </c>
      <c r="C6890" s="249">
        <v>129.09307785574202</v>
      </c>
    </row>
    <row r="6891" spans="2:3" x14ac:dyDescent="0.25">
      <c r="B6891" s="250">
        <v>6828</v>
      </c>
      <c r="C6891" s="249">
        <v>137.17713315080672</v>
      </c>
    </row>
    <row r="6892" spans="2:3" x14ac:dyDescent="0.25">
      <c r="B6892" s="250">
        <v>6829</v>
      </c>
      <c r="C6892" s="249">
        <v>150.46049378652418</v>
      </c>
    </row>
    <row r="6893" spans="2:3" x14ac:dyDescent="0.25">
      <c r="B6893" s="250">
        <v>6830</v>
      </c>
      <c r="C6893" s="249">
        <v>136.20883817195903</v>
      </c>
    </row>
    <row r="6894" spans="2:3" x14ac:dyDescent="0.25">
      <c r="B6894" s="250">
        <v>6831</v>
      </c>
      <c r="C6894" s="249">
        <v>137.43535447615272</v>
      </c>
    </row>
    <row r="6895" spans="2:3" x14ac:dyDescent="0.25">
      <c r="B6895" s="250">
        <v>6832</v>
      </c>
      <c r="C6895" s="249">
        <v>124.80740791080794</v>
      </c>
    </row>
    <row r="6896" spans="2:3" x14ac:dyDescent="0.25">
      <c r="B6896" s="250">
        <v>6833</v>
      </c>
      <c r="C6896" s="249">
        <v>90.930446755210454</v>
      </c>
    </row>
    <row r="6897" spans="2:3" x14ac:dyDescent="0.25">
      <c r="B6897" s="250">
        <v>6834</v>
      </c>
      <c r="C6897" s="249">
        <v>96.864044881969477</v>
      </c>
    </row>
    <row r="6898" spans="2:3" x14ac:dyDescent="0.25">
      <c r="B6898" s="250">
        <v>6835</v>
      </c>
      <c r="C6898" s="249">
        <v>108.11863820683472</v>
      </c>
    </row>
    <row r="6899" spans="2:3" x14ac:dyDescent="0.25">
      <c r="B6899" s="250">
        <v>6836</v>
      </c>
      <c r="C6899" s="249">
        <v>162.57310163705671</v>
      </c>
    </row>
    <row r="6900" spans="2:3" x14ac:dyDescent="0.25">
      <c r="B6900" s="250">
        <v>6837</v>
      </c>
      <c r="C6900" s="249">
        <v>131.60394058589893</v>
      </c>
    </row>
    <row r="6901" spans="2:3" x14ac:dyDescent="0.25">
      <c r="B6901" s="250">
        <v>6838</v>
      </c>
      <c r="C6901" s="249">
        <v>147.50004348295704</v>
      </c>
    </row>
    <row r="6902" spans="2:3" x14ac:dyDescent="0.25">
      <c r="B6902" s="250">
        <v>6839</v>
      </c>
      <c r="C6902" s="249">
        <v>151.49854463530744</v>
      </c>
    </row>
    <row r="6903" spans="2:3" x14ac:dyDescent="0.25">
      <c r="B6903" s="250">
        <v>6840</v>
      </c>
      <c r="C6903" s="249">
        <v>119.01990433046096</v>
      </c>
    </row>
    <row r="6904" spans="2:3" x14ac:dyDescent="0.25">
      <c r="B6904" s="250">
        <v>6841</v>
      </c>
      <c r="C6904" s="249">
        <v>177.9833297253395</v>
      </c>
    </row>
    <row r="6905" spans="2:3" x14ac:dyDescent="0.25">
      <c r="B6905" s="250">
        <v>6842</v>
      </c>
      <c r="C6905" s="249">
        <v>114.28404719234601</v>
      </c>
    </row>
    <row r="6906" spans="2:3" x14ac:dyDescent="0.25">
      <c r="B6906" s="250">
        <v>6843</v>
      </c>
      <c r="C6906" s="249">
        <v>105.96069021127735</v>
      </c>
    </row>
    <row r="6907" spans="2:3" x14ac:dyDescent="0.25">
      <c r="B6907" s="250">
        <v>6844</v>
      </c>
      <c r="C6907" s="249">
        <v>172.62015300641252</v>
      </c>
    </row>
    <row r="6908" spans="2:3" x14ac:dyDescent="0.25">
      <c r="B6908" s="250">
        <v>6845</v>
      </c>
      <c r="C6908" s="249">
        <v>122.9702600569649</v>
      </c>
    </row>
    <row r="6909" spans="2:3" x14ac:dyDescent="0.25">
      <c r="B6909" s="250">
        <v>6846</v>
      </c>
      <c r="C6909" s="249">
        <v>126.90704787453834</v>
      </c>
    </row>
    <row r="6910" spans="2:3" x14ac:dyDescent="0.25">
      <c r="B6910" s="250">
        <v>6847</v>
      </c>
      <c r="C6910" s="249">
        <v>134.66881460430437</v>
      </c>
    </row>
    <row r="6911" spans="2:3" x14ac:dyDescent="0.25">
      <c r="B6911" s="250">
        <v>6848</v>
      </c>
      <c r="C6911" s="249">
        <v>118.23127938618701</v>
      </c>
    </row>
    <row r="6912" spans="2:3" x14ac:dyDescent="0.25">
      <c r="B6912" s="250">
        <v>6849</v>
      </c>
      <c r="C6912" s="249">
        <v>97.439300144796533</v>
      </c>
    </row>
    <row r="6913" spans="2:3" x14ac:dyDescent="0.25">
      <c r="B6913" s="250">
        <v>6850</v>
      </c>
      <c r="C6913" s="249">
        <v>116.05103791426808</v>
      </c>
    </row>
    <row r="6914" spans="2:3" x14ac:dyDescent="0.25">
      <c r="B6914" s="250">
        <v>6851</v>
      </c>
      <c r="C6914" s="249">
        <v>89.173368176689152</v>
      </c>
    </row>
    <row r="6915" spans="2:3" x14ac:dyDescent="0.25">
      <c r="B6915" s="250">
        <v>6852</v>
      </c>
      <c r="C6915" s="249">
        <v>137.99919661327056</v>
      </c>
    </row>
    <row r="6916" spans="2:3" x14ac:dyDescent="0.25">
      <c r="B6916" s="250">
        <v>6853</v>
      </c>
      <c r="C6916" s="249">
        <v>106.64622320834937</v>
      </c>
    </row>
    <row r="6917" spans="2:3" x14ac:dyDescent="0.25">
      <c r="B6917" s="250">
        <v>6854</v>
      </c>
      <c r="C6917" s="249">
        <v>100.77506881903989</v>
      </c>
    </row>
    <row r="6918" spans="2:3" x14ac:dyDescent="0.25">
      <c r="B6918" s="250">
        <v>6855</v>
      </c>
      <c r="C6918" s="249">
        <v>93.504612908214185</v>
      </c>
    </row>
    <row r="6919" spans="2:3" x14ac:dyDescent="0.25">
      <c r="B6919" s="250">
        <v>6856</v>
      </c>
      <c r="C6919" s="249">
        <v>104.95968984366837</v>
      </c>
    </row>
    <row r="6920" spans="2:3" x14ac:dyDescent="0.25">
      <c r="B6920" s="250">
        <v>6857</v>
      </c>
      <c r="C6920" s="249">
        <v>92.003781990417437</v>
      </c>
    </row>
    <row r="6921" spans="2:3" x14ac:dyDescent="0.25">
      <c r="B6921" s="250">
        <v>6858</v>
      </c>
      <c r="C6921" s="249">
        <v>109.02480725607847</v>
      </c>
    </row>
    <row r="6922" spans="2:3" x14ac:dyDescent="0.25">
      <c r="B6922" s="250">
        <v>6859</v>
      </c>
      <c r="C6922" s="249">
        <v>104.41368923653609</v>
      </c>
    </row>
    <row r="6923" spans="2:3" x14ac:dyDescent="0.25">
      <c r="B6923" s="250">
        <v>6860</v>
      </c>
      <c r="C6923" s="249">
        <v>117.06502284281379</v>
      </c>
    </row>
    <row r="6924" spans="2:3" x14ac:dyDescent="0.25">
      <c r="B6924" s="250">
        <v>6861</v>
      </c>
      <c r="C6924" s="249">
        <v>126.05771789694214</v>
      </c>
    </row>
    <row r="6925" spans="2:3" x14ac:dyDescent="0.25">
      <c r="B6925" s="250">
        <v>6862</v>
      </c>
      <c r="C6925" s="249">
        <v>145.95661234243693</v>
      </c>
    </row>
    <row r="6926" spans="2:3" x14ac:dyDescent="0.25">
      <c r="B6926" s="250">
        <v>6863</v>
      </c>
      <c r="C6926" s="249">
        <v>138.75194040758308</v>
      </c>
    </row>
    <row r="6927" spans="2:3" x14ac:dyDescent="0.25">
      <c r="B6927" s="250">
        <v>6864</v>
      </c>
      <c r="C6927" s="249">
        <v>105.97214098027747</v>
      </c>
    </row>
    <row r="6928" spans="2:3" x14ac:dyDescent="0.25">
      <c r="B6928" s="250">
        <v>6865</v>
      </c>
      <c r="C6928" s="249">
        <v>91.223770624060421</v>
      </c>
    </row>
    <row r="6929" spans="2:3" x14ac:dyDescent="0.25">
      <c r="B6929" s="250">
        <v>6866</v>
      </c>
      <c r="C6929" s="249">
        <v>133.71889481565958</v>
      </c>
    </row>
    <row r="6930" spans="2:3" x14ac:dyDescent="0.25">
      <c r="B6930" s="250">
        <v>6867</v>
      </c>
      <c r="C6930" s="249">
        <v>150.53618357337979</v>
      </c>
    </row>
    <row r="6931" spans="2:3" x14ac:dyDescent="0.25">
      <c r="B6931" s="250">
        <v>6868</v>
      </c>
      <c r="C6931" s="249">
        <v>101.48328072586546</v>
      </c>
    </row>
    <row r="6932" spans="2:3" x14ac:dyDescent="0.25">
      <c r="B6932" s="250">
        <v>6869</v>
      </c>
      <c r="C6932" s="249">
        <v>94.283736594364939</v>
      </c>
    </row>
    <row r="6933" spans="2:3" x14ac:dyDescent="0.25">
      <c r="B6933" s="250">
        <v>6870</v>
      </c>
      <c r="C6933" s="249">
        <v>129.2874263202151</v>
      </c>
    </row>
    <row r="6934" spans="2:3" x14ac:dyDescent="0.25">
      <c r="B6934" s="250">
        <v>6871</v>
      </c>
      <c r="C6934" s="249">
        <v>114.49534209358958</v>
      </c>
    </row>
    <row r="6935" spans="2:3" x14ac:dyDescent="0.25">
      <c r="B6935" s="250">
        <v>6872</v>
      </c>
      <c r="C6935" s="249">
        <v>82.512271390970312</v>
      </c>
    </row>
    <row r="6936" spans="2:3" x14ac:dyDescent="0.25">
      <c r="B6936" s="250">
        <v>6873</v>
      </c>
      <c r="C6936" s="249">
        <v>100.64615855444532</v>
      </c>
    </row>
    <row r="6937" spans="2:3" x14ac:dyDescent="0.25">
      <c r="B6937" s="250">
        <v>6874</v>
      </c>
      <c r="C6937" s="249">
        <v>134.5457613154623</v>
      </c>
    </row>
    <row r="6938" spans="2:3" x14ac:dyDescent="0.25">
      <c r="B6938" s="250">
        <v>6875</v>
      </c>
      <c r="C6938" s="249">
        <v>76.92729931327969</v>
      </c>
    </row>
    <row r="6939" spans="2:3" x14ac:dyDescent="0.25">
      <c r="B6939" s="250">
        <v>6876</v>
      </c>
      <c r="C6939" s="249">
        <v>108.45923903277794</v>
      </c>
    </row>
    <row r="6940" spans="2:3" x14ac:dyDescent="0.25">
      <c r="B6940" s="250">
        <v>6877</v>
      </c>
      <c r="C6940" s="249">
        <v>140.00889380840346</v>
      </c>
    </row>
    <row r="6941" spans="2:3" x14ac:dyDescent="0.25">
      <c r="B6941" s="250">
        <v>6878</v>
      </c>
      <c r="C6941" s="249">
        <v>144.77544226449461</v>
      </c>
    </row>
    <row r="6942" spans="2:3" x14ac:dyDescent="0.25">
      <c r="B6942" s="250">
        <v>6879</v>
      </c>
      <c r="C6942" s="249">
        <v>131.96051240882656</v>
      </c>
    </row>
    <row r="6943" spans="2:3" x14ac:dyDescent="0.25">
      <c r="B6943" s="250">
        <v>6880</v>
      </c>
      <c r="C6943" s="249">
        <v>156.10122681528188</v>
      </c>
    </row>
    <row r="6944" spans="2:3" x14ac:dyDescent="0.25">
      <c r="B6944" s="250">
        <v>6881</v>
      </c>
      <c r="C6944" s="249">
        <v>197.74536907205294</v>
      </c>
    </row>
    <row r="6945" spans="2:3" x14ac:dyDescent="0.25">
      <c r="B6945" s="250">
        <v>6882</v>
      </c>
      <c r="C6945" s="249">
        <v>80.33429438540287</v>
      </c>
    </row>
    <row r="6946" spans="2:3" x14ac:dyDescent="0.25">
      <c r="B6946" s="250">
        <v>6883</v>
      </c>
      <c r="C6946" s="249">
        <v>142.19216153568038</v>
      </c>
    </row>
    <row r="6947" spans="2:3" x14ac:dyDescent="0.25">
      <c r="B6947" s="250">
        <v>6884</v>
      </c>
      <c r="C6947" s="249">
        <v>119.66525745455867</v>
      </c>
    </row>
    <row r="6948" spans="2:3" x14ac:dyDescent="0.25">
      <c r="B6948" s="250">
        <v>6885</v>
      </c>
      <c r="C6948" s="249">
        <v>157.93074280733626</v>
      </c>
    </row>
    <row r="6949" spans="2:3" x14ac:dyDescent="0.25">
      <c r="B6949" s="250">
        <v>6886</v>
      </c>
      <c r="C6949" s="249">
        <v>121.36301231418584</v>
      </c>
    </row>
    <row r="6950" spans="2:3" x14ac:dyDescent="0.25">
      <c r="B6950" s="250">
        <v>6887</v>
      </c>
      <c r="C6950" s="249">
        <v>130.77150634835795</v>
      </c>
    </row>
    <row r="6951" spans="2:3" x14ac:dyDescent="0.25">
      <c r="B6951" s="250">
        <v>6888</v>
      </c>
      <c r="C6951" s="249">
        <v>140.73563643927909</v>
      </c>
    </row>
    <row r="6952" spans="2:3" x14ac:dyDescent="0.25">
      <c r="B6952" s="250">
        <v>6889</v>
      </c>
      <c r="C6952" s="249">
        <v>126.87455478764387</v>
      </c>
    </row>
    <row r="6953" spans="2:3" x14ac:dyDescent="0.25">
      <c r="B6953" s="250">
        <v>6890</v>
      </c>
      <c r="C6953" s="249">
        <v>153.82246986158307</v>
      </c>
    </row>
    <row r="6954" spans="2:3" x14ac:dyDescent="0.25">
      <c r="B6954" s="250">
        <v>6891</v>
      </c>
      <c r="C6954" s="249">
        <v>94.568875141957164</v>
      </c>
    </row>
    <row r="6955" spans="2:3" x14ac:dyDescent="0.25">
      <c r="B6955" s="250">
        <v>6892</v>
      </c>
      <c r="C6955" s="249">
        <v>138.06601485357038</v>
      </c>
    </row>
    <row r="6956" spans="2:3" x14ac:dyDescent="0.25">
      <c r="B6956" s="250">
        <v>6893</v>
      </c>
      <c r="C6956" s="249">
        <v>121.45147038300439</v>
      </c>
    </row>
    <row r="6957" spans="2:3" x14ac:dyDescent="0.25">
      <c r="B6957" s="250">
        <v>6894</v>
      </c>
      <c r="C6957" s="249">
        <v>146.25422773095377</v>
      </c>
    </row>
    <row r="6958" spans="2:3" x14ac:dyDescent="0.25">
      <c r="B6958" s="250">
        <v>6895</v>
      </c>
      <c r="C6958" s="249">
        <v>137.8355484648153</v>
      </c>
    </row>
    <row r="6959" spans="2:3" x14ac:dyDescent="0.25">
      <c r="B6959" s="250">
        <v>6896</v>
      </c>
      <c r="C6959" s="249">
        <v>140.17380698820105</v>
      </c>
    </row>
    <row r="6960" spans="2:3" x14ac:dyDescent="0.25">
      <c r="B6960" s="250">
        <v>6897</v>
      </c>
      <c r="C6960" s="249">
        <v>98.033542122334879</v>
      </c>
    </row>
    <row r="6961" spans="2:3" x14ac:dyDescent="0.25">
      <c r="B6961" s="250">
        <v>6898</v>
      </c>
      <c r="C6961" s="249">
        <v>142.54532467470227</v>
      </c>
    </row>
    <row r="6962" spans="2:3" x14ac:dyDescent="0.25">
      <c r="B6962" s="250">
        <v>6899</v>
      </c>
      <c r="C6962" s="249">
        <v>114.97895270661087</v>
      </c>
    </row>
    <row r="6963" spans="2:3" x14ac:dyDescent="0.25">
      <c r="B6963" s="250">
        <v>6900</v>
      </c>
      <c r="C6963" s="249">
        <v>131.96334089255706</v>
      </c>
    </row>
    <row r="6964" spans="2:3" x14ac:dyDescent="0.25">
      <c r="B6964" s="250">
        <v>6901</v>
      </c>
      <c r="C6964" s="249">
        <v>130.65962237151703</v>
      </c>
    </row>
    <row r="6965" spans="2:3" x14ac:dyDescent="0.25">
      <c r="B6965" s="250">
        <v>6902</v>
      </c>
      <c r="C6965" s="249">
        <v>95.230632551679165</v>
      </c>
    </row>
    <row r="6966" spans="2:3" x14ac:dyDescent="0.25">
      <c r="B6966" s="250">
        <v>6903</v>
      </c>
      <c r="C6966" s="249">
        <v>146.81236547853027</v>
      </c>
    </row>
    <row r="6967" spans="2:3" x14ac:dyDescent="0.25">
      <c r="B6967" s="250">
        <v>6904</v>
      </c>
      <c r="C6967" s="249">
        <v>87.354339645984737</v>
      </c>
    </row>
    <row r="6968" spans="2:3" x14ac:dyDescent="0.25">
      <c r="B6968" s="250">
        <v>6905</v>
      </c>
      <c r="C6968" s="249">
        <v>128.51602762570687</v>
      </c>
    </row>
    <row r="6969" spans="2:3" x14ac:dyDescent="0.25">
      <c r="B6969" s="250">
        <v>6906</v>
      </c>
      <c r="C6969" s="249">
        <v>133.7519396615773</v>
      </c>
    </row>
    <row r="6970" spans="2:3" x14ac:dyDescent="0.25">
      <c r="B6970" s="250">
        <v>6907</v>
      </c>
      <c r="C6970" s="249">
        <v>133.35114667071281</v>
      </c>
    </row>
    <row r="6971" spans="2:3" x14ac:dyDescent="0.25">
      <c r="B6971" s="250">
        <v>6908</v>
      </c>
      <c r="C6971" s="249">
        <v>126.0060355606232</v>
      </c>
    </row>
    <row r="6972" spans="2:3" x14ac:dyDescent="0.25">
      <c r="B6972" s="250">
        <v>6909</v>
      </c>
      <c r="C6972" s="249">
        <v>96.714713416171975</v>
      </c>
    </row>
    <row r="6973" spans="2:3" x14ac:dyDescent="0.25">
      <c r="B6973" s="250">
        <v>6910</v>
      </c>
      <c r="C6973" s="249">
        <v>102.75311788756801</v>
      </c>
    </row>
    <row r="6974" spans="2:3" x14ac:dyDescent="0.25">
      <c r="B6974" s="250">
        <v>6911</v>
      </c>
      <c r="C6974" s="249">
        <v>130.34019957801729</v>
      </c>
    </row>
    <row r="6975" spans="2:3" x14ac:dyDescent="0.25">
      <c r="B6975" s="250">
        <v>6912</v>
      </c>
      <c r="C6975" s="249">
        <v>126.088794144879</v>
      </c>
    </row>
    <row r="6976" spans="2:3" x14ac:dyDescent="0.25">
      <c r="B6976" s="250">
        <v>6913</v>
      </c>
      <c r="C6976" s="249">
        <v>97.203557140149258</v>
      </c>
    </row>
    <row r="6977" spans="2:3" x14ac:dyDescent="0.25">
      <c r="B6977" s="250">
        <v>6914</v>
      </c>
      <c r="C6977" s="249">
        <v>135.54376087797291</v>
      </c>
    </row>
    <row r="6978" spans="2:3" x14ac:dyDescent="0.25">
      <c r="B6978" s="250">
        <v>6915</v>
      </c>
      <c r="C6978" s="249">
        <v>159.13119475503248</v>
      </c>
    </row>
    <row r="6979" spans="2:3" x14ac:dyDescent="0.25">
      <c r="B6979" s="250">
        <v>6916</v>
      </c>
      <c r="C6979" s="249">
        <v>135.72800605849261</v>
      </c>
    </row>
    <row r="6980" spans="2:3" x14ac:dyDescent="0.25">
      <c r="B6980" s="250">
        <v>6917</v>
      </c>
      <c r="C6980" s="249">
        <v>119.98112484279702</v>
      </c>
    </row>
    <row r="6981" spans="2:3" x14ac:dyDescent="0.25">
      <c r="B6981" s="250">
        <v>6918</v>
      </c>
      <c r="C6981" s="249">
        <v>73.321820900446113</v>
      </c>
    </row>
    <row r="6982" spans="2:3" x14ac:dyDescent="0.25">
      <c r="B6982" s="250">
        <v>6919</v>
      </c>
      <c r="C6982" s="249">
        <v>96.405215012385625</v>
      </c>
    </row>
    <row r="6983" spans="2:3" x14ac:dyDescent="0.25">
      <c r="B6983" s="250">
        <v>6920</v>
      </c>
      <c r="C6983" s="249">
        <v>67.693544704989904</v>
      </c>
    </row>
    <row r="6984" spans="2:3" x14ac:dyDescent="0.25">
      <c r="B6984" s="250">
        <v>6921</v>
      </c>
      <c r="C6984" s="249">
        <v>99.822027834600902</v>
      </c>
    </row>
    <row r="6985" spans="2:3" x14ac:dyDescent="0.25">
      <c r="B6985" s="250">
        <v>6922</v>
      </c>
      <c r="C6985" s="249">
        <v>116.42153529891675</v>
      </c>
    </row>
    <row r="6986" spans="2:3" x14ac:dyDescent="0.25">
      <c r="B6986" s="250">
        <v>6923</v>
      </c>
      <c r="C6986" s="249">
        <v>121.37606535519214</v>
      </c>
    </row>
    <row r="6987" spans="2:3" x14ac:dyDescent="0.25">
      <c r="B6987" s="250">
        <v>6924</v>
      </c>
      <c r="C6987" s="249">
        <v>98.168755070642845</v>
      </c>
    </row>
    <row r="6988" spans="2:3" x14ac:dyDescent="0.25">
      <c r="B6988" s="250">
        <v>6925</v>
      </c>
      <c r="C6988" s="249">
        <v>109.17929366582378</v>
      </c>
    </row>
    <row r="6989" spans="2:3" x14ac:dyDescent="0.25">
      <c r="B6989" s="250">
        <v>6926</v>
      </c>
      <c r="C6989" s="249">
        <v>124.0539401344215</v>
      </c>
    </row>
    <row r="6990" spans="2:3" x14ac:dyDescent="0.25">
      <c r="B6990" s="250">
        <v>6927</v>
      </c>
      <c r="C6990" s="249">
        <v>142.1786420718816</v>
      </c>
    </row>
    <row r="6991" spans="2:3" x14ac:dyDescent="0.25">
      <c r="B6991" s="250">
        <v>6928</v>
      </c>
      <c r="C6991" s="249">
        <v>113.52352944468075</v>
      </c>
    </row>
    <row r="6992" spans="2:3" x14ac:dyDescent="0.25">
      <c r="B6992" s="250">
        <v>6929</v>
      </c>
      <c r="C6992" s="249">
        <v>115.54710413326212</v>
      </c>
    </row>
    <row r="6993" spans="2:3" x14ac:dyDescent="0.25">
      <c r="B6993" s="250">
        <v>6930</v>
      </c>
      <c r="C6993" s="249">
        <v>99.703857134585888</v>
      </c>
    </row>
    <row r="6994" spans="2:3" x14ac:dyDescent="0.25">
      <c r="B6994" s="250">
        <v>6931</v>
      </c>
      <c r="C6994" s="249">
        <v>109.14523893065549</v>
      </c>
    </row>
    <row r="6995" spans="2:3" x14ac:dyDescent="0.25">
      <c r="B6995" s="250">
        <v>6932</v>
      </c>
      <c r="C6995" s="249">
        <v>97.671520610694714</v>
      </c>
    </row>
    <row r="6996" spans="2:3" x14ac:dyDescent="0.25">
      <c r="B6996" s="250">
        <v>6933</v>
      </c>
      <c r="C6996" s="249">
        <v>132.51340620405838</v>
      </c>
    </row>
    <row r="6997" spans="2:3" x14ac:dyDescent="0.25">
      <c r="B6997" s="250">
        <v>6934</v>
      </c>
      <c r="C6997" s="249">
        <v>114.93063608952366</v>
      </c>
    </row>
    <row r="6998" spans="2:3" x14ac:dyDescent="0.25">
      <c r="B6998" s="250">
        <v>6935</v>
      </c>
      <c r="C6998" s="249">
        <v>126.96369085019987</v>
      </c>
    </row>
    <row r="6999" spans="2:3" x14ac:dyDescent="0.25">
      <c r="B6999" s="250">
        <v>6936</v>
      </c>
      <c r="C6999" s="249">
        <v>171.88216458854959</v>
      </c>
    </row>
    <row r="7000" spans="2:3" x14ac:dyDescent="0.25">
      <c r="B7000" s="250">
        <v>6937</v>
      </c>
      <c r="C7000" s="249">
        <v>136.78143198645702</v>
      </c>
    </row>
    <row r="7001" spans="2:3" x14ac:dyDescent="0.25">
      <c r="B7001" s="250">
        <v>6938</v>
      </c>
      <c r="C7001" s="249">
        <v>85.71630972197876</v>
      </c>
    </row>
    <row r="7002" spans="2:3" x14ac:dyDescent="0.25">
      <c r="B7002" s="250">
        <v>6939</v>
      </c>
      <c r="C7002" s="249">
        <v>81.446106604011149</v>
      </c>
    </row>
    <row r="7003" spans="2:3" x14ac:dyDescent="0.25">
      <c r="B7003" s="250">
        <v>6940</v>
      </c>
      <c r="C7003" s="249">
        <v>64.407293500792278</v>
      </c>
    </row>
    <row r="7004" spans="2:3" x14ac:dyDescent="0.25">
      <c r="B7004" s="250">
        <v>6941</v>
      </c>
      <c r="C7004" s="249">
        <v>165.54821412016264</v>
      </c>
    </row>
    <row r="7005" spans="2:3" x14ac:dyDescent="0.25">
      <c r="B7005" s="250">
        <v>6942</v>
      </c>
      <c r="C7005" s="249">
        <v>129.13100977421422</v>
      </c>
    </row>
    <row r="7006" spans="2:3" x14ac:dyDescent="0.25">
      <c r="B7006" s="250">
        <v>6943</v>
      </c>
      <c r="C7006" s="249">
        <v>81.931774263145485</v>
      </c>
    </row>
    <row r="7007" spans="2:3" x14ac:dyDescent="0.25">
      <c r="B7007" s="250">
        <v>6944</v>
      </c>
      <c r="C7007" s="249">
        <v>137.99469339039061</v>
      </c>
    </row>
    <row r="7008" spans="2:3" x14ac:dyDescent="0.25">
      <c r="B7008" s="250">
        <v>6945</v>
      </c>
      <c r="C7008" s="249">
        <v>118.54223467153649</v>
      </c>
    </row>
    <row r="7009" spans="2:3" x14ac:dyDescent="0.25">
      <c r="B7009" s="250">
        <v>6946</v>
      </c>
      <c r="C7009" s="249">
        <v>100.55942213099625</v>
      </c>
    </row>
    <row r="7010" spans="2:3" x14ac:dyDescent="0.25">
      <c r="B7010" s="250">
        <v>6947</v>
      </c>
      <c r="C7010" s="249">
        <v>138.02090989066824</v>
      </c>
    </row>
    <row r="7011" spans="2:3" x14ac:dyDescent="0.25">
      <c r="B7011" s="250">
        <v>6948</v>
      </c>
      <c r="C7011" s="249">
        <v>120.01266428247335</v>
      </c>
    </row>
    <row r="7012" spans="2:3" x14ac:dyDescent="0.25">
      <c r="B7012" s="250">
        <v>6949</v>
      </c>
      <c r="C7012" s="249">
        <v>162.4498083547719</v>
      </c>
    </row>
    <row r="7013" spans="2:3" x14ac:dyDescent="0.25">
      <c r="B7013" s="250">
        <v>6950</v>
      </c>
      <c r="C7013" s="249">
        <v>172.64445482927817</v>
      </c>
    </row>
    <row r="7014" spans="2:3" x14ac:dyDescent="0.25">
      <c r="B7014" s="250">
        <v>6951</v>
      </c>
      <c r="C7014" s="249">
        <v>119.80046050588541</v>
      </c>
    </row>
    <row r="7015" spans="2:3" x14ac:dyDescent="0.25">
      <c r="B7015" s="250">
        <v>6952</v>
      </c>
      <c r="C7015" s="249">
        <v>95.682535739243278</v>
      </c>
    </row>
    <row r="7016" spans="2:3" x14ac:dyDescent="0.25">
      <c r="B7016" s="250">
        <v>6953</v>
      </c>
      <c r="C7016" s="249">
        <v>108.9463826787742</v>
      </c>
    </row>
    <row r="7017" spans="2:3" x14ac:dyDescent="0.25">
      <c r="B7017" s="250">
        <v>6954</v>
      </c>
      <c r="C7017" s="249">
        <v>94.082669569295618</v>
      </c>
    </row>
    <row r="7018" spans="2:3" x14ac:dyDescent="0.25">
      <c r="B7018" s="250">
        <v>6955</v>
      </c>
      <c r="C7018" s="249">
        <v>128.82539748409948</v>
      </c>
    </row>
    <row r="7019" spans="2:3" x14ac:dyDescent="0.25">
      <c r="B7019" s="250">
        <v>6956</v>
      </c>
      <c r="C7019" s="249">
        <v>151.00997091984016</v>
      </c>
    </row>
    <row r="7020" spans="2:3" x14ac:dyDescent="0.25">
      <c r="B7020" s="250">
        <v>6957</v>
      </c>
      <c r="C7020" s="249">
        <v>133.01340649415269</v>
      </c>
    </row>
    <row r="7021" spans="2:3" x14ac:dyDescent="0.25">
      <c r="B7021" s="250">
        <v>6958</v>
      </c>
      <c r="C7021" s="249">
        <v>110.15008627188989</v>
      </c>
    </row>
    <row r="7022" spans="2:3" x14ac:dyDescent="0.25">
      <c r="B7022" s="250">
        <v>6959</v>
      </c>
      <c r="C7022" s="249">
        <v>146.26862864762717</v>
      </c>
    </row>
    <row r="7023" spans="2:3" x14ac:dyDescent="0.25">
      <c r="B7023" s="250">
        <v>6960</v>
      </c>
      <c r="C7023" s="249">
        <v>89.677724793847034</v>
      </c>
    </row>
    <row r="7024" spans="2:3" x14ac:dyDescent="0.25">
      <c r="B7024" s="250">
        <v>6961</v>
      </c>
      <c r="C7024" s="249">
        <v>131.59640380490723</v>
      </c>
    </row>
    <row r="7025" spans="2:3" x14ac:dyDescent="0.25">
      <c r="B7025" s="250">
        <v>6962</v>
      </c>
      <c r="C7025" s="249">
        <v>112.23937600896635</v>
      </c>
    </row>
    <row r="7026" spans="2:3" x14ac:dyDescent="0.25">
      <c r="B7026" s="250">
        <v>6963</v>
      </c>
      <c r="C7026" s="249">
        <v>131.62824479775637</v>
      </c>
    </row>
    <row r="7027" spans="2:3" x14ac:dyDescent="0.25">
      <c r="B7027" s="250">
        <v>6964</v>
      </c>
      <c r="C7027" s="249">
        <v>58.507204437447797</v>
      </c>
    </row>
    <row r="7028" spans="2:3" x14ac:dyDescent="0.25">
      <c r="B7028" s="250">
        <v>6965</v>
      </c>
      <c r="C7028" s="249">
        <v>127.14754907490196</v>
      </c>
    </row>
    <row r="7029" spans="2:3" x14ac:dyDescent="0.25">
      <c r="B7029" s="250">
        <v>6966</v>
      </c>
      <c r="C7029" s="249">
        <v>110.15850119272577</v>
      </c>
    </row>
    <row r="7030" spans="2:3" x14ac:dyDescent="0.25">
      <c r="B7030" s="250">
        <v>6967</v>
      </c>
      <c r="C7030" s="249">
        <v>119.09252768079921</v>
      </c>
    </row>
    <row r="7031" spans="2:3" x14ac:dyDescent="0.25">
      <c r="B7031" s="250">
        <v>6968</v>
      </c>
      <c r="C7031" s="249">
        <v>126.98270271665956</v>
      </c>
    </row>
    <row r="7032" spans="2:3" x14ac:dyDescent="0.25">
      <c r="B7032" s="250">
        <v>6969</v>
      </c>
      <c r="C7032" s="249">
        <v>121.92366063608918</v>
      </c>
    </row>
    <row r="7033" spans="2:3" x14ac:dyDescent="0.25">
      <c r="B7033" s="250">
        <v>6970</v>
      </c>
      <c r="C7033" s="249">
        <v>164.62254991335331</v>
      </c>
    </row>
    <row r="7034" spans="2:3" x14ac:dyDescent="0.25">
      <c r="B7034" s="250">
        <v>6971</v>
      </c>
      <c r="C7034" s="249">
        <v>116.98317182204549</v>
      </c>
    </row>
    <row r="7035" spans="2:3" x14ac:dyDescent="0.25">
      <c r="B7035" s="250">
        <v>6972</v>
      </c>
      <c r="C7035" s="249">
        <v>135.3955740613531</v>
      </c>
    </row>
    <row r="7036" spans="2:3" x14ac:dyDescent="0.25">
      <c r="B7036" s="250">
        <v>6973</v>
      </c>
      <c r="C7036" s="249">
        <v>92.995098299444919</v>
      </c>
    </row>
    <row r="7037" spans="2:3" x14ac:dyDescent="0.25">
      <c r="B7037" s="250">
        <v>6974</v>
      </c>
      <c r="C7037" s="249">
        <v>126.81741021148123</v>
      </c>
    </row>
    <row r="7038" spans="2:3" x14ac:dyDescent="0.25">
      <c r="B7038" s="250">
        <v>6975</v>
      </c>
      <c r="C7038" s="249">
        <v>152.68182427825334</v>
      </c>
    </row>
    <row r="7039" spans="2:3" x14ac:dyDescent="0.25">
      <c r="B7039" s="250">
        <v>6976</v>
      </c>
      <c r="C7039" s="249">
        <v>94.020496030474973</v>
      </c>
    </row>
    <row r="7040" spans="2:3" x14ac:dyDescent="0.25">
      <c r="B7040" s="250">
        <v>6977</v>
      </c>
      <c r="C7040" s="249">
        <v>141.92137393022222</v>
      </c>
    </row>
    <row r="7041" spans="2:3" x14ac:dyDescent="0.25">
      <c r="B7041" s="250">
        <v>6978</v>
      </c>
      <c r="C7041" s="249">
        <v>118.68559067491317</v>
      </c>
    </row>
    <row r="7042" spans="2:3" x14ac:dyDescent="0.25">
      <c r="B7042" s="250">
        <v>6979</v>
      </c>
      <c r="C7042" s="249">
        <v>140.91560349272089</v>
      </c>
    </row>
    <row r="7043" spans="2:3" x14ac:dyDescent="0.25">
      <c r="B7043" s="250">
        <v>6980</v>
      </c>
      <c r="C7043" s="249">
        <v>115.17234612112493</v>
      </c>
    </row>
    <row r="7044" spans="2:3" x14ac:dyDescent="0.25">
      <c r="B7044" s="250">
        <v>6981</v>
      </c>
      <c r="C7044" s="249">
        <v>95.807456992774576</v>
      </c>
    </row>
    <row r="7045" spans="2:3" x14ac:dyDescent="0.25">
      <c r="B7045" s="250">
        <v>6982</v>
      </c>
      <c r="C7045" s="249">
        <v>139.23985796700413</v>
      </c>
    </row>
    <row r="7046" spans="2:3" x14ac:dyDescent="0.25">
      <c r="B7046" s="250">
        <v>6983</v>
      </c>
      <c r="C7046" s="249">
        <v>93.04880954837877</v>
      </c>
    </row>
    <row r="7047" spans="2:3" x14ac:dyDescent="0.25">
      <c r="B7047" s="250">
        <v>6984</v>
      </c>
      <c r="C7047" s="249">
        <v>123.63590356444249</v>
      </c>
    </row>
    <row r="7048" spans="2:3" x14ac:dyDescent="0.25">
      <c r="B7048" s="250">
        <v>6985</v>
      </c>
      <c r="C7048" s="249">
        <v>121.55855707011004</v>
      </c>
    </row>
    <row r="7049" spans="2:3" x14ac:dyDescent="0.25">
      <c r="B7049" s="250">
        <v>6986</v>
      </c>
      <c r="C7049" s="249">
        <v>134.78699929112508</v>
      </c>
    </row>
    <row r="7050" spans="2:3" x14ac:dyDescent="0.25">
      <c r="B7050" s="250">
        <v>6987</v>
      </c>
      <c r="C7050" s="249">
        <v>110.89662965001898</v>
      </c>
    </row>
    <row r="7051" spans="2:3" x14ac:dyDescent="0.25">
      <c r="B7051" s="250">
        <v>6988</v>
      </c>
      <c r="C7051" s="249">
        <v>72.412807170612723</v>
      </c>
    </row>
    <row r="7052" spans="2:3" x14ac:dyDescent="0.25">
      <c r="B7052" s="250">
        <v>6989</v>
      </c>
      <c r="C7052" s="249">
        <v>98.232875924313461</v>
      </c>
    </row>
    <row r="7053" spans="2:3" x14ac:dyDescent="0.25">
      <c r="B7053" s="250">
        <v>6990</v>
      </c>
      <c r="C7053" s="249">
        <v>166.41623769341271</v>
      </c>
    </row>
    <row r="7054" spans="2:3" x14ac:dyDescent="0.25">
      <c r="B7054" s="250">
        <v>6991</v>
      </c>
      <c r="C7054" s="249">
        <v>126.90229679682719</v>
      </c>
    </row>
    <row r="7055" spans="2:3" x14ac:dyDescent="0.25">
      <c r="B7055" s="250">
        <v>6992</v>
      </c>
      <c r="C7055" s="249">
        <v>135.19811554889566</v>
      </c>
    </row>
    <row r="7056" spans="2:3" x14ac:dyDescent="0.25">
      <c r="B7056" s="250">
        <v>6993</v>
      </c>
      <c r="C7056" s="249">
        <v>123.53913650721194</v>
      </c>
    </row>
    <row r="7057" spans="2:3" x14ac:dyDescent="0.25">
      <c r="B7057" s="250">
        <v>6994</v>
      </c>
      <c r="C7057" s="249">
        <v>108.92365275912793</v>
      </c>
    </row>
    <row r="7058" spans="2:3" x14ac:dyDescent="0.25">
      <c r="B7058" s="250">
        <v>6995</v>
      </c>
      <c r="C7058" s="249">
        <v>111.86366500525671</v>
      </c>
    </row>
    <row r="7059" spans="2:3" x14ac:dyDescent="0.25">
      <c r="B7059" s="250">
        <v>6996</v>
      </c>
      <c r="C7059" s="249">
        <v>113.13916790961291</v>
      </c>
    </row>
    <row r="7060" spans="2:3" x14ac:dyDescent="0.25">
      <c r="B7060" s="250">
        <v>6997</v>
      </c>
      <c r="C7060" s="249">
        <v>111.76530484455085</v>
      </c>
    </row>
    <row r="7061" spans="2:3" x14ac:dyDescent="0.25">
      <c r="B7061" s="250">
        <v>6998</v>
      </c>
      <c r="C7061" s="249">
        <v>67.820527421934898</v>
      </c>
    </row>
    <row r="7062" spans="2:3" x14ac:dyDescent="0.25">
      <c r="B7062" s="250">
        <v>6999</v>
      </c>
      <c r="C7062" s="249">
        <v>129.23188333203234</v>
      </c>
    </row>
    <row r="7063" spans="2:3" x14ac:dyDescent="0.25">
      <c r="B7063" s="250">
        <v>7000</v>
      </c>
      <c r="C7063" s="249">
        <v>138.99802683864968</v>
      </c>
    </row>
    <row r="7064" spans="2:3" x14ac:dyDescent="0.25">
      <c r="B7064" s="250">
        <v>7001</v>
      </c>
      <c r="C7064" s="249">
        <v>131.49057569177964</v>
      </c>
    </row>
    <row r="7065" spans="2:3" x14ac:dyDescent="0.25">
      <c r="B7065" s="250">
        <v>7002</v>
      </c>
      <c r="C7065" s="249">
        <v>109.56525143939945</v>
      </c>
    </row>
    <row r="7066" spans="2:3" x14ac:dyDescent="0.25">
      <c r="B7066" s="250">
        <v>7003</v>
      </c>
      <c r="C7066" s="249">
        <v>86.025045840820425</v>
      </c>
    </row>
    <row r="7067" spans="2:3" x14ac:dyDescent="0.25">
      <c r="B7067" s="250">
        <v>7004</v>
      </c>
      <c r="C7067" s="249">
        <v>101.54403205221601</v>
      </c>
    </row>
    <row r="7068" spans="2:3" x14ac:dyDescent="0.25">
      <c r="B7068" s="250">
        <v>7005</v>
      </c>
      <c r="C7068" s="249">
        <v>103.87219589868664</v>
      </c>
    </row>
    <row r="7069" spans="2:3" x14ac:dyDescent="0.25">
      <c r="B7069" s="250">
        <v>7006</v>
      </c>
      <c r="C7069" s="249">
        <v>82.50519001138575</v>
      </c>
    </row>
    <row r="7070" spans="2:3" x14ac:dyDescent="0.25">
      <c r="B7070" s="250">
        <v>7007</v>
      </c>
      <c r="C7070" s="249">
        <v>128.85378862328722</v>
      </c>
    </row>
    <row r="7071" spans="2:3" x14ac:dyDescent="0.25">
      <c r="B7071" s="250">
        <v>7008</v>
      </c>
      <c r="C7071" s="249">
        <v>148.39363604381262</v>
      </c>
    </row>
    <row r="7072" spans="2:3" x14ac:dyDescent="0.25">
      <c r="B7072" s="250">
        <v>7009</v>
      </c>
      <c r="C7072" s="249">
        <v>107.78632080910181</v>
      </c>
    </row>
    <row r="7073" spans="2:3" x14ac:dyDescent="0.25">
      <c r="B7073" s="250">
        <v>7010</v>
      </c>
      <c r="C7073" s="249">
        <v>164.91124683534721</v>
      </c>
    </row>
    <row r="7074" spans="2:3" x14ac:dyDescent="0.25">
      <c r="B7074" s="250">
        <v>7011</v>
      </c>
      <c r="C7074" s="249">
        <v>146.40821817228249</v>
      </c>
    </row>
    <row r="7075" spans="2:3" x14ac:dyDescent="0.25">
      <c r="B7075" s="250">
        <v>7012</v>
      </c>
      <c r="C7075" s="249">
        <v>128.65473245149659</v>
      </c>
    </row>
    <row r="7076" spans="2:3" x14ac:dyDescent="0.25">
      <c r="B7076" s="250">
        <v>7013</v>
      </c>
      <c r="C7076" s="249">
        <v>147.7805989491718</v>
      </c>
    </row>
    <row r="7077" spans="2:3" x14ac:dyDescent="0.25">
      <c r="B7077" s="250">
        <v>7014</v>
      </c>
      <c r="C7077" s="249">
        <v>77.8446164248125</v>
      </c>
    </row>
    <row r="7078" spans="2:3" x14ac:dyDescent="0.25">
      <c r="B7078" s="250">
        <v>7015</v>
      </c>
      <c r="C7078" s="249">
        <v>106.25342937224724</v>
      </c>
    </row>
    <row r="7079" spans="2:3" x14ac:dyDescent="0.25">
      <c r="B7079" s="250">
        <v>7016</v>
      </c>
      <c r="C7079" s="249">
        <v>127.78317653896421</v>
      </c>
    </row>
    <row r="7080" spans="2:3" x14ac:dyDescent="0.25">
      <c r="B7080" s="250">
        <v>7017</v>
      </c>
      <c r="C7080" s="249">
        <v>73.282586899307702</v>
      </c>
    </row>
    <row r="7081" spans="2:3" x14ac:dyDescent="0.25">
      <c r="B7081" s="250">
        <v>7018</v>
      </c>
      <c r="C7081" s="249">
        <v>118.97168547553055</v>
      </c>
    </row>
    <row r="7082" spans="2:3" x14ac:dyDescent="0.25">
      <c r="B7082" s="250">
        <v>7019</v>
      </c>
      <c r="C7082" s="249">
        <v>139.87606167031714</v>
      </c>
    </row>
    <row r="7083" spans="2:3" x14ac:dyDescent="0.25">
      <c r="B7083" s="250">
        <v>7020</v>
      </c>
      <c r="C7083" s="249">
        <v>120.64538488663059</v>
      </c>
    </row>
    <row r="7084" spans="2:3" x14ac:dyDescent="0.25">
      <c r="B7084" s="250">
        <v>7021</v>
      </c>
      <c r="C7084" s="249">
        <v>104.38941693926402</v>
      </c>
    </row>
    <row r="7085" spans="2:3" x14ac:dyDescent="0.25">
      <c r="B7085" s="250">
        <v>7022</v>
      </c>
      <c r="C7085" s="249">
        <v>135.10442862595613</v>
      </c>
    </row>
    <row r="7086" spans="2:3" x14ac:dyDescent="0.25">
      <c r="B7086" s="250">
        <v>7023</v>
      </c>
      <c r="C7086" s="249">
        <v>135.45115056554371</v>
      </c>
    </row>
    <row r="7087" spans="2:3" x14ac:dyDescent="0.25">
      <c r="B7087" s="250">
        <v>7024</v>
      </c>
      <c r="C7087" s="249">
        <v>105.21608821724256</v>
      </c>
    </row>
    <row r="7088" spans="2:3" x14ac:dyDescent="0.25">
      <c r="B7088" s="250">
        <v>7025</v>
      </c>
      <c r="C7088" s="249">
        <v>142.77054102848473</v>
      </c>
    </row>
    <row r="7089" spans="2:3" x14ac:dyDescent="0.25">
      <c r="B7089" s="250">
        <v>7026</v>
      </c>
      <c r="C7089" s="249">
        <v>53.931492604408703</v>
      </c>
    </row>
    <row r="7090" spans="2:3" x14ac:dyDescent="0.25">
      <c r="B7090" s="250">
        <v>7027</v>
      </c>
      <c r="C7090" s="249">
        <v>139.75202294599103</v>
      </c>
    </row>
    <row r="7091" spans="2:3" x14ac:dyDescent="0.25">
      <c r="B7091" s="250">
        <v>7028</v>
      </c>
      <c r="C7091" s="249">
        <v>141.30258389455983</v>
      </c>
    </row>
    <row r="7092" spans="2:3" x14ac:dyDescent="0.25">
      <c r="B7092" s="250">
        <v>7029</v>
      </c>
      <c r="C7092" s="249">
        <v>114.92290560326443</v>
      </c>
    </row>
    <row r="7093" spans="2:3" x14ac:dyDescent="0.25">
      <c r="B7093" s="250">
        <v>7030</v>
      </c>
      <c r="C7093" s="249">
        <v>140.73768947161489</v>
      </c>
    </row>
    <row r="7094" spans="2:3" x14ac:dyDescent="0.25">
      <c r="B7094" s="250">
        <v>7031</v>
      </c>
      <c r="C7094" s="249">
        <v>94.616087911807369</v>
      </c>
    </row>
    <row r="7095" spans="2:3" x14ac:dyDescent="0.25">
      <c r="B7095" s="250">
        <v>7032</v>
      </c>
      <c r="C7095" s="249">
        <v>81.314314673033266</v>
      </c>
    </row>
    <row r="7096" spans="2:3" x14ac:dyDescent="0.25">
      <c r="B7096" s="250">
        <v>7033</v>
      </c>
      <c r="C7096" s="249">
        <v>84.963699078673983</v>
      </c>
    </row>
    <row r="7097" spans="2:3" x14ac:dyDescent="0.25">
      <c r="B7097" s="250">
        <v>7034</v>
      </c>
      <c r="C7097" s="249">
        <v>99.261464852726306</v>
      </c>
    </row>
    <row r="7098" spans="2:3" x14ac:dyDescent="0.25">
      <c r="B7098" s="250">
        <v>7035</v>
      </c>
      <c r="C7098" s="249">
        <v>144.91876429613933</v>
      </c>
    </row>
    <row r="7099" spans="2:3" x14ac:dyDescent="0.25">
      <c r="B7099" s="250">
        <v>7036</v>
      </c>
      <c r="C7099" s="249">
        <v>117.75318806401178</v>
      </c>
    </row>
    <row r="7100" spans="2:3" x14ac:dyDescent="0.25">
      <c r="B7100" s="250">
        <v>7037</v>
      </c>
      <c r="C7100" s="249">
        <v>97.908958801322484</v>
      </c>
    </row>
    <row r="7101" spans="2:3" x14ac:dyDescent="0.25">
      <c r="B7101" s="250">
        <v>7038</v>
      </c>
      <c r="C7101" s="249">
        <v>149.66935939608248</v>
      </c>
    </row>
    <row r="7102" spans="2:3" x14ac:dyDescent="0.25">
      <c r="B7102" s="250">
        <v>7039</v>
      </c>
      <c r="C7102" s="249">
        <v>108.24391861011729</v>
      </c>
    </row>
    <row r="7103" spans="2:3" x14ac:dyDescent="0.25">
      <c r="B7103" s="250">
        <v>7040</v>
      </c>
      <c r="C7103" s="249">
        <v>115.82759980045394</v>
      </c>
    </row>
    <row r="7104" spans="2:3" x14ac:dyDescent="0.25">
      <c r="B7104" s="250">
        <v>7041</v>
      </c>
      <c r="C7104" s="249">
        <v>99.540271114409848</v>
      </c>
    </row>
    <row r="7105" spans="2:3" x14ac:dyDescent="0.25">
      <c r="B7105" s="250">
        <v>7042</v>
      </c>
      <c r="C7105" s="249">
        <v>100.09763324368082</v>
      </c>
    </row>
    <row r="7106" spans="2:3" x14ac:dyDescent="0.25">
      <c r="B7106" s="250">
        <v>7043</v>
      </c>
      <c r="C7106" s="249">
        <v>125.2529062042527</v>
      </c>
    </row>
    <row r="7107" spans="2:3" x14ac:dyDescent="0.25">
      <c r="B7107" s="250">
        <v>7044</v>
      </c>
      <c r="C7107" s="249">
        <v>123.58670245099263</v>
      </c>
    </row>
    <row r="7108" spans="2:3" x14ac:dyDescent="0.25">
      <c r="B7108" s="250">
        <v>7045</v>
      </c>
      <c r="C7108" s="249">
        <v>142.05068010377758</v>
      </c>
    </row>
    <row r="7109" spans="2:3" x14ac:dyDescent="0.25">
      <c r="B7109" s="250">
        <v>7046</v>
      </c>
      <c r="C7109" s="249">
        <v>149.04205223248354</v>
      </c>
    </row>
    <row r="7110" spans="2:3" x14ac:dyDescent="0.25">
      <c r="B7110" s="250">
        <v>7047</v>
      </c>
      <c r="C7110" s="249">
        <v>119.71884897397327</v>
      </c>
    </row>
    <row r="7111" spans="2:3" x14ac:dyDescent="0.25">
      <c r="B7111" s="250">
        <v>7048</v>
      </c>
      <c r="C7111" s="249">
        <v>128.37914990102925</v>
      </c>
    </row>
    <row r="7112" spans="2:3" x14ac:dyDescent="0.25">
      <c r="B7112" s="250">
        <v>7049</v>
      </c>
      <c r="C7112" s="249">
        <v>115.29998975747134</v>
      </c>
    </row>
    <row r="7113" spans="2:3" x14ac:dyDescent="0.25">
      <c r="B7113" s="250">
        <v>7050</v>
      </c>
      <c r="C7113" s="249">
        <v>117.73774876831285</v>
      </c>
    </row>
    <row r="7114" spans="2:3" x14ac:dyDescent="0.25">
      <c r="B7114" s="250">
        <v>7051</v>
      </c>
      <c r="C7114" s="249">
        <v>110.78602682154117</v>
      </c>
    </row>
    <row r="7115" spans="2:3" x14ac:dyDescent="0.25">
      <c r="B7115" s="250">
        <v>7052</v>
      </c>
      <c r="C7115" s="249">
        <v>80.033960703902352</v>
      </c>
    </row>
    <row r="7116" spans="2:3" x14ac:dyDescent="0.25">
      <c r="B7116" s="250">
        <v>7053</v>
      </c>
      <c r="C7116" s="249">
        <v>74.599480721638301</v>
      </c>
    </row>
    <row r="7117" spans="2:3" x14ac:dyDescent="0.25">
      <c r="B7117" s="250">
        <v>7054</v>
      </c>
      <c r="C7117" s="249">
        <v>122.97803673541483</v>
      </c>
    </row>
    <row r="7118" spans="2:3" x14ac:dyDescent="0.25">
      <c r="B7118" s="250">
        <v>7055</v>
      </c>
      <c r="C7118" s="249">
        <v>112.98135878482228</v>
      </c>
    </row>
    <row r="7119" spans="2:3" x14ac:dyDescent="0.25">
      <c r="B7119" s="250">
        <v>7056</v>
      </c>
      <c r="C7119" s="249">
        <v>154.54911972020764</v>
      </c>
    </row>
    <row r="7120" spans="2:3" x14ac:dyDescent="0.25">
      <c r="B7120" s="250">
        <v>7057</v>
      </c>
      <c r="C7120" s="249">
        <v>89.922764330989608</v>
      </c>
    </row>
    <row r="7121" spans="2:3" x14ac:dyDescent="0.25">
      <c r="B7121" s="250">
        <v>7058</v>
      </c>
      <c r="C7121" s="249">
        <v>151.35180071872344</v>
      </c>
    </row>
    <row r="7122" spans="2:3" x14ac:dyDescent="0.25">
      <c r="B7122" s="250">
        <v>7059</v>
      </c>
      <c r="C7122" s="249">
        <v>121.07939427372385</v>
      </c>
    </row>
    <row r="7123" spans="2:3" x14ac:dyDescent="0.25">
      <c r="B7123" s="250">
        <v>7060</v>
      </c>
      <c r="C7123" s="249">
        <v>139.45071148997667</v>
      </c>
    </row>
    <row r="7124" spans="2:3" x14ac:dyDescent="0.25">
      <c r="B7124" s="250">
        <v>7061</v>
      </c>
      <c r="C7124" s="249">
        <v>121.28312683557516</v>
      </c>
    </row>
    <row r="7125" spans="2:3" x14ac:dyDescent="0.25">
      <c r="B7125" s="250">
        <v>7062</v>
      </c>
      <c r="C7125" s="249">
        <v>162.34288021014066</v>
      </c>
    </row>
    <row r="7126" spans="2:3" x14ac:dyDescent="0.25">
      <c r="B7126" s="250">
        <v>7063</v>
      </c>
      <c r="C7126" s="249">
        <v>119.41907098984227</v>
      </c>
    </row>
    <row r="7127" spans="2:3" x14ac:dyDescent="0.25">
      <c r="B7127" s="250">
        <v>7064</v>
      </c>
      <c r="C7127" s="249">
        <v>167.02748687161892</v>
      </c>
    </row>
    <row r="7128" spans="2:3" x14ac:dyDescent="0.25">
      <c r="B7128" s="250">
        <v>7065</v>
      </c>
      <c r="C7128" s="249">
        <v>60.598604701394578</v>
      </c>
    </row>
    <row r="7129" spans="2:3" x14ac:dyDescent="0.25">
      <c r="B7129" s="250">
        <v>7066</v>
      </c>
      <c r="C7129" s="249">
        <v>123.05862819176589</v>
      </c>
    </row>
    <row r="7130" spans="2:3" x14ac:dyDescent="0.25">
      <c r="B7130" s="250">
        <v>7067</v>
      </c>
      <c r="C7130" s="249">
        <v>100.93379286182969</v>
      </c>
    </row>
    <row r="7131" spans="2:3" x14ac:dyDescent="0.25">
      <c r="B7131" s="250">
        <v>7068</v>
      </c>
      <c r="C7131" s="249">
        <v>183.8750527930822</v>
      </c>
    </row>
    <row r="7132" spans="2:3" x14ac:dyDescent="0.25">
      <c r="B7132" s="250">
        <v>7069</v>
      </c>
      <c r="C7132" s="249">
        <v>119.5434601984709</v>
      </c>
    </row>
    <row r="7133" spans="2:3" x14ac:dyDescent="0.25">
      <c r="B7133" s="250">
        <v>7070</v>
      </c>
      <c r="C7133" s="249">
        <v>79.161942641547725</v>
      </c>
    </row>
    <row r="7134" spans="2:3" x14ac:dyDescent="0.25">
      <c r="B7134" s="250">
        <v>7071</v>
      </c>
      <c r="C7134" s="249">
        <v>128.34246556155139</v>
      </c>
    </row>
    <row r="7135" spans="2:3" x14ac:dyDescent="0.25">
      <c r="B7135" s="250">
        <v>7072</v>
      </c>
      <c r="C7135" s="249">
        <v>105.82844888238934</v>
      </c>
    </row>
    <row r="7136" spans="2:3" x14ac:dyDescent="0.25">
      <c r="B7136" s="250">
        <v>7073</v>
      </c>
      <c r="C7136" s="249">
        <v>112.3145599464597</v>
      </c>
    </row>
    <row r="7137" spans="2:3" x14ac:dyDescent="0.25">
      <c r="B7137" s="250">
        <v>7074</v>
      </c>
      <c r="C7137" s="249">
        <v>155.05240313884207</v>
      </c>
    </row>
    <row r="7138" spans="2:3" x14ac:dyDescent="0.25">
      <c r="B7138" s="250">
        <v>7075</v>
      </c>
      <c r="C7138" s="249">
        <v>175.77307516405523</v>
      </c>
    </row>
    <row r="7139" spans="2:3" x14ac:dyDescent="0.25">
      <c r="B7139" s="250">
        <v>7076</v>
      </c>
      <c r="C7139" s="249">
        <v>114.04331023154293</v>
      </c>
    </row>
    <row r="7140" spans="2:3" x14ac:dyDescent="0.25">
      <c r="B7140" s="250">
        <v>7077</v>
      </c>
      <c r="C7140" s="249">
        <v>88.975491157272401</v>
      </c>
    </row>
    <row r="7141" spans="2:3" x14ac:dyDescent="0.25">
      <c r="B7141" s="250">
        <v>7078</v>
      </c>
      <c r="C7141" s="249">
        <v>116.25404286903044</v>
      </c>
    </row>
    <row r="7142" spans="2:3" x14ac:dyDescent="0.25">
      <c r="B7142" s="250">
        <v>7079</v>
      </c>
      <c r="C7142" s="249">
        <v>109.36522359095659</v>
      </c>
    </row>
    <row r="7143" spans="2:3" x14ac:dyDescent="0.25">
      <c r="B7143" s="250">
        <v>7080</v>
      </c>
      <c r="C7143" s="249">
        <v>126.63239924216674</v>
      </c>
    </row>
    <row r="7144" spans="2:3" x14ac:dyDescent="0.25">
      <c r="B7144" s="250">
        <v>7081</v>
      </c>
      <c r="C7144" s="249">
        <v>69.707170466075752</v>
      </c>
    </row>
    <row r="7145" spans="2:3" x14ac:dyDescent="0.25">
      <c r="B7145" s="250">
        <v>7082</v>
      </c>
      <c r="C7145" s="249">
        <v>102.9641352158387</v>
      </c>
    </row>
    <row r="7146" spans="2:3" x14ac:dyDescent="0.25">
      <c r="B7146" s="250">
        <v>7083</v>
      </c>
      <c r="C7146" s="249">
        <v>88.56097381003795</v>
      </c>
    </row>
    <row r="7147" spans="2:3" x14ac:dyDescent="0.25">
      <c r="B7147" s="250">
        <v>7084</v>
      </c>
      <c r="C7147" s="249">
        <v>85.937314445895979</v>
      </c>
    </row>
    <row r="7148" spans="2:3" x14ac:dyDescent="0.25">
      <c r="B7148" s="250">
        <v>7085</v>
      </c>
      <c r="C7148" s="249">
        <v>84.128656191302809</v>
      </c>
    </row>
    <row r="7149" spans="2:3" x14ac:dyDescent="0.25">
      <c r="B7149" s="250">
        <v>7086</v>
      </c>
      <c r="C7149" s="249">
        <v>112.44696638930324</v>
      </c>
    </row>
    <row r="7150" spans="2:3" x14ac:dyDescent="0.25">
      <c r="B7150" s="250">
        <v>7087</v>
      </c>
      <c r="C7150" s="249">
        <v>139.6253467248354</v>
      </c>
    </row>
    <row r="7151" spans="2:3" x14ac:dyDescent="0.25">
      <c r="B7151" s="250">
        <v>7088</v>
      </c>
      <c r="C7151" s="249">
        <v>82.977865689570194</v>
      </c>
    </row>
    <row r="7152" spans="2:3" x14ac:dyDescent="0.25">
      <c r="B7152" s="250">
        <v>7089</v>
      </c>
      <c r="C7152" s="249">
        <v>133.75259641489149</v>
      </c>
    </row>
    <row r="7153" spans="2:3" x14ac:dyDescent="0.25">
      <c r="B7153" s="250">
        <v>7090</v>
      </c>
      <c r="C7153" s="249">
        <v>144.92518102903188</v>
      </c>
    </row>
    <row r="7154" spans="2:3" x14ac:dyDescent="0.25">
      <c r="B7154" s="250">
        <v>7091</v>
      </c>
      <c r="C7154" s="249">
        <v>149.35205891192652</v>
      </c>
    </row>
    <row r="7155" spans="2:3" x14ac:dyDescent="0.25">
      <c r="B7155" s="250">
        <v>7092</v>
      </c>
      <c r="C7155" s="249">
        <v>145.07958936050818</v>
      </c>
    </row>
    <row r="7156" spans="2:3" x14ac:dyDescent="0.25">
      <c r="B7156" s="250">
        <v>7093</v>
      </c>
      <c r="C7156" s="249">
        <v>123.13418947863354</v>
      </c>
    </row>
    <row r="7157" spans="2:3" x14ac:dyDescent="0.25">
      <c r="B7157" s="250">
        <v>7094</v>
      </c>
      <c r="C7157" s="249">
        <v>87.625933501039128</v>
      </c>
    </row>
    <row r="7158" spans="2:3" x14ac:dyDescent="0.25">
      <c r="B7158" s="250">
        <v>7095</v>
      </c>
      <c r="C7158" s="249">
        <v>150.24684223868002</v>
      </c>
    </row>
    <row r="7159" spans="2:3" x14ac:dyDescent="0.25">
      <c r="B7159" s="250">
        <v>7096</v>
      </c>
      <c r="C7159" s="249">
        <v>126.39203655971239</v>
      </c>
    </row>
    <row r="7160" spans="2:3" x14ac:dyDescent="0.25">
      <c r="B7160" s="250">
        <v>7097</v>
      </c>
      <c r="C7160" s="249">
        <v>92.803009339073469</v>
      </c>
    </row>
    <row r="7161" spans="2:3" x14ac:dyDescent="0.25">
      <c r="B7161" s="250">
        <v>7098</v>
      </c>
      <c r="C7161" s="249">
        <v>159.24190745826448</v>
      </c>
    </row>
    <row r="7162" spans="2:3" x14ac:dyDescent="0.25">
      <c r="B7162" s="250">
        <v>7099</v>
      </c>
      <c r="C7162" s="249">
        <v>145.3704565904743</v>
      </c>
    </row>
    <row r="7163" spans="2:3" x14ac:dyDescent="0.25">
      <c r="B7163" s="250">
        <v>7100</v>
      </c>
      <c r="C7163" s="249">
        <v>107.57733466581303</v>
      </c>
    </row>
    <row r="7164" spans="2:3" x14ac:dyDescent="0.25">
      <c r="B7164" s="250">
        <v>7101</v>
      </c>
      <c r="C7164" s="249">
        <v>122.11550908223347</v>
      </c>
    </row>
    <row r="7165" spans="2:3" x14ac:dyDescent="0.25">
      <c r="B7165" s="250">
        <v>7102</v>
      </c>
      <c r="C7165" s="249">
        <v>137.61411096129751</v>
      </c>
    </row>
    <row r="7166" spans="2:3" x14ac:dyDescent="0.25">
      <c r="B7166" s="250">
        <v>7103</v>
      </c>
      <c r="C7166" s="249">
        <v>120.97109974409894</v>
      </c>
    </row>
    <row r="7167" spans="2:3" x14ac:dyDescent="0.25">
      <c r="B7167" s="250">
        <v>7104</v>
      </c>
      <c r="C7167" s="249">
        <v>154.2245958276356</v>
      </c>
    </row>
    <row r="7168" spans="2:3" x14ac:dyDescent="0.25">
      <c r="B7168" s="250">
        <v>7105</v>
      </c>
      <c r="C7168" s="249">
        <v>164.04236876799507</v>
      </c>
    </row>
    <row r="7169" spans="2:3" x14ac:dyDescent="0.25">
      <c r="B7169" s="250">
        <v>7106</v>
      </c>
      <c r="C7169" s="249">
        <v>123.36552294887976</v>
      </c>
    </row>
    <row r="7170" spans="2:3" x14ac:dyDescent="0.25">
      <c r="B7170" s="250">
        <v>7107</v>
      </c>
      <c r="C7170" s="249">
        <v>162.01847596601914</v>
      </c>
    </row>
    <row r="7171" spans="2:3" x14ac:dyDescent="0.25">
      <c r="B7171" s="250">
        <v>7108</v>
      </c>
      <c r="C7171" s="249">
        <v>116.97082555743062</v>
      </c>
    </row>
    <row r="7172" spans="2:3" x14ac:dyDescent="0.25">
      <c r="B7172" s="250">
        <v>7109</v>
      </c>
      <c r="C7172" s="249">
        <v>146.38366210617284</v>
      </c>
    </row>
    <row r="7173" spans="2:3" x14ac:dyDescent="0.25">
      <c r="B7173" s="250">
        <v>7110</v>
      </c>
      <c r="C7173" s="249">
        <v>125.86230541043805</v>
      </c>
    </row>
    <row r="7174" spans="2:3" x14ac:dyDescent="0.25">
      <c r="B7174" s="250">
        <v>7111</v>
      </c>
      <c r="C7174" s="249">
        <v>150.10399368566897</v>
      </c>
    </row>
    <row r="7175" spans="2:3" x14ac:dyDescent="0.25">
      <c r="B7175" s="250">
        <v>7112</v>
      </c>
      <c r="C7175" s="249">
        <v>116.07985801023695</v>
      </c>
    </row>
    <row r="7176" spans="2:3" x14ac:dyDescent="0.25">
      <c r="B7176" s="250">
        <v>7113</v>
      </c>
      <c r="C7176" s="249">
        <v>83.892901748364935</v>
      </c>
    </row>
    <row r="7177" spans="2:3" x14ac:dyDescent="0.25">
      <c r="B7177" s="250">
        <v>7114</v>
      </c>
      <c r="C7177" s="249">
        <v>144.46182768129361</v>
      </c>
    </row>
    <row r="7178" spans="2:3" x14ac:dyDescent="0.25">
      <c r="B7178" s="250">
        <v>7115</v>
      </c>
      <c r="C7178" s="249">
        <v>109.24293234349702</v>
      </c>
    </row>
    <row r="7179" spans="2:3" x14ac:dyDescent="0.25">
      <c r="B7179" s="250">
        <v>7116</v>
      </c>
      <c r="C7179" s="249">
        <v>130.30920716947693</v>
      </c>
    </row>
    <row r="7180" spans="2:3" x14ac:dyDescent="0.25">
      <c r="B7180" s="250">
        <v>7117</v>
      </c>
      <c r="C7180" s="249">
        <v>83.870701286282923</v>
      </c>
    </row>
    <row r="7181" spans="2:3" x14ac:dyDescent="0.25">
      <c r="B7181" s="250">
        <v>7118</v>
      </c>
      <c r="C7181" s="249">
        <v>113.30210925595711</v>
      </c>
    </row>
    <row r="7182" spans="2:3" x14ac:dyDescent="0.25">
      <c r="B7182" s="250">
        <v>7119</v>
      </c>
      <c r="C7182" s="249">
        <v>86.438662019386541</v>
      </c>
    </row>
    <row r="7183" spans="2:3" x14ac:dyDescent="0.25">
      <c r="B7183" s="250">
        <v>7120</v>
      </c>
      <c r="C7183" s="249">
        <v>102.68748911733152</v>
      </c>
    </row>
    <row r="7184" spans="2:3" x14ac:dyDescent="0.25">
      <c r="B7184" s="250">
        <v>7121</v>
      </c>
      <c r="C7184" s="249">
        <v>145.66219222593307</v>
      </c>
    </row>
    <row r="7185" spans="2:3" x14ac:dyDescent="0.25">
      <c r="B7185" s="250">
        <v>7122</v>
      </c>
      <c r="C7185" s="249">
        <v>111.31855481835484</v>
      </c>
    </row>
    <row r="7186" spans="2:3" x14ac:dyDescent="0.25">
      <c r="B7186" s="250">
        <v>7123</v>
      </c>
      <c r="C7186" s="249">
        <v>117.13386269968919</v>
      </c>
    </row>
    <row r="7187" spans="2:3" x14ac:dyDescent="0.25">
      <c r="B7187" s="250">
        <v>7124</v>
      </c>
      <c r="C7187" s="249">
        <v>100.93915094633502</v>
      </c>
    </row>
    <row r="7188" spans="2:3" x14ac:dyDescent="0.25">
      <c r="B7188" s="250">
        <v>7125</v>
      </c>
      <c r="C7188" s="249">
        <v>152.82127241031242</v>
      </c>
    </row>
    <row r="7189" spans="2:3" x14ac:dyDescent="0.25">
      <c r="B7189" s="250">
        <v>7126</v>
      </c>
      <c r="C7189" s="249">
        <v>103.83775365072003</v>
      </c>
    </row>
    <row r="7190" spans="2:3" x14ac:dyDescent="0.25">
      <c r="B7190" s="250">
        <v>7127</v>
      </c>
      <c r="C7190" s="249">
        <v>157.03403522072301</v>
      </c>
    </row>
    <row r="7191" spans="2:3" x14ac:dyDescent="0.25">
      <c r="B7191" s="250">
        <v>7128</v>
      </c>
      <c r="C7191" s="249">
        <v>130.09084746663865</v>
      </c>
    </row>
    <row r="7192" spans="2:3" x14ac:dyDescent="0.25">
      <c r="B7192" s="250">
        <v>7129</v>
      </c>
      <c r="C7192" s="249">
        <v>109.35474651185372</v>
      </c>
    </row>
    <row r="7193" spans="2:3" x14ac:dyDescent="0.25">
      <c r="B7193" s="250">
        <v>7130</v>
      </c>
      <c r="C7193" s="249">
        <v>148.222632473342</v>
      </c>
    </row>
    <row r="7194" spans="2:3" x14ac:dyDescent="0.25">
      <c r="B7194" s="250">
        <v>7131</v>
      </c>
      <c r="C7194" s="249">
        <v>135.44868305500529</v>
      </c>
    </row>
    <row r="7195" spans="2:3" x14ac:dyDescent="0.25">
      <c r="B7195" s="250">
        <v>7132</v>
      </c>
      <c r="C7195" s="249">
        <v>87.936584313915773</v>
      </c>
    </row>
    <row r="7196" spans="2:3" x14ac:dyDescent="0.25">
      <c r="B7196" s="250">
        <v>7133</v>
      </c>
      <c r="C7196" s="249">
        <v>131.75794603308668</v>
      </c>
    </row>
    <row r="7197" spans="2:3" x14ac:dyDescent="0.25">
      <c r="B7197" s="250">
        <v>7134</v>
      </c>
      <c r="C7197" s="249">
        <v>134.40512216684189</v>
      </c>
    </row>
    <row r="7198" spans="2:3" x14ac:dyDescent="0.25">
      <c r="B7198" s="250">
        <v>7135</v>
      </c>
      <c r="C7198" s="249">
        <v>144.2356532409126</v>
      </c>
    </row>
    <row r="7199" spans="2:3" x14ac:dyDescent="0.25">
      <c r="B7199" s="250">
        <v>7136</v>
      </c>
      <c r="C7199" s="249">
        <v>95.0436247912575</v>
      </c>
    </row>
    <row r="7200" spans="2:3" x14ac:dyDescent="0.25">
      <c r="B7200" s="250">
        <v>7137</v>
      </c>
      <c r="C7200" s="249">
        <v>88.54669951251708</v>
      </c>
    </row>
    <row r="7201" spans="2:3" x14ac:dyDescent="0.25">
      <c r="B7201" s="250">
        <v>7138</v>
      </c>
      <c r="C7201" s="249">
        <v>124.85584335990251</v>
      </c>
    </row>
    <row r="7202" spans="2:3" x14ac:dyDescent="0.25">
      <c r="B7202" s="250">
        <v>7139</v>
      </c>
      <c r="C7202" s="249">
        <v>142.19490670877087</v>
      </c>
    </row>
    <row r="7203" spans="2:3" x14ac:dyDescent="0.25">
      <c r="B7203" s="250">
        <v>7140</v>
      </c>
      <c r="C7203" s="249">
        <v>134.46088530648615</v>
      </c>
    </row>
    <row r="7204" spans="2:3" x14ac:dyDescent="0.25">
      <c r="B7204" s="250">
        <v>7141</v>
      </c>
      <c r="C7204" s="249">
        <v>180.04439308364726</v>
      </c>
    </row>
    <row r="7205" spans="2:3" x14ac:dyDescent="0.25">
      <c r="B7205" s="250">
        <v>7142</v>
      </c>
      <c r="C7205" s="249">
        <v>113.82725969611266</v>
      </c>
    </row>
    <row r="7206" spans="2:3" x14ac:dyDescent="0.25">
      <c r="B7206" s="250">
        <v>7143</v>
      </c>
      <c r="C7206" s="249">
        <v>134.73684144350568</v>
      </c>
    </row>
    <row r="7207" spans="2:3" x14ac:dyDescent="0.25">
      <c r="B7207" s="250">
        <v>7144</v>
      </c>
      <c r="C7207" s="249">
        <v>96.821364553727307</v>
      </c>
    </row>
    <row r="7208" spans="2:3" x14ac:dyDescent="0.25">
      <c r="B7208" s="250">
        <v>7145</v>
      </c>
      <c r="C7208" s="249">
        <v>126.96238802275006</v>
      </c>
    </row>
    <row r="7209" spans="2:3" x14ac:dyDescent="0.25">
      <c r="B7209" s="250">
        <v>7146</v>
      </c>
      <c r="C7209" s="249">
        <v>88.701131509693028</v>
      </c>
    </row>
    <row r="7210" spans="2:3" x14ac:dyDescent="0.25">
      <c r="B7210" s="250">
        <v>7147</v>
      </c>
      <c r="C7210" s="249">
        <v>125.68599544316713</v>
      </c>
    </row>
    <row r="7211" spans="2:3" x14ac:dyDescent="0.25">
      <c r="B7211" s="250">
        <v>7148</v>
      </c>
      <c r="C7211" s="249">
        <v>103.69769668969059</v>
      </c>
    </row>
    <row r="7212" spans="2:3" x14ac:dyDescent="0.25">
      <c r="B7212" s="250">
        <v>7149</v>
      </c>
      <c r="C7212" s="249">
        <v>120.25587692051451</v>
      </c>
    </row>
    <row r="7213" spans="2:3" x14ac:dyDescent="0.25">
      <c r="B7213" s="250">
        <v>7150</v>
      </c>
      <c r="C7213" s="249">
        <v>97.866751552006264</v>
      </c>
    </row>
    <row r="7214" spans="2:3" x14ac:dyDescent="0.25">
      <c r="B7214" s="250">
        <v>7151</v>
      </c>
      <c r="C7214" s="249">
        <v>125.9313539701436</v>
      </c>
    </row>
    <row r="7215" spans="2:3" x14ac:dyDescent="0.25">
      <c r="B7215" s="250">
        <v>7152</v>
      </c>
      <c r="C7215" s="249">
        <v>99.196042004533894</v>
      </c>
    </row>
    <row r="7216" spans="2:3" x14ac:dyDescent="0.25">
      <c r="B7216" s="250">
        <v>7153</v>
      </c>
      <c r="C7216" s="249">
        <v>106.5546001933069</v>
      </c>
    </row>
    <row r="7217" spans="2:3" x14ac:dyDescent="0.25">
      <c r="B7217" s="250">
        <v>7154</v>
      </c>
      <c r="C7217" s="249">
        <v>91.232315080697362</v>
      </c>
    </row>
    <row r="7218" spans="2:3" x14ac:dyDescent="0.25">
      <c r="B7218" s="250">
        <v>7155</v>
      </c>
      <c r="C7218" s="249">
        <v>107.13657423072235</v>
      </c>
    </row>
    <row r="7219" spans="2:3" x14ac:dyDescent="0.25">
      <c r="B7219" s="250">
        <v>7156</v>
      </c>
      <c r="C7219" s="249">
        <v>169.5589049365272</v>
      </c>
    </row>
    <row r="7220" spans="2:3" x14ac:dyDescent="0.25">
      <c r="B7220" s="250">
        <v>7157</v>
      </c>
      <c r="C7220" s="249">
        <v>110.93613665713097</v>
      </c>
    </row>
    <row r="7221" spans="2:3" x14ac:dyDescent="0.25">
      <c r="B7221" s="250">
        <v>7158</v>
      </c>
      <c r="C7221" s="249">
        <v>145.26670741810241</v>
      </c>
    </row>
    <row r="7222" spans="2:3" x14ac:dyDescent="0.25">
      <c r="B7222" s="250">
        <v>7159</v>
      </c>
      <c r="C7222" s="249">
        <v>96.318206216988798</v>
      </c>
    </row>
    <row r="7223" spans="2:3" x14ac:dyDescent="0.25">
      <c r="B7223" s="250">
        <v>7160</v>
      </c>
      <c r="C7223" s="249">
        <v>94.71855133707615</v>
      </c>
    </row>
    <row r="7224" spans="2:3" x14ac:dyDescent="0.25">
      <c r="B7224" s="250">
        <v>7161</v>
      </c>
      <c r="C7224" s="249">
        <v>100.44315337506809</v>
      </c>
    </row>
    <row r="7225" spans="2:3" x14ac:dyDescent="0.25">
      <c r="B7225" s="250">
        <v>7162</v>
      </c>
      <c r="C7225" s="249">
        <v>91.577326008914596</v>
      </c>
    </row>
    <row r="7226" spans="2:3" x14ac:dyDescent="0.25">
      <c r="B7226" s="250">
        <v>7163</v>
      </c>
      <c r="C7226" s="249">
        <v>125.31224201479827</v>
      </c>
    </row>
    <row r="7227" spans="2:3" x14ac:dyDescent="0.25">
      <c r="B7227" s="250">
        <v>7164</v>
      </c>
      <c r="C7227" s="249">
        <v>99.70770219804794</v>
      </c>
    </row>
    <row r="7228" spans="2:3" x14ac:dyDescent="0.25">
      <c r="B7228" s="250">
        <v>7165</v>
      </c>
      <c r="C7228" s="249">
        <v>105.08240962073485</v>
      </c>
    </row>
    <row r="7229" spans="2:3" x14ac:dyDescent="0.25">
      <c r="B7229" s="250">
        <v>7166</v>
      </c>
      <c r="C7229" s="249">
        <v>128.9163459021733</v>
      </c>
    </row>
    <row r="7230" spans="2:3" x14ac:dyDescent="0.25">
      <c r="B7230" s="250">
        <v>7167</v>
      </c>
      <c r="C7230" s="249">
        <v>170.70913024988559</v>
      </c>
    </row>
    <row r="7231" spans="2:3" x14ac:dyDescent="0.25">
      <c r="B7231" s="250">
        <v>7168</v>
      </c>
      <c r="C7231" s="249">
        <v>149.21048966195764</v>
      </c>
    </row>
    <row r="7232" spans="2:3" x14ac:dyDescent="0.25">
      <c r="B7232" s="250">
        <v>7169</v>
      </c>
      <c r="C7232" s="249">
        <v>121.11092838937221</v>
      </c>
    </row>
    <row r="7233" spans="2:3" x14ac:dyDescent="0.25">
      <c r="B7233" s="250">
        <v>7170</v>
      </c>
      <c r="C7233" s="249">
        <v>132.85915192316531</v>
      </c>
    </row>
    <row r="7234" spans="2:3" x14ac:dyDescent="0.25">
      <c r="B7234" s="250">
        <v>7171</v>
      </c>
      <c r="C7234" s="249">
        <v>101.05654601928225</v>
      </c>
    </row>
    <row r="7235" spans="2:3" x14ac:dyDescent="0.25">
      <c r="B7235" s="250">
        <v>7172</v>
      </c>
      <c r="C7235" s="249">
        <v>93.321960154431139</v>
      </c>
    </row>
    <row r="7236" spans="2:3" x14ac:dyDescent="0.25">
      <c r="B7236" s="250">
        <v>7173</v>
      </c>
      <c r="C7236" s="249">
        <v>160.50565700531428</v>
      </c>
    </row>
    <row r="7237" spans="2:3" x14ac:dyDescent="0.25">
      <c r="B7237" s="250">
        <v>7174</v>
      </c>
      <c r="C7237" s="249">
        <v>111.30934952565845</v>
      </c>
    </row>
    <row r="7238" spans="2:3" x14ac:dyDescent="0.25">
      <c r="B7238" s="250">
        <v>7175</v>
      </c>
      <c r="C7238" s="249">
        <v>150.83514762587237</v>
      </c>
    </row>
    <row r="7239" spans="2:3" x14ac:dyDescent="0.25">
      <c r="B7239" s="250">
        <v>7176</v>
      </c>
      <c r="C7239" s="249">
        <v>125.18477810504048</v>
      </c>
    </row>
    <row r="7240" spans="2:3" x14ac:dyDescent="0.25">
      <c r="B7240" s="250">
        <v>7177</v>
      </c>
      <c r="C7240" s="249">
        <v>133.95514643983697</v>
      </c>
    </row>
    <row r="7241" spans="2:3" x14ac:dyDescent="0.25">
      <c r="B7241" s="250">
        <v>7178</v>
      </c>
      <c r="C7241" s="249">
        <v>130.41757586101693</v>
      </c>
    </row>
    <row r="7242" spans="2:3" x14ac:dyDescent="0.25">
      <c r="B7242" s="250">
        <v>7179</v>
      </c>
      <c r="C7242" s="249">
        <v>145.84399549391054</v>
      </c>
    </row>
    <row r="7243" spans="2:3" x14ac:dyDescent="0.25">
      <c r="B7243" s="250">
        <v>7180</v>
      </c>
      <c r="C7243" s="249">
        <v>122.76810877539415</v>
      </c>
    </row>
    <row r="7244" spans="2:3" x14ac:dyDescent="0.25">
      <c r="B7244" s="250">
        <v>7181</v>
      </c>
      <c r="C7244" s="249">
        <v>124.40241354692718</v>
      </c>
    </row>
    <row r="7245" spans="2:3" x14ac:dyDescent="0.25">
      <c r="B7245" s="250">
        <v>7182</v>
      </c>
      <c r="C7245" s="249">
        <v>86.05593269582387</v>
      </c>
    </row>
    <row r="7246" spans="2:3" x14ac:dyDescent="0.25">
      <c r="B7246" s="250">
        <v>7183</v>
      </c>
      <c r="C7246" s="249">
        <v>114.46645058405373</v>
      </c>
    </row>
    <row r="7247" spans="2:3" x14ac:dyDescent="0.25">
      <c r="B7247" s="250">
        <v>7184</v>
      </c>
      <c r="C7247" s="249">
        <v>121.19115960248315</v>
      </c>
    </row>
    <row r="7248" spans="2:3" x14ac:dyDescent="0.25">
      <c r="B7248" s="250">
        <v>7185</v>
      </c>
      <c r="C7248" s="249">
        <v>114.60135912510484</v>
      </c>
    </row>
    <row r="7249" spans="2:3" x14ac:dyDescent="0.25">
      <c r="B7249" s="250">
        <v>7186</v>
      </c>
      <c r="C7249" s="249">
        <v>155.26735701411548</v>
      </c>
    </row>
    <row r="7250" spans="2:3" x14ac:dyDescent="0.25">
      <c r="B7250" s="250">
        <v>7187</v>
      </c>
      <c r="C7250" s="249">
        <v>130.41315917801785</v>
      </c>
    </row>
    <row r="7251" spans="2:3" x14ac:dyDescent="0.25">
      <c r="B7251" s="250">
        <v>7188</v>
      </c>
      <c r="C7251" s="249">
        <v>116.28086274096469</v>
      </c>
    </row>
    <row r="7252" spans="2:3" x14ac:dyDescent="0.25">
      <c r="B7252" s="250">
        <v>7189</v>
      </c>
      <c r="C7252" s="249">
        <v>139.9185043087916</v>
      </c>
    </row>
    <row r="7253" spans="2:3" x14ac:dyDescent="0.25">
      <c r="B7253" s="250">
        <v>7190</v>
      </c>
      <c r="C7253" s="249">
        <v>112.95251770726878</v>
      </c>
    </row>
    <row r="7254" spans="2:3" x14ac:dyDescent="0.25">
      <c r="B7254" s="250">
        <v>7191</v>
      </c>
      <c r="C7254" s="249">
        <v>94.69471548156767</v>
      </c>
    </row>
    <row r="7255" spans="2:3" x14ac:dyDescent="0.25">
      <c r="B7255" s="250">
        <v>7192</v>
      </c>
      <c r="C7255" s="249">
        <v>73.262962015330899</v>
      </c>
    </row>
    <row r="7256" spans="2:3" x14ac:dyDescent="0.25">
      <c r="B7256" s="250">
        <v>7193</v>
      </c>
      <c r="C7256" s="249">
        <v>102.10699575763313</v>
      </c>
    </row>
    <row r="7257" spans="2:3" x14ac:dyDescent="0.25">
      <c r="B7257" s="250">
        <v>7194</v>
      </c>
      <c r="C7257" s="249">
        <v>133.07675682585952</v>
      </c>
    </row>
    <row r="7258" spans="2:3" x14ac:dyDescent="0.25">
      <c r="B7258" s="250">
        <v>7195</v>
      </c>
      <c r="C7258" s="249">
        <v>95.743031920380588</v>
      </c>
    </row>
    <row r="7259" spans="2:3" x14ac:dyDescent="0.25">
      <c r="B7259" s="250">
        <v>7196</v>
      </c>
      <c r="C7259" s="249">
        <v>92.879215642441068</v>
      </c>
    </row>
    <row r="7260" spans="2:3" x14ac:dyDescent="0.25">
      <c r="B7260" s="250">
        <v>7197</v>
      </c>
      <c r="C7260" s="249">
        <v>95.290069369939104</v>
      </c>
    </row>
    <row r="7261" spans="2:3" x14ac:dyDescent="0.25">
      <c r="B7261" s="250">
        <v>7198</v>
      </c>
      <c r="C7261" s="249">
        <v>140.0787706898289</v>
      </c>
    </row>
    <row r="7262" spans="2:3" x14ac:dyDescent="0.25">
      <c r="B7262" s="250">
        <v>7199</v>
      </c>
      <c r="C7262" s="249">
        <v>92.075180921102927</v>
      </c>
    </row>
    <row r="7263" spans="2:3" x14ac:dyDescent="0.25">
      <c r="B7263" s="250">
        <v>7200</v>
      </c>
      <c r="C7263" s="249">
        <v>154.34687327685248</v>
      </c>
    </row>
    <row r="7264" spans="2:3" x14ac:dyDescent="0.25">
      <c r="B7264" s="250">
        <v>7201</v>
      </c>
      <c r="C7264" s="249">
        <v>106.20047246894936</v>
      </c>
    </row>
    <row r="7265" spans="2:3" x14ac:dyDescent="0.25">
      <c r="B7265" s="250">
        <v>7202</v>
      </c>
      <c r="C7265" s="249">
        <v>98.965643682521531</v>
      </c>
    </row>
    <row r="7266" spans="2:3" x14ac:dyDescent="0.25">
      <c r="B7266" s="250">
        <v>7203</v>
      </c>
      <c r="C7266" s="249">
        <v>134.90185214758066</v>
      </c>
    </row>
    <row r="7267" spans="2:3" x14ac:dyDescent="0.25">
      <c r="B7267" s="250">
        <v>7204</v>
      </c>
      <c r="C7267" s="249">
        <v>91.399524953984297</v>
      </c>
    </row>
    <row r="7268" spans="2:3" x14ac:dyDescent="0.25">
      <c r="B7268" s="250">
        <v>7205</v>
      </c>
      <c r="C7268" s="249">
        <v>110.48775712440943</v>
      </c>
    </row>
    <row r="7269" spans="2:3" x14ac:dyDescent="0.25">
      <c r="B7269" s="250">
        <v>7206</v>
      </c>
      <c r="C7269" s="249">
        <v>120.74848731600117</v>
      </c>
    </row>
    <row r="7270" spans="2:3" x14ac:dyDescent="0.25">
      <c r="B7270" s="250">
        <v>7207</v>
      </c>
      <c r="C7270" s="249">
        <v>84.504357711216926</v>
      </c>
    </row>
    <row r="7271" spans="2:3" x14ac:dyDescent="0.25">
      <c r="B7271" s="250">
        <v>7208</v>
      </c>
      <c r="C7271" s="249">
        <v>130.8635001843777</v>
      </c>
    </row>
    <row r="7272" spans="2:3" x14ac:dyDescent="0.25">
      <c r="B7272" s="250">
        <v>7209</v>
      </c>
      <c r="C7272" s="249">
        <v>133.83251963060405</v>
      </c>
    </row>
    <row r="7273" spans="2:3" x14ac:dyDescent="0.25">
      <c r="B7273" s="250">
        <v>7210</v>
      </c>
      <c r="C7273" s="249">
        <v>139.61934345223131</v>
      </c>
    </row>
    <row r="7274" spans="2:3" x14ac:dyDescent="0.25">
      <c r="B7274" s="250">
        <v>7211</v>
      </c>
      <c r="C7274" s="249">
        <v>79.512917805857427</v>
      </c>
    </row>
    <row r="7275" spans="2:3" x14ac:dyDescent="0.25">
      <c r="B7275" s="250">
        <v>7212</v>
      </c>
      <c r="C7275" s="249">
        <v>154.52068456142021</v>
      </c>
    </row>
    <row r="7276" spans="2:3" x14ac:dyDescent="0.25">
      <c r="B7276" s="250">
        <v>7213</v>
      </c>
      <c r="C7276" s="249">
        <v>78.656973803026972</v>
      </c>
    </row>
    <row r="7277" spans="2:3" x14ac:dyDescent="0.25">
      <c r="B7277" s="250">
        <v>7214</v>
      </c>
      <c r="C7277" s="249">
        <v>134.61122081923961</v>
      </c>
    </row>
    <row r="7278" spans="2:3" x14ac:dyDescent="0.25">
      <c r="B7278" s="250">
        <v>7215</v>
      </c>
      <c r="C7278" s="249">
        <v>95.555274295663168</v>
      </c>
    </row>
    <row r="7279" spans="2:3" x14ac:dyDescent="0.25">
      <c r="B7279" s="250">
        <v>7216</v>
      </c>
      <c r="C7279" s="249">
        <v>145.24647901005545</v>
      </c>
    </row>
    <row r="7280" spans="2:3" x14ac:dyDescent="0.25">
      <c r="B7280" s="250">
        <v>7217</v>
      </c>
      <c r="C7280" s="249">
        <v>104.07241913460844</v>
      </c>
    </row>
    <row r="7281" spans="2:3" x14ac:dyDescent="0.25">
      <c r="B7281" s="250">
        <v>7218</v>
      </c>
      <c r="C7281" s="249">
        <v>116.03659917144829</v>
      </c>
    </row>
    <row r="7282" spans="2:3" x14ac:dyDescent="0.25">
      <c r="B7282" s="250">
        <v>7219</v>
      </c>
      <c r="C7282" s="249">
        <v>134.34084638062018</v>
      </c>
    </row>
    <row r="7283" spans="2:3" x14ac:dyDescent="0.25">
      <c r="B7283" s="250">
        <v>7220</v>
      </c>
      <c r="C7283" s="249">
        <v>136.48652432827924</v>
      </c>
    </row>
    <row r="7284" spans="2:3" x14ac:dyDescent="0.25">
      <c r="B7284" s="250">
        <v>7221</v>
      </c>
      <c r="C7284" s="249">
        <v>120.16873547757596</v>
      </c>
    </row>
    <row r="7285" spans="2:3" x14ac:dyDescent="0.25">
      <c r="B7285" s="250">
        <v>7222</v>
      </c>
      <c r="C7285" s="249">
        <v>121.47498849210521</v>
      </c>
    </row>
    <row r="7286" spans="2:3" x14ac:dyDescent="0.25">
      <c r="B7286" s="250">
        <v>7223</v>
      </c>
      <c r="C7286" s="249">
        <v>100.84624934649263</v>
      </c>
    </row>
    <row r="7287" spans="2:3" x14ac:dyDescent="0.25">
      <c r="B7287" s="250">
        <v>7224</v>
      </c>
      <c r="C7287" s="249">
        <v>123.00850156906201</v>
      </c>
    </row>
    <row r="7288" spans="2:3" x14ac:dyDescent="0.25">
      <c r="B7288" s="250">
        <v>7225</v>
      </c>
      <c r="C7288" s="249">
        <v>128.83380540982046</v>
      </c>
    </row>
    <row r="7289" spans="2:3" x14ac:dyDescent="0.25">
      <c r="B7289" s="250">
        <v>7226</v>
      </c>
      <c r="C7289" s="249">
        <v>134.67084032571285</v>
      </c>
    </row>
    <row r="7290" spans="2:3" x14ac:dyDescent="0.25">
      <c r="B7290" s="250">
        <v>7227</v>
      </c>
      <c r="C7290" s="249">
        <v>144.35781378903755</v>
      </c>
    </row>
    <row r="7291" spans="2:3" x14ac:dyDescent="0.25">
      <c r="B7291" s="250">
        <v>7228</v>
      </c>
      <c r="C7291" s="249">
        <v>112.30104646858115</v>
      </c>
    </row>
    <row r="7292" spans="2:3" x14ac:dyDescent="0.25">
      <c r="B7292" s="250">
        <v>7229</v>
      </c>
      <c r="C7292" s="249">
        <v>98.8156586365333</v>
      </c>
    </row>
    <row r="7293" spans="2:3" x14ac:dyDescent="0.25">
      <c r="B7293" s="250">
        <v>7230</v>
      </c>
      <c r="C7293" s="249">
        <v>156.58838695428574</v>
      </c>
    </row>
    <row r="7294" spans="2:3" x14ac:dyDescent="0.25">
      <c r="B7294" s="250">
        <v>7231</v>
      </c>
      <c r="C7294" s="249">
        <v>129.09078144058188</v>
      </c>
    </row>
    <row r="7295" spans="2:3" x14ac:dyDescent="0.25">
      <c r="B7295" s="250">
        <v>7232</v>
      </c>
      <c r="C7295" s="249">
        <v>108.89819098907472</v>
      </c>
    </row>
    <row r="7296" spans="2:3" x14ac:dyDescent="0.25">
      <c r="B7296" s="250">
        <v>7233</v>
      </c>
      <c r="C7296" s="249">
        <v>89.424016009460473</v>
      </c>
    </row>
    <row r="7297" spans="2:3" x14ac:dyDescent="0.25">
      <c r="B7297" s="250">
        <v>7234</v>
      </c>
      <c r="C7297" s="249">
        <v>135.83621825108074</v>
      </c>
    </row>
    <row r="7298" spans="2:3" x14ac:dyDescent="0.25">
      <c r="B7298" s="250">
        <v>7235</v>
      </c>
      <c r="C7298" s="249">
        <v>126.59410147533561</v>
      </c>
    </row>
    <row r="7299" spans="2:3" x14ac:dyDescent="0.25">
      <c r="B7299" s="250">
        <v>7236</v>
      </c>
      <c r="C7299" s="249">
        <v>153.90245949466242</v>
      </c>
    </row>
    <row r="7300" spans="2:3" x14ac:dyDescent="0.25">
      <c r="B7300" s="250">
        <v>7237</v>
      </c>
      <c r="C7300" s="249">
        <v>116.08332093074428</v>
      </c>
    </row>
    <row r="7301" spans="2:3" x14ac:dyDescent="0.25">
      <c r="B7301" s="250">
        <v>7238</v>
      </c>
      <c r="C7301" s="249">
        <v>123.50303188611699</v>
      </c>
    </row>
    <row r="7302" spans="2:3" x14ac:dyDescent="0.25">
      <c r="B7302" s="250">
        <v>7239</v>
      </c>
      <c r="C7302" s="249">
        <v>122.18041743571864</v>
      </c>
    </row>
    <row r="7303" spans="2:3" x14ac:dyDescent="0.25">
      <c r="B7303" s="250">
        <v>7240</v>
      </c>
      <c r="C7303" s="249">
        <v>160.29461558159244</v>
      </c>
    </row>
    <row r="7304" spans="2:3" x14ac:dyDescent="0.25">
      <c r="B7304" s="250">
        <v>7241</v>
      </c>
      <c r="C7304" s="249">
        <v>113.66872570569976</v>
      </c>
    </row>
    <row r="7305" spans="2:3" x14ac:dyDescent="0.25">
      <c r="B7305" s="250">
        <v>7242</v>
      </c>
      <c r="C7305" s="249">
        <v>125.36111465326859</v>
      </c>
    </row>
    <row r="7306" spans="2:3" x14ac:dyDescent="0.25">
      <c r="B7306" s="250">
        <v>7243</v>
      </c>
      <c r="C7306" s="249">
        <v>148.69138504643419</v>
      </c>
    </row>
    <row r="7307" spans="2:3" x14ac:dyDescent="0.25">
      <c r="B7307" s="250">
        <v>7244</v>
      </c>
      <c r="C7307" s="249">
        <v>81.288782689000271</v>
      </c>
    </row>
    <row r="7308" spans="2:3" x14ac:dyDescent="0.25">
      <c r="B7308" s="250">
        <v>7245</v>
      </c>
      <c r="C7308" s="249">
        <v>118.10686477993086</v>
      </c>
    </row>
    <row r="7309" spans="2:3" x14ac:dyDescent="0.25">
      <c r="B7309" s="250">
        <v>7246</v>
      </c>
      <c r="C7309" s="249">
        <v>118.23851233942828</v>
      </c>
    </row>
    <row r="7310" spans="2:3" x14ac:dyDescent="0.25">
      <c r="B7310" s="250">
        <v>7247</v>
      </c>
      <c r="C7310" s="249">
        <v>147.26678680118127</v>
      </c>
    </row>
    <row r="7311" spans="2:3" x14ac:dyDescent="0.25">
      <c r="B7311" s="250">
        <v>7248</v>
      </c>
      <c r="C7311" s="249">
        <v>108.84788996677608</v>
      </c>
    </row>
    <row r="7312" spans="2:3" x14ac:dyDescent="0.25">
      <c r="B7312" s="250">
        <v>7249</v>
      </c>
      <c r="C7312" s="249">
        <v>79.058982574496795</v>
      </c>
    </row>
    <row r="7313" spans="2:3" x14ac:dyDescent="0.25">
      <c r="B7313" s="250">
        <v>7250</v>
      </c>
      <c r="C7313" s="249">
        <v>113.13662001940148</v>
      </c>
    </row>
    <row r="7314" spans="2:3" x14ac:dyDescent="0.25">
      <c r="B7314" s="250">
        <v>7251</v>
      </c>
      <c r="C7314" s="249">
        <v>144.67846791676547</v>
      </c>
    </row>
    <row r="7315" spans="2:3" x14ac:dyDescent="0.25">
      <c r="B7315" s="250">
        <v>7252</v>
      </c>
      <c r="C7315" s="249">
        <v>125.45261907408576</v>
      </c>
    </row>
    <row r="7316" spans="2:3" x14ac:dyDescent="0.25">
      <c r="B7316" s="250">
        <v>7253</v>
      </c>
      <c r="C7316" s="249">
        <v>133.31488256997449</v>
      </c>
    </row>
    <row r="7317" spans="2:3" x14ac:dyDescent="0.25">
      <c r="B7317" s="250">
        <v>7254</v>
      </c>
      <c r="C7317" s="249">
        <v>88.068293887350734</v>
      </c>
    </row>
    <row r="7318" spans="2:3" x14ac:dyDescent="0.25">
      <c r="B7318" s="250">
        <v>7255</v>
      </c>
      <c r="C7318" s="249">
        <v>118.6656162106063</v>
      </c>
    </row>
    <row r="7319" spans="2:3" x14ac:dyDescent="0.25">
      <c r="B7319" s="250">
        <v>7256</v>
      </c>
      <c r="C7319" s="249">
        <v>105.20627818167655</v>
      </c>
    </row>
    <row r="7320" spans="2:3" x14ac:dyDescent="0.25">
      <c r="B7320" s="250">
        <v>7257</v>
      </c>
      <c r="C7320" s="249">
        <v>130.68965322010652</v>
      </c>
    </row>
    <row r="7321" spans="2:3" x14ac:dyDescent="0.25">
      <c r="B7321" s="250">
        <v>7258</v>
      </c>
      <c r="C7321" s="249">
        <v>129.23636085587336</v>
      </c>
    </row>
    <row r="7322" spans="2:3" x14ac:dyDescent="0.25">
      <c r="B7322" s="250">
        <v>7259</v>
      </c>
      <c r="C7322" s="249">
        <v>141.91385933725533</v>
      </c>
    </row>
    <row r="7323" spans="2:3" x14ac:dyDescent="0.25">
      <c r="B7323" s="250">
        <v>7260</v>
      </c>
      <c r="C7323" s="249">
        <v>138.04143864700816</v>
      </c>
    </row>
    <row r="7324" spans="2:3" x14ac:dyDescent="0.25">
      <c r="B7324" s="250">
        <v>7261</v>
      </c>
      <c r="C7324" s="249">
        <v>136.73895727719199</v>
      </c>
    </row>
    <row r="7325" spans="2:3" x14ac:dyDescent="0.25">
      <c r="B7325" s="250">
        <v>7262</v>
      </c>
      <c r="C7325" s="249">
        <v>147.6537737420818</v>
      </c>
    </row>
    <row r="7326" spans="2:3" x14ac:dyDescent="0.25">
      <c r="B7326" s="250">
        <v>7263</v>
      </c>
      <c r="C7326" s="249">
        <v>124.07575594422899</v>
      </c>
    </row>
    <row r="7327" spans="2:3" x14ac:dyDescent="0.25">
      <c r="B7327" s="250">
        <v>7264</v>
      </c>
      <c r="C7327" s="249">
        <v>94.182715333093739</v>
      </c>
    </row>
    <row r="7328" spans="2:3" x14ac:dyDescent="0.25">
      <c r="B7328" s="250">
        <v>7265</v>
      </c>
      <c r="C7328" s="249">
        <v>133.73201146266834</v>
      </c>
    </row>
    <row r="7329" spans="2:3" x14ac:dyDescent="0.25">
      <c r="B7329" s="250">
        <v>7266</v>
      </c>
      <c r="C7329" s="249">
        <v>136.30143123755894</v>
      </c>
    </row>
    <row r="7330" spans="2:3" x14ac:dyDescent="0.25">
      <c r="B7330" s="250">
        <v>7267</v>
      </c>
      <c r="C7330" s="249">
        <v>122.35976472963279</v>
      </c>
    </row>
    <row r="7331" spans="2:3" x14ac:dyDescent="0.25">
      <c r="B7331" s="250">
        <v>7268</v>
      </c>
      <c r="C7331" s="249">
        <v>127.94544991460482</v>
      </c>
    </row>
    <row r="7332" spans="2:3" x14ac:dyDescent="0.25">
      <c r="B7332" s="250">
        <v>7269</v>
      </c>
      <c r="C7332" s="249">
        <v>109.43647497616169</v>
      </c>
    </row>
    <row r="7333" spans="2:3" x14ac:dyDescent="0.25">
      <c r="B7333" s="250">
        <v>7270</v>
      </c>
      <c r="C7333" s="249">
        <v>141.32525719252212</v>
      </c>
    </row>
    <row r="7334" spans="2:3" x14ac:dyDescent="0.25">
      <c r="B7334" s="250">
        <v>7271</v>
      </c>
      <c r="C7334" s="249">
        <v>126.92366719285261</v>
      </c>
    </row>
    <row r="7335" spans="2:3" x14ac:dyDescent="0.25">
      <c r="B7335" s="250">
        <v>7272</v>
      </c>
      <c r="C7335" s="249">
        <v>125.4691185849924</v>
      </c>
    </row>
    <row r="7336" spans="2:3" x14ac:dyDescent="0.25">
      <c r="B7336" s="250">
        <v>7273</v>
      </c>
      <c r="C7336" s="249">
        <v>97.626900701900382</v>
      </c>
    </row>
    <row r="7337" spans="2:3" x14ac:dyDescent="0.25">
      <c r="B7337" s="250">
        <v>7274</v>
      </c>
      <c r="C7337" s="249">
        <v>180.30130207719861</v>
      </c>
    </row>
    <row r="7338" spans="2:3" x14ac:dyDescent="0.25">
      <c r="B7338" s="250">
        <v>7275</v>
      </c>
      <c r="C7338" s="249">
        <v>157.89898569391937</v>
      </c>
    </row>
    <row r="7339" spans="2:3" x14ac:dyDescent="0.25">
      <c r="B7339" s="250">
        <v>7276</v>
      </c>
      <c r="C7339" s="249">
        <v>97.436522185996225</v>
      </c>
    </row>
    <row r="7340" spans="2:3" x14ac:dyDescent="0.25">
      <c r="B7340" s="250">
        <v>7277</v>
      </c>
      <c r="C7340" s="249">
        <v>134.07797359298965</v>
      </c>
    </row>
    <row r="7341" spans="2:3" x14ac:dyDescent="0.25">
      <c r="B7341" s="250">
        <v>7278</v>
      </c>
      <c r="C7341" s="249">
        <v>124.85375704292369</v>
      </c>
    </row>
    <row r="7342" spans="2:3" x14ac:dyDescent="0.25">
      <c r="B7342" s="250">
        <v>7279</v>
      </c>
      <c r="C7342" s="249">
        <v>83.577975058683805</v>
      </c>
    </row>
    <row r="7343" spans="2:3" x14ac:dyDescent="0.25">
      <c r="B7343" s="250">
        <v>7280</v>
      </c>
      <c r="C7343" s="249">
        <v>72.12320574102263</v>
      </c>
    </row>
    <row r="7344" spans="2:3" x14ac:dyDescent="0.25">
      <c r="B7344" s="250">
        <v>7281</v>
      </c>
      <c r="C7344" s="249">
        <v>152.92367579320052</v>
      </c>
    </row>
    <row r="7345" spans="2:3" x14ac:dyDescent="0.25">
      <c r="B7345" s="250">
        <v>7282</v>
      </c>
      <c r="C7345" s="249">
        <v>128.34679558713816</v>
      </c>
    </row>
    <row r="7346" spans="2:3" x14ac:dyDescent="0.25">
      <c r="B7346" s="250">
        <v>7283</v>
      </c>
      <c r="C7346" s="249">
        <v>105.88646553609632</v>
      </c>
    </row>
    <row r="7347" spans="2:3" x14ac:dyDescent="0.25">
      <c r="B7347" s="250">
        <v>7284</v>
      </c>
      <c r="C7347" s="249">
        <v>103.48777444931645</v>
      </c>
    </row>
    <row r="7348" spans="2:3" x14ac:dyDescent="0.25">
      <c r="B7348" s="250">
        <v>7285</v>
      </c>
      <c r="C7348" s="249">
        <v>77.205510958774653</v>
      </c>
    </row>
    <row r="7349" spans="2:3" x14ac:dyDescent="0.25">
      <c r="B7349" s="250">
        <v>7286</v>
      </c>
      <c r="C7349" s="249">
        <v>112.41580189902379</v>
      </c>
    </row>
    <row r="7350" spans="2:3" x14ac:dyDescent="0.25">
      <c r="B7350" s="250">
        <v>7287</v>
      </c>
      <c r="C7350" s="249">
        <v>120.23655263238865</v>
      </c>
    </row>
    <row r="7351" spans="2:3" x14ac:dyDescent="0.25">
      <c r="B7351" s="250">
        <v>7288</v>
      </c>
      <c r="C7351" s="249">
        <v>127.02971407748308</v>
      </c>
    </row>
    <row r="7352" spans="2:3" x14ac:dyDescent="0.25">
      <c r="B7352" s="250">
        <v>7289</v>
      </c>
      <c r="C7352" s="249">
        <v>142.72265007998899</v>
      </c>
    </row>
    <row r="7353" spans="2:3" x14ac:dyDescent="0.25">
      <c r="B7353" s="250">
        <v>7290</v>
      </c>
      <c r="C7353" s="249">
        <v>80.959666886919351</v>
      </c>
    </row>
    <row r="7354" spans="2:3" x14ac:dyDescent="0.25">
      <c r="B7354" s="250">
        <v>7291</v>
      </c>
      <c r="C7354" s="249">
        <v>113.11292942409523</v>
      </c>
    </row>
    <row r="7355" spans="2:3" x14ac:dyDescent="0.25">
      <c r="B7355" s="250">
        <v>7292</v>
      </c>
      <c r="C7355" s="249">
        <v>95.560493264904323</v>
      </c>
    </row>
    <row r="7356" spans="2:3" x14ac:dyDescent="0.25">
      <c r="B7356" s="250">
        <v>7293</v>
      </c>
      <c r="C7356" s="249">
        <v>137.13246989308371</v>
      </c>
    </row>
    <row r="7357" spans="2:3" x14ac:dyDescent="0.25">
      <c r="B7357" s="250">
        <v>7294</v>
      </c>
      <c r="C7357" s="249">
        <v>118.951678070589</v>
      </c>
    </row>
    <row r="7358" spans="2:3" x14ac:dyDescent="0.25">
      <c r="B7358" s="250">
        <v>7295</v>
      </c>
      <c r="C7358" s="249">
        <v>133.46781268304107</v>
      </c>
    </row>
    <row r="7359" spans="2:3" x14ac:dyDescent="0.25">
      <c r="B7359" s="250">
        <v>7296</v>
      </c>
      <c r="C7359" s="249">
        <v>129.95494132192317</v>
      </c>
    </row>
    <row r="7360" spans="2:3" x14ac:dyDescent="0.25">
      <c r="B7360" s="250">
        <v>7297</v>
      </c>
      <c r="C7360" s="249">
        <v>103.19723802435772</v>
      </c>
    </row>
    <row r="7361" spans="2:3" x14ac:dyDescent="0.25">
      <c r="B7361" s="250">
        <v>7298</v>
      </c>
      <c r="C7361" s="249">
        <v>89.010518705742328</v>
      </c>
    </row>
    <row r="7362" spans="2:3" x14ac:dyDescent="0.25">
      <c r="B7362" s="250">
        <v>7299</v>
      </c>
      <c r="C7362" s="249">
        <v>137.06759049465956</v>
      </c>
    </row>
    <row r="7363" spans="2:3" x14ac:dyDescent="0.25">
      <c r="B7363" s="250">
        <v>7300</v>
      </c>
      <c r="C7363" s="249">
        <v>144.6104349762459</v>
      </c>
    </row>
    <row r="7364" spans="2:3" x14ac:dyDescent="0.25">
      <c r="B7364" s="250">
        <v>7301</v>
      </c>
      <c r="C7364" s="249">
        <v>74.251293819164147</v>
      </c>
    </row>
    <row r="7365" spans="2:3" x14ac:dyDescent="0.25">
      <c r="B7365" s="250">
        <v>7302</v>
      </c>
      <c r="C7365" s="249">
        <v>130.09213037687806</v>
      </c>
    </row>
    <row r="7366" spans="2:3" x14ac:dyDescent="0.25">
      <c r="B7366" s="250">
        <v>7303</v>
      </c>
      <c r="C7366" s="249">
        <v>139.44103143571471</v>
      </c>
    </row>
    <row r="7367" spans="2:3" x14ac:dyDescent="0.25">
      <c r="B7367" s="250">
        <v>7304</v>
      </c>
      <c r="C7367" s="249">
        <v>115.69545943417427</v>
      </c>
    </row>
    <row r="7368" spans="2:3" x14ac:dyDescent="0.25">
      <c r="B7368" s="250">
        <v>7305</v>
      </c>
      <c r="C7368" s="249">
        <v>124.80677315294464</v>
      </c>
    </row>
    <row r="7369" spans="2:3" x14ac:dyDescent="0.25">
      <c r="B7369" s="250">
        <v>7306</v>
      </c>
      <c r="C7369" s="249">
        <v>41.821496228630465</v>
      </c>
    </row>
    <row r="7370" spans="2:3" x14ac:dyDescent="0.25">
      <c r="B7370" s="250">
        <v>7307</v>
      </c>
      <c r="C7370" s="249">
        <v>89.287761259818609</v>
      </c>
    </row>
    <row r="7371" spans="2:3" x14ac:dyDescent="0.25">
      <c r="B7371" s="250">
        <v>7308</v>
      </c>
      <c r="C7371" s="249">
        <v>121.64058248551999</v>
      </c>
    </row>
    <row r="7372" spans="2:3" x14ac:dyDescent="0.25">
      <c r="B7372" s="250">
        <v>7309</v>
      </c>
      <c r="C7372" s="249">
        <v>111.07938163885157</v>
      </c>
    </row>
    <row r="7373" spans="2:3" x14ac:dyDescent="0.25">
      <c r="B7373" s="250">
        <v>7310</v>
      </c>
      <c r="C7373" s="249">
        <v>117.77122467150799</v>
      </c>
    </row>
    <row r="7374" spans="2:3" x14ac:dyDescent="0.25">
      <c r="B7374" s="250">
        <v>7311</v>
      </c>
      <c r="C7374" s="249">
        <v>115.13399619552658</v>
      </c>
    </row>
    <row r="7375" spans="2:3" x14ac:dyDescent="0.25">
      <c r="B7375" s="250">
        <v>7312</v>
      </c>
      <c r="C7375" s="249">
        <v>164.42647697616056</v>
      </c>
    </row>
    <row r="7376" spans="2:3" x14ac:dyDescent="0.25">
      <c r="B7376" s="250">
        <v>7313</v>
      </c>
      <c r="C7376" s="249">
        <v>128.51069011480357</v>
      </c>
    </row>
    <row r="7377" spans="2:3" x14ac:dyDescent="0.25">
      <c r="B7377" s="250">
        <v>7314</v>
      </c>
      <c r="C7377" s="249">
        <v>108.96637634629663</v>
      </c>
    </row>
    <row r="7378" spans="2:3" x14ac:dyDescent="0.25">
      <c r="B7378" s="250">
        <v>7315</v>
      </c>
      <c r="C7378" s="249">
        <v>131.94931250332124</v>
      </c>
    </row>
    <row r="7379" spans="2:3" x14ac:dyDescent="0.25">
      <c r="B7379" s="250">
        <v>7316</v>
      </c>
      <c r="C7379" s="249">
        <v>81.81080366901837</v>
      </c>
    </row>
    <row r="7380" spans="2:3" x14ac:dyDescent="0.25">
      <c r="B7380" s="250">
        <v>7317</v>
      </c>
      <c r="C7380" s="249">
        <v>128.99868612387465</v>
      </c>
    </row>
    <row r="7381" spans="2:3" x14ac:dyDescent="0.25">
      <c r="B7381" s="250">
        <v>7318</v>
      </c>
      <c r="C7381" s="249">
        <v>111.43113780478291</v>
      </c>
    </row>
    <row r="7382" spans="2:3" x14ac:dyDescent="0.25">
      <c r="B7382" s="250">
        <v>7319</v>
      </c>
      <c r="C7382" s="249">
        <v>115.36903959309959</v>
      </c>
    </row>
    <row r="7383" spans="2:3" x14ac:dyDescent="0.25">
      <c r="B7383" s="250">
        <v>7320</v>
      </c>
      <c r="C7383" s="249">
        <v>145.33323221057819</v>
      </c>
    </row>
    <row r="7384" spans="2:3" x14ac:dyDescent="0.25">
      <c r="B7384" s="250">
        <v>7321</v>
      </c>
      <c r="C7384" s="249">
        <v>113.58066544119845</v>
      </c>
    </row>
    <row r="7385" spans="2:3" x14ac:dyDescent="0.25">
      <c r="B7385" s="250">
        <v>7322</v>
      </c>
      <c r="C7385" s="249">
        <v>113.39098528997407</v>
      </c>
    </row>
    <row r="7386" spans="2:3" x14ac:dyDescent="0.25">
      <c r="B7386" s="250">
        <v>7323</v>
      </c>
      <c r="C7386" s="249">
        <v>94.210537407867406</v>
      </c>
    </row>
    <row r="7387" spans="2:3" x14ac:dyDescent="0.25">
      <c r="B7387" s="250">
        <v>7324</v>
      </c>
      <c r="C7387" s="249">
        <v>111.79340315175871</v>
      </c>
    </row>
    <row r="7388" spans="2:3" x14ac:dyDescent="0.25">
      <c r="B7388" s="250">
        <v>7325</v>
      </c>
      <c r="C7388" s="249">
        <v>103.38370032799139</v>
      </c>
    </row>
    <row r="7389" spans="2:3" x14ac:dyDescent="0.25">
      <c r="B7389" s="250">
        <v>7326</v>
      </c>
      <c r="C7389" s="249">
        <v>111.64562619748675</v>
      </c>
    </row>
    <row r="7390" spans="2:3" x14ac:dyDescent="0.25">
      <c r="B7390" s="250">
        <v>7327</v>
      </c>
      <c r="C7390" s="249">
        <v>92.529524270204121</v>
      </c>
    </row>
    <row r="7391" spans="2:3" x14ac:dyDescent="0.25">
      <c r="B7391" s="250">
        <v>7328</v>
      </c>
      <c r="C7391" s="249">
        <v>113.98167300225407</v>
      </c>
    </row>
    <row r="7392" spans="2:3" x14ac:dyDescent="0.25">
      <c r="B7392" s="250">
        <v>7329</v>
      </c>
      <c r="C7392" s="249">
        <v>105.83596696764415</v>
      </c>
    </row>
    <row r="7393" spans="2:3" x14ac:dyDescent="0.25">
      <c r="B7393" s="250">
        <v>7330</v>
      </c>
      <c r="C7393" s="249">
        <v>107.99185281460647</v>
      </c>
    </row>
    <row r="7394" spans="2:3" x14ac:dyDescent="0.25">
      <c r="B7394" s="250">
        <v>7331</v>
      </c>
      <c r="C7394" s="249">
        <v>114.63371778558246</v>
      </c>
    </row>
    <row r="7395" spans="2:3" x14ac:dyDescent="0.25">
      <c r="B7395" s="250">
        <v>7332</v>
      </c>
      <c r="C7395" s="249">
        <v>115.88535838582141</v>
      </c>
    </row>
    <row r="7396" spans="2:3" x14ac:dyDescent="0.25">
      <c r="B7396" s="250">
        <v>7333</v>
      </c>
      <c r="C7396" s="249">
        <v>162.32821966399499</v>
      </c>
    </row>
    <row r="7397" spans="2:3" x14ac:dyDescent="0.25">
      <c r="B7397" s="250">
        <v>7334</v>
      </c>
      <c r="C7397" s="249">
        <v>141.86861988961968</v>
      </c>
    </row>
    <row r="7398" spans="2:3" x14ac:dyDescent="0.25">
      <c r="B7398" s="250">
        <v>7335</v>
      </c>
      <c r="C7398" s="249">
        <v>126.3237130111068</v>
      </c>
    </row>
    <row r="7399" spans="2:3" x14ac:dyDescent="0.25">
      <c r="B7399" s="250">
        <v>7336</v>
      </c>
      <c r="C7399" s="249">
        <v>124.14120898853018</v>
      </c>
    </row>
    <row r="7400" spans="2:3" x14ac:dyDescent="0.25">
      <c r="B7400" s="250">
        <v>7337</v>
      </c>
      <c r="C7400" s="249">
        <v>119.55829291164228</v>
      </c>
    </row>
    <row r="7401" spans="2:3" x14ac:dyDescent="0.25">
      <c r="B7401" s="250">
        <v>7338</v>
      </c>
      <c r="C7401" s="249">
        <v>161.74938501322544</v>
      </c>
    </row>
    <row r="7402" spans="2:3" x14ac:dyDescent="0.25">
      <c r="B7402" s="250">
        <v>7339</v>
      </c>
      <c r="C7402" s="249">
        <v>96.511087161378299</v>
      </c>
    </row>
    <row r="7403" spans="2:3" x14ac:dyDescent="0.25">
      <c r="B7403" s="250">
        <v>7340</v>
      </c>
      <c r="C7403" s="249">
        <v>140.9123713194362</v>
      </c>
    </row>
    <row r="7404" spans="2:3" x14ac:dyDescent="0.25">
      <c r="B7404" s="250">
        <v>7341</v>
      </c>
      <c r="C7404" s="249">
        <v>89.320783268243133</v>
      </c>
    </row>
    <row r="7405" spans="2:3" x14ac:dyDescent="0.25">
      <c r="B7405" s="250">
        <v>7342</v>
      </c>
      <c r="C7405" s="249">
        <v>152.52718657906379</v>
      </c>
    </row>
    <row r="7406" spans="2:3" x14ac:dyDescent="0.25">
      <c r="B7406" s="250">
        <v>7343</v>
      </c>
      <c r="C7406" s="249">
        <v>165.17350738586447</v>
      </c>
    </row>
    <row r="7407" spans="2:3" x14ac:dyDescent="0.25">
      <c r="B7407" s="250">
        <v>7344</v>
      </c>
      <c r="C7407" s="249">
        <v>103.99140995968745</v>
      </c>
    </row>
    <row r="7408" spans="2:3" x14ac:dyDescent="0.25">
      <c r="B7408" s="250">
        <v>7345</v>
      </c>
      <c r="C7408" s="249">
        <v>137.32335885987271</v>
      </c>
    </row>
    <row r="7409" spans="2:3" x14ac:dyDescent="0.25">
      <c r="B7409" s="250">
        <v>7346</v>
      </c>
      <c r="C7409" s="249">
        <v>128.39725814067936</v>
      </c>
    </row>
    <row r="7410" spans="2:3" x14ac:dyDescent="0.25">
      <c r="B7410" s="250">
        <v>7347</v>
      </c>
      <c r="C7410" s="249">
        <v>148.77503780558698</v>
      </c>
    </row>
    <row r="7411" spans="2:3" x14ac:dyDescent="0.25">
      <c r="B7411" s="250">
        <v>7348</v>
      </c>
      <c r="C7411" s="249">
        <v>115.62116597878851</v>
      </c>
    </row>
    <row r="7412" spans="2:3" x14ac:dyDescent="0.25">
      <c r="B7412" s="250">
        <v>7349</v>
      </c>
      <c r="C7412" s="249">
        <v>96.912023523674662</v>
      </c>
    </row>
    <row r="7413" spans="2:3" x14ac:dyDescent="0.25">
      <c r="B7413" s="250">
        <v>7350</v>
      </c>
      <c r="C7413" s="249">
        <v>131.10603868595149</v>
      </c>
    </row>
    <row r="7414" spans="2:3" x14ac:dyDescent="0.25">
      <c r="B7414" s="250">
        <v>7351</v>
      </c>
      <c r="C7414" s="249">
        <v>102.32039950066905</v>
      </c>
    </row>
    <row r="7415" spans="2:3" x14ac:dyDescent="0.25">
      <c r="B7415" s="250">
        <v>7352</v>
      </c>
      <c r="C7415" s="249">
        <v>105.36751219152453</v>
      </c>
    </row>
    <row r="7416" spans="2:3" x14ac:dyDescent="0.25">
      <c r="B7416" s="250">
        <v>7353</v>
      </c>
      <c r="C7416" s="249">
        <v>91.888613363625055</v>
      </c>
    </row>
    <row r="7417" spans="2:3" x14ac:dyDescent="0.25">
      <c r="B7417" s="250">
        <v>7354</v>
      </c>
      <c r="C7417" s="249">
        <v>132.77814246477666</v>
      </c>
    </row>
    <row r="7418" spans="2:3" x14ac:dyDescent="0.25">
      <c r="B7418" s="250">
        <v>7355</v>
      </c>
      <c r="C7418" s="249">
        <v>108.44567302241376</v>
      </c>
    </row>
    <row r="7419" spans="2:3" x14ac:dyDescent="0.25">
      <c r="B7419" s="250">
        <v>7356</v>
      </c>
      <c r="C7419" s="249">
        <v>103.10142109864464</v>
      </c>
    </row>
    <row r="7420" spans="2:3" x14ac:dyDescent="0.25">
      <c r="B7420" s="250">
        <v>7357</v>
      </c>
      <c r="C7420" s="249">
        <v>106.66399018810165</v>
      </c>
    </row>
    <row r="7421" spans="2:3" x14ac:dyDescent="0.25">
      <c r="B7421" s="250">
        <v>7358</v>
      </c>
      <c r="C7421" s="249">
        <v>141.54284298753888</v>
      </c>
    </row>
    <row r="7422" spans="2:3" x14ac:dyDescent="0.25">
      <c r="B7422" s="250">
        <v>7359</v>
      </c>
      <c r="C7422" s="249">
        <v>121.85523807481853</v>
      </c>
    </row>
    <row r="7423" spans="2:3" x14ac:dyDescent="0.25">
      <c r="B7423" s="250">
        <v>7360</v>
      </c>
      <c r="C7423" s="249">
        <v>113.20690826799704</v>
      </c>
    </row>
    <row r="7424" spans="2:3" x14ac:dyDescent="0.25">
      <c r="B7424" s="250">
        <v>7361</v>
      </c>
      <c r="C7424" s="249">
        <v>152.49616650926509</v>
      </c>
    </row>
    <row r="7425" spans="2:3" x14ac:dyDescent="0.25">
      <c r="B7425" s="250">
        <v>7362</v>
      </c>
      <c r="C7425" s="249">
        <v>140.7806490015704</v>
      </c>
    </row>
    <row r="7426" spans="2:3" x14ac:dyDescent="0.25">
      <c r="B7426" s="250">
        <v>7363</v>
      </c>
      <c r="C7426" s="249">
        <v>106.04169014195111</v>
      </c>
    </row>
    <row r="7427" spans="2:3" x14ac:dyDescent="0.25">
      <c r="B7427" s="250">
        <v>7364</v>
      </c>
      <c r="C7427" s="249">
        <v>120.53015876648662</v>
      </c>
    </row>
    <row r="7428" spans="2:3" x14ac:dyDescent="0.25">
      <c r="B7428" s="250">
        <v>7365</v>
      </c>
      <c r="C7428" s="249">
        <v>148.07815450649593</v>
      </c>
    </row>
    <row r="7429" spans="2:3" x14ac:dyDescent="0.25">
      <c r="B7429" s="250">
        <v>7366</v>
      </c>
      <c r="C7429" s="249">
        <v>87.361065176104361</v>
      </c>
    </row>
    <row r="7430" spans="2:3" x14ac:dyDescent="0.25">
      <c r="B7430" s="250">
        <v>7367</v>
      </c>
      <c r="C7430" s="249">
        <v>142.42704722976936</v>
      </c>
    </row>
    <row r="7431" spans="2:3" x14ac:dyDescent="0.25">
      <c r="B7431" s="250">
        <v>7368</v>
      </c>
      <c r="C7431" s="249">
        <v>81.47403041302411</v>
      </c>
    </row>
    <row r="7432" spans="2:3" x14ac:dyDescent="0.25">
      <c r="B7432" s="250">
        <v>7369</v>
      </c>
      <c r="C7432" s="249">
        <v>99.975512877368146</v>
      </c>
    </row>
    <row r="7433" spans="2:3" x14ac:dyDescent="0.25">
      <c r="B7433" s="250">
        <v>7370</v>
      </c>
      <c r="C7433" s="249">
        <v>92.118150539345535</v>
      </c>
    </row>
    <row r="7434" spans="2:3" x14ac:dyDescent="0.25">
      <c r="B7434" s="250">
        <v>7371</v>
      </c>
      <c r="C7434" s="249">
        <v>107.46482299096105</v>
      </c>
    </row>
    <row r="7435" spans="2:3" x14ac:dyDescent="0.25">
      <c r="B7435" s="250">
        <v>7372</v>
      </c>
      <c r="C7435" s="249">
        <v>149.25113598056203</v>
      </c>
    </row>
    <row r="7436" spans="2:3" x14ac:dyDescent="0.25">
      <c r="B7436" s="250">
        <v>7373</v>
      </c>
      <c r="C7436" s="249">
        <v>109.10211982952369</v>
      </c>
    </row>
    <row r="7437" spans="2:3" x14ac:dyDescent="0.25">
      <c r="B7437" s="250">
        <v>7374</v>
      </c>
      <c r="C7437" s="249">
        <v>124.87471662998463</v>
      </c>
    </row>
    <row r="7438" spans="2:3" x14ac:dyDescent="0.25">
      <c r="B7438" s="250">
        <v>7375</v>
      </c>
      <c r="C7438" s="249">
        <v>125.14005224066743</v>
      </c>
    </row>
    <row r="7439" spans="2:3" x14ac:dyDescent="0.25">
      <c r="B7439" s="250">
        <v>7376</v>
      </c>
      <c r="C7439" s="249">
        <v>195.44091935332611</v>
      </c>
    </row>
    <row r="7440" spans="2:3" x14ac:dyDescent="0.25">
      <c r="B7440" s="250">
        <v>7377</v>
      </c>
      <c r="C7440" s="249">
        <v>114.81263393235292</v>
      </c>
    </row>
    <row r="7441" spans="2:3" x14ac:dyDescent="0.25">
      <c r="B7441" s="250">
        <v>7378</v>
      </c>
      <c r="C7441" s="249">
        <v>104.55057310894365</v>
      </c>
    </row>
    <row r="7442" spans="2:3" x14ac:dyDescent="0.25">
      <c r="B7442" s="250">
        <v>7379</v>
      </c>
      <c r="C7442" s="249">
        <v>136.16395258123018</v>
      </c>
    </row>
    <row r="7443" spans="2:3" x14ac:dyDescent="0.25">
      <c r="B7443" s="250">
        <v>7380</v>
      </c>
      <c r="C7443" s="249">
        <v>123.21799765780504</v>
      </c>
    </row>
    <row r="7444" spans="2:3" x14ac:dyDescent="0.25">
      <c r="B7444" s="250">
        <v>7381</v>
      </c>
      <c r="C7444" s="249">
        <v>163.0648893625681</v>
      </c>
    </row>
    <row r="7445" spans="2:3" x14ac:dyDescent="0.25">
      <c r="B7445" s="250">
        <v>7382</v>
      </c>
      <c r="C7445" s="249">
        <v>130.79820283185299</v>
      </c>
    </row>
    <row r="7446" spans="2:3" x14ac:dyDescent="0.25">
      <c r="B7446" s="250">
        <v>7383</v>
      </c>
      <c r="C7446" s="249">
        <v>102.2132109803657</v>
      </c>
    </row>
    <row r="7447" spans="2:3" x14ac:dyDescent="0.25">
      <c r="B7447" s="250">
        <v>7384</v>
      </c>
      <c r="C7447" s="249">
        <v>166.93233845876381</v>
      </c>
    </row>
    <row r="7448" spans="2:3" x14ac:dyDescent="0.25">
      <c r="B7448" s="250">
        <v>7385</v>
      </c>
      <c r="C7448" s="249">
        <v>129.0459062508574</v>
      </c>
    </row>
    <row r="7449" spans="2:3" x14ac:dyDescent="0.25">
      <c r="B7449" s="250">
        <v>7386</v>
      </c>
      <c r="C7449" s="249">
        <v>129.3229639462636</v>
      </c>
    </row>
    <row r="7450" spans="2:3" x14ac:dyDescent="0.25">
      <c r="B7450" s="250">
        <v>7387</v>
      </c>
      <c r="C7450" s="249">
        <v>99.450465629623565</v>
      </c>
    </row>
    <row r="7451" spans="2:3" x14ac:dyDescent="0.25">
      <c r="B7451" s="250">
        <v>7388</v>
      </c>
      <c r="C7451" s="249">
        <v>116.60215348130811</v>
      </c>
    </row>
    <row r="7452" spans="2:3" x14ac:dyDescent="0.25">
      <c r="B7452" s="250">
        <v>7389</v>
      </c>
      <c r="C7452" s="249">
        <v>126.89102830588716</v>
      </c>
    </row>
    <row r="7453" spans="2:3" x14ac:dyDescent="0.25">
      <c r="B7453" s="250">
        <v>7390</v>
      </c>
      <c r="C7453" s="249">
        <v>92.416725598795367</v>
      </c>
    </row>
    <row r="7454" spans="2:3" x14ac:dyDescent="0.25">
      <c r="B7454" s="250">
        <v>7391</v>
      </c>
      <c r="C7454" s="249">
        <v>134.71317318368739</v>
      </c>
    </row>
    <row r="7455" spans="2:3" x14ac:dyDescent="0.25">
      <c r="B7455" s="250">
        <v>7392</v>
      </c>
      <c r="C7455" s="249">
        <v>109.48865850428517</v>
      </c>
    </row>
    <row r="7456" spans="2:3" x14ac:dyDescent="0.25">
      <c r="B7456" s="250">
        <v>7393</v>
      </c>
      <c r="C7456" s="249">
        <v>126.35661041334531</v>
      </c>
    </row>
    <row r="7457" spans="2:3" x14ac:dyDescent="0.25">
      <c r="B7457" s="250">
        <v>7394</v>
      </c>
      <c r="C7457" s="249">
        <v>70.189910975096041</v>
      </c>
    </row>
    <row r="7458" spans="2:3" x14ac:dyDescent="0.25">
      <c r="B7458" s="250">
        <v>7395</v>
      </c>
      <c r="C7458" s="249">
        <v>117.56849658099847</v>
      </c>
    </row>
    <row r="7459" spans="2:3" x14ac:dyDescent="0.25">
      <c r="B7459" s="250">
        <v>7396</v>
      </c>
      <c r="C7459" s="249">
        <v>80.654663896230801</v>
      </c>
    </row>
    <row r="7460" spans="2:3" x14ac:dyDescent="0.25">
      <c r="B7460" s="250">
        <v>7397</v>
      </c>
      <c r="C7460" s="249">
        <v>113.24813903644944</v>
      </c>
    </row>
    <row r="7461" spans="2:3" x14ac:dyDescent="0.25">
      <c r="B7461" s="250">
        <v>7398</v>
      </c>
      <c r="C7461" s="249">
        <v>127.39150451571054</v>
      </c>
    </row>
    <row r="7462" spans="2:3" x14ac:dyDescent="0.25">
      <c r="B7462" s="250">
        <v>7399</v>
      </c>
      <c r="C7462" s="249">
        <v>134.6585323988603</v>
      </c>
    </row>
    <row r="7463" spans="2:3" x14ac:dyDescent="0.25">
      <c r="B7463" s="250">
        <v>7400</v>
      </c>
      <c r="C7463" s="249">
        <v>130.34714366080141</v>
      </c>
    </row>
    <row r="7464" spans="2:3" x14ac:dyDescent="0.25">
      <c r="B7464" s="250">
        <v>7401</v>
      </c>
      <c r="C7464" s="249">
        <v>104.97842410699349</v>
      </c>
    </row>
    <row r="7465" spans="2:3" x14ac:dyDescent="0.25">
      <c r="B7465" s="250">
        <v>7402</v>
      </c>
      <c r="C7465" s="249">
        <v>143.37912527522045</v>
      </c>
    </row>
    <row r="7466" spans="2:3" x14ac:dyDescent="0.25">
      <c r="B7466" s="250">
        <v>7403</v>
      </c>
      <c r="C7466" s="249">
        <v>133.4360999900598</v>
      </c>
    </row>
    <row r="7467" spans="2:3" x14ac:dyDescent="0.25">
      <c r="B7467" s="250">
        <v>7404</v>
      </c>
      <c r="C7467" s="249">
        <v>98.104813106960364</v>
      </c>
    </row>
    <row r="7468" spans="2:3" x14ac:dyDescent="0.25">
      <c r="B7468" s="250">
        <v>7405</v>
      </c>
      <c r="C7468" s="249">
        <v>98.897654840789514</v>
      </c>
    </row>
    <row r="7469" spans="2:3" x14ac:dyDescent="0.25">
      <c r="B7469" s="250">
        <v>7406</v>
      </c>
      <c r="C7469" s="249">
        <v>86.289361578883671</v>
      </c>
    </row>
    <row r="7470" spans="2:3" x14ac:dyDescent="0.25">
      <c r="B7470" s="250">
        <v>7407</v>
      </c>
      <c r="C7470" s="249">
        <v>135.99806753819274</v>
      </c>
    </row>
    <row r="7471" spans="2:3" x14ac:dyDescent="0.25">
      <c r="B7471" s="250">
        <v>7408</v>
      </c>
      <c r="C7471" s="249">
        <v>118.89350072264824</v>
      </c>
    </row>
    <row r="7472" spans="2:3" x14ac:dyDescent="0.25">
      <c r="B7472" s="250">
        <v>7409</v>
      </c>
      <c r="C7472" s="249">
        <v>139.3771269174164</v>
      </c>
    </row>
    <row r="7473" spans="2:3" x14ac:dyDescent="0.25">
      <c r="B7473" s="250">
        <v>7410</v>
      </c>
      <c r="C7473" s="249">
        <v>125.34114431754068</v>
      </c>
    </row>
    <row r="7474" spans="2:3" x14ac:dyDescent="0.25">
      <c r="B7474" s="250">
        <v>7411</v>
      </c>
      <c r="C7474" s="249">
        <v>135.35019488000651</v>
      </c>
    </row>
    <row r="7475" spans="2:3" x14ac:dyDescent="0.25">
      <c r="B7475" s="250">
        <v>7412</v>
      </c>
      <c r="C7475" s="249">
        <v>137.88771810890617</v>
      </c>
    </row>
    <row r="7476" spans="2:3" x14ac:dyDescent="0.25">
      <c r="B7476" s="250">
        <v>7413</v>
      </c>
      <c r="C7476" s="249">
        <v>174.24505992724207</v>
      </c>
    </row>
    <row r="7477" spans="2:3" x14ac:dyDescent="0.25">
      <c r="B7477" s="250">
        <v>7414</v>
      </c>
      <c r="C7477" s="249">
        <v>181.96222532265236</v>
      </c>
    </row>
    <row r="7478" spans="2:3" x14ac:dyDescent="0.25">
      <c r="B7478" s="250">
        <v>7415</v>
      </c>
      <c r="C7478" s="249">
        <v>143.06733486254419</v>
      </c>
    </row>
    <row r="7479" spans="2:3" x14ac:dyDescent="0.25">
      <c r="B7479" s="250">
        <v>7416</v>
      </c>
      <c r="C7479" s="249">
        <v>116.14116521992209</v>
      </c>
    </row>
    <row r="7480" spans="2:3" x14ac:dyDescent="0.25">
      <c r="B7480" s="250">
        <v>7417</v>
      </c>
      <c r="C7480" s="249">
        <v>125.18341247329559</v>
      </c>
    </row>
    <row r="7481" spans="2:3" x14ac:dyDescent="0.25">
      <c r="B7481" s="250">
        <v>7418</v>
      </c>
      <c r="C7481" s="249">
        <v>113.38098305945809</v>
      </c>
    </row>
    <row r="7482" spans="2:3" x14ac:dyDescent="0.25">
      <c r="B7482" s="250">
        <v>7419</v>
      </c>
      <c r="C7482" s="249">
        <v>101.86540608554759</v>
      </c>
    </row>
    <row r="7483" spans="2:3" x14ac:dyDescent="0.25">
      <c r="B7483" s="250">
        <v>7420</v>
      </c>
      <c r="C7483" s="249">
        <v>106.93492432365201</v>
      </c>
    </row>
    <row r="7484" spans="2:3" x14ac:dyDescent="0.25">
      <c r="B7484" s="250">
        <v>7421</v>
      </c>
      <c r="C7484" s="249">
        <v>102.62169886447521</v>
      </c>
    </row>
    <row r="7485" spans="2:3" x14ac:dyDescent="0.25">
      <c r="B7485" s="250">
        <v>7422</v>
      </c>
      <c r="C7485" s="249">
        <v>129.45012215509595</v>
      </c>
    </row>
    <row r="7486" spans="2:3" x14ac:dyDescent="0.25">
      <c r="B7486" s="250">
        <v>7423</v>
      </c>
      <c r="C7486" s="249">
        <v>114.25199101662483</v>
      </c>
    </row>
    <row r="7487" spans="2:3" x14ac:dyDescent="0.25">
      <c r="B7487" s="250">
        <v>7424</v>
      </c>
      <c r="C7487" s="249">
        <v>89.435605128461646</v>
      </c>
    </row>
    <row r="7488" spans="2:3" x14ac:dyDescent="0.25">
      <c r="B7488" s="250">
        <v>7425</v>
      </c>
      <c r="C7488" s="249">
        <v>140.96906470952803</v>
      </c>
    </row>
    <row r="7489" spans="2:3" x14ac:dyDescent="0.25">
      <c r="B7489" s="250">
        <v>7426</v>
      </c>
      <c r="C7489" s="249">
        <v>161.72841408398187</v>
      </c>
    </row>
    <row r="7490" spans="2:3" x14ac:dyDescent="0.25">
      <c r="B7490" s="250">
        <v>7427</v>
      </c>
      <c r="C7490" s="249">
        <v>133.37153489443622</v>
      </c>
    </row>
    <row r="7491" spans="2:3" x14ac:dyDescent="0.25">
      <c r="B7491" s="250">
        <v>7428</v>
      </c>
      <c r="C7491" s="249">
        <v>111.33792523840829</v>
      </c>
    </row>
    <row r="7492" spans="2:3" x14ac:dyDescent="0.25">
      <c r="B7492" s="250">
        <v>7429</v>
      </c>
      <c r="C7492" s="249">
        <v>121.12641542173228</v>
      </c>
    </row>
    <row r="7493" spans="2:3" x14ac:dyDescent="0.25">
      <c r="B7493" s="250">
        <v>7430</v>
      </c>
      <c r="C7493" s="249">
        <v>127.88792656757127</v>
      </c>
    </row>
    <row r="7494" spans="2:3" x14ac:dyDescent="0.25">
      <c r="B7494" s="250">
        <v>7431</v>
      </c>
      <c r="C7494" s="249">
        <v>124.40269075102421</v>
      </c>
    </row>
    <row r="7495" spans="2:3" x14ac:dyDescent="0.25">
      <c r="B7495" s="250">
        <v>7432</v>
      </c>
      <c r="C7495" s="249">
        <v>109.69028945556978</v>
      </c>
    </row>
    <row r="7496" spans="2:3" x14ac:dyDescent="0.25">
      <c r="B7496" s="250">
        <v>7433</v>
      </c>
      <c r="C7496" s="249">
        <v>114.31593605933138</v>
      </c>
    </row>
    <row r="7497" spans="2:3" x14ac:dyDescent="0.25">
      <c r="B7497" s="250">
        <v>7434</v>
      </c>
      <c r="C7497" s="249">
        <v>131.75988066424671</v>
      </c>
    </row>
    <row r="7498" spans="2:3" x14ac:dyDescent="0.25">
      <c r="B7498" s="250">
        <v>7435</v>
      </c>
      <c r="C7498" s="249">
        <v>148.30856945178428</v>
      </c>
    </row>
    <row r="7499" spans="2:3" x14ac:dyDescent="0.25">
      <c r="B7499" s="250">
        <v>7436</v>
      </c>
      <c r="C7499" s="249">
        <v>92.77951062547956</v>
      </c>
    </row>
    <row r="7500" spans="2:3" x14ac:dyDescent="0.25">
      <c r="B7500" s="250">
        <v>7437</v>
      </c>
      <c r="C7500" s="249">
        <v>101.90699142054743</v>
      </c>
    </row>
    <row r="7501" spans="2:3" x14ac:dyDescent="0.25">
      <c r="B7501" s="250">
        <v>7438</v>
      </c>
      <c r="C7501" s="249">
        <v>142.38386993555929</v>
      </c>
    </row>
    <row r="7502" spans="2:3" x14ac:dyDescent="0.25">
      <c r="B7502" s="250">
        <v>7439</v>
      </c>
      <c r="C7502" s="249">
        <v>116.16778571744635</v>
      </c>
    </row>
    <row r="7503" spans="2:3" x14ac:dyDescent="0.25">
      <c r="B7503" s="250">
        <v>7440</v>
      </c>
      <c r="C7503" s="249">
        <v>122.97493616605699</v>
      </c>
    </row>
    <row r="7504" spans="2:3" x14ac:dyDescent="0.25">
      <c r="B7504" s="250">
        <v>7441</v>
      </c>
      <c r="C7504" s="249">
        <v>107.77448130965027</v>
      </c>
    </row>
    <row r="7505" spans="2:3" x14ac:dyDescent="0.25">
      <c r="B7505" s="250">
        <v>7442</v>
      </c>
      <c r="C7505" s="249">
        <v>152.61156988976964</v>
      </c>
    </row>
    <row r="7506" spans="2:3" x14ac:dyDescent="0.25">
      <c r="B7506" s="250">
        <v>7443</v>
      </c>
      <c r="C7506" s="249">
        <v>162.04534353405307</v>
      </c>
    </row>
    <row r="7507" spans="2:3" x14ac:dyDescent="0.25">
      <c r="B7507" s="250">
        <v>7444</v>
      </c>
      <c r="C7507" s="249">
        <v>94.710507226769238</v>
      </c>
    </row>
    <row r="7508" spans="2:3" x14ac:dyDescent="0.25">
      <c r="B7508" s="250">
        <v>7445</v>
      </c>
      <c r="C7508" s="249">
        <v>123.9336075740828</v>
      </c>
    </row>
    <row r="7509" spans="2:3" x14ac:dyDescent="0.25">
      <c r="B7509" s="250">
        <v>7446</v>
      </c>
      <c r="C7509" s="249">
        <v>118.13781912637127</v>
      </c>
    </row>
    <row r="7510" spans="2:3" x14ac:dyDescent="0.25">
      <c r="B7510" s="250">
        <v>7447</v>
      </c>
      <c r="C7510" s="249">
        <v>90.52704879751704</v>
      </c>
    </row>
    <row r="7511" spans="2:3" x14ac:dyDescent="0.25">
      <c r="B7511" s="250">
        <v>7448</v>
      </c>
      <c r="C7511" s="249">
        <v>157.65808637130397</v>
      </c>
    </row>
    <row r="7512" spans="2:3" x14ac:dyDescent="0.25">
      <c r="B7512" s="250">
        <v>7449</v>
      </c>
      <c r="C7512" s="249">
        <v>136.01144992711477</v>
      </c>
    </row>
    <row r="7513" spans="2:3" x14ac:dyDescent="0.25">
      <c r="B7513" s="250">
        <v>7450</v>
      </c>
      <c r="C7513" s="249">
        <v>121.57503611134489</v>
      </c>
    </row>
    <row r="7514" spans="2:3" x14ac:dyDescent="0.25">
      <c r="B7514" s="250">
        <v>7451</v>
      </c>
      <c r="C7514" s="249">
        <v>99.030363398535826</v>
      </c>
    </row>
    <row r="7515" spans="2:3" x14ac:dyDescent="0.25">
      <c r="B7515" s="250">
        <v>7452</v>
      </c>
      <c r="C7515" s="249">
        <v>143.31229666426592</v>
      </c>
    </row>
    <row r="7516" spans="2:3" x14ac:dyDescent="0.25">
      <c r="B7516" s="250">
        <v>7453</v>
      </c>
      <c r="C7516" s="249">
        <v>100.5000925163833</v>
      </c>
    </row>
    <row r="7517" spans="2:3" x14ac:dyDescent="0.25">
      <c r="B7517" s="250">
        <v>7454</v>
      </c>
      <c r="C7517" s="249">
        <v>105.14516728682592</v>
      </c>
    </row>
    <row r="7518" spans="2:3" x14ac:dyDescent="0.25">
      <c r="B7518" s="250">
        <v>7455</v>
      </c>
      <c r="C7518" s="249">
        <v>149.73701086342697</v>
      </c>
    </row>
    <row r="7519" spans="2:3" x14ac:dyDescent="0.25">
      <c r="B7519" s="250">
        <v>7456</v>
      </c>
      <c r="C7519" s="249">
        <v>86.453413153317797</v>
      </c>
    </row>
    <row r="7520" spans="2:3" x14ac:dyDescent="0.25">
      <c r="B7520" s="250">
        <v>7457</v>
      </c>
      <c r="C7520" s="249">
        <v>121.61917685061826</v>
      </c>
    </row>
    <row r="7521" spans="2:3" x14ac:dyDescent="0.25">
      <c r="B7521" s="250">
        <v>7458</v>
      </c>
      <c r="C7521" s="249">
        <v>95.659716797936113</v>
      </c>
    </row>
    <row r="7522" spans="2:3" x14ac:dyDescent="0.25">
      <c r="B7522" s="250">
        <v>7459</v>
      </c>
      <c r="C7522" s="249">
        <v>130.31435672080733</v>
      </c>
    </row>
    <row r="7523" spans="2:3" x14ac:dyDescent="0.25">
      <c r="B7523" s="250">
        <v>7460</v>
      </c>
      <c r="C7523" s="249">
        <v>105.2104342915091</v>
      </c>
    </row>
    <row r="7524" spans="2:3" x14ac:dyDescent="0.25">
      <c r="B7524" s="250">
        <v>7461</v>
      </c>
      <c r="C7524" s="249">
        <v>136.49746371148643</v>
      </c>
    </row>
    <row r="7525" spans="2:3" x14ac:dyDescent="0.25">
      <c r="B7525" s="250">
        <v>7462</v>
      </c>
      <c r="C7525" s="249">
        <v>134.32918485774718</v>
      </c>
    </row>
    <row r="7526" spans="2:3" x14ac:dyDescent="0.25">
      <c r="B7526" s="250">
        <v>7463</v>
      </c>
      <c r="C7526" s="249">
        <v>127.53245669781998</v>
      </c>
    </row>
    <row r="7527" spans="2:3" x14ac:dyDescent="0.25">
      <c r="B7527" s="250">
        <v>7464</v>
      </c>
      <c r="C7527" s="249">
        <v>100.59601164031278</v>
      </c>
    </row>
    <row r="7528" spans="2:3" x14ac:dyDescent="0.25">
      <c r="B7528" s="250">
        <v>7465</v>
      </c>
      <c r="C7528" s="249">
        <v>115.42771509720792</v>
      </c>
    </row>
    <row r="7529" spans="2:3" x14ac:dyDescent="0.25">
      <c r="B7529" s="250">
        <v>7466</v>
      </c>
      <c r="C7529" s="249">
        <v>108.00792249174768</v>
      </c>
    </row>
    <row r="7530" spans="2:3" x14ac:dyDescent="0.25">
      <c r="B7530" s="250">
        <v>7467</v>
      </c>
      <c r="C7530" s="249">
        <v>157.32351056602383</v>
      </c>
    </row>
    <row r="7531" spans="2:3" x14ac:dyDescent="0.25">
      <c r="B7531" s="250">
        <v>7468</v>
      </c>
      <c r="C7531" s="249">
        <v>145.55399644003833</v>
      </c>
    </row>
    <row r="7532" spans="2:3" x14ac:dyDescent="0.25">
      <c r="B7532" s="250">
        <v>7469</v>
      </c>
      <c r="C7532" s="249">
        <v>103.15491564347357</v>
      </c>
    </row>
    <row r="7533" spans="2:3" x14ac:dyDescent="0.25">
      <c r="B7533" s="250">
        <v>7470</v>
      </c>
      <c r="C7533" s="249">
        <v>141.34620524389001</v>
      </c>
    </row>
    <row r="7534" spans="2:3" x14ac:dyDescent="0.25">
      <c r="B7534" s="250">
        <v>7471</v>
      </c>
      <c r="C7534" s="249">
        <v>100.22931094254783</v>
      </c>
    </row>
    <row r="7535" spans="2:3" x14ac:dyDescent="0.25">
      <c r="B7535" s="250">
        <v>7472</v>
      </c>
      <c r="C7535" s="249">
        <v>167.84555824434605</v>
      </c>
    </row>
    <row r="7536" spans="2:3" x14ac:dyDescent="0.25">
      <c r="B7536" s="250">
        <v>7473</v>
      </c>
      <c r="C7536" s="249">
        <v>180.16362221039196</v>
      </c>
    </row>
    <row r="7537" spans="2:3" x14ac:dyDescent="0.25">
      <c r="B7537" s="250">
        <v>7474</v>
      </c>
      <c r="C7537" s="249">
        <v>151.30417146978203</v>
      </c>
    </row>
    <row r="7538" spans="2:3" x14ac:dyDescent="0.25">
      <c r="B7538" s="250">
        <v>7475</v>
      </c>
      <c r="C7538" s="249">
        <v>99.126676293450515</v>
      </c>
    </row>
    <row r="7539" spans="2:3" x14ac:dyDescent="0.25">
      <c r="B7539" s="250">
        <v>7476</v>
      </c>
      <c r="C7539" s="249">
        <v>117.61762245800685</v>
      </c>
    </row>
    <row r="7540" spans="2:3" x14ac:dyDescent="0.25">
      <c r="B7540" s="250">
        <v>7477</v>
      </c>
      <c r="C7540" s="249">
        <v>115.18514172836717</v>
      </c>
    </row>
    <row r="7541" spans="2:3" x14ac:dyDescent="0.25">
      <c r="B7541" s="250">
        <v>7478</v>
      </c>
      <c r="C7541" s="249">
        <v>148.57541193022612</v>
      </c>
    </row>
    <row r="7542" spans="2:3" x14ac:dyDescent="0.25">
      <c r="B7542" s="250">
        <v>7479</v>
      </c>
      <c r="C7542" s="249">
        <v>136.58015435538454</v>
      </c>
    </row>
    <row r="7543" spans="2:3" x14ac:dyDescent="0.25">
      <c r="B7543" s="250">
        <v>7480</v>
      </c>
      <c r="C7543" s="249">
        <v>88.652151019191692</v>
      </c>
    </row>
    <row r="7544" spans="2:3" x14ac:dyDescent="0.25">
      <c r="B7544" s="250">
        <v>7481</v>
      </c>
      <c r="C7544" s="249">
        <v>115.42727065886056</v>
      </c>
    </row>
    <row r="7545" spans="2:3" x14ac:dyDescent="0.25">
      <c r="B7545" s="250">
        <v>7482</v>
      </c>
      <c r="C7545" s="249">
        <v>120.44879291285825</v>
      </c>
    </row>
    <row r="7546" spans="2:3" x14ac:dyDescent="0.25">
      <c r="B7546" s="250">
        <v>7483</v>
      </c>
      <c r="C7546" s="249">
        <v>127.37236367426257</v>
      </c>
    </row>
    <row r="7547" spans="2:3" x14ac:dyDescent="0.25">
      <c r="B7547" s="250">
        <v>7484</v>
      </c>
      <c r="C7547" s="249">
        <v>120.19196085445562</v>
      </c>
    </row>
    <row r="7548" spans="2:3" x14ac:dyDescent="0.25">
      <c r="B7548" s="250">
        <v>7485</v>
      </c>
      <c r="C7548" s="249">
        <v>68.611605344055519</v>
      </c>
    </row>
    <row r="7549" spans="2:3" x14ac:dyDescent="0.25">
      <c r="B7549" s="250">
        <v>7486</v>
      </c>
      <c r="C7549" s="249">
        <v>61.75297911645761</v>
      </c>
    </row>
    <row r="7550" spans="2:3" x14ac:dyDescent="0.25">
      <c r="B7550" s="250">
        <v>7487</v>
      </c>
      <c r="C7550" s="249">
        <v>111.61655090606952</v>
      </c>
    </row>
    <row r="7551" spans="2:3" x14ac:dyDescent="0.25">
      <c r="B7551" s="250">
        <v>7488</v>
      </c>
      <c r="C7551" s="249">
        <v>122.52731370999557</v>
      </c>
    </row>
    <row r="7552" spans="2:3" x14ac:dyDescent="0.25">
      <c r="B7552" s="250">
        <v>7489</v>
      </c>
      <c r="C7552" s="249">
        <v>123.02610171446</v>
      </c>
    </row>
    <row r="7553" spans="2:3" x14ac:dyDescent="0.25">
      <c r="B7553" s="250">
        <v>7490</v>
      </c>
      <c r="C7553" s="249">
        <v>121.7145255149221</v>
      </c>
    </row>
    <row r="7554" spans="2:3" x14ac:dyDescent="0.25">
      <c r="B7554" s="250">
        <v>7491</v>
      </c>
      <c r="C7554" s="249">
        <v>60.306434035565879</v>
      </c>
    </row>
    <row r="7555" spans="2:3" x14ac:dyDescent="0.25">
      <c r="B7555" s="250">
        <v>7492</v>
      </c>
      <c r="C7555" s="249">
        <v>120.69265290021355</v>
      </c>
    </row>
    <row r="7556" spans="2:3" x14ac:dyDescent="0.25">
      <c r="B7556" s="250">
        <v>7493</v>
      </c>
      <c r="C7556" s="249">
        <v>133.86897654400192</v>
      </c>
    </row>
    <row r="7557" spans="2:3" x14ac:dyDescent="0.25">
      <c r="B7557" s="250">
        <v>7494</v>
      </c>
      <c r="C7557" s="249">
        <v>168.8386527066861</v>
      </c>
    </row>
    <row r="7558" spans="2:3" x14ac:dyDescent="0.25">
      <c r="B7558" s="250">
        <v>7495</v>
      </c>
      <c r="C7558" s="249">
        <v>149.47116241978333</v>
      </c>
    </row>
    <row r="7559" spans="2:3" x14ac:dyDescent="0.25">
      <c r="B7559" s="250">
        <v>7496</v>
      </c>
      <c r="C7559" s="249">
        <v>143.70108773464401</v>
      </c>
    </row>
    <row r="7560" spans="2:3" x14ac:dyDescent="0.25">
      <c r="B7560" s="250">
        <v>7497</v>
      </c>
      <c r="C7560" s="249">
        <v>134.4685328754872</v>
      </c>
    </row>
    <row r="7561" spans="2:3" x14ac:dyDescent="0.25">
      <c r="B7561" s="250">
        <v>7498</v>
      </c>
      <c r="C7561" s="249">
        <v>89.195081838543075</v>
      </c>
    </row>
    <row r="7562" spans="2:3" x14ac:dyDescent="0.25">
      <c r="B7562" s="250">
        <v>7499</v>
      </c>
      <c r="C7562" s="249">
        <v>132.00708003244921</v>
      </c>
    </row>
    <row r="7563" spans="2:3" x14ac:dyDescent="0.25">
      <c r="B7563" s="250">
        <v>7500</v>
      </c>
      <c r="C7563" s="249">
        <v>155.80759366489673</v>
      </c>
    </row>
    <row r="7564" spans="2:3" x14ac:dyDescent="0.25">
      <c r="B7564" s="250">
        <v>7501</v>
      </c>
      <c r="C7564" s="249">
        <v>144.16767211184771</v>
      </c>
    </row>
    <row r="7565" spans="2:3" x14ac:dyDescent="0.25">
      <c r="B7565" s="250">
        <v>7502</v>
      </c>
      <c r="C7565" s="249">
        <v>141.063737355173</v>
      </c>
    </row>
    <row r="7566" spans="2:3" x14ac:dyDescent="0.25">
      <c r="B7566" s="250">
        <v>7503</v>
      </c>
      <c r="C7566" s="249">
        <v>98.316409946228589</v>
      </c>
    </row>
    <row r="7567" spans="2:3" x14ac:dyDescent="0.25">
      <c r="B7567" s="250">
        <v>7504</v>
      </c>
      <c r="C7567" s="249">
        <v>136.79647404001886</v>
      </c>
    </row>
    <row r="7568" spans="2:3" x14ac:dyDescent="0.25">
      <c r="B7568" s="250">
        <v>7505</v>
      </c>
      <c r="C7568" s="249">
        <v>139.92479053909196</v>
      </c>
    </row>
    <row r="7569" spans="2:3" x14ac:dyDescent="0.25">
      <c r="B7569" s="250">
        <v>7506</v>
      </c>
      <c r="C7569" s="249">
        <v>65.580787090985552</v>
      </c>
    </row>
    <row r="7570" spans="2:3" x14ac:dyDescent="0.25">
      <c r="B7570" s="250">
        <v>7507</v>
      </c>
      <c r="C7570" s="249">
        <v>129.51840407572328</v>
      </c>
    </row>
    <row r="7571" spans="2:3" x14ac:dyDescent="0.25">
      <c r="B7571" s="250">
        <v>7508</v>
      </c>
      <c r="C7571" s="249">
        <v>122.97586860275798</v>
      </c>
    </row>
    <row r="7572" spans="2:3" x14ac:dyDescent="0.25">
      <c r="B7572" s="250">
        <v>7509</v>
      </c>
      <c r="C7572" s="249">
        <v>86.612914580134344</v>
      </c>
    </row>
    <row r="7573" spans="2:3" x14ac:dyDescent="0.25">
      <c r="B7573" s="250">
        <v>7510</v>
      </c>
      <c r="C7573" s="249">
        <v>101.37092142886213</v>
      </c>
    </row>
    <row r="7574" spans="2:3" x14ac:dyDescent="0.25">
      <c r="B7574" s="250">
        <v>7511</v>
      </c>
      <c r="C7574" s="249">
        <v>104.3489185173413</v>
      </c>
    </row>
    <row r="7575" spans="2:3" x14ac:dyDescent="0.25">
      <c r="B7575" s="250">
        <v>7512</v>
      </c>
      <c r="C7575" s="249">
        <v>120.32480102625244</v>
      </c>
    </row>
    <row r="7576" spans="2:3" x14ac:dyDescent="0.25">
      <c r="B7576" s="250">
        <v>7513</v>
      </c>
      <c r="C7576" s="249">
        <v>111.0388490677275</v>
      </c>
    </row>
    <row r="7577" spans="2:3" x14ac:dyDescent="0.25">
      <c r="B7577" s="250">
        <v>7514</v>
      </c>
      <c r="C7577" s="249">
        <v>133.32366497617679</v>
      </c>
    </row>
    <row r="7578" spans="2:3" x14ac:dyDescent="0.25">
      <c r="B7578" s="250">
        <v>7515</v>
      </c>
      <c r="C7578" s="249">
        <v>101.4357855741175</v>
      </c>
    </row>
    <row r="7579" spans="2:3" x14ac:dyDescent="0.25">
      <c r="B7579" s="250">
        <v>7516</v>
      </c>
      <c r="C7579" s="249">
        <v>118.82039042453312</v>
      </c>
    </row>
    <row r="7580" spans="2:3" x14ac:dyDescent="0.25">
      <c r="B7580" s="250">
        <v>7517</v>
      </c>
      <c r="C7580" s="249">
        <v>145.68414075464631</v>
      </c>
    </row>
    <row r="7581" spans="2:3" x14ac:dyDescent="0.25">
      <c r="B7581" s="250">
        <v>7518</v>
      </c>
      <c r="C7581" s="249">
        <v>105.22409345837809</v>
      </c>
    </row>
    <row r="7582" spans="2:3" x14ac:dyDescent="0.25">
      <c r="B7582" s="250">
        <v>7519</v>
      </c>
      <c r="C7582" s="249">
        <v>148.21192381555389</v>
      </c>
    </row>
    <row r="7583" spans="2:3" x14ac:dyDescent="0.25">
      <c r="B7583" s="250">
        <v>7520</v>
      </c>
      <c r="C7583" s="249">
        <v>123.9109457510614</v>
      </c>
    </row>
    <row r="7584" spans="2:3" x14ac:dyDescent="0.25">
      <c r="B7584" s="250">
        <v>7521</v>
      </c>
      <c r="C7584" s="249">
        <v>90.083281935525775</v>
      </c>
    </row>
    <row r="7585" spans="2:3" x14ac:dyDescent="0.25">
      <c r="B7585" s="250">
        <v>7522</v>
      </c>
      <c r="C7585" s="249">
        <v>104.73143616518763</v>
      </c>
    </row>
    <row r="7586" spans="2:3" x14ac:dyDescent="0.25">
      <c r="B7586" s="250">
        <v>7523</v>
      </c>
      <c r="C7586" s="249">
        <v>137.34779394490138</v>
      </c>
    </row>
    <row r="7587" spans="2:3" x14ac:dyDescent="0.25">
      <c r="B7587" s="250">
        <v>7524</v>
      </c>
      <c r="C7587" s="249">
        <v>154.7572943059069</v>
      </c>
    </row>
    <row r="7588" spans="2:3" x14ac:dyDescent="0.25">
      <c r="B7588" s="250">
        <v>7525</v>
      </c>
      <c r="C7588" s="249">
        <v>139.74259168618431</v>
      </c>
    </row>
    <row r="7589" spans="2:3" x14ac:dyDescent="0.25">
      <c r="B7589" s="250">
        <v>7526</v>
      </c>
      <c r="C7589" s="249">
        <v>132.0528849979662</v>
      </c>
    </row>
    <row r="7590" spans="2:3" x14ac:dyDescent="0.25">
      <c r="B7590" s="250">
        <v>7527</v>
      </c>
      <c r="C7590" s="249">
        <v>113.4111799039041</v>
      </c>
    </row>
    <row r="7591" spans="2:3" x14ac:dyDescent="0.25">
      <c r="B7591" s="250">
        <v>7528</v>
      </c>
      <c r="C7591" s="249">
        <v>122.09480518158252</v>
      </c>
    </row>
    <row r="7592" spans="2:3" x14ac:dyDescent="0.25">
      <c r="B7592" s="250">
        <v>7529</v>
      </c>
      <c r="C7592" s="249">
        <v>69.94569016557773</v>
      </c>
    </row>
    <row r="7593" spans="2:3" x14ac:dyDescent="0.25">
      <c r="B7593" s="250">
        <v>7530</v>
      </c>
      <c r="C7593" s="249">
        <v>129.80505959830376</v>
      </c>
    </row>
    <row r="7594" spans="2:3" x14ac:dyDescent="0.25">
      <c r="B7594" s="250">
        <v>7531</v>
      </c>
      <c r="C7594" s="249">
        <v>142.81053598452436</v>
      </c>
    </row>
    <row r="7595" spans="2:3" x14ac:dyDescent="0.25">
      <c r="B7595" s="250">
        <v>7532</v>
      </c>
      <c r="C7595" s="249">
        <v>162.59578499147216</v>
      </c>
    </row>
    <row r="7596" spans="2:3" x14ac:dyDescent="0.25">
      <c r="B7596" s="250">
        <v>7533</v>
      </c>
      <c r="C7596" s="249">
        <v>71.983361086346534</v>
      </c>
    </row>
    <row r="7597" spans="2:3" x14ac:dyDescent="0.25">
      <c r="B7597" s="250">
        <v>7534</v>
      </c>
      <c r="C7597" s="249">
        <v>151.95360912302309</v>
      </c>
    </row>
    <row r="7598" spans="2:3" x14ac:dyDescent="0.25">
      <c r="B7598" s="250">
        <v>7535</v>
      </c>
      <c r="C7598" s="249">
        <v>128.63903710604262</v>
      </c>
    </row>
    <row r="7599" spans="2:3" x14ac:dyDescent="0.25">
      <c r="B7599" s="250">
        <v>7536</v>
      </c>
      <c r="C7599" s="249">
        <v>113.03358797620223</v>
      </c>
    </row>
    <row r="7600" spans="2:3" x14ac:dyDescent="0.25">
      <c r="B7600" s="250">
        <v>7537</v>
      </c>
      <c r="C7600" s="249">
        <v>101.84363613179758</v>
      </c>
    </row>
    <row r="7601" spans="2:3" x14ac:dyDescent="0.25">
      <c r="B7601" s="250">
        <v>7538</v>
      </c>
      <c r="C7601" s="249">
        <v>75.181135049843618</v>
      </c>
    </row>
    <row r="7602" spans="2:3" x14ac:dyDescent="0.25">
      <c r="B7602" s="250">
        <v>7539</v>
      </c>
      <c r="C7602" s="249">
        <v>155.49846111639823</v>
      </c>
    </row>
    <row r="7603" spans="2:3" x14ac:dyDescent="0.25">
      <c r="B7603" s="250">
        <v>7540</v>
      </c>
      <c r="C7603" s="249">
        <v>100.61046736498193</v>
      </c>
    </row>
    <row r="7604" spans="2:3" x14ac:dyDescent="0.25">
      <c r="B7604" s="250">
        <v>7541</v>
      </c>
      <c r="C7604" s="249">
        <v>105.86772432311628</v>
      </c>
    </row>
    <row r="7605" spans="2:3" x14ac:dyDescent="0.25">
      <c r="B7605" s="250">
        <v>7542</v>
      </c>
      <c r="C7605" s="249">
        <v>147.33139512734058</v>
      </c>
    </row>
    <row r="7606" spans="2:3" x14ac:dyDescent="0.25">
      <c r="B7606" s="250">
        <v>7543</v>
      </c>
      <c r="C7606" s="249">
        <v>170.98901250532043</v>
      </c>
    </row>
    <row r="7607" spans="2:3" x14ac:dyDescent="0.25">
      <c r="B7607" s="250">
        <v>7544</v>
      </c>
      <c r="C7607" s="249">
        <v>124.85953447305083</v>
      </c>
    </row>
    <row r="7608" spans="2:3" x14ac:dyDescent="0.25">
      <c r="B7608" s="250">
        <v>7545</v>
      </c>
      <c r="C7608" s="249">
        <v>103.14674219457375</v>
      </c>
    </row>
    <row r="7609" spans="2:3" x14ac:dyDescent="0.25">
      <c r="B7609" s="250">
        <v>7546</v>
      </c>
      <c r="C7609" s="249">
        <v>102.99479823686183</v>
      </c>
    </row>
    <row r="7610" spans="2:3" x14ac:dyDescent="0.25">
      <c r="B7610" s="250">
        <v>7547</v>
      </c>
      <c r="C7610" s="249">
        <v>132.26029754811842</v>
      </c>
    </row>
    <row r="7611" spans="2:3" x14ac:dyDescent="0.25">
      <c r="B7611" s="250">
        <v>7548</v>
      </c>
      <c r="C7611" s="249">
        <v>129.62058256941384</v>
      </c>
    </row>
    <row r="7612" spans="2:3" x14ac:dyDescent="0.25">
      <c r="B7612" s="250">
        <v>7549</v>
      </c>
      <c r="C7612" s="249">
        <v>82.587372339394648</v>
      </c>
    </row>
    <row r="7613" spans="2:3" x14ac:dyDescent="0.25">
      <c r="B7613" s="250">
        <v>7550</v>
      </c>
      <c r="C7613" s="249">
        <v>103.03621822357665</v>
      </c>
    </row>
    <row r="7614" spans="2:3" x14ac:dyDescent="0.25">
      <c r="B7614" s="250">
        <v>7551</v>
      </c>
      <c r="C7614" s="249">
        <v>54.626303776388283</v>
      </c>
    </row>
    <row r="7615" spans="2:3" x14ac:dyDescent="0.25">
      <c r="B7615" s="250">
        <v>7552</v>
      </c>
      <c r="C7615" s="249">
        <v>130.73685592630744</v>
      </c>
    </row>
    <row r="7616" spans="2:3" x14ac:dyDescent="0.25">
      <c r="B7616" s="250">
        <v>7553</v>
      </c>
      <c r="C7616" s="249">
        <v>87.096530445039249</v>
      </c>
    </row>
    <row r="7617" spans="2:3" x14ac:dyDescent="0.25">
      <c r="B7617" s="250">
        <v>7554</v>
      </c>
      <c r="C7617" s="249">
        <v>98.142245538622589</v>
      </c>
    </row>
    <row r="7618" spans="2:3" x14ac:dyDescent="0.25">
      <c r="B7618" s="250">
        <v>7555</v>
      </c>
      <c r="C7618" s="249">
        <v>101.97246218254281</v>
      </c>
    </row>
    <row r="7619" spans="2:3" x14ac:dyDescent="0.25">
      <c r="B7619" s="250">
        <v>7556</v>
      </c>
      <c r="C7619" s="249">
        <v>163.67004527989315</v>
      </c>
    </row>
    <row r="7620" spans="2:3" x14ac:dyDescent="0.25">
      <c r="B7620" s="250">
        <v>7557</v>
      </c>
      <c r="C7620" s="249">
        <v>141.93626334946327</v>
      </c>
    </row>
    <row r="7621" spans="2:3" x14ac:dyDescent="0.25">
      <c r="B7621" s="250">
        <v>7558</v>
      </c>
      <c r="C7621" s="249">
        <v>123.75348299397625</v>
      </c>
    </row>
    <row r="7622" spans="2:3" x14ac:dyDescent="0.25">
      <c r="B7622" s="250">
        <v>7559</v>
      </c>
      <c r="C7622" s="249">
        <v>106.87509400386152</v>
      </c>
    </row>
    <row r="7623" spans="2:3" x14ac:dyDescent="0.25">
      <c r="B7623" s="250">
        <v>7560</v>
      </c>
      <c r="C7623" s="249">
        <v>150.2151687900693</v>
      </c>
    </row>
    <row r="7624" spans="2:3" x14ac:dyDescent="0.25">
      <c r="B7624" s="250">
        <v>7561</v>
      </c>
      <c r="C7624" s="249">
        <v>138.01786682206347</v>
      </c>
    </row>
    <row r="7625" spans="2:3" x14ac:dyDescent="0.25">
      <c r="B7625" s="250">
        <v>7562</v>
      </c>
      <c r="C7625" s="249">
        <v>117.95491565808388</v>
      </c>
    </row>
    <row r="7626" spans="2:3" x14ac:dyDescent="0.25">
      <c r="B7626" s="250">
        <v>7563</v>
      </c>
      <c r="C7626" s="249">
        <v>116.97706002582582</v>
      </c>
    </row>
    <row r="7627" spans="2:3" x14ac:dyDescent="0.25">
      <c r="B7627" s="250">
        <v>7564</v>
      </c>
      <c r="C7627" s="249">
        <v>153.39416013590539</v>
      </c>
    </row>
    <row r="7628" spans="2:3" x14ac:dyDescent="0.25">
      <c r="B7628" s="250">
        <v>7565</v>
      </c>
      <c r="C7628" s="249">
        <v>96.249223498227053</v>
      </c>
    </row>
    <row r="7629" spans="2:3" x14ac:dyDescent="0.25">
      <c r="B7629" s="250">
        <v>7566</v>
      </c>
      <c r="C7629" s="249">
        <v>141.43021759455627</v>
      </c>
    </row>
    <row r="7630" spans="2:3" x14ac:dyDescent="0.25">
      <c r="B7630" s="250">
        <v>7567</v>
      </c>
      <c r="C7630" s="249">
        <v>156.18000163294965</v>
      </c>
    </row>
    <row r="7631" spans="2:3" x14ac:dyDescent="0.25">
      <c r="B7631" s="250">
        <v>7568</v>
      </c>
      <c r="C7631" s="249">
        <v>116.66994654649199</v>
      </c>
    </row>
    <row r="7632" spans="2:3" x14ac:dyDescent="0.25">
      <c r="B7632" s="250">
        <v>7569</v>
      </c>
      <c r="C7632" s="249">
        <v>97.1490005888013</v>
      </c>
    </row>
    <row r="7633" spans="2:3" x14ac:dyDescent="0.25">
      <c r="B7633" s="250">
        <v>7570</v>
      </c>
      <c r="C7633" s="249">
        <v>108.59656305276025</v>
      </c>
    </row>
    <row r="7634" spans="2:3" x14ac:dyDescent="0.25">
      <c r="B7634" s="250">
        <v>7571</v>
      </c>
      <c r="C7634" s="249">
        <v>162.20017369526332</v>
      </c>
    </row>
    <row r="7635" spans="2:3" x14ac:dyDescent="0.25">
      <c r="B7635" s="250">
        <v>7572</v>
      </c>
      <c r="C7635" s="249">
        <v>88.261647490963554</v>
      </c>
    </row>
    <row r="7636" spans="2:3" x14ac:dyDescent="0.25">
      <c r="B7636" s="250">
        <v>7573</v>
      </c>
      <c r="C7636" s="249">
        <v>89.384043545474412</v>
      </c>
    </row>
    <row r="7637" spans="2:3" x14ac:dyDescent="0.25">
      <c r="B7637" s="250">
        <v>7574</v>
      </c>
      <c r="C7637" s="249">
        <v>125.54352308611159</v>
      </c>
    </row>
    <row r="7638" spans="2:3" x14ac:dyDescent="0.25">
      <c r="B7638" s="250">
        <v>7575</v>
      </c>
      <c r="C7638" s="249">
        <v>150.06360834091595</v>
      </c>
    </row>
    <row r="7639" spans="2:3" x14ac:dyDescent="0.25">
      <c r="B7639" s="250">
        <v>7576</v>
      </c>
      <c r="C7639" s="249">
        <v>76.508406374779526</v>
      </c>
    </row>
    <row r="7640" spans="2:3" x14ac:dyDescent="0.25">
      <c r="B7640" s="250">
        <v>7577</v>
      </c>
      <c r="C7640" s="249">
        <v>144.34220576887236</v>
      </c>
    </row>
    <row r="7641" spans="2:3" x14ac:dyDescent="0.25">
      <c r="B7641" s="250">
        <v>7578</v>
      </c>
      <c r="C7641" s="249">
        <v>123.96910815894661</v>
      </c>
    </row>
    <row r="7642" spans="2:3" x14ac:dyDescent="0.25">
      <c r="B7642" s="250">
        <v>7579</v>
      </c>
      <c r="C7642" s="249">
        <v>138.88256251934888</v>
      </c>
    </row>
    <row r="7643" spans="2:3" x14ac:dyDescent="0.25">
      <c r="B7643" s="250">
        <v>7580</v>
      </c>
      <c r="C7643" s="249">
        <v>140.89299145050384</v>
      </c>
    </row>
    <row r="7644" spans="2:3" x14ac:dyDescent="0.25">
      <c r="B7644" s="250">
        <v>7581</v>
      </c>
      <c r="C7644" s="249">
        <v>87.545721792199927</v>
      </c>
    </row>
    <row r="7645" spans="2:3" x14ac:dyDescent="0.25">
      <c r="B7645" s="250">
        <v>7582</v>
      </c>
      <c r="C7645" s="249">
        <v>131.15250072666922</v>
      </c>
    </row>
    <row r="7646" spans="2:3" x14ac:dyDescent="0.25">
      <c r="B7646" s="250">
        <v>7583</v>
      </c>
      <c r="C7646" s="249">
        <v>132.34784508821201</v>
      </c>
    </row>
    <row r="7647" spans="2:3" x14ac:dyDescent="0.25">
      <c r="B7647" s="250">
        <v>7584</v>
      </c>
      <c r="C7647" s="249">
        <v>139.36743281210826</v>
      </c>
    </row>
    <row r="7648" spans="2:3" x14ac:dyDescent="0.25">
      <c r="B7648" s="250">
        <v>7585</v>
      </c>
      <c r="C7648" s="249">
        <v>105.08647390478575</v>
      </c>
    </row>
    <row r="7649" spans="2:3" x14ac:dyDescent="0.25">
      <c r="B7649" s="250">
        <v>7586</v>
      </c>
      <c r="C7649" s="249">
        <v>107.38527079558531</v>
      </c>
    </row>
    <row r="7650" spans="2:3" x14ac:dyDescent="0.25">
      <c r="B7650" s="250">
        <v>7587</v>
      </c>
      <c r="C7650" s="249">
        <v>99.781482263264181</v>
      </c>
    </row>
    <row r="7651" spans="2:3" x14ac:dyDescent="0.25">
      <c r="B7651" s="250">
        <v>7588</v>
      </c>
      <c r="C7651" s="249">
        <v>132.19061798730252</v>
      </c>
    </row>
    <row r="7652" spans="2:3" x14ac:dyDescent="0.25">
      <c r="B7652" s="250">
        <v>7589</v>
      </c>
      <c r="C7652" s="249">
        <v>125.05033706025114</v>
      </c>
    </row>
    <row r="7653" spans="2:3" x14ac:dyDescent="0.25">
      <c r="B7653" s="250">
        <v>7590</v>
      </c>
      <c r="C7653" s="249">
        <v>113.70270494472554</v>
      </c>
    </row>
    <row r="7654" spans="2:3" x14ac:dyDescent="0.25">
      <c r="B7654" s="250">
        <v>7591</v>
      </c>
      <c r="C7654" s="249">
        <v>133.993605286236</v>
      </c>
    </row>
    <row r="7655" spans="2:3" x14ac:dyDescent="0.25">
      <c r="B7655" s="250">
        <v>7592</v>
      </c>
      <c r="C7655" s="249">
        <v>140.94821912908441</v>
      </c>
    </row>
    <row r="7656" spans="2:3" x14ac:dyDescent="0.25">
      <c r="B7656" s="250">
        <v>7593</v>
      </c>
      <c r="C7656" s="249">
        <v>129.98834960157794</v>
      </c>
    </row>
    <row r="7657" spans="2:3" x14ac:dyDescent="0.25">
      <c r="B7657" s="250">
        <v>7594</v>
      </c>
      <c r="C7657" s="249">
        <v>128.83182361876732</v>
      </c>
    </row>
    <row r="7658" spans="2:3" x14ac:dyDescent="0.25">
      <c r="B7658" s="250">
        <v>7595</v>
      </c>
      <c r="C7658" s="249">
        <v>133.27618970327865</v>
      </c>
    </row>
    <row r="7659" spans="2:3" x14ac:dyDescent="0.25">
      <c r="B7659" s="250">
        <v>7596</v>
      </c>
      <c r="C7659" s="249">
        <v>86.070906077908077</v>
      </c>
    </row>
    <row r="7660" spans="2:3" x14ac:dyDescent="0.25">
      <c r="B7660" s="250">
        <v>7597</v>
      </c>
      <c r="C7660" s="249">
        <v>138.94962168464542</v>
      </c>
    </row>
    <row r="7661" spans="2:3" x14ac:dyDescent="0.25">
      <c r="B7661" s="250">
        <v>7598</v>
      </c>
      <c r="C7661" s="249">
        <v>126.33097768398129</v>
      </c>
    </row>
    <row r="7662" spans="2:3" x14ac:dyDescent="0.25">
      <c r="B7662" s="250">
        <v>7599</v>
      </c>
      <c r="C7662" s="249">
        <v>112.84858557358601</v>
      </c>
    </row>
    <row r="7663" spans="2:3" x14ac:dyDescent="0.25">
      <c r="B7663" s="250">
        <v>7600</v>
      </c>
      <c r="C7663" s="249">
        <v>136.83511061966757</v>
      </c>
    </row>
    <row r="7664" spans="2:3" x14ac:dyDescent="0.25">
      <c r="B7664" s="250">
        <v>7601</v>
      </c>
      <c r="C7664" s="249">
        <v>118.30543542778254</v>
      </c>
    </row>
    <row r="7665" spans="2:3" x14ac:dyDescent="0.25">
      <c r="B7665" s="250">
        <v>7602</v>
      </c>
      <c r="C7665" s="249">
        <v>131.4711397820185</v>
      </c>
    </row>
    <row r="7666" spans="2:3" x14ac:dyDescent="0.25">
      <c r="B7666" s="250">
        <v>7603</v>
      </c>
      <c r="C7666" s="249">
        <v>157.7585130255585</v>
      </c>
    </row>
    <row r="7667" spans="2:3" x14ac:dyDescent="0.25">
      <c r="B7667" s="250">
        <v>7604</v>
      </c>
      <c r="C7667" s="249">
        <v>125.05742817400727</v>
      </c>
    </row>
    <row r="7668" spans="2:3" x14ac:dyDescent="0.25">
      <c r="B7668" s="250">
        <v>7605</v>
      </c>
      <c r="C7668" s="249">
        <v>85.167354672943802</v>
      </c>
    </row>
    <row r="7669" spans="2:3" x14ac:dyDescent="0.25">
      <c r="B7669" s="250">
        <v>7606</v>
      </c>
      <c r="C7669" s="249">
        <v>95.149408129004755</v>
      </c>
    </row>
    <row r="7670" spans="2:3" x14ac:dyDescent="0.25">
      <c r="B7670" s="250">
        <v>7607</v>
      </c>
      <c r="C7670" s="249">
        <v>104.56318603116618</v>
      </c>
    </row>
    <row r="7671" spans="2:3" x14ac:dyDescent="0.25">
      <c r="B7671" s="250">
        <v>7608</v>
      </c>
      <c r="C7671" s="249">
        <v>122.78789270587787</v>
      </c>
    </row>
    <row r="7672" spans="2:3" x14ac:dyDescent="0.25">
      <c r="B7672" s="250">
        <v>7609</v>
      </c>
      <c r="C7672" s="249">
        <v>177.64222996419048</v>
      </c>
    </row>
    <row r="7673" spans="2:3" x14ac:dyDescent="0.25">
      <c r="B7673" s="250">
        <v>7610</v>
      </c>
      <c r="C7673" s="249">
        <v>125.78012809724284</v>
      </c>
    </row>
    <row r="7674" spans="2:3" x14ac:dyDescent="0.25">
      <c r="B7674" s="250">
        <v>7611</v>
      </c>
      <c r="C7674" s="249">
        <v>104.503438577764</v>
      </c>
    </row>
    <row r="7675" spans="2:3" x14ac:dyDescent="0.25">
      <c r="B7675" s="250">
        <v>7612</v>
      </c>
      <c r="C7675" s="249">
        <v>72.001558999486662</v>
      </c>
    </row>
    <row r="7676" spans="2:3" x14ac:dyDescent="0.25">
      <c r="B7676" s="250">
        <v>7613</v>
      </c>
      <c r="C7676" s="249">
        <v>116.7016329565494</v>
      </c>
    </row>
    <row r="7677" spans="2:3" x14ac:dyDescent="0.25">
      <c r="B7677" s="250">
        <v>7614</v>
      </c>
      <c r="C7677" s="249">
        <v>110.09687568087375</v>
      </c>
    </row>
    <row r="7678" spans="2:3" x14ac:dyDescent="0.25">
      <c r="B7678" s="250">
        <v>7615</v>
      </c>
      <c r="C7678" s="249">
        <v>126.98285010109173</v>
      </c>
    </row>
    <row r="7679" spans="2:3" x14ac:dyDescent="0.25">
      <c r="B7679" s="250">
        <v>7616</v>
      </c>
      <c r="C7679" s="249">
        <v>130.06517172342086</v>
      </c>
    </row>
    <row r="7680" spans="2:3" x14ac:dyDescent="0.25">
      <c r="B7680" s="250">
        <v>7617</v>
      </c>
      <c r="C7680" s="249">
        <v>165.43755029408626</v>
      </c>
    </row>
    <row r="7681" spans="2:3" x14ac:dyDescent="0.25">
      <c r="B7681" s="250">
        <v>7618</v>
      </c>
      <c r="C7681" s="249">
        <v>155.70734246344665</v>
      </c>
    </row>
    <row r="7682" spans="2:3" x14ac:dyDescent="0.25">
      <c r="B7682" s="250">
        <v>7619</v>
      </c>
      <c r="C7682" s="249">
        <v>67.490116820335231</v>
      </c>
    </row>
    <row r="7683" spans="2:3" x14ac:dyDescent="0.25">
      <c r="B7683" s="250">
        <v>7620</v>
      </c>
      <c r="C7683" s="249">
        <v>120.5373569312374</v>
      </c>
    </row>
    <row r="7684" spans="2:3" x14ac:dyDescent="0.25">
      <c r="B7684" s="250">
        <v>7621</v>
      </c>
      <c r="C7684" s="249">
        <v>140.12151481195389</v>
      </c>
    </row>
    <row r="7685" spans="2:3" x14ac:dyDescent="0.25">
      <c r="B7685" s="250">
        <v>7622</v>
      </c>
      <c r="C7685" s="249">
        <v>129.00645003347037</v>
      </c>
    </row>
    <row r="7686" spans="2:3" x14ac:dyDescent="0.25">
      <c r="B7686" s="250">
        <v>7623</v>
      </c>
      <c r="C7686" s="249">
        <v>91.296670202624142</v>
      </c>
    </row>
    <row r="7687" spans="2:3" x14ac:dyDescent="0.25">
      <c r="B7687" s="250">
        <v>7624</v>
      </c>
      <c r="C7687" s="249">
        <v>133.27446848594442</v>
      </c>
    </row>
    <row r="7688" spans="2:3" x14ac:dyDescent="0.25">
      <c r="B7688" s="250">
        <v>7625</v>
      </c>
      <c r="C7688" s="249">
        <v>130.08097337289027</v>
      </c>
    </row>
    <row r="7689" spans="2:3" x14ac:dyDescent="0.25">
      <c r="B7689" s="250">
        <v>7626</v>
      </c>
      <c r="C7689" s="249">
        <v>90.624583461982496</v>
      </c>
    </row>
    <row r="7690" spans="2:3" x14ac:dyDescent="0.25">
      <c r="B7690" s="250">
        <v>7627</v>
      </c>
      <c r="C7690" s="249">
        <v>105.37537141207031</v>
      </c>
    </row>
    <row r="7691" spans="2:3" x14ac:dyDescent="0.25">
      <c r="B7691" s="250">
        <v>7628</v>
      </c>
      <c r="C7691" s="249">
        <v>136.399791142146</v>
      </c>
    </row>
    <row r="7692" spans="2:3" x14ac:dyDescent="0.25">
      <c r="B7692" s="250">
        <v>7629</v>
      </c>
      <c r="C7692" s="249">
        <v>129.39325060882533</v>
      </c>
    </row>
    <row r="7693" spans="2:3" x14ac:dyDescent="0.25">
      <c r="B7693" s="250">
        <v>7630</v>
      </c>
      <c r="C7693" s="249">
        <v>115.77944378146098</v>
      </c>
    </row>
    <row r="7694" spans="2:3" x14ac:dyDescent="0.25">
      <c r="B7694" s="250">
        <v>7631</v>
      </c>
      <c r="C7694" s="249">
        <v>133.64618532855749</v>
      </c>
    </row>
    <row r="7695" spans="2:3" x14ac:dyDescent="0.25">
      <c r="B7695" s="250">
        <v>7632</v>
      </c>
      <c r="C7695" s="249">
        <v>128.06683593774625</v>
      </c>
    </row>
    <row r="7696" spans="2:3" x14ac:dyDescent="0.25">
      <c r="B7696" s="250">
        <v>7633</v>
      </c>
      <c r="C7696" s="249">
        <v>96.580151159869544</v>
      </c>
    </row>
    <row r="7697" spans="2:3" x14ac:dyDescent="0.25">
      <c r="B7697" s="250">
        <v>7634</v>
      </c>
      <c r="C7697" s="249">
        <v>117.79463915426913</v>
      </c>
    </row>
    <row r="7698" spans="2:3" x14ac:dyDescent="0.25">
      <c r="B7698" s="250">
        <v>7635</v>
      </c>
      <c r="C7698" s="249">
        <v>121.49692825416101</v>
      </c>
    </row>
    <row r="7699" spans="2:3" x14ac:dyDescent="0.25">
      <c r="B7699" s="250">
        <v>7636</v>
      </c>
      <c r="C7699" s="249">
        <v>165.57284098095096</v>
      </c>
    </row>
    <row r="7700" spans="2:3" x14ac:dyDescent="0.25">
      <c r="B7700" s="250">
        <v>7637</v>
      </c>
      <c r="C7700" s="249">
        <v>72.516966877407484</v>
      </c>
    </row>
    <row r="7701" spans="2:3" x14ac:dyDescent="0.25">
      <c r="B7701" s="250">
        <v>7638</v>
      </c>
      <c r="C7701" s="249">
        <v>117.95039583765784</v>
      </c>
    </row>
    <row r="7702" spans="2:3" x14ac:dyDescent="0.25">
      <c r="B7702" s="250">
        <v>7639</v>
      </c>
      <c r="C7702" s="249">
        <v>135.65430751441625</v>
      </c>
    </row>
    <row r="7703" spans="2:3" x14ac:dyDescent="0.25">
      <c r="B7703" s="250">
        <v>7640</v>
      </c>
      <c r="C7703" s="249">
        <v>115.08094125289455</v>
      </c>
    </row>
    <row r="7704" spans="2:3" x14ac:dyDescent="0.25">
      <c r="B7704" s="250">
        <v>7641</v>
      </c>
      <c r="C7704" s="249">
        <v>146.77275843928157</v>
      </c>
    </row>
    <row r="7705" spans="2:3" x14ac:dyDescent="0.25">
      <c r="B7705" s="250">
        <v>7642</v>
      </c>
      <c r="C7705" s="249">
        <v>148.48026936014227</v>
      </c>
    </row>
    <row r="7706" spans="2:3" x14ac:dyDescent="0.25">
      <c r="B7706" s="250">
        <v>7643</v>
      </c>
      <c r="C7706" s="249">
        <v>82.831969329546084</v>
      </c>
    </row>
    <row r="7707" spans="2:3" x14ac:dyDescent="0.25">
      <c r="B7707" s="250">
        <v>7644</v>
      </c>
      <c r="C7707" s="249">
        <v>152.60893514090293</v>
      </c>
    </row>
    <row r="7708" spans="2:3" x14ac:dyDescent="0.25">
      <c r="B7708" s="250">
        <v>7645</v>
      </c>
      <c r="C7708" s="249">
        <v>70.551884401414938</v>
      </c>
    </row>
    <row r="7709" spans="2:3" x14ac:dyDescent="0.25">
      <c r="B7709" s="250">
        <v>7646</v>
      </c>
      <c r="C7709" s="249">
        <v>117.91942713036119</v>
      </c>
    </row>
    <row r="7710" spans="2:3" x14ac:dyDescent="0.25">
      <c r="B7710" s="250">
        <v>7647</v>
      </c>
      <c r="C7710" s="249">
        <v>114.19030456570314</v>
      </c>
    </row>
    <row r="7711" spans="2:3" x14ac:dyDescent="0.25">
      <c r="B7711" s="250">
        <v>7648</v>
      </c>
      <c r="C7711" s="249">
        <v>122.46245240968535</v>
      </c>
    </row>
    <row r="7712" spans="2:3" x14ac:dyDescent="0.25">
      <c r="B7712" s="250">
        <v>7649</v>
      </c>
      <c r="C7712" s="249">
        <v>119.42987564624416</v>
      </c>
    </row>
    <row r="7713" spans="2:3" x14ac:dyDescent="0.25">
      <c r="B7713" s="250">
        <v>7650</v>
      </c>
      <c r="C7713" s="249">
        <v>141.84320315851903</v>
      </c>
    </row>
    <row r="7714" spans="2:3" x14ac:dyDescent="0.25">
      <c r="B7714" s="250">
        <v>7651</v>
      </c>
      <c r="C7714" s="249">
        <v>114.12771251966754</v>
      </c>
    </row>
    <row r="7715" spans="2:3" x14ac:dyDescent="0.25">
      <c r="B7715" s="250">
        <v>7652</v>
      </c>
      <c r="C7715" s="249">
        <v>130.83187558184181</v>
      </c>
    </row>
    <row r="7716" spans="2:3" x14ac:dyDescent="0.25">
      <c r="B7716" s="250">
        <v>7653</v>
      </c>
      <c r="C7716" s="249">
        <v>105.79393313091374</v>
      </c>
    </row>
    <row r="7717" spans="2:3" x14ac:dyDescent="0.25">
      <c r="B7717" s="250">
        <v>7654</v>
      </c>
      <c r="C7717" s="249">
        <v>109.37204847559244</v>
      </c>
    </row>
    <row r="7718" spans="2:3" x14ac:dyDescent="0.25">
      <c r="B7718" s="250">
        <v>7655</v>
      </c>
      <c r="C7718" s="249">
        <v>130.2239485425103</v>
      </c>
    </row>
    <row r="7719" spans="2:3" x14ac:dyDescent="0.25">
      <c r="B7719" s="250">
        <v>7656</v>
      </c>
      <c r="C7719" s="249">
        <v>102.64891269466887</v>
      </c>
    </row>
    <row r="7720" spans="2:3" x14ac:dyDescent="0.25">
      <c r="B7720" s="250">
        <v>7657</v>
      </c>
      <c r="C7720" s="249">
        <v>170.11096032624758</v>
      </c>
    </row>
    <row r="7721" spans="2:3" x14ac:dyDescent="0.25">
      <c r="B7721" s="250">
        <v>7658</v>
      </c>
      <c r="C7721" s="249">
        <v>121.04776590637132</v>
      </c>
    </row>
    <row r="7722" spans="2:3" x14ac:dyDescent="0.25">
      <c r="B7722" s="250">
        <v>7659</v>
      </c>
      <c r="C7722" s="249">
        <v>160.94376327895247</v>
      </c>
    </row>
    <row r="7723" spans="2:3" x14ac:dyDescent="0.25">
      <c r="B7723" s="250">
        <v>7660</v>
      </c>
      <c r="C7723" s="249">
        <v>82.184873503225816</v>
      </c>
    </row>
    <row r="7724" spans="2:3" x14ac:dyDescent="0.25">
      <c r="B7724" s="250">
        <v>7661</v>
      </c>
      <c r="C7724" s="249">
        <v>110.88124298279349</v>
      </c>
    </row>
    <row r="7725" spans="2:3" x14ac:dyDescent="0.25">
      <c r="B7725" s="250">
        <v>7662</v>
      </c>
      <c r="C7725" s="249">
        <v>155.76880071261917</v>
      </c>
    </row>
    <row r="7726" spans="2:3" x14ac:dyDescent="0.25">
      <c r="B7726" s="250">
        <v>7663</v>
      </c>
      <c r="C7726" s="249">
        <v>149.00547056531275</v>
      </c>
    </row>
    <row r="7727" spans="2:3" x14ac:dyDescent="0.25">
      <c r="B7727" s="250">
        <v>7664</v>
      </c>
      <c r="C7727" s="249">
        <v>106.99270232784671</v>
      </c>
    </row>
    <row r="7728" spans="2:3" x14ac:dyDescent="0.25">
      <c r="B7728" s="250">
        <v>7665</v>
      </c>
      <c r="C7728" s="249">
        <v>109.90634480410385</v>
      </c>
    </row>
    <row r="7729" spans="2:3" x14ac:dyDescent="0.25">
      <c r="B7729" s="250">
        <v>7666</v>
      </c>
      <c r="C7729" s="249">
        <v>139.75120271863216</v>
      </c>
    </row>
    <row r="7730" spans="2:3" x14ac:dyDescent="0.25">
      <c r="B7730" s="250">
        <v>7667</v>
      </c>
      <c r="C7730" s="249">
        <v>127.41991920077885</v>
      </c>
    </row>
    <row r="7731" spans="2:3" x14ac:dyDescent="0.25">
      <c r="B7731" s="250">
        <v>7668</v>
      </c>
      <c r="C7731" s="249">
        <v>124.61508219981459</v>
      </c>
    </row>
    <row r="7732" spans="2:3" x14ac:dyDescent="0.25">
      <c r="B7732" s="250">
        <v>7669</v>
      </c>
      <c r="C7732" s="249">
        <v>90.454437990694373</v>
      </c>
    </row>
    <row r="7733" spans="2:3" x14ac:dyDescent="0.25">
      <c r="B7733" s="250">
        <v>7670</v>
      </c>
      <c r="C7733" s="249">
        <v>82.451322937449433</v>
      </c>
    </row>
    <row r="7734" spans="2:3" x14ac:dyDescent="0.25">
      <c r="B7734" s="250">
        <v>7671</v>
      </c>
      <c r="C7734" s="249">
        <v>70.910587524175142</v>
      </c>
    </row>
    <row r="7735" spans="2:3" x14ac:dyDescent="0.25">
      <c r="B7735" s="250">
        <v>7672</v>
      </c>
      <c r="C7735" s="249">
        <v>133.89075627518713</v>
      </c>
    </row>
    <row r="7736" spans="2:3" x14ac:dyDescent="0.25">
      <c r="B7736" s="250">
        <v>7673</v>
      </c>
      <c r="C7736" s="249">
        <v>113.61235801501438</v>
      </c>
    </row>
    <row r="7737" spans="2:3" x14ac:dyDescent="0.25">
      <c r="B7737" s="250">
        <v>7674</v>
      </c>
      <c r="C7737" s="249">
        <v>130.35623374545497</v>
      </c>
    </row>
    <row r="7738" spans="2:3" x14ac:dyDescent="0.25">
      <c r="B7738" s="250">
        <v>7675</v>
      </c>
      <c r="C7738" s="249">
        <v>107.26153480335536</v>
      </c>
    </row>
    <row r="7739" spans="2:3" x14ac:dyDescent="0.25">
      <c r="B7739" s="250">
        <v>7676</v>
      </c>
      <c r="C7739" s="249">
        <v>135.42122232369519</v>
      </c>
    </row>
    <row r="7740" spans="2:3" x14ac:dyDescent="0.25">
      <c r="B7740" s="250">
        <v>7677</v>
      </c>
      <c r="C7740" s="249">
        <v>161.76105616879562</v>
      </c>
    </row>
    <row r="7741" spans="2:3" x14ac:dyDescent="0.25">
      <c r="B7741" s="250">
        <v>7678</v>
      </c>
      <c r="C7741" s="249">
        <v>98.01369124344285</v>
      </c>
    </row>
    <row r="7742" spans="2:3" x14ac:dyDescent="0.25">
      <c r="B7742" s="250">
        <v>7679</v>
      </c>
      <c r="C7742" s="249">
        <v>140.82199353313177</v>
      </c>
    </row>
    <row r="7743" spans="2:3" x14ac:dyDescent="0.25">
      <c r="B7743" s="250">
        <v>7680</v>
      </c>
      <c r="C7743" s="249">
        <v>102.09058118707412</v>
      </c>
    </row>
    <row r="7744" spans="2:3" x14ac:dyDescent="0.25">
      <c r="B7744" s="250">
        <v>7681</v>
      </c>
      <c r="C7744" s="249">
        <v>179.47067165035824</v>
      </c>
    </row>
    <row r="7745" spans="2:3" x14ac:dyDescent="0.25">
      <c r="B7745" s="250">
        <v>7682</v>
      </c>
      <c r="C7745" s="249">
        <v>93.388039594477277</v>
      </c>
    </row>
    <row r="7746" spans="2:3" x14ac:dyDescent="0.25">
      <c r="B7746" s="250">
        <v>7683</v>
      </c>
      <c r="C7746" s="249">
        <v>117.87646937485822</v>
      </c>
    </row>
    <row r="7747" spans="2:3" x14ac:dyDescent="0.25">
      <c r="B7747" s="250">
        <v>7684</v>
      </c>
      <c r="C7747" s="249">
        <v>161.4804585821918</v>
      </c>
    </row>
    <row r="7748" spans="2:3" x14ac:dyDescent="0.25">
      <c r="B7748" s="250">
        <v>7685</v>
      </c>
      <c r="C7748" s="249">
        <v>133.54083191866636</v>
      </c>
    </row>
    <row r="7749" spans="2:3" x14ac:dyDescent="0.25">
      <c r="B7749" s="250">
        <v>7686</v>
      </c>
      <c r="C7749" s="249">
        <v>105.29834234357881</v>
      </c>
    </row>
    <row r="7750" spans="2:3" x14ac:dyDescent="0.25">
      <c r="B7750" s="250">
        <v>7687</v>
      </c>
      <c r="C7750" s="249">
        <v>127.24085958452017</v>
      </c>
    </row>
    <row r="7751" spans="2:3" x14ac:dyDescent="0.25">
      <c r="B7751" s="250">
        <v>7688</v>
      </c>
      <c r="C7751" s="249">
        <v>126.43991934997939</v>
      </c>
    </row>
    <row r="7752" spans="2:3" x14ac:dyDescent="0.25">
      <c r="B7752" s="250">
        <v>7689</v>
      </c>
      <c r="C7752" s="249">
        <v>101.90270408392541</v>
      </c>
    </row>
    <row r="7753" spans="2:3" x14ac:dyDescent="0.25">
      <c r="B7753" s="250">
        <v>7690</v>
      </c>
      <c r="C7753" s="249">
        <v>143.72132313861024</v>
      </c>
    </row>
    <row r="7754" spans="2:3" x14ac:dyDescent="0.25">
      <c r="B7754" s="250">
        <v>7691</v>
      </c>
      <c r="C7754" s="249">
        <v>121.19439130141328</v>
      </c>
    </row>
    <row r="7755" spans="2:3" x14ac:dyDescent="0.25">
      <c r="B7755" s="250">
        <v>7692</v>
      </c>
      <c r="C7755" s="249">
        <v>97.713132377328805</v>
      </c>
    </row>
    <row r="7756" spans="2:3" x14ac:dyDescent="0.25">
      <c r="B7756" s="250">
        <v>7693</v>
      </c>
      <c r="C7756" s="249">
        <v>122.74912919701757</v>
      </c>
    </row>
    <row r="7757" spans="2:3" x14ac:dyDescent="0.25">
      <c r="B7757" s="250">
        <v>7694</v>
      </c>
      <c r="C7757" s="249">
        <v>132.10950133715821</v>
      </c>
    </row>
    <row r="7758" spans="2:3" x14ac:dyDescent="0.25">
      <c r="B7758" s="250">
        <v>7695</v>
      </c>
      <c r="C7758" s="249">
        <v>93.210067276778886</v>
      </c>
    </row>
    <row r="7759" spans="2:3" x14ac:dyDescent="0.25">
      <c r="B7759" s="250">
        <v>7696</v>
      </c>
      <c r="C7759" s="249">
        <v>109.72551063168444</v>
      </c>
    </row>
    <row r="7760" spans="2:3" x14ac:dyDescent="0.25">
      <c r="B7760" s="250">
        <v>7697</v>
      </c>
      <c r="C7760" s="249">
        <v>147.60173304823749</v>
      </c>
    </row>
    <row r="7761" spans="2:3" x14ac:dyDescent="0.25">
      <c r="B7761" s="250">
        <v>7698</v>
      </c>
      <c r="C7761" s="249">
        <v>111.23582992027124</v>
      </c>
    </row>
    <row r="7762" spans="2:3" x14ac:dyDescent="0.25">
      <c r="B7762" s="250">
        <v>7699</v>
      </c>
      <c r="C7762" s="249">
        <v>154.91249885511607</v>
      </c>
    </row>
    <row r="7763" spans="2:3" x14ac:dyDescent="0.25">
      <c r="B7763" s="250">
        <v>7700</v>
      </c>
      <c r="C7763" s="249">
        <v>120.0528810113213</v>
      </c>
    </row>
    <row r="7764" spans="2:3" x14ac:dyDescent="0.25">
      <c r="B7764" s="250">
        <v>7701</v>
      </c>
      <c r="C7764" s="249">
        <v>124.30692875763738</v>
      </c>
    </row>
    <row r="7765" spans="2:3" x14ac:dyDescent="0.25">
      <c r="B7765" s="250">
        <v>7702</v>
      </c>
      <c r="C7765" s="249">
        <v>104.93781431535659</v>
      </c>
    </row>
    <row r="7766" spans="2:3" x14ac:dyDescent="0.25">
      <c r="B7766" s="250">
        <v>7703</v>
      </c>
      <c r="C7766" s="249">
        <v>87.274321139235681</v>
      </c>
    </row>
    <row r="7767" spans="2:3" x14ac:dyDescent="0.25">
      <c r="B7767" s="250">
        <v>7704</v>
      </c>
      <c r="C7767" s="249">
        <v>140.8521962205906</v>
      </c>
    </row>
    <row r="7768" spans="2:3" x14ac:dyDescent="0.25">
      <c r="B7768" s="250">
        <v>7705</v>
      </c>
      <c r="C7768" s="249">
        <v>103.6881706841347</v>
      </c>
    </row>
    <row r="7769" spans="2:3" x14ac:dyDescent="0.25">
      <c r="B7769" s="250">
        <v>7706</v>
      </c>
      <c r="C7769" s="249">
        <v>118.55484551424163</v>
      </c>
    </row>
    <row r="7770" spans="2:3" x14ac:dyDescent="0.25">
      <c r="B7770" s="250">
        <v>7707</v>
      </c>
      <c r="C7770" s="249">
        <v>116.71613268615178</v>
      </c>
    </row>
    <row r="7771" spans="2:3" x14ac:dyDescent="0.25">
      <c r="B7771" s="250">
        <v>7708</v>
      </c>
      <c r="C7771" s="249">
        <v>110.63760017388114</v>
      </c>
    </row>
    <row r="7772" spans="2:3" x14ac:dyDescent="0.25">
      <c r="B7772" s="250">
        <v>7709</v>
      </c>
      <c r="C7772" s="249">
        <v>110.75487147781688</v>
      </c>
    </row>
    <row r="7773" spans="2:3" x14ac:dyDescent="0.25">
      <c r="B7773" s="250">
        <v>7710</v>
      </c>
      <c r="C7773" s="249">
        <v>113.33177705529658</v>
      </c>
    </row>
    <row r="7774" spans="2:3" x14ac:dyDescent="0.25">
      <c r="B7774" s="250">
        <v>7711</v>
      </c>
      <c r="C7774" s="249">
        <v>81.387776150919905</v>
      </c>
    </row>
    <row r="7775" spans="2:3" x14ac:dyDescent="0.25">
      <c r="B7775" s="250">
        <v>7712</v>
      </c>
      <c r="C7775" s="249">
        <v>138.78475653368596</v>
      </c>
    </row>
    <row r="7776" spans="2:3" x14ac:dyDescent="0.25">
      <c r="B7776" s="250">
        <v>7713</v>
      </c>
      <c r="C7776" s="249">
        <v>121.71376667428717</v>
      </c>
    </row>
    <row r="7777" spans="2:3" x14ac:dyDescent="0.25">
      <c r="B7777" s="250">
        <v>7714</v>
      </c>
      <c r="C7777" s="249">
        <v>120.53168727496249</v>
      </c>
    </row>
    <row r="7778" spans="2:3" x14ac:dyDescent="0.25">
      <c r="B7778" s="250">
        <v>7715</v>
      </c>
      <c r="C7778" s="249">
        <v>89.734710322039703</v>
      </c>
    </row>
    <row r="7779" spans="2:3" x14ac:dyDescent="0.25">
      <c r="B7779" s="250">
        <v>7716</v>
      </c>
      <c r="C7779" s="249">
        <v>148.31609394734369</v>
      </c>
    </row>
    <row r="7780" spans="2:3" x14ac:dyDescent="0.25">
      <c r="B7780" s="250">
        <v>7717</v>
      </c>
      <c r="C7780" s="249">
        <v>156.96241110377332</v>
      </c>
    </row>
    <row r="7781" spans="2:3" x14ac:dyDescent="0.25">
      <c r="B7781" s="250">
        <v>7718</v>
      </c>
      <c r="C7781" s="249">
        <v>113.07867516754574</v>
      </c>
    </row>
    <row r="7782" spans="2:3" x14ac:dyDescent="0.25">
      <c r="B7782" s="250">
        <v>7719</v>
      </c>
      <c r="C7782" s="249">
        <v>135.84545473504917</v>
      </c>
    </row>
    <row r="7783" spans="2:3" x14ac:dyDescent="0.25">
      <c r="B7783" s="250">
        <v>7720</v>
      </c>
      <c r="C7783" s="249">
        <v>126.86911366005342</v>
      </c>
    </row>
    <row r="7784" spans="2:3" x14ac:dyDescent="0.25">
      <c r="B7784" s="250">
        <v>7721</v>
      </c>
      <c r="C7784" s="249">
        <v>127.43308463858463</v>
      </c>
    </row>
    <row r="7785" spans="2:3" x14ac:dyDescent="0.25">
      <c r="B7785" s="250">
        <v>7722</v>
      </c>
      <c r="C7785" s="249">
        <v>125.8370626207347</v>
      </c>
    </row>
    <row r="7786" spans="2:3" x14ac:dyDescent="0.25">
      <c r="B7786" s="250">
        <v>7723</v>
      </c>
      <c r="C7786" s="249">
        <v>101.46392617864568</v>
      </c>
    </row>
    <row r="7787" spans="2:3" x14ac:dyDescent="0.25">
      <c r="B7787" s="250">
        <v>7724</v>
      </c>
      <c r="C7787" s="249">
        <v>154.66893873470207</v>
      </c>
    </row>
    <row r="7788" spans="2:3" x14ac:dyDescent="0.25">
      <c r="B7788" s="250">
        <v>7725</v>
      </c>
      <c r="C7788" s="249">
        <v>111.30012709535028</v>
      </c>
    </row>
    <row r="7789" spans="2:3" x14ac:dyDescent="0.25">
      <c r="B7789" s="250">
        <v>7726</v>
      </c>
      <c r="C7789" s="249">
        <v>102.11612267818008</v>
      </c>
    </row>
    <row r="7790" spans="2:3" x14ac:dyDescent="0.25">
      <c r="B7790" s="250">
        <v>7727</v>
      </c>
      <c r="C7790" s="249">
        <v>122.84137698852523</v>
      </c>
    </row>
    <row r="7791" spans="2:3" x14ac:dyDescent="0.25">
      <c r="B7791" s="250">
        <v>7728</v>
      </c>
      <c r="C7791" s="249">
        <v>129.68920902208268</v>
      </c>
    </row>
    <row r="7792" spans="2:3" x14ac:dyDescent="0.25">
      <c r="B7792" s="250">
        <v>7729</v>
      </c>
      <c r="C7792" s="249">
        <v>126.13241842746002</v>
      </c>
    </row>
    <row r="7793" spans="2:3" x14ac:dyDescent="0.25">
      <c r="B7793" s="250">
        <v>7730</v>
      </c>
      <c r="C7793" s="249">
        <v>152.92467501183785</v>
      </c>
    </row>
    <row r="7794" spans="2:3" x14ac:dyDescent="0.25">
      <c r="B7794" s="250">
        <v>7731</v>
      </c>
      <c r="C7794" s="249">
        <v>106.26311200861295</v>
      </c>
    </row>
    <row r="7795" spans="2:3" x14ac:dyDescent="0.25">
      <c r="B7795" s="250">
        <v>7732</v>
      </c>
      <c r="C7795" s="249">
        <v>127.39274312173458</v>
      </c>
    </row>
    <row r="7796" spans="2:3" x14ac:dyDescent="0.25">
      <c r="B7796" s="250">
        <v>7733</v>
      </c>
      <c r="C7796" s="249">
        <v>140.55103569176302</v>
      </c>
    </row>
    <row r="7797" spans="2:3" x14ac:dyDescent="0.25">
      <c r="B7797" s="250">
        <v>7734</v>
      </c>
      <c r="C7797" s="249">
        <v>162.7326192365274</v>
      </c>
    </row>
    <row r="7798" spans="2:3" x14ac:dyDescent="0.25">
      <c r="B7798" s="250">
        <v>7735</v>
      </c>
      <c r="C7798" s="249">
        <v>89.27321923602041</v>
      </c>
    </row>
    <row r="7799" spans="2:3" x14ac:dyDescent="0.25">
      <c r="B7799" s="250">
        <v>7736</v>
      </c>
      <c r="C7799" s="249">
        <v>144.24006162924888</v>
      </c>
    </row>
    <row r="7800" spans="2:3" x14ac:dyDescent="0.25">
      <c r="B7800" s="250">
        <v>7737</v>
      </c>
      <c r="C7800" s="249">
        <v>118.99218345199964</v>
      </c>
    </row>
    <row r="7801" spans="2:3" x14ac:dyDescent="0.25">
      <c r="B7801" s="250">
        <v>7738</v>
      </c>
      <c r="C7801" s="249">
        <v>107.26908018892988</v>
      </c>
    </row>
    <row r="7802" spans="2:3" x14ac:dyDescent="0.25">
      <c r="B7802" s="250">
        <v>7739</v>
      </c>
      <c r="C7802" s="249">
        <v>144.47703598991598</v>
      </c>
    </row>
    <row r="7803" spans="2:3" x14ac:dyDescent="0.25">
      <c r="B7803" s="250">
        <v>7740</v>
      </c>
      <c r="C7803" s="249">
        <v>117.14066094128516</v>
      </c>
    </row>
    <row r="7804" spans="2:3" x14ac:dyDescent="0.25">
      <c r="B7804" s="250">
        <v>7741</v>
      </c>
      <c r="C7804" s="249">
        <v>68.23582100107734</v>
      </c>
    </row>
    <row r="7805" spans="2:3" x14ac:dyDescent="0.25">
      <c r="B7805" s="250">
        <v>7742</v>
      </c>
      <c r="C7805" s="249">
        <v>113.57884520697228</v>
      </c>
    </row>
    <row r="7806" spans="2:3" x14ac:dyDescent="0.25">
      <c r="B7806" s="250">
        <v>7743</v>
      </c>
      <c r="C7806" s="249">
        <v>108.36941990786158</v>
      </c>
    </row>
    <row r="7807" spans="2:3" x14ac:dyDescent="0.25">
      <c r="B7807" s="250">
        <v>7744</v>
      </c>
      <c r="C7807" s="249">
        <v>100.87897702341569</v>
      </c>
    </row>
    <row r="7808" spans="2:3" x14ac:dyDescent="0.25">
      <c r="B7808" s="250">
        <v>7745</v>
      </c>
      <c r="C7808" s="249">
        <v>143.64425240388346</v>
      </c>
    </row>
    <row r="7809" spans="2:3" x14ac:dyDescent="0.25">
      <c r="B7809" s="250">
        <v>7746</v>
      </c>
      <c r="C7809" s="249">
        <v>131.1240292432158</v>
      </c>
    </row>
    <row r="7810" spans="2:3" x14ac:dyDescent="0.25">
      <c r="B7810" s="250">
        <v>7747</v>
      </c>
      <c r="C7810" s="249">
        <v>89.505564085771482</v>
      </c>
    </row>
    <row r="7811" spans="2:3" x14ac:dyDescent="0.25">
      <c r="B7811" s="250">
        <v>7748</v>
      </c>
      <c r="C7811" s="249">
        <v>103.31541687567078</v>
      </c>
    </row>
    <row r="7812" spans="2:3" x14ac:dyDescent="0.25">
      <c r="B7812" s="250">
        <v>7749</v>
      </c>
      <c r="C7812" s="249">
        <v>120.68224269553571</v>
      </c>
    </row>
    <row r="7813" spans="2:3" x14ac:dyDescent="0.25">
      <c r="B7813" s="250">
        <v>7750</v>
      </c>
      <c r="C7813" s="249">
        <v>128.59079937212741</v>
      </c>
    </row>
    <row r="7814" spans="2:3" x14ac:dyDescent="0.25">
      <c r="B7814" s="250">
        <v>7751</v>
      </c>
      <c r="C7814" s="249">
        <v>123.219550745954</v>
      </c>
    </row>
    <row r="7815" spans="2:3" x14ac:dyDescent="0.25">
      <c r="B7815" s="250">
        <v>7752</v>
      </c>
      <c r="C7815" s="249">
        <v>92.303160502635933</v>
      </c>
    </row>
    <row r="7816" spans="2:3" x14ac:dyDescent="0.25">
      <c r="B7816" s="250">
        <v>7753</v>
      </c>
      <c r="C7816" s="249">
        <v>128.25076104004566</v>
      </c>
    </row>
    <row r="7817" spans="2:3" x14ac:dyDescent="0.25">
      <c r="B7817" s="250">
        <v>7754</v>
      </c>
      <c r="C7817" s="249">
        <v>135.01824510558674</v>
      </c>
    </row>
    <row r="7818" spans="2:3" x14ac:dyDescent="0.25">
      <c r="B7818" s="250">
        <v>7755</v>
      </c>
      <c r="C7818" s="249">
        <v>125.18211022858522</v>
      </c>
    </row>
    <row r="7819" spans="2:3" x14ac:dyDescent="0.25">
      <c r="B7819" s="250">
        <v>7756</v>
      </c>
      <c r="C7819" s="249">
        <v>90.612271628285313</v>
      </c>
    </row>
    <row r="7820" spans="2:3" x14ac:dyDescent="0.25">
      <c r="B7820" s="250">
        <v>7757</v>
      </c>
      <c r="C7820" s="249">
        <v>133.89420614049232</v>
      </c>
    </row>
    <row r="7821" spans="2:3" x14ac:dyDescent="0.25">
      <c r="B7821" s="250">
        <v>7758</v>
      </c>
      <c r="C7821" s="249">
        <v>104.72685760471495</v>
      </c>
    </row>
    <row r="7822" spans="2:3" x14ac:dyDescent="0.25">
      <c r="B7822" s="250">
        <v>7759</v>
      </c>
      <c r="C7822" s="249">
        <v>145.60513117171737</v>
      </c>
    </row>
    <row r="7823" spans="2:3" x14ac:dyDescent="0.25">
      <c r="B7823" s="250">
        <v>7760</v>
      </c>
      <c r="C7823" s="249">
        <v>103.26973140000609</v>
      </c>
    </row>
    <row r="7824" spans="2:3" x14ac:dyDescent="0.25">
      <c r="B7824" s="250">
        <v>7761</v>
      </c>
      <c r="C7824" s="249">
        <v>104.13462846768277</v>
      </c>
    </row>
    <row r="7825" spans="2:3" x14ac:dyDescent="0.25">
      <c r="B7825" s="250">
        <v>7762</v>
      </c>
      <c r="C7825" s="249">
        <v>96.264183445625278</v>
      </c>
    </row>
    <row r="7826" spans="2:3" x14ac:dyDescent="0.25">
      <c r="B7826" s="250">
        <v>7763</v>
      </c>
      <c r="C7826" s="249">
        <v>133.06570395366924</v>
      </c>
    </row>
    <row r="7827" spans="2:3" x14ac:dyDescent="0.25">
      <c r="B7827" s="250">
        <v>7764</v>
      </c>
      <c r="C7827" s="249">
        <v>100.94398002837247</v>
      </c>
    </row>
    <row r="7828" spans="2:3" x14ac:dyDescent="0.25">
      <c r="B7828" s="250">
        <v>7765</v>
      </c>
      <c r="C7828" s="249">
        <v>98.799250250132445</v>
      </c>
    </row>
    <row r="7829" spans="2:3" x14ac:dyDescent="0.25">
      <c r="B7829" s="250">
        <v>7766</v>
      </c>
      <c r="C7829" s="249">
        <v>97.733753349131661</v>
      </c>
    </row>
    <row r="7830" spans="2:3" x14ac:dyDescent="0.25">
      <c r="B7830" s="250">
        <v>7767</v>
      </c>
      <c r="C7830" s="249">
        <v>90.514988067756036</v>
      </c>
    </row>
    <row r="7831" spans="2:3" x14ac:dyDescent="0.25">
      <c r="B7831" s="250">
        <v>7768</v>
      </c>
      <c r="C7831" s="249">
        <v>128.39103317522063</v>
      </c>
    </row>
    <row r="7832" spans="2:3" x14ac:dyDescent="0.25">
      <c r="B7832" s="250">
        <v>7769</v>
      </c>
      <c r="C7832" s="249">
        <v>100.64435884217286</v>
      </c>
    </row>
    <row r="7833" spans="2:3" x14ac:dyDescent="0.25">
      <c r="B7833" s="250">
        <v>7770</v>
      </c>
      <c r="C7833" s="249">
        <v>136.34382870975861</v>
      </c>
    </row>
    <row r="7834" spans="2:3" x14ac:dyDescent="0.25">
      <c r="B7834" s="250">
        <v>7771</v>
      </c>
      <c r="C7834" s="249">
        <v>137.99009934084546</v>
      </c>
    </row>
    <row r="7835" spans="2:3" x14ac:dyDescent="0.25">
      <c r="B7835" s="250">
        <v>7772</v>
      </c>
      <c r="C7835" s="249">
        <v>97.346490397559478</v>
      </c>
    </row>
    <row r="7836" spans="2:3" x14ac:dyDescent="0.25">
      <c r="B7836" s="250">
        <v>7773</v>
      </c>
      <c r="C7836" s="249">
        <v>126.96517985439253</v>
      </c>
    </row>
    <row r="7837" spans="2:3" x14ac:dyDescent="0.25">
      <c r="B7837" s="250">
        <v>7774</v>
      </c>
      <c r="C7837" s="249">
        <v>89.959688413459943</v>
      </c>
    </row>
    <row r="7838" spans="2:3" x14ac:dyDescent="0.25">
      <c r="B7838" s="250">
        <v>7775</v>
      </c>
      <c r="C7838" s="249">
        <v>127.39458887746017</v>
      </c>
    </row>
    <row r="7839" spans="2:3" x14ac:dyDescent="0.25">
      <c r="B7839" s="250">
        <v>7776</v>
      </c>
      <c r="C7839" s="249">
        <v>103.57756187144889</v>
      </c>
    </row>
    <row r="7840" spans="2:3" x14ac:dyDescent="0.25">
      <c r="B7840" s="250">
        <v>7777</v>
      </c>
      <c r="C7840" s="249">
        <v>111.38973250147097</v>
      </c>
    </row>
    <row r="7841" spans="2:3" x14ac:dyDescent="0.25">
      <c r="B7841" s="250">
        <v>7778</v>
      </c>
      <c r="C7841" s="249">
        <v>125.02684612267716</v>
      </c>
    </row>
    <row r="7842" spans="2:3" x14ac:dyDescent="0.25">
      <c r="B7842" s="250">
        <v>7779</v>
      </c>
      <c r="C7842" s="249">
        <v>96.354924485351148</v>
      </c>
    </row>
    <row r="7843" spans="2:3" x14ac:dyDescent="0.25">
      <c r="B7843" s="250">
        <v>7780</v>
      </c>
      <c r="C7843" s="249">
        <v>153.45834145779418</v>
      </c>
    </row>
    <row r="7844" spans="2:3" x14ac:dyDescent="0.25">
      <c r="B7844" s="250">
        <v>7781</v>
      </c>
      <c r="C7844" s="249">
        <v>79.085032193082299</v>
      </c>
    </row>
    <row r="7845" spans="2:3" x14ac:dyDescent="0.25">
      <c r="B7845" s="250">
        <v>7782</v>
      </c>
      <c r="C7845" s="249">
        <v>102.96806067970495</v>
      </c>
    </row>
    <row r="7846" spans="2:3" x14ac:dyDescent="0.25">
      <c r="B7846" s="250">
        <v>7783</v>
      </c>
      <c r="C7846" s="249">
        <v>92.488774353799869</v>
      </c>
    </row>
    <row r="7847" spans="2:3" x14ac:dyDescent="0.25">
      <c r="B7847" s="250">
        <v>7784</v>
      </c>
      <c r="C7847" s="249">
        <v>88.152439722019125</v>
      </c>
    </row>
    <row r="7848" spans="2:3" x14ac:dyDescent="0.25">
      <c r="B7848" s="250">
        <v>7785</v>
      </c>
      <c r="C7848" s="249">
        <v>160.78957770224741</v>
      </c>
    </row>
    <row r="7849" spans="2:3" x14ac:dyDescent="0.25">
      <c r="B7849" s="250">
        <v>7786</v>
      </c>
      <c r="C7849" s="249">
        <v>160.18267606399868</v>
      </c>
    </row>
    <row r="7850" spans="2:3" x14ac:dyDescent="0.25">
      <c r="B7850" s="250">
        <v>7787</v>
      </c>
      <c r="C7850" s="249">
        <v>104.99783541312563</v>
      </c>
    </row>
    <row r="7851" spans="2:3" x14ac:dyDescent="0.25">
      <c r="B7851" s="250">
        <v>7788</v>
      </c>
      <c r="C7851" s="249">
        <v>98.139344871594773</v>
      </c>
    </row>
    <row r="7852" spans="2:3" x14ac:dyDescent="0.25">
      <c r="B7852" s="250">
        <v>7789</v>
      </c>
      <c r="C7852" s="249">
        <v>141.74432141054982</v>
      </c>
    </row>
    <row r="7853" spans="2:3" x14ac:dyDescent="0.25">
      <c r="B7853" s="250">
        <v>7790</v>
      </c>
      <c r="C7853" s="249">
        <v>125.40489143211616</v>
      </c>
    </row>
    <row r="7854" spans="2:3" x14ac:dyDescent="0.25">
      <c r="B7854" s="250">
        <v>7791</v>
      </c>
      <c r="C7854" s="249">
        <v>119.63153092894211</v>
      </c>
    </row>
    <row r="7855" spans="2:3" x14ac:dyDescent="0.25">
      <c r="B7855" s="250">
        <v>7792</v>
      </c>
      <c r="C7855" s="249">
        <v>109.20971855848354</v>
      </c>
    </row>
    <row r="7856" spans="2:3" x14ac:dyDescent="0.25">
      <c r="B7856" s="250">
        <v>7793</v>
      </c>
      <c r="C7856" s="249">
        <v>146.44390355327849</v>
      </c>
    </row>
    <row r="7857" spans="2:3" x14ac:dyDescent="0.25">
      <c r="B7857" s="250">
        <v>7794</v>
      </c>
      <c r="C7857" s="249">
        <v>188.16407919020395</v>
      </c>
    </row>
    <row r="7858" spans="2:3" x14ac:dyDescent="0.25">
      <c r="B7858" s="250">
        <v>7795</v>
      </c>
      <c r="C7858" s="249">
        <v>114.17460607018477</v>
      </c>
    </row>
    <row r="7859" spans="2:3" x14ac:dyDescent="0.25">
      <c r="B7859" s="250">
        <v>7796</v>
      </c>
      <c r="C7859" s="249">
        <v>122.27245753079329</v>
      </c>
    </row>
    <row r="7860" spans="2:3" x14ac:dyDescent="0.25">
      <c r="B7860" s="250">
        <v>7797</v>
      </c>
      <c r="C7860" s="249">
        <v>132.76627563078722</v>
      </c>
    </row>
    <row r="7861" spans="2:3" x14ac:dyDescent="0.25">
      <c r="B7861" s="250">
        <v>7798</v>
      </c>
      <c r="C7861" s="249">
        <v>117.97116646133334</v>
      </c>
    </row>
    <row r="7862" spans="2:3" x14ac:dyDescent="0.25">
      <c r="B7862" s="250">
        <v>7799</v>
      </c>
      <c r="C7862" s="249">
        <v>78.291673313686857</v>
      </c>
    </row>
    <row r="7863" spans="2:3" x14ac:dyDescent="0.25">
      <c r="B7863" s="250">
        <v>7800</v>
      </c>
      <c r="C7863" s="249">
        <v>92.419147163444563</v>
      </c>
    </row>
    <row r="7864" spans="2:3" x14ac:dyDescent="0.25">
      <c r="B7864" s="250">
        <v>7801</v>
      </c>
      <c r="C7864" s="249">
        <v>131.08246065312517</v>
      </c>
    </row>
    <row r="7865" spans="2:3" x14ac:dyDescent="0.25">
      <c r="B7865" s="250">
        <v>7802</v>
      </c>
      <c r="C7865" s="249">
        <v>108.24609050091892</v>
      </c>
    </row>
    <row r="7866" spans="2:3" x14ac:dyDescent="0.25">
      <c r="B7866" s="250">
        <v>7803</v>
      </c>
      <c r="C7866" s="249">
        <v>107.05893061604462</v>
      </c>
    </row>
    <row r="7867" spans="2:3" x14ac:dyDescent="0.25">
      <c r="B7867" s="250">
        <v>7804</v>
      </c>
      <c r="C7867" s="249">
        <v>121.71930569794408</v>
      </c>
    </row>
    <row r="7868" spans="2:3" x14ac:dyDescent="0.25">
      <c r="B7868" s="250">
        <v>7805</v>
      </c>
      <c r="C7868" s="249">
        <v>108.05298911658038</v>
      </c>
    </row>
    <row r="7869" spans="2:3" x14ac:dyDescent="0.25">
      <c r="B7869" s="250">
        <v>7806</v>
      </c>
      <c r="C7869" s="249">
        <v>124.6751112692138</v>
      </c>
    </row>
    <row r="7870" spans="2:3" x14ac:dyDescent="0.25">
      <c r="B7870" s="250">
        <v>7807</v>
      </c>
      <c r="C7870" s="249">
        <v>164.75930794452483</v>
      </c>
    </row>
    <row r="7871" spans="2:3" x14ac:dyDescent="0.25">
      <c r="B7871" s="250">
        <v>7808</v>
      </c>
      <c r="C7871" s="249">
        <v>150.10178677429371</v>
      </c>
    </row>
    <row r="7872" spans="2:3" x14ac:dyDescent="0.25">
      <c r="B7872" s="250">
        <v>7809</v>
      </c>
      <c r="C7872" s="249">
        <v>121.76340441428826</v>
      </c>
    </row>
    <row r="7873" spans="2:3" x14ac:dyDescent="0.25">
      <c r="B7873" s="250">
        <v>7810</v>
      </c>
      <c r="C7873" s="249">
        <v>142.1073448515875</v>
      </c>
    </row>
    <row r="7874" spans="2:3" x14ac:dyDescent="0.25">
      <c r="B7874" s="250">
        <v>7811</v>
      </c>
      <c r="C7874" s="249">
        <v>119.05863500249953</v>
      </c>
    </row>
    <row r="7875" spans="2:3" x14ac:dyDescent="0.25">
      <c r="B7875" s="250">
        <v>7812</v>
      </c>
      <c r="C7875" s="249">
        <v>124.74240194159567</v>
      </c>
    </row>
    <row r="7876" spans="2:3" x14ac:dyDescent="0.25">
      <c r="B7876" s="250">
        <v>7813</v>
      </c>
      <c r="C7876" s="249">
        <v>80.109262803523308</v>
      </c>
    </row>
    <row r="7877" spans="2:3" x14ac:dyDescent="0.25">
      <c r="B7877" s="250">
        <v>7814</v>
      </c>
      <c r="C7877" s="249">
        <v>100.04816472319015</v>
      </c>
    </row>
    <row r="7878" spans="2:3" x14ac:dyDescent="0.25">
      <c r="B7878" s="250">
        <v>7815</v>
      </c>
      <c r="C7878" s="249">
        <v>125.67582584920466</v>
      </c>
    </row>
    <row r="7879" spans="2:3" x14ac:dyDescent="0.25">
      <c r="B7879" s="250">
        <v>7816</v>
      </c>
      <c r="C7879" s="249">
        <v>142.30033624220525</v>
      </c>
    </row>
    <row r="7880" spans="2:3" x14ac:dyDescent="0.25">
      <c r="B7880" s="250">
        <v>7817</v>
      </c>
      <c r="C7880" s="249">
        <v>107.44622899703533</v>
      </c>
    </row>
    <row r="7881" spans="2:3" x14ac:dyDescent="0.25">
      <c r="B7881" s="250">
        <v>7818</v>
      </c>
      <c r="C7881" s="249">
        <v>102.57549079048945</v>
      </c>
    </row>
    <row r="7882" spans="2:3" x14ac:dyDescent="0.25">
      <c r="B7882" s="250">
        <v>7819</v>
      </c>
      <c r="C7882" s="249">
        <v>143.76576393166195</v>
      </c>
    </row>
    <row r="7883" spans="2:3" x14ac:dyDescent="0.25">
      <c r="B7883" s="250">
        <v>7820</v>
      </c>
      <c r="C7883" s="249">
        <v>101.08594662987176</v>
      </c>
    </row>
    <row r="7884" spans="2:3" x14ac:dyDescent="0.25">
      <c r="B7884" s="250">
        <v>7821</v>
      </c>
      <c r="C7884" s="249">
        <v>163.8018361299761</v>
      </c>
    </row>
    <row r="7885" spans="2:3" x14ac:dyDescent="0.25">
      <c r="B7885" s="250">
        <v>7822</v>
      </c>
      <c r="C7885" s="249">
        <v>131.37464675263482</v>
      </c>
    </row>
    <row r="7886" spans="2:3" x14ac:dyDescent="0.25">
      <c r="B7886" s="250">
        <v>7823</v>
      </c>
      <c r="C7886" s="249">
        <v>109.08735998406573</v>
      </c>
    </row>
    <row r="7887" spans="2:3" x14ac:dyDescent="0.25">
      <c r="B7887" s="250">
        <v>7824</v>
      </c>
      <c r="C7887" s="249">
        <v>156.54421674792098</v>
      </c>
    </row>
    <row r="7888" spans="2:3" x14ac:dyDescent="0.25">
      <c r="B7888" s="250">
        <v>7825</v>
      </c>
      <c r="C7888" s="249">
        <v>128.21292788937473</v>
      </c>
    </row>
    <row r="7889" spans="2:3" x14ac:dyDescent="0.25">
      <c r="B7889" s="250">
        <v>7826</v>
      </c>
      <c r="C7889" s="249">
        <v>111.67386209050458</v>
      </c>
    </row>
    <row r="7890" spans="2:3" x14ac:dyDescent="0.25">
      <c r="B7890" s="250">
        <v>7827</v>
      </c>
      <c r="C7890" s="249">
        <v>152.51091544486096</v>
      </c>
    </row>
    <row r="7891" spans="2:3" x14ac:dyDescent="0.25">
      <c r="B7891" s="250">
        <v>7828</v>
      </c>
      <c r="C7891" s="249">
        <v>111.57147218250887</v>
      </c>
    </row>
    <row r="7892" spans="2:3" x14ac:dyDescent="0.25">
      <c r="B7892" s="250">
        <v>7829</v>
      </c>
      <c r="C7892" s="249">
        <v>143.46746534791794</v>
      </c>
    </row>
    <row r="7893" spans="2:3" x14ac:dyDescent="0.25">
      <c r="B7893" s="250">
        <v>7830</v>
      </c>
      <c r="C7893" s="249">
        <v>100.13971058897536</v>
      </c>
    </row>
    <row r="7894" spans="2:3" x14ac:dyDescent="0.25">
      <c r="B7894" s="250">
        <v>7831</v>
      </c>
      <c r="C7894" s="249">
        <v>120.18525966389225</v>
      </c>
    </row>
    <row r="7895" spans="2:3" x14ac:dyDescent="0.25">
      <c r="B7895" s="250">
        <v>7832</v>
      </c>
      <c r="C7895" s="249">
        <v>142.19208369393061</v>
      </c>
    </row>
    <row r="7896" spans="2:3" x14ac:dyDescent="0.25">
      <c r="B7896" s="250">
        <v>7833</v>
      </c>
      <c r="C7896" s="249">
        <v>104.39338763147859</v>
      </c>
    </row>
    <row r="7897" spans="2:3" x14ac:dyDescent="0.25">
      <c r="B7897" s="250">
        <v>7834</v>
      </c>
      <c r="C7897" s="249">
        <v>98.156360566396785</v>
      </c>
    </row>
    <row r="7898" spans="2:3" x14ac:dyDescent="0.25">
      <c r="B7898" s="250">
        <v>7835</v>
      </c>
      <c r="C7898" s="249">
        <v>105.96857441480161</v>
      </c>
    </row>
    <row r="7899" spans="2:3" x14ac:dyDescent="0.25">
      <c r="B7899" s="250">
        <v>7836</v>
      </c>
      <c r="C7899" s="249">
        <v>106.0544660164302</v>
      </c>
    </row>
    <row r="7900" spans="2:3" x14ac:dyDescent="0.25">
      <c r="B7900" s="250">
        <v>7837</v>
      </c>
      <c r="C7900" s="249">
        <v>73.466238534250181</v>
      </c>
    </row>
    <row r="7901" spans="2:3" x14ac:dyDescent="0.25">
      <c r="B7901" s="250">
        <v>7838</v>
      </c>
      <c r="C7901" s="249">
        <v>113.32940092697591</v>
      </c>
    </row>
    <row r="7902" spans="2:3" x14ac:dyDescent="0.25">
      <c r="B7902" s="250">
        <v>7839</v>
      </c>
      <c r="C7902" s="249">
        <v>134.52341199552171</v>
      </c>
    </row>
    <row r="7903" spans="2:3" x14ac:dyDescent="0.25">
      <c r="B7903" s="250">
        <v>7840</v>
      </c>
      <c r="C7903" s="249">
        <v>120.26801470967864</v>
      </c>
    </row>
    <row r="7904" spans="2:3" x14ac:dyDescent="0.25">
      <c r="B7904" s="250">
        <v>7841</v>
      </c>
      <c r="C7904" s="249">
        <v>145.71849612536494</v>
      </c>
    </row>
    <row r="7905" spans="2:3" x14ac:dyDescent="0.25">
      <c r="B7905" s="250">
        <v>7842</v>
      </c>
      <c r="C7905" s="249">
        <v>131.01087059585524</v>
      </c>
    </row>
    <row r="7906" spans="2:3" x14ac:dyDescent="0.25">
      <c r="B7906" s="250">
        <v>7843</v>
      </c>
      <c r="C7906" s="249">
        <v>31.204323792768193</v>
      </c>
    </row>
    <row r="7907" spans="2:3" x14ac:dyDescent="0.25">
      <c r="B7907" s="250">
        <v>7844</v>
      </c>
      <c r="C7907" s="249">
        <v>127.50106342678939</v>
      </c>
    </row>
    <row r="7908" spans="2:3" x14ac:dyDescent="0.25">
      <c r="B7908" s="250">
        <v>7845</v>
      </c>
      <c r="C7908" s="249">
        <v>137.5981963514692</v>
      </c>
    </row>
    <row r="7909" spans="2:3" x14ac:dyDescent="0.25">
      <c r="B7909" s="250">
        <v>7846</v>
      </c>
      <c r="C7909" s="249">
        <v>111.88840209446936</v>
      </c>
    </row>
    <row r="7910" spans="2:3" x14ac:dyDescent="0.25">
      <c r="B7910" s="250">
        <v>7847</v>
      </c>
      <c r="C7910" s="249">
        <v>74.739084572216797</v>
      </c>
    </row>
    <row r="7911" spans="2:3" x14ac:dyDescent="0.25">
      <c r="B7911" s="250">
        <v>7848</v>
      </c>
      <c r="C7911" s="249">
        <v>139.92346017619744</v>
      </c>
    </row>
    <row r="7912" spans="2:3" x14ac:dyDescent="0.25">
      <c r="B7912" s="250">
        <v>7849</v>
      </c>
      <c r="C7912" s="249">
        <v>125.92595587808762</v>
      </c>
    </row>
    <row r="7913" spans="2:3" x14ac:dyDescent="0.25">
      <c r="B7913" s="250">
        <v>7850</v>
      </c>
      <c r="C7913" s="249">
        <v>140.15010346093109</v>
      </c>
    </row>
    <row r="7914" spans="2:3" x14ac:dyDescent="0.25">
      <c r="B7914" s="250">
        <v>7851</v>
      </c>
      <c r="C7914" s="249">
        <v>138.12357782593887</v>
      </c>
    </row>
    <row r="7915" spans="2:3" x14ac:dyDescent="0.25">
      <c r="B7915" s="250">
        <v>7852</v>
      </c>
      <c r="C7915" s="249">
        <v>150.50373486336764</v>
      </c>
    </row>
    <row r="7916" spans="2:3" x14ac:dyDescent="0.25">
      <c r="B7916" s="250">
        <v>7853</v>
      </c>
      <c r="C7916" s="249">
        <v>152.98098155826858</v>
      </c>
    </row>
    <row r="7917" spans="2:3" x14ac:dyDescent="0.25">
      <c r="B7917" s="250">
        <v>7854</v>
      </c>
      <c r="C7917" s="249">
        <v>126.15662904007615</v>
      </c>
    </row>
    <row r="7918" spans="2:3" x14ac:dyDescent="0.25">
      <c r="B7918" s="250">
        <v>7855</v>
      </c>
      <c r="C7918" s="249">
        <v>98.126167414506313</v>
      </c>
    </row>
    <row r="7919" spans="2:3" x14ac:dyDescent="0.25">
      <c r="B7919" s="250">
        <v>7856</v>
      </c>
      <c r="C7919" s="249">
        <v>133.68107307050676</v>
      </c>
    </row>
    <row r="7920" spans="2:3" x14ac:dyDescent="0.25">
      <c r="B7920" s="250">
        <v>7857</v>
      </c>
      <c r="C7920" s="249">
        <v>94.45672073851172</v>
      </c>
    </row>
    <row r="7921" spans="2:3" x14ac:dyDescent="0.25">
      <c r="B7921" s="250">
        <v>7858</v>
      </c>
      <c r="C7921" s="249">
        <v>101.78417493720468</v>
      </c>
    </row>
    <row r="7922" spans="2:3" x14ac:dyDescent="0.25">
      <c r="B7922" s="250">
        <v>7859</v>
      </c>
      <c r="C7922" s="249">
        <v>109.67135615918941</v>
      </c>
    </row>
    <row r="7923" spans="2:3" x14ac:dyDescent="0.25">
      <c r="B7923" s="250">
        <v>7860</v>
      </c>
      <c r="C7923" s="249">
        <v>143.42883359881074</v>
      </c>
    </row>
    <row r="7924" spans="2:3" x14ac:dyDescent="0.25">
      <c r="B7924" s="250">
        <v>7861</v>
      </c>
      <c r="C7924" s="249">
        <v>116.30907171445671</v>
      </c>
    </row>
    <row r="7925" spans="2:3" x14ac:dyDescent="0.25">
      <c r="B7925" s="250">
        <v>7862</v>
      </c>
      <c r="C7925" s="249">
        <v>106.56884980458685</v>
      </c>
    </row>
    <row r="7926" spans="2:3" x14ac:dyDescent="0.25">
      <c r="B7926" s="250">
        <v>7863</v>
      </c>
      <c r="C7926" s="249">
        <v>68.693756412065198</v>
      </c>
    </row>
    <row r="7927" spans="2:3" x14ac:dyDescent="0.25">
      <c r="B7927" s="250">
        <v>7864</v>
      </c>
      <c r="C7927" s="249">
        <v>127.85193110810566</v>
      </c>
    </row>
    <row r="7928" spans="2:3" x14ac:dyDescent="0.25">
      <c r="B7928" s="250">
        <v>7865</v>
      </c>
      <c r="C7928" s="249">
        <v>111.73130319413593</v>
      </c>
    </row>
    <row r="7929" spans="2:3" x14ac:dyDescent="0.25">
      <c r="B7929" s="250">
        <v>7866</v>
      </c>
      <c r="C7929" s="249">
        <v>104.79439924556188</v>
      </c>
    </row>
    <row r="7930" spans="2:3" x14ac:dyDescent="0.25">
      <c r="B7930" s="250">
        <v>7867</v>
      </c>
      <c r="C7930" s="249">
        <v>100.71816176744555</v>
      </c>
    </row>
    <row r="7931" spans="2:3" x14ac:dyDescent="0.25">
      <c r="B7931" s="250">
        <v>7868</v>
      </c>
      <c r="C7931" s="249">
        <v>108.92529791783346</v>
      </c>
    </row>
    <row r="7932" spans="2:3" x14ac:dyDescent="0.25">
      <c r="B7932" s="250">
        <v>7869</v>
      </c>
      <c r="C7932" s="249">
        <v>114.80821431695895</v>
      </c>
    </row>
    <row r="7933" spans="2:3" x14ac:dyDescent="0.25">
      <c r="B7933" s="250">
        <v>7870</v>
      </c>
      <c r="C7933" s="249">
        <v>112.79139778686051</v>
      </c>
    </row>
    <row r="7934" spans="2:3" x14ac:dyDescent="0.25">
      <c r="B7934" s="250">
        <v>7871</v>
      </c>
      <c r="C7934" s="249">
        <v>107.57754831403069</v>
      </c>
    </row>
    <row r="7935" spans="2:3" x14ac:dyDescent="0.25">
      <c r="B7935" s="250">
        <v>7872</v>
      </c>
      <c r="C7935" s="249">
        <v>176.05395470496228</v>
      </c>
    </row>
    <row r="7936" spans="2:3" x14ac:dyDescent="0.25">
      <c r="B7936" s="250">
        <v>7873</v>
      </c>
      <c r="C7936" s="249">
        <v>85.561966955033839</v>
      </c>
    </row>
    <row r="7937" spans="2:3" x14ac:dyDescent="0.25">
      <c r="B7937" s="250">
        <v>7874</v>
      </c>
      <c r="C7937" s="249">
        <v>116.57565524177862</v>
      </c>
    </row>
    <row r="7938" spans="2:3" x14ac:dyDescent="0.25">
      <c r="B7938" s="250">
        <v>7875</v>
      </c>
      <c r="C7938" s="249">
        <v>143.6591737165113</v>
      </c>
    </row>
    <row r="7939" spans="2:3" x14ac:dyDescent="0.25">
      <c r="B7939" s="250">
        <v>7876</v>
      </c>
      <c r="C7939" s="249">
        <v>162.10507262320982</v>
      </c>
    </row>
    <row r="7940" spans="2:3" x14ac:dyDescent="0.25">
      <c r="B7940" s="250">
        <v>7877</v>
      </c>
      <c r="C7940" s="249">
        <v>115.36468436513636</v>
      </c>
    </row>
    <row r="7941" spans="2:3" x14ac:dyDescent="0.25">
      <c r="B7941" s="250">
        <v>7878</v>
      </c>
      <c r="C7941" s="249">
        <v>96.516074464237576</v>
      </c>
    </row>
    <row r="7942" spans="2:3" x14ac:dyDescent="0.25">
      <c r="B7942" s="250">
        <v>7879</v>
      </c>
      <c r="C7942" s="249">
        <v>106.64306777439995</v>
      </c>
    </row>
    <row r="7943" spans="2:3" x14ac:dyDescent="0.25">
      <c r="B7943" s="250">
        <v>7880</v>
      </c>
      <c r="C7943" s="249">
        <v>71.825969213403738</v>
      </c>
    </row>
    <row r="7944" spans="2:3" x14ac:dyDescent="0.25">
      <c r="B7944" s="250">
        <v>7881</v>
      </c>
      <c r="C7944" s="249">
        <v>127.3215738276856</v>
      </c>
    </row>
    <row r="7945" spans="2:3" x14ac:dyDescent="0.25">
      <c r="B7945" s="250">
        <v>7882</v>
      </c>
      <c r="C7945" s="249">
        <v>138.21612247961346</v>
      </c>
    </row>
    <row r="7946" spans="2:3" x14ac:dyDescent="0.25">
      <c r="B7946" s="250">
        <v>7883</v>
      </c>
      <c r="C7946" s="249">
        <v>86.955389199047147</v>
      </c>
    </row>
    <row r="7947" spans="2:3" x14ac:dyDescent="0.25">
      <c r="B7947" s="250">
        <v>7884</v>
      </c>
      <c r="C7947" s="249">
        <v>104.06642763873279</v>
      </c>
    </row>
    <row r="7948" spans="2:3" x14ac:dyDescent="0.25">
      <c r="B7948" s="250">
        <v>7885</v>
      </c>
      <c r="C7948" s="249">
        <v>60.221285012565303</v>
      </c>
    </row>
    <row r="7949" spans="2:3" x14ac:dyDescent="0.25">
      <c r="B7949" s="250">
        <v>7886</v>
      </c>
      <c r="C7949" s="249">
        <v>107.06677939581523</v>
      </c>
    </row>
    <row r="7950" spans="2:3" x14ac:dyDescent="0.25">
      <c r="B7950" s="250">
        <v>7887</v>
      </c>
      <c r="C7950" s="249">
        <v>149.71624581370051</v>
      </c>
    </row>
    <row r="7951" spans="2:3" x14ac:dyDescent="0.25">
      <c r="B7951" s="250">
        <v>7888</v>
      </c>
      <c r="C7951" s="249">
        <v>130.29300219042818</v>
      </c>
    </row>
    <row r="7952" spans="2:3" x14ac:dyDescent="0.25">
      <c r="B7952" s="250">
        <v>7889</v>
      </c>
      <c r="C7952" s="249">
        <v>132.76828582866554</v>
      </c>
    </row>
    <row r="7953" spans="2:3" x14ac:dyDescent="0.25">
      <c r="B7953" s="250">
        <v>7890</v>
      </c>
      <c r="C7953" s="249">
        <v>102.22680996531459</v>
      </c>
    </row>
    <row r="7954" spans="2:3" x14ac:dyDescent="0.25">
      <c r="B7954" s="250">
        <v>7891</v>
      </c>
      <c r="C7954" s="249">
        <v>109.47104485450483</v>
      </c>
    </row>
    <row r="7955" spans="2:3" x14ac:dyDescent="0.25">
      <c r="B7955" s="250">
        <v>7892</v>
      </c>
      <c r="C7955" s="249">
        <v>138.74404061352283</v>
      </c>
    </row>
    <row r="7956" spans="2:3" x14ac:dyDescent="0.25">
      <c r="B7956" s="250">
        <v>7893</v>
      </c>
      <c r="C7956" s="249">
        <v>107.17350091414119</v>
      </c>
    </row>
    <row r="7957" spans="2:3" x14ac:dyDescent="0.25">
      <c r="B7957" s="250">
        <v>7894</v>
      </c>
      <c r="C7957" s="249">
        <v>117.37878236518246</v>
      </c>
    </row>
    <row r="7958" spans="2:3" x14ac:dyDescent="0.25">
      <c r="B7958" s="250">
        <v>7895</v>
      </c>
      <c r="C7958" s="249">
        <v>115.14012822933212</v>
      </c>
    </row>
    <row r="7959" spans="2:3" x14ac:dyDescent="0.25">
      <c r="B7959" s="250">
        <v>7896</v>
      </c>
      <c r="C7959" s="249">
        <v>147.98730675835307</v>
      </c>
    </row>
    <row r="7960" spans="2:3" x14ac:dyDescent="0.25">
      <c r="B7960" s="250">
        <v>7897</v>
      </c>
      <c r="C7960" s="249">
        <v>112.49389945274609</v>
      </c>
    </row>
    <row r="7961" spans="2:3" x14ac:dyDescent="0.25">
      <c r="B7961" s="250">
        <v>7898</v>
      </c>
      <c r="C7961" s="249">
        <v>126.44855946524227</v>
      </c>
    </row>
    <row r="7962" spans="2:3" x14ac:dyDescent="0.25">
      <c r="B7962" s="250">
        <v>7899</v>
      </c>
      <c r="C7962" s="249">
        <v>124.26321950070286</v>
      </c>
    </row>
    <row r="7963" spans="2:3" x14ac:dyDescent="0.25">
      <c r="B7963" s="250">
        <v>7900</v>
      </c>
      <c r="C7963" s="249">
        <v>165.27974756406448</v>
      </c>
    </row>
    <row r="7964" spans="2:3" x14ac:dyDescent="0.25">
      <c r="B7964" s="250">
        <v>7901</v>
      </c>
      <c r="C7964" s="249">
        <v>74.006330866679576</v>
      </c>
    </row>
    <row r="7965" spans="2:3" x14ac:dyDescent="0.25">
      <c r="B7965" s="250">
        <v>7902</v>
      </c>
      <c r="C7965" s="249">
        <v>154.02693343469826</v>
      </c>
    </row>
    <row r="7966" spans="2:3" x14ac:dyDescent="0.25">
      <c r="B7966" s="250">
        <v>7903</v>
      </c>
      <c r="C7966" s="249">
        <v>91.682691973672007</v>
      </c>
    </row>
    <row r="7967" spans="2:3" x14ac:dyDescent="0.25">
      <c r="B7967" s="250">
        <v>7904</v>
      </c>
      <c r="C7967" s="249">
        <v>90.004257454375761</v>
      </c>
    </row>
    <row r="7968" spans="2:3" x14ac:dyDescent="0.25">
      <c r="B7968" s="250">
        <v>7905</v>
      </c>
      <c r="C7968" s="249">
        <v>87.070021233279178</v>
      </c>
    </row>
    <row r="7969" spans="2:3" x14ac:dyDescent="0.25">
      <c r="B7969" s="250">
        <v>7906</v>
      </c>
      <c r="C7969" s="249">
        <v>137.11324150144154</v>
      </c>
    </row>
    <row r="7970" spans="2:3" x14ac:dyDescent="0.25">
      <c r="B7970" s="250">
        <v>7907</v>
      </c>
      <c r="C7970" s="249">
        <v>148.83590535469222</v>
      </c>
    </row>
    <row r="7971" spans="2:3" x14ac:dyDescent="0.25">
      <c r="B7971" s="250">
        <v>7908</v>
      </c>
      <c r="C7971" s="249">
        <v>107.82393969400064</v>
      </c>
    </row>
    <row r="7972" spans="2:3" x14ac:dyDescent="0.25">
      <c r="B7972" s="250">
        <v>7909</v>
      </c>
      <c r="C7972" s="249">
        <v>118.28055408779781</v>
      </c>
    </row>
    <row r="7973" spans="2:3" x14ac:dyDescent="0.25">
      <c r="B7973" s="250">
        <v>7910</v>
      </c>
      <c r="C7973" s="249">
        <v>94.630142779672383</v>
      </c>
    </row>
    <row r="7974" spans="2:3" x14ac:dyDescent="0.25">
      <c r="B7974" s="250">
        <v>7911</v>
      </c>
      <c r="C7974" s="249">
        <v>157.20482902712573</v>
      </c>
    </row>
    <row r="7975" spans="2:3" x14ac:dyDescent="0.25">
      <c r="B7975" s="250">
        <v>7912</v>
      </c>
      <c r="C7975" s="249">
        <v>58.092007198100518</v>
      </c>
    </row>
    <row r="7976" spans="2:3" x14ac:dyDescent="0.25">
      <c r="B7976" s="250">
        <v>7913</v>
      </c>
      <c r="C7976" s="249">
        <v>128.7949698399419</v>
      </c>
    </row>
    <row r="7977" spans="2:3" x14ac:dyDescent="0.25">
      <c r="B7977" s="250">
        <v>7914</v>
      </c>
      <c r="C7977" s="249">
        <v>124.28266008195894</v>
      </c>
    </row>
    <row r="7978" spans="2:3" x14ac:dyDescent="0.25">
      <c r="B7978" s="250">
        <v>7915</v>
      </c>
      <c r="C7978" s="249">
        <v>95.664421215193642</v>
      </c>
    </row>
    <row r="7979" spans="2:3" x14ac:dyDescent="0.25">
      <c r="B7979" s="250">
        <v>7916</v>
      </c>
      <c r="C7979" s="249">
        <v>110.16430435742829</v>
      </c>
    </row>
    <row r="7980" spans="2:3" x14ac:dyDescent="0.25">
      <c r="B7980" s="250">
        <v>7917</v>
      </c>
      <c r="C7980" s="249">
        <v>143.3611000146353</v>
      </c>
    </row>
    <row r="7981" spans="2:3" x14ac:dyDescent="0.25">
      <c r="B7981" s="250">
        <v>7918</v>
      </c>
      <c r="C7981" s="249">
        <v>133.89749278687489</v>
      </c>
    </row>
    <row r="7982" spans="2:3" x14ac:dyDescent="0.25">
      <c r="B7982" s="250">
        <v>7919</v>
      </c>
      <c r="C7982" s="249">
        <v>84.97632725674903</v>
      </c>
    </row>
    <row r="7983" spans="2:3" x14ac:dyDescent="0.25">
      <c r="B7983" s="250">
        <v>7920</v>
      </c>
      <c r="C7983" s="249">
        <v>105.10271407699386</v>
      </c>
    </row>
    <row r="7984" spans="2:3" x14ac:dyDescent="0.25">
      <c r="B7984" s="250">
        <v>7921</v>
      </c>
      <c r="C7984" s="249">
        <v>79.788880927987606</v>
      </c>
    </row>
    <row r="7985" spans="2:3" x14ac:dyDescent="0.25">
      <c r="B7985" s="250">
        <v>7922</v>
      </c>
      <c r="C7985" s="249">
        <v>151.51203270910989</v>
      </c>
    </row>
    <row r="7986" spans="2:3" x14ac:dyDescent="0.25">
      <c r="B7986" s="250">
        <v>7923</v>
      </c>
      <c r="C7986" s="249">
        <v>89.762793427250443</v>
      </c>
    </row>
    <row r="7987" spans="2:3" x14ac:dyDescent="0.25">
      <c r="B7987" s="250">
        <v>7924</v>
      </c>
      <c r="C7987" s="249">
        <v>116.65030732588932</v>
      </c>
    </row>
    <row r="7988" spans="2:3" x14ac:dyDescent="0.25">
      <c r="B7988" s="250">
        <v>7925</v>
      </c>
      <c r="C7988" s="249">
        <v>131.10354866615907</v>
      </c>
    </row>
    <row r="7989" spans="2:3" x14ac:dyDescent="0.25">
      <c r="B7989" s="250">
        <v>7926</v>
      </c>
      <c r="C7989" s="249">
        <v>125.0776816843367</v>
      </c>
    </row>
    <row r="7990" spans="2:3" x14ac:dyDescent="0.25">
      <c r="B7990" s="250">
        <v>7927</v>
      </c>
      <c r="C7990" s="249">
        <v>96.691009039207984</v>
      </c>
    </row>
    <row r="7991" spans="2:3" x14ac:dyDescent="0.25">
      <c r="B7991" s="250">
        <v>7928</v>
      </c>
      <c r="C7991" s="249">
        <v>135.64403139425053</v>
      </c>
    </row>
    <row r="7992" spans="2:3" x14ac:dyDescent="0.25">
      <c r="B7992" s="250">
        <v>7929</v>
      </c>
      <c r="C7992" s="249">
        <v>121.20002855048998</v>
      </c>
    </row>
    <row r="7993" spans="2:3" x14ac:dyDescent="0.25">
      <c r="B7993" s="250">
        <v>7930</v>
      </c>
      <c r="C7993" s="249">
        <v>125.44010640343978</v>
      </c>
    </row>
    <row r="7994" spans="2:3" x14ac:dyDescent="0.25">
      <c r="B7994" s="250">
        <v>7931</v>
      </c>
      <c r="C7994" s="249">
        <v>90.729888600178697</v>
      </c>
    </row>
    <row r="7995" spans="2:3" x14ac:dyDescent="0.25">
      <c r="B7995" s="250">
        <v>7932</v>
      </c>
      <c r="C7995" s="249">
        <v>122.24267229005937</v>
      </c>
    </row>
    <row r="7996" spans="2:3" x14ac:dyDescent="0.25">
      <c r="B7996" s="250">
        <v>7933</v>
      </c>
      <c r="C7996" s="249">
        <v>99.603509926990029</v>
      </c>
    </row>
    <row r="7997" spans="2:3" x14ac:dyDescent="0.25">
      <c r="B7997" s="250">
        <v>7934</v>
      </c>
      <c r="C7997" s="249">
        <v>122.45616527337249</v>
      </c>
    </row>
    <row r="7998" spans="2:3" x14ac:dyDescent="0.25">
      <c r="B7998" s="250">
        <v>7935</v>
      </c>
      <c r="C7998" s="249">
        <v>97.503198813449373</v>
      </c>
    </row>
    <row r="7999" spans="2:3" x14ac:dyDescent="0.25">
      <c r="B7999" s="250">
        <v>7936</v>
      </c>
      <c r="C7999" s="249">
        <v>102.72808708150363</v>
      </c>
    </row>
    <row r="8000" spans="2:3" x14ac:dyDescent="0.25">
      <c r="B8000" s="250">
        <v>7937</v>
      </c>
      <c r="C8000" s="249">
        <v>140.52546407733365</v>
      </c>
    </row>
    <row r="8001" spans="2:3" x14ac:dyDescent="0.25">
      <c r="B8001" s="250">
        <v>7938</v>
      </c>
      <c r="C8001" s="249">
        <v>69.90759796114078</v>
      </c>
    </row>
    <row r="8002" spans="2:3" x14ac:dyDescent="0.25">
      <c r="B8002" s="250">
        <v>7939</v>
      </c>
      <c r="C8002" s="249">
        <v>139.66209831512117</v>
      </c>
    </row>
    <row r="8003" spans="2:3" x14ac:dyDescent="0.25">
      <c r="B8003" s="250">
        <v>7940</v>
      </c>
      <c r="C8003" s="249">
        <v>146.03523592619484</v>
      </c>
    </row>
    <row r="8004" spans="2:3" x14ac:dyDescent="0.25">
      <c r="B8004" s="250">
        <v>7941</v>
      </c>
      <c r="C8004" s="249">
        <v>94.738715996392528</v>
      </c>
    </row>
    <row r="8005" spans="2:3" x14ac:dyDescent="0.25">
      <c r="B8005" s="250">
        <v>7942</v>
      </c>
      <c r="C8005" s="249">
        <v>117.46699379112967</v>
      </c>
    </row>
    <row r="8006" spans="2:3" x14ac:dyDescent="0.25">
      <c r="B8006" s="250">
        <v>7943</v>
      </c>
      <c r="C8006" s="249">
        <v>130.13881226232758</v>
      </c>
    </row>
    <row r="8007" spans="2:3" x14ac:dyDescent="0.25">
      <c r="B8007" s="250">
        <v>7944</v>
      </c>
      <c r="C8007" s="249">
        <v>130.36890526658888</v>
      </c>
    </row>
    <row r="8008" spans="2:3" x14ac:dyDescent="0.25">
      <c r="B8008" s="250">
        <v>7945</v>
      </c>
      <c r="C8008" s="249">
        <v>88.157535768451822</v>
      </c>
    </row>
    <row r="8009" spans="2:3" x14ac:dyDescent="0.25">
      <c r="B8009" s="250">
        <v>7946</v>
      </c>
      <c r="C8009" s="249">
        <v>131.44645665059517</v>
      </c>
    </row>
    <row r="8010" spans="2:3" x14ac:dyDescent="0.25">
      <c r="B8010" s="250">
        <v>7947</v>
      </c>
      <c r="C8010" s="249">
        <v>108.34435803591052</v>
      </c>
    </row>
    <row r="8011" spans="2:3" x14ac:dyDescent="0.25">
      <c r="B8011" s="250">
        <v>7948</v>
      </c>
      <c r="C8011" s="249">
        <v>109.51323905500398</v>
      </c>
    </row>
    <row r="8012" spans="2:3" x14ac:dyDescent="0.25">
      <c r="B8012" s="250">
        <v>7949</v>
      </c>
      <c r="C8012" s="249">
        <v>112.02655473443561</v>
      </c>
    </row>
    <row r="8013" spans="2:3" x14ac:dyDescent="0.25">
      <c r="B8013" s="250">
        <v>7950</v>
      </c>
      <c r="C8013" s="249">
        <v>88.72963528240065</v>
      </c>
    </row>
    <row r="8014" spans="2:3" x14ac:dyDescent="0.25">
      <c r="B8014" s="250">
        <v>7951</v>
      </c>
      <c r="C8014" s="249">
        <v>85.434251799395923</v>
      </c>
    </row>
    <row r="8015" spans="2:3" x14ac:dyDescent="0.25">
      <c r="B8015" s="250">
        <v>7952</v>
      </c>
      <c r="C8015" s="249">
        <v>152.52900833419773</v>
      </c>
    </row>
    <row r="8016" spans="2:3" x14ac:dyDescent="0.25">
      <c r="B8016" s="250">
        <v>7953</v>
      </c>
      <c r="C8016" s="249">
        <v>127.56120457274122</v>
      </c>
    </row>
    <row r="8017" spans="2:3" x14ac:dyDescent="0.25">
      <c r="B8017" s="250">
        <v>7954</v>
      </c>
      <c r="C8017" s="249">
        <v>111.35530055998197</v>
      </c>
    </row>
    <row r="8018" spans="2:3" x14ac:dyDescent="0.25">
      <c r="B8018" s="250">
        <v>7955</v>
      </c>
      <c r="C8018" s="249">
        <v>113.5921959419658</v>
      </c>
    </row>
    <row r="8019" spans="2:3" x14ac:dyDescent="0.25">
      <c r="B8019" s="250">
        <v>7956</v>
      </c>
      <c r="C8019" s="249">
        <v>100.72404832191631</v>
      </c>
    </row>
    <row r="8020" spans="2:3" x14ac:dyDescent="0.25">
      <c r="B8020" s="250">
        <v>7957</v>
      </c>
      <c r="C8020" s="249">
        <v>123.9629084675236</v>
      </c>
    </row>
    <row r="8021" spans="2:3" x14ac:dyDescent="0.25">
      <c r="B8021" s="250">
        <v>7958</v>
      </c>
      <c r="C8021" s="249">
        <v>151.22052626210535</v>
      </c>
    </row>
    <row r="8022" spans="2:3" x14ac:dyDescent="0.25">
      <c r="B8022" s="250">
        <v>7959</v>
      </c>
      <c r="C8022" s="249">
        <v>130.43616982402</v>
      </c>
    </row>
    <row r="8023" spans="2:3" x14ac:dyDescent="0.25">
      <c r="B8023" s="250">
        <v>7960</v>
      </c>
      <c r="C8023" s="249">
        <v>144.29789725836429</v>
      </c>
    </row>
    <row r="8024" spans="2:3" x14ac:dyDescent="0.25">
      <c r="B8024" s="250">
        <v>7961</v>
      </c>
      <c r="C8024" s="249">
        <v>171.93709811574058</v>
      </c>
    </row>
    <row r="8025" spans="2:3" x14ac:dyDescent="0.25">
      <c r="B8025" s="250">
        <v>7962</v>
      </c>
      <c r="C8025" s="249">
        <v>129.15101710370237</v>
      </c>
    </row>
    <row r="8026" spans="2:3" x14ac:dyDescent="0.25">
      <c r="B8026" s="250">
        <v>7963</v>
      </c>
      <c r="C8026" s="249">
        <v>119.94448286495316</v>
      </c>
    </row>
    <row r="8027" spans="2:3" x14ac:dyDescent="0.25">
      <c r="B8027" s="250">
        <v>7964</v>
      </c>
      <c r="C8027" s="249">
        <v>103.18267657996083</v>
      </c>
    </row>
    <row r="8028" spans="2:3" x14ac:dyDescent="0.25">
      <c r="B8028" s="250">
        <v>7965</v>
      </c>
      <c r="C8028" s="249">
        <v>96.108232146865618</v>
      </c>
    </row>
    <row r="8029" spans="2:3" x14ac:dyDescent="0.25">
      <c r="B8029" s="250">
        <v>7966</v>
      </c>
      <c r="C8029" s="249">
        <v>82.594805943574855</v>
      </c>
    </row>
    <row r="8030" spans="2:3" x14ac:dyDescent="0.25">
      <c r="B8030" s="250">
        <v>7967</v>
      </c>
      <c r="C8030" s="249">
        <v>142.045378230213</v>
      </c>
    </row>
    <row r="8031" spans="2:3" x14ac:dyDescent="0.25">
      <c r="B8031" s="250">
        <v>7968</v>
      </c>
      <c r="C8031" s="249">
        <v>129.09364690138756</v>
      </c>
    </row>
    <row r="8032" spans="2:3" x14ac:dyDescent="0.25">
      <c r="B8032" s="250">
        <v>7969</v>
      </c>
      <c r="C8032" s="249">
        <v>147.55062233067468</v>
      </c>
    </row>
    <row r="8033" spans="2:3" x14ac:dyDescent="0.25">
      <c r="B8033" s="250">
        <v>7970</v>
      </c>
      <c r="C8033" s="249">
        <v>118.12384762105999</v>
      </c>
    </row>
    <row r="8034" spans="2:3" x14ac:dyDescent="0.25">
      <c r="B8034" s="250">
        <v>7971</v>
      </c>
      <c r="C8034" s="249">
        <v>125.54299025086824</v>
      </c>
    </row>
    <row r="8035" spans="2:3" x14ac:dyDescent="0.25">
      <c r="B8035" s="250">
        <v>7972</v>
      </c>
      <c r="C8035" s="249">
        <v>121.79367980938659</v>
      </c>
    </row>
    <row r="8036" spans="2:3" x14ac:dyDescent="0.25">
      <c r="B8036" s="250">
        <v>7973</v>
      </c>
      <c r="C8036" s="249">
        <v>121.85767702200513</v>
      </c>
    </row>
    <row r="8037" spans="2:3" x14ac:dyDescent="0.25">
      <c r="B8037" s="250">
        <v>7974</v>
      </c>
      <c r="C8037" s="249">
        <v>138.79974715025227</v>
      </c>
    </row>
    <row r="8038" spans="2:3" x14ac:dyDescent="0.25">
      <c r="B8038" s="250">
        <v>7975</v>
      </c>
      <c r="C8038" s="249">
        <v>156.31001243502715</v>
      </c>
    </row>
    <row r="8039" spans="2:3" x14ac:dyDescent="0.25">
      <c r="B8039" s="250">
        <v>7976</v>
      </c>
      <c r="C8039" s="249">
        <v>129.49694719751105</v>
      </c>
    </row>
    <row r="8040" spans="2:3" x14ac:dyDescent="0.25">
      <c r="B8040" s="250">
        <v>7977</v>
      </c>
      <c r="C8040" s="249">
        <v>118.46260838516797</v>
      </c>
    </row>
    <row r="8041" spans="2:3" x14ac:dyDescent="0.25">
      <c r="B8041" s="250">
        <v>7978</v>
      </c>
      <c r="C8041" s="249">
        <v>77.704477855690527</v>
      </c>
    </row>
    <row r="8042" spans="2:3" x14ac:dyDescent="0.25">
      <c r="B8042" s="250">
        <v>7979</v>
      </c>
      <c r="C8042" s="249">
        <v>134.60649170529138</v>
      </c>
    </row>
    <row r="8043" spans="2:3" x14ac:dyDescent="0.25">
      <c r="B8043" s="250">
        <v>7980</v>
      </c>
      <c r="C8043" s="249">
        <v>108.25649398322138</v>
      </c>
    </row>
    <row r="8044" spans="2:3" x14ac:dyDescent="0.25">
      <c r="B8044" s="250">
        <v>7981</v>
      </c>
      <c r="C8044" s="249">
        <v>98.42207196120205</v>
      </c>
    </row>
    <row r="8045" spans="2:3" x14ac:dyDescent="0.25">
      <c r="B8045" s="250">
        <v>7982</v>
      </c>
      <c r="C8045" s="249">
        <v>163.03435815198156</v>
      </c>
    </row>
    <row r="8046" spans="2:3" x14ac:dyDescent="0.25">
      <c r="B8046" s="250">
        <v>7983</v>
      </c>
      <c r="C8046" s="249">
        <v>83.946607201547224</v>
      </c>
    </row>
    <row r="8047" spans="2:3" x14ac:dyDescent="0.25">
      <c r="B8047" s="250">
        <v>7984</v>
      </c>
      <c r="C8047" s="249">
        <v>131.5025790832141</v>
      </c>
    </row>
    <row r="8048" spans="2:3" x14ac:dyDescent="0.25">
      <c r="B8048" s="250">
        <v>7985</v>
      </c>
      <c r="C8048" s="249">
        <v>106.11816141138995</v>
      </c>
    </row>
    <row r="8049" spans="2:3" x14ac:dyDescent="0.25">
      <c r="B8049" s="250">
        <v>7986</v>
      </c>
      <c r="C8049" s="249">
        <v>64.313368481620799</v>
      </c>
    </row>
    <row r="8050" spans="2:3" x14ac:dyDescent="0.25">
      <c r="B8050" s="250">
        <v>7987</v>
      </c>
      <c r="C8050" s="249">
        <v>121.93078298684085</v>
      </c>
    </row>
    <row r="8051" spans="2:3" x14ac:dyDescent="0.25">
      <c r="B8051" s="250">
        <v>7988</v>
      </c>
      <c r="C8051" s="249">
        <v>71.565244846415339</v>
      </c>
    </row>
    <row r="8052" spans="2:3" x14ac:dyDescent="0.25">
      <c r="B8052" s="250">
        <v>7989</v>
      </c>
      <c r="C8052" s="249">
        <v>107.87872203322229</v>
      </c>
    </row>
    <row r="8053" spans="2:3" x14ac:dyDescent="0.25">
      <c r="B8053" s="250">
        <v>7990</v>
      </c>
      <c r="C8053" s="249">
        <v>126.8099695337165</v>
      </c>
    </row>
    <row r="8054" spans="2:3" x14ac:dyDescent="0.25">
      <c r="B8054" s="250">
        <v>7991</v>
      </c>
      <c r="C8054" s="249">
        <v>157.70649118912851</v>
      </c>
    </row>
    <row r="8055" spans="2:3" x14ac:dyDescent="0.25">
      <c r="B8055" s="250">
        <v>7992</v>
      </c>
      <c r="C8055" s="249">
        <v>138.94044907797468</v>
      </c>
    </row>
    <row r="8056" spans="2:3" x14ac:dyDescent="0.25">
      <c r="B8056" s="250">
        <v>7993</v>
      </c>
      <c r="C8056" s="249">
        <v>126.58201727774261</v>
      </c>
    </row>
    <row r="8057" spans="2:3" x14ac:dyDescent="0.25">
      <c r="B8057" s="250">
        <v>7994</v>
      </c>
      <c r="C8057" s="249">
        <v>112.83477806313151</v>
      </c>
    </row>
    <row r="8058" spans="2:3" x14ac:dyDescent="0.25">
      <c r="B8058" s="250">
        <v>7995</v>
      </c>
      <c r="C8058" s="249">
        <v>115.64936745880679</v>
      </c>
    </row>
    <row r="8059" spans="2:3" x14ac:dyDescent="0.25">
      <c r="B8059" s="250">
        <v>7996</v>
      </c>
      <c r="C8059" s="249">
        <v>93.64767562370001</v>
      </c>
    </row>
    <row r="8060" spans="2:3" x14ac:dyDescent="0.25">
      <c r="B8060" s="250">
        <v>7997</v>
      </c>
      <c r="C8060" s="249">
        <v>78.346664537643221</v>
      </c>
    </row>
    <row r="8061" spans="2:3" x14ac:dyDescent="0.25">
      <c r="B8061" s="250">
        <v>7998</v>
      </c>
      <c r="C8061" s="249">
        <v>142.58760756872005</v>
      </c>
    </row>
    <row r="8062" spans="2:3" x14ac:dyDescent="0.25">
      <c r="B8062" s="250">
        <v>7999</v>
      </c>
      <c r="C8062" s="249">
        <v>122.74775956138129</v>
      </c>
    </row>
    <row r="8063" spans="2:3" x14ac:dyDescent="0.25">
      <c r="B8063" s="250">
        <v>8000</v>
      </c>
      <c r="C8063" s="249">
        <v>125.99217045494238</v>
      </c>
    </row>
    <row r="8064" spans="2:3" x14ac:dyDescent="0.25">
      <c r="B8064" s="250">
        <v>8001</v>
      </c>
      <c r="C8064" s="249">
        <v>93.390732269090392</v>
      </c>
    </row>
    <row r="8065" spans="2:3" x14ac:dyDescent="0.25">
      <c r="B8065" s="250">
        <v>8002</v>
      </c>
      <c r="C8065" s="249">
        <v>77.763391324428369</v>
      </c>
    </row>
    <row r="8066" spans="2:3" x14ac:dyDescent="0.25">
      <c r="B8066" s="250">
        <v>8003</v>
      </c>
      <c r="C8066" s="249">
        <v>88.38008371170514</v>
      </c>
    </row>
    <row r="8067" spans="2:3" x14ac:dyDescent="0.25">
      <c r="B8067" s="250">
        <v>8004</v>
      </c>
      <c r="C8067" s="249">
        <v>95.456293423840293</v>
      </c>
    </row>
    <row r="8068" spans="2:3" x14ac:dyDescent="0.25">
      <c r="B8068" s="250">
        <v>8005</v>
      </c>
      <c r="C8068" s="249">
        <v>136.06653543246745</v>
      </c>
    </row>
    <row r="8069" spans="2:3" x14ac:dyDescent="0.25">
      <c r="B8069" s="250">
        <v>8006</v>
      </c>
      <c r="C8069" s="249">
        <v>134.01077759390091</v>
      </c>
    </row>
    <row r="8070" spans="2:3" x14ac:dyDescent="0.25">
      <c r="B8070" s="250">
        <v>8007</v>
      </c>
      <c r="C8070" s="249">
        <v>137.73335160927502</v>
      </c>
    </row>
    <row r="8071" spans="2:3" x14ac:dyDescent="0.25">
      <c r="B8071" s="250">
        <v>8008</v>
      </c>
      <c r="C8071" s="249">
        <v>128.16856444290946</v>
      </c>
    </row>
    <row r="8072" spans="2:3" x14ac:dyDescent="0.25">
      <c r="B8072" s="250">
        <v>8009</v>
      </c>
      <c r="C8072" s="249">
        <v>180.8369390257136</v>
      </c>
    </row>
    <row r="8073" spans="2:3" x14ac:dyDescent="0.25">
      <c r="B8073" s="250">
        <v>8010</v>
      </c>
      <c r="C8073" s="249">
        <v>173.90639344199781</v>
      </c>
    </row>
    <row r="8074" spans="2:3" x14ac:dyDescent="0.25">
      <c r="B8074" s="250">
        <v>8011</v>
      </c>
      <c r="C8074" s="249">
        <v>113.56319800878559</v>
      </c>
    </row>
    <row r="8075" spans="2:3" x14ac:dyDescent="0.25">
      <c r="B8075" s="250">
        <v>8012</v>
      </c>
      <c r="C8075" s="249">
        <v>134.56274677394455</v>
      </c>
    </row>
    <row r="8076" spans="2:3" x14ac:dyDescent="0.25">
      <c r="B8076" s="250">
        <v>8013</v>
      </c>
      <c r="C8076" s="249">
        <v>147.72167440391178</v>
      </c>
    </row>
    <row r="8077" spans="2:3" x14ac:dyDescent="0.25">
      <c r="B8077" s="250">
        <v>8014</v>
      </c>
      <c r="C8077" s="249">
        <v>116.5826205845182</v>
      </c>
    </row>
    <row r="8078" spans="2:3" x14ac:dyDescent="0.25">
      <c r="B8078" s="250">
        <v>8015</v>
      </c>
      <c r="C8078" s="249">
        <v>84.033119761207274</v>
      </c>
    </row>
    <row r="8079" spans="2:3" x14ac:dyDescent="0.25">
      <c r="B8079" s="250">
        <v>8016</v>
      </c>
      <c r="C8079" s="249">
        <v>150.68049397258878</v>
      </c>
    </row>
    <row r="8080" spans="2:3" x14ac:dyDescent="0.25">
      <c r="B8080" s="250">
        <v>8017</v>
      </c>
      <c r="C8080" s="249">
        <v>142.04684590268033</v>
      </c>
    </row>
    <row r="8081" spans="2:3" x14ac:dyDescent="0.25">
      <c r="B8081" s="250">
        <v>8018</v>
      </c>
      <c r="C8081" s="249">
        <v>113.95701713943542</v>
      </c>
    </row>
    <row r="8082" spans="2:3" x14ac:dyDescent="0.25">
      <c r="B8082" s="250">
        <v>8019</v>
      </c>
      <c r="C8082" s="249">
        <v>148.56425285865404</v>
      </c>
    </row>
    <row r="8083" spans="2:3" x14ac:dyDescent="0.25">
      <c r="B8083" s="250">
        <v>8020</v>
      </c>
      <c r="C8083" s="249">
        <v>116.49977095442445</v>
      </c>
    </row>
    <row r="8084" spans="2:3" x14ac:dyDescent="0.25">
      <c r="B8084" s="250">
        <v>8021</v>
      </c>
      <c r="C8084" s="249">
        <v>90.567582814997223</v>
      </c>
    </row>
    <row r="8085" spans="2:3" x14ac:dyDescent="0.25">
      <c r="B8085" s="250">
        <v>8022</v>
      </c>
      <c r="C8085" s="249">
        <v>86.156249281687863</v>
      </c>
    </row>
    <row r="8086" spans="2:3" x14ac:dyDescent="0.25">
      <c r="B8086" s="250">
        <v>8023</v>
      </c>
      <c r="C8086" s="249">
        <v>90.075301718230591</v>
      </c>
    </row>
    <row r="8087" spans="2:3" x14ac:dyDescent="0.25">
      <c r="B8087" s="250">
        <v>8024</v>
      </c>
      <c r="C8087" s="249">
        <v>121.36706299301844</v>
      </c>
    </row>
    <row r="8088" spans="2:3" x14ac:dyDescent="0.25">
      <c r="B8088" s="250">
        <v>8025</v>
      </c>
      <c r="C8088" s="249">
        <v>118.17821661574786</v>
      </c>
    </row>
    <row r="8089" spans="2:3" x14ac:dyDescent="0.25">
      <c r="B8089" s="250">
        <v>8026</v>
      </c>
      <c r="C8089" s="249">
        <v>78.416586270206807</v>
      </c>
    </row>
    <row r="8090" spans="2:3" x14ac:dyDescent="0.25">
      <c r="B8090" s="250">
        <v>8027</v>
      </c>
      <c r="C8090" s="249">
        <v>123.31630712508901</v>
      </c>
    </row>
    <row r="8091" spans="2:3" x14ac:dyDescent="0.25">
      <c r="B8091" s="250">
        <v>8028</v>
      </c>
      <c r="C8091" s="249">
        <v>131.98904585037289</v>
      </c>
    </row>
    <row r="8092" spans="2:3" x14ac:dyDescent="0.25">
      <c r="B8092" s="250">
        <v>8029</v>
      </c>
      <c r="C8092" s="249">
        <v>120.89851665777331</v>
      </c>
    </row>
    <row r="8093" spans="2:3" x14ac:dyDescent="0.25">
      <c r="B8093" s="250">
        <v>8030</v>
      </c>
      <c r="C8093" s="249">
        <v>105.32640850948374</v>
      </c>
    </row>
    <row r="8094" spans="2:3" x14ac:dyDescent="0.25">
      <c r="B8094" s="250">
        <v>8031</v>
      </c>
      <c r="C8094" s="249">
        <v>118.54315869371442</v>
      </c>
    </row>
    <row r="8095" spans="2:3" x14ac:dyDescent="0.25">
      <c r="B8095" s="250">
        <v>8032</v>
      </c>
      <c r="C8095" s="249">
        <v>142.29503996129236</v>
      </c>
    </row>
    <row r="8096" spans="2:3" x14ac:dyDescent="0.25">
      <c r="B8096" s="250">
        <v>8033</v>
      </c>
      <c r="C8096" s="249">
        <v>88.52496107115843</v>
      </c>
    </row>
    <row r="8097" spans="2:3" x14ac:dyDescent="0.25">
      <c r="B8097" s="250">
        <v>8034</v>
      </c>
      <c r="C8097" s="249">
        <v>139.09823604041642</v>
      </c>
    </row>
    <row r="8098" spans="2:3" x14ac:dyDescent="0.25">
      <c r="B8098" s="250">
        <v>8035</v>
      </c>
      <c r="C8098" s="249">
        <v>111.42077549606296</v>
      </c>
    </row>
    <row r="8099" spans="2:3" x14ac:dyDescent="0.25">
      <c r="B8099" s="250">
        <v>8036</v>
      </c>
      <c r="C8099" s="249">
        <v>130.67713294896231</v>
      </c>
    </row>
    <row r="8100" spans="2:3" x14ac:dyDescent="0.25">
      <c r="B8100" s="250">
        <v>8037</v>
      </c>
      <c r="C8100" s="249">
        <v>124.76029111766526</v>
      </c>
    </row>
    <row r="8101" spans="2:3" x14ac:dyDescent="0.25">
      <c r="B8101" s="250">
        <v>8038</v>
      </c>
      <c r="C8101" s="249">
        <v>121.97020122219034</v>
      </c>
    </row>
    <row r="8102" spans="2:3" x14ac:dyDescent="0.25">
      <c r="B8102" s="250">
        <v>8039</v>
      </c>
      <c r="C8102" s="249">
        <v>138.04225934786552</v>
      </c>
    </row>
    <row r="8103" spans="2:3" x14ac:dyDescent="0.25">
      <c r="B8103" s="250">
        <v>8040</v>
      </c>
      <c r="C8103" s="249">
        <v>98.731506063962001</v>
      </c>
    </row>
    <row r="8104" spans="2:3" x14ac:dyDescent="0.25">
      <c r="B8104" s="250">
        <v>8041</v>
      </c>
      <c r="C8104" s="249">
        <v>152.57101157299996</v>
      </c>
    </row>
    <row r="8105" spans="2:3" x14ac:dyDescent="0.25">
      <c r="B8105" s="250">
        <v>8042</v>
      </c>
      <c r="C8105" s="249">
        <v>132.26441992650172</v>
      </c>
    </row>
    <row r="8106" spans="2:3" x14ac:dyDescent="0.25">
      <c r="B8106" s="250">
        <v>8043</v>
      </c>
      <c r="C8106" s="249">
        <v>123.73782273462523</v>
      </c>
    </row>
    <row r="8107" spans="2:3" x14ac:dyDescent="0.25">
      <c r="B8107" s="250">
        <v>8044</v>
      </c>
      <c r="C8107" s="249">
        <v>165.1714690030328</v>
      </c>
    </row>
    <row r="8108" spans="2:3" x14ac:dyDescent="0.25">
      <c r="B8108" s="250">
        <v>8045</v>
      </c>
      <c r="C8108" s="249">
        <v>143.50596267837196</v>
      </c>
    </row>
    <row r="8109" spans="2:3" x14ac:dyDescent="0.25">
      <c r="B8109" s="250">
        <v>8046</v>
      </c>
      <c r="C8109" s="249">
        <v>97.378620826529684</v>
      </c>
    </row>
    <row r="8110" spans="2:3" x14ac:dyDescent="0.25">
      <c r="B8110" s="250">
        <v>8047</v>
      </c>
      <c r="C8110" s="249">
        <v>107.8539079358773</v>
      </c>
    </row>
    <row r="8111" spans="2:3" x14ac:dyDescent="0.25">
      <c r="B8111" s="250">
        <v>8048</v>
      </c>
      <c r="C8111" s="249">
        <v>98.762264371149939</v>
      </c>
    </row>
    <row r="8112" spans="2:3" x14ac:dyDescent="0.25">
      <c r="B8112" s="250">
        <v>8049</v>
      </c>
      <c r="C8112" s="249">
        <v>107.68313991564641</v>
      </c>
    </row>
    <row r="8113" spans="2:3" x14ac:dyDescent="0.25">
      <c r="B8113" s="250">
        <v>8050</v>
      </c>
      <c r="C8113" s="249">
        <v>113.48528959034184</v>
      </c>
    </row>
    <row r="8114" spans="2:3" x14ac:dyDescent="0.25">
      <c r="B8114" s="250">
        <v>8051</v>
      </c>
      <c r="C8114" s="249">
        <v>113.68937162287594</v>
      </c>
    </row>
    <row r="8115" spans="2:3" x14ac:dyDescent="0.25">
      <c r="B8115" s="250">
        <v>8052</v>
      </c>
      <c r="C8115" s="249">
        <v>141.00697349809212</v>
      </c>
    </row>
    <row r="8116" spans="2:3" x14ac:dyDescent="0.25">
      <c r="B8116" s="250">
        <v>8053</v>
      </c>
      <c r="C8116" s="249">
        <v>135.38137491431385</v>
      </c>
    </row>
    <row r="8117" spans="2:3" x14ac:dyDescent="0.25">
      <c r="B8117" s="250">
        <v>8054</v>
      </c>
      <c r="C8117" s="249">
        <v>115.77961753896007</v>
      </c>
    </row>
    <row r="8118" spans="2:3" x14ac:dyDescent="0.25">
      <c r="B8118" s="250">
        <v>8055</v>
      </c>
      <c r="C8118" s="249">
        <v>112.80187351833364</v>
      </c>
    </row>
    <row r="8119" spans="2:3" x14ac:dyDescent="0.25">
      <c r="B8119" s="250">
        <v>8056</v>
      </c>
      <c r="C8119" s="249">
        <v>146.90761409312884</v>
      </c>
    </row>
    <row r="8120" spans="2:3" x14ac:dyDescent="0.25">
      <c r="B8120" s="250">
        <v>8057</v>
      </c>
      <c r="C8120" s="249">
        <v>139.98952578348133</v>
      </c>
    </row>
    <row r="8121" spans="2:3" x14ac:dyDescent="0.25">
      <c r="B8121" s="250">
        <v>8058</v>
      </c>
      <c r="C8121" s="249">
        <v>125.23990655430968</v>
      </c>
    </row>
    <row r="8122" spans="2:3" x14ac:dyDescent="0.25">
      <c r="B8122" s="250">
        <v>8059</v>
      </c>
      <c r="C8122" s="249">
        <v>146.01945546500801</v>
      </c>
    </row>
    <row r="8123" spans="2:3" x14ac:dyDescent="0.25">
      <c r="B8123" s="250">
        <v>8060</v>
      </c>
      <c r="C8123" s="249">
        <v>86.98149671317617</v>
      </c>
    </row>
    <row r="8124" spans="2:3" x14ac:dyDescent="0.25">
      <c r="B8124" s="250">
        <v>8061</v>
      </c>
      <c r="C8124" s="249">
        <v>123.8576489463488</v>
      </c>
    </row>
    <row r="8125" spans="2:3" x14ac:dyDescent="0.25">
      <c r="B8125" s="250">
        <v>8062</v>
      </c>
      <c r="C8125" s="249">
        <v>142.57025114421336</v>
      </c>
    </row>
    <row r="8126" spans="2:3" x14ac:dyDescent="0.25">
      <c r="B8126" s="250">
        <v>8063</v>
      </c>
      <c r="C8126" s="249">
        <v>110.67452653735182</v>
      </c>
    </row>
    <row r="8127" spans="2:3" x14ac:dyDescent="0.25">
      <c r="B8127" s="250">
        <v>8064</v>
      </c>
      <c r="C8127" s="249">
        <v>145.69797108259493</v>
      </c>
    </row>
    <row r="8128" spans="2:3" x14ac:dyDescent="0.25">
      <c r="B8128" s="250">
        <v>8065</v>
      </c>
      <c r="C8128" s="249">
        <v>113.53060451018989</v>
      </c>
    </row>
    <row r="8129" spans="2:3" x14ac:dyDescent="0.25">
      <c r="B8129" s="250">
        <v>8066</v>
      </c>
      <c r="C8129" s="249">
        <v>121.1329722835257</v>
      </c>
    </row>
    <row r="8130" spans="2:3" x14ac:dyDescent="0.25">
      <c r="B8130" s="250">
        <v>8067</v>
      </c>
      <c r="C8130" s="249">
        <v>126.78172740572943</v>
      </c>
    </row>
    <row r="8131" spans="2:3" x14ac:dyDescent="0.25">
      <c r="B8131" s="250">
        <v>8068</v>
      </c>
      <c r="C8131" s="249">
        <v>156.59005856043194</v>
      </c>
    </row>
    <row r="8132" spans="2:3" x14ac:dyDescent="0.25">
      <c r="B8132" s="250">
        <v>8069</v>
      </c>
      <c r="C8132" s="249">
        <v>121.92823533906589</v>
      </c>
    </row>
    <row r="8133" spans="2:3" x14ac:dyDescent="0.25">
      <c r="B8133" s="250">
        <v>8070</v>
      </c>
      <c r="C8133" s="249">
        <v>98.373576117458356</v>
      </c>
    </row>
    <row r="8134" spans="2:3" x14ac:dyDescent="0.25">
      <c r="B8134" s="250">
        <v>8071</v>
      </c>
      <c r="C8134" s="249">
        <v>97.838135651107052</v>
      </c>
    </row>
    <row r="8135" spans="2:3" x14ac:dyDescent="0.25">
      <c r="B8135" s="250">
        <v>8072</v>
      </c>
      <c r="C8135" s="249">
        <v>134.3271323341225</v>
      </c>
    </row>
    <row r="8136" spans="2:3" x14ac:dyDescent="0.25">
      <c r="B8136" s="250">
        <v>8073</v>
      </c>
      <c r="C8136" s="249">
        <v>145.78454155923578</v>
      </c>
    </row>
    <row r="8137" spans="2:3" x14ac:dyDescent="0.25">
      <c r="B8137" s="250">
        <v>8074</v>
      </c>
      <c r="C8137" s="249">
        <v>95.597966669328414</v>
      </c>
    </row>
    <row r="8138" spans="2:3" x14ac:dyDescent="0.25">
      <c r="B8138" s="250">
        <v>8075</v>
      </c>
      <c r="C8138" s="249">
        <v>121.83948797682697</v>
      </c>
    </row>
    <row r="8139" spans="2:3" x14ac:dyDescent="0.25">
      <c r="B8139" s="250">
        <v>8076</v>
      </c>
      <c r="C8139" s="249">
        <v>146.43447186126431</v>
      </c>
    </row>
    <row r="8140" spans="2:3" x14ac:dyDescent="0.25">
      <c r="B8140" s="250">
        <v>8077</v>
      </c>
      <c r="C8140" s="249">
        <v>129.96887496055336</v>
      </c>
    </row>
    <row r="8141" spans="2:3" x14ac:dyDescent="0.25">
      <c r="B8141" s="250">
        <v>8078</v>
      </c>
      <c r="C8141" s="249">
        <v>137.29407711022398</v>
      </c>
    </row>
    <row r="8142" spans="2:3" x14ac:dyDescent="0.25">
      <c r="B8142" s="250">
        <v>8079</v>
      </c>
      <c r="C8142" s="249">
        <v>60.654047405656947</v>
      </c>
    </row>
    <row r="8143" spans="2:3" x14ac:dyDescent="0.25">
      <c r="B8143" s="250">
        <v>8080</v>
      </c>
      <c r="C8143" s="249">
        <v>127.43107857179527</v>
      </c>
    </row>
    <row r="8144" spans="2:3" x14ac:dyDescent="0.25">
      <c r="B8144" s="250">
        <v>8081</v>
      </c>
      <c r="C8144" s="249">
        <v>143.58314249700342</v>
      </c>
    </row>
    <row r="8145" spans="2:3" x14ac:dyDescent="0.25">
      <c r="B8145" s="250">
        <v>8082</v>
      </c>
      <c r="C8145" s="249">
        <v>111.34742699278272</v>
      </c>
    </row>
    <row r="8146" spans="2:3" x14ac:dyDescent="0.25">
      <c r="B8146" s="250">
        <v>8083</v>
      </c>
      <c r="C8146" s="249">
        <v>137.74869505976341</v>
      </c>
    </row>
    <row r="8147" spans="2:3" x14ac:dyDescent="0.25">
      <c r="B8147" s="250">
        <v>8084</v>
      </c>
      <c r="C8147" s="249">
        <v>68.40157205082123</v>
      </c>
    </row>
    <row r="8148" spans="2:3" x14ac:dyDescent="0.25">
      <c r="B8148" s="250">
        <v>8085</v>
      </c>
      <c r="C8148" s="249">
        <v>102.76592391282634</v>
      </c>
    </row>
    <row r="8149" spans="2:3" x14ac:dyDescent="0.25">
      <c r="B8149" s="250">
        <v>8086</v>
      </c>
      <c r="C8149" s="249">
        <v>160.66702595347977</v>
      </c>
    </row>
    <row r="8150" spans="2:3" x14ac:dyDescent="0.25">
      <c r="B8150" s="250">
        <v>8087</v>
      </c>
      <c r="C8150" s="249">
        <v>102.74286990750784</v>
      </c>
    </row>
    <row r="8151" spans="2:3" x14ac:dyDescent="0.25">
      <c r="B8151" s="250">
        <v>8088</v>
      </c>
      <c r="C8151" s="249">
        <v>123.25493767459564</v>
      </c>
    </row>
    <row r="8152" spans="2:3" x14ac:dyDescent="0.25">
      <c r="B8152" s="250">
        <v>8089</v>
      </c>
      <c r="C8152" s="249">
        <v>134.97083887642734</v>
      </c>
    </row>
    <row r="8153" spans="2:3" x14ac:dyDescent="0.25">
      <c r="B8153" s="250">
        <v>8090</v>
      </c>
      <c r="C8153" s="249">
        <v>97.114167274589846</v>
      </c>
    </row>
    <row r="8154" spans="2:3" x14ac:dyDescent="0.25">
      <c r="B8154" s="250">
        <v>8091</v>
      </c>
      <c r="C8154" s="249">
        <v>100.99477879739027</v>
      </c>
    </row>
    <row r="8155" spans="2:3" x14ac:dyDescent="0.25">
      <c r="B8155" s="250">
        <v>8092</v>
      </c>
      <c r="C8155" s="249">
        <v>107.79423687863202</v>
      </c>
    </row>
    <row r="8156" spans="2:3" x14ac:dyDescent="0.25">
      <c r="B8156" s="250">
        <v>8093</v>
      </c>
      <c r="C8156" s="249">
        <v>95.990558131863594</v>
      </c>
    </row>
    <row r="8157" spans="2:3" x14ac:dyDescent="0.25">
      <c r="B8157" s="250">
        <v>8094</v>
      </c>
      <c r="C8157" s="249">
        <v>123.54537254565162</v>
      </c>
    </row>
    <row r="8158" spans="2:3" x14ac:dyDescent="0.25">
      <c r="B8158" s="250">
        <v>8095</v>
      </c>
      <c r="C8158" s="249">
        <v>133.38900354225271</v>
      </c>
    </row>
    <row r="8159" spans="2:3" x14ac:dyDescent="0.25">
      <c r="B8159" s="250">
        <v>8096</v>
      </c>
      <c r="C8159" s="249">
        <v>96.296434198646395</v>
      </c>
    </row>
    <row r="8160" spans="2:3" x14ac:dyDescent="0.25">
      <c r="B8160" s="250">
        <v>8097</v>
      </c>
      <c r="C8160" s="249">
        <v>137.2473807565656</v>
      </c>
    </row>
    <row r="8161" spans="2:3" x14ac:dyDescent="0.25">
      <c r="B8161" s="250">
        <v>8098</v>
      </c>
      <c r="C8161" s="249">
        <v>125.27255994511052</v>
      </c>
    </row>
    <row r="8162" spans="2:3" x14ac:dyDescent="0.25">
      <c r="B8162" s="250">
        <v>8099</v>
      </c>
      <c r="C8162" s="249">
        <v>104.73106093649325</v>
      </c>
    </row>
    <row r="8163" spans="2:3" x14ac:dyDescent="0.25">
      <c r="B8163" s="250">
        <v>8100</v>
      </c>
      <c r="C8163" s="249">
        <v>74.212569159650457</v>
      </c>
    </row>
    <row r="8164" spans="2:3" x14ac:dyDescent="0.25">
      <c r="B8164" s="250">
        <v>8101</v>
      </c>
      <c r="C8164" s="249">
        <v>151.10252248890467</v>
      </c>
    </row>
    <row r="8165" spans="2:3" x14ac:dyDescent="0.25">
      <c r="B8165" s="250">
        <v>8102</v>
      </c>
      <c r="C8165" s="249">
        <v>120.92540555987912</v>
      </c>
    </row>
    <row r="8166" spans="2:3" x14ac:dyDescent="0.25">
      <c r="B8166" s="250">
        <v>8103</v>
      </c>
      <c r="C8166" s="249">
        <v>137.22504386327196</v>
      </c>
    </row>
    <row r="8167" spans="2:3" x14ac:dyDescent="0.25">
      <c r="B8167" s="250">
        <v>8104</v>
      </c>
      <c r="C8167" s="249">
        <v>102.67484480787392</v>
      </c>
    </row>
    <row r="8168" spans="2:3" x14ac:dyDescent="0.25">
      <c r="B8168" s="250">
        <v>8105</v>
      </c>
      <c r="C8168" s="249">
        <v>148.96537070746666</v>
      </c>
    </row>
    <row r="8169" spans="2:3" x14ac:dyDescent="0.25">
      <c r="B8169" s="250">
        <v>8106</v>
      </c>
      <c r="C8169" s="249">
        <v>141.6253771567265</v>
      </c>
    </row>
    <row r="8170" spans="2:3" x14ac:dyDescent="0.25">
      <c r="B8170" s="250">
        <v>8107</v>
      </c>
      <c r="C8170" s="249">
        <v>106.6193666331876</v>
      </c>
    </row>
    <row r="8171" spans="2:3" x14ac:dyDescent="0.25">
      <c r="B8171" s="250">
        <v>8108</v>
      </c>
      <c r="C8171" s="249">
        <v>104.46437087637896</v>
      </c>
    </row>
    <row r="8172" spans="2:3" x14ac:dyDescent="0.25">
      <c r="B8172" s="250">
        <v>8109</v>
      </c>
      <c r="C8172" s="249">
        <v>103.79373063528314</v>
      </c>
    </row>
    <row r="8173" spans="2:3" x14ac:dyDescent="0.25">
      <c r="B8173" s="250">
        <v>8110</v>
      </c>
      <c r="C8173" s="249">
        <v>98.985086249870861</v>
      </c>
    </row>
    <row r="8174" spans="2:3" x14ac:dyDescent="0.25">
      <c r="B8174" s="250">
        <v>8111</v>
      </c>
      <c r="C8174" s="249">
        <v>118.55368907131545</v>
      </c>
    </row>
    <row r="8175" spans="2:3" x14ac:dyDescent="0.25">
      <c r="B8175" s="250">
        <v>8112</v>
      </c>
      <c r="C8175" s="249">
        <v>91.718127811414632</v>
      </c>
    </row>
    <row r="8176" spans="2:3" x14ac:dyDescent="0.25">
      <c r="B8176" s="250">
        <v>8113</v>
      </c>
      <c r="C8176" s="249">
        <v>115.02470861134881</v>
      </c>
    </row>
    <row r="8177" spans="2:3" x14ac:dyDescent="0.25">
      <c r="B8177" s="250">
        <v>8114</v>
      </c>
      <c r="C8177" s="249">
        <v>94.996102518556611</v>
      </c>
    </row>
    <row r="8178" spans="2:3" x14ac:dyDescent="0.25">
      <c r="B8178" s="250">
        <v>8115</v>
      </c>
      <c r="C8178" s="249">
        <v>124.89728521505984</v>
      </c>
    </row>
    <row r="8179" spans="2:3" x14ac:dyDescent="0.25">
      <c r="B8179" s="250">
        <v>8116</v>
      </c>
      <c r="C8179" s="249">
        <v>159.0300202978936</v>
      </c>
    </row>
    <row r="8180" spans="2:3" x14ac:dyDescent="0.25">
      <c r="B8180" s="250">
        <v>8117</v>
      </c>
      <c r="C8180" s="249">
        <v>156.26465410236935</v>
      </c>
    </row>
    <row r="8181" spans="2:3" x14ac:dyDescent="0.25">
      <c r="B8181" s="250">
        <v>8118</v>
      </c>
      <c r="C8181" s="249">
        <v>143.11944161699432</v>
      </c>
    </row>
    <row r="8182" spans="2:3" x14ac:dyDescent="0.25">
      <c r="B8182" s="250">
        <v>8119</v>
      </c>
      <c r="C8182" s="249">
        <v>124.73158482451029</v>
      </c>
    </row>
    <row r="8183" spans="2:3" x14ac:dyDescent="0.25">
      <c r="B8183" s="250">
        <v>8120</v>
      </c>
      <c r="C8183" s="249">
        <v>110.89261903031563</v>
      </c>
    </row>
    <row r="8184" spans="2:3" x14ac:dyDescent="0.25">
      <c r="B8184" s="250">
        <v>8121</v>
      </c>
      <c r="C8184" s="249">
        <v>98.549893692578323</v>
      </c>
    </row>
    <row r="8185" spans="2:3" x14ac:dyDescent="0.25">
      <c r="B8185" s="250">
        <v>8122</v>
      </c>
      <c r="C8185" s="249">
        <v>97.416044507351387</v>
      </c>
    </row>
    <row r="8186" spans="2:3" x14ac:dyDescent="0.25">
      <c r="B8186" s="250">
        <v>8123</v>
      </c>
      <c r="C8186" s="249">
        <v>162.44338098034302</v>
      </c>
    </row>
    <row r="8187" spans="2:3" x14ac:dyDescent="0.25">
      <c r="B8187" s="250">
        <v>8124</v>
      </c>
      <c r="C8187" s="249">
        <v>85.494593648573797</v>
      </c>
    </row>
    <row r="8188" spans="2:3" x14ac:dyDescent="0.25">
      <c r="B8188" s="250">
        <v>8125</v>
      </c>
      <c r="C8188" s="249">
        <v>154.39332074418863</v>
      </c>
    </row>
    <row r="8189" spans="2:3" x14ac:dyDescent="0.25">
      <c r="B8189" s="250">
        <v>8126</v>
      </c>
      <c r="C8189" s="249">
        <v>65.198040339884116</v>
      </c>
    </row>
    <row r="8190" spans="2:3" x14ac:dyDescent="0.25">
      <c r="B8190" s="250">
        <v>8127</v>
      </c>
      <c r="C8190" s="249">
        <v>138.52868087409288</v>
      </c>
    </row>
    <row r="8191" spans="2:3" x14ac:dyDescent="0.25">
      <c r="B8191" s="250">
        <v>8128</v>
      </c>
      <c r="C8191" s="249">
        <v>105.43313187551186</v>
      </c>
    </row>
    <row r="8192" spans="2:3" x14ac:dyDescent="0.25">
      <c r="B8192" s="250">
        <v>8129</v>
      </c>
      <c r="C8192" s="249">
        <v>101.50645869350899</v>
      </c>
    </row>
    <row r="8193" spans="2:3" x14ac:dyDescent="0.25">
      <c r="B8193" s="250">
        <v>8130</v>
      </c>
      <c r="C8193" s="249">
        <v>114.58770811383009</v>
      </c>
    </row>
    <row r="8194" spans="2:3" x14ac:dyDescent="0.25">
      <c r="B8194" s="250">
        <v>8131</v>
      </c>
      <c r="C8194" s="249">
        <v>127.57963888460698</v>
      </c>
    </row>
    <row r="8195" spans="2:3" x14ac:dyDescent="0.25">
      <c r="B8195" s="250">
        <v>8132</v>
      </c>
      <c r="C8195" s="249">
        <v>154.30862942993619</v>
      </c>
    </row>
    <row r="8196" spans="2:3" x14ac:dyDescent="0.25">
      <c r="B8196" s="250">
        <v>8133</v>
      </c>
      <c r="C8196" s="249">
        <v>119.20850063985243</v>
      </c>
    </row>
    <row r="8197" spans="2:3" x14ac:dyDescent="0.25">
      <c r="B8197" s="250">
        <v>8134</v>
      </c>
      <c r="C8197" s="249">
        <v>135.28692066565591</v>
      </c>
    </row>
    <row r="8198" spans="2:3" x14ac:dyDescent="0.25">
      <c r="B8198" s="250">
        <v>8135</v>
      </c>
      <c r="C8198" s="249">
        <v>128.04063423973122</v>
      </c>
    </row>
    <row r="8199" spans="2:3" x14ac:dyDescent="0.25">
      <c r="B8199" s="250">
        <v>8136</v>
      </c>
      <c r="C8199" s="249">
        <v>115.71061867996619</v>
      </c>
    </row>
    <row r="8200" spans="2:3" x14ac:dyDescent="0.25">
      <c r="B8200" s="250">
        <v>8137</v>
      </c>
      <c r="C8200" s="249">
        <v>189.10993520780875</v>
      </c>
    </row>
    <row r="8201" spans="2:3" x14ac:dyDescent="0.25">
      <c r="B8201" s="250">
        <v>8138</v>
      </c>
      <c r="C8201" s="249">
        <v>83.534156260069906</v>
      </c>
    </row>
    <row r="8202" spans="2:3" x14ac:dyDescent="0.25">
      <c r="B8202" s="250">
        <v>8139</v>
      </c>
      <c r="C8202" s="249">
        <v>149.81243612190818</v>
      </c>
    </row>
    <row r="8203" spans="2:3" x14ac:dyDescent="0.25">
      <c r="B8203" s="250">
        <v>8140</v>
      </c>
      <c r="C8203" s="249">
        <v>113.72293586692753</v>
      </c>
    </row>
    <row r="8204" spans="2:3" x14ac:dyDescent="0.25">
      <c r="B8204" s="250">
        <v>8141</v>
      </c>
      <c r="C8204" s="249">
        <v>156.2727804065257</v>
      </c>
    </row>
    <row r="8205" spans="2:3" x14ac:dyDescent="0.25">
      <c r="B8205" s="250">
        <v>8142</v>
      </c>
      <c r="C8205" s="249">
        <v>97.219252648682897</v>
      </c>
    </row>
    <row r="8206" spans="2:3" x14ac:dyDescent="0.25">
      <c r="B8206" s="250">
        <v>8143</v>
      </c>
      <c r="C8206" s="249">
        <v>138.40342406476805</v>
      </c>
    </row>
    <row r="8207" spans="2:3" x14ac:dyDescent="0.25">
      <c r="B8207" s="250">
        <v>8144</v>
      </c>
      <c r="C8207" s="249">
        <v>129.56668496132389</v>
      </c>
    </row>
    <row r="8208" spans="2:3" x14ac:dyDescent="0.25">
      <c r="B8208" s="250">
        <v>8145</v>
      </c>
      <c r="C8208" s="249">
        <v>113.49443467041418</v>
      </c>
    </row>
    <row r="8209" spans="2:3" x14ac:dyDescent="0.25">
      <c r="B8209" s="250">
        <v>8146</v>
      </c>
      <c r="C8209" s="249">
        <v>136.52234051837792</v>
      </c>
    </row>
    <row r="8210" spans="2:3" x14ac:dyDescent="0.25">
      <c r="B8210" s="250">
        <v>8147</v>
      </c>
      <c r="C8210" s="249">
        <v>120.44652661545808</v>
      </c>
    </row>
    <row r="8211" spans="2:3" x14ac:dyDescent="0.25">
      <c r="B8211" s="250">
        <v>8148</v>
      </c>
      <c r="C8211" s="249">
        <v>85.719707513875136</v>
      </c>
    </row>
    <row r="8212" spans="2:3" x14ac:dyDescent="0.25">
      <c r="B8212" s="250">
        <v>8149</v>
      </c>
      <c r="C8212" s="249">
        <v>100.16773601819489</v>
      </c>
    </row>
    <row r="8213" spans="2:3" x14ac:dyDescent="0.25">
      <c r="B8213" s="250">
        <v>8150</v>
      </c>
      <c r="C8213" s="249">
        <v>126.86769659527626</v>
      </c>
    </row>
    <row r="8214" spans="2:3" x14ac:dyDescent="0.25">
      <c r="B8214" s="250">
        <v>8151</v>
      </c>
      <c r="C8214" s="249">
        <v>99.875946618430561</v>
      </c>
    </row>
    <row r="8215" spans="2:3" x14ac:dyDescent="0.25">
      <c r="B8215" s="250">
        <v>8152</v>
      </c>
      <c r="C8215" s="249">
        <v>93.357454756619433</v>
      </c>
    </row>
    <row r="8216" spans="2:3" x14ac:dyDescent="0.25">
      <c r="B8216" s="250">
        <v>8153</v>
      </c>
      <c r="C8216" s="249">
        <v>137.78999433375949</v>
      </c>
    </row>
    <row r="8217" spans="2:3" x14ac:dyDescent="0.25">
      <c r="B8217" s="250">
        <v>8154</v>
      </c>
      <c r="C8217" s="249">
        <v>106.08966474243523</v>
      </c>
    </row>
    <row r="8218" spans="2:3" x14ac:dyDescent="0.25">
      <c r="B8218" s="250">
        <v>8155</v>
      </c>
      <c r="C8218" s="249">
        <v>111.52987419460105</v>
      </c>
    </row>
    <row r="8219" spans="2:3" x14ac:dyDescent="0.25">
      <c r="B8219" s="250">
        <v>8156</v>
      </c>
      <c r="C8219" s="249">
        <v>64.292864293836175</v>
      </c>
    </row>
    <row r="8220" spans="2:3" x14ac:dyDescent="0.25">
      <c r="B8220" s="250">
        <v>8157</v>
      </c>
      <c r="C8220" s="249">
        <v>174.55940917353504</v>
      </c>
    </row>
    <row r="8221" spans="2:3" x14ac:dyDescent="0.25">
      <c r="B8221" s="250">
        <v>8158</v>
      </c>
      <c r="C8221" s="249">
        <v>107.20933327687095</v>
      </c>
    </row>
    <row r="8222" spans="2:3" x14ac:dyDescent="0.25">
      <c r="B8222" s="250">
        <v>8159</v>
      </c>
      <c r="C8222" s="249">
        <v>104.35449284725436</v>
      </c>
    </row>
    <row r="8223" spans="2:3" x14ac:dyDescent="0.25">
      <c r="B8223" s="250">
        <v>8160</v>
      </c>
      <c r="C8223" s="249">
        <v>133.46872690540414</v>
      </c>
    </row>
    <row r="8224" spans="2:3" x14ac:dyDescent="0.25">
      <c r="B8224" s="250">
        <v>8161</v>
      </c>
      <c r="C8224" s="249">
        <v>103.72006812630825</v>
      </c>
    </row>
    <row r="8225" spans="2:3" x14ac:dyDescent="0.25">
      <c r="B8225" s="250">
        <v>8162</v>
      </c>
      <c r="C8225" s="249">
        <v>113.69570363574661</v>
      </c>
    </row>
    <row r="8226" spans="2:3" x14ac:dyDescent="0.25">
      <c r="B8226" s="250">
        <v>8163</v>
      </c>
      <c r="C8226" s="249">
        <v>152.35879441867283</v>
      </c>
    </row>
    <row r="8227" spans="2:3" x14ac:dyDescent="0.25">
      <c r="B8227" s="250">
        <v>8164</v>
      </c>
      <c r="C8227" s="249">
        <v>166.64975521050508</v>
      </c>
    </row>
    <row r="8228" spans="2:3" x14ac:dyDescent="0.25">
      <c r="B8228" s="250">
        <v>8165</v>
      </c>
      <c r="C8228" s="249">
        <v>122.03843696063615</v>
      </c>
    </row>
    <row r="8229" spans="2:3" x14ac:dyDescent="0.25">
      <c r="B8229" s="250">
        <v>8166</v>
      </c>
      <c r="C8229" s="249">
        <v>114.05606819754395</v>
      </c>
    </row>
    <row r="8230" spans="2:3" x14ac:dyDescent="0.25">
      <c r="B8230" s="250">
        <v>8167</v>
      </c>
      <c r="C8230" s="249">
        <v>107.48774341581647</v>
      </c>
    </row>
    <row r="8231" spans="2:3" x14ac:dyDescent="0.25">
      <c r="B8231" s="250">
        <v>8168</v>
      </c>
      <c r="C8231" s="249">
        <v>144.70788656083252</v>
      </c>
    </row>
    <row r="8232" spans="2:3" x14ac:dyDescent="0.25">
      <c r="B8232" s="250">
        <v>8169</v>
      </c>
      <c r="C8232" s="249">
        <v>104.59718319287107</v>
      </c>
    </row>
    <row r="8233" spans="2:3" x14ac:dyDescent="0.25">
      <c r="B8233" s="250">
        <v>8170</v>
      </c>
      <c r="C8233" s="249">
        <v>111.98760597604307</v>
      </c>
    </row>
    <row r="8234" spans="2:3" x14ac:dyDescent="0.25">
      <c r="B8234" s="250">
        <v>8171</v>
      </c>
      <c r="C8234" s="249">
        <v>147.43461539605769</v>
      </c>
    </row>
    <row r="8235" spans="2:3" x14ac:dyDescent="0.25">
      <c r="B8235" s="250">
        <v>8172</v>
      </c>
      <c r="C8235" s="249">
        <v>104.30903595325071</v>
      </c>
    </row>
    <row r="8236" spans="2:3" x14ac:dyDescent="0.25">
      <c r="B8236" s="250">
        <v>8173</v>
      </c>
      <c r="C8236" s="249">
        <v>143.90214484099096</v>
      </c>
    </row>
    <row r="8237" spans="2:3" x14ac:dyDescent="0.25">
      <c r="B8237" s="250">
        <v>8174</v>
      </c>
      <c r="C8237" s="249">
        <v>150.45848778052405</v>
      </c>
    </row>
    <row r="8238" spans="2:3" x14ac:dyDescent="0.25">
      <c r="B8238" s="250">
        <v>8175</v>
      </c>
      <c r="C8238" s="249">
        <v>106.30322522757919</v>
      </c>
    </row>
    <row r="8239" spans="2:3" x14ac:dyDescent="0.25">
      <c r="B8239" s="250">
        <v>8176</v>
      </c>
      <c r="C8239" s="249">
        <v>171.44031678121524</v>
      </c>
    </row>
    <row r="8240" spans="2:3" x14ac:dyDescent="0.25">
      <c r="B8240" s="250">
        <v>8177</v>
      </c>
      <c r="C8240" s="249">
        <v>110.96453303003051</v>
      </c>
    </row>
    <row r="8241" spans="2:3" x14ac:dyDescent="0.25">
      <c r="B8241" s="250">
        <v>8178</v>
      </c>
      <c r="C8241" s="249">
        <v>122.89148904236046</v>
      </c>
    </row>
    <row r="8242" spans="2:3" x14ac:dyDescent="0.25">
      <c r="B8242" s="250">
        <v>8179</v>
      </c>
      <c r="C8242" s="249">
        <v>120.22553513665335</v>
      </c>
    </row>
    <row r="8243" spans="2:3" x14ac:dyDescent="0.25">
      <c r="B8243" s="250">
        <v>8180</v>
      </c>
      <c r="C8243" s="249">
        <v>93.155223673204858</v>
      </c>
    </row>
    <row r="8244" spans="2:3" x14ac:dyDescent="0.25">
      <c r="B8244" s="250">
        <v>8181</v>
      </c>
      <c r="C8244" s="249">
        <v>126.57750951066251</v>
      </c>
    </row>
    <row r="8245" spans="2:3" x14ac:dyDescent="0.25">
      <c r="B8245" s="250">
        <v>8182</v>
      </c>
      <c r="C8245" s="249">
        <v>80.242991450797632</v>
      </c>
    </row>
    <row r="8246" spans="2:3" x14ac:dyDescent="0.25">
      <c r="B8246" s="250">
        <v>8183</v>
      </c>
      <c r="C8246" s="249">
        <v>92.720742645882098</v>
      </c>
    </row>
    <row r="8247" spans="2:3" x14ac:dyDescent="0.25">
      <c r="B8247" s="250">
        <v>8184</v>
      </c>
      <c r="C8247" s="249">
        <v>143.22735444492932</v>
      </c>
    </row>
    <row r="8248" spans="2:3" x14ac:dyDescent="0.25">
      <c r="B8248" s="250">
        <v>8185</v>
      </c>
      <c r="C8248" s="249">
        <v>95.777978885411756</v>
      </c>
    </row>
    <row r="8249" spans="2:3" x14ac:dyDescent="0.25">
      <c r="B8249" s="250">
        <v>8186</v>
      </c>
      <c r="C8249" s="249">
        <v>112.29546346613954</v>
      </c>
    </row>
    <row r="8250" spans="2:3" x14ac:dyDescent="0.25">
      <c r="B8250" s="250">
        <v>8187</v>
      </c>
      <c r="C8250" s="249">
        <v>143.69489945886679</v>
      </c>
    </row>
    <row r="8251" spans="2:3" x14ac:dyDescent="0.25">
      <c r="B8251" s="250">
        <v>8188</v>
      </c>
      <c r="C8251" s="249">
        <v>109.89681768636987</v>
      </c>
    </row>
    <row r="8252" spans="2:3" x14ac:dyDescent="0.25">
      <c r="B8252" s="250">
        <v>8189</v>
      </c>
      <c r="C8252" s="249">
        <v>160.1667657686485</v>
      </c>
    </row>
    <row r="8253" spans="2:3" x14ac:dyDescent="0.25">
      <c r="B8253" s="250">
        <v>8190</v>
      </c>
      <c r="C8253" s="249">
        <v>99.331979143509017</v>
      </c>
    </row>
    <row r="8254" spans="2:3" x14ac:dyDescent="0.25">
      <c r="B8254" s="250">
        <v>8191</v>
      </c>
      <c r="C8254" s="249">
        <v>89.408073491720117</v>
      </c>
    </row>
    <row r="8255" spans="2:3" x14ac:dyDescent="0.25">
      <c r="B8255" s="250">
        <v>8192</v>
      </c>
      <c r="C8255" s="249">
        <v>111.66900756221271</v>
      </c>
    </row>
    <row r="8256" spans="2:3" x14ac:dyDescent="0.25">
      <c r="B8256" s="250">
        <v>8193</v>
      </c>
      <c r="C8256" s="249">
        <v>148.17702684430358</v>
      </c>
    </row>
    <row r="8257" spans="2:3" x14ac:dyDescent="0.25">
      <c r="B8257" s="250">
        <v>8194</v>
      </c>
      <c r="C8257" s="249">
        <v>120.81883948064689</v>
      </c>
    </row>
    <row r="8258" spans="2:3" x14ac:dyDescent="0.25">
      <c r="B8258" s="250">
        <v>8195</v>
      </c>
      <c r="C8258" s="249">
        <v>134.64864927257705</v>
      </c>
    </row>
    <row r="8259" spans="2:3" x14ac:dyDescent="0.25">
      <c r="B8259" s="250">
        <v>8196</v>
      </c>
      <c r="C8259" s="249">
        <v>104.61840443423836</v>
      </c>
    </row>
    <row r="8260" spans="2:3" x14ac:dyDescent="0.25">
      <c r="B8260" s="250">
        <v>8197</v>
      </c>
      <c r="C8260" s="249">
        <v>128.19648290896663</v>
      </c>
    </row>
    <row r="8261" spans="2:3" x14ac:dyDescent="0.25">
      <c r="B8261" s="250">
        <v>8198</v>
      </c>
      <c r="C8261" s="249">
        <v>126.17851985129188</v>
      </c>
    </row>
    <row r="8262" spans="2:3" x14ac:dyDescent="0.25">
      <c r="B8262" s="250">
        <v>8199</v>
      </c>
      <c r="C8262" s="249">
        <v>120.06023608857622</v>
      </c>
    </row>
    <row r="8263" spans="2:3" x14ac:dyDescent="0.25">
      <c r="B8263" s="250">
        <v>8200</v>
      </c>
      <c r="C8263" s="249">
        <v>170.75005950893382</v>
      </c>
    </row>
    <row r="8264" spans="2:3" x14ac:dyDescent="0.25">
      <c r="B8264" s="250">
        <v>8201</v>
      </c>
      <c r="C8264" s="249">
        <v>87.80828201826013</v>
      </c>
    </row>
    <row r="8265" spans="2:3" x14ac:dyDescent="0.25">
      <c r="B8265" s="250">
        <v>8202</v>
      </c>
      <c r="C8265" s="249">
        <v>155.5979328016374</v>
      </c>
    </row>
    <row r="8266" spans="2:3" x14ac:dyDescent="0.25">
      <c r="B8266" s="250">
        <v>8203</v>
      </c>
      <c r="C8266" s="249">
        <v>127.16318703935556</v>
      </c>
    </row>
    <row r="8267" spans="2:3" x14ac:dyDescent="0.25">
      <c r="B8267" s="250">
        <v>8204</v>
      </c>
      <c r="C8267" s="249">
        <v>126.73726072084472</v>
      </c>
    </row>
    <row r="8268" spans="2:3" x14ac:dyDescent="0.25">
      <c r="B8268" s="250">
        <v>8205</v>
      </c>
      <c r="C8268" s="249">
        <v>105.35588607865148</v>
      </c>
    </row>
    <row r="8269" spans="2:3" x14ac:dyDescent="0.25">
      <c r="B8269" s="250">
        <v>8206</v>
      </c>
      <c r="C8269" s="249">
        <v>147.43887055326417</v>
      </c>
    </row>
    <row r="8270" spans="2:3" x14ac:dyDescent="0.25">
      <c r="B8270" s="250">
        <v>8207</v>
      </c>
      <c r="C8270" s="249">
        <v>124.38747797869817</v>
      </c>
    </row>
    <row r="8271" spans="2:3" x14ac:dyDescent="0.25">
      <c r="B8271" s="250">
        <v>8208</v>
      </c>
      <c r="C8271" s="249">
        <v>105.4745292685048</v>
      </c>
    </row>
    <row r="8272" spans="2:3" x14ac:dyDescent="0.25">
      <c r="B8272" s="250">
        <v>8209</v>
      </c>
      <c r="C8272" s="249">
        <v>93.634005007100711</v>
      </c>
    </row>
    <row r="8273" spans="2:3" x14ac:dyDescent="0.25">
      <c r="B8273" s="250">
        <v>8210</v>
      </c>
      <c r="C8273" s="249">
        <v>126.66361937939971</v>
      </c>
    </row>
    <row r="8274" spans="2:3" x14ac:dyDescent="0.25">
      <c r="B8274" s="250">
        <v>8211</v>
      </c>
      <c r="C8274" s="249">
        <v>116.92771083255118</v>
      </c>
    </row>
    <row r="8275" spans="2:3" x14ac:dyDescent="0.25">
      <c r="B8275" s="250">
        <v>8212</v>
      </c>
      <c r="C8275" s="249">
        <v>135.06950733726751</v>
      </c>
    </row>
    <row r="8276" spans="2:3" x14ac:dyDescent="0.25">
      <c r="B8276" s="250">
        <v>8213</v>
      </c>
      <c r="C8276" s="249">
        <v>96.066632763798694</v>
      </c>
    </row>
    <row r="8277" spans="2:3" x14ac:dyDescent="0.25">
      <c r="B8277" s="250">
        <v>8214</v>
      </c>
      <c r="C8277" s="249">
        <v>110.41845023462525</v>
      </c>
    </row>
    <row r="8278" spans="2:3" x14ac:dyDescent="0.25">
      <c r="B8278" s="250">
        <v>8215</v>
      </c>
      <c r="C8278" s="249">
        <v>91.622956399024915</v>
      </c>
    </row>
    <row r="8279" spans="2:3" x14ac:dyDescent="0.25">
      <c r="B8279" s="250">
        <v>8216</v>
      </c>
      <c r="C8279" s="249">
        <v>88.398324891241515</v>
      </c>
    </row>
    <row r="8280" spans="2:3" x14ac:dyDescent="0.25">
      <c r="B8280" s="250">
        <v>8217</v>
      </c>
      <c r="C8280" s="249">
        <v>83.953225336781998</v>
      </c>
    </row>
    <row r="8281" spans="2:3" x14ac:dyDescent="0.25">
      <c r="B8281" s="250">
        <v>8218</v>
      </c>
      <c r="C8281" s="249">
        <v>70.766058056737364</v>
      </c>
    </row>
    <row r="8282" spans="2:3" x14ac:dyDescent="0.25">
      <c r="B8282" s="250">
        <v>8219</v>
      </c>
      <c r="C8282" s="249">
        <v>114.35904423019808</v>
      </c>
    </row>
    <row r="8283" spans="2:3" x14ac:dyDescent="0.25">
      <c r="B8283" s="250">
        <v>8220</v>
      </c>
      <c r="C8283" s="249">
        <v>130.54862229847637</v>
      </c>
    </row>
    <row r="8284" spans="2:3" x14ac:dyDescent="0.25">
      <c r="B8284" s="250">
        <v>8221</v>
      </c>
      <c r="C8284" s="249">
        <v>113.41969820491971</v>
      </c>
    </row>
    <row r="8285" spans="2:3" x14ac:dyDescent="0.25">
      <c r="B8285" s="250">
        <v>8222</v>
      </c>
      <c r="C8285" s="249">
        <v>141.2298387711709</v>
      </c>
    </row>
    <row r="8286" spans="2:3" x14ac:dyDescent="0.25">
      <c r="B8286" s="250">
        <v>8223</v>
      </c>
      <c r="C8286" s="249">
        <v>87.514969021494593</v>
      </c>
    </row>
    <row r="8287" spans="2:3" x14ac:dyDescent="0.25">
      <c r="B8287" s="250">
        <v>8224</v>
      </c>
      <c r="C8287" s="249">
        <v>120.2749469434936</v>
      </c>
    </row>
    <row r="8288" spans="2:3" x14ac:dyDescent="0.25">
      <c r="B8288" s="250">
        <v>8225</v>
      </c>
      <c r="C8288" s="249">
        <v>122.63193517089354</v>
      </c>
    </row>
    <row r="8289" spans="2:3" x14ac:dyDescent="0.25">
      <c r="B8289" s="250">
        <v>8226</v>
      </c>
      <c r="C8289" s="249">
        <v>104.82674188587907</v>
      </c>
    </row>
    <row r="8290" spans="2:3" x14ac:dyDescent="0.25">
      <c r="B8290" s="250">
        <v>8227</v>
      </c>
      <c r="C8290" s="249">
        <v>133.93399021433859</v>
      </c>
    </row>
    <row r="8291" spans="2:3" x14ac:dyDescent="0.25">
      <c r="B8291" s="250">
        <v>8228</v>
      </c>
      <c r="C8291" s="249">
        <v>148.59951899652145</v>
      </c>
    </row>
    <row r="8292" spans="2:3" x14ac:dyDescent="0.25">
      <c r="B8292" s="250">
        <v>8229</v>
      </c>
      <c r="C8292" s="249">
        <v>124.62939440101808</v>
      </c>
    </row>
    <row r="8293" spans="2:3" x14ac:dyDescent="0.25">
      <c r="B8293" s="250">
        <v>8230</v>
      </c>
      <c r="C8293" s="249">
        <v>116.67570183138069</v>
      </c>
    </row>
    <row r="8294" spans="2:3" x14ac:dyDescent="0.25">
      <c r="B8294" s="250">
        <v>8231</v>
      </c>
      <c r="C8294" s="249">
        <v>113.38718335584772</v>
      </c>
    </row>
    <row r="8295" spans="2:3" x14ac:dyDescent="0.25">
      <c r="B8295" s="250">
        <v>8232</v>
      </c>
      <c r="C8295" s="249">
        <v>87.474120640635732</v>
      </c>
    </row>
    <row r="8296" spans="2:3" x14ac:dyDescent="0.25">
      <c r="B8296" s="250">
        <v>8233</v>
      </c>
      <c r="C8296" s="249">
        <v>84.70232642037621</v>
      </c>
    </row>
    <row r="8297" spans="2:3" x14ac:dyDescent="0.25">
      <c r="B8297" s="250">
        <v>8234</v>
      </c>
      <c r="C8297" s="249">
        <v>103.70500743826251</v>
      </c>
    </row>
    <row r="8298" spans="2:3" x14ac:dyDescent="0.25">
      <c r="B8298" s="250">
        <v>8235</v>
      </c>
      <c r="C8298" s="249">
        <v>152.79732287093188</v>
      </c>
    </row>
    <row r="8299" spans="2:3" x14ac:dyDescent="0.25">
      <c r="B8299" s="250">
        <v>8236</v>
      </c>
      <c r="C8299" s="249">
        <v>103.95008169071144</v>
      </c>
    </row>
    <row r="8300" spans="2:3" x14ac:dyDescent="0.25">
      <c r="B8300" s="250">
        <v>8237</v>
      </c>
      <c r="C8300" s="249">
        <v>144.44207481000183</v>
      </c>
    </row>
    <row r="8301" spans="2:3" x14ac:dyDescent="0.25">
      <c r="B8301" s="250">
        <v>8238</v>
      </c>
      <c r="C8301" s="249">
        <v>131.3887045126001</v>
      </c>
    </row>
    <row r="8302" spans="2:3" x14ac:dyDescent="0.25">
      <c r="B8302" s="250">
        <v>8239</v>
      </c>
      <c r="C8302" s="249">
        <v>152.43752870121892</v>
      </c>
    </row>
    <row r="8303" spans="2:3" x14ac:dyDescent="0.25">
      <c r="B8303" s="250">
        <v>8240</v>
      </c>
      <c r="C8303" s="249">
        <v>129.76329387126438</v>
      </c>
    </row>
    <row r="8304" spans="2:3" x14ac:dyDescent="0.25">
      <c r="B8304" s="250">
        <v>8241</v>
      </c>
      <c r="C8304" s="249">
        <v>94.122607646780352</v>
      </c>
    </row>
    <row r="8305" spans="2:3" x14ac:dyDescent="0.25">
      <c r="B8305" s="250">
        <v>8242</v>
      </c>
      <c r="C8305" s="249">
        <v>103.21625892543071</v>
      </c>
    </row>
    <row r="8306" spans="2:3" x14ac:dyDescent="0.25">
      <c r="B8306" s="250">
        <v>8243</v>
      </c>
      <c r="C8306" s="249">
        <v>114.91616536546205</v>
      </c>
    </row>
    <row r="8307" spans="2:3" x14ac:dyDescent="0.25">
      <c r="B8307" s="250">
        <v>8244</v>
      </c>
      <c r="C8307" s="249">
        <v>101.86442790302868</v>
      </c>
    </row>
    <row r="8308" spans="2:3" x14ac:dyDescent="0.25">
      <c r="B8308" s="250">
        <v>8245</v>
      </c>
      <c r="C8308" s="249">
        <v>133.02923113236548</v>
      </c>
    </row>
    <row r="8309" spans="2:3" x14ac:dyDescent="0.25">
      <c r="B8309" s="250">
        <v>8246</v>
      </c>
      <c r="C8309" s="249">
        <v>85.197030986861748</v>
      </c>
    </row>
    <row r="8310" spans="2:3" x14ac:dyDescent="0.25">
      <c r="B8310" s="250">
        <v>8247</v>
      </c>
      <c r="C8310" s="249">
        <v>112.32406699319392</v>
      </c>
    </row>
    <row r="8311" spans="2:3" x14ac:dyDescent="0.25">
      <c r="B8311" s="250">
        <v>8248</v>
      </c>
      <c r="C8311" s="249">
        <v>123.24833654333828</v>
      </c>
    </row>
    <row r="8312" spans="2:3" x14ac:dyDescent="0.25">
      <c r="B8312" s="250">
        <v>8249</v>
      </c>
      <c r="C8312" s="249">
        <v>71.786719823396311</v>
      </c>
    </row>
    <row r="8313" spans="2:3" x14ac:dyDescent="0.25">
      <c r="B8313" s="250">
        <v>8250</v>
      </c>
      <c r="C8313" s="249">
        <v>127.51904798753289</v>
      </c>
    </row>
    <row r="8314" spans="2:3" x14ac:dyDescent="0.25">
      <c r="B8314" s="250">
        <v>8251</v>
      </c>
      <c r="C8314" s="249">
        <v>80.885226115602521</v>
      </c>
    </row>
    <row r="8315" spans="2:3" x14ac:dyDescent="0.25">
      <c r="B8315" s="250">
        <v>8252</v>
      </c>
      <c r="C8315" s="249">
        <v>110.07901708899526</v>
      </c>
    </row>
    <row r="8316" spans="2:3" x14ac:dyDescent="0.25">
      <c r="B8316" s="250">
        <v>8253</v>
      </c>
      <c r="C8316" s="249">
        <v>137.24362778888536</v>
      </c>
    </row>
    <row r="8317" spans="2:3" x14ac:dyDescent="0.25">
      <c r="B8317" s="250">
        <v>8254</v>
      </c>
      <c r="C8317" s="249">
        <v>100.62946240864386</v>
      </c>
    </row>
    <row r="8318" spans="2:3" x14ac:dyDescent="0.25">
      <c r="B8318" s="250">
        <v>8255</v>
      </c>
      <c r="C8318" s="249">
        <v>77.333379293175767</v>
      </c>
    </row>
    <row r="8319" spans="2:3" x14ac:dyDescent="0.25">
      <c r="B8319" s="250">
        <v>8256</v>
      </c>
      <c r="C8319" s="249">
        <v>122.76229984495886</v>
      </c>
    </row>
    <row r="8320" spans="2:3" x14ac:dyDescent="0.25">
      <c r="B8320" s="250">
        <v>8257</v>
      </c>
      <c r="C8320" s="249">
        <v>137.00095108552171</v>
      </c>
    </row>
    <row r="8321" spans="2:3" x14ac:dyDescent="0.25">
      <c r="B8321" s="250">
        <v>8258</v>
      </c>
      <c r="C8321" s="249">
        <v>130.89710196960795</v>
      </c>
    </row>
    <row r="8322" spans="2:3" x14ac:dyDescent="0.25">
      <c r="B8322" s="250">
        <v>8259</v>
      </c>
      <c r="C8322" s="249">
        <v>163.39151377817018</v>
      </c>
    </row>
    <row r="8323" spans="2:3" x14ac:dyDescent="0.25">
      <c r="B8323" s="250">
        <v>8260</v>
      </c>
      <c r="C8323" s="249">
        <v>124.5449659511912</v>
      </c>
    </row>
    <row r="8324" spans="2:3" x14ac:dyDescent="0.25">
      <c r="B8324" s="250">
        <v>8261</v>
      </c>
      <c r="C8324" s="249">
        <v>117.881412326616</v>
      </c>
    </row>
    <row r="8325" spans="2:3" x14ac:dyDescent="0.25">
      <c r="B8325" s="250">
        <v>8262</v>
      </c>
      <c r="C8325" s="249">
        <v>119.88352930279657</v>
      </c>
    </row>
    <row r="8326" spans="2:3" x14ac:dyDescent="0.25">
      <c r="B8326" s="250">
        <v>8263</v>
      </c>
      <c r="C8326" s="249">
        <v>110.68461192899862</v>
      </c>
    </row>
    <row r="8327" spans="2:3" x14ac:dyDescent="0.25">
      <c r="B8327" s="250">
        <v>8264</v>
      </c>
      <c r="C8327" s="249">
        <v>90.920941936935918</v>
      </c>
    </row>
    <row r="8328" spans="2:3" x14ac:dyDescent="0.25">
      <c r="B8328" s="250">
        <v>8265</v>
      </c>
      <c r="C8328" s="249">
        <v>121.17793176493075</v>
      </c>
    </row>
    <row r="8329" spans="2:3" x14ac:dyDescent="0.25">
      <c r="B8329" s="250">
        <v>8266</v>
      </c>
      <c r="C8329" s="249">
        <v>143.14995319189495</v>
      </c>
    </row>
    <row r="8330" spans="2:3" x14ac:dyDescent="0.25">
      <c r="B8330" s="250">
        <v>8267</v>
      </c>
      <c r="C8330" s="249">
        <v>98.899393553911025</v>
      </c>
    </row>
    <row r="8331" spans="2:3" x14ac:dyDescent="0.25">
      <c r="B8331" s="250">
        <v>8268</v>
      </c>
      <c r="C8331" s="249">
        <v>106.49548134801847</v>
      </c>
    </row>
    <row r="8332" spans="2:3" x14ac:dyDescent="0.25">
      <c r="B8332" s="250">
        <v>8269</v>
      </c>
      <c r="C8332" s="249">
        <v>136.17854200801702</v>
      </c>
    </row>
    <row r="8333" spans="2:3" x14ac:dyDescent="0.25">
      <c r="B8333" s="250">
        <v>8270</v>
      </c>
      <c r="C8333" s="249">
        <v>125.05146230588775</v>
      </c>
    </row>
    <row r="8334" spans="2:3" x14ac:dyDescent="0.25">
      <c r="B8334" s="250">
        <v>8271</v>
      </c>
      <c r="C8334" s="249">
        <v>108.95236914759312</v>
      </c>
    </row>
    <row r="8335" spans="2:3" x14ac:dyDescent="0.25">
      <c r="B8335" s="250">
        <v>8272</v>
      </c>
      <c r="C8335" s="249">
        <v>124.87724294301157</v>
      </c>
    </row>
    <row r="8336" spans="2:3" x14ac:dyDescent="0.25">
      <c r="B8336" s="250">
        <v>8273</v>
      </c>
      <c r="C8336" s="249">
        <v>82.265373155948538</v>
      </c>
    </row>
    <row r="8337" spans="2:3" x14ac:dyDescent="0.25">
      <c r="B8337" s="250">
        <v>8274</v>
      </c>
      <c r="C8337" s="249">
        <v>162.71946590990186</v>
      </c>
    </row>
    <row r="8338" spans="2:3" x14ac:dyDescent="0.25">
      <c r="B8338" s="250">
        <v>8275</v>
      </c>
      <c r="C8338" s="249">
        <v>119.99052304844157</v>
      </c>
    </row>
    <row r="8339" spans="2:3" x14ac:dyDescent="0.25">
      <c r="B8339" s="250">
        <v>8276</v>
      </c>
      <c r="C8339" s="249">
        <v>73.157763049417042</v>
      </c>
    </row>
    <row r="8340" spans="2:3" x14ac:dyDescent="0.25">
      <c r="B8340" s="250">
        <v>8277</v>
      </c>
      <c r="C8340" s="249">
        <v>129.81092118635169</v>
      </c>
    </row>
    <row r="8341" spans="2:3" x14ac:dyDescent="0.25">
      <c r="B8341" s="250">
        <v>8278</v>
      </c>
      <c r="C8341" s="249">
        <v>81.031529865554603</v>
      </c>
    </row>
    <row r="8342" spans="2:3" x14ac:dyDescent="0.25">
      <c r="B8342" s="250">
        <v>8279</v>
      </c>
      <c r="C8342" s="249">
        <v>89.824500355278914</v>
      </c>
    </row>
    <row r="8343" spans="2:3" x14ac:dyDescent="0.25">
      <c r="B8343" s="250">
        <v>8280</v>
      </c>
      <c r="C8343" s="249">
        <v>71.551156058775064</v>
      </c>
    </row>
    <row r="8344" spans="2:3" x14ac:dyDescent="0.25">
      <c r="B8344" s="250">
        <v>8281</v>
      </c>
      <c r="C8344" s="249">
        <v>90.802675170811995</v>
      </c>
    </row>
    <row r="8345" spans="2:3" x14ac:dyDescent="0.25">
      <c r="B8345" s="250">
        <v>8282</v>
      </c>
      <c r="C8345" s="249">
        <v>123.9426340063016</v>
      </c>
    </row>
    <row r="8346" spans="2:3" x14ac:dyDescent="0.25">
      <c r="B8346" s="250">
        <v>8283</v>
      </c>
      <c r="C8346" s="249">
        <v>137.75242842963445</v>
      </c>
    </row>
    <row r="8347" spans="2:3" x14ac:dyDescent="0.25">
      <c r="B8347" s="250">
        <v>8284</v>
      </c>
      <c r="C8347" s="249">
        <v>128.35313278664159</v>
      </c>
    </row>
    <row r="8348" spans="2:3" x14ac:dyDescent="0.25">
      <c r="B8348" s="250">
        <v>8285</v>
      </c>
      <c r="C8348" s="249">
        <v>108.8500430600708</v>
      </c>
    </row>
    <row r="8349" spans="2:3" x14ac:dyDescent="0.25">
      <c r="B8349" s="250">
        <v>8286</v>
      </c>
      <c r="C8349" s="249">
        <v>83.853669335064097</v>
      </c>
    </row>
    <row r="8350" spans="2:3" x14ac:dyDescent="0.25">
      <c r="B8350" s="250">
        <v>8287</v>
      </c>
      <c r="C8350" s="249">
        <v>140.13485213796602</v>
      </c>
    </row>
    <row r="8351" spans="2:3" x14ac:dyDescent="0.25">
      <c r="B8351" s="250">
        <v>8288</v>
      </c>
      <c r="C8351" s="249">
        <v>119.40374128552567</v>
      </c>
    </row>
    <row r="8352" spans="2:3" x14ac:dyDescent="0.25">
      <c r="B8352" s="250">
        <v>8289</v>
      </c>
      <c r="C8352" s="249">
        <v>102.41466744658038</v>
      </c>
    </row>
    <row r="8353" spans="2:3" x14ac:dyDescent="0.25">
      <c r="B8353" s="250">
        <v>8290</v>
      </c>
      <c r="C8353" s="249">
        <v>103.52874692366881</v>
      </c>
    </row>
    <row r="8354" spans="2:3" x14ac:dyDescent="0.25">
      <c r="B8354" s="250">
        <v>8291</v>
      </c>
      <c r="C8354" s="249">
        <v>130.48023851560501</v>
      </c>
    </row>
    <row r="8355" spans="2:3" x14ac:dyDescent="0.25">
      <c r="B8355" s="250">
        <v>8292</v>
      </c>
      <c r="C8355" s="249">
        <v>106.28787464261532</v>
      </c>
    </row>
    <row r="8356" spans="2:3" x14ac:dyDescent="0.25">
      <c r="B8356" s="250">
        <v>8293</v>
      </c>
      <c r="C8356" s="249">
        <v>108.27182933588531</v>
      </c>
    </row>
    <row r="8357" spans="2:3" x14ac:dyDescent="0.25">
      <c r="B8357" s="250">
        <v>8294</v>
      </c>
      <c r="C8357" s="249">
        <v>125.18194392854342</v>
      </c>
    </row>
    <row r="8358" spans="2:3" x14ac:dyDescent="0.25">
      <c r="B8358" s="250">
        <v>8295</v>
      </c>
      <c r="C8358" s="249">
        <v>138.97681806850457</v>
      </c>
    </row>
    <row r="8359" spans="2:3" x14ac:dyDescent="0.25">
      <c r="B8359" s="250">
        <v>8296</v>
      </c>
      <c r="C8359" s="249">
        <v>110.68597596473712</v>
      </c>
    </row>
    <row r="8360" spans="2:3" x14ac:dyDescent="0.25">
      <c r="B8360" s="250">
        <v>8297</v>
      </c>
      <c r="C8360" s="249">
        <v>140.04415495677273</v>
      </c>
    </row>
    <row r="8361" spans="2:3" x14ac:dyDescent="0.25">
      <c r="B8361" s="250">
        <v>8298</v>
      </c>
      <c r="C8361" s="249">
        <v>103.52987883339325</v>
      </c>
    </row>
    <row r="8362" spans="2:3" x14ac:dyDescent="0.25">
      <c r="B8362" s="250">
        <v>8299</v>
      </c>
      <c r="C8362" s="249">
        <v>124.28755100266308</v>
      </c>
    </row>
    <row r="8363" spans="2:3" x14ac:dyDescent="0.25">
      <c r="B8363" s="250">
        <v>8300</v>
      </c>
      <c r="C8363" s="249">
        <v>124.91757398649132</v>
      </c>
    </row>
    <row r="8364" spans="2:3" x14ac:dyDescent="0.25">
      <c r="B8364" s="250">
        <v>8301</v>
      </c>
      <c r="C8364" s="249">
        <v>121.49400687673393</v>
      </c>
    </row>
    <row r="8365" spans="2:3" x14ac:dyDescent="0.25">
      <c r="B8365" s="250">
        <v>8302</v>
      </c>
      <c r="C8365" s="249">
        <v>105.02446103662054</v>
      </c>
    </row>
    <row r="8366" spans="2:3" x14ac:dyDescent="0.25">
      <c r="B8366" s="250">
        <v>8303</v>
      </c>
      <c r="C8366" s="249">
        <v>110.63383307009971</v>
      </c>
    </row>
    <row r="8367" spans="2:3" x14ac:dyDescent="0.25">
      <c r="B8367" s="250">
        <v>8304</v>
      </c>
      <c r="C8367" s="249">
        <v>154.46804997071177</v>
      </c>
    </row>
    <row r="8368" spans="2:3" x14ac:dyDescent="0.25">
      <c r="B8368" s="250">
        <v>8305</v>
      </c>
      <c r="C8368" s="249">
        <v>125.84953709110417</v>
      </c>
    </row>
    <row r="8369" spans="2:3" x14ac:dyDescent="0.25">
      <c r="B8369" s="250">
        <v>8306</v>
      </c>
      <c r="C8369" s="249">
        <v>109.11684494510891</v>
      </c>
    </row>
    <row r="8370" spans="2:3" x14ac:dyDescent="0.25">
      <c r="B8370" s="250">
        <v>8307</v>
      </c>
      <c r="C8370" s="249">
        <v>139.12935854243284</v>
      </c>
    </row>
    <row r="8371" spans="2:3" x14ac:dyDescent="0.25">
      <c r="B8371" s="250">
        <v>8308</v>
      </c>
      <c r="C8371" s="249">
        <v>135.641467982005</v>
      </c>
    </row>
    <row r="8372" spans="2:3" x14ac:dyDescent="0.25">
      <c r="B8372" s="250">
        <v>8309</v>
      </c>
      <c r="C8372" s="249">
        <v>93.170613228222805</v>
      </c>
    </row>
    <row r="8373" spans="2:3" x14ac:dyDescent="0.25">
      <c r="B8373" s="250">
        <v>8310</v>
      </c>
      <c r="C8373" s="249">
        <v>136.84715495283501</v>
      </c>
    </row>
    <row r="8374" spans="2:3" x14ac:dyDescent="0.25">
      <c r="B8374" s="250">
        <v>8311</v>
      </c>
      <c r="C8374" s="249">
        <v>111.2869200709717</v>
      </c>
    </row>
    <row r="8375" spans="2:3" x14ac:dyDescent="0.25">
      <c r="B8375" s="250">
        <v>8312</v>
      </c>
      <c r="C8375" s="249">
        <v>88.180468012360407</v>
      </c>
    </row>
    <row r="8376" spans="2:3" x14ac:dyDescent="0.25">
      <c r="B8376" s="250">
        <v>8313</v>
      </c>
      <c r="C8376" s="249">
        <v>115.15324789071735</v>
      </c>
    </row>
    <row r="8377" spans="2:3" x14ac:dyDescent="0.25">
      <c r="B8377" s="250">
        <v>8314</v>
      </c>
      <c r="C8377" s="249">
        <v>123.73968114871646</v>
      </c>
    </row>
    <row r="8378" spans="2:3" x14ac:dyDescent="0.25">
      <c r="B8378" s="250">
        <v>8315</v>
      </c>
      <c r="C8378" s="249">
        <v>83.426282617783414</v>
      </c>
    </row>
    <row r="8379" spans="2:3" x14ac:dyDescent="0.25">
      <c r="B8379" s="250">
        <v>8316</v>
      </c>
      <c r="C8379" s="249">
        <v>98.888412906392077</v>
      </c>
    </row>
    <row r="8380" spans="2:3" x14ac:dyDescent="0.25">
      <c r="B8380" s="250">
        <v>8317</v>
      </c>
      <c r="C8380" s="249">
        <v>145.48690370695462</v>
      </c>
    </row>
    <row r="8381" spans="2:3" x14ac:dyDescent="0.25">
      <c r="B8381" s="250">
        <v>8318</v>
      </c>
      <c r="C8381" s="249">
        <v>141.24138852434766</v>
      </c>
    </row>
    <row r="8382" spans="2:3" x14ac:dyDescent="0.25">
      <c r="B8382" s="250">
        <v>8319</v>
      </c>
      <c r="C8382" s="249">
        <v>123.22182599833189</v>
      </c>
    </row>
    <row r="8383" spans="2:3" x14ac:dyDescent="0.25">
      <c r="B8383" s="250">
        <v>8320</v>
      </c>
      <c r="C8383" s="249">
        <v>142.80784756209169</v>
      </c>
    </row>
    <row r="8384" spans="2:3" x14ac:dyDescent="0.25">
      <c r="B8384" s="250">
        <v>8321</v>
      </c>
      <c r="C8384" s="249">
        <v>168.80867950165083</v>
      </c>
    </row>
    <row r="8385" spans="2:3" x14ac:dyDescent="0.25">
      <c r="B8385" s="250">
        <v>8322</v>
      </c>
      <c r="C8385" s="249">
        <v>86.21505878965651</v>
      </c>
    </row>
    <row r="8386" spans="2:3" x14ac:dyDescent="0.25">
      <c r="B8386" s="250">
        <v>8323</v>
      </c>
      <c r="C8386" s="249">
        <v>59.976476920578413</v>
      </c>
    </row>
    <row r="8387" spans="2:3" x14ac:dyDescent="0.25">
      <c r="B8387" s="250">
        <v>8324</v>
      </c>
      <c r="C8387" s="249">
        <v>152.47798192043714</v>
      </c>
    </row>
    <row r="8388" spans="2:3" x14ac:dyDescent="0.25">
      <c r="B8388" s="250">
        <v>8325</v>
      </c>
      <c r="C8388" s="249">
        <v>138.91108416835596</v>
      </c>
    </row>
    <row r="8389" spans="2:3" x14ac:dyDescent="0.25">
      <c r="B8389" s="250">
        <v>8326</v>
      </c>
      <c r="C8389" s="249">
        <v>131.56411862225636</v>
      </c>
    </row>
    <row r="8390" spans="2:3" x14ac:dyDescent="0.25">
      <c r="B8390" s="250">
        <v>8327</v>
      </c>
      <c r="C8390" s="249">
        <v>92.711123429326022</v>
      </c>
    </row>
    <row r="8391" spans="2:3" x14ac:dyDescent="0.25">
      <c r="B8391" s="250">
        <v>8328</v>
      </c>
      <c r="C8391" s="249">
        <v>170.7438180087554</v>
      </c>
    </row>
    <row r="8392" spans="2:3" x14ac:dyDescent="0.25">
      <c r="B8392" s="250">
        <v>8329</v>
      </c>
      <c r="C8392" s="249">
        <v>173.08908033016851</v>
      </c>
    </row>
    <row r="8393" spans="2:3" x14ac:dyDescent="0.25">
      <c r="B8393" s="250">
        <v>8330</v>
      </c>
      <c r="C8393" s="249">
        <v>124.79115681103976</v>
      </c>
    </row>
    <row r="8394" spans="2:3" x14ac:dyDescent="0.25">
      <c r="B8394" s="250">
        <v>8331</v>
      </c>
      <c r="C8394" s="249">
        <v>122.23012401431684</v>
      </c>
    </row>
    <row r="8395" spans="2:3" x14ac:dyDescent="0.25">
      <c r="B8395" s="250">
        <v>8332</v>
      </c>
      <c r="C8395" s="249">
        <v>119.05699346964897</v>
      </c>
    </row>
    <row r="8396" spans="2:3" x14ac:dyDescent="0.25">
      <c r="B8396" s="250">
        <v>8333</v>
      </c>
      <c r="C8396" s="249">
        <v>82.016010720133522</v>
      </c>
    </row>
    <row r="8397" spans="2:3" x14ac:dyDescent="0.25">
      <c r="B8397" s="250">
        <v>8334</v>
      </c>
      <c r="C8397" s="249">
        <v>132.14540621543256</v>
      </c>
    </row>
    <row r="8398" spans="2:3" x14ac:dyDescent="0.25">
      <c r="B8398" s="250">
        <v>8335</v>
      </c>
      <c r="C8398" s="249">
        <v>77.807331557987283</v>
      </c>
    </row>
    <row r="8399" spans="2:3" x14ac:dyDescent="0.25">
      <c r="B8399" s="250">
        <v>8336</v>
      </c>
      <c r="C8399" s="249">
        <v>152.56971203312014</v>
      </c>
    </row>
    <row r="8400" spans="2:3" x14ac:dyDescent="0.25">
      <c r="B8400" s="250">
        <v>8337</v>
      </c>
      <c r="C8400" s="249">
        <v>136.17571412374548</v>
      </c>
    </row>
    <row r="8401" spans="2:3" x14ac:dyDescent="0.25">
      <c r="B8401" s="250">
        <v>8338</v>
      </c>
      <c r="C8401" s="249">
        <v>187.49311902442807</v>
      </c>
    </row>
    <row r="8402" spans="2:3" x14ac:dyDescent="0.25">
      <c r="B8402" s="250">
        <v>8339</v>
      </c>
      <c r="C8402" s="249">
        <v>89.534002381718182</v>
      </c>
    </row>
    <row r="8403" spans="2:3" x14ac:dyDescent="0.25">
      <c r="B8403" s="250">
        <v>8340</v>
      </c>
      <c r="C8403" s="249">
        <v>99.525354510325286</v>
      </c>
    </row>
    <row r="8404" spans="2:3" x14ac:dyDescent="0.25">
      <c r="B8404" s="250">
        <v>8341</v>
      </c>
      <c r="C8404" s="249">
        <v>120.15072524277146</v>
      </c>
    </row>
    <row r="8405" spans="2:3" x14ac:dyDescent="0.25">
      <c r="B8405" s="250">
        <v>8342</v>
      </c>
      <c r="C8405" s="249">
        <v>90.812807855054629</v>
      </c>
    </row>
    <row r="8406" spans="2:3" x14ac:dyDescent="0.25">
      <c r="B8406" s="250">
        <v>8343</v>
      </c>
      <c r="C8406" s="249">
        <v>112.80399645546612</v>
      </c>
    </row>
    <row r="8407" spans="2:3" x14ac:dyDescent="0.25">
      <c r="B8407" s="250">
        <v>8344</v>
      </c>
      <c r="C8407" s="249">
        <v>108.20733593751447</v>
      </c>
    </row>
    <row r="8408" spans="2:3" x14ac:dyDescent="0.25">
      <c r="B8408" s="250">
        <v>8345</v>
      </c>
      <c r="C8408" s="249">
        <v>137.56007723368054</v>
      </c>
    </row>
    <row r="8409" spans="2:3" x14ac:dyDescent="0.25">
      <c r="B8409" s="250">
        <v>8346</v>
      </c>
      <c r="C8409" s="249">
        <v>104.71315497194996</v>
      </c>
    </row>
    <row r="8410" spans="2:3" x14ac:dyDescent="0.25">
      <c r="B8410" s="250">
        <v>8347</v>
      </c>
      <c r="C8410" s="249">
        <v>136.06623859722507</v>
      </c>
    </row>
    <row r="8411" spans="2:3" x14ac:dyDescent="0.25">
      <c r="B8411" s="250">
        <v>8348</v>
      </c>
      <c r="C8411" s="249">
        <v>120.13337991534203</v>
      </c>
    </row>
    <row r="8412" spans="2:3" x14ac:dyDescent="0.25">
      <c r="B8412" s="250">
        <v>8349</v>
      </c>
      <c r="C8412" s="249">
        <v>119.35641477003838</v>
      </c>
    </row>
    <row r="8413" spans="2:3" x14ac:dyDescent="0.25">
      <c r="B8413" s="250">
        <v>8350</v>
      </c>
      <c r="C8413" s="249">
        <v>118.03751321158158</v>
      </c>
    </row>
    <row r="8414" spans="2:3" x14ac:dyDescent="0.25">
      <c r="B8414" s="250">
        <v>8351</v>
      </c>
      <c r="C8414" s="249">
        <v>128.16763284956917</v>
      </c>
    </row>
    <row r="8415" spans="2:3" x14ac:dyDescent="0.25">
      <c r="B8415" s="250">
        <v>8352</v>
      </c>
      <c r="C8415" s="249">
        <v>104.40364793893616</v>
      </c>
    </row>
    <row r="8416" spans="2:3" x14ac:dyDescent="0.25">
      <c r="B8416" s="250">
        <v>8353</v>
      </c>
      <c r="C8416" s="249">
        <v>89.470803653292563</v>
      </c>
    </row>
    <row r="8417" spans="2:3" x14ac:dyDescent="0.25">
      <c r="B8417" s="250">
        <v>8354</v>
      </c>
      <c r="C8417" s="249">
        <v>138.67402515630252</v>
      </c>
    </row>
    <row r="8418" spans="2:3" x14ac:dyDescent="0.25">
      <c r="B8418" s="250">
        <v>8355</v>
      </c>
      <c r="C8418" s="249">
        <v>151.10048330744314</v>
      </c>
    </row>
    <row r="8419" spans="2:3" x14ac:dyDescent="0.25">
      <c r="B8419" s="250">
        <v>8356</v>
      </c>
      <c r="C8419" s="249">
        <v>95.569673738139713</v>
      </c>
    </row>
    <row r="8420" spans="2:3" x14ac:dyDescent="0.25">
      <c r="B8420" s="250">
        <v>8357</v>
      </c>
      <c r="C8420" s="249">
        <v>123.73720530905743</v>
      </c>
    </row>
    <row r="8421" spans="2:3" x14ac:dyDescent="0.25">
      <c r="B8421" s="250">
        <v>8358</v>
      </c>
      <c r="C8421" s="249">
        <v>145.46836039948047</v>
      </c>
    </row>
    <row r="8422" spans="2:3" x14ac:dyDescent="0.25">
      <c r="B8422" s="250">
        <v>8359</v>
      </c>
      <c r="C8422" s="249">
        <v>123.99976517288283</v>
      </c>
    </row>
    <row r="8423" spans="2:3" x14ac:dyDescent="0.25">
      <c r="B8423" s="250">
        <v>8360</v>
      </c>
      <c r="C8423" s="249">
        <v>123.33712315890538</v>
      </c>
    </row>
    <row r="8424" spans="2:3" x14ac:dyDescent="0.25">
      <c r="B8424" s="250">
        <v>8361</v>
      </c>
      <c r="C8424" s="249">
        <v>147.14699243763755</v>
      </c>
    </row>
    <row r="8425" spans="2:3" x14ac:dyDescent="0.25">
      <c r="B8425" s="250">
        <v>8362</v>
      </c>
      <c r="C8425" s="249">
        <v>110.19907900619542</v>
      </c>
    </row>
    <row r="8426" spans="2:3" x14ac:dyDescent="0.25">
      <c r="B8426" s="250">
        <v>8363</v>
      </c>
      <c r="C8426" s="249">
        <v>117.48618968108021</v>
      </c>
    </row>
    <row r="8427" spans="2:3" x14ac:dyDescent="0.25">
      <c r="B8427" s="250">
        <v>8364</v>
      </c>
      <c r="C8427" s="249">
        <v>135.71789767228211</v>
      </c>
    </row>
    <row r="8428" spans="2:3" x14ac:dyDescent="0.25">
      <c r="B8428" s="250">
        <v>8365</v>
      </c>
      <c r="C8428" s="249">
        <v>141.61728207821793</v>
      </c>
    </row>
    <row r="8429" spans="2:3" x14ac:dyDescent="0.25">
      <c r="B8429" s="250">
        <v>8366</v>
      </c>
      <c r="C8429" s="249">
        <v>85.967920274257537</v>
      </c>
    </row>
    <row r="8430" spans="2:3" x14ac:dyDescent="0.25">
      <c r="B8430" s="250">
        <v>8367</v>
      </c>
      <c r="C8430" s="249">
        <v>147.91800791327162</v>
      </c>
    </row>
    <row r="8431" spans="2:3" x14ac:dyDescent="0.25">
      <c r="B8431" s="250">
        <v>8368</v>
      </c>
      <c r="C8431" s="249">
        <v>117.82321182281677</v>
      </c>
    </row>
    <row r="8432" spans="2:3" x14ac:dyDescent="0.25">
      <c r="B8432" s="250">
        <v>8369</v>
      </c>
      <c r="C8432" s="249">
        <v>116.19380352996959</v>
      </c>
    </row>
    <row r="8433" spans="2:3" x14ac:dyDescent="0.25">
      <c r="B8433" s="250">
        <v>8370</v>
      </c>
      <c r="C8433" s="249">
        <v>184.22629742519604</v>
      </c>
    </row>
    <row r="8434" spans="2:3" x14ac:dyDescent="0.25">
      <c r="B8434" s="250">
        <v>8371</v>
      </c>
      <c r="C8434" s="249">
        <v>96.248284309716695</v>
      </c>
    </row>
    <row r="8435" spans="2:3" x14ac:dyDescent="0.25">
      <c r="B8435" s="250">
        <v>8372</v>
      </c>
      <c r="C8435" s="249">
        <v>140.40914726995811</v>
      </c>
    </row>
    <row r="8436" spans="2:3" x14ac:dyDescent="0.25">
      <c r="B8436" s="250">
        <v>8373</v>
      </c>
      <c r="C8436" s="249">
        <v>122.46601550730976</v>
      </c>
    </row>
    <row r="8437" spans="2:3" x14ac:dyDescent="0.25">
      <c r="B8437" s="250">
        <v>8374</v>
      </c>
      <c r="C8437" s="249">
        <v>94.273094649107136</v>
      </c>
    </row>
    <row r="8438" spans="2:3" x14ac:dyDescent="0.25">
      <c r="B8438" s="250">
        <v>8375</v>
      </c>
      <c r="C8438" s="249">
        <v>145.06184549610921</v>
      </c>
    </row>
    <row r="8439" spans="2:3" x14ac:dyDescent="0.25">
      <c r="B8439" s="250">
        <v>8376</v>
      </c>
      <c r="C8439" s="249">
        <v>146.2071825232903</v>
      </c>
    </row>
    <row r="8440" spans="2:3" x14ac:dyDescent="0.25">
      <c r="B8440" s="250">
        <v>8377</v>
      </c>
      <c r="C8440" s="249">
        <v>137.91141774693637</v>
      </c>
    </row>
    <row r="8441" spans="2:3" x14ac:dyDescent="0.25">
      <c r="B8441" s="250">
        <v>8378</v>
      </c>
      <c r="C8441" s="249">
        <v>119.69230420119413</v>
      </c>
    </row>
    <row r="8442" spans="2:3" x14ac:dyDescent="0.25">
      <c r="B8442" s="250">
        <v>8379</v>
      </c>
      <c r="C8442" s="249">
        <v>102.81230504887498</v>
      </c>
    </row>
    <row r="8443" spans="2:3" x14ac:dyDescent="0.25">
      <c r="B8443" s="250">
        <v>8380</v>
      </c>
      <c r="C8443" s="249">
        <v>119.61091477061952</v>
      </c>
    </row>
    <row r="8444" spans="2:3" x14ac:dyDescent="0.25">
      <c r="B8444" s="250">
        <v>8381</v>
      </c>
      <c r="C8444" s="249">
        <v>138.74152710192641</v>
      </c>
    </row>
    <row r="8445" spans="2:3" x14ac:dyDescent="0.25">
      <c r="B8445" s="250">
        <v>8382</v>
      </c>
      <c r="C8445" s="249">
        <v>141.2687630112045</v>
      </c>
    </row>
    <row r="8446" spans="2:3" x14ac:dyDescent="0.25">
      <c r="B8446" s="250">
        <v>8383</v>
      </c>
      <c r="C8446" s="249">
        <v>139.75530030879611</v>
      </c>
    </row>
    <row r="8447" spans="2:3" x14ac:dyDescent="0.25">
      <c r="B8447" s="250">
        <v>8384</v>
      </c>
      <c r="C8447" s="249">
        <v>129.15501874033964</v>
      </c>
    </row>
    <row r="8448" spans="2:3" x14ac:dyDescent="0.25">
      <c r="B8448" s="250">
        <v>8385</v>
      </c>
      <c r="C8448" s="249">
        <v>103.60560200499151</v>
      </c>
    </row>
    <row r="8449" spans="2:3" x14ac:dyDescent="0.25">
      <c r="B8449" s="250">
        <v>8386</v>
      </c>
      <c r="C8449" s="249">
        <v>122.57043304758206</v>
      </c>
    </row>
    <row r="8450" spans="2:3" x14ac:dyDescent="0.25">
      <c r="B8450" s="250">
        <v>8387</v>
      </c>
      <c r="C8450" s="249">
        <v>103.08096416853141</v>
      </c>
    </row>
    <row r="8451" spans="2:3" x14ac:dyDescent="0.25">
      <c r="B8451" s="250">
        <v>8388</v>
      </c>
      <c r="C8451" s="249">
        <v>134.22425523240028</v>
      </c>
    </row>
    <row r="8452" spans="2:3" x14ac:dyDescent="0.25">
      <c r="B8452" s="250">
        <v>8389</v>
      </c>
      <c r="C8452" s="249">
        <v>114.42726288832992</v>
      </c>
    </row>
    <row r="8453" spans="2:3" x14ac:dyDescent="0.25">
      <c r="B8453" s="250">
        <v>8390</v>
      </c>
      <c r="C8453" s="249">
        <v>111.36153237568411</v>
      </c>
    </row>
    <row r="8454" spans="2:3" x14ac:dyDescent="0.25">
      <c r="B8454" s="250">
        <v>8391</v>
      </c>
      <c r="C8454" s="249">
        <v>140.84593888540439</v>
      </c>
    </row>
    <row r="8455" spans="2:3" x14ac:dyDescent="0.25">
      <c r="B8455" s="250">
        <v>8392</v>
      </c>
      <c r="C8455" s="249">
        <v>119.87758420636355</v>
      </c>
    </row>
    <row r="8456" spans="2:3" x14ac:dyDescent="0.25">
      <c r="B8456" s="250">
        <v>8393</v>
      </c>
      <c r="C8456" s="249">
        <v>90.397985939606073</v>
      </c>
    </row>
    <row r="8457" spans="2:3" x14ac:dyDescent="0.25">
      <c r="B8457" s="250">
        <v>8394</v>
      </c>
      <c r="C8457" s="249">
        <v>156.50387019520269</v>
      </c>
    </row>
    <row r="8458" spans="2:3" x14ac:dyDescent="0.25">
      <c r="B8458" s="250">
        <v>8395</v>
      </c>
      <c r="C8458" s="249">
        <v>157.9134260510593</v>
      </c>
    </row>
    <row r="8459" spans="2:3" x14ac:dyDescent="0.25">
      <c r="B8459" s="250">
        <v>8396</v>
      </c>
      <c r="C8459" s="249">
        <v>130.04791247079487</v>
      </c>
    </row>
    <row r="8460" spans="2:3" x14ac:dyDescent="0.25">
      <c r="B8460" s="250">
        <v>8397</v>
      </c>
      <c r="C8460" s="249">
        <v>159.64907001321771</v>
      </c>
    </row>
    <row r="8461" spans="2:3" x14ac:dyDescent="0.25">
      <c r="B8461" s="250">
        <v>8398</v>
      </c>
      <c r="C8461" s="249">
        <v>81.756885562492485</v>
      </c>
    </row>
    <row r="8462" spans="2:3" x14ac:dyDescent="0.25">
      <c r="B8462" s="250">
        <v>8399</v>
      </c>
      <c r="C8462" s="249">
        <v>139.17946784974913</v>
      </c>
    </row>
    <row r="8463" spans="2:3" x14ac:dyDescent="0.25">
      <c r="B8463" s="250">
        <v>8400</v>
      </c>
      <c r="C8463" s="249">
        <v>112.18033526886737</v>
      </c>
    </row>
    <row r="8464" spans="2:3" x14ac:dyDescent="0.25">
      <c r="B8464" s="250">
        <v>8401</v>
      </c>
      <c r="C8464" s="249">
        <v>131.36403508189582</v>
      </c>
    </row>
    <row r="8465" spans="2:3" x14ac:dyDescent="0.25">
      <c r="B8465" s="250">
        <v>8402</v>
      </c>
      <c r="C8465" s="249">
        <v>72.206423463174673</v>
      </c>
    </row>
    <row r="8466" spans="2:3" x14ac:dyDescent="0.25">
      <c r="B8466" s="250">
        <v>8403</v>
      </c>
      <c r="C8466" s="249">
        <v>100.23155023099571</v>
      </c>
    </row>
    <row r="8467" spans="2:3" x14ac:dyDescent="0.25">
      <c r="B8467" s="250">
        <v>8404</v>
      </c>
      <c r="C8467" s="249">
        <v>149.76960305095974</v>
      </c>
    </row>
    <row r="8468" spans="2:3" x14ac:dyDescent="0.25">
      <c r="B8468" s="250">
        <v>8405</v>
      </c>
      <c r="C8468" s="249">
        <v>104.81583510065784</v>
      </c>
    </row>
    <row r="8469" spans="2:3" x14ac:dyDescent="0.25">
      <c r="B8469" s="250">
        <v>8406</v>
      </c>
      <c r="C8469" s="249">
        <v>80.592478431685208</v>
      </c>
    </row>
    <row r="8470" spans="2:3" x14ac:dyDescent="0.25">
      <c r="B8470" s="250">
        <v>8407</v>
      </c>
      <c r="C8470" s="249">
        <v>138.26744485786233</v>
      </c>
    </row>
    <row r="8471" spans="2:3" x14ac:dyDescent="0.25">
      <c r="B8471" s="250">
        <v>8408</v>
      </c>
      <c r="C8471" s="249">
        <v>106.24160009708915</v>
      </c>
    </row>
    <row r="8472" spans="2:3" x14ac:dyDescent="0.25">
      <c r="B8472" s="250">
        <v>8409</v>
      </c>
      <c r="C8472" s="249">
        <v>112.93270874884881</v>
      </c>
    </row>
    <row r="8473" spans="2:3" x14ac:dyDescent="0.25">
      <c r="B8473" s="250">
        <v>8410</v>
      </c>
      <c r="C8473" s="249">
        <v>110.22270964474367</v>
      </c>
    </row>
    <row r="8474" spans="2:3" x14ac:dyDescent="0.25">
      <c r="B8474" s="250">
        <v>8411</v>
      </c>
      <c r="C8474" s="249">
        <v>118.14486615440883</v>
      </c>
    </row>
    <row r="8475" spans="2:3" x14ac:dyDescent="0.25">
      <c r="B8475" s="250">
        <v>8412</v>
      </c>
      <c r="C8475" s="249">
        <v>132.39581177203769</v>
      </c>
    </row>
    <row r="8476" spans="2:3" x14ac:dyDescent="0.25">
      <c r="B8476" s="250">
        <v>8413</v>
      </c>
      <c r="C8476" s="249">
        <v>131.20601978751802</v>
      </c>
    </row>
    <row r="8477" spans="2:3" x14ac:dyDescent="0.25">
      <c r="B8477" s="250">
        <v>8414</v>
      </c>
      <c r="C8477" s="249">
        <v>122.22809496206072</v>
      </c>
    </row>
    <row r="8478" spans="2:3" x14ac:dyDescent="0.25">
      <c r="B8478" s="250">
        <v>8415</v>
      </c>
      <c r="C8478" s="249">
        <v>115.87312952817791</v>
      </c>
    </row>
    <row r="8479" spans="2:3" x14ac:dyDescent="0.25">
      <c r="B8479" s="250">
        <v>8416</v>
      </c>
      <c r="C8479" s="249">
        <v>124.05938760392881</v>
      </c>
    </row>
    <row r="8480" spans="2:3" x14ac:dyDescent="0.25">
      <c r="B8480" s="250">
        <v>8417</v>
      </c>
      <c r="C8480" s="249">
        <v>130.62753268092055</v>
      </c>
    </row>
    <row r="8481" spans="2:3" x14ac:dyDescent="0.25">
      <c r="B8481" s="250">
        <v>8418</v>
      </c>
      <c r="C8481" s="249">
        <v>131.52337853632616</v>
      </c>
    </row>
    <row r="8482" spans="2:3" x14ac:dyDescent="0.25">
      <c r="B8482" s="250">
        <v>8419</v>
      </c>
      <c r="C8482" s="249">
        <v>130.90956349914148</v>
      </c>
    </row>
    <row r="8483" spans="2:3" x14ac:dyDescent="0.25">
      <c r="B8483" s="250">
        <v>8420</v>
      </c>
      <c r="C8483" s="249">
        <v>154.92261243182961</v>
      </c>
    </row>
    <row r="8484" spans="2:3" x14ac:dyDescent="0.25">
      <c r="B8484" s="250">
        <v>8421</v>
      </c>
      <c r="C8484" s="249">
        <v>159.78999573549447</v>
      </c>
    </row>
    <row r="8485" spans="2:3" x14ac:dyDescent="0.25">
      <c r="B8485" s="250">
        <v>8422</v>
      </c>
      <c r="C8485" s="249">
        <v>60.47712978996239</v>
      </c>
    </row>
    <row r="8486" spans="2:3" x14ac:dyDescent="0.25">
      <c r="B8486" s="250">
        <v>8423</v>
      </c>
      <c r="C8486" s="249">
        <v>116.7056938983048</v>
      </c>
    </row>
    <row r="8487" spans="2:3" x14ac:dyDescent="0.25">
      <c r="B8487" s="250">
        <v>8424</v>
      </c>
      <c r="C8487" s="249">
        <v>99.374519787388337</v>
      </c>
    </row>
    <row r="8488" spans="2:3" x14ac:dyDescent="0.25">
      <c r="B8488" s="250">
        <v>8425</v>
      </c>
      <c r="C8488" s="249">
        <v>164.35985789046165</v>
      </c>
    </row>
    <row r="8489" spans="2:3" x14ac:dyDescent="0.25">
      <c r="B8489" s="250">
        <v>8426</v>
      </c>
      <c r="C8489" s="249">
        <v>89.588757789598361</v>
      </c>
    </row>
    <row r="8490" spans="2:3" x14ac:dyDescent="0.25">
      <c r="B8490" s="250">
        <v>8427</v>
      </c>
      <c r="C8490" s="249">
        <v>127.01999085558023</v>
      </c>
    </row>
    <row r="8491" spans="2:3" x14ac:dyDescent="0.25">
      <c r="B8491" s="250">
        <v>8428</v>
      </c>
      <c r="C8491" s="249">
        <v>128.47250270398396</v>
      </c>
    </row>
    <row r="8492" spans="2:3" x14ac:dyDescent="0.25">
      <c r="B8492" s="250">
        <v>8429</v>
      </c>
      <c r="C8492" s="249">
        <v>83.211251246728125</v>
      </c>
    </row>
    <row r="8493" spans="2:3" x14ac:dyDescent="0.25">
      <c r="B8493" s="250">
        <v>8430</v>
      </c>
      <c r="C8493" s="249">
        <v>94.67900277890962</v>
      </c>
    </row>
    <row r="8494" spans="2:3" x14ac:dyDescent="0.25">
      <c r="B8494" s="250">
        <v>8431</v>
      </c>
      <c r="C8494" s="249">
        <v>159.52521130935884</v>
      </c>
    </row>
    <row r="8495" spans="2:3" x14ac:dyDescent="0.25">
      <c r="B8495" s="250">
        <v>8432</v>
      </c>
      <c r="C8495" s="249">
        <v>123.23766866995943</v>
      </c>
    </row>
    <row r="8496" spans="2:3" x14ac:dyDescent="0.25">
      <c r="B8496" s="250">
        <v>8433</v>
      </c>
      <c r="C8496" s="249">
        <v>126.50572184375163</v>
      </c>
    </row>
    <row r="8497" spans="2:3" x14ac:dyDescent="0.25">
      <c r="B8497" s="250">
        <v>8434</v>
      </c>
      <c r="C8497" s="249">
        <v>100.91565487326405</v>
      </c>
    </row>
    <row r="8498" spans="2:3" x14ac:dyDescent="0.25">
      <c r="B8498" s="250">
        <v>8435</v>
      </c>
      <c r="C8498" s="249">
        <v>96.136441903965562</v>
      </c>
    </row>
    <row r="8499" spans="2:3" x14ac:dyDescent="0.25">
      <c r="B8499" s="250">
        <v>8436</v>
      </c>
      <c r="C8499" s="249">
        <v>133.74886040985564</v>
      </c>
    </row>
    <row r="8500" spans="2:3" x14ac:dyDescent="0.25">
      <c r="B8500" s="250">
        <v>8437</v>
      </c>
      <c r="C8500" s="249">
        <v>84.549667100132069</v>
      </c>
    </row>
    <row r="8501" spans="2:3" x14ac:dyDescent="0.25">
      <c r="B8501" s="250">
        <v>8438</v>
      </c>
      <c r="C8501" s="249">
        <v>114.45600915097498</v>
      </c>
    </row>
    <row r="8502" spans="2:3" x14ac:dyDescent="0.25">
      <c r="B8502" s="250">
        <v>8439</v>
      </c>
      <c r="C8502" s="249">
        <v>159.64685585152876</v>
      </c>
    </row>
    <row r="8503" spans="2:3" x14ac:dyDescent="0.25">
      <c r="B8503" s="250">
        <v>8440</v>
      </c>
      <c r="C8503" s="249">
        <v>132.53435743536164</v>
      </c>
    </row>
    <row r="8504" spans="2:3" x14ac:dyDescent="0.25">
      <c r="B8504" s="250">
        <v>8441</v>
      </c>
      <c r="C8504" s="249">
        <v>140.02333493067783</v>
      </c>
    </row>
    <row r="8505" spans="2:3" x14ac:dyDescent="0.25">
      <c r="B8505" s="250">
        <v>8442</v>
      </c>
      <c r="C8505" s="249">
        <v>119.62029292062678</v>
      </c>
    </row>
    <row r="8506" spans="2:3" x14ac:dyDescent="0.25">
      <c r="B8506" s="250">
        <v>8443</v>
      </c>
      <c r="C8506" s="249">
        <v>126.46832553809004</v>
      </c>
    </row>
    <row r="8507" spans="2:3" x14ac:dyDescent="0.25">
      <c r="B8507" s="250">
        <v>8444</v>
      </c>
      <c r="C8507" s="249">
        <v>76.473239432934889</v>
      </c>
    </row>
    <row r="8508" spans="2:3" x14ac:dyDescent="0.25">
      <c r="B8508" s="250">
        <v>8445</v>
      </c>
      <c r="C8508" s="249">
        <v>112.31216769176399</v>
      </c>
    </row>
    <row r="8509" spans="2:3" x14ac:dyDescent="0.25">
      <c r="B8509" s="250">
        <v>8446</v>
      </c>
      <c r="C8509" s="249">
        <v>113.30760284897028</v>
      </c>
    </row>
    <row r="8510" spans="2:3" x14ac:dyDescent="0.25">
      <c r="B8510" s="250">
        <v>8447</v>
      </c>
      <c r="C8510" s="249">
        <v>142.84070833257039</v>
      </c>
    </row>
    <row r="8511" spans="2:3" x14ac:dyDescent="0.25">
      <c r="B8511" s="250">
        <v>8448</v>
      </c>
      <c r="C8511" s="249">
        <v>133.43241022962792</v>
      </c>
    </row>
    <row r="8512" spans="2:3" x14ac:dyDescent="0.25">
      <c r="B8512" s="250">
        <v>8449</v>
      </c>
      <c r="C8512" s="249">
        <v>132.33602322402984</v>
      </c>
    </row>
    <row r="8513" spans="2:3" x14ac:dyDescent="0.25">
      <c r="B8513" s="250">
        <v>8450</v>
      </c>
      <c r="C8513" s="249">
        <v>80.30363756388121</v>
      </c>
    </row>
    <row r="8514" spans="2:3" x14ac:dyDescent="0.25">
      <c r="B8514" s="250">
        <v>8451</v>
      </c>
      <c r="C8514" s="249">
        <v>112.18281036916245</v>
      </c>
    </row>
    <row r="8515" spans="2:3" x14ac:dyDescent="0.25">
      <c r="B8515" s="250">
        <v>8452</v>
      </c>
      <c r="C8515" s="249">
        <v>152.39800223183687</v>
      </c>
    </row>
    <row r="8516" spans="2:3" x14ac:dyDescent="0.25">
      <c r="B8516" s="250">
        <v>8453</v>
      </c>
      <c r="C8516" s="249">
        <v>91.540972714799608</v>
      </c>
    </row>
    <row r="8517" spans="2:3" x14ac:dyDescent="0.25">
      <c r="B8517" s="250">
        <v>8454</v>
      </c>
      <c r="C8517" s="249">
        <v>108.6935559140498</v>
      </c>
    </row>
    <row r="8518" spans="2:3" x14ac:dyDescent="0.25">
      <c r="B8518" s="250">
        <v>8455</v>
      </c>
      <c r="C8518" s="249">
        <v>157.23929828081936</v>
      </c>
    </row>
    <row r="8519" spans="2:3" x14ac:dyDescent="0.25">
      <c r="B8519" s="250">
        <v>8456</v>
      </c>
      <c r="C8519" s="249">
        <v>132.40076128550132</v>
      </c>
    </row>
    <row r="8520" spans="2:3" x14ac:dyDescent="0.25">
      <c r="B8520" s="250">
        <v>8457</v>
      </c>
      <c r="C8520" s="249">
        <v>103.89436594464605</v>
      </c>
    </row>
    <row r="8521" spans="2:3" x14ac:dyDescent="0.25">
      <c r="B8521" s="250">
        <v>8458</v>
      </c>
      <c r="C8521" s="249">
        <v>74.556976663059544</v>
      </c>
    </row>
    <row r="8522" spans="2:3" x14ac:dyDescent="0.25">
      <c r="B8522" s="250">
        <v>8459</v>
      </c>
      <c r="C8522" s="249">
        <v>131.52900204959147</v>
      </c>
    </row>
    <row r="8523" spans="2:3" x14ac:dyDescent="0.25">
      <c r="B8523" s="250">
        <v>8460</v>
      </c>
      <c r="C8523" s="249">
        <v>117.70431365885197</v>
      </c>
    </row>
    <row r="8524" spans="2:3" x14ac:dyDescent="0.25">
      <c r="B8524" s="250">
        <v>8461</v>
      </c>
      <c r="C8524" s="249">
        <v>104.7185052399537</v>
      </c>
    </row>
    <row r="8525" spans="2:3" x14ac:dyDescent="0.25">
      <c r="B8525" s="250">
        <v>8462</v>
      </c>
      <c r="C8525" s="249">
        <v>151.23747659267411</v>
      </c>
    </row>
    <row r="8526" spans="2:3" x14ac:dyDescent="0.25">
      <c r="B8526" s="250">
        <v>8463</v>
      </c>
      <c r="C8526" s="249">
        <v>94.690550972310334</v>
      </c>
    </row>
    <row r="8527" spans="2:3" x14ac:dyDescent="0.25">
      <c r="B8527" s="250">
        <v>8464</v>
      </c>
      <c r="C8527" s="249">
        <v>69.828937565467768</v>
      </c>
    </row>
    <row r="8528" spans="2:3" x14ac:dyDescent="0.25">
      <c r="B8528" s="250">
        <v>8465</v>
      </c>
      <c r="C8528" s="249">
        <v>97.274614763177624</v>
      </c>
    </row>
    <row r="8529" spans="2:3" x14ac:dyDescent="0.25">
      <c r="B8529" s="250">
        <v>8466</v>
      </c>
      <c r="C8529" s="249">
        <v>161.9537332271122</v>
      </c>
    </row>
    <row r="8530" spans="2:3" x14ac:dyDescent="0.25">
      <c r="B8530" s="250">
        <v>8467</v>
      </c>
      <c r="C8530" s="249">
        <v>122.28525345260621</v>
      </c>
    </row>
    <row r="8531" spans="2:3" x14ac:dyDescent="0.25">
      <c r="B8531" s="250">
        <v>8468</v>
      </c>
      <c r="C8531" s="249">
        <v>109.92544228681167</v>
      </c>
    </row>
    <row r="8532" spans="2:3" x14ac:dyDescent="0.25">
      <c r="B8532" s="250">
        <v>8469</v>
      </c>
      <c r="C8532" s="249">
        <v>116.62253968773116</v>
      </c>
    </row>
    <row r="8533" spans="2:3" x14ac:dyDescent="0.25">
      <c r="B8533" s="250">
        <v>8470</v>
      </c>
      <c r="C8533" s="249">
        <v>140.75900437793609</v>
      </c>
    </row>
    <row r="8534" spans="2:3" x14ac:dyDescent="0.25">
      <c r="B8534" s="250">
        <v>8471</v>
      </c>
      <c r="C8534" s="249">
        <v>136.47412829184825</v>
      </c>
    </row>
    <row r="8535" spans="2:3" x14ac:dyDescent="0.25">
      <c r="B8535" s="250">
        <v>8472</v>
      </c>
      <c r="C8535" s="249">
        <v>139.03380158668506</v>
      </c>
    </row>
    <row r="8536" spans="2:3" x14ac:dyDescent="0.25">
      <c r="B8536" s="250">
        <v>8473</v>
      </c>
      <c r="C8536" s="249">
        <v>126.00847024480611</v>
      </c>
    </row>
    <row r="8537" spans="2:3" x14ac:dyDescent="0.25">
      <c r="B8537" s="250">
        <v>8474</v>
      </c>
      <c r="C8537" s="249">
        <v>96.709549943591611</v>
      </c>
    </row>
    <row r="8538" spans="2:3" x14ac:dyDescent="0.25">
      <c r="B8538" s="250">
        <v>8475</v>
      </c>
      <c r="C8538" s="249">
        <v>123.54145653406556</v>
      </c>
    </row>
    <row r="8539" spans="2:3" x14ac:dyDescent="0.25">
      <c r="B8539" s="250">
        <v>8476</v>
      </c>
      <c r="C8539" s="249">
        <v>118.95189517844224</v>
      </c>
    </row>
    <row r="8540" spans="2:3" x14ac:dyDescent="0.25">
      <c r="B8540" s="250">
        <v>8477</v>
      </c>
      <c r="C8540" s="249">
        <v>93.18858271095786</v>
      </c>
    </row>
    <row r="8541" spans="2:3" x14ac:dyDescent="0.25">
      <c r="B8541" s="250">
        <v>8478</v>
      </c>
      <c r="C8541" s="249">
        <v>88.166379205857424</v>
      </c>
    </row>
    <row r="8542" spans="2:3" x14ac:dyDescent="0.25">
      <c r="B8542" s="250">
        <v>8479</v>
      </c>
      <c r="C8542" s="249">
        <v>115.15860057290202</v>
      </c>
    </row>
    <row r="8543" spans="2:3" x14ac:dyDescent="0.25">
      <c r="B8543" s="250">
        <v>8480</v>
      </c>
      <c r="C8543" s="249">
        <v>143.42928059674699</v>
      </c>
    </row>
    <row r="8544" spans="2:3" x14ac:dyDescent="0.25">
      <c r="B8544" s="250">
        <v>8481</v>
      </c>
      <c r="C8544" s="249">
        <v>78.460724171082916</v>
      </c>
    </row>
    <row r="8545" spans="2:3" x14ac:dyDescent="0.25">
      <c r="B8545" s="250">
        <v>8482</v>
      </c>
      <c r="C8545" s="249">
        <v>71.690710708253633</v>
      </c>
    </row>
    <row r="8546" spans="2:3" x14ac:dyDescent="0.25">
      <c r="B8546" s="250">
        <v>8483</v>
      </c>
      <c r="C8546" s="249">
        <v>95.372751286277889</v>
      </c>
    </row>
    <row r="8547" spans="2:3" x14ac:dyDescent="0.25">
      <c r="B8547" s="250">
        <v>8484</v>
      </c>
      <c r="C8547" s="249">
        <v>119.28892135079028</v>
      </c>
    </row>
    <row r="8548" spans="2:3" x14ac:dyDescent="0.25">
      <c r="B8548" s="250">
        <v>8485</v>
      </c>
      <c r="C8548" s="249">
        <v>171.14516508898078</v>
      </c>
    </row>
    <row r="8549" spans="2:3" x14ac:dyDescent="0.25">
      <c r="B8549" s="250">
        <v>8486</v>
      </c>
      <c r="C8549" s="249">
        <v>82.998299667352995</v>
      </c>
    </row>
    <row r="8550" spans="2:3" x14ac:dyDescent="0.25">
      <c r="B8550" s="250">
        <v>8487</v>
      </c>
      <c r="C8550" s="249">
        <v>84.299113858580156</v>
      </c>
    </row>
    <row r="8551" spans="2:3" x14ac:dyDescent="0.25">
      <c r="B8551" s="250">
        <v>8488</v>
      </c>
      <c r="C8551" s="249">
        <v>125.13330445924416</v>
      </c>
    </row>
    <row r="8552" spans="2:3" x14ac:dyDescent="0.25">
      <c r="B8552" s="250">
        <v>8489</v>
      </c>
      <c r="C8552" s="249">
        <v>148.76008356488393</v>
      </c>
    </row>
    <row r="8553" spans="2:3" x14ac:dyDescent="0.25">
      <c r="B8553" s="250">
        <v>8490</v>
      </c>
      <c r="C8553" s="249">
        <v>84.992719801402103</v>
      </c>
    </row>
    <row r="8554" spans="2:3" x14ac:dyDescent="0.25">
      <c r="B8554" s="250">
        <v>8491</v>
      </c>
      <c r="C8554" s="249">
        <v>75.564950514574036</v>
      </c>
    </row>
    <row r="8555" spans="2:3" x14ac:dyDescent="0.25">
      <c r="B8555" s="250">
        <v>8492</v>
      </c>
      <c r="C8555" s="249">
        <v>136.34273900425566</v>
      </c>
    </row>
    <row r="8556" spans="2:3" x14ac:dyDescent="0.25">
      <c r="B8556" s="250">
        <v>8493</v>
      </c>
      <c r="C8556" s="249">
        <v>127.36862482182801</v>
      </c>
    </row>
    <row r="8557" spans="2:3" x14ac:dyDescent="0.25">
      <c r="B8557" s="250">
        <v>8494</v>
      </c>
      <c r="C8557" s="249">
        <v>139.11867064508507</v>
      </c>
    </row>
    <row r="8558" spans="2:3" x14ac:dyDescent="0.25">
      <c r="B8558" s="250">
        <v>8495</v>
      </c>
      <c r="C8558" s="249">
        <v>107.13925959880248</v>
      </c>
    </row>
    <row r="8559" spans="2:3" x14ac:dyDescent="0.25">
      <c r="B8559" s="250">
        <v>8496</v>
      </c>
      <c r="C8559" s="249">
        <v>106.98641790513497</v>
      </c>
    </row>
    <row r="8560" spans="2:3" x14ac:dyDescent="0.25">
      <c r="B8560" s="250">
        <v>8497</v>
      </c>
      <c r="C8560" s="249">
        <v>78.089396026680987</v>
      </c>
    </row>
    <row r="8561" spans="2:3" x14ac:dyDescent="0.25">
      <c r="B8561" s="250">
        <v>8498</v>
      </c>
      <c r="C8561" s="249">
        <v>94.964155401896249</v>
      </c>
    </row>
    <row r="8562" spans="2:3" x14ac:dyDescent="0.25">
      <c r="B8562" s="250">
        <v>8499</v>
      </c>
      <c r="C8562" s="249">
        <v>175.24775546456627</v>
      </c>
    </row>
    <row r="8563" spans="2:3" x14ac:dyDescent="0.25">
      <c r="B8563" s="250">
        <v>8500</v>
      </c>
      <c r="C8563" s="249">
        <v>124.57668379377841</v>
      </c>
    </row>
    <row r="8564" spans="2:3" x14ac:dyDescent="0.25">
      <c r="B8564" s="250">
        <v>8501</v>
      </c>
      <c r="C8564" s="249">
        <v>131.49902629824129</v>
      </c>
    </row>
    <row r="8565" spans="2:3" x14ac:dyDescent="0.25">
      <c r="B8565" s="250">
        <v>8502</v>
      </c>
      <c r="C8565" s="249">
        <v>88.119892124442117</v>
      </c>
    </row>
    <row r="8566" spans="2:3" x14ac:dyDescent="0.25">
      <c r="B8566" s="250">
        <v>8503</v>
      </c>
      <c r="C8566" s="249">
        <v>129.34906312092502</v>
      </c>
    </row>
    <row r="8567" spans="2:3" x14ac:dyDescent="0.25">
      <c r="B8567" s="250">
        <v>8504</v>
      </c>
      <c r="C8567" s="249">
        <v>94.16702508760801</v>
      </c>
    </row>
    <row r="8568" spans="2:3" x14ac:dyDescent="0.25">
      <c r="B8568" s="250">
        <v>8505</v>
      </c>
      <c r="C8568" s="249">
        <v>104.1821276466377</v>
      </c>
    </row>
    <row r="8569" spans="2:3" x14ac:dyDescent="0.25">
      <c r="B8569" s="250">
        <v>8506</v>
      </c>
      <c r="C8569" s="249">
        <v>136.13027851635093</v>
      </c>
    </row>
    <row r="8570" spans="2:3" x14ac:dyDescent="0.25">
      <c r="B8570" s="250">
        <v>8507</v>
      </c>
      <c r="C8570" s="249">
        <v>96.269852816585995</v>
      </c>
    </row>
    <row r="8571" spans="2:3" x14ac:dyDescent="0.25">
      <c r="B8571" s="250">
        <v>8508</v>
      </c>
      <c r="C8571" s="249">
        <v>86.738463890714229</v>
      </c>
    </row>
    <row r="8572" spans="2:3" x14ac:dyDescent="0.25">
      <c r="B8572" s="250">
        <v>8509</v>
      </c>
      <c r="C8572" s="249">
        <v>131.1601838357621</v>
      </c>
    </row>
    <row r="8573" spans="2:3" x14ac:dyDescent="0.25">
      <c r="B8573" s="250">
        <v>8510</v>
      </c>
      <c r="C8573" s="249">
        <v>137.26729857340629</v>
      </c>
    </row>
    <row r="8574" spans="2:3" x14ac:dyDescent="0.25">
      <c r="B8574" s="250">
        <v>8511</v>
      </c>
      <c r="C8574" s="249">
        <v>116.66529244090573</v>
      </c>
    </row>
    <row r="8575" spans="2:3" x14ac:dyDescent="0.25">
      <c r="B8575" s="250">
        <v>8512</v>
      </c>
      <c r="C8575" s="249">
        <v>141.36920641850321</v>
      </c>
    </row>
    <row r="8576" spans="2:3" x14ac:dyDescent="0.25">
      <c r="B8576" s="250">
        <v>8513</v>
      </c>
      <c r="C8576" s="249">
        <v>112.50136002481743</v>
      </c>
    </row>
    <row r="8577" spans="2:3" x14ac:dyDescent="0.25">
      <c r="B8577" s="250">
        <v>8514</v>
      </c>
      <c r="C8577" s="249">
        <v>142.27506159651415</v>
      </c>
    </row>
    <row r="8578" spans="2:3" x14ac:dyDescent="0.25">
      <c r="B8578" s="250">
        <v>8515</v>
      </c>
      <c r="C8578" s="249">
        <v>112.59243025390882</v>
      </c>
    </row>
    <row r="8579" spans="2:3" x14ac:dyDescent="0.25">
      <c r="B8579" s="250">
        <v>8516</v>
      </c>
      <c r="C8579" s="249">
        <v>121.75075665603624</v>
      </c>
    </row>
    <row r="8580" spans="2:3" x14ac:dyDescent="0.25">
      <c r="B8580" s="250">
        <v>8517</v>
      </c>
      <c r="C8580" s="249">
        <v>110.61927356311787</v>
      </c>
    </row>
    <row r="8581" spans="2:3" x14ac:dyDescent="0.25">
      <c r="B8581" s="250">
        <v>8518</v>
      </c>
      <c r="C8581" s="249">
        <v>98.440651025964058</v>
      </c>
    </row>
    <row r="8582" spans="2:3" x14ac:dyDescent="0.25">
      <c r="B8582" s="250">
        <v>8519</v>
      </c>
      <c r="C8582" s="249">
        <v>119.58527801770163</v>
      </c>
    </row>
    <row r="8583" spans="2:3" x14ac:dyDescent="0.25">
      <c r="B8583" s="250">
        <v>8520</v>
      </c>
      <c r="C8583" s="249">
        <v>148.50180396726248</v>
      </c>
    </row>
    <row r="8584" spans="2:3" x14ac:dyDescent="0.25">
      <c r="B8584" s="250">
        <v>8521</v>
      </c>
      <c r="C8584" s="249">
        <v>150.46530326969014</v>
      </c>
    </row>
    <row r="8585" spans="2:3" x14ac:dyDescent="0.25">
      <c r="B8585" s="250">
        <v>8522</v>
      </c>
      <c r="C8585" s="249">
        <v>146.71182937657724</v>
      </c>
    </row>
    <row r="8586" spans="2:3" x14ac:dyDescent="0.25">
      <c r="B8586" s="250">
        <v>8523</v>
      </c>
      <c r="C8586" s="249">
        <v>160.96747173816215</v>
      </c>
    </row>
    <row r="8587" spans="2:3" x14ac:dyDescent="0.25">
      <c r="B8587" s="250">
        <v>8524</v>
      </c>
      <c r="C8587" s="249">
        <v>195.37843687000426</v>
      </c>
    </row>
    <row r="8588" spans="2:3" x14ac:dyDescent="0.25">
      <c r="B8588" s="250">
        <v>8525</v>
      </c>
      <c r="C8588" s="249">
        <v>115.52530739205946</v>
      </c>
    </row>
    <row r="8589" spans="2:3" x14ac:dyDescent="0.25">
      <c r="B8589" s="250">
        <v>8526</v>
      </c>
      <c r="C8589" s="249">
        <v>78.289152178801388</v>
      </c>
    </row>
    <row r="8590" spans="2:3" x14ac:dyDescent="0.25">
      <c r="B8590" s="250">
        <v>8527</v>
      </c>
      <c r="C8590" s="249">
        <v>96.616450777303214</v>
      </c>
    </row>
    <row r="8591" spans="2:3" x14ac:dyDescent="0.25">
      <c r="B8591" s="250">
        <v>8528</v>
      </c>
      <c r="C8591" s="249">
        <v>61.994683352779262</v>
      </c>
    </row>
    <row r="8592" spans="2:3" x14ac:dyDescent="0.25">
      <c r="B8592" s="250">
        <v>8529</v>
      </c>
      <c r="C8592" s="249">
        <v>102.16721977870107</v>
      </c>
    </row>
    <row r="8593" spans="2:3" x14ac:dyDescent="0.25">
      <c r="B8593" s="250">
        <v>8530</v>
      </c>
      <c r="C8593" s="249">
        <v>134.63141587035832</v>
      </c>
    </row>
    <row r="8594" spans="2:3" x14ac:dyDescent="0.25">
      <c r="B8594" s="250">
        <v>8531</v>
      </c>
      <c r="C8594" s="249">
        <v>111.26957373210411</v>
      </c>
    </row>
    <row r="8595" spans="2:3" x14ac:dyDescent="0.25">
      <c r="B8595" s="250">
        <v>8532</v>
      </c>
      <c r="C8595" s="249">
        <v>116.98946058050514</v>
      </c>
    </row>
    <row r="8596" spans="2:3" x14ac:dyDescent="0.25">
      <c r="B8596" s="250">
        <v>8533</v>
      </c>
      <c r="C8596" s="249">
        <v>102.80143280394194</v>
      </c>
    </row>
    <row r="8597" spans="2:3" x14ac:dyDescent="0.25">
      <c r="B8597" s="250">
        <v>8534</v>
      </c>
      <c r="C8597" s="249">
        <v>158.45049189470959</v>
      </c>
    </row>
    <row r="8598" spans="2:3" x14ac:dyDescent="0.25">
      <c r="B8598" s="250">
        <v>8535</v>
      </c>
      <c r="C8598" s="249">
        <v>125.48900667786573</v>
      </c>
    </row>
    <row r="8599" spans="2:3" x14ac:dyDescent="0.25">
      <c r="B8599" s="250">
        <v>8536</v>
      </c>
      <c r="C8599" s="249">
        <v>104.0439406992146</v>
      </c>
    </row>
    <row r="8600" spans="2:3" x14ac:dyDescent="0.25">
      <c r="B8600" s="250">
        <v>8537</v>
      </c>
      <c r="C8600" s="249">
        <v>124.58908976198913</v>
      </c>
    </row>
    <row r="8601" spans="2:3" x14ac:dyDescent="0.25">
      <c r="B8601" s="250">
        <v>8538</v>
      </c>
      <c r="C8601" s="249">
        <v>84.098530459931965</v>
      </c>
    </row>
    <row r="8602" spans="2:3" x14ac:dyDescent="0.25">
      <c r="B8602" s="250">
        <v>8539</v>
      </c>
      <c r="C8602" s="249">
        <v>132.33800905121149</v>
      </c>
    </row>
    <row r="8603" spans="2:3" x14ac:dyDescent="0.25">
      <c r="B8603" s="250">
        <v>8540</v>
      </c>
      <c r="C8603" s="249">
        <v>85.467004600207687</v>
      </c>
    </row>
    <row r="8604" spans="2:3" x14ac:dyDescent="0.25">
      <c r="B8604" s="250">
        <v>8541</v>
      </c>
      <c r="C8604" s="249">
        <v>156.02008968933995</v>
      </c>
    </row>
    <row r="8605" spans="2:3" x14ac:dyDescent="0.25">
      <c r="B8605" s="250">
        <v>8542</v>
      </c>
      <c r="C8605" s="249">
        <v>113.05886925158428</v>
      </c>
    </row>
    <row r="8606" spans="2:3" x14ac:dyDescent="0.25">
      <c r="B8606" s="250">
        <v>8543</v>
      </c>
      <c r="C8606" s="249">
        <v>76.791658337279983</v>
      </c>
    </row>
    <row r="8607" spans="2:3" x14ac:dyDescent="0.25">
      <c r="B8607" s="250">
        <v>8544</v>
      </c>
      <c r="C8607" s="249">
        <v>147.64336264235257</v>
      </c>
    </row>
    <row r="8608" spans="2:3" x14ac:dyDescent="0.25">
      <c r="B8608" s="250">
        <v>8545</v>
      </c>
      <c r="C8608" s="249">
        <v>103.69553168149069</v>
      </c>
    </row>
    <row r="8609" spans="2:3" x14ac:dyDescent="0.25">
      <c r="B8609" s="250">
        <v>8546</v>
      </c>
      <c r="C8609" s="249">
        <v>96.16725225587669</v>
      </c>
    </row>
    <row r="8610" spans="2:3" x14ac:dyDescent="0.25">
      <c r="B8610" s="250">
        <v>8547</v>
      </c>
      <c r="C8610" s="249">
        <v>105.59425606073907</v>
      </c>
    </row>
    <row r="8611" spans="2:3" x14ac:dyDescent="0.25">
      <c r="B8611" s="250">
        <v>8548</v>
      </c>
      <c r="C8611" s="249">
        <v>115.64186025440208</v>
      </c>
    </row>
    <row r="8612" spans="2:3" x14ac:dyDescent="0.25">
      <c r="B8612" s="250">
        <v>8549</v>
      </c>
      <c r="C8612" s="249">
        <v>127.43145734474878</v>
      </c>
    </row>
    <row r="8613" spans="2:3" x14ac:dyDescent="0.25">
      <c r="B8613" s="250">
        <v>8550</v>
      </c>
      <c r="C8613" s="249">
        <v>168.22423770975854</v>
      </c>
    </row>
    <row r="8614" spans="2:3" x14ac:dyDescent="0.25">
      <c r="B8614" s="250">
        <v>8551</v>
      </c>
      <c r="C8614" s="249">
        <v>131.61809915504392</v>
      </c>
    </row>
    <row r="8615" spans="2:3" x14ac:dyDescent="0.25">
      <c r="B8615" s="250">
        <v>8552</v>
      </c>
      <c r="C8615" s="249">
        <v>107.70683492832256</v>
      </c>
    </row>
    <row r="8616" spans="2:3" x14ac:dyDescent="0.25">
      <c r="B8616" s="250">
        <v>8553</v>
      </c>
      <c r="C8616" s="249">
        <v>121.33034556148104</v>
      </c>
    </row>
    <row r="8617" spans="2:3" x14ac:dyDescent="0.25">
      <c r="B8617" s="250">
        <v>8554</v>
      </c>
      <c r="C8617" s="249">
        <v>110.02047591749145</v>
      </c>
    </row>
    <row r="8618" spans="2:3" x14ac:dyDescent="0.25">
      <c r="B8618" s="250">
        <v>8555</v>
      </c>
      <c r="C8618" s="249">
        <v>147.17747897430192</v>
      </c>
    </row>
    <row r="8619" spans="2:3" x14ac:dyDescent="0.25">
      <c r="B8619" s="250">
        <v>8556</v>
      </c>
      <c r="C8619" s="249">
        <v>68.906858356354277</v>
      </c>
    </row>
    <row r="8620" spans="2:3" x14ac:dyDescent="0.25">
      <c r="B8620" s="250">
        <v>8557</v>
      </c>
      <c r="C8620" s="249">
        <v>119.00820964678114</v>
      </c>
    </row>
    <row r="8621" spans="2:3" x14ac:dyDescent="0.25">
      <c r="B8621" s="250">
        <v>8558</v>
      </c>
      <c r="C8621" s="249">
        <v>105.44286480741715</v>
      </c>
    </row>
    <row r="8622" spans="2:3" x14ac:dyDescent="0.25">
      <c r="B8622" s="250">
        <v>8559</v>
      </c>
      <c r="C8622" s="249">
        <v>101.12970882080253</v>
      </c>
    </row>
    <row r="8623" spans="2:3" x14ac:dyDescent="0.25">
      <c r="B8623" s="250">
        <v>8560</v>
      </c>
      <c r="C8623" s="249">
        <v>105.57291801859384</v>
      </c>
    </row>
    <row r="8624" spans="2:3" x14ac:dyDescent="0.25">
      <c r="B8624" s="250">
        <v>8561</v>
      </c>
      <c r="C8624" s="249">
        <v>107.9208117044966</v>
      </c>
    </row>
    <row r="8625" spans="2:3" x14ac:dyDescent="0.25">
      <c r="B8625" s="250">
        <v>8562</v>
      </c>
      <c r="C8625" s="249">
        <v>123.27994812447207</v>
      </c>
    </row>
    <row r="8626" spans="2:3" x14ac:dyDescent="0.25">
      <c r="B8626" s="250">
        <v>8563</v>
      </c>
      <c r="C8626" s="249">
        <v>133.9376211919076</v>
      </c>
    </row>
    <row r="8627" spans="2:3" x14ac:dyDescent="0.25">
      <c r="B8627" s="250">
        <v>8564</v>
      </c>
      <c r="C8627" s="249">
        <v>84.876746617271664</v>
      </c>
    </row>
    <row r="8628" spans="2:3" x14ac:dyDescent="0.25">
      <c r="B8628" s="250">
        <v>8565</v>
      </c>
      <c r="C8628" s="249">
        <v>111.00046701170086</v>
      </c>
    </row>
    <row r="8629" spans="2:3" x14ac:dyDescent="0.25">
      <c r="B8629" s="250">
        <v>8566</v>
      </c>
      <c r="C8629" s="249">
        <v>98.206892938305757</v>
      </c>
    </row>
    <row r="8630" spans="2:3" x14ac:dyDescent="0.25">
      <c r="B8630" s="250">
        <v>8567</v>
      </c>
      <c r="C8630" s="249">
        <v>132.40472840239752</v>
      </c>
    </row>
    <row r="8631" spans="2:3" x14ac:dyDescent="0.25">
      <c r="B8631" s="250">
        <v>8568</v>
      </c>
      <c r="C8631" s="249">
        <v>120.10086766135854</v>
      </c>
    </row>
    <row r="8632" spans="2:3" x14ac:dyDescent="0.25">
      <c r="B8632" s="250">
        <v>8569</v>
      </c>
      <c r="C8632" s="249">
        <v>138.97851878442347</v>
      </c>
    </row>
    <row r="8633" spans="2:3" x14ac:dyDescent="0.25">
      <c r="B8633" s="250">
        <v>8570</v>
      </c>
      <c r="C8633" s="249">
        <v>85.449635438983464</v>
      </c>
    </row>
    <row r="8634" spans="2:3" x14ac:dyDescent="0.25">
      <c r="B8634" s="250">
        <v>8571</v>
      </c>
      <c r="C8634" s="249">
        <v>77.707343122337363</v>
      </c>
    </row>
    <row r="8635" spans="2:3" x14ac:dyDescent="0.25">
      <c r="B8635" s="250">
        <v>8572</v>
      </c>
      <c r="C8635" s="249">
        <v>134.14101849011323</v>
      </c>
    </row>
    <row r="8636" spans="2:3" x14ac:dyDescent="0.25">
      <c r="B8636" s="250">
        <v>8573</v>
      </c>
      <c r="C8636" s="249">
        <v>123.86037785018165</v>
      </c>
    </row>
    <row r="8637" spans="2:3" x14ac:dyDescent="0.25">
      <c r="B8637" s="250">
        <v>8574</v>
      </c>
      <c r="C8637" s="249">
        <v>111.9010486177614</v>
      </c>
    </row>
    <row r="8638" spans="2:3" x14ac:dyDescent="0.25">
      <c r="B8638" s="250">
        <v>8575</v>
      </c>
      <c r="C8638" s="249">
        <v>165.94314204876133</v>
      </c>
    </row>
    <row r="8639" spans="2:3" x14ac:dyDescent="0.25">
      <c r="B8639" s="250">
        <v>8576</v>
      </c>
      <c r="C8639" s="249">
        <v>123.357889922974</v>
      </c>
    </row>
    <row r="8640" spans="2:3" x14ac:dyDescent="0.25">
      <c r="B8640" s="250">
        <v>8577</v>
      </c>
      <c r="C8640" s="249">
        <v>119.87461446216876</v>
      </c>
    </row>
    <row r="8641" spans="2:3" x14ac:dyDescent="0.25">
      <c r="B8641" s="250">
        <v>8578</v>
      </c>
      <c r="C8641" s="249">
        <v>87.432270722093534</v>
      </c>
    </row>
    <row r="8642" spans="2:3" x14ac:dyDescent="0.25">
      <c r="B8642" s="250">
        <v>8579</v>
      </c>
      <c r="C8642" s="249">
        <v>116.37273094734199</v>
      </c>
    </row>
    <row r="8643" spans="2:3" x14ac:dyDescent="0.25">
      <c r="B8643" s="250">
        <v>8580</v>
      </c>
      <c r="C8643" s="249">
        <v>141.82183211804463</v>
      </c>
    </row>
    <row r="8644" spans="2:3" x14ac:dyDescent="0.25">
      <c r="B8644" s="250">
        <v>8581</v>
      </c>
      <c r="C8644" s="249">
        <v>143.02729536531126</v>
      </c>
    </row>
    <row r="8645" spans="2:3" x14ac:dyDescent="0.25">
      <c r="B8645" s="250">
        <v>8582</v>
      </c>
      <c r="C8645" s="249">
        <v>131.2384938049685</v>
      </c>
    </row>
    <row r="8646" spans="2:3" x14ac:dyDescent="0.25">
      <c r="B8646" s="250">
        <v>8583</v>
      </c>
      <c r="C8646" s="249">
        <v>99.063015816390504</v>
      </c>
    </row>
    <row r="8647" spans="2:3" x14ac:dyDescent="0.25">
      <c r="B8647" s="250">
        <v>8584</v>
      </c>
      <c r="C8647" s="249">
        <v>122.4805213641535</v>
      </c>
    </row>
    <row r="8648" spans="2:3" x14ac:dyDescent="0.25">
      <c r="B8648" s="250">
        <v>8585</v>
      </c>
      <c r="C8648" s="249">
        <v>90.858113603766938</v>
      </c>
    </row>
    <row r="8649" spans="2:3" x14ac:dyDescent="0.25">
      <c r="B8649" s="250">
        <v>8586</v>
      </c>
      <c r="C8649" s="249">
        <v>141.78474053569349</v>
      </c>
    </row>
    <row r="8650" spans="2:3" x14ac:dyDescent="0.25">
      <c r="B8650" s="250">
        <v>8587</v>
      </c>
      <c r="C8650" s="249">
        <v>104.48672880093986</v>
      </c>
    </row>
    <row r="8651" spans="2:3" x14ac:dyDescent="0.25">
      <c r="B8651" s="250">
        <v>8588</v>
      </c>
      <c r="C8651" s="249">
        <v>112.52913928700414</v>
      </c>
    </row>
    <row r="8652" spans="2:3" x14ac:dyDescent="0.25">
      <c r="B8652" s="250">
        <v>8589</v>
      </c>
      <c r="C8652" s="249">
        <v>128.96528231238943</v>
      </c>
    </row>
    <row r="8653" spans="2:3" x14ac:dyDescent="0.25">
      <c r="B8653" s="250">
        <v>8590</v>
      </c>
      <c r="C8653" s="249">
        <v>69.746298048560789</v>
      </c>
    </row>
    <row r="8654" spans="2:3" x14ac:dyDescent="0.25">
      <c r="B8654" s="250">
        <v>8591</v>
      </c>
      <c r="C8654" s="249">
        <v>139.62936104669024</v>
      </c>
    </row>
    <row r="8655" spans="2:3" x14ac:dyDescent="0.25">
      <c r="B8655" s="250">
        <v>8592</v>
      </c>
      <c r="C8655" s="249">
        <v>85.915233060763285</v>
      </c>
    </row>
    <row r="8656" spans="2:3" x14ac:dyDescent="0.25">
      <c r="B8656" s="250">
        <v>8593</v>
      </c>
      <c r="C8656" s="249">
        <v>126.67407278355519</v>
      </c>
    </row>
    <row r="8657" spans="2:3" x14ac:dyDescent="0.25">
      <c r="B8657" s="250">
        <v>8594</v>
      </c>
      <c r="C8657" s="249">
        <v>163.64562212428106</v>
      </c>
    </row>
    <row r="8658" spans="2:3" x14ac:dyDescent="0.25">
      <c r="B8658" s="250">
        <v>8595</v>
      </c>
      <c r="C8658" s="249">
        <v>119.54779553412358</v>
      </c>
    </row>
    <row r="8659" spans="2:3" x14ac:dyDescent="0.25">
      <c r="B8659" s="250">
        <v>8596</v>
      </c>
      <c r="C8659" s="249">
        <v>111.68521065279324</v>
      </c>
    </row>
    <row r="8660" spans="2:3" x14ac:dyDescent="0.25">
      <c r="B8660" s="250">
        <v>8597</v>
      </c>
      <c r="C8660" s="249">
        <v>135.20646644245448</v>
      </c>
    </row>
    <row r="8661" spans="2:3" x14ac:dyDescent="0.25">
      <c r="B8661" s="250">
        <v>8598</v>
      </c>
      <c r="C8661" s="249">
        <v>139.07387827831894</v>
      </c>
    </row>
    <row r="8662" spans="2:3" x14ac:dyDescent="0.25">
      <c r="B8662" s="250">
        <v>8599</v>
      </c>
      <c r="C8662" s="249">
        <v>142.41107010917682</v>
      </c>
    </row>
    <row r="8663" spans="2:3" x14ac:dyDescent="0.25">
      <c r="B8663" s="250">
        <v>8600</v>
      </c>
      <c r="C8663" s="249">
        <v>102.82003641345871</v>
      </c>
    </row>
    <row r="8664" spans="2:3" x14ac:dyDescent="0.25">
      <c r="B8664" s="250">
        <v>8601</v>
      </c>
      <c r="C8664" s="249">
        <v>131.02521975509893</v>
      </c>
    </row>
    <row r="8665" spans="2:3" x14ac:dyDescent="0.25">
      <c r="B8665" s="250">
        <v>8602</v>
      </c>
      <c r="C8665" s="249">
        <v>134.3032751275706</v>
      </c>
    </row>
    <row r="8666" spans="2:3" x14ac:dyDescent="0.25">
      <c r="B8666" s="250">
        <v>8603</v>
      </c>
      <c r="C8666" s="249">
        <v>119.54849573174083</v>
      </c>
    </row>
    <row r="8667" spans="2:3" x14ac:dyDescent="0.25">
      <c r="B8667" s="250">
        <v>8604</v>
      </c>
      <c r="C8667" s="249">
        <v>136.42531806935648</v>
      </c>
    </row>
    <row r="8668" spans="2:3" x14ac:dyDescent="0.25">
      <c r="B8668" s="250">
        <v>8605</v>
      </c>
      <c r="C8668" s="249">
        <v>127.55203891925696</v>
      </c>
    </row>
    <row r="8669" spans="2:3" x14ac:dyDescent="0.25">
      <c r="B8669" s="250">
        <v>8606</v>
      </c>
      <c r="C8669" s="249">
        <v>123.39152825228359</v>
      </c>
    </row>
    <row r="8670" spans="2:3" x14ac:dyDescent="0.25">
      <c r="B8670" s="250">
        <v>8607</v>
      </c>
      <c r="C8670" s="249">
        <v>95.078996105505809</v>
      </c>
    </row>
    <row r="8671" spans="2:3" x14ac:dyDescent="0.25">
      <c r="B8671" s="250">
        <v>8608</v>
      </c>
      <c r="C8671" s="249">
        <v>148.14270634823981</v>
      </c>
    </row>
    <row r="8672" spans="2:3" x14ac:dyDescent="0.25">
      <c r="B8672" s="250">
        <v>8609</v>
      </c>
      <c r="C8672" s="249">
        <v>134.75824313266781</v>
      </c>
    </row>
    <row r="8673" spans="2:3" x14ac:dyDescent="0.25">
      <c r="B8673" s="250">
        <v>8610</v>
      </c>
      <c r="C8673" s="249">
        <v>128.58356204759471</v>
      </c>
    </row>
    <row r="8674" spans="2:3" x14ac:dyDescent="0.25">
      <c r="B8674" s="250">
        <v>8611</v>
      </c>
      <c r="C8674" s="249">
        <v>115.95469637799098</v>
      </c>
    </row>
    <row r="8675" spans="2:3" x14ac:dyDescent="0.25">
      <c r="B8675" s="250">
        <v>8612</v>
      </c>
      <c r="C8675" s="249">
        <v>109.05076551673237</v>
      </c>
    </row>
    <row r="8676" spans="2:3" x14ac:dyDescent="0.25">
      <c r="B8676" s="250">
        <v>8613</v>
      </c>
      <c r="C8676" s="249">
        <v>108.774496840335</v>
      </c>
    </row>
    <row r="8677" spans="2:3" x14ac:dyDescent="0.25">
      <c r="B8677" s="250">
        <v>8614</v>
      </c>
      <c r="C8677" s="249">
        <v>117.96882538676665</v>
      </c>
    </row>
    <row r="8678" spans="2:3" x14ac:dyDescent="0.25">
      <c r="B8678" s="250">
        <v>8615</v>
      </c>
      <c r="C8678" s="249">
        <v>131.32268372877044</v>
      </c>
    </row>
    <row r="8679" spans="2:3" x14ac:dyDescent="0.25">
      <c r="B8679" s="250">
        <v>8616</v>
      </c>
      <c r="C8679" s="249">
        <v>124.66771354432584</v>
      </c>
    </row>
    <row r="8680" spans="2:3" x14ac:dyDescent="0.25">
      <c r="B8680" s="250">
        <v>8617</v>
      </c>
      <c r="C8680" s="249">
        <v>106.1504808335627</v>
      </c>
    </row>
    <row r="8681" spans="2:3" x14ac:dyDescent="0.25">
      <c r="B8681" s="250">
        <v>8618</v>
      </c>
      <c r="C8681" s="249">
        <v>88.797813980836153</v>
      </c>
    </row>
    <row r="8682" spans="2:3" x14ac:dyDescent="0.25">
      <c r="B8682" s="250">
        <v>8619</v>
      </c>
      <c r="C8682" s="249">
        <v>123.51835778906563</v>
      </c>
    </row>
    <row r="8683" spans="2:3" x14ac:dyDescent="0.25">
      <c r="B8683" s="250">
        <v>8620</v>
      </c>
      <c r="C8683" s="249">
        <v>136.71880793763808</v>
      </c>
    </row>
    <row r="8684" spans="2:3" x14ac:dyDescent="0.25">
      <c r="B8684" s="250">
        <v>8621</v>
      </c>
      <c r="C8684" s="249">
        <v>158.78266981165248</v>
      </c>
    </row>
    <row r="8685" spans="2:3" x14ac:dyDescent="0.25">
      <c r="B8685" s="250">
        <v>8622</v>
      </c>
      <c r="C8685" s="249">
        <v>103.88759463247816</v>
      </c>
    </row>
    <row r="8686" spans="2:3" x14ac:dyDescent="0.25">
      <c r="B8686" s="250">
        <v>8623</v>
      </c>
      <c r="C8686" s="249">
        <v>122.37845368631304</v>
      </c>
    </row>
    <row r="8687" spans="2:3" x14ac:dyDescent="0.25">
      <c r="B8687" s="250">
        <v>8624</v>
      </c>
      <c r="C8687" s="249">
        <v>131.48426552622533</v>
      </c>
    </row>
    <row r="8688" spans="2:3" x14ac:dyDescent="0.25">
      <c r="B8688" s="250">
        <v>8625</v>
      </c>
      <c r="C8688" s="249">
        <v>101.792972521526</v>
      </c>
    </row>
    <row r="8689" spans="2:3" x14ac:dyDescent="0.25">
      <c r="B8689" s="250">
        <v>8626</v>
      </c>
      <c r="C8689" s="249">
        <v>152.64242982006357</v>
      </c>
    </row>
    <row r="8690" spans="2:3" x14ac:dyDescent="0.25">
      <c r="B8690" s="250">
        <v>8627</v>
      </c>
      <c r="C8690" s="249">
        <v>153.40132387652739</v>
      </c>
    </row>
    <row r="8691" spans="2:3" x14ac:dyDescent="0.25">
      <c r="B8691" s="250">
        <v>8628</v>
      </c>
      <c r="C8691" s="249">
        <v>165.1192862215733</v>
      </c>
    </row>
    <row r="8692" spans="2:3" x14ac:dyDescent="0.25">
      <c r="B8692" s="250">
        <v>8629</v>
      </c>
      <c r="C8692" s="249">
        <v>125.91184038626035</v>
      </c>
    </row>
    <row r="8693" spans="2:3" x14ac:dyDescent="0.25">
      <c r="B8693" s="250">
        <v>8630</v>
      </c>
      <c r="C8693" s="249">
        <v>108.36482321438558</v>
      </c>
    </row>
    <row r="8694" spans="2:3" x14ac:dyDescent="0.25">
      <c r="B8694" s="250">
        <v>8631</v>
      </c>
      <c r="C8694" s="249">
        <v>141.97599354373418</v>
      </c>
    </row>
    <row r="8695" spans="2:3" x14ac:dyDescent="0.25">
      <c r="B8695" s="250">
        <v>8632</v>
      </c>
      <c r="C8695" s="249">
        <v>122.89769118786381</v>
      </c>
    </row>
    <row r="8696" spans="2:3" x14ac:dyDescent="0.25">
      <c r="B8696" s="250">
        <v>8633</v>
      </c>
      <c r="C8696" s="249">
        <v>141.06087009650105</v>
      </c>
    </row>
    <row r="8697" spans="2:3" x14ac:dyDescent="0.25">
      <c r="B8697" s="250">
        <v>8634</v>
      </c>
      <c r="C8697" s="249">
        <v>133.91176242975547</v>
      </c>
    </row>
    <row r="8698" spans="2:3" x14ac:dyDescent="0.25">
      <c r="B8698" s="250">
        <v>8635</v>
      </c>
      <c r="C8698" s="249">
        <v>87.076479000755938</v>
      </c>
    </row>
    <row r="8699" spans="2:3" x14ac:dyDescent="0.25">
      <c r="B8699" s="250">
        <v>8636</v>
      </c>
      <c r="C8699" s="249">
        <v>153.98281861651651</v>
      </c>
    </row>
    <row r="8700" spans="2:3" x14ac:dyDescent="0.25">
      <c r="B8700" s="250">
        <v>8637</v>
      </c>
      <c r="C8700" s="249">
        <v>142.5667958235542</v>
      </c>
    </row>
    <row r="8701" spans="2:3" x14ac:dyDescent="0.25">
      <c r="B8701" s="250">
        <v>8638</v>
      </c>
      <c r="C8701" s="249">
        <v>86.484165589072518</v>
      </c>
    </row>
    <row r="8702" spans="2:3" x14ac:dyDescent="0.25">
      <c r="B8702" s="250">
        <v>8639</v>
      </c>
      <c r="C8702" s="249">
        <v>130.50101466592045</v>
      </c>
    </row>
    <row r="8703" spans="2:3" x14ac:dyDescent="0.25">
      <c r="B8703" s="250">
        <v>8640</v>
      </c>
      <c r="C8703" s="249">
        <v>93.645828539965294</v>
      </c>
    </row>
    <row r="8704" spans="2:3" x14ac:dyDescent="0.25">
      <c r="B8704" s="250">
        <v>8641</v>
      </c>
      <c r="C8704" s="249">
        <v>129.83529109868533</v>
      </c>
    </row>
    <row r="8705" spans="2:3" x14ac:dyDescent="0.25">
      <c r="B8705" s="250">
        <v>8642</v>
      </c>
      <c r="C8705" s="249">
        <v>116.8496055031458</v>
      </c>
    </row>
    <row r="8706" spans="2:3" x14ac:dyDescent="0.25">
      <c r="B8706" s="250">
        <v>8643</v>
      </c>
      <c r="C8706" s="249">
        <v>153.75646731512626</v>
      </c>
    </row>
    <row r="8707" spans="2:3" x14ac:dyDescent="0.25">
      <c r="B8707" s="250">
        <v>8644</v>
      </c>
      <c r="C8707" s="249">
        <v>134.05075695457663</v>
      </c>
    </row>
    <row r="8708" spans="2:3" x14ac:dyDescent="0.25">
      <c r="B8708" s="250">
        <v>8645</v>
      </c>
      <c r="C8708" s="249">
        <v>113.18054139797319</v>
      </c>
    </row>
    <row r="8709" spans="2:3" x14ac:dyDescent="0.25">
      <c r="B8709" s="250">
        <v>8646</v>
      </c>
      <c r="C8709" s="249">
        <v>137.84372163643982</v>
      </c>
    </row>
    <row r="8710" spans="2:3" x14ac:dyDescent="0.25">
      <c r="B8710" s="250">
        <v>8647</v>
      </c>
      <c r="C8710" s="249">
        <v>105.13668162444721</v>
      </c>
    </row>
    <row r="8711" spans="2:3" x14ac:dyDescent="0.25">
      <c r="B8711" s="250">
        <v>8648</v>
      </c>
      <c r="C8711" s="249">
        <v>152.03267182272933</v>
      </c>
    </row>
    <row r="8712" spans="2:3" x14ac:dyDescent="0.25">
      <c r="B8712" s="250">
        <v>8649</v>
      </c>
      <c r="C8712" s="249">
        <v>115.85716454038767</v>
      </c>
    </row>
    <row r="8713" spans="2:3" x14ac:dyDescent="0.25">
      <c r="B8713" s="250">
        <v>8650</v>
      </c>
      <c r="C8713" s="249">
        <v>77.783373957273369</v>
      </c>
    </row>
    <row r="8714" spans="2:3" x14ac:dyDescent="0.25">
      <c r="B8714" s="250">
        <v>8651</v>
      </c>
      <c r="C8714" s="249">
        <v>169.12612537916337</v>
      </c>
    </row>
    <row r="8715" spans="2:3" x14ac:dyDescent="0.25">
      <c r="B8715" s="250">
        <v>8652</v>
      </c>
      <c r="C8715" s="249">
        <v>113.33164729663399</v>
      </c>
    </row>
    <row r="8716" spans="2:3" x14ac:dyDescent="0.25">
      <c r="B8716" s="250">
        <v>8653</v>
      </c>
      <c r="C8716" s="249">
        <v>86.986658693440091</v>
      </c>
    </row>
    <row r="8717" spans="2:3" x14ac:dyDescent="0.25">
      <c r="B8717" s="250">
        <v>8654</v>
      </c>
      <c r="C8717" s="249">
        <v>110.22046028194239</v>
      </c>
    </row>
    <row r="8718" spans="2:3" x14ac:dyDescent="0.25">
      <c r="B8718" s="250">
        <v>8655</v>
      </c>
      <c r="C8718" s="249">
        <v>158.70286610662879</v>
      </c>
    </row>
    <row r="8719" spans="2:3" x14ac:dyDescent="0.25">
      <c r="B8719" s="250">
        <v>8656</v>
      </c>
      <c r="C8719" s="249">
        <v>108.56873689231502</v>
      </c>
    </row>
    <row r="8720" spans="2:3" x14ac:dyDescent="0.25">
      <c r="B8720" s="250">
        <v>8657</v>
      </c>
      <c r="C8720" s="249">
        <v>139.90534396482639</v>
      </c>
    </row>
    <row r="8721" spans="2:3" x14ac:dyDescent="0.25">
      <c r="B8721" s="250">
        <v>8658</v>
      </c>
      <c r="C8721" s="249">
        <v>130.26047952242641</v>
      </c>
    </row>
    <row r="8722" spans="2:3" x14ac:dyDescent="0.25">
      <c r="B8722" s="250">
        <v>8659</v>
      </c>
      <c r="C8722" s="249">
        <v>135.80223797536564</v>
      </c>
    </row>
    <row r="8723" spans="2:3" x14ac:dyDescent="0.25">
      <c r="B8723" s="250">
        <v>8660</v>
      </c>
      <c r="C8723" s="249">
        <v>194.52338656871257</v>
      </c>
    </row>
    <row r="8724" spans="2:3" x14ac:dyDescent="0.25">
      <c r="B8724" s="250">
        <v>8661</v>
      </c>
      <c r="C8724" s="249">
        <v>153.73136135251829</v>
      </c>
    </row>
    <row r="8725" spans="2:3" x14ac:dyDescent="0.25">
      <c r="B8725" s="250">
        <v>8662</v>
      </c>
      <c r="C8725" s="249">
        <v>97.002691920337384</v>
      </c>
    </row>
    <row r="8726" spans="2:3" x14ac:dyDescent="0.25">
      <c r="B8726" s="250">
        <v>8663</v>
      </c>
      <c r="C8726" s="249">
        <v>121.7368881751779</v>
      </c>
    </row>
    <row r="8727" spans="2:3" x14ac:dyDescent="0.25">
      <c r="B8727" s="250">
        <v>8664</v>
      </c>
      <c r="C8727" s="249">
        <v>113.76688726948191</v>
      </c>
    </row>
    <row r="8728" spans="2:3" x14ac:dyDescent="0.25">
      <c r="B8728" s="250">
        <v>8665</v>
      </c>
      <c r="C8728" s="249">
        <v>79.707746074394322</v>
      </c>
    </row>
    <row r="8729" spans="2:3" x14ac:dyDescent="0.25">
      <c r="B8729" s="250">
        <v>8666</v>
      </c>
      <c r="C8729" s="249">
        <v>104.3749175641161</v>
      </c>
    </row>
    <row r="8730" spans="2:3" x14ac:dyDescent="0.25">
      <c r="B8730" s="250">
        <v>8667</v>
      </c>
      <c r="C8730" s="249">
        <v>105.41163104500829</v>
      </c>
    </row>
    <row r="8731" spans="2:3" x14ac:dyDescent="0.25">
      <c r="B8731" s="250">
        <v>8668</v>
      </c>
      <c r="C8731" s="249">
        <v>148.55895384887447</v>
      </c>
    </row>
    <row r="8732" spans="2:3" x14ac:dyDescent="0.25">
      <c r="B8732" s="250">
        <v>8669</v>
      </c>
      <c r="C8732" s="249">
        <v>124.28394255578286</v>
      </c>
    </row>
    <row r="8733" spans="2:3" x14ac:dyDescent="0.25">
      <c r="B8733" s="250">
        <v>8670</v>
      </c>
      <c r="C8733" s="249">
        <v>159.0341027428438</v>
      </c>
    </row>
    <row r="8734" spans="2:3" x14ac:dyDescent="0.25">
      <c r="B8734" s="250">
        <v>8671</v>
      </c>
      <c r="C8734" s="249">
        <v>85.096348952158593</v>
      </c>
    </row>
    <row r="8735" spans="2:3" x14ac:dyDescent="0.25">
      <c r="B8735" s="250">
        <v>8672</v>
      </c>
      <c r="C8735" s="249">
        <v>94.635993747717919</v>
      </c>
    </row>
    <row r="8736" spans="2:3" x14ac:dyDescent="0.25">
      <c r="B8736" s="250">
        <v>8673</v>
      </c>
      <c r="C8736" s="249">
        <v>96.316591064838988</v>
      </c>
    </row>
    <row r="8737" spans="2:3" x14ac:dyDescent="0.25">
      <c r="B8737" s="250">
        <v>8674</v>
      </c>
      <c r="C8737" s="249">
        <v>135.69485190264294</v>
      </c>
    </row>
    <row r="8738" spans="2:3" x14ac:dyDescent="0.25">
      <c r="B8738" s="250">
        <v>8675</v>
      </c>
      <c r="C8738" s="249">
        <v>97.900018746892158</v>
      </c>
    </row>
    <row r="8739" spans="2:3" x14ac:dyDescent="0.25">
      <c r="B8739" s="250">
        <v>8676</v>
      </c>
      <c r="C8739" s="249">
        <v>89.396948343391458</v>
      </c>
    </row>
    <row r="8740" spans="2:3" x14ac:dyDescent="0.25">
      <c r="B8740" s="250">
        <v>8677</v>
      </c>
      <c r="C8740" s="249">
        <v>108.98027396178652</v>
      </c>
    </row>
    <row r="8741" spans="2:3" x14ac:dyDescent="0.25">
      <c r="B8741" s="250">
        <v>8678</v>
      </c>
      <c r="C8741" s="249">
        <v>116.65693241313923</v>
      </c>
    </row>
    <row r="8742" spans="2:3" x14ac:dyDescent="0.25">
      <c r="B8742" s="250">
        <v>8679</v>
      </c>
      <c r="C8742" s="249">
        <v>134.85557795831122</v>
      </c>
    </row>
    <row r="8743" spans="2:3" x14ac:dyDescent="0.25">
      <c r="B8743" s="250">
        <v>8680</v>
      </c>
      <c r="C8743" s="249">
        <v>122.26644849262968</v>
      </c>
    </row>
    <row r="8744" spans="2:3" x14ac:dyDescent="0.25">
      <c r="B8744" s="250">
        <v>8681</v>
      </c>
      <c r="C8744" s="249">
        <v>121.87648631328111</v>
      </c>
    </row>
    <row r="8745" spans="2:3" x14ac:dyDescent="0.25">
      <c r="B8745" s="250">
        <v>8682</v>
      </c>
      <c r="C8745" s="249">
        <v>118.90771822824507</v>
      </c>
    </row>
    <row r="8746" spans="2:3" x14ac:dyDescent="0.25">
      <c r="B8746" s="250">
        <v>8683</v>
      </c>
      <c r="C8746" s="249">
        <v>118.07893366035128</v>
      </c>
    </row>
    <row r="8747" spans="2:3" x14ac:dyDescent="0.25">
      <c r="B8747" s="250">
        <v>8684</v>
      </c>
      <c r="C8747" s="249">
        <v>145.0020942836376</v>
      </c>
    </row>
    <row r="8748" spans="2:3" x14ac:dyDescent="0.25">
      <c r="B8748" s="250">
        <v>8685</v>
      </c>
      <c r="C8748" s="249">
        <v>98.594466900567085</v>
      </c>
    </row>
    <row r="8749" spans="2:3" x14ac:dyDescent="0.25">
      <c r="B8749" s="250">
        <v>8686</v>
      </c>
      <c r="C8749" s="249">
        <v>109.28819581029049</v>
      </c>
    </row>
    <row r="8750" spans="2:3" x14ac:dyDescent="0.25">
      <c r="B8750" s="250">
        <v>8687</v>
      </c>
      <c r="C8750" s="249">
        <v>94.416554285936797</v>
      </c>
    </row>
    <row r="8751" spans="2:3" x14ac:dyDescent="0.25">
      <c r="B8751" s="250">
        <v>8688</v>
      </c>
      <c r="C8751" s="249">
        <v>123.7487624795599</v>
      </c>
    </row>
    <row r="8752" spans="2:3" x14ac:dyDescent="0.25">
      <c r="B8752" s="250">
        <v>8689</v>
      </c>
      <c r="C8752" s="249">
        <v>107.83464396432801</v>
      </c>
    </row>
    <row r="8753" spans="2:3" x14ac:dyDescent="0.25">
      <c r="B8753" s="250">
        <v>8690</v>
      </c>
      <c r="C8753" s="249">
        <v>102.98631416421951</v>
      </c>
    </row>
    <row r="8754" spans="2:3" x14ac:dyDescent="0.25">
      <c r="B8754" s="250">
        <v>8691</v>
      </c>
      <c r="C8754" s="249">
        <v>152.25486936164987</v>
      </c>
    </row>
    <row r="8755" spans="2:3" x14ac:dyDescent="0.25">
      <c r="B8755" s="250">
        <v>8692</v>
      </c>
      <c r="C8755" s="249">
        <v>84.156755360369289</v>
      </c>
    </row>
    <row r="8756" spans="2:3" x14ac:dyDescent="0.25">
      <c r="B8756" s="250">
        <v>8693</v>
      </c>
      <c r="C8756" s="249">
        <v>95.006259645396881</v>
      </c>
    </row>
    <row r="8757" spans="2:3" x14ac:dyDescent="0.25">
      <c r="B8757" s="250">
        <v>8694</v>
      </c>
      <c r="C8757" s="249">
        <v>134.82380338135522</v>
      </c>
    </row>
    <row r="8758" spans="2:3" x14ac:dyDescent="0.25">
      <c r="B8758" s="250">
        <v>8695</v>
      </c>
      <c r="C8758" s="249">
        <v>115.18569641500207</v>
      </c>
    </row>
    <row r="8759" spans="2:3" x14ac:dyDescent="0.25">
      <c r="B8759" s="250">
        <v>8696</v>
      </c>
      <c r="C8759" s="249">
        <v>134.46176559732919</v>
      </c>
    </row>
    <row r="8760" spans="2:3" x14ac:dyDescent="0.25">
      <c r="B8760" s="250">
        <v>8697</v>
      </c>
      <c r="C8760" s="249">
        <v>64.745361269991179</v>
      </c>
    </row>
    <row r="8761" spans="2:3" x14ac:dyDescent="0.25">
      <c r="B8761" s="250">
        <v>8698</v>
      </c>
      <c r="C8761" s="249">
        <v>120.71901649764773</v>
      </c>
    </row>
    <row r="8762" spans="2:3" x14ac:dyDescent="0.25">
      <c r="B8762" s="250">
        <v>8699</v>
      </c>
      <c r="C8762" s="249">
        <v>122.18973390532447</v>
      </c>
    </row>
    <row r="8763" spans="2:3" x14ac:dyDescent="0.25">
      <c r="B8763" s="250">
        <v>8700</v>
      </c>
      <c r="C8763" s="249">
        <v>149.47077749026869</v>
      </c>
    </row>
    <row r="8764" spans="2:3" x14ac:dyDescent="0.25">
      <c r="B8764" s="250">
        <v>8701</v>
      </c>
      <c r="C8764" s="249">
        <v>109.85717121320431</v>
      </c>
    </row>
    <row r="8765" spans="2:3" x14ac:dyDescent="0.25">
      <c r="B8765" s="250">
        <v>8702</v>
      </c>
      <c r="C8765" s="249">
        <v>131.30224397692731</v>
      </c>
    </row>
    <row r="8766" spans="2:3" x14ac:dyDescent="0.25">
      <c r="B8766" s="250">
        <v>8703</v>
      </c>
      <c r="C8766" s="249">
        <v>119.11479207377113</v>
      </c>
    </row>
    <row r="8767" spans="2:3" x14ac:dyDescent="0.25">
      <c r="B8767" s="250">
        <v>8704</v>
      </c>
      <c r="C8767" s="249">
        <v>99.011265171494841</v>
      </c>
    </row>
    <row r="8768" spans="2:3" x14ac:dyDescent="0.25">
      <c r="B8768" s="250">
        <v>8705</v>
      </c>
      <c r="C8768" s="249">
        <v>115.5077131726227</v>
      </c>
    </row>
    <row r="8769" spans="2:3" x14ac:dyDescent="0.25">
      <c r="B8769" s="250">
        <v>8706</v>
      </c>
      <c r="C8769" s="249">
        <v>104.56327598486526</v>
      </c>
    </row>
    <row r="8770" spans="2:3" x14ac:dyDescent="0.25">
      <c r="B8770" s="250">
        <v>8707</v>
      </c>
      <c r="C8770" s="249">
        <v>136.14540023347138</v>
      </c>
    </row>
    <row r="8771" spans="2:3" x14ac:dyDescent="0.25">
      <c r="B8771" s="250">
        <v>8708</v>
      </c>
      <c r="C8771" s="249">
        <v>138.18816365735927</v>
      </c>
    </row>
    <row r="8772" spans="2:3" x14ac:dyDescent="0.25">
      <c r="B8772" s="250">
        <v>8709</v>
      </c>
      <c r="C8772" s="249">
        <v>114.56732108858048</v>
      </c>
    </row>
    <row r="8773" spans="2:3" x14ac:dyDescent="0.25">
      <c r="B8773" s="250">
        <v>8710</v>
      </c>
      <c r="C8773" s="249">
        <v>125.49542069338602</v>
      </c>
    </row>
    <row r="8774" spans="2:3" x14ac:dyDescent="0.25">
      <c r="B8774" s="250">
        <v>8711</v>
      </c>
      <c r="C8774" s="249">
        <v>119.36167820741245</v>
      </c>
    </row>
    <row r="8775" spans="2:3" x14ac:dyDescent="0.25">
      <c r="B8775" s="250">
        <v>8712</v>
      </c>
      <c r="C8775" s="249">
        <v>135.4649222376446</v>
      </c>
    </row>
    <row r="8776" spans="2:3" x14ac:dyDescent="0.25">
      <c r="B8776" s="250">
        <v>8713</v>
      </c>
      <c r="C8776" s="249">
        <v>115.49781321531474</v>
      </c>
    </row>
    <row r="8777" spans="2:3" x14ac:dyDescent="0.25">
      <c r="B8777" s="250">
        <v>8714</v>
      </c>
      <c r="C8777" s="249">
        <v>166.31125809651337</v>
      </c>
    </row>
    <row r="8778" spans="2:3" x14ac:dyDescent="0.25">
      <c r="B8778" s="250">
        <v>8715</v>
      </c>
      <c r="C8778" s="249">
        <v>131.28500530884682</v>
      </c>
    </row>
    <row r="8779" spans="2:3" x14ac:dyDescent="0.25">
      <c r="B8779" s="250">
        <v>8716</v>
      </c>
      <c r="C8779" s="249">
        <v>107.20025952042567</v>
      </c>
    </row>
    <row r="8780" spans="2:3" x14ac:dyDescent="0.25">
      <c r="B8780" s="250">
        <v>8717</v>
      </c>
      <c r="C8780" s="249">
        <v>174.12031879818304</v>
      </c>
    </row>
    <row r="8781" spans="2:3" x14ac:dyDescent="0.25">
      <c r="B8781" s="250">
        <v>8718</v>
      </c>
      <c r="C8781" s="249">
        <v>105.11903898129962</v>
      </c>
    </row>
    <row r="8782" spans="2:3" x14ac:dyDescent="0.25">
      <c r="B8782" s="250">
        <v>8719</v>
      </c>
      <c r="C8782" s="249">
        <v>136.01768544891485</v>
      </c>
    </row>
    <row r="8783" spans="2:3" x14ac:dyDescent="0.25">
      <c r="B8783" s="250">
        <v>8720</v>
      </c>
      <c r="C8783" s="249">
        <v>110.91401492389619</v>
      </c>
    </row>
    <row r="8784" spans="2:3" x14ac:dyDescent="0.25">
      <c r="B8784" s="250">
        <v>8721</v>
      </c>
      <c r="C8784" s="249">
        <v>100.95173647676876</v>
      </c>
    </row>
    <row r="8785" spans="2:3" x14ac:dyDescent="0.25">
      <c r="B8785" s="250">
        <v>8722</v>
      </c>
      <c r="C8785" s="249">
        <v>101.01868569113734</v>
      </c>
    </row>
    <row r="8786" spans="2:3" x14ac:dyDescent="0.25">
      <c r="B8786" s="250">
        <v>8723</v>
      </c>
      <c r="C8786" s="249">
        <v>47.324672463980932</v>
      </c>
    </row>
    <row r="8787" spans="2:3" x14ac:dyDescent="0.25">
      <c r="B8787" s="250">
        <v>8724</v>
      </c>
      <c r="C8787" s="249">
        <v>113.19536187052395</v>
      </c>
    </row>
    <row r="8788" spans="2:3" x14ac:dyDescent="0.25">
      <c r="B8788" s="250">
        <v>8725</v>
      </c>
      <c r="C8788" s="249">
        <v>100.2925595502269</v>
      </c>
    </row>
    <row r="8789" spans="2:3" x14ac:dyDescent="0.25">
      <c r="B8789" s="250">
        <v>8726</v>
      </c>
      <c r="C8789" s="249">
        <v>115.83020697296418</v>
      </c>
    </row>
    <row r="8790" spans="2:3" x14ac:dyDescent="0.25">
      <c r="B8790" s="250">
        <v>8727</v>
      </c>
      <c r="C8790" s="249">
        <v>82.756125765829239</v>
      </c>
    </row>
    <row r="8791" spans="2:3" x14ac:dyDescent="0.25">
      <c r="B8791" s="250">
        <v>8728</v>
      </c>
      <c r="C8791" s="249">
        <v>143.82235155814058</v>
      </c>
    </row>
    <row r="8792" spans="2:3" x14ac:dyDescent="0.25">
      <c r="B8792" s="250">
        <v>8729</v>
      </c>
      <c r="C8792" s="249">
        <v>73.203466890163014</v>
      </c>
    </row>
    <row r="8793" spans="2:3" x14ac:dyDescent="0.25">
      <c r="B8793" s="250">
        <v>8730</v>
      </c>
      <c r="C8793" s="249">
        <v>111.26855161518019</v>
      </c>
    </row>
    <row r="8794" spans="2:3" x14ac:dyDescent="0.25">
      <c r="B8794" s="250">
        <v>8731</v>
      </c>
      <c r="C8794" s="249">
        <v>148.84346145114827</v>
      </c>
    </row>
    <row r="8795" spans="2:3" x14ac:dyDescent="0.25">
      <c r="B8795" s="250">
        <v>8732</v>
      </c>
      <c r="C8795" s="249">
        <v>107.99348340101541</v>
      </c>
    </row>
    <row r="8796" spans="2:3" x14ac:dyDescent="0.25">
      <c r="B8796" s="250">
        <v>8733</v>
      </c>
      <c r="C8796" s="249">
        <v>118.33577360773212</v>
      </c>
    </row>
    <row r="8797" spans="2:3" x14ac:dyDescent="0.25">
      <c r="B8797" s="250">
        <v>8734</v>
      </c>
      <c r="C8797" s="249">
        <v>111.94714786457494</v>
      </c>
    </row>
    <row r="8798" spans="2:3" x14ac:dyDescent="0.25">
      <c r="B8798" s="250">
        <v>8735</v>
      </c>
      <c r="C8798" s="249">
        <v>123.1738400906756</v>
      </c>
    </row>
    <row r="8799" spans="2:3" x14ac:dyDescent="0.25">
      <c r="B8799" s="250">
        <v>8736</v>
      </c>
      <c r="C8799" s="249">
        <v>139.9884890231597</v>
      </c>
    </row>
    <row r="8800" spans="2:3" x14ac:dyDescent="0.25">
      <c r="B8800" s="250">
        <v>8737</v>
      </c>
      <c r="C8800" s="249">
        <v>119.57859366093614</v>
      </c>
    </row>
    <row r="8801" spans="2:3" x14ac:dyDescent="0.25">
      <c r="B8801" s="250">
        <v>8738</v>
      </c>
      <c r="C8801" s="249">
        <v>113.58816118321511</v>
      </c>
    </row>
    <row r="8802" spans="2:3" x14ac:dyDescent="0.25">
      <c r="B8802" s="250">
        <v>8739</v>
      </c>
      <c r="C8802" s="249">
        <v>126.58440853314471</v>
      </c>
    </row>
    <row r="8803" spans="2:3" x14ac:dyDescent="0.25">
      <c r="B8803" s="250">
        <v>8740</v>
      </c>
      <c r="C8803" s="249">
        <v>166.18226777456977</v>
      </c>
    </row>
    <row r="8804" spans="2:3" x14ac:dyDescent="0.25">
      <c r="B8804" s="250">
        <v>8741</v>
      </c>
      <c r="C8804" s="249">
        <v>113.90228573857915</v>
      </c>
    </row>
    <row r="8805" spans="2:3" x14ac:dyDescent="0.25">
      <c r="B8805" s="250">
        <v>8742</v>
      </c>
      <c r="C8805" s="249">
        <v>103.36791720850113</v>
      </c>
    </row>
    <row r="8806" spans="2:3" x14ac:dyDescent="0.25">
      <c r="B8806" s="250">
        <v>8743</v>
      </c>
      <c r="C8806" s="249">
        <v>124.74158695190233</v>
      </c>
    </row>
    <row r="8807" spans="2:3" x14ac:dyDescent="0.25">
      <c r="B8807" s="250">
        <v>8744</v>
      </c>
      <c r="C8807" s="249">
        <v>138.27593284535135</v>
      </c>
    </row>
    <row r="8808" spans="2:3" x14ac:dyDescent="0.25">
      <c r="B8808" s="250">
        <v>8745</v>
      </c>
      <c r="C8808" s="249">
        <v>164.45219394309601</v>
      </c>
    </row>
    <row r="8809" spans="2:3" x14ac:dyDescent="0.25">
      <c r="B8809" s="250">
        <v>8746</v>
      </c>
      <c r="C8809" s="249">
        <v>128.18361379606071</v>
      </c>
    </row>
    <row r="8810" spans="2:3" x14ac:dyDescent="0.25">
      <c r="B8810" s="250">
        <v>8747</v>
      </c>
      <c r="C8810" s="249">
        <v>63.736880569550053</v>
      </c>
    </row>
    <row r="8811" spans="2:3" x14ac:dyDescent="0.25">
      <c r="B8811" s="250">
        <v>8748</v>
      </c>
      <c r="C8811" s="249">
        <v>133.89238536938646</v>
      </c>
    </row>
    <row r="8812" spans="2:3" x14ac:dyDescent="0.25">
      <c r="B8812" s="250">
        <v>8749</v>
      </c>
      <c r="C8812" s="249">
        <v>129.76129772681696</v>
      </c>
    </row>
    <row r="8813" spans="2:3" x14ac:dyDescent="0.25">
      <c r="B8813" s="250">
        <v>8750</v>
      </c>
      <c r="C8813" s="249">
        <v>125.04223875200934</v>
      </c>
    </row>
    <row r="8814" spans="2:3" x14ac:dyDescent="0.25">
      <c r="B8814" s="250">
        <v>8751</v>
      </c>
      <c r="C8814" s="249">
        <v>121.73560864718496</v>
      </c>
    </row>
    <row r="8815" spans="2:3" x14ac:dyDescent="0.25">
      <c r="B8815" s="250">
        <v>8752</v>
      </c>
      <c r="C8815" s="249">
        <v>120.63653168166164</v>
      </c>
    </row>
    <row r="8816" spans="2:3" x14ac:dyDescent="0.25">
      <c r="B8816" s="250">
        <v>8753</v>
      </c>
      <c r="C8816" s="249">
        <v>127.6981737167276</v>
      </c>
    </row>
    <row r="8817" spans="2:3" x14ac:dyDescent="0.25">
      <c r="B8817" s="250">
        <v>8754</v>
      </c>
      <c r="C8817" s="249">
        <v>140.79313579746909</v>
      </c>
    </row>
    <row r="8818" spans="2:3" x14ac:dyDescent="0.25">
      <c r="B8818" s="250">
        <v>8755</v>
      </c>
      <c r="C8818" s="249">
        <v>107.39211289821188</v>
      </c>
    </row>
    <row r="8819" spans="2:3" x14ac:dyDescent="0.25">
      <c r="B8819" s="250">
        <v>8756</v>
      </c>
      <c r="C8819" s="249">
        <v>122.59399990765695</v>
      </c>
    </row>
    <row r="8820" spans="2:3" x14ac:dyDescent="0.25">
      <c r="B8820" s="250">
        <v>8757</v>
      </c>
      <c r="C8820" s="249">
        <v>91.515352459633547</v>
      </c>
    </row>
    <row r="8821" spans="2:3" x14ac:dyDescent="0.25">
      <c r="B8821" s="250">
        <v>8758</v>
      </c>
      <c r="C8821" s="249">
        <v>106.62556031394547</v>
      </c>
    </row>
    <row r="8822" spans="2:3" x14ac:dyDescent="0.25">
      <c r="B8822" s="250">
        <v>8759</v>
      </c>
      <c r="C8822" s="249">
        <v>98.618568302700282</v>
      </c>
    </row>
    <row r="8823" spans="2:3" x14ac:dyDescent="0.25">
      <c r="B8823" s="250">
        <v>8760</v>
      </c>
      <c r="C8823" s="249">
        <v>139.35051663239472</v>
      </c>
    </row>
    <row r="8824" spans="2:3" x14ac:dyDescent="0.25">
      <c r="B8824" s="250">
        <v>8761</v>
      </c>
      <c r="C8824" s="249">
        <v>119.14674682638567</v>
      </c>
    </row>
    <row r="8825" spans="2:3" x14ac:dyDescent="0.25">
      <c r="B8825" s="250">
        <v>8762</v>
      </c>
      <c r="C8825" s="249">
        <v>138.27494169249141</v>
      </c>
    </row>
    <row r="8826" spans="2:3" x14ac:dyDescent="0.25">
      <c r="B8826" s="250">
        <v>8763</v>
      </c>
      <c r="C8826" s="249">
        <v>192.07740737888591</v>
      </c>
    </row>
    <row r="8827" spans="2:3" x14ac:dyDescent="0.25">
      <c r="B8827" s="250">
        <v>8764</v>
      </c>
      <c r="C8827" s="249">
        <v>171.86908036871051</v>
      </c>
    </row>
    <row r="8828" spans="2:3" x14ac:dyDescent="0.25">
      <c r="B8828" s="250">
        <v>8765</v>
      </c>
      <c r="C8828" s="249">
        <v>106.50418406782569</v>
      </c>
    </row>
    <row r="8829" spans="2:3" x14ac:dyDescent="0.25">
      <c r="B8829" s="250">
        <v>8766</v>
      </c>
      <c r="C8829" s="249">
        <v>158.30525097274102</v>
      </c>
    </row>
    <row r="8830" spans="2:3" x14ac:dyDescent="0.25">
      <c r="B8830" s="250">
        <v>8767</v>
      </c>
      <c r="C8830" s="249">
        <v>117.72108082815511</v>
      </c>
    </row>
    <row r="8831" spans="2:3" x14ac:dyDescent="0.25">
      <c r="B8831" s="250">
        <v>8768</v>
      </c>
      <c r="C8831" s="249">
        <v>168.14691517134671</v>
      </c>
    </row>
    <row r="8832" spans="2:3" x14ac:dyDescent="0.25">
      <c r="B8832" s="250">
        <v>8769</v>
      </c>
      <c r="C8832" s="249">
        <v>103.85048978289591</v>
      </c>
    </row>
    <row r="8833" spans="2:3" x14ac:dyDescent="0.25">
      <c r="B8833" s="250">
        <v>8770</v>
      </c>
      <c r="C8833" s="249">
        <v>149.00042099269714</v>
      </c>
    </row>
    <row r="8834" spans="2:3" x14ac:dyDescent="0.25">
      <c r="B8834" s="250">
        <v>8771</v>
      </c>
      <c r="C8834" s="249">
        <v>157.60387774262836</v>
      </c>
    </row>
    <row r="8835" spans="2:3" x14ac:dyDescent="0.25">
      <c r="B8835" s="250">
        <v>8772</v>
      </c>
      <c r="C8835" s="249">
        <v>75.553792733911095</v>
      </c>
    </row>
    <row r="8836" spans="2:3" x14ac:dyDescent="0.25">
      <c r="B8836" s="250">
        <v>8773</v>
      </c>
      <c r="C8836" s="249">
        <v>90.092917229813054</v>
      </c>
    </row>
    <row r="8837" spans="2:3" x14ac:dyDescent="0.25">
      <c r="B8837" s="250">
        <v>8774</v>
      </c>
      <c r="C8837" s="249">
        <v>122.31962738996828</v>
      </c>
    </row>
    <row r="8838" spans="2:3" x14ac:dyDescent="0.25">
      <c r="B8838" s="250">
        <v>8775</v>
      </c>
      <c r="C8838" s="249">
        <v>133.88829158627476</v>
      </c>
    </row>
    <row r="8839" spans="2:3" x14ac:dyDescent="0.25">
      <c r="B8839" s="250">
        <v>8776</v>
      </c>
      <c r="C8839" s="249">
        <v>113.56220421976678</v>
      </c>
    </row>
    <row r="8840" spans="2:3" x14ac:dyDescent="0.25">
      <c r="B8840" s="250">
        <v>8777</v>
      </c>
      <c r="C8840" s="249">
        <v>91.135499244353298</v>
      </c>
    </row>
    <row r="8841" spans="2:3" x14ac:dyDescent="0.25">
      <c r="B8841" s="250">
        <v>8778</v>
      </c>
      <c r="C8841" s="249">
        <v>135.44070349662579</v>
      </c>
    </row>
    <row r="8842" spans="2:3" x14ac:dyDescent="0.25">
      <c r="B8842" s="250">
        <v>8779</v>
      </c>
      <c r="C8842" s="249">
        <v>115.07498182939587</v>
      </c>
    </row>
    <row r="8843" spans="2:3" x14ac:dyDescent="0.25">
      <c r="B8843" s="250">
        <v>8780</v>
      </c>
      <c r="C8843" s="249">
        <v>119.06493346534114</v>
      </c>
    </row>
    <row r="8844" spans="2:3" x14ac:dyDescent="0.25">
      <c r="B8844" s="250">
        <v>8781</v>
      </c>
      <c r="C8844" s="249">
        <v>133.07616894177593</v>
      </c>
    </row>
    <row r="8845" spans="2:3" x14ac:dyDescent="0.25">
      <c r="B8845" s="250">
        <v>8782</v>
      </c>
      <c r="C8845" s="249">
        <v>102.35576453144716</v>
      </c>
    </row>
    <row r="8846" spans="2:3" x14ac:dyDescent="0.25">
      <c r="B8846" s="250">
        <v>8783</v>
      </c>
      <c r="C8846" s="249">
        <v>134.86829755526691</v>
      </c>
    </row>
    <row r="8847" spans="2:3" x14ac:dyDescent="0.25">
      <c r="B8847" s="250">
        <v>8784</v>
      </c>
      <c r="C8847" s="249">
        <v>149.70536119904807</v>
      </c>
    </row>
    <row r="8848" spans="2:3" x14ac:dyDescent="0.25">
      <c r="B8848" s="250">
        <v>8785</v>
      </c>
      <c r="C8848" s="249">
        <v>131.93917595013389</v>
      </c>
    </row>
    <row r="8849" spans="2:3" x14ac:dyDescent="0.25">
      <c r="B8849" s="250">
        <v>8786</v>
      </c>
      <c r="C8849" s="249">
        <v>133.24147123996059</v>
      </c>
    </row>
    <row r="8850" spans="2:3" x14ac:dyDescent="0.25">
      <c r="B8850" s="250">
        <v>8787</v>
      </c>
      <c r="C8850" s="249">
        <v>97.804159979599376</v>
      </c>
    </row>
    <row r="8851" spans="2:3" x14ac:dyDescent="0.25">
      <c r="B8851" s="250">
        <v>8788</v>
      </c>
      <c r="C8851" s="249">
        <v>141.21343479490986</v>
      </c>
    </row>
    <row r="8852" spans="2:3" x14ac:dyDescent="0.25">
      <c r="B8852" s="250">
        <v>8789</v>
      </c>
      <c r="C8852" s="249">
        <v>128.88681544340722</v>
      </c>
    </row>
    <row r="8853" spans="2:3" x14ac:dyDescent="0.25">
      <c r="B8853" s="250">
        <v>8790</v>
      </c>
      <c r="C8853" s="249">
        <v>95.503943585407214</v>
      </c>
    </row>
    <row r="8854" spans="2:3" x14ac:dyDescent="0.25">
      <c r="B8854" s="250">
        <v>8791</v>
      </c>
      <c r="C8854" s="249">
        <v>105.0340920315119</v>
      </c>
    </row>
    <row r="8855" spans="2:3" x14ac:dyDescent="0.25">
      <c r="B8855" s="250">
        <v>8792</v>
      </c>
      <c r="C8855" s="249">
        <v>133.79242738997567</v>
      </c>
    </row>
    <row r="8856" spans="2:3" x14ac:dyDescent="0.25">
      <c r="B8856" s="250">
        <v>8793</v>
      </c>
      <c r="C8856" s="249">
        <v>120.53289455389576</v>
      </c>
    </row>
    <row r="8857" spans="2:3" x14ac:dyDescent="0.25">
      <c r="B8857" s="250">
        <v>8794</v>
      </c>
      <c r="C8857" s="249">
        <v>200.02994330078945</v>
      </c>
    </row>
    <row r="8858" spans="2:3" x14ac:dyDescent="0.25">
      <c r="B8858" s="250">
        <v>8795</v>
      </c>
      <c r="C8858" s="249">
        <v>120.78155798509802</v>
      </c>
    </row>
    <row r="8859" spans="2:3" x14ac:dyDescent="0.25">
      <c r="B8859" s="250">
        <v>8796</v>
      </c>
      <c r="C8859" s="249">
        <v>95.378845003051254</v>
      </c>
    </row>
    <row r="8860" spans="2:3" x14ac:dyDescent="0.25">
      <c r="B8860" s="250">
        <v>8797</v>
      </c>
      <c r="C8860" s="249">
        <v>157.26896968036533</v>
      </c>
    </row>
    <row r="8861" spans="2:3" x14ac:dyDescent="0.25">
      <c r="B8861" s="250">
        <v>8798</v>
      </c>
      <c r="C8861" s="249">
        <v>141.76130645627876</v>
      </c>
    </row>
    <row r="8862" spans="2:3" x14ac:dyDescent="0.25">
      <c r="B8862" s="250">
        <v>8799</v>
      </c>
      <c r="C8862" s="249">
        <v>100.32693761252015</v>
      </c>
    </row>
    <row r="8863" spans="2:3" x14ac:dyDescent="0.25">
      <c r="B8863" s="250">
        <v>8800</v>
      </c>
      <c r="C8863" s="249">
        <v>156.67223170152266</v>
      </c>
    </row>
    <row r="8864" spans="2:3" x14ac:dyDescent="0.25">
      <c r="B8864" s="250">
        <v>8801</v>
      </c>
      <c r="C8864" s="249">
        <v>109.49320509306051</v>
      </c>
    </row>
    <row r="8865" spans="2:3" x14ac:dyDescent="0.25">
      <c r="B8865" s="250">
        <v>8802</v>
      </c>
      <c r="C8865" s="249">
        <v>130.17394654245282</v>
      </c>
    </row>
    <row r="8866" spans="2:3" x14ac:dyDescent="0.25">
      <c r="B8866" s="250">
        <v>8803</v>
      </c>
      <c r="C8866" s="249">
        <v>105.65823485762395</v>
      </c>
    </row>
    <row r="8867" spans="2:3" x14ac:dyDescent="0.25">
      <c r="B8867" s="250">
        <v>8804</v>
      </c>
      <c r="C8867" s="249">
        <v>127.40558890063713</v>
      </c>
    </row>
    <row r="8868" spans="2:3" x14ac:dyDescent="0.25">
      <c r="B8868" s="250">
        <v>8805</v>
      </c>
      <c r="C8868" s="249">
        <v>157.30014725190057</v>
      </c>
    </row>
    <row r="8869" spans="2:3" x14ac:dyDescent="0.25">
      <c r="B8869" s="250">
        <v>8806</v>
      </c>
      <c r="C8869" s="249">
        <v>67.608981825506049</v>
      </c>
    </row>
    <row r="8870" spans="2:3" x14ac:dyDescent="0.25">
      <c r="B8870" s="250">
        <v>8807</v>
      </c>
      <c r="C8870" s="249">
        <v>101.85469315857206</v>
      </c>
    </row>
    <row r="8871" spans="2:3" x14ac:dyDescent="0.25">
      <c r="B8871" s="250">
        <v>8808</v>
      </c>
      <c r="C8871" s="249">
        <v>118.83888803562573</v>
      </c>
    </row>
    <row r="8872" spans="2:3" x14ac:dyDescent="0.25">
      <c r="B8872" s="250">
        <v>8809</v>
      </c>
      <c r="C8872" s="249">
        <v>124.6508778030787</v>
      </c>
    </row>
    <row r="8873" spans="2:3" x14ac:dyDescent="0.25">
      <c r="B8873" s="250">
        <v>8810</v>
      </c>
      <c r="C8873" s="249">
        <v>103.98227421672539</v>
      </c>
    </row>
    <row r="8874" spans="2:3" x14ac:dyDescent="0.25">
      <c r="B8874" s="250">
        <v>8811</v>
      </c>
      <c r="C8874" s="249">
        <v>133.04928239390091</v>
      </c>
    </row>
    <row r="8875" spans="2:3" x14ac:dyDescent="0.25">
      <c r="B8875" s="250">
        <v>8812</v>
      </c>
      <c r="C8875" s="249">
        <v>110.36861264777795</v>
      </c>
    </row>
    <row r="8876" spans="2:3" x14ac:dyDescent="0.25">
      <c r="B8876" s="250">
        <v>8813</v>
      </c>
      <c r="C8876" s="249">
        <v>126.61193839129585</v>
      </c>
    </row>
    <row r="8877" spans="2:3" x14ac:dyDescent="0.25">
      <c r="B8877" s="250">
        <v>8814</v>
      </c>
      <c r="C8877" s="249">
        <v>122.64077658580986</v>
      </c>
    </row>
    <row r="8878" spans="2:3" x14ac:dyDescent="0.25">
      <c r="B8878" s="250">
        <v>8815</v>
      </c>
      <c r="C8878" s="249">
        <v>117.62948427334679</v>
      </c>
    </row>
    <row r="8879" spans="2:3" x14ac:dyDescent="0.25">
      <c r="B8879" s="250">
        <v>8816</v>
      </c>
      <c r="C8879" s="249">
        <v>159.33305335847237</v>
      </c>
    </row>
    <row r="8880" spans="2:3" x14ac:dyDescent="0.25">
      <c r="B8880" s="250">
        <v>8817</v>
      </c>
      <c r="C8880" s="249">
        <v>142.33352216143939</v>
      </c>
    </row>
    <row r="8881" spans="2:3" x14ac:dyDescent="0.25">
      <c r="B8881" s="250">
        <v>8818</v>
      </c>
      <c r="C8881" s="249">
        <v>174.87610140915365</v>
      </c>
    </row>
    <row r="8882" spans="2:3" x14ac:dyDescent="0.25">
      <c r="B8882" s="250">
        <v>8819</v>
      </c>
      <c r="C8882" s="249">
        <v>161.38242036633977</v>
      </c>
    </row>
    <row r="8883" spans="2:3" x14ac:dyDescent="0.25">
      <c r="B8883" s="250">
        <v>8820</v>
      </c>
      <c r="C8883" s="249">
        <v>152.26817759288667</v>
      </c>
    </row>
    <row r="8884" spans="2:3" x14ac:dyDescent="0.25">
      <c r="B8884" s="250">
        <v>8821</v>
      </c>
      <c r="C8884" s="249">
        <v>139.58144853240961</v>
      </c>
    </row>
    <row r="8885" spans="2:3" x14ac:dyDescent="0.25">
      <c r="B8885" s="250">
        <v>8822</v>
      </c>
      <c r="C8885" s="249">
        <v>127.27145114475546</v>
      </c>
    </row>
    <row r="8886" spans="2:3" x14ac:dyDescent="0.25">
      <c r="B8886" s="250">
        <v>8823</v>
      </c>
      <c r="C8886" s="249">
        <v>131.25284349379044</v>
      </c>
    </row>
    <row r="8887" spans="2:3" x14ac:dyDescent="0.25">
      <c r="B8887" s="250">
        <v>8824</v>
      </c>
      <c r="C8887" s="249">
        <v>160.6203061827953</v>
      </c>
    </row>
    <row r="8888" spans="2:3" x14ac:dyDescent="0.25">
      <c r="B8888" s="250">
        <v>8825</v>
      </c>
      <c r="C8888" s="249">
        <v>154.27282291064728</v>
      </c>
    </row>
    <row r="8889" spans="2:3" x14ac:dyDescent="0.25">
      <c r="B8889" s="250">
        <v>8826</v>
      </c>
      <c r="C8889" s="249">
        <v>84.221939881180475</v>
      </c>
    </row>
    <row r="8890" spans="2:3" x14ac:dyDescent="0.25">
      <c r="B8890" s="250">
        <v>8827</v>
      </c>
      <c r="C8890" s="249">
        <v>148.58959962002035</v>
      </c>
    </row>
    <row r="8891" spans="2:3" x14ac:dyDescent="0.25">
      <c r="B8891" s="250">
        <v>8828</v>
      </c>
      <c r="C8891" s="249">
        <v>122.17286247628918</v>
      </c>
    </row>
    <row r="8892" spans="2:3" x14ac:dyDescent="0.25">
      <c r="B8892" s="250">
        <v>8829</v>
      </c>
      <c r="C8892" s="249">
        <v>141.13289055207434</v>
      </c>
    </row>
    <row r="8893" spans="2:3" x14ac:dyDescent="0.25">
      <c r="B8893" s="250">
        <v>8830</v>
      </c>
      <c r="C8893" s="249">
        <v>96.371490607851896</v>
      </c>
    </row>
    <row r="8894" spans="2:3" x14ac:dyDescent="0.25">
      <c r="B8894" s="250">
        <v>8831</v>
      </c>
      <c r="C8894" s="249">
        <v>89.05911411397517</v>
      </c>
    </row>
    <row r="8895" spans="2:3" x14ac:dyDescent="0.25">
      <c r="B8895" s="250">
        <v>8832</v>
      </c>
      <c r="C8895" s="249">
        <v>140.27624709627057</v>
      </c>
    </row>
    <row r="8896" spans="2:3" x14ac:dyDescent="0.25">
      <c r="B8896" s="250">
        <v>8833</v>
      </c>
      <c r="C8896" s="249">
        <v>147.35683668591543</v>
      </c>
    </row>
    <row r="8897" spans="2:3" x14ac:dyDescent="0.25">
      <c r="B8897" s="250">
        <v>8834</v>
      </c>
      <c r="C8897" s="249">
        <v>113.03790031183682</v>
      </c>
    </row>
    <row r="8898" spans="2:3" x14ac:dyDescent="0.25">
      <c r="B8898" s="250">
        <v>8835</v>
      </c>
      <c r="C8898" s="249">
        <v>144.30794020792558</v>
      </c>
    </row>
    <row r="8899" spans="2:3" x14ac:dyDescent="0.25">
      <c r="B8899" s="250">
        <v>8836</v>
      </c>
      <c r="C8899" s="249">
        <v>90.281507368881392</v>
      </c>
    </row>
    <row r="8900" spans="2:3" x14ac:dyDescent="0.25">
      <c r="B8900" s="250">
        <v>8837</v>
      </c>
      <c r="C8900" s="249">
        <v>122.64883494169769</v>
      </c>
    </row>
    <row r="8901" spans="2:3" x14ac:dyDescent="0.25">
      <c r="B8901" s="250">
        <v>8838</v>
      </c>
      <c r="C8901" s="249">
        <v>134.61288017039615</v>
      </c>
    </row>
    <row r="8902" spans="2:3" x14ac:dyDescent="0.25">
      <c r="B8902" s="250">
        <v>8839</v>
      </c>
      <c r="C8902" s="249">
        <v>142.49768628392732</v>
      </c>
    </row>
    <row r="8903" spans="2:3" x14ac:dyDescent="0.25">
      <c r="B8903" s="250">
        <v>8840</v>
      </c>
      <c r="C8903" s="249">
        <v>150.63434750364473</v>
      </c>
    </row>
    <row r="8904" spans="2:3" x14ac:dyDescent="0.25">
      <c r="B8904" s="250">
        <v>8841</v>
      </c>
      <c r="C8904" s="249">
        <v>127.44721001693443</v>
      </c>
    </row>
    <row r="8905" spans="2:3" x14ac:dyDescent="0.25">
      <c r="B8905" s="250">
        <v>8842</v>
      </c>
      <c r="C8905" s="249">
        <v>122.9565750992265</v>
      </c>
    </row>
    <row r="8906" spans="2:3" x14ac:dyDescent="0.25">
      <c r="B8906" s="250">
        <v>8843</v>
      </c>
      <c r="C8906" s="249">
        <v>168.10502547918932</v>
      </c>
    </row>
    <row r="8907" spans="2:3" x14ac:dyDescent="0.25">
      <c r="B8907" s="250">
        <v>8844</v>
      </c>
      <c r="C8907" s="249">
        <v>139.51032935956522</v>
      </c>
    </row>
    <row r="8908" spans="2:3" x14ac:dyDescent="0.25">
      <c r="B8908" s="250">
        <v>8845</v>
      </c>
      <c r="C8908" s="249">
        <v>139.73769658740042</v>
      </c>
    </row>
    <row r="8909" spans="2:3" x14ac:dyDescent="0.25">
      <c r="B8909" s="250">
        <v>8846</v>
      </c>
      <c r="C8909" s="249">
        <v>116.19187440907251</v>
      </c>
    </row>
    <row r="8910" spans="2:3" x14ac:dyDescent="0.25">
      <c r="B8910" s="250">
        <v>8847</v>
      </c>
      <c r="C8910" s="249">
        <v>108.02822681903216</v>
      </c>
    </row>
    <row r="8911" spans="2:3" x14ac:dyDescent="0.25">
      <c r="B8911" s="250">
        <v>8848</v>
      </c>
      <c r="C8911" s="249">
        <v>143.66354524482395</v>
      </c>
    </row>
    <row r="8912" spans="2:3" x14ac:dyDescent="0.25">
      <c r="B8912" s="250">
        <v>8849</v>
      </c>
      <c r="C8912" s="249">
        <v>106.11230749794217</v>
      </c>
    </row>
    <row r="8913" spans="2:3" x14ac:dyDescent="0.25">
      <c r="B8913" s="250">
        <v>8850</v>
      </c>
      <c r="C8913" s="249">
        <v>88.452107453921812</v>
      </c>
    </row>
    <row r="8914" spans="2:3" x14ac:dyDescent="0.25">
      <c r="B8914" s="250">
        <v>8851</v>
      </c>
      <c r="C8914" s="249">
        <v>129.58504553369028</v>
      </c>
    </row>
    <row r="8915" spans="2:3" x14ac:dyDescent="0.25">
      <c r="B8915" s="250">
        <v>8852</v>
      </c>
      <c r="C8915" s="249">
        <v>164.7223710292167</v>
      </c>
    </row>
    <row r="8916" spans="2:3" x14ac:dyDescent="0.25">
      <c r="B8916" s="250">
        <v>8853</v>
      </c>
      <c r="C8916" s="249">
        <v>111.87016075328854</v>
      </c>
    </row>
    <row r="8917" spans="2:3" x14ac:dyDescent="0.25">
      <c r="B8917" s="250">
        <v>8854</v>
      </c>
      <c r="C8917" s="249">
        <v>116.04174204238826</v>
      </c>
    </row>
    <row r="8918" spans="2:3" x14ac:dyDescent="0.25">
      <c r="B8918" s="250">
        <v>8855</v>
      </c>
      <c r="C8918" s="249">
        <v>86.551117021266862</v>
      </c>
    </row>
    <row r="8919" spans="2:3" x14ac:dyDescent="0.25">
      <c r="B8919" s="250">
        <v>8856</v>
      </c>
      <c r="C8919" s="249">
        <v>113.35698890924782</v>
      </c>
    </row>
    <row r="8920" spans="2:3" x14ac:dyDescent="0.25">
      <c r="B8920" s="250">
        <v>8857</v>
      </c>
      <c r="C8920" s="249">
        <v>153.42163277182362</v>
      </c>
    </row>
    <row r="8921" spans="2:3" x14ac:dyDescent="0.25">
      <c r="B8921" s="250">
        <v>8858</v>
      </c>
      <c r="C8921" s="249">
        <v>123.64075654296637</v>
      </c>
    </row>
    <row r="8922" spans="2:3" x14ac:dyDescent="0.25">
      <c r="B8922" s="250">
        <v>8859</v>
      </c>
      <c r="C8922" s="249">
        <v>108.62811261062529</v>
      </c>
    </row>
    <row r="8923" spans="2:3" x14ac:dyDescent="0.25">
      <c r="B8923" s="250">
        <v>8860</v>
      </c>
      <c r="C8923" s="249">
        <v>131.0109161719318</v>
      </c>
    </row>
    <row r="8924" spans="2:3" x14ac:dyDescent="0.25">
      <c r="B8924" s="250">
        <v>8861</v>
      </c>
      <c r="C8924" s="249">
        <v>127.80127669316381</v>
      </c>
    </row>
    <row r="8925" spans="2:3" x14ac:dyDescent="0.25">
      <c r="B8925" s="250">
        <v>8862</v>
      </c>
      <c r="C8925" s="249">
        <v>130.94460932226224</v>
      </c>
    </row>
    <row r="8926" spans="2:3" x14ac:dyDescent="0.25">
      <c r="B8926" s="250">
        <v>8863</v>
      </c>
      <c r="C8926" s="249">
        <v>157.08570264131953</v>
      </c>
    </row>
    <row r="8927" spans="2:3" x14ac:dyDescent="0.25">
      <c r="B8927" s="250">
        <v>8864</v>
      </c>
      <c r="C8927" s="249">
        <v>108.14131959954572</v>
      </c>
    </row>
    <row r="8928" spans="2:3" x14ac:dyDescent="0.25">
      <c r="B8928" s="250">
        <v>8865</v>
      </c>
      <c r="C8928" s="249">
        <v>104.52120386686953</v>
      </c>
    </row>
    <row r="8929" spans="2:3" x14ac:dyDescent="0.25">
      <c r="B8929" s="250">
        <v>8866</v>
      </c>
      <c r="C8929" s="249">
        <v>97.605760208101771</v>
      </c>
    </row>
    <row r="8930" spans="2:3" x14ac:dyDescent="0.25">
      <c r="B8930" s="250">
        <v>8867</v>
      </c>
      <c r="C8930" s="249">
        <v>122.41117573356236</v>
      </c>
    </row>
    <row r="8931" spans="2:3" x14ac:dyDescent="0.25">
      <c r="B8931" s="250">
        <v>8868</v>
      </c>
      <c r="C8931" s="249">
        <v>136.30531310441796</v>
      </c>
    </row>
    <row r="8932" spans="2:3" x14ac:dyDescent="0.25">
      <c r="B8932" s="250">
        <v>8869</v>
      </c>
      <c r="C8932" s="249">
        <v>126.71115954973476</v>
      </c>
    </row>
    <row r="8933" spans="2:3" x14ac:dyDescent="0.25">
      <c r="B8933" s="250">
        <v>8870</v>
      </c>
      <c r="C8933" s="249">
        <v>138.81377736446967</v>
      </c>
    </row>
    <row r="8934" spans="2:3" x14ac:dyDescent="0.25">
      <c r="B8934" s="250">
        <v>8871</v>
      </c>
      <c r="C8934" s="249">
        <v>140.77912594059961</v>
      </c>
    </row>
    <row r="8935" spans="2:3" x14ac:dyDescent="0.25">
      <c r="B8935" s="250">
        <v>8872</v>
      </c>
      <c r="C8935" s="249">
        <v>106.24351967379525</v>
      </c>
    </row>
    <row r="8936" spans="2:3" x14ac:dyDescent="0.25">
      <c r="B8936" s="250">
        <v>8873</v>
      </c>
      <c r="C8936" s="249">
        <v>132.68230796814794</v>
      </c>
    </row>
    <row r="8937" spans="2:3" x14ac:dyDescent="0.25">
      <c r="B8937" s="250">
        <v>8874</v>
      </c>
      <c r="C8937" s="249">
        <v>165.68862211263917</v>
      </c>
    </row>
    <row r="8938" spans="2:3" x14ac:dyDescent="0.25">
      <c r="B8938" s="250">
        <v>8875</v>
      </c>
      <c r="C8938" s="249">
        <v>99.528780152314582</v>
      </c>
    </row>
    <row r="8939" spans="2:3" x14ac:dyDescent="0.25">
      <c r="B8939" s="250">
        <v>8876</v>
      </c>
      <c r="C8939" s="249">
        <v>133.18565675385352</v>
      </c>
    </row>
    <row r="8940" spans="2:3" x14ac:dyDescent="0.25">
      <c r="B8940" s="250">
        <v>8877</v>
      </c>
      <c r="C8940" s="249">
        <v>109.61374951217496</v>
      </c>
    </row>
    <row r="8941" spans="2:3" x14ac:dyDescent="0.25">
      <c r="B8941" s="250">
        <v>8878</v>
      </c>
      <c r="C8941" s="249">
        <v>126.90711322198824</v>
      </c>
    </row>
    <row r="8942" spans="2:3" x14ac:dyDescent="0.25">
      <c r="B8942" s="250">
        <v>8879</v>
      </c>
      <c r="C8942" s="249">
        <v>106.58856792257109</v>
      </c>
    </row>
    <row r="8943" spans="2:3" x14ac:dyDescent="0.25">
      <c r="B8943" s="250">
        <v>8880</v>
      </c>
      <c r="C8943" s="249">
        <v>122.54851927548167</v>
      </c>
    </row>
    <row r="8944" spans="2:3" x14ac:dyDescent="0.25">
      <c r="B8944" s="250">
        <v>8881</v>
      </c>
      <c r="C8944" s="249">
        <v>94.28968896671374</v>
      </c>
    </row>
    <row r="8945" spans="2:3" x14ac:dyDescent="0.25">
      <c r="B8945" s="250">
        <v>8882</v>
      </c>
      <c r="C8945" s="249">
        <v>110.87306962654334</v>
      </c>
    </row>
    <row r="8946" spans="2:3" x14ac:dyDescent="0.25">
      <c r="B8946" s="250">
        <v>8883</v>
      </c>
      <c r="C8946" s="249">
        <v>142.97345156563821</v>
      </c>
    </row>
    <row r="8947" spans="2:3" x14ac:dyDescent="0.25">
      <c r="B8947" s="250">
        <v>8884</v>
      </c>
      <c r="C8947" s="249">
        <v>94.061528815117725</v>
      </c>
    </row>
    <row r="8948" spans="2:3" x14ac:dyDescent="0.25">
      <c r="B8948" s="250">
        <v>8885</v>
      </c>
      <c r="C8948" s="249">
        <v>86.516440013269005</v>
      </c>
    </row>
    <row r="8949" spans="2:3" x14ac:dyDescent="0.25">
      <c r="B8949" s="250">
        <v>8886</v>
      </c>
      <c r="C8949" s="249">
        <v>130.03388447915296</v>
      </c>
    </row>
    <row r="8950" spans="2:3" x14ac:dyDescent="0.25">
      <c r="B8950" s="250">
        <v>8887</v>
      </c>
      <c r="C8950" s="249">
        <v>130.22382281235883</v>
      </c>
    </row>
    <row r="8951" spans="2:3" x14ac:dyDescent="0.25">
      <c r="B8951" s="250">
        <v>8888</v>
      </c>
      <c r="C8951" s="249">
        <v>150.25341658625797</v>
      </c>
    </row>
    <row r="8952" spans="2:3" x14ac:dyDescent="0.25">
      <c r="B8952" s="250">
        <v>8889</v>
      </c>
      <c r="C8952" s="249">
        <v>98.347689067628295</v>
      </c>
    </row>
    <row r="8953" spans="2:3" x14ac:dyDescent="0.25">
      <c r="B8953" s="250">
        <v>8890</v>
      </c>
      <c r="C8953" s="249">
        <v>119.61634424932214</v>
      </c>
    </row>
    <row r="8954" spans="2:3" x14ac:dyDescent="0.25">
      <c r="B8954" s="250">
        <v>8891</v>
      </c>
      <c r="C8954" s="249">
        <v>82.569603444035408</v>
      </c>
    </row>
    <row r="8955" spans="2:3" x14ac:dyDescent="0.25">
      <c r="B8955" s="250">
        <v>8892</v>
      </c>
      <c r="C8955" s="249">
        <v>118.2639596757822</v>
      </c>
    </row>
    <row r="8956" spans="2:3" x14ac:dyDescent="0.25">
      <c r="B8956" s="250">
        <v>8893</v>
      </c>
      <c r="C8956" s="249">
        <v>91.905824769230946</v>
      </c>
    </row>
    <row r="8957" spans="2:3" x14ac:dyDescent="0.25">
      <c r="B8957" s="250">
        <v>8894</v>
      </c>
      <c r="C8957" s="249">
        <v>76.516659583199385</v>
      </c>
    </row>
    <row r="8958" spans="2:3" x14ac:dyDescent="0.25">
      <c r="B8958" s="250">
        <v>8895</v>
      </c>
      <c r="C8958" s="249">
        <v>91.035422906977345</v>
      </c>
    </row>
    <row r="8959" spans="2:3" x14ac:dyDescent="0.25">
      <c r="B8959" s="250">
        <v>8896</v>
      </c>
      <c r="C8959" s="249">
        <v>138.37193357832189</v>
      </c>
    </row>
    <row r="8960" spans="2:3" x14ac:dyDescent="0.25">
      <c r="B8960" s="250">
        <v>8897</v>
      </c>
      <c r="C8960" s="249">
        <v>107.29938860318056</v>
      </c>
    </row>
    <row r="8961" spans="2:3" x14ac:dyDescent="0.25">
      <c r="B8961" s="250">
        <v>8898</v>
      </c>
      <c r="C8961" s="249">
        <v>110.59865082675685</v>
      </c>
    </row>
    <row r="8962" spans="2:3" x14ac:dyDescent="0.25">
      <c r="B8962" s="250">
        <v>8899</v>
      </c>
      <c r="C8962" s="249">
        <v>133.64312476772324</v>
      </c>
    </row>
    <row r="8963" spans="2:3" x14ac:dyDescent="0.25">
      <c r="B8963" s="250">
        <v>8900</v>
      </c>
      <c r="C8963" s="249">
        <v>118.03531014174582</v>
      </c>
    </row>
    <row r="8964" spans="2:3" x14ac:dyDescent="0.25">
      <c r="B8964" s="250">
        <v>8901</v>
      </c>
      <c r="C8964" s="249">
        <v>111.14165362526128</v>
      </c>
    </row>
    <row r="8965" spans="2:3" x14ac:dyDescent="0.25">
      <c r="B8965" s="250">
        <v>8902</v>
      </c>
      <c r="C8965" s="249">
        <v>105.43683715661898</v>
      </c>
    </row>
    <row r="8966" spans="2:3" x14ac:dyDescent="0.25">
      <c r="B8966" s="250">
        <v>8903</v>
      </c>
      <c r="C8966" s="249">
        <v>93.858564098974568</v>
      </c>
    </row>
    <row r="8967" spans="2:3" x14ac:dyDescent="0.25">
      <c r="B8967" s="250">
        <v>8904</v>
      </c>
      <c r="C8967" s="249">
        <v>166.89726937691617</v>
      </c>
    </row>
    <row r="8968" spans="2:3" x14ac:dyDescent="0.25">
      <c r="B8968" s="250">
        <v>8905</v>
      </c>
      <c r="C8968" s="249">
        <v>143.79933199532763</v>
      </c>
    </row>
    <row r="8969" spans="2:3" x14ac:dyDescent="0.25">
      <c r="B8969" s="250">
        <v>8906</v>
      </c>
      <c r="C8969" s="249">
        <v>121.27026730330823</v>
      </c>
    </row>
    <row r="8970" spans="2:3" x14ac:dyDescent="0.25">
      <c r="B8970" s="250">
        <v>8907</v>
      </c>
      <c r="C8970" s="249">
        <v>129.50511141839937</v>
      </c>
    </row>
    <row r="8971" spans="2:3" x14ac:dyDescent="0.25">
      <c r="B8971" s="250">
        <v>8908</v>
      </c>
      <c r="C8971" s="249">
        <v>81.061788600286775</v>
      </c>
    </row>
    <row r="8972" spans="2:3" x14ac:dyDescent="0.25">
      <c r="B8972" s="250">
        <v>8909</v>
      </c>
      <c r="C8972" s="249">
        <v>109.21210842102536</v>
      </c>
    </row>
    <row r="8973" spans="2:3" x14ac:dyDescent="0.25">
      <c r="B8973" s="250">
        <v>8910</v>
      </c>
      <c r="C8973" s="249">
        <v>176.44213711415426</v>
      </c>
    </row>
    <row r="8974" spans="2:3" x14ac:dyDescent="0.25">
      <c r="B8974" s="250">
        <v>8911</v>
      </c>
      <c r="C8974" s="249">
        <v>125.89127957245866</v>
      </c>
    </row>
    <row r="8975" spans="2:3" x14ac:dyDescent="0.25">
      <c r="B8975" s="250">
        <v>8912</v>
      </c>
      <c r="C8975" s="249">
        <v>111.73224555587511</v>
      </c>
    </row>
    <row r="8976" spans="2:3" x14ac:dyDescent="0.25">
      <c r="B8976" s="250">
        <v>8913</v>
      </c>
      <c r="C8976" s="249">
        <v>111.55896424625398</v>
      </c>
    </row>
    <row r="8977" spans="2:3" x14ac:dyDescent="0.25">
      <c r="B8977" s="250">
        <v>8914</v>
      </c>
      <c r="C8977" s="249">
        <v>139.66931921892288</v>
      </c>
    </row>
    <row r="8978" spans="2:3" x14ac:dyDescent="0.25">
      <c r="B8978" s="250">
        <v>8915</v>
      </c>
      <c r="C8978" s="249">
        <v>129.29377480719066</v>
      </c>
    </row>
    <row r="8979" spans="2:3" x14ac:dyDescent="0.25">
      <c r="B8979" s="250">
        <v>8916</v>
      </c>
      <c r="C8979" s="249">
        <v>139.40173944326253</v>
      </c>
    </row>
    <row r="8980" spans="2:3" x14ac:dyDescent="0.25">
      <c r="B8980" s="250">
        <v>8917</v>
      </c>
      <c r="C8980" s="249">
        <v>83.128634906543837</v>
      </c>
    </row>
    <row r="8981" spans="2:3" x14ac:dyDescent="0.25">
      <c r="B8981" s="250">
        <v>8918</v>
      </c>
      <c r="C8981" s="249">
        <v>100.65478399418984</v>
      </c>
    </row>
    <row r="8982" spans="2:3" x14ac:dyDescent="0.25">
      <c r="B8982" s="250">
        <v>8919</v>
      </c>
      <c r="C8982" s="249">
        <v>99.121410863971931</v>
      </c>
    </row>
    <row r="8983" spans="2:3" x14ac:dyDescent="0.25">
      <c r="B8983" s="250">
        <v>8920</v>
      </c>
      <c r="C8983" s="249">
        <v>78.225855444346138</v>
      </c>
    </row>
    <row r="8984" spans="2:3" x14ac:dyDescent="0.25">
      <c r="B8984" s="250">
        <v>8921</v>
      </c>
      <c r="C8984" s="249">
        <v>106.45819386161891</v>
      </c>
    </row>
    <row r="8985" spans="2:3" x14ac:dyDescent="0.25">
      <c r="B8985" s="250">
        <v>8922</v>
      </c>
      <c r="C8985" s="249">
        <v>138.19721291340824</v>
      </c>
    </row>
    <row r="8986" spans="2:3" x14ac:dyDescent="0.25">
      <c r="B8986" s="250">
        <v>8923</v>
      </c>
      <c r="C8986" s="249">
        <v>148.6852218477035</v>
      </c>
    </row>
    <row r="8987" spans="2:3" x14ac:dyDescent="0.25">
      <c r="B8987" s="250">
        <v>8924</v>
      </c>
      <c r="C8987" s="249">
        <v>170.69697370713001</v>
      </c>
    </row>
    <row r="8988" spans="2:3" x14ac:dyDescent="0.25">
      <c r="B8988" s="250">
        <v>8925</v>
      </c>
      <c r="C8988" s="249">
        <v>169.37691436969016</v>
      </c>
    </row>
    <row r="8989" spans="2:3" x14ac:dyDescent="0.25">
      <c r="B8989" s="250">
        <v>8926</v>
      </c>
      <c r="C8989" s="249">
        <v>108.8429550784612</v>
      </c>
    </row>
    <row r="8990" spans="2:3" x14ac:dyDescent="0.25">
      <c r="B8990" s="250">
        <v>8927</v>
      </c>
      <c r="C8990" s="249">
        <v>73.918388733088236</v>
      </c>
    </row>
    <row r="8991" spans="2:3" x14ac:dyDescent="0.25">
      <c r="B8991" s="250">
        <v>8928</v>
      </c>
      <c r="C8991" s="249">
        <v>133.0660370136801</v>
      </c>
    </row>
    <row r="8992" spans="2:3" x14ac:dyDescent="0.25">
      <c r="B8992" s="250">
        <v>8929</v>
      </c>
      <c r="C8992" s="249">
        <v>65.041922359985108</v>
      </c>
    </row>
    <row r="8993" spans="2:3" x14ac:dyDescent="0.25">
      <c r="B8993" s="250">
        <v>8930</v>
      </c>
      <c r="C8993" s="249">
        <v>148.324249301333</v>
      </c>
    </row>
    <row r="8994" spans="2:3" x14ac:dyDescent="0.25">
      <c r="B8994" s="250">
        <v>8931</v>
      </c>
      <c r="C8994" s="249">
        <v>73.930747438326833</v>
      </c>
    </row>
    <row r="8995" spans="2:3" x14ac:dyDescent="0.25">
      <c r="B8995" s="250">
        <v>8932</v>
      </c>
      <c r="C8995" s="249">
        <v>120.30005350442475</v>
      </c>
    </row>
    <row r="8996" spans="2:3" x14ac:dyDescent="0.25">
      <c r="B8996" s="250">
        <v>8933</v>
      </c>
      <c r="C8996" s="249">
        <v>89.96886777408821</v>
      </c>
    </row>
    <row r="8997" spans="2:3" x14ac:dyDescent="0.25">
      <c r="B8997" s="250">
        <v>8934</v>
      </c>
      <c r="C8997" s="249">
        <v>111.69336620549984</v>
      </c>
    </row>
    <row r="8998" spans="2:3" x14ac:dyDescent="0.25">
      <c r="B8998" s="250">
        <v>8935</v>
      </c>
      <c r="C8998" s="249">
        <v>110.56022600941731</v>
      </c>
    </row>
    <row r="8999" spans="2:3" x14ac:dyDescent="0.25">
      <c r="B8999" s="250">
        <v>8936</v>
      </c>
      <c r="C8999" s="249">
        <v>119.24400761737704</v>
      </c>
    </row>
    <row r="9000" spans="2:3" x14ac:dyDescent="0.25">
      <c r="B9000" s="250">
        <v>8937</v>
      </c>
      <c r="C9000" s="249">
        <v>121.69319255027511</v>
      </c>
    </row>
    <row r="9001" spans="2:3" x14ac:dyDescent="0.25">
      <c r="B9001" s="250">
        <v>8938</v>
      </c>
      <c r="C9001" s="249">
        <v>106.45619578316197</v>
      </c>
    </row>
    <row r="9002" spans="2:3" x14ac:dyDescent="0.25">
      <c r="B9002" s="250">
        <v>8939</v>
      </c>
      <c r="C9002" s="249">
        <v>126.5075684386549</v>
      </c>
    </row>
    <row r="9003" spans="2:3" x14ac:dyDescent="0.25">
      <c r="B9003" s="250">
        <v>8940</v>
      </c>
      <c r="C9003" s="249">
        <v>81.690018420825396</v>
      </c>
    </row>
    <row r="9004" spans="2:3" x14ac:dyDescent="0.25">
      <c r="B9004" s="250">
        <v>8941</v>
      </c>
      <c r="C9004" s="249">
        <v>95.040260627627902</v>
      </c>
    </row>
    <row r="9005" spans="2:3" x14ac:dyDescent="0.25">
      <c r="B9005" s="250">
        <v>8942</v>
      </c>
      <c r="C9005" s="249">
        <v>117.06545588459305</v>
      </c>
    </row>
    <row r="9006" spans="2:3" x14ac:dyDescent="0.25">
      <c r="B9006" s="250">
        <v>8943</v>
      </c>
      <c r="C9006" s="249">
        <v>114.75915924044057</v>
      </c>
    </row>
    <row r="9007" spans="2:3" x14ac:dyDescent="0.25">
      <c r="B9007" s="250">
        <v>8944</v>
      </c>
      <c r="C9007" s="249">
        <v>165.40432770870081</v>
      </c>
    </row>
    <row r="9008" spans="2:3" x14ac:dyDescent="0.25">
      <c r="B9008" s="250">
        <v>8945</v>
      </c>
      <c r="C9008" s="249">
        <v>137.1360171156706</v>
      </c>
    </row>
    <row r="9009" spans="2:3" x14ac:dyDescent="0.25">
      <c r="B9009" s="250">
        <v>8946</v>
      </c>
      <c r="C9009" s="249">
        <v>105.09922229658908</v>
      </c>
    </row>
    <row r="9010" spans="2:3" x14ac:dyDescent="0.25">
      <c r="B9010" s="250">
        <v>8947</v>
      </c>
      <c r="C9010" s="249">
        <v>133.8896216375405</v>
      </c>
    </row>
    <row r="9011" spans="2:3" x14ac:dyDescent="0.25">
      <c r="B9011" s="250">
        <v>8948</v>
      </c>
      <c r="C9011" s="249">
        <v>90.171297542062362</v>
      </c>
    </row>
    <row r="9012" spans="2:3" x14ac:dyDescent="0.25">
      <c r="B9012" s="250">
        <v>8949</v>
      </c>
      <c r="C9012" s="249">
        <v>112.57658141404788</v>
      </c>
    </row>
    <row r="9013" spans="2:3" x14ac:dyDescent="0.25">
      <c r="B9013" s="250">
        <v>8950</v>
      </c>
      <c r="C9013" s="249">
        <v>118.56859729408183</v>
      </c>
    </row>
    <row r="9014" spans="2:3" x14ac:dyDescent="0.25">
      <c r="B9014" s="250">
        <v>8951</v>
      </c>
      <c r="C9014" s="249">
        <v>151.74467940933187</v>
      </c>
    </row>
    <row r="9015" spans="2:3" x14ac:dyDescent="0.25">
      <c r="B9015" s="250">
        <v>8952</v>
      </c>
      <c r="C9015" s="249">
        <v>140.98589599746839</v>
      </c>
    </row>
    <row r="9016" spans="2:3" x14ac:dyDescent="0.25">
      <c r="B9016" s="250">
        <v>8953</v>
      </c>
      <c r="C9016" s="249">
        <v>129.48121559836585</v>
      </c>
    </row>
    <row r="9017" spans="2:3" x14ac:dyDescent="0.25">
      <c r="B9017" s="250">
        <v>8954</v>
      </c>
      <c r="C9017" s="249">
        <v>107.46974876627655</v>
      </c>
    </row>
    <row r="9018" spans="2:3" x14ac:dyDescent="0.25">
      <c r="B9018" s="250">
        <v>8955</v>
      </c>
      <c r="C9018" s="249">
        <v>145.36545724641152</v>
      </c>
    </row>
    <row r="9019" spans="2:3" x14ac:dyDescent="0.25">
      <c r="B9019" s="250">
        <v>8956</v>
      </c>
      <c r="C9019" s="249">
        <v>155.29698604628592</v>
      </c>
    </row>
    <row r="9020" spans="2:3" x14ac:dyDescent="0.25">
      <c r="B9020" s="250">
        <v>8957</v>
      </c>
      <c r="C9020" s="249">
        <v>114.63237127192231</v>
      </c>
    </row>
    <row r="9021" spans="2:3" x14ac:dyDescent="0.25">
      <c r="B9021" s="250">
        <v>8958</v>
      </c>
      <c r="C9021" s="249">
        <v>122.39386362028425</v>
      </c>
    </row>
    <row r="9022" spans="2:3" x14ac:dyDescent="0.25">
      <c r="B9022" s="250">
        <v>8959</v>
      </c>
      <c r="C9022" s="249">
        <v>115.79762155251228</v>
      </c>
    </row>
    <row r="9023" spans="2:3" x14ac:dyDescent="0.25">
      <c r="B9023" s="250">
        <v>8960</v>
      </c>
      <c r="C9023" s="249">
        <v>82.725114656566603</v>
      </c>
    </row>
    <row r="9024" spans="2:3" x14ac:dyDescent="0.25">
      <c r="B9024" s="250">
        <v>8961</v>
      </c>
      <c r="C9024" s="249">
        <v>137.82752953707231</v>
      </c>
    </row>
    <row r="9025" spans="2:3" x14ac:dyDescent="0.25">
      <c r="B9025" s="250">
        <v>8962</v>
      </c>
      <c r="C9025" s="249">
        <v>117.75245890000893</v>
      </c>
    </row>
    <row r="9026" spans="2:3" x14ac:dyDescent="0.25">
      <c r="B9026" s="250">
        <v>8963</v>
      </c>
      <c r="C9026" s="249">
        <v>125.79817125538648</v>
      </c>
    </row>
    <row r="9027" spans="2:3" x14ac:dyDescent="0.25">
      <c r="B9027" s="250">
        <v>8964</v>
      </c>
      <c r="C9027" s="249">
        <v>91.741326257171778</v>
      </c>
    </row>
    <row r="9028" spans="2:3" x14ac:dyDescent="0.25">
      <c r="B9028" s="250">
        <v>8965</v>
      </c>
      <c r="C9028" s="249">
        <v>141.81524981144628</v>
      </c>
    </row>
    <row r="9029" spans="2:3" x14ac:dyDescent="0.25">
      <c r="B9029" s="250">
        <v>8966</v>
      </c>
      <c r="C9029" s="249">
        <v>138.72798542403831</v>
      </c>
    </row>
    <row r="9030" spans="2:3" x14ac:dyDescent="0.25">
      <c r="B9030" s="250">
        <v>8967</v>
      </c>
      <c r="C9030" s="249">
        <v>109.26973749260421</v>
      </c>
    </row>
    <row r="9031" spans="2:3" x14ac:dyDescent="0.25">
      <c r="B9031" s="250">
        <v>8968</v>
      </c>
      <c r="C9031" s="249">
        <v>92.258235951902861</v>
      </c>
    </row>
    <row r="9032" spans="2:3" x14ac:dyDescent="0.25">
      <c r="B9032" s="250">
        <v>8969</v>
      </c>
      <c r="C9032" s="249">
        <v>109.82427539206859</v>
      </c>
    </row>
    <row r="9033" spans="2:3" x14ac:dyDescent="0.25">
      <c r="B9033" s="250">
        <v>8970</v>
      </c>
      <c r="C9033" s="249">
        <v>183.58845391916034</v>
      </c>
    </row>
    <row r="9034" spans="2:3" x14ac:dyDescent="0.25">
      <c r="B9034" s="250">
        <v>8971</v>
      </c>
      <c r="C9034" s="249">
        <v>93.334861855771067</v>
      </c>
    </row>
    <row r="9035" spans="2:3" x14ac:dyDescent="0.25">
      <c r="B9035" s="250">
        <v>8972</v>
      </c>
      <c r="C9035" s="249">
        <v>130.0721776806993</v>
      </c>
    </row>
    <row r="9036" spans="2:3" x14ac:dyDescent="0.25">
      <c r="B9036" s="250">
        <v>8973</v>
      </c>
      <c r="C9036" s="249">
        <v>123.90549261100419</v>
      </c>
    </row>
    <row r="9037" spans="2:3" x14ac:dyDescent="0.25">
      <c r="B9037" s="250">
        <v>8974</v>
      </c>
      <c r="C9037" s="249">
        <v>132.05312066691948</v>
      </c>
    </row>
    <row r="9038" spans="2:3" x14ac:dyDescent="0.25">
      <c r="B9038" s="250">
        <v>8975</v>
      </c>
      <c r="C9038" s="249">
        <v>105.13187412329957</v>
      </c>
    </row>
    <row r="9039" spans="2:3" x14ac:dyDescent="0.25">
      <c r="B9039" s="250">
        <v>8976</v>
      </c>
      <c r="C9039" s="249">
        <v>102.68852179706423</v>
      </c>
    </row>
    <row r="9040" spans="2:3" x14ac:dyDescent="0.25">
      <c r="B9040" s="250">
        <v>8977</v>
      </c>
      <c r="C9040" s="249">
        <v>120.07864879076818</v>
      </c>
    </row>
    <row r="9041" spans="2:3" x14ac:dyDescent="0.25">
      <c r="B9041" s="250">
        <v>8978</v>
      </c>
      <c r="C9041" s="249">
        <v>95.923743790190571</v>
      </c>
    </row>
    <row r="9042" spans="2:3" x14ac:dyDescent="0.25">
      <c r="B9042" s="250">
        <v>8979</v>
      </c>
      <c r="C9042" s="249">
        <v>118.26434852610922</v>
      </c>
    </row>
    <row r="9043" spans="2:3" x14ac:dyDescent="0.25">
      <c r="B9043" s="250">
        <v>8980</v>
      </c>
      <c r="C9043" s="249">
        <v>118.45945720617995</v>
      </c>
    </row>
    <row r="9044" spans="2:3" x14ac:dyDescent="0.25">
      <c r="B9044" s="250">
        <v>8981</v>
      </c>
      <c r="C9044" s="249">
        <v>95.074433476888046</v>
      </c>
    </row>
    <row r="9045" spans="2:3" x14ac:dyDescent="0.25">
      <c r="B9045" s="250">
        <v>8982</v>
      </c>
      <c r="C9045" s="249">
        <v>89.710890000820712</v>
      </c>
    </row>
    <row r="9046" spans="2:3" x14ac:dyDescent="0.25">
      <c r="B9046" s="250">
        <v>8983</v>
      </c>
      <c r="C9046" s="249">
        <v>108.65876973358243</v>
      </c>
    </row>
    <row r="9047" spans="2:3" x14ac:dyDescent="0.25">
      <c r="B9047" s="250">
        <v>8984</v>
      </c>
      <c r="C9047" s="249">
        <v>131.34826083557567</v>
      </c>
    </row>
    <row r="9048" spans="2:3" x14ac:dyDescent="0.25">
      <c r="B9048" s="250">
        <v>8985</v>
      </c>
      <c r="C9048" s="249">
        <v>133.35326201812424</v>
      </c>
    </row>
    <row r="9049" spans="2:3" x14ac:dyDescent="0.25">
      <c r="B9049" s="250">
        <v>8986</v>
      </c>
      <c r="C9049" s="249">
        <v>118.94457606737917</v>
      </c>
    </row>
    <row r="9050" spans="2:3" x14ac:dyDescent="0.25">
      <c r="B9050" s="250">
        <v>8987</v>
      </c>
      <c r="C9050" s="249">
        <v>113.89884330416679</v>
      </c>
    </row>
    <row r="9051" spans="2:3" x14ac:dyDescent="0.25">
      <c r="B9051" s="250">
        <v>8988</v>
      </c>
      <c r="C9051" s="249">
        <v>121.68090243421751</v>
      </c>
    </row>
    <row r="9052" spans="2:3" x14ac:dyDescent="0.25">
      <c r="B9052" s="250">
        <v>8989</v>
      </c>
      <c r="C9052" s="249">
        <v>136.63551899045629</v>
      </c>
    </row>
    <row r="9053" spans="2:3" x14ac:dyDescent="0.25">
      <c r="B9053" s="250">
        <v>8990</v>
      </c>
      <c r="C9053" s="249">
        <v>148.67139578260858</v>
      </c>
    </row>
    <row r="9054" spans="2:3" x14ac:dyDescent="0.25">
      <c r="B9054" s="250">
        <v>8991</v>
      </c>
      <c r="C9054" s="249">
        <v>104.16195829371347</v>
      </c>
    </row>
    <row r="9055" spans="2:3" x14ac:dyDescent="0.25">
      <c r="B9055" s="250">
        <v>8992</v>
      </c>
      <c r="C9055" s="249">
        <v>102.30253892923062</v>
      </c>
    </row>
    <row r="9056" spans="2:3" x14ac:dyDescent="0.25">
      <c r="B9056" s="250">
        <v>8993</v>
      </c>
      <c r="C9056" s="249">
        <v>130.37807364656368</v>
      </c>
    </row>
    <row r="9057" spans="2:3" x14ac:dyDescent="0.25">
      <c r="B9057" s="250">
        <v>8994</v>
      </c>
      <c r="C9057" s="249">
        <v>129.22145280437465</v>
      </c>
    </row>
    <row r="9058" spans="2:3" x14ac:dyDescent="0.25">
      <c r="B9058" s="250">
        <v>8995</v>
      </c>
      <c r="C9058" s="249">
        <v>147.31743363693857</v>
      </c>
    </row>
    <row r="9059" spans="2:3" x14ac:dyDescent="0.25">
      <c r="B9059" s="250">
        <v>8996</v>
      </c>
      <c r="C9059" s="249">
        <v>131.51341875260391</v>
      </c>
    </row>
    <row r="9060" spans="2:3" x14ac:dyDescent="0.25">
      <c r="B9060" s="250">
        <v>8997</v>
      </c>
      <c r="C9060" s="249">
        <v>122.36212877157899</v>
      </c>
    </row>
    <row r="9061" spans="2:3" x14ac:dyDescent="0.25">
      <c r="B9061" s="250">
        <v>8998</v>
      </c>
      <c r="C9061" s="249">
        <v>103.53478306466891</v>
      </c>
    </row>
    <row r="9062" spans="2:3" x14ac:dyDescent="0.25">
      <c r="B9062" s="250">
        <v>8999</v>
      </c>
      <c r="C9062" s="249">
        <v>105.42462747718335</v>
      </c>
    </row>
    <row r="9063" spans="2:3" x14ac:dyDescent="0.25">
      <c r="B9063" s="250">
        <v>9000</v>
      </c>
      <c r="C9063" s="249">
        <v>118.08926561058166</v>
      </c>
    </row>
    <row r="9064" spans="2:3" x14ac:dyDescent="0.25">
      <c r="B9064" s="250">
        <v>9001</v>
      </c>
      <c r="C9064" s="249">
        <v>137.54654943227825</v>
      </c>
    </row>
    <row r="9065" spans="2:3" x14ac:dyDescent="0.25">
      <c r="B9065" s="250">
        <v>9002</v>
      </c>
      <c r="C9065" s="249">
        <v>97.843699937552259</v>
      </c>
    </row>
    <row r="9066" spans="2:3" x14ac:dyDescent="0.25">
      <c r="B9066" s="250">
        <v>9003</v>
      </c>
      <c r="C9066" s="249">
        <v>91.287527578733005</v>
      </c>
    </row>
    <row r="9067" spans="2:3" x14ac:dyDescent="0.25">
      <c r="B9067" s="250">
        <v>9004</v>
      </c>
      <c r="C9067" s="249">
        <v>125.68069618148922</v>
      </c>
    </row>
    <row r="9068" spans="2:3" x14ac:dyDescent="0.25">
      <c r="B9068" s="250">
        <v>9005</v>
      </c>
      <c r="C9068" s="249">
        <v>105.65892698614627</v>
      </c>
    </row>
    <row r="9069" spans="2:3" x14ac:dyDescent="0.25">
      <c r="B9069" s="250">
        <v>9006</v>
      </c>
      <c r="C9069" s="249">
        <v>124.29355913608597</v>
      </c>
    </row>
    <row r="9070" spans="2:3" x14ac:dyDescent="0.25">
      <c r="B9070" s="250">
        <v>9007</v>
      </c>
      <c r="C9070" s="249">
        <v>150.32452145938097</v>
      </c>
    </row>
    <row r="9071" spans="2:3" x14ac:dyDescent="0.25">
      <c r="B9071" s="250">
        <v>9008</v>
      </c>
      <c r="C9071" s="249">
        <v>131.58315181594531</v>
      </c>
    </row>
    <row r="9072" spans="2:3" x14ac:dyDescent="0.25">
      <c r="B9072" s="250">
        <v>9009</v>
      </c>
      <c r="C9072" s="249">
        <v>150.553721894776</v>
      </c>
    </row>
    <row r="9073" spans="2:3" x14ac:dyDescent="0.25">
      <c r="B9073" s="250">
        <v>9010</v>
      </c>
      <c r="C9073" s="249">
        <v>82.67936887471302</v>
      </c>
    </row>
    <row r="9074" spans="2:3" x14ac:dyDescent="0.25">
      <c r="B9074" s="250">
        <v>9011</v>
      </c>
      <c r="C9074" s="249">
        <v>166.93899105381894</v>
      </c>
    </row>
    <row r="9075" spans="2:3" x14ac:dyDescent="0.25">
      <c r="B9075" s="250">
        <v>9012</v>
      </c>
      <c r="C9075" s="249">
        <v>111.47718463108725</v>
      </c>
    </row>
    <row r="9076" spans="2:3" x14ac:dyDescent="0.25">
      <c r="B9076" s="250">
        <v>9013</v>
      </c>
      <c r="C9076" s="249">
        <v>122.76735885168102</v>
      </c>
    </row>
    <row r="9077" spans="2:3" x14ac:dyDescent="0.25">
      <c r="B9077" s="250">
        <v>9014</v>
      </c>
      <c r="C9077" s="249">
        <v>155.16862611120632</v>
      </c>
    </row>
    <row r="9078" spans="2:3" x14ac:dyDescent="0.25">
      <c r="B9078" s="250">
        <v>9015</v>
      </c>
      <c r="C9078" s="249">
        <v>141.95995231890046</v>
      </c>
    </row>
    <row r="9079" spans="2:3" x14ac:dyDescent="0.25">
      <c r="B9079" s="250">
        <v>9016</v>
      </c>
      <c r="C9079" s="249">
        <v>86.388673443296454</v>
      </c>
    </row>
    <row r="9080" spans="2:3" x14ac:dyDescent="0.25">
      <c r="B9080" s="250">
        <v>9017</v>
      </c>
      <c r="C9080" s="249">
        <v>96.643770574317756</v>
      </c>
    </row>
    <row r="9081" spans="2:3" x14ac:dyDescent="0.25">
      <c r="B9081" s="250">
        <v>9018</v>
      </c>
      <c r="C9081" s="249">
        <v>109.3418424856044</v>
      </c>
    </row>
    <row r="9082" spans="2:3" x14ac:dyDescent="0.25">
      <c r="B9082" s="250">
        <v>9019</v>
      </c>
      <c r="C9082" s="249">
        <v>118.49963956288572</v>
      </c>
    </row>
    <row r="9083" spans="2:3" x14ac:dyDescent="0.25">
      <c r="B9083" s="250">
        <v>9020</v>
      </c>
      <c r="C9083" s="249">
        <v>139.86412914792683</v>
      </c>
    </row>
    <row r="9084" spans="2:3" x14ac:dyDescent="0.25">
      <c r="B9084" s="250">
        <v>9021</v>
      </c>
      <c r="C9084" s="249">
        <v>91.860906996759951</v>
      </c>
    </row>
    <row r="9085" spans="2:3" x14ac:dyDescent="0.25">
      <c r="B9085" s="250">
        <v>9022</v>
      </c>
      <c r="C9085" s="249">
        <v>156.42956254653603</v>
      </c>
    </row>
    <row r="9086" spans="2:3" x14ac:dyDescent="0.25">
      <c r="B9086" s="250">
        <v>9023</v>
      </c>
      <c r="C9086" s="249">
        <v>127.75713776144865</v>
      </c>
    </row>
    <row r="9087" spans="2:3" x14ac:dyDescent="0.25">
      <c r="B9087" s="250">
        <v>9024</v>
      </c>
      <c r="C9087" s="249">
        <v>107.93500704732104</v>
      </c>
    </row>
    <row r="9088" spans="2:3" x14ac:dyDescent="0.25">
      <c r="B9088" s="250">
        <v>9025</v>
      </c>
      <c r="C9088" s="249">
        <v>150.53060670057971</v>
      </c>
    </row>
    <row r="9089" spans="2:3" x14ac:dyDescent="0.25">
      <c r="B9089" s="250">
        <v>9026</v>
      </c>
      <c r="C9089" s="249">
        <v>107.72994781807674</v>
      </c>
    </row>
    <row r="9090" spans="2:3" x14ac:dyDescent="0.25">
      <c r="B9090" s="250">
        <v>9027</v>
      </c>
      <c r="C9090" s="249">
        <v>121.06252773633933</v>
      </c>
    </row>
    <row r="9091" spans="2:3" x14ac:dyDescent="0.25">
      <c r="B9091" s="250">
        <v>9028</v>
      </c>
      <c r="C9091" s="249">
        <v>122.41331212166817</v>
      </c>
    </row>
    <row r="9092" spans="2:3" x14ac:dyDescent="0.25">
      <c r="B9092" s="250">
        <v>9029</v>
      </c>
      <c r="C9092" s="249">
        <v>122.06215947652041</v>
      </c>
    </row>
    <row r="9093" spans="2:3" x14ac:dyDescent="0.25">
      <c r="B9093" s="250">
        <v>9030</v>
      </c>
      <c r="C9093" s="249">
        <v>143.65855595101885</v>
      </c>
    </row>
    <row r="9094" spans="2:3" x14ac:dyDescent="0.25">
      <c r="B9094" s="250">
        <v>9031</v>
      </c>
      <c r="C9094" s="249">
        <v>86.878021599690015</v>
      </c>
    </row>
    <row r="9095" spans="2:3" x14ac:dyDescent="0.25">
      <c r="B9095" s="250">
        <v>9032</v>
      </c>
      <c r="C9095" s="249">
        <v>100.10050147231615</v>
      </c>
    </row>
    <row r="9096" spans="2:3" x14ac:dyDescent="0.25">
      <c r="B9096" s="250">
        <v>9033</v>
      </c>
      <c r="C9096" s="249">
        <v>134.54972155980792</v>
      </c>
    </row>
    <row r="9097" spans="2:3" x14ac:dyDescent="0.25">
      <c r="B9097" s="250">
        <v>9034</v>
      </c>
      <c r="C9097" s="249">
        <v>120.53545575166255</v>
      </c>
    </row>
    <row r="9098" spans="2:3" x14ac:dyDescent="0.25">
      <c r="B9098" s="250">
        <v>9035</v>
      </c>
      <c r="C9098" s="249">
        <v>136.81887917495081</v>
      </c>
    </row>
    <row r="9099" spans="2:3" x14ac:dyDescent="0.25">
      <c r="B9099" s="250">
        <v>9036</v>
      </c>
      <c r="C9099" s="249">
        <v>107.24289441378002</v>
      </c>
    </row>
    <row r="9100" spans="2:3" x14ac:dyDescent="0.25">
      <c r="B9100" s="250">
        <v>9037</v>
      </c>
      <c r="C9100" s="249">
        <v>102.23401121940638</v>
      </c>
    </row>
    <row r="9101" spans="2:3" x14ac:dyDescent="0.25">
      <c r="B9101" s="250">
        <v>9038</v>
      </c>
      <c r="C9101" s="249">
        <v>100.76814533596284</v>
      </c>
    </row>
    <row r="9102" spans="2:3" x14ac:dyDescent="0.25">
      <c r="B9102" s="250">
        <v>9039</v>
      </c>
      <c r="C9102" s="249">
        <v>79.210252278046994</v>
      </c>
    </row>
    <row r="9103" spans="2:3" x14ac:dyDescent="0.25">
      <c r="B9103" s="250">
        <v>9040</v>
      </c>
      <c r="C9103" s="249">
        <v>107.82251144101754</v>
      </c>
    </row>
    <row r="9104" spans="2:3" x14ac:dyDescent="0.25">
      <c r="B9104" s="250">
        <v>9041</v>
      </c>
      <c r="C9104" s="249">
        <v>91.296311553358436</v>
      </c>
    </row>
    <row r="9105" spans="2:3" x14ac:dyDescent="0.25">
      <c r="B9105" s="250">
        <v>9042</v>
      </c>
      <c r="C9105" s="249">
        <v>103.62519088837604</v>
      </c>
    </row>
    <row r="9106" spans="2:3" x14ac:dyDescent="0.25">
      <c r="B9106" s="250">
        <v>9043</v>
      </c>
      <c r="C9106" s="249">
        <v>135.74662180489412</v>
      </c>
    </row>
    <row r="9107" spans="2:3" x14ac:dyDescent="0.25">
      <c r="B9107" s="250">
        <v>9044</v>
      </c>
      <c r="C9107" s="249">
        <v>129.45942108059464</v>
      </c>
    </row>
    <row r="9108" spans="2:3" x14ac:dyDescent="0.25">
      <c r="B9108" s="250">
        <v>9045</v>
      </c>
      <c r="C9108" s="249">
        <v>64.64066745992055</v>
      </c>
    </row>
    <row r="9109" spans="2:3" x14ac:dyDescent="0.25">
      <c r="B9109" s="250">
        <v>9046</v>
      </c>
      <c r="C9109" s="249">
        <v>90.00356575149263</v>
      </c>
    </row>
    <row r="9110" spans="2:3" x14ac:dyDescent="0.25">
      <c r="B9110" s="250">
        <v>9047</v>
      </c>
      <c r="C9110" s="249">
        <v>73.887377821302636</v>
      </c>
    </row>
    <row r="9111" spans="2:3" x14ac:dyDescent="0.25">
      <c r="B9111" s="250">
        <v>9048</v>
      </c>
      <c r="C9111" s="249">
        <v>110.73556532374896</v>
      </c>
    </row>
    <row r="9112" spans="2:3" x14ac:dyDescent="0.25">
      <c r="B9112" s="250">
        <v>9049</v>
      </c>
      <c r="C9112" s="249">
        <v>142.0368406094637</v>
      </c>
    </row>
    <row r="9113" spans="2:3" x14ac:dyDescent="0.25">
      <c r="B9113" s="250">
        <v>9050</v>
      </c>
      <c r="C9113" s="249">
        <v>95.645591624039923</v>
      </c>
    </row>
    <row r="9114" spans="2:3" x14ac:dyDescent="0.25">
      <c r="B9114" s="250">
        <v>9051</v>
      </c>
      <c r="C9114" s="249">
        <v>108.4364947021319</v>
      </c>
    </row>
    <row r="9115" spans="2:3" x14ac:dyDescent="0.25">
      <c r="B9115" s="250">
        <v>9052</v>
      </c>
      <c r="C9115" s="249">
        <v>127.35477803753417</v>
      </c>
    </row>
    <row r="9116" spans="2:3" x14ac:dyDescent="0.25">
      <c r="B9116" s="250">
        <v>9053</v>
      </c>
      <c r="C9116" s="249">
        <v>115.31352175483644</v>
      </c>
    </row>
    <row r="9117" spans="2:3" x14ac:dyDescent="0.25">
      <c r="B9117" s="250">
        <v>9054</v>
      </c>
      <c r="C9117" s="249">
        <v>101.81396596487274</v>
      </c>
    </row>
    <row r="9118" spans="2:3" x14ac:dyDescent="0.25">
      <c r="B9118" s="250">
        <v>9055</v>
      </c>
      <c r="C9118" s="249">
        <v>120.78595286811343</v>
      </c>
    </row>
    <row r="9119" spans="2:3" x14ac:dyDescent="0.25">
      <c r="B9119" s="250">
        <v>9056</v>
      </c>
      <c r="C9119" s="249">
        <v>142.27367527947533</v>
      </c>
    </row>
    <row r="9120" spans="2:3" x14ac:dyDescent="0.25">
      <c r="B9120" s="250">
        <v>9057</v>
      </c>
      <c r="C9120" s="249">
        <v>158.05673903982176</v>
      </c>
    </row>
    <row r="9121" spans="2:3" x14ac:dyDescent="0.25">
      <c r="B9121" s="250">
        <v>9058</v>
      </c>
      <c r="C9121" s="249">
        <v>107.20016051708109</v>
      </c>
    </row>
    <row r="9122" spans="2:3" x14ac:dyDescent="0.25">
      <c r="B9122" s="250">
        <v>9059</v>
      </c>
      <c r="C9122" s="249">
        <v>152.57348040282398</v>
      </c>
    </row>
    <row r="9123" spans="2:3" x14ac:dyDescent="0.25">
      <c r="B9123" s="250">
        <v>9060</v>
      </c>
      <c r="C9123" s="249">
        <v>75.243957747383035</v>
      </c>
    </row>
    <row r="9124" spans="2:3" x14ac:dyDescent="0.25">
      <c r="B9124" s="250">
        <v>9061</v>
      </c>
      <c r="C9124" s="249">
        <v>111.55344862189901</v>
      </c>
    </row>
    <row r="9125" spans="2:3" x14ac:dyDescent="0.25">
      <c r="B9125" s="250">
        <v>9062</v>
      </c>
      <c r="C9125" s="249">
        <v>137.11240436064898</v>
      </c>
    </row>
    <row r="9126" spans="2:3" x14ac:dyDescent="0.25">
      <c r="B9126" s="250">
        <v>9063</v>
      </c>
      <c r="C9126" s="249">
        <v>128.94158447599449</v>
      </c>
    </row>
    <row r="9127" spans="2:3" x14ac:dyDescent="0.25">
      <c r="B9127" s="250">
        <v>9064</v>
      </c>
      <c r="C9127" s="249">
        <v>108.55386605831801</v>
      </c>
    </row>
    <row r="9128" spans="2:3" x14ac:dyDescent="0.25">
      <c r="B9128" s="250">
        <v>9065</v>
      </c>
      <c r="C9128" s="249">
        <v>93.991119538526874</v>
      </c>
    </row>
    <row r="9129" spans="2:3" x14ac:dyDescent="0.25">
      <c r="B9129" s="250">
        <v>9066</v>
      </c>
      <c r="C9129" s="249">
        <v>134.15466686992926</v>
      </c>
    </row>
    <row r="9130" spans="2:3" x14ac:dyDescent="0.25">
      <c r="B9130" s="250">
        <v>9067</v>
      </c>
      <c r="C9130" s="249">
        <v>110.09804351602227</v>
      </c>
    </row>
    <row r="9131" spans="2:3" x14ac:dyDescent="0.25">
      <c r="B9131" s="250">
        <v>9068</v>
      </c>
      <c r="C9131" s="249">
        <v>122.16802682305946</v>
      </c>
    </row>
    <row r="9132" spans="2:3" x14ac:dyDescent="0.25">
      <c r="B9132" s="250">
        <v>9069</v>
      </c>
      <c r="C9132" s="249">
        <v>142.95047065095801</v>
      </c>
    </row>
    <row r="9133" spans="2:3" x14ac:dyDescent="0.25">
      <c r="B9133" s="250">
        <v>9070</v>
      </c>
      <c r="C9133" s="249">
        <v>81.085686338136128</v>
      </c>
    </row>
    <row r="9134" spans="2:3" x14ac:dyDescent="0.25">
      <c r="B9134" s="250">
        <v>9071</v>
      </c>
      <c r="C9134" s="249">
        <v>104.90747272750079</v>
      </c>
    </row>
    <row r="9135" spans="2:3" x14ac:dyDescent="0.25">
      <c r="B9135" s="250">
        <v>9072</v>
      </c>
      <c r="C9135" s="249">
        <v>72.666997506589141</v>
      </c>
    </row>
    <row r="9136" spans="2:3" x14ac:dyDescent="0.25">
      <c r="B9136" s="250">
        <v>9073</v>
      </c>
      <c r="C9136" s="249">
        <v>126.27684415985289</v>
      </c>
    </row>
    <row r="9137" spans="2:3" x14ac:dyDescent="0.25">
      <c r="B9137" s="250">
        <v>9074</v>
      </c>
      <c r="C9137" s="249">
        <v>85.919992261524669</v>
      </c>
    </row>
    <row r="9138" spans="2:3" x14ac:dyDescent="0.25">
      <c r="B9138" s="250">
        <v>9075</v>
      </c>
      <c r="C9138" s="249">
        <v>108.1221140177293</v>
      </c>
    </row>
    <row r="9139" spans="2:3" x14ac:dyDescent="0.25">
      <c r="B9139" s="250">
        <v>9076</v>
      </c>
      <c r="C9139" s="249">
        <v>149.91680239417357</v>
      </c>
    </row>
    <row r="9140" spans="2:3" x14ac:dyDescent="0.25">
      <c r="B9140" s="250">
        <v>9077</v>
      </c>
      <c r="C9140" s="249">
        <v>139.02280675500157</v>
      </c>
    </row>
    <row r="9141" spans="2:3" x14ac:dyDescent="0.25">
      <c r="B9141" s="250">
        <v>9078</v>
      </c>
      <c r="C9141" s="249">
        <v>113.02312472388192</v>
      </c>
    </row>
    <row r="9142" spans="2:3" x14ac:dyDescent="0.25">
      <c r="B9142" s="250">
        <v>9079</v>
      </c>
      <c r="C9142" s="249">
        <v>146.35213155487133</v>
      </c>
    </row>
    <row r="9143" spans="2:3" x14ac:dyDescent="0.25">
      <c r="B9143" s="250">
        <v>9080</v>
      </c>
      <c r="C9143" s="249">
        <v>112.30425415036756</v>
      </c>
    </row>
    <row r="9144" spans="2:3" x14ac:dyDescent="0.25">
      <c r="B9144" s="250">
        <v>9081</v>
      </c>
      <c r="C9144" s="249">
        <v>141.74694679763277</v>
      </c>
    </row>
    <row r="9145" spans="2:3" x14ac:dyDescent="0.25">
      <c r="B9145" s="250">
        <v>9082</v>
      </c>
      <c r="C9145" s="249">
        <v>150.84466668008665</v>
      </c>
    </row>
    <row r="9146" spans="2:3" x14ac:dyDescent="0.25">
      <c r="B9146" s="250">
        <v>9083</v>
      </c>
      <c r="C9146" s="249">
        <v>113.03454475406984</v>
      </c>
    </row>
    <row r="9147" spans="2:3" x14ac:dyDescent="0.25">
      <c r="B9147" s="250">
        <v>9084</v>
      </c>
      <c r="C9147" s="249">
        <v>132.15273896842561</v>
      </c>
    </row>
    <row r="9148" spans="2:3" x14ac:dyDescent="0.25">
      <c r="B9148" s="250">
        <v>9085</v>
      </c>
      <c r="C9148" s="249">
        <v>130.57812804260524</v>
      </c>
    </row>
    <row r="9149" spans="2:3" x14ac:dyDescent="0.25">
      <c r="B9149" s="250">
        <v>9086</v>
      </c>
      <c r="C9149" s="249">
        <v>116.27283337917228</v>
      </c>
    </row>
    <row r="9150" spans="2:3" x14ac:dyDescent="0.25">
      <c r="B9150" s="250">
        <v>9087</v>
      </c>
      <c r="C9150" s="249">
        <v>101.26044099882105</v>
      </c>
    </row>
    <row r="9151" spans="2:3" x14ac:dyDescent="0.25">
      <c r="B9151" s="250">
        <v>9088</v>
      </c>
      <c r="C9151" s="249">
        <v>134.38551288434883</v>
      </c>
    </row>
    <row r="9152" spans="2:3" x14ac:dyDescent="0.25">
      <c r="B9152" s="250">
        <v>9089</v>
      </c>
      <c r="C9152" s="249">
        <v>125.0029953209353</v>
      </c>
    </row>
    <row r="9153" spans="2:3" x14ac:dyDescent="0.25">
      <c r="B9153" s="250">
        <v>9090</v>
      </c>
      <c r="C9153" s="249">
        <v>87.759004111437577</v>
      </c>
    </row>
    <row r="9154" spans="2:3" x14ac:dyDescent="0.25">
      <c r="B9154" s="250">
        <v>9091</v>
      </c>
      <c r="C9154" s="249">
        <v>119.18516192164795</v>
      </c>
    </row>
    <row r="9155" spans="2:3" x14ac:dyDescent="0.25">
      <c r="B9155" s="250">
        <v>9092</v>
      </c>
      <c r="C9155" s="249">
        <v>102.93382499904695</v>
      </c>
    </row>
    <row r="9156" spans="2:3" x14ac:dyDescent="0.25">
      <c r="B9156" s="250">
        <v>9093</v>
      </c>
      <c r="C9156" s="249">
        <v>161.03319526116897</v>
      </c>
    </row>
    <row r="9157" spans="2:3" x14ac:dyDescent="0.25">
      <c r="B9157" s="250">
        <v>9094</v>
      </c>
      <c r="C9157" s="249">
        <v>111.69491995902894</v>
      </c>
    </row>
    <row r="9158" spans="2:3" x14ac:dyDescent="0.25">
      <c r="B9158" s="250">
        <v>9095</v>
      </c>
      <c r="C9158" s="249">
        <v>186.29524559701397</v>
      </c>
    </row>
    <row r="9159" spans="2:3" x14ac:dyDescent="0.25">
      <c r="B9159" s="250">
        <v>9096</v>
      </c>
      <c r="C9159" s="249">
        <v>125.82238186875075</v>
      </c>
    </row>
    <row r="9160" spans="2:3" x14ac:dyDescent="0.25">
      <c r="B9160" s="250">
        <v>9097</v>
      </c>
      <c r="C9160" s="249">
        <v>101.46559298942185</v>
      </c>
    </row>
    <row r="9161" spans="2:3" x14ac:dyDescent="0.25">
      <c r="B9161" s="250">
        <v>9098</v>
      </c>
      <c r="C9161" s="249">
        <v>120.36589323346729</v>
      </c>
    </row>
    <row r="9162" spans="2:3" x14ac:dyDescent="0.25">
      <c r="B9162" s="250">
        <v>9099</v>
      </c>
      <c r="C9162" s="249">
        <v>111.49132746507547</v>
      </c>
    </row>
    <row r="9163" spans="2:3" x14ac:dyDescent="0.25">
      <c r="B9163" s="250">
        <v>9100</v>
      </c>
      <c r="C9163" s="249">
        <v>128.29545492659165</v>
      </c>
    </row>
    <row r="9164" spans="2:3" x14ac:dyDescent="0.25">
      <c r="B9164" s="250">
        <v>9101</v>
      </c>
      <c r="C9164" s="249">
        <v>104.4126728074846</v>
      </c>
    </row>
    <row r="9165" spans="2:3" x14ac:dyDescent="0.25">
      <c r="B9165" s="250">
        <v>9102</v>
      </c>
      <c r="C9165" s="249">
        <v>124.67984812957987</v>
      </c>
    </row>
    <row r="9166" spans="2:3" x14ac:dyDescent="0.25">
      <c r="B9166" s="250">
        <v>9103</v>
      </c>
      <c r="C9166" s="249">
        <v>125.47948321847301</v>
      </c>
    </row>
    <row r="9167" spans="2:3" x14ac:dyDescent="0.25">
      <c r="B9167" s="250">
        <v>9104</v>
      </c>
      <c r="C9167" s="249">
        <v>136.77265678854926</v>
      </c>
    </row>
    <row r="9168" spans="2:3" x14ac:dyDescent="0.25">
      <c r="B9168" s="250">
        <v>9105</v>
      </c>
      <c r="C9168" s="249">
        <v>114.08906297772516</v>
      </c>
    </row>
    <row r="9169" spans="2:3" x14ac:dyDescent="0.25">
      <c r="B9169" s="250">
        <v>9106</v>
      </c>
      <c r="C9169" s="249">
        <v>68.034972355970169</v>
      </c>
    </row>
    <row r="9170" spans="2:3" x14ac:dyDescent="0.25">
      <c r="B9170" s="250">
        <v>9107</v>
      </c>
      <c r="C9170" s="249">
        <v>86.311895385893081</v>
      </c>
    </row>
    <row r="9171" spans="2:3" x14ac:dyDescent="0.25">
      <c r="B9171" s="250">
        <v>9108</v>
      </c>
      <c r="C9171" s="249">
        <v>95.849016523877168</v>
      </c>
    </row>
    <row r="9172" spans="2:3" x14ac:dyDescent="0.25">
      <c r="B9172" s="250">
        <v>9109</v>
      </c>
      <c r="C9172" s="249">
        <v>155.54163079304422</v>
      </c>
    </row>
    <row r="9173" spans="2:3" x14ac:dyDescent="0.25">
      <c r="B9173" s="250">
        <v>9110</v>
      </c>
      <c r="C9173" s="249">
        <v>77.136475206106866</v>
      </c>
    </row>
    <row r="9174" spans="2:3" x14ac:dyDescent="0.25">
      <c r="B9174" s="250">
        <v>9111</v>
      </c>
      <c r="C9174" s="249">
        <v>142.89977513825445</v>
      </c>
    </row>
    <row r="9175" spans="2:3" x14ac:dyDescent="0.25">
      <c r="B9175" s="250">
        <v>9112</v>
      </c>
      <c r="C9175" s="249">
        <v>126.4579382678607</v>
      </c>
    </row>
    <row r="9176" spans="2:3" x14ac:dyDescent="0.25">
      <c r="B9176" s="250">
        <v>9113</v>
      </c>
      <c r="C9176" s="249">
        <v>144.94623619272323</v>
      </c>
    </row>
    <row r="9177" spans="2:3" x14ac:dyDescent="0.25">
      <c r="B9177" s="250">
        <v>9114</v>
      </c>
      <c r="C9177" s="249">
        <v>91.070947880303407</v>
      </c>
    </row>
    <row r="9178" spans="2:3" x14ac:dyDescent="0.25">
      <c r="B9178" s="250">
        <v>9115</v>
      </c>
      <c r="C9178" s="249">
        <v>155.84477680237546</v>
      </c>
    </row>
    <row r="9179" spans="2:3" x14ac:dyDescent="0.25">
      <c r="B9179" s="250">
        <v>9116</v>
      </c>
      <c r="C9179" s="249">
        <v>121.02397324305524</v>
      </c>
    </row>
    <row r="9180" spans="2:3" x14ac:dyDescent="0.25">
      <c r="B9180" s="250">
        <v>9117</v>
      </c>
      <c r="C9180" s="249">
        <v>110.01425182174791</v>
      </c>
    </row>
    <row r="9181" spans="2:3" x14ac:dyDescent="0.25">
      <c r="B9181" s="250">
        <v>9118</v>
      </c>
      <c r="C9181" s="249">
        <v>121.58432801236407</v>
      </c>
    </row>
    <row r="9182" spans="2:3" x14ac:dyDescent="0.25">
      <c r="B9182" s="250">
        <v>9119</v>
      </c>
      <c r="C9182" s="249">
        <v>76.283622586182474</v>
      </c>
    </row>
    <row r="9183" spans="2:3" x14ac:dyDescent="0.25">
      <c r="B9183" s="250">
        <v>9120</v>
      </c>
      <c r="C9183" s="249">
        <v>110.58949689462901</v>
      </c>
    </row>
    <row r="9184" spans="2:3" x14ac:dyDescent="0.25">
      <c r="B9184" s="250">
        <v>9121</v>
      </c>
      <c r="C9184" s="249">
        <v>107.9807445396076</v>
      </c>
    </row>
    <row r="9185" spans="2:3" x14ac:dyDescent="0.25">
      <c r="B9185" s="250">
        <v>9122</v>
      </c>
      <c r="C9185" s="249">
        <v>124.08672878217381</v>
      </c>
    </row>
    <row r="9186" spans="2:3" x14ac:dyDescent="0.25">
      <c r="B9186" s="250">
        <v>9123</v>
      </c>
      <c r="C9186" s="249">
        <v>127.89874973211192</v>
      </c>
    </row>
    <row r="9187" spans="2:3" x14ac:dyDescent="0.25">
      <c r="B9187" s="250">
        <v>9124</v>
      </c>
      <c r="C9187" s="249">
        <v>125.41454697010901</v>
      </c>
    </row>
    <row r="9188" spans="2:3" x14ac:dyDescent="0.25">
      <c r="B9188" s="250">
        <v>9125</v>
      </c>
      <c r="C9188" s="249">
        <v>111.95059798598909</v>
      </c>
    </row>
    <row r="9189" spans="2:3" x14ac:dyDescent="0.25">
      <c r="B9189" s="250">
        <v>9126</v>
      </c>
      <c r="C9189" s="249">
        <v>94.506763219894026</v>
      </c>
    </row>
    <row r="9190" spans="2:3" x14ac:dyDescent="0.25">
      <c r="B9190" s="250">
        <v>9127</v>
      </c>
      <c r="C9190" s="249">
        <v>78.797005916275822</v>
      </c>
    </row>
    <row r="9191" spans="2:3" x14ac:dyDescent="0.25">
      <c r="B9191" s="250">
        <v>9128</v>
      </c>
      <c r="C9191" s="249">
        <v>60.613782163186656</v>
      </c>
    </row>
    <row r="9192" spans="2:3" x14ac:dyDescent="0.25">
      <c r="B9192" s="250">
        <v>9129</v>
      </c>
      <c r="C9192" s="249">
        <v>121.48922070495934</v>
      </c>
    </row>
    <row r="9193" spans="2:3" x14ac:dyDescent="0.25">
      <c r="B9193" s="250">
        <v>9130</v>
      </c>
      <c r="C9193" s="249">
        <v>90.661209801425017</v>
      </c>
    </row>
    <row r="9194" spans="2:3" x14ac:dyDescent="0.25">
      <c r="B9194" s="250">
        <v>9131</v>
      </c>
      <c r="C9194" s="249">
        <v>136.96109176894223</v>
      </c>
    </row>
    <row r="9195" spans="2:3" x14ac:dyDescent="0.25">
      <c r="B9195" s="250">
        <v>9132</v>
      </c>
      <c r="C9195" s="249">
        <v>78.428849648999261</v>
      </c>
    </row>
    <row r="9196" spans="2:3" x14ac:dyDescent="0.25">
      <c r="B9196" s="250">
        <v>9133</v>
      </c>
      <c r="C9196" s="249">
        <v>107.66575830849267</v>
      </c>
    </row>
    <row r="9197" spans="2:3" x14ac:dyDescent="0.25">
      <c r="B9197" s="250">
        <v>9134</v>
      </c>
      <c r="C9197" s="249">
        <v>115.80726663280281</v>
      </c>
    </row>
    <row r="9198" spans="2:3" x14ac:dyDescent="0.25">
      <c r="B9198" s="250">
        <v>9135</v>
      </c>
      <c r="C9198" s="249">
        <v>144.15260138593186</v>
      </c>
    </row>
    <row r="9199" spans="2:3" x14ac:dyDescent="0.25">
      <c r="B9199" s="250">
        <v>9136</v>
      </c>
      <c r="C9199" s="249">
        <v>137.08023302950124</v>
      </c>
    </row>
    <row r="9200" spans="2:3" x14ac:dyDescent="0.25">
      <c r="B9200" s="250">
        <v>9137</v>
      </c>
      <c r="C9200" s="249">
        <v>138.34056991743526</v>
      </c>
    </row>
    <row r="9201" spans="2:3" x14ac:dyDescent="0.25">
      <c r="B9201" s="250">
        <v>9138</v>
      </c>
      <c r="C9201" s="249">
        <v>146.33139153061202</v>
      </c>
    </row>
    <row r="9202" spans="2:3" x14ac:dyDescent="0.25">
      <c r="B9202" s="250">
        <v>9139</v>
      </c>
      <c r="C9202" s="249">
        <v>115.33369603119658</v>
      </c>
    </row>
    <row r="9203" spans="2:3" x14ac:dyDescent="0.25">
      <c r="B9203" s="250">
        <v>9140</v>
      </c>
      <c r="C9203" s="249">
        <v>154.73224084883395</v>
      </c>
    </row>
    <row r="9204" spans="2:3" x14ac:dyDescent="0.25">
      <c r="B9204" s="250">
        <v>9141</v>
      </c>
      <c r="C9204" s="249">
        <v>113.82686701824805</v>
      </c>
    </row>
    <row r="9205" spans="2:3" x14ac:dyDescent="0.25">
      <c r="B9205" s="250">
        <v>9142</v>
      </c>
      <c r="C9205" s="249">
        <v>90.33895530209233</v>
      </c>
    </row>
    <row r="9206" spans="2:3" x14ac:dyDescent="0.25">
      <c r="B9206" s="250">
        <v>9143</v>
      </c>
      <c r="C9206" s="249">
        <v>139.30241899137823</v>
      </c>
    </row>
    <row r="9207" spans="2:3" x14ac:dyDescent="0.25">
      <c r="B9207" s="250">
        <v>9144</v>
      </c>
      <c r="C9207" s="249">
        <v>122.05205459789558</v>
      </c>
    </row>
    <row r="9208" spans="2:3" x14ac:dyDescent="0.25">
      <c r="B9208" s="250">
        <v>9145</v>
      </c>
      <c r="C9208" s="249">
        <v>133.40521076673875</v>
      </c>
    </row>
    <row r="9209" spans="2:3" x14ac:dyDescent="0.25">
      <c r="B9209" s="250">
        <v>9146</v>
      </c>
      <c r="C9209" s="249">
        <v>117.22659883305157</v>
      </c>
    </row>
    <row r="9210" spans="2:3" x14ac:dyDescent="0.25">
      <c r="B9210" s="250">
        <v>9147</v>
      </c>
      <c r="C9210" s="249">
        <v>121.11548921529318</v>
      </c>
    </row>
    <row r="9211" spans="2:3" x14ac:dyDescent="0.25">
      <c r="B9211" s="250">
        <v>9148</v>
      </c>
      <c r="C9211" s="249">
        <v>135.96515935111964</v>
      </c>
    </row>
    <row r="9212" spans="2:3" x14ac:dyDescent="0.25">
      <c r="B9212" s="250">
        <v>9149</v>
      </c>
      <c r="C9212" s="249">
        <v>133.52848344594616</v>
      </c>
    </row>
    <row r="9213" spans="2:3" x14ac:dyDescent="0.25">
      <c r="B9213" s="250">
        <v>9150</v>
      </c>
      <c r="C9213" s="249">
        <v>135.75027988257469</v>
      </c>
    </row>
    <row r="9214" spans="2:3" x14ac:dyDescent="0.25">
      <c r="B9214" s="250">
        <v>9151</v>
      </c>
      <c r="C9214" s="249">
        <v>95.245075973547159</v>
      </c>
    </row>
    <row r="9215" spans="2:3" x14ac:dyDescent="0.25">
      <c r="B9215" s="250">
        <v>9152</v>
      </c>
      <c r="C9215" s="249">
        <v>127.32844832197887</v>
      </c>
    </row>
    <row r="9216" spans="2:3" x14ac:dyDescent="0.25">
      <c r="B9216" s="250">
        <v>9153</v>
      </c>
      <c r="C9216" s="249">
        <v>177.03836095347751</v>
      </c>
    </row>
    <row r="9217" spans="2:3" x14ac:dyDescent="0.25">
      <c r="B9217" s="250">
        <v>9154</v>
      </c>
      <c r="C9217" s="249">
        <v>139.08413742548282</v>
      </c>
    </row>
    <row r="9218" spans="2:3" x14ac:dyDescent="0.25">
      <c r="B9218" s="250">
        <v>9155</v>
      </c>
      <c r="C9218" s="249">
        <v>92.554598011584417</v>
      </c>
    </row>
    <row r="9219" spans="2:3" x14ac:dyDescent="0.25">
      <c r="B9219" s="250">
        <v>9156</v>
      </c>
      <c r="C9219" s="249">
        <v>129.15526598095636</v>
      </c>
    </row>
    <row r="9220" spans="2:3" x14ac:dyDescent="0.25">
      <c r="B9220" s="250">
        <v>9157</v>
      </c>
      <c r="C9220" s="249">
        <v>85.530433215176927</v>
      </c>
    </row>
    <row r="9221" spans="2:3" x14ac:dyDescent="0.25">
      <c r="B9221" s="250">
        <v>9158</v>
      </c>
      <c r="C9221" s="249">
        <v>149.36681961478553</v>
      </c>
    </row>
    <row r="9222" spans="2:3" x14ac:dyDescent="0.25">
      <c r="B9222" s="250">
        <v>9159</v>
      </c>
      <c r="C9222" s="249">
        <v>118.64120028209803</v>
      </c>
    </row>
    <row r="9223" spans="2:3" x14ac:dyDescent="0.25">
      <c r="B9223" s="250">
        <v>9160</v>
      </c>
      <c r="C9223" s="249">
        <v>128.20353339134545</v>
      </c>
    </row>
    <row r="9224" spans="2:3" x14ac:dyDescent="0.25">
      <c r="B9224" s="250">
        <v>9161</v>
      </c>
      <c r="C9224" s="249">
        <v>95.572377325821677</v>
      </c>
    </row>
    <row r="9225" spans="2:3" x14ac:dyDescent="0.25">
      <c r="B9225" s="250">
        <v>9162</v>
      </c>
      <c r="C9225" s="249">
        <v>144.25137197500413</v>
      </c>
    </row>
    <row r="9226" spans="2:3" x14ac:dyDescent="0.25">
      <c r="B9226" s="250">
        <v>9163</v>
      </c>
      <c r="C9226" s="249">
        <v>125.48447339660588</v>
      </c>
    </row>
    <row r="9227" spans="2:3" x14ac:dyDescent="0.25">
      <c r="B9227" s="250">
        <v>9164</v>
      </c>
      <c r="C9227" s="249">
        <v>76.294122209384739</v>
      </c>
    </row>
    <row r="9228" spans="2:3" x14ac:dyDescent="0.25">
      <c r="B9228" s="250">
        <v>9165</v>
      </c>
      <c r="C9228" s="249">
        <v>73.579332245898428</v>
      </c>
    </row>
    <row r="9229" spans="2:3" x14ac:dyDescent="0.25">
      <c r="B9229" s="250">
        <v>9166</v>
      </c>
      <c r="C9229" s="249">
        <v>122.30459392076732</v>
      </c>
    </row>
    <row r="9230" spans="2:3" x14ac:dyDescent="0.25">
      <c r="B9230" s="250">
        <v>9167</v>
      </c>
      <c r="C9230" s="249">
        <v>158.03240551818274</v>
      </c>
    </row>
    <row r="9231" spans="2:3" x14ac:dyDescent="0.25">
      <c r="B9231" s="250">
        <v>9168</v>
      </c>
      <c r="C9231" s="249">
        <v>104.08884031258833</v>
      </c>
    </row>
    <row r="9232" spans="2:3" x14ac:dyDescent="0.25">
      <c r="B9232" s="250">
        <v>9169</v>
      </c>
      <c r="C9232" s="249">
        <v>96.871782804059904</v>
      </c>
    </row>
    <row r="9233" spans="2:3" x14ac:dyDescent="0.25">
      <c r="B9233" s="250">
        <v>9170</v>
      </c>
      <c r="C9233" s="249">
        <v>121.31586345603829</v>
      </c>
    </row>
    <row r="9234" spans="2:3" x14ac:dyDescent="0.25">
      <c r="B9234" s="250">
        <v>9171</v>
      </c>
      <c r="C9234" s="249">
        <v>124.43232785647554</v>
      </c>
    </row>
    <row r="9235" spans="2:3" x14ac:dyDescent="0.25">
      <c r="B9235" s="250">
        <v>9172</v>
      </c>
      <c r="C9235" s="249">
        <v>98.706712814623472</v>
      </c>
    </row>
    <row r="9236" spans="2:3" x14ac:dyDescent="0.25">
      <c r="B9236" s="250">
        <v>9173</v>
      </c>
      <c r="C9236" s="249">
        <v>156.60181990723567</v>
      </c>
    </row>
    <row r="9237" spans="2:3" x14ac:dyDescent="0.25">
      <c r="B9237" s="250">
        <v>9174</v>
      </c>
      <c r="C9237" s="249">
        <v>139.9312140052775</v>
      </c>
    </row>
    <row r="9238" spans="2:3" x14ac:dyDescent="0.25">
      <c r="B9238" s="250">
        <v>9175</v>
      </c>
      <c r="C9238" s="249">
        <v>145.31935659370473</v>
      </c>
    </row>
    <row r="9239" spans="2:3" x14ac:dyDescent="0.25">
      <c r="B9239" s="250">
        <v>9176</v>
      </c>
      <c r="C9239" s="249">
        <v>123.46953195426443</v>
      </c>
    </row>
    <row r="9240" spans="2:3" x14ac:dyDescent="0.25">
      <c r="B9240" s="250">
        <v>9177</v>
      </c>
      <c r="C9240" s="249">
        <v>121.77630377290438</v>
      </c>
    </row>
    <row r="9241" spans="2:3" x14ac:dyDescent="0.25">
      <c r="B9241" s="250">
        <v>9178</v>
      </c>
      <c r="C9241" s="249">
        <v>86.488841269781375</v>
      </c>
    </row>
    <row r="9242" spans="2:3" x14ac:dyDescent="0.25">
      <c r="B9242" s="250">
        <v>9179</v>
      </c>
      <c r="C9242" s="249">
        <v>121.37711615358235</v>
      </c>
    </row>
    <row r="9243" spans="2:3" x14ac:dyDescent="0.25">
      <c r="B9243" s="250">
        <v>9180</v>
      </c>
      <c r="C9243" s="249">
        <v>112.47122409137074</v>
      </c>
    </row>
    <row r="9244" spans="2:3" x14ac:dyDescent="0.25">
      <c r="B9244" s="250">
        <v>9181</v>
      </c>
      <c r="C9244" s="249">
        <v>128.4864171806739</v>
      </c>
    </row>
    <row r="9245" spans="2:3" x14ac:dyDescent="0.25">
      <c r="B9245" s="250">
        <v>9182</v>
      </c>
      <c r="C9245" s="249">
        <v>87.285923983867818</v>
      </c>
    </row>
    <row r="9246" spans="2:3" x14ac:dyDescent="0.25">
      <c r="B9246" s="250">
        <v>9183</v>
      </c>
      <c r="C9246" s="249">
        <v>134.81026438049255</v>
      </c>
    </row>
    <row r="9247" spans="2:3" x14ac:dyDescent="0.25">
      <c r="B9247" s="250">
        <v>9184</v>
      </c>
      <c r="C9247" s="249">
        <v>102.92303956731234</v>
      </c>
    </row>
    <row r="9248" spans="2:3" x14ac:dyDescent="0.25">
      <c r="B9248" s="250">
        <v>9185</v>
      </c>
      <c r="C9248" s="249">
        <v>99.273197335908321</v>
      </c>
    </row>
    <row r="9249" spans="2:3" x14ac:dyDescent="0.25">
      <c r="B9249" s="250">
        <v>9186</v>
      </c>
      <c r="C9249" s="249">
        <v>118.16370492199506</v>
      </c>
    </row>
    <row r="9250" spans="2:3" x14ac:dyDescent="0.25">
      <c r="B9250" s="250">
        <v>9187</v>
      </c>
      <c r="C9250" s="249">
        <v>70.569272031470234</v>
      </c>
    </row>
    <row r="9251" spans="2:3" x14ac:dyDescent="0.25">
      <c r="B9251" s="250">
        <v>9188</v>
      </c>
      <c r="C9251" s="249">
        <v>174.19774221378486</v>
      </c>
    </row>
    <row r="9252" spans="2:3" x14ac:dyDescent="0.25">
      <c r="B9252" s="250">
        <v>9189</v>
      </c>
      <c r="C9252" s="249">
        <v>137.31303676318817</v>
      </c>
    </row>
    <row r="9253" spans="2:3" x14ac:dyDescent="0.25">
      <c r="B9253" s="250">
        <v>9190</v>
      </c>
      <c r="C9253" s="249">
        <v>151.96862238789024</v>
      </c>
    </row>
    <row r="9254" spans="2:3" x14ac:dyDescent="0.25">
      <c r="B9254" s="250">
        <v>9191</v>
      </c>
      <c r="C9254" s="249">
        <v>80.978441024530966</v>
      </c>
    </row>
    <row r="9255" spans="2:3" x14ac:dyDescent="0.25">
      <c r="B9255" s="250">
        <v>9192</v>
      </c>
      <c r="C9255" s="249">
        <v>121.85365695274713</v>
      </c>
    </row>
    <row r="9256" spans="2:3" x14ac:dyDescent="0.25">
      <c r="B9256" s="250">
        <v>9193</v>
      </c>
      <c r="C9256" s="249">
        <v>108.15009239057765</v>
      </c>
    </row>
    <row r="9257" spans="2:3" x14ac:dyDescent="0.25">
      <c r="B9257" s="250">
        <v>9194</v>
      </c>
      <c r="C9257" s="249">
        <v>106.88867813494457</v>
      </c>
    </row>
    <row r="9258" spans="2:3" x14ac:dyDescent="0.25">
      <c r="B9258" s="250">
        <v>9195</v>
      </c>
      <c r="C9258" s="249">
        <v>113.67942983086793</v>
      </c>
    </row>
    <row r="9259" spans="2:3" x14ac:dyDescent="0.25">
      <c r="B9259" s="250">
        <v>9196</v>
      </c>
      <c r="C9259" s="249">
        <v>92.331200573204569</v>
      </c>
    </row>
    <row r="9260" spans="2:3" x14ac:dyDescent="0.25">
      <c r="B9260" s="250">
        <v>9197</v>
      </c>
      <c r="C9260" s="249">
        <v>98.869059256629953</v>
      </c>
    </row>
    <row r="9261" spans="2:3" x14ac:dyDescent="0.25">
      <c r="B9261" s="250">
        <v>9198</v>
      </c>
      <c r="C9261" s="249">
        <v>140.82878479470443</v>
      </c>
    </row>
    <row r="9262" spans="2:3" x14ac:dyDescent="0.25">
      <c r="B9262" s="250">
        <v>9199</v>
      </c>
      <c r="C9262" s="249">
        <v>40.728312365274292</v>
      </c>
    </row>
    <row r="9263" spans="2:3" x14ac:dyDescent="0.25">
      <c r="B9263" s="250">
        <v>9200</v>
      </c>
      <c r="C9263" s="249">
        <v>139.02314717513991</v>
      </c>
    </row>
    <row r="9264" spans="2:3" x14ac:dyDescent="0.25">
      <c r="B9264" s="250">
        <v>9201</v>
      </c>
      <c r="C9264" s="249">
        <v>119.75202490326342</v>
      </c>
    </row>
    <row r="9265" spans="2:3" x14ac:dyDescent="0.25">
      <c r="B9265" s="250">
        <v>9202</v>
      </c>
      <c r="C9265" s="249">
        <v>96.332548570649919</v>
      </c>
    </row>
    <row r="9266" spans="2:3" x14ac:dyDescent="0.25">
      <c r="B9266" s="250">
        <v>9203</v>
      </c>
      <c r="C9266" s="249">
        <v>120.71148762630328</v>
      </c>
    </row>
    <row r="9267" spans="2:3" x14ac:dyDescent="0.25">
      <c r="B9267" s="250">
        <v>9204</v>
      </c>
      <c r="C9267" s="249">
        <v>83.357526989321485</v>
      </c>
    </row>
    <row r="9268" spans="2:3" x14ac:dyDescent="0.25">
      <c r="B9268" s="250">
        <v>9205</v>
      </c>
      <c r="C9268" s="249">
        <v>106.60756584501655</v>
      </c>
    </row>
    <row r="9269" spans="2:3" x14ac:dyDescent="0.25">
      <c r="B9269" s="250">
        <v>9206</v>
      </c>
      <c r="C9269" s="249">
        <v>126.7329505285624</v>
      </c>
    </row>
    <row r="9270" spans="2:3" x14ac:dyDescent="0.25">
      <c r="B9270" s="250">
        <v>9207</v>
      </c>
      <c r="C9270" s="249">
        <v>90.22586431752076</v>
      </c>
    </row>
    <row r="9271" spans="2:3" x14ac:dyDescent="0.25">
      <c r="B9271" s="250">
        <v>9208</v>
      </c>
      <c r="C9271" s="249">
        <v>145.95168413344697</v>
      </c>
    </row>
    <row r="9272" spans="2:3" x14ac:dyDescent="0.25">
      <c r="B9272" s="250">
        <v>9209</v>
      </c>
      <c r="C9272" s="249">
        <v>142.37603726560275</v>
      </c>
    </row>
    <row r="9273" spans="2:3" x14ac:dyDescent="0.25">
      <c r="B9273" s="250">
        <v>9210</v>
      </c>
      <c r="C9273" s="249">
        <v>133.68700665846038</v>
      </c>
    </row>
    <row r="9274" spans="2:3" x14ac:dyDescent="0.25">
      <c r="B9274" s="250">
        <v>9211</v>
      </c>
      <c r="C9274" s="249">
        <v>162.03701950095322</v>
      </c>
    </row>
    <row r="9275" spans="2:3" x14ac:dyDescent="0.25">
      <c r="B9275" s="250">
        <v>9212</v>
      </c>
      <c r="C9275" s="249">
        <v>112.07880299858299</v>
      </c>
    </row>
    <row r="9276" spans="2:3" x14ac:dyDescent="0.25">
      <c r="B9276" s="250">
        <v>9213</v>
      </c>
      <c r="C9276" s="249">
        <v>103.30478059812521</v>
      </c>
    </row>
    <row r="9277" spans="2:3" x14ac:dyDescent="0.25">
      <c r="B9277" s="250">
        <v>9214</v>
      </c>
      <c r="C9277" s="249">
        <v>136.29322977416604</v>
      </c>
    </row>
    <row r="9278" spans="2:3" x14ac:dyDescent="0.25">
      <c r="B9278" s="250">
        <v>9215</v>
      </c>
      <c r="C9278" s="249">
        <v>130.69970540287648</v>
      </c>
    </row>
    <row r="9279" spans="2:3" x14ac:dyDescent="0.25">
      <c r="B9279" s="250">
        <v>9216</v>
      </c>
      <c r="C9279" s="249">
        <v>108.83817650278777</v>
      </c>
    </row>
    <row r="9280" spans="2:3" x14ac:dyDescent="0.25">
      <c r="B9280" s="250">
        <v>9217</v>
      </c>
      <c r="C9280" s="249">
        <v>164.95473568056769</v>
      </c>
    </row>
    <row r="9281" spans="2:3" x14ac:dyDescent="0.25">
      <c r="B9281" s="250">
        <v>9218</v>
      </c>
      <c r="C9281" s="249">
        <v>121.83312812813948</v>
      </c>
    </row>
    <row r="9282" spans="2:3" x14ac:dyDescent="0.25">
      <c r="B9282" s="250">
        <v>9219</v>
      </c>
      <c r="C9282" s="249">
        <v>149.70771881647627</v>
      </c>
    </row>
    <row r="9283" spans="2:3" x14ac:dyDescent="0.25">
      <c r="B9283" s="250">
        <v>9220</v>
      </c>
      <c r="C9283" s="249">
        <v>100.94529375093708</v>
      </c>
    </row>
    <row r="9284" spans="2:3" x14ac:dyDescent="0.25">
      <c r="B9284" s="250">
        <v>9221</v>
      </c>
      <c r="C9284" s="249">
        <v>109.98363993024589</v>
      </c>
    </row>
    <row r="9285" spans="2:3" x14ac:dyDescent="0.25">
      <c r="B9285" s="250">
        <v>9222</v>
      </c>
      <c r="C9285" s="249">
        <v>87.004433126054195</v>
      </c>
    </row>
    <row r="9286" spans="2:3" x14ac:dyDescent="0.25">
      <c r="B9286" s="250">
        <v>9223</v>
      </c>
      <c r="C9286" s="249">
        <v>131.59523793291967</v>
      </c>
    </row>
    <row r="9287" spans="2:3" x14ac:dyDescent="0.25">
      <c r="B9287" s="250">
        <v>9224</v>
      </c>
      <c r="C9287" s="249">
        <v>141.57670907614337</v>
      </c>
    </row>
    <row r="9288" spans="2:3" x14ac:dyDescent="0.25">
      <c r="B9288" s="250">
        <v>9225</v>
      </c>
      <c r="C9288" s="249">
        <v>85.318600906834803</v>
      </c>
    </row>
    <row r="9289" spans="2:3" x14ac:dyDescent="0.25">
      <c r="B9289" s="250">
        <v>9226</v>
      </c>
      <c r="C9289" s="249">
        <v>105.51649144732815</v>
      </c>
    </row>
    <row r="9290" spans="2:3" x14ac:dyDescent="0.25">
      <c r="B9290" s="250">
        <v>9227</v>
      </c>
      <c r="C9290" s="249">
        <v>76.766609179263568</v>
      </c>
    </row>
    <row r="9291" spans="2:3" x14ac:dyDescent="0.25">
      <c r="B9291" s="250">
        <v>9228</v>
      </c>
      <c r="C9291" s="249">
        <v>128.18401426142648</v>
      </c>
    </row>
    <row r="9292" spans="2:3" x14ac:dyDescent="0.25">
      <c r="B9292" s="250">
        <v>9229</v>
      </c>
      <c r="C9292" s="249">
        <v>74.227647991905684</v>
      </c>
    </row>
    <row r="9293" spans="2:3" x14ac:dyDescent="0.25">
      <c r="B9293" s="250">
        <v>9230</v>
      </c>
      <c r="C9293" s="249">
        <v>111.92943477695033</v>
      </c>
    </row>
    <row r="9294" spans="2:3" x14ac:dyDescent="0.25">
      <c r="B9294" s="250">
        <v>9231</v>
      </c>
      <c r="C9294" s="249">
        <v>111.05558648444323</v>
      </c>
    </row>
    <row r="9295" spans="2:3" x14ac:dyDescent="0.25">
      <c r="B9295" s="250">
        <v>9232</v>
      </c>
      <c r="C9295" s="249">
        <v>136.47933605436529</v>
      </c>
    </row>
    <row r="9296" spans="2:3" x14ac:dyDescent="0.25">
      <c r="B9296" s="250">
        <v>9233</v>
      </c>
      <c r="C9296" s="249">
        <v>130.31208782433202</v>
      </c>
    </row>
    <row r="9297" spans="2:3" x14ac:dyDescent="0.25">
      <c r="B9297" s="250">
        <v>9234</v>
      </c>
      <c r="C9297" s="249">
        <v>135.85547889150672</v>
      </c>
    </row>
    <row r="9298" spans="2:3" x14ac:dyDescent="0.25">
      <c r="B9298" s="250">
        <v>9235</v>
      </c>
      <c r="C9298" s="249">
        <v>93.791866623256993</v>
      </c>
    </row>
    <row r="9299" spans="2:3" x14ac:dyDescent="0.25">
      <c r="B9299" s="250">
        <v>9236</v>
      </c>
      <c r="C9299" s="249">
        <v>82.600853092473116</v>
      </c>
    </row>
    <row r="9300" spans="2:3" x14ac:dyDescent="0.25">
      <c r="B9300" s="250">
        <v>9237</v>
      </c>
      <c r="C9300" s="249">
        <v>100.51894581633259</v>
      </c>
    </row>
    <row r="9301" spans="2:3" x14ac:dyDescent="0.25">
      <c r="B9301" s="250">
        <v>9238</v>
      </c>
      <c r="C9301" s="249">
        <v>137.72466678500555</v>
      </c>
    </row>
    <row r="9302" spans="2:3" x14ac:dyDescent="0.25">
      <c r="B9302" s="250">
        <v>9239</v>
      </c>
      <c r="C9302" s="249">
        <v>87.545535492705014</v>
      </c>
    </row>
    <row r="9303" spans="2:3" x14ac:dyDescent="0.25">
      <c r="B9303" s="250">
        <v>9240</v>
      </c>
      <c r="C9303" s="249">
        <v>125.16251001800208</v>
      </c>
    </row>
    <row r="9304" spans="2:3" x14ac:dyDescent="0.25">
      <c r="B9304" s="250">
        <v>9241</v>
      </c>
      <c r="C9304" s="249">
        <v>117.21580346536963</v>
      </c>
    </row>
    <row r="9305" spans="2:3" x14ac:dyDescent="0.25">
      <c r="B9305" s="250">
        <v>9242</v>
      </c>
      <c r="C9305" s="249">
        <v>135.16729512687206</v>
      </c>
    </row>
    <row r="9306" spans="2:3" x14ac:dyDescent="0.25">
      <c r="B9306" s="250">
        <v>9243</v>
      </c>
      <c r="C9306" s="249">
        <v>141.36205083017697</v>
      </c>
    </row>
    <row r="9307" spans="2:3" x14ac:dyDescent="0.25">
      <c r="B9307" s="250">
        <v>9244</v>
      </c>
      <c r="C9307" s="249">
        <v>87.596881458573307</v>
      </c>
    </row>
    <row r="9308" spans="2:3" x14ac:dyDescent="0.25">
      <c r="B9308" s="250">
        <v>9245</v>
      </c>
      <c r="C9308" s="249">
        <v>95.244680308593544</v>
      </c>
    </row>
    <row r="9309" spans="2:3" x14ac:dyDescent="0.25">
      <c r="B9309" s="250">
        <v>9246</v>
      </c>
      <c r="C9309" s="249">
        <v>87.023193840031013</v>
      </c>
    </row>
    <row r="9310" spans="2:3" x14ac:dyDescent="0.25">
      <c r="B9310" s="250">
        <v>9247</v>
      </c>
      <c r="C9310" s="249">
        <v>110.71436639188167</v>
      </c>
    </row>
    <row r="9311" spans="2:3" x14ac:dyDescent="0.25">
      <c r="B9311" s="250">
        <v>9248</v>
      </c>
      <c r="C9311" s="249">
        <v>129.77292707003991</v>
      </c>
    </row>
    <row r="9312" spans="2:3" x14ac:dyDescent="0.25">
      <c r="B9312" s="250">
        <v>9249</v>
      </c>
      <c r="C9312" s="249">
        <v>134.72820813659641</v>
      </c>
    </row>
    <row r="9313" spans="2:3" x14ac:dyDescent="0.25">
      <c r="B9313" s="250">
        <v>9250</v>
      </c>
      <c r="C9313" s="249">
        <v>115.58011432381802</v>
      </c>
    </row>
    <row r="9314" spans="2:3" x14ac:dyDescent="0.25">
      <c r="B9314" s="250">
        <v>9251</v>
      </c>
      <c r="C9314" s="249">
        <v>144.12477356798595</v>
      </c>
    </row>
    <row r="9315" spans="2:3" x14ac:dyDescent="0.25">
      <c r="B9315" s="250">
        <v>9252</v>
      </c>
      <c r="C9315" s="249">
        <v>131.03241094122774</v>
      </c>
    </row>
    <row r="9316" spans="2:3" x14ac:dyDescent="0.25">
      <c r="B9316" s="250">
        <v>9253</v>
      </c>
      <c r="C9316" s="249">
        <v>69.250929863289912</v>
      </c>
    </row>
    <row r="9317" spans="2:3" x14ac:dyDescent="0.25">
      <c r="B9317" s="250">
        <v>9254</v>
      </c>
      <c r="C9317" s="249">
        <v>102.37943270017502</v>
      </c>
    </row>
    <row r="9318" spans="2:3" x14ac:dyDescent="0.25">
      <c r="B9318" s="250">
        <v>9255</v>
      </c>
      <c r="C9318" s="249">
        <v>121.67550788531935</v>
      </c>
    </row>
    <row r="9319" spans="2:3" x14ac:dyDescent="0.25">
      <c r="B9319" s="250">
        <v>9256</v>
      </c>
      <c r="C9319" s="249">
        <v>118.61100830172869</v>
      </c>
    </row>
    <row r="9320" spans="2:3" x14ac:dyDescent="0.25">
      <c r="B9320" s="250">
        <v>9257</v>
      </c>
      <c r="C9320" s="249">
        <v>151.58706211603834</v>
      </c>
    </row>
    <row r="9321" spans="2:3" x14ac:dyDescent="0.25">
      <c r="B9321" s="250">
        <v>9258</v>
      </c>
      <c r="C9321" s="249">
        <v>108.45139517649086</v>
      </c>
    </row>
    <row r="9322" spans="2:3" x14ac:dyDescent="0.25">
      <c r="B9322" s="250">
        <v>9259</v>
      </c>
      <c r="C9322" s="249">
        <v>156.48942023886227</v>
      </c>
    </row>
    <row r="9323" spans="2:3" x14ac:dyDescent="0.25">
      <c r="B9323" s="250">
        <v>9260</v>
      </c>
      <c r="C9323" s="249">
        <v>155.98655982074479</v>
      </c>
    </row>
    <row r="9324" spans="2:3" x14ac:dyDescent="0.25">
      <c r="B9324" s="250">
        <v>9261</v>
      </c>
      <c r="C9324" s="249">
        <v>103.40674988520212</v>
      </c>
    </row>
    <row r="9325" spans="2:3" x14ac:dyDescent="0.25">
      <c r="B9325" s="250">
        <v>9262</v>
      </c>
      <c r="C9325" s="249">
        <v>105.57953889329946</v>
      </c>
    </row>
    <row r="9326" spans="2:3" x14ac:dyDescent="0.25">
      <c r="B9326" s="250">
        <v>9263</v>
      </c>
      <c r="C9326" s="249">
        <v>122.10534288856982</v>
      </c>
    </row>
    <row r="9327" spans="2:3" x14ac:dyDescent="0.25">
      <c r="B9327" s="250">
        <v>9264</v>
      </c>
      <c r="C9327" s="249">
        <v>116.16343507049514</v>
      </c>
    </row>
    <row r="9328" spans="2:3" x14ac:dyDescent="0.25">
      <c r="B9328" s="250">
        <v>9265</v>
      </c>
      <c r="C9328" s="249">
        <v>143.89453302131065</v>
      </c>
    </row>
    <row r="9329" spans="2:3" x14ac:dyDescent="0.25">
      <c r="B9329" s="250">
        <v>9266</v>
      </c>
      <c r="C9329" s="249">
        <v>95.550220801428438</v>
      </c>
    </row>
    <row r="9330" spans="2:3" x14ac:dyDescent="0.25">
      <c r="B9330" s="250">
        <v>9267</v>
      </c>
      <c r="C9330" s="249">
        <v>133.77977878001201</v>
      </c>
    </row>
    <row r="9331" spans="2:3" x14ac:dyDescent="0.25">
      <c r="B9331" s="250">
        <v>9268</v>
      </c>
      <c r="C9331" s="249">
        <v>91.186154392246408</v>
      </c>
    </row>
    <row r="9332" spans="2:3" x14ac:dyDescent="0.25">
      <c r="B9332" s="250">
        <v>9269</v>
      </c>
      <c r="C9332" s="249">
        <v>91.469902953033284</v>
      </c>
    </row>
    <row r="9333" spans="2:3" x14ac:dyDescent="0.25">
      <c r="B9333" s="250">
        <v>9270</v>
      </c>
      <c r="C9333" s="249">
        <v>107.89693489329099</v>
      </c>
    </row>
    <row r="9334" spans="2:3" x14ac:dyDescent="0.25">
      <c r="B9334" s="250">
        <v>9271</v>
      </c>
      <c r="C9334" s="249">
        <v>109.74023711552141</v>
      </c>
    </row>
    <row r="9335" spans="2:3" x14ac:dyDescent="0.25">
      <c r="B9335" s="250">
        <v>9272</v>
      </c>
      <c r="C9335" s="249">
        <v>96.627648385812563</v>
      </c>
    </row>
    <row r="9336" spans="2:3" x14ac:dyDescent="0.25">
      <c r="B9336" s="250">
        <v>9273</v>
      </c>
      <c r="C9336" s="249">
        <v>82.163841973593193</v>
      </c>
    </row>
    <row r="9337" spans="2:3" x14ac:dyDescent="0.25">
      <c r="B9337" s="250">
        <v>9274</v>
      </c>
      <c r="C9337" s="249">
        <v>131.32634883144206</v>
      </c>
    </row>
    <row r="9338" spans="2:3" x14ac:dyDescent="0.25">
      <c r="B9338" s="250">
        <v>9275</v>
      </c>
      <c r="C9338" s="249">
        <v>117.52164547306866</v>
      </c>
    </row>
    <row r="9339" spans="2:3" x14ac:dyDescent="0.25">
      <c r="B9339" s="250">
        <v>9276</v>
      </c>
      <c r="C9339" s="249">
        <v>119.45742515512954</v>
      </c>
    </row>
    <row r="9340" spans="2:3" x14ac:dyDescent="0.25">
      <c r="B9340" s="250">
        <v>9277</v>
      </c>
      <c r="C9340" s="249">
        <v>101.52176339014218</v>
      </c>
    </row>
    <row r="9341" spans="2:3" x14ac:dyDescent="0.25">
      <c r="B9341" s="250">
        <v>9278</v>
      </c>
      <c r="C9341" s="249">
        <v>87.824717628979954</v>
      </c>
    </row>
    <row r="9342" spans="2:3" x14ac:dyDescent="0.25">
      <c r="B9342" s="250">
        <v>9279</v>
      </c>
      <c r="C9342" s="249">
        <v>156.04962768969006</v>
      </c>
    </row>
    <row r="9343" spans="2:3" x14ac:dyDescent="0.25">
      <c r="B9343" s="250">
        <v>9280</v>
      </c>
      <c r="C9343" s="249">
        <v>141.38878983631295</v>
      </c>
    </row>
    <row r="9344" spans="2:3" x14ac:dyDescent="0.25">
      <c r="B9344" s="250">
        <v>9281</v>
      </c>
      <c r="C9344" s="249">
        <v>78.856265611097854</v>
      </c>
    </row>
    <row r="9345" spans="2:3" x14ac:dyDescent="0.25">
      <c r="B9345" s="250">
        <v>9282</v>
      </c>
      <c r="C9345" s="249">
        <v>140.87658516413731</v>
      </c>
    </row>
    <row r="9346" spans="2:3" x14ac:dyDescent="0.25">
      <c r="B9346" s="250">
        <v>9283</v>
      </c>
      <c r="C9346" s="249">
        <v>79.497018490167264</v>
      </c>
    </row>
    <row r="9347" spans="2:3" x14ac:dyDescent="0.25">
      <c r="B9347" s="250">
        <v>9284</v>
      </c>
      <c r="C9347" s="249">
        <v>127.27255730139774</v>
      </c>
    </row>
    <row r="9348" spans="2:3" x14ac:dyDescent="0.25">
      <c r="B9348" s="250">
        <v>9285</v>
      </c>
      <c r="C9348" s="249">
        <v>139.87422133672146</v>
      </c>
    </row>
    <row r="9349" spans="2:3" x14ac:dyDescent="0.25">
      <c r="B9349" s="250">
        <v>9286</v>
      </c>
      <c r="C9349" s="249">
        <v>93.631996358772099</v>
      </c>
    </row>
    <row r="9350" spans="2:3" x14ac:dyDescent="0.25">
      <c r="B9350" s="250">
        <v>9287</v>
      </c>
      <c r="C9350" s="249">
        <v>116.80596496037343</v>
      </c>
    </row>
    <row r="9351" spans="2:3" x14ac:dyDescent="0.25">
      <c r="B9351" s="250">
        <v>9288</v>
      </c>
      <c r="C9351" s="249">
        <v>158.69616885835831</v>
      </c>
    </row>
    <row r="9352" spans="2:3" x14ac:dyDescent="0.25">
      <c r="B9352" s="250">
        <v>9289</v>
      </c>
      <c r="C9352" s="249">
        <v>98.339187116081234</v>
      </c>
    </row>
    <row r="9353" spans="2:3" x14ac:dyDescent="0.25">
      <c r="B9353" s="250">
        <v>9290</v>
      </c>
      <c r="C9353" s="249">
        <v>113.17575367459162</v>
      </c>
    </row>
    <row r="9354" spans="2:3" x14ac:dyDescent="0.25">
      <c r="B9354" s="250">
        <v>9291</v>
      </c>
      <c r="C9354" s="249">
        <v>108.46353903733456</v>
      </c>
    </row>
    <row r="9355" spans="2:3" x14ac:dyDescent="0.25">
      <c r="B9355" s="250">
        <v>9292</v>
      </c>
      <c r="C9355" s="249">
        <v>149.06513941792491</v>
      </c>
    </row>
    <row r="9356" spans="2:3" x14ac:dyDescent="0.25">
      <c r="B9356" s="250">
        <v>9293</v>
      </c>
      <c r="C9356" s="249">
        <v>146.41172764863202</v>
      </c>
    </row>
    <row r="9357" spans="2:3" x14ac:dyDescent="0.25">
      <c r="B9357" s="250">
        <v>9294</v>
      </c>
      <c r="C9357" s="249">
        <v>120.37647054926356</v>
      </c>
    </row>
    <row r="9358" spans="2:3" x14ac:dyDescent="0.25">
      <c r="B9358" s="250">
        <v>9295</v>
      </c>
      <c r="C9358" s="249">
        <v>74.917054179257804</v>
      </c>
    </row>
    <row r="9359" spans="2:3" x14ac:dyDescent="0.25">
      <c r="B9359" s="250">
        <v>9296</v>
      </c>
      <c r="C9359" s="249">
        <v>114.79315727442405</v>
      </c>
    </row>
    <row r="9360" spans="2:3" x14ac:dyDescent="0.25">
      <c r="B9360" s="250">
        <v>9297</v>
      </c>
      <c r="C9360" s="249">
        <v>135.78201371345523</v>
      </c>
    </row>
    <row r="9361" spans="2:3" x14ac:dyDescent="0.25">
      <c r="B9361" s="250">
        <v>9298</v>
      </c>
      <c r="C9361" s="249">
        <v>102.69012431098506</v>
      </c>
    </row>
    <row r="9362" spans="2:3" x14ac:dyDescent="0.25">
      <c r="B9362" s="250">
        <v>9299</v>
      </c>
      <c r="C9362" s="249">
        <v>152.86848180271642</v>
      </c>
    </row>
    <row r="9363" spans="2:3" x14ac:dyDescent="0.25">
      <c r="B9363" s="250">
        <v>9300</v>
      </c>
      <c r="C9363" s="249">
        <v>108.55590102696569</v>
      </c>
    </row>
    <row r="9364" spans="2:3" x14ac:dyDescent="0.25">
      <c r="B9364" s="250">
        <v>9301</v>
      </c>
      <c r="C9364" s="249">
        <v>122.42576044905347</v>
      </c>
    </row>
    <row r="9365" spans="2:3" x14ac:dyDescent="0.25">
      <c r="B9365" s="250">
        <v>9302</v>
      </c>
      <c r="C9365" s="249">
        <v>107.47098826516944</v>
      </c>
    </row>
    <row r="9366" spans="2:3" x14ac:dyDescent="0.25">
      <c r="B9366" s="250">
        <v>9303</v>
      </c>
      <c r="C9366" s="249">
        <v>142.37958044298387</v>
      </c>
    </row>
    <row r="9367" spans="2:3" x14ac:dyDescent="0.25">
      <c r="B9367" s="250">
        <v>9304</v>
      </c>
      <c r="C9367" s="249">
        <v>126.47554944489569</v>
      </c>
    </row>
    <row r="9368" spans="2:3" x14ac:dyDescent="0.25">
      <c r="B9368" s="250">
        <v>9305</v>
      </c>
      <c r="C9368" s="249">
        <v>124.17211330239712</v>
      </c>
    </row>
    <row r="9369" spans="2:3" x14ac:dyDescent="0.25">
      <c r="B9369" s="250">
        <v>9306</v>
      </c>
      <c r="C9369" s="249">
        <v>104.9890987332155</v>
      </c>
    </row>
    <row r="9370" spans="2:3" x14ac:dyDescent="0.25">
      <c r="B9370" s="250">
        <v>9307</v>
      </c>
      <c r="C9370" s="249">
        <v>109.44517187563406</v>
      </c>
    </row>
    <row r="9371" spans="2:3" x14ac:dyDescent="0.25">
      <c r="B9371" s="250">
        <v>9308</v>
      </c>
      <c r="C9371" s="249">
        <v>117.02496255643241</v>
      </c>
    </row>
    <row r="9372" spans="2:3" x14ac:dyDescent="0.25">
      <c r="B9372" s="250">
        <v>9309</v>
      </c>
      <c r="C9372" s="249">
        <v>124.88161729626816</v>
      </c>
    </row>
    <row r="9373" spans="2:3" x14ac:dyDescent="0.25">
      <c r="B9373" s="250">
        <v>9310</v>
      </c>
      <c r="C9373" s="249">
        <v>128.54776832442275</v>
      </c>
    </row>
    <row r="9374" spans="2:3" x14ac:dyDescent="0.25">
      <c r="B9374" s="250">
        <v>9311</v>
      </c>
      <c r="C9374" s="249">
        <v>141.04605112359116</v>
      </c>
    </row>
    <row r="9375" spans="2:3" x14ac:dyDescent="0.25">
      <c r="B9375" s="250">
        <v>9312</v>
      </c>
      <c r="C9375" s="249">
        <v>88.447667906629874</v>
      </c>
    </row>
    <row r="9376" spans="2:3" x14ac:dyDescent="0.25">
      <c r="B9376" s="250">
        <v>9313</v>
      </c>
      <c r="C9376" s="249">
        <v>113.43584984608059</v>
      </c>
    </row>
    <row r="9377" spans="2:3" x14ac:dyDescent="0.25">
      <c r="B9377" s="250">
        <v>9314</v>
      </c>
      <c r="C9377" s="249">
        <v>99.889078082109222</v>
      </c>
    </row>
    <row r="9378" spans="2:3" x14ac:dyDescent="0.25">
      <c r="B9378" s="250">
        <v>9315</v>
      </c>
      <c r="C9378" s="249">
        <v>131.82587795405775</v>
      </c>
    </row>
    <row r="9379" spans="2:3" x14ac:dyDescent="0.25">
      <c r="B9379" s="250">
        <v>9316</v>
      </c>
      <c r="C9379" s="249">
        <v>130.38400425802615</v>
      </c>
    </row>
    <row r="9380" spans="2:3" x14ac:dyDescent="0.25">
      <c r="B9380" s="250">
        <v>9317</v>
      </c>
      <c r="C9380" s="249">
        <v>94.124370406588369</v>
      </c>
    </row>
    <row r="9381" spans="2:3" x14ac:dyDescent="0.25">
      <c r="B9381" s="250">
        <v>9318</v>
      </c>
      <c r="C9381" s="249">
        <v>89.731795407590027</v>
      </c>
    </row>
    <row r="9382" spans="2:3" x14ac:dyDescent="0.25">
      <c r="B9382" s="250">
        <v>9319</v>
      </c>
      <c r="C9382" s="249">
        <v>111.77583998047753</v>
      </c>
    </row>
    <row r="9383" spans="2:3" x14ac:dyDescent="0.25">
      <c r="B9383" s="250">
        <v>9320</v>
      </c>
      <c r="C9383" s="249">
        <v>124.58177638964892</v>
      </c>
    </row>
    <row r="9384" spans="2:3" x14ac:dyDescent="0.25">
      <c r="B9384" s="250">
        <v>9321</v>
      </c>
      <c r="C9384" s="249">
        <v>123.15864501051308</v>
      </c>
    </row>
    <row r="9385" spans="2:3" x14ac:dyDescent="0.25">
      <c r="B9385" s="250">
        <v>9322</v>
      </c>
      <c r="C9385" s="249">
        <v>123.04090895195336</v>
      </c>
    </row>
    <row r="9386" spans="2:3" x14ac:dyDescent="0.25">
      <c r="B9386" s="250">
        <v>9323</v>
      </c>
      <c r="C9386" s="249">
        <v>109.52732867223365</v>
      </c>
    </row>
    <row r="9387" spans="2:3" x14ac:dyDescent="0.25">
      <c r="B9387" s="250">
        <v>9324</v>
      </c>
      <c r="C9387" s="249">
        <v>125.71454621125747</v>
      </c>
    </row>
    <row r="9388" spans="2:3" x14ac:dyDescent="0.25">
      <c r="B9388" s="250">
        <v>9325</v>
      </c>
      <c r="C9388" s="249">
        <v>77.458376537835832</v>
      </c>
    </row>
    <row r="9389" spans="2:3" x14ac:dyDescent="0.25">
      <c r="B9389" s="250">
        <v>9326</v>
      </c>
      <c r="C9389" s="249">
        <v>98.323756860350869</v>
      </c>
    </row>
    <row r="9390" spans="2:3" x14ac:dyDescent="0.25">
      <c r="B9390" s="250">
        <v>9327</v>
      </c>
      <c r="C9390" s="249">
        <v>145.50559203506975</v>
      </c>
    </row>
    <row r="9391" spans="2:3" x14ac:dyDescent="0.25">
      <c r="B9391" s="250">
        <v>9328</v>
      </c>
      <c r="C9391" s="249">
        <v>120.63817872069288</v>
      </c>
    </row>
    <row r="9392" spans="2:3" x14ac:dyDescent="0.25">
      <c r="B9392" s="250">
        <v>9329</v>
      </c>
      <c r="C9392" s="249">
        <v>129.26078086011668</v>
      </c>
    </row>
    <row r="9393" spans="2:3" x14ac:dyDescent="0.25">
      <c r="B9393" s="250">
        <v>9330</v>
      </c>
      <c r="C9393" s="249">
        <v>103.79577006288108</v>
      </c>
    </row>
    <row r="9394" spans="2:3" x14ac:dyDescent="0.25">
      <c r="B9394" s="250">
        <v>9331</v>
      </c>
      <c r="C9394" s="249">
        <v>94.52863894346936</v>
      </c>
    </row>
    <row r="9395" spans="2:3" x14ac:dyDescent="0.25">
      <c r="B9395" s="250">
        <v>9332</v>
      </c>
      <c r="C9395" s="249">
        <v>149.61122710552667</v>
      </c>
    </row>
    <row r="9396" spans="2:3" x14ac:dyDescent="0.25">
      <c r="B9396" s="250">
        <v>9333</v>
      </c>
      <c r="C9396" s="249">
        <v>127.53922912792412</v>
      </c>
    </row>
    <row r="9397" spans="2:3" x14ac:dyDescent="0.25">
      <c r="B9397" s="250">
        <v>9334</v>
      </c>
      <c r="C9397" s="249">
        <v>124.04180501771629</v>
      </c>
    </row>
    <row r="9398" spans="2:3" x14ac:dyDescent="0.25">
      <c r="B9398" s="250">
        <v>9335</v>
      </c>
      <c r="C9398" s="249">
        <v>71.514837059398886</v>
      </c>
    </row>
    <row r="9399" spans="2:3" x14ac:dyDescent="0.25">
      <c r="B9399" s="250">
        <v>9336</v>
      </c>
      <c r="C9399" s="249">
        <v>144.36821425938311</v>
      </c>
    </row>
    <row r="9400" spans="2:3" x14ac:dyDescent="0.25">
      <c r="B9400" s="250">
        <v>9337</v>
      </c>
      <c r="C9400" s="249">
        <v>125.15959252619797</v>
      </c>
    </row>
    <row r="9401" spans="2:3" x14ac:dyDescent="0.25">
      <c r="B9401" s="250">
        <v>9338</v>
      </c>
      <c r="C9401" s="249">
        <v>95.344717214771876</v>
      </c>
    </row>
    <row r="9402" spans="2:3" x14ac:dyDescent="0.25">
      <c r="B9402" s="250">
        <v>9339</v>
      </c>
      <c r="C9402" s="249">
        <v>109.37417659806131</v>
      </c>
    </row>
    <row r="9403" spans="2:3" x14ac:dyDescent="0.25">
      <c r="B9403" s="250">
        <v>9340</v>
      </c>
      <c r="C9403" s="249">
        <v>92.573046319489151</v>
      </c>
    </row>
    <row r="9404" spans="2:3" x14ac:dyDescent="0.25">
      <c r="B9404" s="250">
        <v>9341</v>
      </c>
      <c r="C9404" s="249">
        <v>124.79742616857742</v>
      </c>
    </row>
    <row r="9405" spans="2:3" x14ac:dyDescent="0.25">
      <c r="B9405" s="250">
        <v>9342</v>
      </c>
      <c r="C9405" s="249">
        <v>133.12475703007513</v>
      </c>
    </row>
    <row r="9406" spans="2:3" x14ac:dyDescent="0.25">
      <c r="B9406" s="250">
        <v>9343</v>
      </c>
      <c r="C9406" s="249">
        <v>135.26260060914444</v>
      </c>
    </row>
    <row r="9407" spans="2:3" x14ac:dyDescent="0.25">
      <c r="B9407" s="250">
        <v>9344</v>
      </c>
      <c r="C9407" s="249">
        <v>130.60444926543317</v>
      </c>
    </row>
    <row r="9408" spans="2:3" x14ac:dyDescent="0.25">
      <c r="B9408" s="250">
        <v>9345</v>
      </c>
      <c r="C9408" s="249">
        <v>174.40345274574105</v>
      </c>
    </row>
    <row r="9409" spans="2:3" x14ac:dyDescent="0.25">
      <c r="B9409" s="250">
        <v>9346</v>
      </c>
      <c r="C9409" s="249">
        <v>165.25505498938259</v>
      </c>
    </row>
    <row r="9410" spans="2:3" x14ac:dyDescent="0.25">
      <c r="B9410" s="250">
        <v>9347</v>
      </c>
      <c r="C9410" s="249">
        <v>87.362097121105251</v>
      </c>
    </row>
    <row r="9411" spans="2:3" x14ac:dyDescent="0.25">
      <c r="B9411" s="250">
        <v>9348</v>
      </c>
      <c r="C9411" s="249">
        <v>158.338544662358</v>
      </c>
    </row>
    <row r="9412" spans="2:3" x14ac:dyDescent="0.25">
      <c r="B9412" s="250">
        <v>9349</v>
      </c>
      <c r="C9412" s="249">
        <v>110.8234816171252</v>
      </c>
    </row>
    <row r="9413" spans="2:3" x14ac:dyDescent="0.25">
      <c r="B9413" s="250">
        <v>9350</v>
      </c>
      <c r="C9413" s="249">
        <v>87.151688437242115</v>
      </c>
    </row>
    <row r="9414" spans="2:3" x14ac:dyDescent="0.25">
      <c r="B9414" s="250">
        <v>9351</v>
      </c>
      <c r="C9414" s="249">
        <v>99.494511769031902</v>
      </c>
    </row>
    <row r="9415" spans="2:3" x14ac:dyDescent="0.25">
      <c r="B9415" s="250">
        <v>9352</v>
      </c>
      <c r="C9415" s="249">
        <v>94.365844204939265</v>
      </c>
    </row>
    <row r="9416" spans="2:3" x14ac:dyDescent="0.25">
      <c r="B9416" s="250">
        <v>9353</v>
      </c>
      <c r="C9416" s="249">
        <v>113.68825412292145</v>
      </c>
    </row>
    <row r="9417" spans="2:3" x14ac:dyDescent="0.25">
      <c r="B9417" s="250">
        <v>9354</v>
      </c>
      <c r="C9417" s="249">
        <v>129.57179433277048</v>
      </c>
    </row>
    <row r="9418" spans="2:3" x14ac:dyDescent="0.25">
      <c r="B9418" s="250">
        <v>9355</v>
      </c>
      <c r="C9418" s="249">
        <v>160.97919206876736</v>
      </c>
    </row>
    <row r="9419" spans="2:3" x14ac:dyDescent="0.25">
      <c r="B9419" s="250">
        <v>9356</v>
      </c>
      <c r="C9419" s="249">
        <v>128.43345702182029</v>
      </c>
    </row>
    <row r="9420" spans="2:3" x14ac:dyDescent="0.25">
      <c r="B9420" s="250">
        <v>9357</v>
      </c>
      <c r="C9420" s="249">
        <v>120.68199053458973</v>
      </c>
    </row>
    <row r="9421" spans="2:3" x14ac:dyDescent="0.25">
      <c r="B9421" s="250">
        <v>9358</v>
      </c>
      <c r="C9421" s="249">
        <v>103.71377766560857</v>
      </c>
    </row>
    <row r="9422" spans="2:3" x14ac:dyDescent="0.25">
      <c r="B9422" s="250">
        <v>9359</v>
      </c>
      <c r="C9422" s="249">
        <v>127.72143641904671</v>
      </c>
    </row>
    <row r="9423" spans="2:3" x14ac:dyDescent="0.25">
      <c r="B9423" s="250">
        <v>9360</v>
      </c>
      <c r="C9423" s="249">
        <v>133.1779479825523</v>
      </c>
    </row>
    <row r="9424" spans="2:3" x14ac:dyDescent="0.25">
      <c r="B9424" s="250">
        <v>9361</v>
      </c>
      <c r="C9424" s="249">
        <v>141.41384278837356</v>
      </c>
    </row>
    <row r="9425" spans="2:3" x14ac:dyDescent="0.25">
      <c r="B9425" s="250">
        <v>9362</v>
      </c>
      <c r="C9425" s="249">
        <v>122.58612479519171</v>
      </c>
    </row>
    <row r="9426" spans="2:3" x14ac:dyDescent="0.25">
      <c r="B9426" s="250">
        <v>9363</v>
      </c>
      <c r="C9426" s="249">
        <v>76.557535882788756</v>
      </c>
    </row>
    <row r="9427" spans="2:3" x14ac:dyDescent="0.25">
      <c r="B9427" s="250">
        <v>9364</v>
      </c>
      <c r="C9427" s="249">
        <v>99.452525653761995</v>
      </c>
    </row>
    <row r="9428" spans="2:3" x14ac:dyDescent="0.25">
      <c r="B9428" s="250">
        <v>9365</v>
      </c>
      <c r="C9428" s="249">
        <v>97.090844638593282</v>
      </c>
    </row>
    <row r="9429" spans="2:3" x14ac:dyDescent="0.25">
      <c r="B9429" s="250">
        <v>9366</v>
      </c>
      <c r="C9429" s="249">
        <v>161.76734413124177</v>
      </c>
    </row>
    <row r="9430" spans="2:3" x14ac:dyDescent="0.25">
      <c r="B9430" s="250">
        <v>9367</v>
      </c>
      <c r="C9430" s="249">
        <v>118.29863313542447</v>
      </c>
    </row>
    <row r="9431" spans="2:3" x14ac:dyDescent="0.25">
      <c r="B9431" s="250">
        <v>9368</v>
      </c>
      <c r="C9431" s="249">
        <v>145.90225106691361</v>
      </c>
    </row>
    <row r="9432" spans="2:3" x14ac:dyDescent="0.25">
      <c r="B9432" s="250">
        <v>9369</v>
      </c>
      <c r="C9432" s="249">
        <v>119.0588139958153</v>
      </c>
    </row>
    <row r="9433" spans="2:3" x14ac:dyDescent="0.25">
      <c r="B9433" s="250">
        <v>9370</v>
      </c>
      <c r="C9433" s="249">
        <v>129.07062042176031</v>
      </c>
    </row>
    <row r="9434" spans="2:3" x14ac:dyDescent="0.25">
      <c r="B9434" s="250">
        <v>9371</v>
      </c>
      <c r="C9434" s="249">
        <v>92.487065067791207</v>
      </c>
    </row>
    <row r="9435" spans="2:3" x14ac:dyDescent="0.25">
      <c r="B9435" s="250">
        <v>9372</v>
      </c>
      <c r="C9435" s="249">
        <v>90.130724102899478</v>
      </c>
    </row>
    <row r="9436" spans="2:3" x14ac:dyDescent="0.25">
      <c r="B9436" s="250">
        <v>9373</v>
      </c>
      <c r="C9436" s="249">
        <v>156.06887213586532</v>
      </c>
    </row>
    <row r="9437" spans="2:3" x14ac:dyDescent="0.25">
      <c r="B9437" s="250">
        <v>9374</v>
      </c>
      <c r="C9437" s="249">
        <v>135.39933900960685</v>
      </c>
    </row>
    <row r="9438" spans="2:3" x14ac:dyDescent="0.25">
      <c r="B9438" s="250">
        <v>9375</v>
      </c>
      <c r="C9438" s="249">
        <v>123.29405146840406</v>
      </c>
    </row>
    <row r="9439" spans="2:3" x14ac:dyDescent="0.25">
      <c r="B9439" s="250">
        <v>9376</v>
      </c>
      <c r="C9439" s="249">
        <v>87.465548937861826</v>
      </c>
    </row>
    <row r="9440" spans="2:3" x14ac:dyDescent="0.25">
      <c r="B9440" s="250">
        <v>9377</v>
      </c>
      <c r="C9440" s="249">
        <v>114.86881366929519</v>
      </c>
    </row>
    <row r="9441" spans="2:3" x14ac:dyDescent="0.25">
      <c r="B9441" s="250">
        <v>9378</v>
      </c>
      <c r="C9441" s="249">
        <v>98.160960313017384</v>
      </c>
    </row>
    <row r="9442" spans="2:3" x14ac:dyDescent="0.25">
      <c r="B9442" s="250">
        <v>9379</v>
      </c>
      <c r="C9442" s="249">
        <v>145.51317817556338</v>
      </c>
    </row>
    <row r="9443" spans="2:3" x14ac:dyDescent="0.25">
      <c r="B9443" s="250">
        <v>9380</v>
      </c>
      <c r="C9443" s="249">
        <v>129.96597228680341</v>
      </c>
    </row>
    <row r="9444" spans="2:3" x14ac:dyDescent="0.25">
      <c r="B9444" s="250">
        <v>9381</v>
      </c>
      <c r="C9444" s="249">
        <v>133.21271355555916</v>
      </c>
    </row>
    <row r="9445" spans="2:3" x14ac:dyDescent="0.25">
      <c r="B9445" s="250">
        <v>9382</v>
      </c>
      <c r="C9445" s="249">
        <v>94.467895848657122</v>
      </c>
    </row>
    <row r="9446" spans="2:3" x14ac:dyDescent="0.25">
      <c r="B9446" s="250">
        <v>9383</v>
      </c>
      <c r="C9446" s="249">
        <v>124.24548180060836</v>
      </c>
    </row>
    <row r="9447" spans="2:3" x14ac:dyDescent="0.25">
      <c r="B9447" s="250">
        <v>9384</v>
      </c>
      <c r="C9447" s="249">
        <v>126.14596241907779</v>
      </c>
    </row>
    <row r="9448" spans="2:3" x14ac:dyDescent="0.25">
      <c r="B9448" s="250">
        <v>9385</v>
      </c>
      <c r="C9448" s="249">
        <v>136.68716412875997</v>
      </c>
    </row>
    <row r="9449" spans="2:3" x14ac:dyDescent="0.25">
      <c r="B9449" s="250">
        <v>9386</v>
      </c>
      <c r="C9449" s="249">
        <v>142.9846159619326</v>
      </c>
    </row>
    <row r="9450" spans="2:3" x14ac:dyDescent="0.25">
      <c r="B9450" s="250">
        <v>9387</v>
      </c>
      <c r="C9450" s="249">
        <v>133.28633422094521</v>
      </c>
    </row>
    <row r="9451" spans="2:3" x14ac:dyDescent="0.25">
      <c r="B9451" s="250">
        <v>9388</v>
      </c>
      <c r="C9451" s="249">
        <v>88.353054458564458</v>
      </c>
    </row>
    <row r="9452" spans="2:3" x14ac:dyDescent="0.25">
      <c r="B9452" s="250">
        <v>9389</v>
      </c>
      <c r="C9452" s="249">
        <v>74.983098180365189</v>
      </c>
    </row>
    <row r="9453" spans="2:3" x14ac:dyDescent="0.25">
      <c r="B9453" s="250">
        <v>9390</v>
      </c>
      <c r="C9453" s="249">
        <v>157.0803715896767</v>
      </c>
    </row>
    <row r="9454" spans="2:3" x14ac:dyDescent="0.25">
      <c r="B9454" s="250">
        <v>9391</v>
      </c>
      <c r="C9454" s="249">
        <v>134.05040178076274</v>
      </c>
    </row>
    <row r="9455" spans="2:3" x14ac:dyDescent="0.25">
      <c r="B9455" s="250">
        <v>9392</v>
      </c>
      <c r="C9455" s="249">
        <v>121.37848922903382</v>
      </c>
    </row>
    <row r="9456" spans="2:3" x14ac:dyDescent="0.25">
      <c r="B9456" s="250">
        <v>9393</v>
      </c>
      <c r="C9456" s="249">
        <v>106.72138530202065</v>
      </c>
    </row>
    <row r="9457" spans="2:3" x14ac:dyDescent="0.25">
      <c r="B9457" s="250">
        <v>9394</v>
      </c>
      <c r="C9457" s="249">
        <v>79.925953090742894</v>
      </c>
    </row>
    <row r="9458" spans="2:3" x14ac:dyDescent="0.25">
      <c r="B9458" s="250">
        <v>9395</v>
      </c>
      <c r="C9458" s="249">
        <v>112.16166901176751</v>
      </c>
    </row>
    <row r="9459" spans="2:3" x14ac:dyDescent="0.25">
      <c r="B9459" s="250">
        <v>9396</v>
      </c>
      <c r="C9459" s="249">
        <v>121.7457181124623</v>
      </c>
    </row>
    <row r="9460" spans="2:3" x14ac:dyDescent="0.25">
      <c r="B9460" s="250">
        <v>9397</v>
      </c>
      <c r="C9460" s="249">
        <v>139.74673681046497</v>
      </c>
    </row>
    <row r="9461" spans="2:3" x14ac:dyDescent="0.25">
      <c r="B9461" s="250">
        <v>9398</v>
      </c>
      <c r="C9461" s="249">
        <v>124.70520287801743</v>
      </c>
    </row>
    <row r="9462" spans="2:3" x14ac:dyDescent="0.25">
      <c r="B9462" s="250">
        <v>9399</v>
      </c>
      <c r="C9462" s="249">
        <v>115.33504280369515</v>
      </c>
    </row>
    <row r="9463" spans="2:3" x14ac:dyDescent="0.25">
      <c r="B9463" s="250">
        <v>9400</v>
      </c>
      <c r="C9463" s="249">
        <v>110.6954200736396</v>
      </c>
    </row>
    <row r="9464" spans="2:3" x14ac:dyDescent="0.25">
      <c r="B9464" s="250">
        <v>9401</v>
      </c>
      <c r="C9464" s="249">
        <v>135.42282651691352</v>
      </c>
    </row>
    <row r="9465" spans="2:3" x14ac:dyDescent="0.25">
      <c r="B9465" s="250">
        <v>9402</v>
      </c>
      <c r="C9465" s="249">
        <v>133.31130278756399</v>
      </c>
    </row>
    <row r="9466" spans="2:3" x14ac:dyDescent="0.25">
      <c r="B9466" s="250">
        <v>9403</v>
      </c>
      <c r="C9466" s="249">
        <v>148.80506505473838</v>
      </c>
    </row>
    <row r="9467" spans="2:3" x14ac:dyDescent="0.25">
      <c r="B9467" s="250">
        <v>9404</v>
      </c>
      <c r="C9467" s="249">
        <v>76.788374905532919</v>
      </c>
    </row>
    <row r="9468" spans="2:3" x14ac:dyDescent="0.25">
      <c r="B9468" s="250">
        <v>9405</v>
      </c>
      <c r="C9468" s="249">
        <v>113.78713490186917</v>
      </c>
    </row>
    <row r="9469" spans="2:3" x14ac:dyDescent="0.25">
      <c r="B9469" s="250">
        <v>9406</v>
      </c>
      <c r="C9469" s="249">
        <v>104.03390110570751</v>
      </c>
    </row>
    <row r="9470" spans="2:3" x14ac:dyDescent="0.25">
      <c r="B9470" s="250">
        <v>9407</v>
      </c>
      <c r="C9470" s="249">
        <v>88.25984539565718</v>
      </c>
    </row>
    <row r="9471" spans="2:3" x14ac:dyDescent="0.25">
      <c r="B9471" s="250">
        <v>9408</v>
      </c>
      <c r="C9471" s="249">
        <v>153.08467576328906</v>
      </c>
    </row>
    <row r="9472" spans="2:3" x14ac:dyDescent="0.25">
      <c r="B9472" s="250">
        <v>9409</v>
      </c>
      <c r="C9472" s="249">
        <v>115.04087810067431</v>
      </c>
    </row>
    <row r="9473" spans="2:3" x14ac:dyDescent="0.25">
      <c r="B9473" s="250">
        <v>9410</v>
      </c>
      <c r="C9473" s="249">
        <v>95.271330790107712</v>
      </c>
    </row>
    <row r="9474" spans="2:3" x14ac:dyDescent="0.25">
      <c r="B9474" s="250">
        <v>9411</v>
      </c>
      <c r="C9474" s="249">
        <v>154.99480051775859</v>
      </c>
    </row>
    <row r="9475" spans="2:3" x14ac:dyDescent="0.25">
      <c r="B9475" s="250">
        <v>9412</v>
      </c>
      <c r="C9475" s="249">
        <v>139.12195413469152</v>
      </c>
    </row>
    <row r="9476" spans="2:3" x14ac:dyDescent="0.25">
      <c r="B9476" s="250">
        <v>9413</v>
      </c>
      <c r="C9476" s="249">
        <v>114.35758579553671</v>
      </c>
    </row>
    <row r="9477" spans="2:3" x14ac:dyDescent="0.25">
      <c r="B9477" s="250">
        <v>9414</v>
      </c>
      <c r="C9477" s="249">
        <v>87.12713047385455</v>
      </c>
    </row>
    <row r="9478" spans="2:3" x14ac:dyDescent="0.25">
      <c r="B9478" s="250">
        <v>9415</v>
      </c>
      <c r="C9478" s="249">
        <v>125.78622968430541</v>
      </c>
    </row>
    <row r="9479" spans="2:3" x14ac:dyDescent="0.25">
      <c r="B9479" s="250">
        <v>9416</v>
      </c>
      <c r="C9479" s="249">
        <v>116.46100003052561</v>
      </c>
    </row>
    <row r="9480" spans="2:3" x14ac:dyDescent="0.25">
      <c r="B9480" s="250">
        <v>9417</v>
      </c>
      <c r="C9480" s="249">
        <v>114.11339334962798</v>
      </c>
    </row>
    <row r="9481" spans="2:3" x14ac:dyDescent="0.25">
      <c r="B9481" s="250">
        <v>9418</v>
      </c>
      <c r="C9481" s="249">
        <v>160.2529101338269</v>
      </c>
    </row>
    <row r="9482" spans="2:3" x14ac:dyDescent="0.25">
      <c r="B9482" s="250">
        <v>9419</v>
      </c>
      <c r="C9482" s="249">
        <v>140.3828726595415</v>
      </c>
    </row>
    <row r="9483" spans="2:3" x14ac:dyDescent="0.25">
      <c r="B9483" s="250">
        <v>9420</v>
      </c>
      <c r="C9483" s="249">
        <v>149.58125057436007</v>
      </c>
    </row>
    <row r="9484" spans="2:3" x14ac:dyDescent="0.25">
      <c r="B9484" s="250">
        <v>9421</v>
      </c>
      <c r="C9484" s="249">
        <v>116.70486335690799</v>
      </c>
    </row>
    <row r="9485" spans="2:3" x14ac:dyDescent="0.25">
      <c r="B9485" s="250">
        <v>9422</v>
      </c>
      <c r="C9485" s="249">
        <v>125.99482278687123</v>
      </c>
    </row>
    <row r="9486" spans="2:3" x14ac:dyDescent="0.25">
      <c r="B9486" s="250">
        <v>9423</v>
      </c>
      <c r="C9486" s="249">
        <v>111.11358631052322</v>
      </c>
    </row>
    <row r="9487" spans="2:3" x14ac:dyDescent="0.25">
      <c r="B9487" s="250">
        <v>9424</v>
      </c>
      <c r="C9487" s="249">
        <v>104.15932354671135</v>
      </c>
    </row>
    <row r="9488" spans="2:3" x14ac:dyDescent="0.25">
      <c r="B9488" s="250">
        <v>9425</v>
      </c>
      <c r="C9488" s="249">
        <v>121.88848138453714</v>
      </c>
    </row>
    <row r="9489" spans="2:3" x14ac:dyDescent="0.25">
      <c r="B9489" s="250">
        <v>9426</v>
      </c>
      <c r="C9489" s="249">
        <v>129.71340856300645</v>
      </c>
    </row>
    <row r="9490" spans="2:3" x14ac:dyDescent="0.25">
      <c r="B9490" s="250">
        <v>9427</v>
      </c>
      <c r="C9490" s="249">
        <v>146.31057665163436</v>
      </c>
    </row>
    <row r="9491" spans="2:3" x14ac:dyDescent="0.25">
      <c r="B9491" s="250">
        <v>9428</v>
      </c>
      <c r="C9491" s="249">
        <v>93.906915992894071</v>
      </c>
    </row>
    <row r="9492" spans="2:3" x14ac:dyDescent="0.25">
      <c r="B9492" s="250">
        <v>9429</v>
      </c>
      <c r="C9492" s="249">
        <v>96.997988583350576</v>
      </c>
    </row>
    <row r="9493" spans="2:3" x14ac:dyDescent="0.25">
      <c r="B9493" s="250">
        <v>9430</v>
      </c>
      <c r="C9493" s="249">
        <v>88.409922988407686</v>
      </c>
    </row>
    <row r="9494" spans="2:3" x14ac:dyDescent="0.25">
      <c r="B9494" s="250">
        <v>9431</v>
      </c>
      <c r="C9494" s="249">
        <v>130.57375253271712</v>
      </c>
    </row>
    <row r="9495" spans="2:3" x14ac:dyDescent="0.25">
      <c r="B9495" s="250">
        <v>9432</v>
      </c>
      <c r="C9495" s="249">
        <v>139.9626056828113</v>
      </c>
    </row>
    <row r="9496" spans="2:3" x14ac:dyDescent="0.25">
      <c r="B9496" s="250">
        <v>9433</v>
      </c>
      <c r="C9496" s="249">
        <v>149.1774577909774</v>
      </c>
    </row>
    <row r="9497" spans="2:3" x14ac:dyDescent="0.25">
      <c r="B9497" s="250">
        <v>9434</v>
      </c>
      <c r="C9497" s="249">
        <v>112.03620044356562</v>
      </c>
    </row>
    <row r="9498" spans="2:3" x14ac:dyDescent="0.25">
      <c r="B9498" s="250">
        <v>9435</v>
      </c>
      <c r="C9498" s="249">
        <v>122.14398016700427</v>
      </c>
    </row>
    <row r="9499" spans="2:3" x14ac:dyDescent="0.25">
      <c r="B9499" s="250">
        <v>9436</v>
      </c>
      <c r="C9499" s="249">
        <v>102.48797278407498</v>
      </c>
    </row>
    <row r="9500" spans="2:3" x14ac:dyDescent="0.25">
      <c r="B9500" s="250">
        <v>9437</v>
      </c>
      <c r="C9500" s="249">
        <v>103.31119450015709</v>
      </c>
    </row>
    <row r="9501" spans="2:3" x14ac:dyDescent="0.25">
      <c r="B9501" s="250">
        <v>9438</v>
      </c>
      <c r="C9501" s="249">
        <v>113.80339476982435</v>
      </c>
    </row>
    <row r="9502" spans="2:3" x14ac:dyDescent="0.25">
      <c r="B9502" s="250">
        <v>9439</v>
      </c>
      <c r="C9502" s="249">
        <v>105.84832064682725</v>
      </c>
    </row>
    <row r="9503" spans="2:3" x14ac:dyDescent="0.25">
      <c r="B9503" s="250">
        <v>9440</v>
      </c>
      <c r="C9503" s="249">
        <v>125.56341954238452</v>
      </c>
    </row>
    <row r="9504" spans="2:3" x14ac:dyDescent="0.25">
      <c r="B9504" s="250">
        <v>9441</v>
      </c>
      <c r="C9504" s="249">
        <v>155.83776470682918</v>
      </c>
    </row>
    <row r="9505" spans="2:3" x14ac:dyDescent="0.25">
      <c r="B9505" s="250">
        <v>9442</v>
      </c>
      <c r="C9505" s="249">
        <v>97.518412709642064</v>
      </c>
    </row>
    <row r="9506" spans="2:3" x14ac:dyDescent="0.25">
      <c r="B9506" s="250">
        <v>9443</v>
      </c>
      <c r="C9506" s="249">
        <v>126.34976324632125</v>
      </c>
    </row>
    <row r="9507" spans="2:3" x14ac:dyDescent="0.25">
      <c r="B9507" s="250">
        <v>9444</v>
      </c>
      <c r="C9507" s="249">
        <v>118.31153955682819</v>
      </c>
    </row>
    <row r="9508" spans="2:3" x14ac:dyDescent="0.25">
      <c r="B9508" s="250">
        <v>9445</v>
      </c>
      <c r="C9508" s="249">
        <v>140.57468030122382</v>
      </c>
    </row>
    <row r="9509" spans="2:3" x14ac:dyDescent="0.25">
      <c r="B9509" s="250">
        <v>9446</v>
      </c>
      <c r="C9509" s="249">
        <v>77.26521561731299</v>
      </c>
    </row>
    <row r="9510" spans="2:3" x14ac:dyDescent="0.25">
      <c r="B9510" s="250">
        <v>9447</v>
      </c>
      <c r="C9510" s="249">
        <v>50.290265668019899</v>
      </c>
    </row>
    <row r="9511" spans="2:3" x14ac:dyDescent="0.25">
      <c r="B9511" s="250">
        <v>9448</v>
      </c>
      <c r="C9511" s="249">
        <v>127.52356930751073</v>
      </c>
    </row>
    <row r="9512" spans="2:3" x14ac:dyDescent="0.25">
      <c r="B9512" s="250">
        <v>9449</v>
      </c>
      <c r="C9512" s="249">
        <v>129.23460335322807</v>
      </c>
    </row>
    <row r="9513" spans="2:3" x14ac:dyDescent="0.25">
      <c r="B9513" s="250">
        <v>9450</v>
      </c>
      <c r="C9513" s="249">
        <v>80.919124070926472</v>
      </c>
    </row>
    <row r="9514" spans="2:3" x14ac:dyDescent="0.25">
      <c r="B9514" s="250">
        <v>9451</v>
      </c>
      <c r="C9514" s="249">
        <v>75.65336510770706</v>
      </c>
    </row>
    <row r="9515" spans="2:3" x14ac:dyDescent="0.25">
      <c r="B9515" s="250">
        <v>9452</v>
      </c>
      <c r="C9515" s="249">
        <v>136.54163703127324</v>
      </c>
    </row>
    <row r="9516" spans="2:3" x14ac:dyDescent="0.25">
      <c r="B9516" s="250">
        <v>9453</v>
      </c>
      <c r="C9516" s="249">
        <v>114.13693655269465</v>
      </c>
    </row>
    <row r="9517" spans="2:3" x14ac:dyDescent="0.25">
      <c r="B9517" s="250">
        <v>9454</v>
      </c>
      <c r="C9517" s="249">
        <v>136.60124622242037</v>
      </c>
    </row>
    <row r="9518" spans="2:3" x14ac:dyDescent="0.25">
      <c r="B9518" s="250">
        <v>9455</v>
      </c>
      <c r="C9518" s="249">
        <v>104.43536678937174</v>
      </c>
    </row>
    <row r="9519" spans="2:3" x14ac:dyDescent="0.25">
      <c r="B9519" s="250">
        <v>9456</v>
      </c>
      <c r="C9519" s="249">
        <v>142.26060455710382</v>
      </c>
    </row>
    <row r="9520" spans="2:3" x14ac:dyDescent="0.25">
      <c r="B9520" s="250">
        <v>9457</v>
      </c>
      <c r="C9520" s="249">
        <v>149.93634902842081</v>
      </c>
    </row>
    <row r="9521" spans="2:3" x14ac:dyDescent="0.25">
      <c r="B9521" s="250">
        <v>9458</v>
      </c>
      <c r="C9521" s="249">
        <v>132.19208450917341</v>
      </c>
    </row>
    <row r="9522" spans="2:3" x14ac:dyDescent="0.25">
      <c r="B9522" s="250">
        <v>9459</v>
      </c>
      <c r="C9522" s="249">
        <v>146.78472815724589</v>
      </c>
    </row>
    <row r="9523" spans="2:3" x14ac:dyDescent="0.25">
      <c r="B9523" s="250">
        <v>9460</v>
      </c>
      <c r="C9523" s="249">
        <v>79.049161943579392</v>
      </c>
    </row>
    <row r="9524" spans="2:3" x14ac:dyDescent="0.25">
      <c r="B9524" s="250">
        <v>9461</v>
      </c>
      <c r="C9524" s="249">
        <v>140.8915376856304</v>
      </c>
    </row>
    <row r="9525" spans="2:3" x14ac:dyDescent="0.25">
      <c r="B9525" s="250">
        <v>9462</v>
      </c>
      <c r="C9525" s="249">
        <v>115.92925563036604</v>
      </c>
    </row>
    <row r="9526" spans="2:3" x14ac:dyDescent="0.25">
      <c r="B9526" s="250">
        <v>9463</v>
      </c>
      <c r="C9526" s="249">
        <v>94.700208342537806</v>
      </c>
    </row>
    <row r="9527" spans="2:3" x14ac:dyDescent="0.25">
      <c r="B9527" s="250">
        <v>9464</v>
      </c>
      <c r="C9527" s="249">
        <v>169.43320402748648</v>
      </c>
    </row>
    <row r="9528" spans="2:3" x14ac:dyDescent="0.25">
      <c r="B9528" s="250">
        <v>9465</v>
      </c>
      <c r="C9528" s="249">
        <v>132.22141426130591</v>
      </c>
    </row>
    <row r="9529" spans="2:3" x14ac:dyDescent="0.25">
      <c r="B9529" s="250">
        <v>9466</v>
      </c>
      <c r="C9529" s="249">
        <v>153.87326939874612</v>
      </c>
    </row>
    <row r="9530" spans="2:3" x14ac:dyDescent="0.25">
      <c r="B9530" s="250">
        <v>9467</v>
      </c>
      <c r="C9530" s="249">
        <v>109.84425388008007</v>
      </c>
    </row>
    <row r="9531" spans="2:3" x14ac:dyDescent="0.25">
      <c r="B9531" s="250">
        <v>9468</v>
      </c>
      <c r="C9531" s="249">
        <v>168.37019993502426</v>
      </c>
    </row>
    <row r="9532" spans="2:3" x14ac:dyDescent="0.25">
      <c r="B9532" s="250">
        <v>9469</v>
      </c>
      <c r="C9532" s="249">
        <v>150.33243525149118</v>
      </c>
    </row>
    <row r="9533" spans="2:3" x14ac:dyDescent="0.25">
      <c r="B9533" s="250">
        <v>9470</v>
      </c>
      <c r="C9533" s="249">
        <v>163.43038946403999</v>
      </c>
    </row>
    <row r="9534" spans="2:3" x14ac:dyDescent="0.25">
      <c r="B9534" s="250">
        <v>9471</v>
      </c>
      <c r="C9534" s="249">
        <v>161.45199674106226</v>
      </c>
    </row>
    <row r="9535" spans="2:3" x14ac:dyDescent="0.25">
      <c r="B9535" s="250">
        <v>9472</v>
      </c>
      <c r="C9535" s="249">
        <v>110.82103290854526</v>
      </c>
    </row>
    <row r="9536" spans="2:3" x14ac:dyDescent="0.25">
      <c r="B9536" s="250">
        <v>9473</v>
      </c>
      <c r="C9536" s="249">
        <v>132.84067994750228</v>
      </c>
    </row>
    <row r="9537" spans="2:3" x14ac:dyDescent="0.25">
      <c r="B9537" s="250">
        <v>9474</v>
      </c>
      <c r="C9537" s="249">
        <v>128.575284622515</v>
      </c>
    </row>
    <row r="9538" spans="2:3" x14ac:dyDescent="0.25">
      <c r="B9538" s="250">
        <v>9475</v>
      </c>
      <c r="C9538" s="249">
        <v>149.51783915942875</v>
      </c>
    </row>
    <row r="9539" spans="2:3" x14ac:dyDescent="0.25">
      <c r="B9539" s="250">
        <v>9476</v>
      </c>
      <c r="C9539" s="249">
        <v>120.01147884826382</v>
      </c>
    </row>
    <row r="9540" spans="2:3" x14ac:dyDescent="0.25">
      <c r="B9540" s="250">
        <v>9477</v>
      </c>
      <c r="C9540" s="249">
        <v>94.971699933419785</v>
      </c>
    </row>
    <row r="9541" spans="2:3" x14ac:dyDescent="0.25">
      <c r="B9541" s="250">
        <v>9478</v>
      </c>
      <c r="C9541" s="249">
        <v>113.77250046426236</v>
      </c>
    </row>
    <row r="9542" spans="2:3" x14ac:dyDescent="0.25">
      <c r="B9542" s="250">
        <v>9479</v>
      </c>
      <c r="C9542" s="249">
        <v>132.8993167899072</v>
      </c>
    </row>
    <row r="9543" spans="2:3" x14ac:dyDescent="0.25">
      <c r="B9543" s="250">
        <v>9480</v>
      </c>
      <c r="C9543" s="249">
        <v>106.40695477837328</v>
      </c>
    </row>
    <row r="9544" spans="2:3" x14ac:dyDescent="0.25">
      <c r="B9544" s="250">
        <v>9481</v>
      </c>
      <c r="C9544" s="249">
        <v>90.979844690775849</v>
      </c>
    </row>
    <row r="9545" spans="2:3" x14ac:dyDescent="0.25">
      <c r="B9545" s="250">
        <v>9482</v>
      </c>
      <c r="C9545" s="249">
        <v>124.71739518238076</v>
      </c>
    </row>
    <row r="9546" spans="2:3" x14ac:dyDescent="0.25">
      <c r="B9546" s="250">
        <v>9483</v>
      </c>
      <c r="C9546" s="249">
        <v>107.54055034663011</v>
      </c>
    </row>
    <row r="9547" spans="2:3" x14ac:dyDescent="0.25">
      <c r="B9547" s="250">
        <v>9484</v>
      </c>
      <c r="C9547" s="249">
        <v>99.794013587834428</v>
      </c>
    </row>
    <row r="9548" spans="2:3" x14ac:dyDescent="0.25">
      <c r="B9548" s="250">
        <v>9485</v>
      </c>
      <c r="C9548" s="249">
        <v>135.11730062360158</v>
      </c>
    </row>
    <row r="9549" spans="2:3" x14ac:dyDescent="0.25">
      <c r="B9549" s="250">
        <v>9486</v>
      </c>
      <c r="C9549" s="249">
        <v>145.5184057527556</v>
      </c>
    </row>
    <row r="9550" spans="2:3" x14ac:dyDescent="0.25">
      <c r="B9550" s="250">
        <v>9487</v>
      </c>
      <c r="C9550" s="249">
        <v>119.72738150590841</v>
      </c>
    </row>
    <row r="9551" spans="2:3" x14ac:dyDescent="0.25">
      <c r="B9551" s="250">
        <v>9488</v>
      </c>
      <c r="C9551" s="249">
        <v>115.84773451594951</v>
      </c>
    </row>
    <row r="9552" spans="2:3" x14ac:dyDescent="0.25">
      <c r="B9552" s="250">
        <v>9489</v>
      </c>
      <c r="C9552" s="249">
        <v>122.24047494948246</v>
      </c>
    </row>
    <row r="9553" spans="2:3" x14ac:dyDescent="0.25">
      <c r="B9553" s="250">
        <v>9490</v>
      </c>
      <c r="C9553" s="249">
        <v>136.01754791200267</v>
      </c>
    </row>
    <row r="9554" spans="2:3" x14ac:dyDescent="0.25">
      <c r="B9554" s="250">
        <v>9491</v>
      </c>
      <c r="C9554" s="249">
        <v>120.53645664659931</v>
      </c>
    </row>
    <row r="9555" spans="2:3" x14ac:dyDescent="0.25">
      <c r="B9555" s="250">
        <v>9492</v>
      </c>
      <c r="C9555" s="249">
        <v>130.08835110587674</v>
      </c>
    </row>
    <row r="9556" spans="2:3" x14ac:dyDescent="0.25">
      <c r="B9556" s="250">
        <v>9493</v>
      </c>
      <c r="C9556" s="249">
        <v>89.678014844116461</v>
      </c>
    </row>
    <row r="9557" spans="2:3" x14ac:dyDescent="0.25">
      <c r="B9557" s="250">
        <v>9494</v>
      </c>
      <c r="C9557" s="249">
        <v>95.243726201669858</v>
      </c>
    </row>
    <row r="9558" spans="2:3" x14ac:dyDescent="0.25">
      <c r="B9558" s="250">
        <v>9495</v>
      </c>
      <c r="C9558" s="249">
        <v>103.05814450922887</v>
      </c>
    </row>
    <row r="9559" spans="2:3" x14ac:dyDescent="0.25">
      <c r="B9559" s="250">
        <v>9496</v>
      </c>
      <c r="C9559" s="249">
        <v>133.48058922804995</v>
      </c>
    </row>
    <row r="9560" spans="2:3" x14ac:dyDescent="0.25">
      <c r="B9560" s="250">
        <v>9497</v>
      </c>
      <c r="C9560" s="249">
        <v>142.70772715722148</v>
      </c>
    </row>
    <row r="9561" spans="2:3" x14ac:dyDescent="0.25">
      <c r="B9561" s="250">
        <v>9498</v>
      </c>
      <c r="C9561" s="249">
        <v>173.79216889015868</v>
      </c>
    </row>
    <row r="9562" spans="2:3" x14ac:dyDescent="0.25">
      <c r="B9562" s="250">
        <v>9499</v>
      </c>
      <c r="C9562" s="249">
        <v>124.85065459959786</v>
      </c>
    </row>
    <row r="9563" spans="2:3" x14ac:dyDescent="0.25">
      <c r="B9563" s="250">
        <v>9500</v>
      </c>
      <c r="C9563" s="249">
        <v>128.7919643070033</v>
      </c>
    </row>
    <row r="9564" spans="2:3" x14ac:dyDescent="0.25">
      <c r="B9564" s="250">
        <v>9501</v>
      </c>
      <c r="C9564" s="249">
        <v>158.50673595703549</v>
      </c>
    </row>
    <row r="9565" spans="2:3" x14ac:dyDescent="0.25">
      <c r="B9565" s="250">
        <v>9502</v>
      </c>
      <c r="C9565" s="249">
        <v>168.65840432653707</v>
      </c>
    </row>
    <row r="9566" spans="2:3" x14ac:dyDescent="0.25">
      <c r="B9566" s="250">
        <v>9503</v>
      </c>
      <c r="C9566" s="249">
        <v>128.99437538125545</v>
      </c>
    </row>
    <row r="9567" spans="2:3" x14ac:dyDescent="0.25">
      <c r="B9567" s="250">
        <v>9504</v>
      </c>
      <c r="C9567" s="249">
        <v>111.99393648221267</v>
      </c>
    </row>
    <row r="9568" spans="2:3" x14ac:dyDescent="0.25">
      <c r="B9568" s="250">
        <v>9505</v>
      </c>
      <c r="C9568" s="249">
        <v>134.83787903066315</v>
      </c>
    </row>
    <row r="9569" spans="2:3" x14ac:dyDescent="0.25">
      <c r="B9569" s="250">
        <v>9506</v>
      </c>
      <c r="C9569" s="249">
        <v>151.32132339985168</v>
      </c>
    </row>
    <row r="9570" spans="2:3" x14ac:dyDescent="0.25">
      <c r="B9570" s="250">
        <v>9507</v>
      </c>
      <c r="C9570" s="249">
        <v>149.51841366832113</v>
      </c>
    </row>
    <row r="9571" spans="2:3" x14ac:dyDescent="0.25">
      <c r="B9571" s="250">
        <v>9508</v>
      </c>
      <c r="C9571" s="249">
        <v>125.13619159460777</v>
      </c>
    </row>
    <row r="9572" spans="2:3" x14ac:dyDescent="0.25">
      <c r="B9572" s="250">
        <v>9509</v>
      </c>
      <c r="C9572" s="249">
        <v>163.42858958124509</v>
      </c>
    </row>
    <row r="9573" spans="2:3" x14ac:dyDescent="0.25">
      <c r="B9573" s="250">
        <v>9510</v>
      </c>
      <c r="C9573" s="249">
        <v>77.716234076254111</v>
      </c>
    </row>
    <row r="9574" spans="2:3" x14ac:dyDescent="0.25">
      <c r="B9574" s="250">
        <v>9511</v>
      </c>
      <c r="C9574" s="249">
        <v>112.81173855534635</v>
      </c>
    </row>
    <row r="9575" spans="2:3" x14ac:dyDescent="0.25">
      <c r="B9575" s="250">
        <v>9512</v>
      </c>
      <c r="C9575" s="249">
        <v>114.15079558116419</v>
      </c>
    </row>
    <row r="9576" spans="2:3" x14ac:dyDescent="0.25">
      <c r="B9576" s="250">
        <v>9513</v>
      </c>
      <c r="C9576" s="249">
        <v>129.01574578826646</v>
      </c>
    </row>
    <row r="9577" spans="2:3" x14ac:dyDescent="0.25">
      <c r="B9577" s="250">
        <v>9514</v>
      </c>
      <c r="C9577" s="249">
        <v>85.078864016351673</v>
      </c>
    </row>
    <row r="9578" spans="2:3" x14ac:dyDescent="0.25">
      <c r="B9578" s="250">
        <v>9515</v>
      </c>
      <c r="C9578" s="249">
        <v>123.77917508043778</v>
      </c>
    </row>
    <row r="9579" spans="2:3" x14ac:dyDescent="0.25">
      <c r="B9579" s="250">
        <v>9516</v>
      </c>
      <c r="C9579" s="249">
        <v>108.39809942409201</v>
      </c>
    </row>
    <row r="9580" spans="2:3" x14ac:dyDescent="0.25">
      <c r="B9580" s="250">
        <v>9517</v>
      </c>
      <c r="C9580" s="249">
        <v>115.18352267180435</v>
      </c>
    </row>
    <row r="9581" spans="2:3" x14ac:dyDescent="0.25">
      <c r="B9581" s="250">
        <v>9518</v>
      </c>
      <c r="C9581" s="249">
        <v>109.86770445636429</v>
      </c>
    </row>
    <row r="9582" spans="2:3" x14ac:dyDescent="0.25">
      <c r="B9582" s="250">
        <v>9519</v>
      </c>
      <c r="C9582" s="249">
        <v>143.20379138748908</v>
      </c>
    </row>
    <row r="9583" spans="2:3" x14ac:dyDescent="0.25">
      <c r="B9583" s="250">
        <v>9520</v>
      </c>
      <c r="C9583" s="249">
        <v>113.71251081233449</v>
      </c>
    </row>
    <row r="9584" spans="2:3" x14ac:dyDescent="0.25">
      <c r="B9584" s="250">
        <v>9521</v>
      </c>
      <c r="C9584" s="249">
        <v>140.27951866611357</v>
      </c>
    </row>
    <row r="9585" spans="2:3" x14ac:dyDescent="0.25">
      <c r="B9585" s="250">
        <v>9522</v>
      </c>
      <c r="C9585" s="249">
        <v>160.20419416223405</v>
      </c>
    </row>
    <row r="9586" spans="2:3" x14ac:dyDescent="0.25">
      <c r="B9586" s="250">
        <v>9523</v>
      </c>
      <c r="C9586" s="249">
        <v>152.97658722433559</v>
      </c>
    </row>
    <row r="9587" spans="2:3" x14ac:dyDescent="0.25">
      <c r="B9587" s="250">
        <v>9524</v>
      </c>
      <c r="C9587" s="249">
        <v>115.86018870408405</v>
      </c>
    </row>
    <row r="9588" spans="2:3" x14ac:dyDescent="0.25">
      <c r="B9588" s="250">
        <v>9525</v>
      </c>
      <c r="C9588" s="249">
        <v>101.45358520470319</v>
      </c>
    </row>
    <row r="9589" spans="2:3" x14ac:dyDescent="0.25">
      <c r="B9589" s="250">
        <v>9526</v>
      </c>
      <c r="C9589" s="249">
        <v>108.11828272356743</v>
      </c>
    </row>
    <row r="9590" spans="2:3" x14ac:dyDescent="0.25">
      <c r="B9590" s="250">
        <v>9527</v>
      </c>
      <c r="C9590" s="249">
        <v>108.03691221016709</v>
      </c>
    </row>
    <row r="9591" spans="2:3" x14ac:dyDescent="0.25">
      <c r="B9591" s="250">
        <v>9528</v>
      </c>
      <c r="C9591" s="249">
        <v>121.18183200466805</v>
      </c>
    </row>
    <row r="9592" spans="2:3" x14ac:dyDescent="0.25">
      <c r="B9592" s="250">
        <v>9529</v>
      </c>
      <c r="C9592" s="249">
        <v>139.90267776716556</v>
      </c>
    </row>
    <row r="9593" spans="2:3" x14ac:dyDescent="0.25">
      <c r="B9593" s="250">
        <v>9530</v>
      </c>
      <c r="C9593" s="249">
        <v>144.00422599868787</v>
      </c>
    </row>
    <row r="9594" spans="2:3" x14ac:dyDescent="0.25">
      <c r="B9594" s="250">
        <v>9531</v>
      </c>
      <c r="C9594" s="249">
        <v>144.14279028623776</v>
      </c>
    </row>
    <row r="9595" spans="2:3" x14ac:dyDescent="0.25">
      <c r="B9595" s="250">
        <v>9532</v>
      </c>
      <c r="C9595" s="249">
        <v>105.45342732540126</v>
      </c>
    </row>
    <row r="9596" spans="2:3" x14ac:dyDescent="0.25">
      <c r="B9596" s="250">
        <v>9533</v>
      </c>
      <c r="C9596" s="249">
        <v>152.89494310135549</v>
      </c>
    </row>
    <row r="9597" spans="2:3" x14ac:dyDescent="0.25">
      <c r="B9597" s="250">
        <v>9534</v>
      </c>
      <c r="C9597" s="249">
        <v>117.47248016365657</v>
      </c>
    </row>
    <row r="9598" spans="2:3" x14ac:dyDescent="0.25">
      <c r="B9598" s="250">
        <v>9535</v>
      </c>
      <c r="C9598" s="249">
        <v>80.638770532878752</v>
      </c>
    </row>
    <row r="9599" spans="2:3" x14ac:dyDescent="0.25">
      <c r="B9599" s="250">
        <v>9536</v>
      </c>
      <c r="C9599" s="249">
        <v>118.63129601980837</v>
      </c>
    </row>
    <row r="9600" spans="2:3" x14ac:dyDescent="0.25">
      <c r="B9600" s="250">
        <v>9537</v>
      </c>
      <c r="C9600" s="249">
        <v>103.90341570674312</v>
      </c>
    </row>
    <row r="9601" spans="2:3" x14ac:dyDescent="0.25">
      <c r="B9601" s="250">
        <v>9538</v>
      </c>
      <c r="C9601" s="249">
        <v>80.620150796033215</v>
      </c>
    </row>
    <row r="9602" spans="2:3" x14ac:dyDescent="0.25">
      <c r="B9602" s="250">
        <v>9539</v>
      </c>
      <c r="C9602" s="249">
        <v>109.67905451307195</v>
      </c>
    </row>
    <row r="9603" spans="2:3" x14ac:dyDescent="0.25">
      <c r="B9603" s="250">
        <v>9540</v>
      </c>
      <c r="C9603" s="249">
        <v>115.40956317537683</v>
      </c>
    </row>
    <row r="9604" spans="2:3" x14ac:dyDescent="0.25">
      <c r="B9604" s="250">
        <v>9541</v>
      </c>
      <c r="C9604" s="249">
        <v>138.89606283317266</v>
      </c>
    </row>
    <row r="9605" spans="2:3" x14ac:dyDescent="0.25">
      <c r="B9605" s="250">
        <v>9542</v>
      </c>
      <c r="C9605" s="249">
        <v>95.4267313329362</v>
      </c>
    </row>
    <row r="9606" spans="2:3" x14ac:dyDescent="0.25">
      <c r="B9606" s="250">
        <v>9543</v>
      </c>
      <c r="C9606" s="249">
        <v>82.840351235596401</v>
      </c>
    </row>
    <row r="9607" spans="2:3" x14ac:dyDescent="0.25">
      <c r="B9607" s="250">
        <v>9544</v>
      </c>
      <c r="C9607" s="249">
        <v>66.61230182332551</v>
      </c>
    </row>
    <row r="9608" spans="2:3" x14ac:dyDescent="0.25">
      <c r="B9608" s="250">
        <v>9545</v>
      </c>
      <c r="C9608" s="249">
        <v>158.18027300518884</v>
      </c>
    </row>
    <row r="9609" spans="2:3" x14ac:dyDescent="0.25">
      <c r="B9609" s="250">
        <v>9546</v>
      </c>
      <c r="C9609" s="249">
        <v>111.36344433925608</v>
      </c>
    </row>
    <row r="9610" spans="2:3" x14ac:dyDescent="0.25">
      <c r="B9610" s="250">
        <v>9547</v>
      </c>
      <c r="C9610" s="249">
        <v>133.81567694508556</v>
      </c>
    </row>
    <row r="9611" spans="2:3" x14ac:dyDescent="0.25">
      <c r="B9611" s="250">
        <v>9548</v>
      </c>
      <c r="C9611" s="249">
        <v>54.634338337254377</v>
      </c>
    </row>
    <row r="9612" spans="2:3" x14ac:dyDescent="0.25">
      <c r="B9612" s="250">
        <v>9549</v>
      </c>
      <c r="C9612" s="249">
        <v>142.8606789234893</v>
      </c>
    </row>
    <row r="9613" spans="2:3" x14ac:dyDescent="0.25">
      <c r="B9613" s="250">
        <v>9550</v>
      </c>
      <c r="C9613" s="249">
        <v>143.44137703480942</v>
      </c>
    </row>
    <row r="9614" spans="2:3" x14ac:dyDescent="0.25">
      <c r="B9614" s="250">
        <v>9551</v>
      </c>
      <c r="C9614" s="249">
        <v>130.94092964383981</v>
      </c>
    </row>
    <row r="9615" spans="2:3" x14ac:dyDescent="0.25">
      <c r="B9615" s="250">
        <v>9552</v>
      </c>
      <c r="C9615" s="249">
        <v>110.75714798358393</v>
      </c>
    </row>
    <row r="9616" spans="2:3" x14ac:dyDescent="0.25">
      <c r="B9616" s="250">
        <v>9553</v>
      </c>
      <c r="C9616" s="249">
        <v>126.80950517755338</v>
      </c>
    </row>
    <row r="9617" spans="2:3" x14ac:dyDescent="0.25">
      <c r="B9617" s="250">
        <v>9554</v>
      </c>
      <c r="C9617" s="249">
        <v>130.75223069229764</v>
      </c>
    </row>
    <row r="9618" spans="2:3" x14ac:dyDescent="0.25">
      <c r="B9618" s="250">
        <v>9555</v>
      </c>
      <c r="C9618" s="249">
        <v>118.76324520077699</v>
      </c>
    </row>
    <row r="9619" spans="2:3" x14ac:dyDescent="0.25">
      <c r="B9619" s="250">
        <v>9556</v>
      </c>
      <c r="C9619" s="249">
        <v>115.01875687677608</v>
      </c>
    </row>
    <row r="9620" spans="2:3" x14ac:dyDescent="0.25">
      <c r="B9620" s="250">
        <v>9557</v>
      </c>
      <c r="C9620" s="249">
        <v>52.540608397019071</v>
      </c>
    </row>
    <row r="9621" spans="2:3" x14ac:dyDescent="0.25">
      <c r="B9621" s="250">
        <v>9558</v>
      </c>
      <c r="C9621" s="249">
        <v>107.90140830911102</v>
      </c>
    </row>
    <row r="9622" spans="2:3" x14ac:dyDescent="0.25">
      <c r="B9622" s="250">
        <v>9559</v>
      </c>
      <c r="C9622" s="249">
        <v>134.73425575754419</v>
      </c>
    </row>
    <row r="9623" spans="2:3" x14ac:dyDescent="0.25">
      <c r="B9623" s="250">
        <v>9560</v>
      </c>
      <c r="C9623" s="249">
        <v>98.841727228231463</v>
      </c>
    </row>
    <row r="9624" spans="2:3" x14ac:dyDescent="0.25">
      <c r="B9624" s="250">
        <v>9561</v>
      </c>
      <c r="C9624" s="249">
        <v>116.87444950194006</v>
      </c>
    </row>
    <row r="9625" spans="2:3" x14ac:dyDescent="0.25">
      <c r="B9625" s="250">
        <v>9562</v>
      </c>
      <c r="C9625" s="249">
        <v>118.44542871520092</v>
      </c>
    </row>
    <row r="9626" spans="2:3" x14ac:dyDescent="0.25">
      <c r="B9626" s="250">
        <v>9563</v>
      </c>
      <c r="C9626" s="249">
        <v>125.12906371266021</v>
      </c>
    </row>
    <row r="9627" spans="2:3" x14ac:dyDescent="0.25">
      <c r="B9627" s="250">
        <v>9564</v>
      </c>
      <c r="C9627" s="249">
        <v>98.921141217738267</v>
      </c>
    </row>
    <row r="9628" spans="2:3" x14ac:dyDescent="0.25">
      <c r="B9628" s="250">
        <v>9565</v>
      </c>
      <c r="C9628" s="249">
        <v>104.0606744349079</v>
      </c>
    </row>
    <row r="9629" spans="2:3" x14ac:dyDescent="0.25">
      <c r="B9629" s="250">
        <v>9566</v>
      </c>
      <c r="C9629" s="249">
        <v>108.53974911937105</v>
      </c>
    </row>
    <row r="9630" spans="2:3" x14ac:dyDescent="0.25">
      <c r="B9630" s="250">
        <v>9567</v>
      </c>
      <c r="C9630" s="249">
        <v>118.55866646323418</v>
      </c>
    </row>
    <row r="9631" spans="2:3" x14ac:dyDescent="0.25">
      <c r="B9631" s="250">
        <v>9568</v>
      </c>
      <c r="C9631" s="249">
        <v>149.76293703886449</v>
      </c>
    </row>
    <row r="9632" spans="2:3" x14ac:dyDescent="0.25">
      <c r="B9632" s="250">
        <v>9569</v>
      </c>
      <c r="C9632" s="249">
        <v>140.17356325903532</v>
      </c>
    </row>
    <row r="9633" spans="2:3" x14ac:dyDescent="0.25">
      <c r="B9633" s="250">
        <v>9570</v>
      </c>
      <c r="C9633" s="249">
        <v>119.05564750609784</v>
      </c>
    </row>
    <row r="9634" spans="2:3" x14ac:dyDescent="0.25">
      <c r="B9634" s="250">
        <v>9571</v>
      </c>
      <c r="C9634" s="249">
        <v>95.909385543242252</v>
      </c>
    </row>
    <row r="9635" spans="2:3" x14ac:dyDescent="0.25">
      <c r="B9635" s="250">
        <v>9572</v>
      </c>
      <c r="C9635" s="249">
        <v>111.66075934036861</v>
      </c>
    </row>
    <row r="9636" spans="2:3" x14ac:dyDescent="0.25">
      <c r="B9636" s="250">
        <v>9573</v>
      </c>
      <c r="C9636" s="249">
        <v>123.1198900029212</v>
      </c>
    </row>
    <row r="9637" spans="2:3" x14ac:dyDescent="0.25">
      <c r="B9637" s="250">
        <v>9574</v>
      </c>
      <c r="C9637" s="249">
        <v>127.73149287975605</v>
      </c>
    </row>
    <row r="9638" spans="2:3" x14ac:dyDescent="0.25">
      <c r="B9638" s="250">
        <v>9575</v>
      </c>
      <c r="C9638" s="249">
        <v>124.23892148628943</v>
      </c>
    </row>
    <row r="9639" spans="2:3" x14ac:dyDescent="0.25">
      <c r="B9639" s="250">
        <v>9576</v>
      </c>
      <c r="C9639" s="249">
        <v>144.61491692224899</v>
      </c>
    </row>
    <row r="9640" spans="2:3" x14ac:dyDescent="0.25">
      <c r="B9640" s="250">
        <v>9577</v>
      </c>
      <c r="C9640" s="249">
        <v>99.039043291329818</v>
      </c>
    </row>
    <row r="9641" spans="2:3" x14ac:dyDescent="0.25">
      <c r="B9641" s="250">
        <v>9578</v>
      </c>
      <c r="C9641" s="249">
        <v>158.43297293234417</v>
      </c>
    </row>
    <row r="9642" spans="2:3" x14ac:dyDescent="0.25">
      <c r="B9642" s="250">
        <v>9579</v>
      </c>
      <c r="C9642" s="249">
        <v>135.39667440825247</v>
      </c>
    </row>
    <row r="9643" spans="2:3" x14ac:dyDescent="0.25">
      <c r="B9643" s="250">
        <v>9580</v>
      </c>
      <c r="C9643" s="249">
        <v>162.0696938540097</v>
      </c>
    </row>
    <row r="9644" spans="2:3" x14ac:dyDescent="0.25">
      <c r="B9644" s="250">
        <v>9581</v>
      </c>
      <c r="C9644" s="249">
        <v>98.831179142285009</v>
      </c>
    </row>
    <row r="9645" spans="2:3" x14ac:dyDescent="0.25">
      <c r="B9645" s="250">
        <v>9582</v>
      </c>
      <c r="C9645" s="249">
        <v>105.96555468571296</v>
      </c>
    </row>
    <row r="9646" spans="2:3" x14ac:dyDescent="0.25">
      <c r="B9646" s="250">
        <v>9583</v>
      </c>
      <c r="C9646" s="249">
        <v>135.62690465496507</v>
      </c>
    </row>
    <row r="9647" spans="2:3" x14ac:dyDescent="0.25">
      <c r="B9647" s="250">
        <v>9584</v>
      </c>
      <c r="C9647" s="249">
        <v>100.21748027636758</v>
      </c>
    </row>
    <row r="9648" spans="2:3" x14ac:dyDescent="0.25">
      <c r="B9648" s="250">
        <v>9585</v>
      </c>
      <c r="C9648" s="249">
        <v>158.35108216802234</v>
      </c>
    </row>
    <row r="9649" spans="2:3" x14ac:dyDescent="0.25">
      <c r="B9649" s="250">
        <v>9586</v>
      </c>
      <c r="C9649" s="249">
        <v>81.369704891098479</v>
      </c>
    </row>
    <row r="9650" spans="2:3" x14ac:dyDescent="0.25">
      <c r="B9650" s="250">
        <v>9587</v>
      </c>
      <c r="C9650" s="249">
        <v>96.36482540608165</v>
      </c>
    </row>
    <row r="9651" spans="2:3" x14ac:dyDescent="0.25">
      <c r="B9651" s="250">
        <v>9588</v>
      </c>
      <c r="C9651" s="249">
        <v>119.04973019187719</v>
      </c>
    </row>
    <row r="9652" spans="2:3" x14ac:dyDescent="0.25">
      <c r="B9652" s="250">
        <v>9589</v>
      </c>
      <c r="C9652" s="249">
        <v>86.718421463223251</v>
      </c>
    </row>
    <row r="9653" spans="2:3" x14ac:dyDescent="0.25">
      <c r="B9653" s="250">
        <v>9590</v>
      </c>
      <c r="C9653" s="249">
        <v>87.148418484260532</v>
      </c>
    </row>
    <row r="9654" spans="2:3" x14ac:dyDescent="0.25">
      <c r="B9654" s="250">
        <v>9591</v>
      </c>
      <c r="C9654" s="249">
        <v>112.7005390033806</v>
      </c>
    </row>
    <row r="9655" spans="2:3" x14ac:dyDescent="0.25">
      <c r="B9655" s="250">
        <v>9592</v>
      </c>
      <c r="C9655" s="249">
        <v>88.513773907885351</v>
      </c>
    </row>
    <row r="9656" spans="2:3" x14ac:dyDescent="0.25">
      <c r="B9656" s="250">
        <v>9593</v>
      </c>
      <c r="C9656" s="249">
        <v>96.496807947247262</v>
      </c>
    </row>
    <row r="9657" spans="2:3" x14ac:dyDescent="0.25">
      <c r="B9657" s="250">
        <v>9594</v>
      </c>
      <c r="C9657" s="249">
        <v>125.11657488479558</v>
      </c>
    </row>
    <row r="9658" spans="2:3" x14ac:dyDescent="0.25">
      <c r="B9658" s="250">
        <v>9595</v>
      </c>
      <c r="C9658" s="249">
        <v>48.798578552313927</v>
      </c>
    </row>
    <row r="9659" spans="2:3" x14ac:dyDescent="0.25">
      <c r="B9659" s="250">
        <v>9596</v>
      </c>
      <c r="C9659" s="249">
        <v>108.88720915320138</v>
      </c>
    </row>
    <row r="9660" spans="2:3" x14ac:dyDescent="0.25">
      <c r="B9660" s="250">
        <v>9597</v>
      </c>
      <c r="C9660" s="249">
        <v>133.84543581368217</v>
      </c>
    </row>
    <row r="9661" spans="2:3" x14ac:dyDescent="0.25">
      <c r="B9661" s="250">
        <v>9598</v>
      </c>
      <c r="C9661" s="249">
        <v>116.69932423983478</v>
      </c>
    </row>
    <row r="9662" spans="2:3" x14ac:dyDescent="0.25">
      <c r="B9662" s="250">
        <v>9599</v>
      </c>
      <c r="C9662" s="249">
        <v>125.84843429546322</v>
      </c>
    </row>
    <row r="9663" spans="2:3" x14ac:dyDescent="0.25">
      <c r="B9663" s="250">
        <v>9600</v>
      </c>
      <c r="C9663" s="249">
        <v>121.23217139151441</v>
      </c>
    </row>
    <row r="9664" spans="2:3" x14ac:dyDescent="0.25">
      <c r="B9664" s="250">
        <v>9601</v>
      </c>
      <c r="C9664" s="249">
        <v>133.12167264175844</v>
      </c>
    </row>
    <row r="9665" spans="2:3" x14ac:dyDescent="0.25">
      <c r="B9665" s="250">
        <v>9602</v>
      </c>
      <c r="C9665" s="249">
        <v>138.91939250543797</v>
      </c>
    </row>
    <row r="9666" spans="2:3" x14ac:dyDescent="0.25">
      <c r="B9666" s="250">
        <v>9603</v>
      </c>
      <c r="C9666" s="249">
        <v>111.96662808769281</v>
      </c>
    </row>
    <row r="9667" spans="2:3" x14ac:dyDescent="0.25">
      <c r="B9667" s="250">
        <v>9604</v>
      </c>
      <c r="C9667" s="249">
        <v>119.93439786249313</v>
      </c>
    </row>
    <row r="9668" spans="2:3" x14ac:dyDescent="0.25">
      <c r="B9668" s="250">
        <v>9605</v>
      </c>
      <c r="C9668" s="249">
        <v>58.363110057574652</v>
      </c>
    </row>
    <row r="9669" spans="2:3" x14ac:dyDescent="0.25">
      <c r="B9669" s="250">
        <v>9606</v>
      </c>
      <c r="C9669" s="249">
        <v>75.409172214203181</v>
      </c>
    </row>
    <row r="9670" spans="2:3" x14ac:dyDescent="0.25">
      <c r="B9670" s="250">
        <v>9607</v>
      </c>
      <c r="C9670" s="249">
        <v>144.82067155573824</v>
      </c>
    </row>
    <row r="9671" spans="2:3" x14ac:dyDescent="0.25">
      <c r="B9671" s="250">
        <v>9608</v>
      </c>
      <c r="C9671" s="249">
        <v>129.10320751432036</v>
      </c>
    </row>
    <row r="9672" spans="2:3" x14ac:dyDescent="0.25">
      <c r="B9672" s="250">
        <v>9609</v>
      </c>
      <c r="C9672" s="249">
        <v>134.87583085604237</v>
      </c>
    </row>
    <row r="9673" spans="2:3" x14ac:dyDescent="0.25">
      <c r="B9673" s="250">
        <v>9610</v>
      </c>
      <c r="C9673" s="249">
        <v>155.09995322109685</v>
      </c>
    </row>
    <row r="9674" spans="2:3" x14ac:dyDescent="0.25">
      <c r="B9674" s="250">
        <v>9611</v>
      </c>
      <c r="C9674" s="249">
        <v>166.89019156803306</v>
      </c>
    </row>
    <row r="9675" spans="2:3" x14ac:dyDescent="0.25">
      <c r="B9675" s="250">
        <v>9612</v>
      </c>
      <c r="C9675" s="249">
        <v>132.20186432994598</v>
      </c>
    </row>
    <row r="9676" spans="2:3" x14ac:dyDescent="0.25">
      <c r="B9676" s="250">
        <v>9613</v>
      </c>
      <c r="C9676" s="249">
        <v>105.31299599968284</v>
      </c>
    </row>
    <row r="9677" spans="2:3" x14ac:dyDescent="0.25">
      <c r="B9677" s="250">
        <v>9614</v>
      </c>
      <c r="C9677" s="249">
        <v>95.427363268206605</v>
      </c>
    </row>
    <row r="9678" spans="2:3" x14ac:dyDescent="0.25">
      <c r="B9678" s="250">
        <v>9615</v>
      </c>
      <c r="C9678" s="249">
        <v>79.361864334437371</v>
      </c>
    </row>
    <row r="9679" spans="2:3" x14ac:dyDescent="0.25">
      <c r="B9679" s="250">
        <v>9616</v>
      </c>
      <c r="C9679" s="249">
        <v>89.257726182080887</v>
      </c>
    </row>
    <row r="9680" spans="2:3" x14ac:dyDescent="0.25">
      <c r="B9680" s="250">
        <v>9617</v>
      </c>
      <c r="C9680" s="249">
        <v>121.59646231310069</v>
      </c>
    </row>
    <row r="9681" spans="2:3" x14ac:dyDescent="0.25">
      <c r="B9681" s="250">
        <v>9618</v>
      </c>
      <c r="C9681" s="249">
        <v>147.51723156832185</v>
      </c>
    </row>
    <row r="9682" spans="2:3" x14ac:dyDescent="0.25">
      <c r="B9682" s="250">
        <v>9619</v>
      </c>
      <c r="C9682" s="249">
        <v>137.03205978200066</v>
      </c>
    </row>
    <row r="9683" spans="2:3" x14ac:dyDescent="0.25">
      <c r="B9683" s="250">
        <v>9620</v>
      </c>
      <c r="C9683" s="249">
        <v>120.57266889724693</v>
      </c>
    </row>
    <row r="9684" spans="2:3" x14ac:dyDescent="0.25">
      <c r="B9684" s="250">
        <v>9621</v>
      </c>
      <c r="C9684" s="249">
        <v>144.34851941427925</v>
      </c>
    </row>
    <row r="9685" spans="2:3" x14ac:dyDescent="0.25">
      <c r="B9685" s="250">
        <v>9622</v>
      </c>
      <c r="C9685" s="249">
        <v>128.13250479246466</v>
      </c>
    </row>
    <row r="9686" spans="2:3" x14ac:dyDescent="0.25">
      <c r="B9686" s="250">
        <v>9623</v>
      </c>
      <c r="C9686" s="249">
        <v>123.53434838278602</v>
      </c>
    </row>
    <row r="9687" spans="2:3" x14ac:dyDescent="0.25">
      <c r="B9687" s="250">
        <v>9624</v>
      </c>
      <c r="C9687" s="249">
        <v>95.068790920090009</v>
      </c>
    </row>
    <row r="9688" spans="2:3" x14ac:dyDescent="0.25">
      <c r="B9688" s="250">
        <v>9625</v>
      </c>
      <c r="C9688" s="249">
        <v>111.95249791591898</v>
      </c>
    </row>
    <row r="9689" spans="2:3" x14ac:dyDescent="0.25">
      <c r="B9689" s="250">
        <v>9626</v>
      </c>
      <c r="C9689" s="249">
        <v>120.9590770562136</v>
      </c>
    </row>
    <row r="9690" spans="2:3" x14ac:dyDescent="0.25">
      <c r="B9690" s="250">
        <v>9627</v>
      </c>
      <c r="C9690" s="249">
        <v>113.54248343731685</v>
      </c>
    </row>
    <row r="9691" spans="2:3" x14ac:dyDescent="0.25">
      <c r="B9691" s="250">
        <v>9628</v>
      </c>
      <c r="C9691" s="249">
        <v>100.7793730537816</v>
      </c>
    </row>
    <row r="9692" spans="2:3" x14ac:dyDescent="0.25">
      <c r="B9692" s="250">
        <v>9629</v>
      </c>
      <c r="C9692" s="249">
        <v>96.814742796254905</v>
      </c>
    </row>
    <row r="9693" spans="2:3" x14ac:dyDescent="0.25">
      <c r="B9693" s="250">
        <v>9630</v>
      </c>
      <c r="C9693" s="249">
        <v>119.70642918004371</v>
      </c>
    </row>
    <row r="9694" spans="2:3" x14ac:dyDescent="0.25">
      <c r="B9694" s="250">
        <v>9631</v>
      </c>
      <c r="C9694" s="249">
        <v>123.32122886241036</v>
      </c>
    </row>
    <row r="9695" spans="2:3" x14ac:dyDescent="0.25">
      <c r="B9695" s="250">
        <v>9632</v>
      </c>
      <c r="C9695" s="249">
        <v>117.73734250140512</v>
      </c>
    </row>
    <row r="9696" spans="2:3" x14ac:dyDescent="0.25">
      <c r="B9696" s="250">
        <v>9633</v>
      </c>
      <c r="C9696" s="249">
        <v>129.77726357255449</v>
      </c>
    </row>
    <row r="9697" spans="2:3" x14ac:dyDescent="0.25">
      <c r="B9697" s="250">
        <v>9634</v>
      </c>
      <c r="C9697" s="249">
        <v>62.46824478229145</v>
      </c>
    </row>
    <row r="9698" spans="2:3" x14ac:dyDescent="0.25">
      <c r="B9698" s="250">
        <v>9635</v>
      </c>
      <c r="C9698" s="249">
        <v>116.77618340393219</v>
      </c>
    </row>
    <row r="9699" spans="2:3" x14ac:dyDescent="0.25">
      <c r="B9699" s="250">
        <v>9636</v>
      </c>
      <c r="C9699" s="249">
        <v>99.229559021821515</v>
      </c>
    </row>
    <row r="9700" spans="2:3" x14ac:dyDescent="0.25">
      <c r="B9700" s="250">
        <v>9637</v>
      </c>
      <c r="C9700" s="249">
        <v>127.91446825380237</v>
      </c>
    </row>
    <row r="9701" spans="2:3" x14ac:dyDescent="0.25">
      <c r="B9701" s="250">
        <v>9638</v>
      </c>
      <c r="C9701" s="249">
        <v>92.899023005284022</v>
      </c>
    </row>
    <row r="9702" spans="2:3" x14ac:dyDescent="0.25">
      <c r="B9702" s="250">
        <v>9639</v>
      </c>
      <c r="C9702" s="249">
        <v>70.893724554655137</v>
      </c>
    </row>
    <row r="9703" spans="2:3" x14ac:dyDescent="0.25">
      <c r="B9703" s="250">
        <v>9640</v>
      </c>
      <c r="C9703" s="249">
        <v>127.19778022791877</v>
      </c>
    </row>
    <row r="9704" spans="2:3" x14ac:dyDescent="0.25">
      <c r="B9704" s="250">
        <v>9641</v>
      </c>
      <c r="C9704" s="249">
        <v>101.51666215840578</v>
      </c>
    </row>
    <row r="9705" spans="2:3" x14ac:dyDescent="0.25">
      <c r="B9705" s="250">
        <v>9642</v>
      </c>
      <c r="C9705" s="249">
        <v>111.19548899175862</v>
      </c>
    </row>
    <row r="9706" spans="2:3" x14ac:dyDescent="0.25">
      <c r="B9706" s="250">
        <v>9643</v>
      </c>
      <c r="C9706" s="249">
        <v>116.82382773888021</v>
      </c>
    </row>
    <row r="9707" spans="2:3" x14ac:dyDescent="0.25">
      <c r="B9707" s="250">
        <v>9644</v>
      </c>
      <c r="C9707" s="249">
        <v>121.46602984939659</v>
      </c>
    </row>
    <row r="9708" spans="2:3" x14ac:dyDescent="0.25">
      <c r="B9708" s="250">
        <v>9645</v>
      </c>
      <c r="C9708" s="249">
        <v>98.487305801807224</v>
      </c>
    </row>
    <row r="9709" spans="2:3" x14ac:dyDescent="0.25">
      <c r="B9709" s="250">
        <v>9646</v>
      </c>
      <c r="C9709" s="249">
        <v>109.68579022050406</v>
      </c>
    </row>
    <row r="9710" spans="2:3" x14ac:dyDescent="0.25">
      <c r="B9710" s="250">
        <v>9647</v>
      </c>
      <c r="C9710" s="249">
        <v>124.74742508219896</v>
      </c>
    </row>
    <row r="9711" spans="2:3" x14ac:dyDescent="0.25">
      <c r="B9711" s="250">
        <v>9648</v>
      </c>
      <c r="C9711" s="249">
        <v>148.02464923373043</v>
      </c>
    </row>
    <row r="9712" spans="2:3" x14ac:dyDescent="0.25">
      <c r="B9712" s="250">
        <v>9649</v>
      </c>
      <c r="C9712" s="249">
        <v>112.88830285908742</v>
      </c>
    </row>
    <row r="9713" spans="2:3" x14ac:dyDescent="0.25">
      <c r="B9713" s="250">
        <v>9650</v>
      </c>
      <c r="C9713" s="249">
        <v>122.13590199601269</v>
      </c>
    </row>
    <row r="9714" spans="2:3" x14ac:dyDescent="0.25">
      <c r="B9714" s="250">
        <v>9651</v>
      </c>
      <c r="C9714" s="249">
        <v>143.84059179107965</v>
      </c>
    </row>
    <row r="9715" spans="2:3" x14ac:dyDescent="0.25">
      <c r="B9715" s="250">
        <v>9652</v>
      </c>
      <c r="C9715" s="249">
        <v>116.64253052992049</v>
      </c>
    </row>
    <row r="9716" spans="2:3" x14ac:dyDescent="0.25">
      <c r="B9716" s="250">
        <v>9653</v>
      </c>
      <c r="C9716" s="249">
        <v>132.12640947426684</v>
      </c>
    </row>
    <row r="9717" spans="2:3" x14ac:dyDescent="0.25">
      <c r="B9717" s="250">
        <v>9654</v>
      </c>
      <c r="C9717" s="249">
        <v>116.51393968489364</v>
      </c>
    </row>
    <row r="9718" spans="2:3" x14ac:dyDescent="0.25">
      <c r="B9718" s="250">
        <v>9655</v>
      </c>
      <c r="C9718" s="249">
        <v>129.46764021708034</v>
      </c>
    </row>
    <row r="9719" spans="2:3" x14ac:dyDescent="0.25">
      <c r="B9719" s="250">
        <v>9656</v>
      </c>
      <c r="C9719" s="249">
        <v>104.34768778478555</v>
      </c>
    </row>
    <row r="9720" spans="2:3" x14ac:dyDescent="0.25">
      <c r="B9720" s="250">
        <v>9657</v>
      </c>
      <c r="C9720" s="249">
        <v>128.06067981506862</v>
      </c>
    </row>
    <row r="9721" spans="2:3" x14ac:dyDescent="0.25">
      <c r="B9721" s="250">
        <v>9658</v>
      </c>
      <c r="C9721" s="249">
        <v>129.61307590348343</v>
      </c>
    </row>
    <row r="9722" spans="2:3" x14ac:dyDescent="0.25">
      <c r="B9722" s="250">
        <v>9659</v>
      </c>
      <c r="C9722" s="249">
        <v>151.53874923334922</v>
      </c>
    </row>
    <row r="9723" spans="2:3" x14ac:dyDescent="0.25">
      <c r="B9723" s="250">
        <v>9660</v>
      </c>
      <c r="C9723" s="249">
        <v>84.901800242200608</v>
      </c>
    </row>
    <row r="9724" spans="2:3" x14ac:dyDescent="0.25">
      <c r="B9724" s="250">
        <v>9661</v>
      </c>
      <c r="C9724" s="249">
        <v>103.2084340475366</v>
      </c>
    </row>
    <row r="9725" spans="2:3" x14ac:dyDescent="0.25">
      <c r="B9725" s="250">
        <v>9662</v>
      </c>
      <c r="C9725" s="249">
        <v>79.707487272653765</v>
      </c>
    </row>
    <row r="9726" spans="2:3" x14ac:dyDescent="0.25">
      <c r="B9726" s="250">
        <v>9663</v>
      </c>
      <c r="C9726" s="249">
        <v>132.05880037002211</v>
      </c>
    </row>
    <row r="9727" spans="2:3" x14ac:dyDescent="0.25">
      <c r="B9727" s="250">
        <v>9664</v>
      </c>
      <c r="C9727" s="249">
        <v>133.26994790370995</v>
      </c>
    </row>
    <row r="9728" spans="2:3" x14ac:dyDescent="0.25">
      <c r="B9728" s="250">
        <v>9665</v>
      </c>
      <c r="C9728" s="249">
        <v>117.96573922666467</v>
      </c>
    </row>
    <row r="9729" spans="2:3" x14ac:dyDescent="0.25">
      <c r="B9729" s="250">
        <v>9666</v>
      </c>
      <c r="C9729" s="249">
        <v>125.78926028605139</v>
      </c>
    </row>
    <row r="9730" spans="2:3" x14ac:dyDescent="0.25">
      <c r="B9730" s="250">
        <v>9667</v>
      </c>
      <c r="C9730" s="249">
        <v>129.52330452047784</v>
      </c>
    </row>
    <row r="9731" spans="2:3" x14ac:dyDescent="0.25">
      <c r="B9731" s="250">
        <v>9668</v>
      </c>
      <c r="C9731" s="249">
        <v>104.22929715683428</v>
      </c>
    </row>
    <row r="9732" spans="2:3" x14ac:dyDescent="0.25">
      <c r="B9732" s="250">
        <v>9669</v>
      </c>
      <c r="C9732" s="249">
        <v>120.76991163422331</v>
      </c>
    </row>
    <row r="9733" spans="2:3" x14ac:dyDescent="0.25">
      <c r="B9733" s="250">
        <v>9670</v>
      </c>
      <c r="C9733" s="249">
        <v>112.79869486485168</v>
      </c>
    </row>
    <row r="9734" spans="2:3" x14ac:dyDescent="0.25">
      <c r="B9734" s="250">
        <v>9671</v>
      </c>
      <c r="C9734" s="249">
        <v>121.95831632465374</v>
      </c>
    </row>
    <row r="9735" spans="2:3" x14ac:dyDescent="0.25">
      <c r="B9735" s="250">
        <v>9672</v>
      </c>
      <c r="C9735" s="249">
        <v>101.3424815595283</v>
      </c>
    </row>
    <row r="9736" spans="2:3" x14ac:dyDescent="0.25">
      <c r="B9736" s="250">
        <v>9673</v>
      </c>
      <c r="C9736" s="249">
        <v>159.92945467061895</v>
      </c>
    </row>
    <row r="9737" spans="2:3" x14ac:dyDescent="0.25">
      <c r="B9737" s="250">
        <v>9674</v>
      </c>
      <c r="C9737" s="249">
        <v>145.27242856831936</v>
      </c>
    </row>
    <row r="9738" spans="2:3" x14ac:dyDescent="0.25">
      <c r="B9738" s="250">
        <v>9675</v>
      </c>
      <c r="C9738" s="249">
        <v>141.75007900973074</v>
      </c>
    </row>
    <row r="9739" spans="2:3" x14ac:dyDescent="0.25">
      <c r="B9739" s="250">
        <v>9676</v>
      </c>
      <c r="C9739" s="249">
        <v>133.82755059882706</v>
      </c>
    </row>
    <row r="9740" spans="2:3" x14ac:dyDescent="0.25">
      <c r="B9740" s="250">
        <v>9677</v>
      </c>
      <c r="C9740" s="249">
        <v>134.33742006583483</v>
      </c>
    </row>
    <row r="9741" spans="2:3" x14ac:dyDescent="0.25">
      <c r="B9741" s="250">
        <v>9678</v>
      </c>
      <c r="C9741" s="249">
        <v>134.83393482209868</v>
      </c>
    </row>
    <row r="9742" spans="2:3" x14ac:dyDescent="0.25">
      <c r="B9742" s="250">
        <v>9679</v>
      </c>
      <c r="C9742" s="249">
        <v>124.73440151906486</v>
      </c>
    </row>
    <row r="9743" spans="2:3" x14ac:dyDescent="0.25">
      <c r="B9743" s="250">
        <v>9680</v>
      </c>
      <c r="C9743" s="249">
        <v>93.149700894531733</v>
      </c>
    </row>
    <row r="9744" spans="2:3" x14ac:dyDescent="0.25">
      <c r="B9744" s="250">
        <v>9681</v>
      </c>
      <c r="C9744" s="249">
        <v>124.40427278912313</v>
      </c>
    </row>
    <row r="9745" spans="2:3" x14ac:dyDescent="0.25">
      <c r="B9745" s="250">
        <v>9682</v>
      </c>
      <c r="C9745" s="249">
        <v>118.71836590314089</v>
      </c>
    </row>
    <row r="9746" spans="2:3" x14ac:dyDescent="0.25">
      <c r="B9746" s="250">
        <v>9683</v>
      </c>
      <c r="C9746" s="249">
        <v>119.4218363434227</v>
      </c>
    </row>
    <row r="9747" spans="2:3" x14ac:dyDescent="0.25">
      <c r="B9747" s="250">
        <v>9684</v>
      </c>
      <c r="C9747" s="249">
        <v>99.933161447739835</v>
      </c>
    </row>
    <row r="9748" spans="2:3" x14ac:dyDescent="0.25">
      <c r="B9748" s="250">
        <v>9685</v>
      </c>
      <c r="C9748" s="249">
        <v>113.40611235468236</v>
      </c>
    </row>
    <row r="9749" spans="2:3" x14ac:dyDescent="0.25">
      <c r="B9749" s="250">
        <v>9686</v>
      </c>
      <c r="C9749" s="249">
        <v>104.1580365817872</v>
      </c>
    </row>
    <row r="9750" spans="2:3" x14ac:dyDescent="0.25">
      <c r="B9750" s="250">
        <v>9687</v>
      </c>
      <c r="C9750" s="249">
        <v>187.15010816011224</v>
      </c>
    </row>
    <row r="9751" spans="2:3" x14ac:dyDescent="0.25">
      <c r="B9751" s="250">
        <v>9688</v>
      </c>
      <c r="C9751" s="249">
        <v>123.99902230386884</v>
      </c>
    </row>
    <row r="9752" spans="2:3" x14ac:dyDescent="0.25">
      <c r="B9752" s="250">
        <v>9689</v>
      </c>
      <c r="C9752" s="249">
        <v>121.12712286276707</v>
      </c>
    </row>
    <row r="9753" spans="2:3" x14ac:dyDescent="0.25">
      <c r="B9753" s="250">
        <v>9690</v>
      </c>
      <c r="C9753" s="249">
        <v>114.65922760703455</v>
      </c>
    </row>
    <row r="9754" spans="2:3" x14ac:dyDescent="0.25">
      <c r="B9754" s="250">
        <v>9691</v>
      </c>
      <c r="C9754" s="249">
        <v>144.71476593665406</v>
      </c>
    </row>
    <row r="9755" spans="2:3" x14ac:dyDescent="0.25">
      <c r="B9755" s="250">
        <v>9692</v>
      </c>
      <c r="C9755" s="249">
        <v>147.39724807931526</v>
      </c>
    </row>
    <row r="9756" spans="2:3" x14ac:dyDescent="0.25">
      <c r="B9756" s="250">
        <v>9693</v>
      </c>
      <c r="C9756" s="249">
        <v>120.79827511869459</v>
      </c>
    </row>
    <row r="9757" spans="2:3" x14ac:dyDescent="0.25">
      <c r="B9757" s="250">
        <v>9694</v>
      </c>
      <c r="C9757" s="249">
        <v>124.12438690686973</v>
      </c>
    </row>
    <row r="9758" spans="2:3" x14ac:dyDescent="0.25">
      <c r="B9758" s="250">
        <v>9695</v>
      </c>
      <c r="C9758" s="249">
        <v>142.71111384717801</v>
      </c>
    </row>
    <row r="9759" spans="2:3" x14ac:dyDescent="0.25">
      <c r="B9759" s="250">
        <v>9696</v>
      </c>
      <c r="C9759" s="249">
        <v>138.52667310408322</v>
      </c>
    </row>
    <row r="9760" spans="2:3" x14ac:dyDescent="0.25">
      <c r="B9760" s="250">
        <v>9697</v>
      </c>
      <c r="C9760" s="249">
        <v>144.3627411602194</v>
      </c>
    </row>
    <row r="9761" spans="2:3" x14ac:dyDescent="0.25">
      <c r="B9761" s="250">
        <v>9698</v>
      </c>
      <c r="C9761" s="249">
        <v>128.16108494666281</v>
      </c>
    </row>
    <row r="9762" spans="2:3" x14ac:dyDescent="0.25">
      <c r="B9762" s="250">
        <v>9699</v>
      </c>
      <c r="C9762" s="249">
        <v>120.76296476506693</v>
      </c>
    </row>
    <row r="9763" spans="2:3" x14ac:dyDescent="0.25">
      <c r="B9763" s="250">
        <v>9700</v>
      </c>
      <c r="C9763" s="249">
        <v>119.90755017816299</v>
      </c>
    </row>
    <row r="9764" spans="2:3" x14ac:dyDescent="0.25">
      <c r="B9764" s="250">
        <v>9701</v>
      </c>
      <c r="C9764" s="249">
        <v>130.41888059832533</v>
      </c>
    </row>
    <row r="9765" spans="2:3" x14ac:dyDescent="0.25">
      <c r="B9765" s="250">
        <v>9702</v>
      </c>
      <c r="C9765" s="249">
        <v>109.58702502076062</v>
      </c>
    </row>
    <row r="9766" spans="2:3" x14ac:dyDescent="0.25">
      <c r="B9766" s="250">
        <v>9703</v>
      </c>
      <c r="C9766" s="249">
        <v>141.91642608351626</v>
      </c>
    </row>
    <row r="9767" spans="2:3" x14ac:dyDescent="0.25">
      <c r="B9767" s="250">
        <v>9704</v>
      </c>
      <c r="C9767" s="249">
        <v>102.05801158899308</v>
      </c>
    </row>
    <row r="9768" spans="2:3" x14ac:dyDescent="0.25">
      <c r="B9768" s="250">
        <v>9705</v>
      </c>
      <c r="C9768" s="249">
        <v>137.92908351193148</v>
      </c>
    </row>
    <row r="9769" spans="2:3" x14ac:dyDescent="0.25">
      <c r="B9769" s="250">
        <v>9706</v>
      </c>
      <c r="C9769" s="249">
        <v>103.50170168628796</v>
      </c>
    </row>
    <row r="9770" spans="2:3" x14ac:dyDescent="0.25">
      <c r="B9770" s="250">
        <v>9707</v>
      </c>
      <c r="C9770" s="249">
        <v>114.61824274338301</v>
      </c>
    </row>
    <row r="9771" spans="2:3" x14ac:dyDescent="0.25">
      <c r="B9771" s="250">
        <v>9708</v>
      </c>
      <c r="C9771" s="249">
        <v>124.24756690515636</v>
      </c>
    </row>
    <row r="9772" spans="2:3" x14ac:dyDescent="0.25">
      <c r="B9772" s="250">
        <v>9709</v>
      </c>
      <c r="C9772" s="249">
        <v>138.56822173433011</v>
      </c>
    </row>
    <row r="9773" spans="2:3" x14ac:dyDescent="0.25">
      <c r="B9773" s="250">
        <v>9710</v>
      </c>
      <c r="C9773" s="249">
        <v>66.294713876902435</v>
      </c>
    </row>
    <row r="9774" spans="2:3" x14ac:dyDescent="0.25">
      <c r="B9774" s="250">
        <v>9711</v>
      </c>
      <c r="C9774" s="249">
        <v>132.13419792285023</v>
      </c>
    </row>
    <row r="9775" spans="2:3" x14ac:dyDescent="0.25">
      <c r="B9775" s="250">
        <v>9712</v>
      </c>
      <c r="C9775" s="249">
        <v>154.58747848315625</v>
      </c>
    </row>
    <row r="9776" spans="2:3" x14ac:dyDescent="0.25">
      <c r="B9776" s="250">
        <v>9713</v>
      </c>
      <c r="C9776" s="249">
        <v>120.4455214461961</v>
      </c>
    </row>
    <row r="9777" spans="2:3" x14ac:dyDescent="0.25">
      <c r="B9777" s="250">
        <v>9714</v>
      </c>
      <c r="C9777" s="249">
        <v>168.83719941219871</v>
      </c>
    </row>
    <row r="9778" spans="2:3" x14ac:dyDescent="0.25">
      <c r="B9778" s="250">
        <v>9715</v>
      </c>
      <c r="C9778" s="249">
        <v>126.24778877835776</v>
      </c>
    </row>
    <row r="9779" spans="2:3" x14ac:dyDescent="0.25">
      <c r="B9779" s="250">
        <v>9716</v>
      </c>
      <c r="C9779" s="249">
        <v>130.97656917192356</v>
      </c>
    </row>
    <row r="9780" spans="2:3" x14ac:dyDescent="0.25">
      <c r="B9780" s="250">
        <v>9717</v>
      </c>
      <c r="C9780" s="249">
        <v>88.876648881312178</v>
      </c>
    </row>
    <row r="9781" spans="2:3" x14ac:dyDescent="0.25">
      <c r="B9781" s="250">
        <v>9718</v>
      </c>
      <c r="C9781" s="249">
        <v>102.33571556574191</v>
      </c>
    </row>
    <row r="9782" spans="2:3" x14ac:dyDescent="0.25">
      <c r="B9782" s="250">
        <v>9719</v>
      </c>
      <c r="C9782" s="249">
        <v>113.31720722977278</v>
      </c>
    </row>
    <row r="9783" spans="2:3" x14ac:dyDescent="0.25">
      <c r="B9783" s="250">
        <v>9720</v>
      </c>
      <c r="C9783" s="249">
        <v>134.16364077269233</v>
      </c>
    </row>
    <row r="9784" spans="2:3" x14ac:dyDescent="0.25">
      <c r="B9784" s="250">
        <v>9721</v>
      </c>
      <c r="C9784" s="249">
        <v>132.79080780831353</v>
      </c>
    </row>
    <row r="9785" spans="2:3" x14ac:dyDescent="0.25">
      <c r="B9785" s="250">
        <v>9722</v>
      </c>
      <c r="C9785" s="249">
        <v>113.99900109011243</v>
      </c>
    </row>
    <row r="9786" spans="2:3" x14ac:dyDescent="0.25">
      <c r="B9786" s="250">
        <v>9723</v>
      </c>
      <c r="C9786" s="249">
        <v>78.506824929540102</v>
      </c>
    </row>
    <row r="9787" spans="2:3" x14ac:dyDescent="0.25">
      <c r="B9787" s="250">
        <v>9724</v>
      </c>
      <c r="C9787" s="249">
        <v>112.97615789539125</v>
      </c>
    </row>
    <row r="9788" spans="2:3" x14ac:dyDescent="0.25">
      <c r="B9788" s="250">
        <v>9725</v>
      </c>
      <c r="C9788" s="249">
        <v>93.102987745851848</v>
      </c>
    </row>
    <row r="9789" spans="2:3" x14ac:dyDescent="0.25">
      <c r="B9789" s="250">
        <v>9726</v>
      </c>
      <c r="C9789" s="249">
        <v>131.87745085081701</v>
      </c>
    </row>
    <row r="9790" spans="2:3" x14ac:dyDescent="0.25">
      <c r="B9790" s="250">
        <v>9727</v>
      </c>
      <c r="C9790" s="249">
        <v>104.79451604399418</v>
      </c>
    </row>
    <row r="9791" spans="2:3" x14ac:dyDescent="0.25">
      <c r="B9791" s="250">
        <v>9728</v>
      </c>
      <c r="C9791" s="249">
        <v>144.8832096402918</v>
      </c>
    </row>
    <row r="9792" spans="2:3" x14ac:dyDescent="0.25">
      <c r="B9792" s="250">
        <v>9729</v>
      </c>
      <c r="C9792" s="249">
        <v>106.76136951537974</v>
      </c>
    </row>
    <row r="9793" spans="2:3" x14ac:dyDescent="0.25">
      <c r="B9793" s="250">
        <v>9730</v>
      </c>
      <c r="C9793" s="249">
        <v>116.50331360025196</v>
      </c>
    </row>
    <row r="9794" spans="2:3" x14ac:dyDescent="0.25">
      <c r="B9794" s="250">
        <v>9731</v>
      </c>
      <c r="C9794" s="249">
        <v>133.19218012245983</v>
      </c>
    </row>
    <row r="9795" spans="2:3" x14ac:dyDescent="0.25">
      <c r="B9795" s="250">
        <v>9732</v>
      </c>
      <c r="C9795" s="249">
        <v>137.04511950711847</v>
      </c>
    </row>
    <row r="9796" spans="2:3" x14ac:dyDescent="0.25">
      <c r="B9796" s="250">
        <v>9733</v>
      </c>
      <c r="C9796" s="249">
        <v>107.15481537029834</v>
      </c>
    </row>
    <row r="9797" spans="2:3" x14ac:dyDescent="0.25">
      <c r="B9797" s="250">
        <v>9734</v>
      </c>
      <c r="C9797" s="249">
        <v>139.24799382785096</v>
      </c>
    </row>
    <row r="9798" spans="2:3" x14ac:dyDescent="0.25">
      <c r="B9798" s="250">
        <v>9735</v>
      </c>
      <c r="C9798" s="249">
        <v>161.73943036733056</v>
      </c>
    </row>
    <row r="9799" spans="2:3" x14ac:dyDescent="0.25">
      <c r="B9799" s="250">
        <v>9736</v>
      </c>
      <c r="C9799" s="249">
        <v>156.77525128995981</v>
      </c>
    </row>
    <row r="9800" spans="2:3" x14ac:dyDescent="0.25">
      <c r="B9800" s="250">
        <v>9737</v>
      </c>
      <c r="C9800" s="249">
        <v>91.810704288697394</v>
      </c>
    </row>
    <row r="9801" spans="2:3" x14ac:dyDescent="0.25">
      <c r="B9801" s="250">
        <v>9738</v>
      </c>
      <c r="C9801" s="249">
        <v>151.36270399666225</v>
      </c>
    </row>
    <row r="9802" spans="2:3" x14ac:dyDescent="0.25">
      <c r="B9802" s="250">
        <v>9739</v>
      </c>
      <c r="C9802" s="249">
        <v>134.9187314176549</v>
      </c>
    </row>
    <row r="9803" spans="2:3" x14ac:dyDescent="0.25">
      <c r="B9803" s="250">
        <v>9740</v>
      </c>
      <c r="C9803" s="249">
        <v>140.57631430157585</v>
      </c>
    </row>
    <row r="9804" spans="2:3" x14ac:dyDescent="0.25">
      <c r="B9804" s="250">
        <v>9741</v>
      </c>
      <c r="C9804" s="249">
        <v>123.47222613423506</v>
      </c>
    </row>
    <row r="9805" spans="2:3" x14ac:dyDescent="0.25">
      <c r="B9805" s="250">
        <v>9742</v>
      </c>
      <c r="C9805" s="249">
        <v>110.01946348328123</v>
      </c>
    </row>
    <row r="9806" spans="2:3" x14ac:dyDescent="0.25">
      <c r="B9806" s="250">
        <v>9743</v>
      </c>
      <c r="C9806" s="249">
        <v>159.7917183960499</v>
      </c>
    </row>
    <row r="9807" spans="2:3" x14ac:dyDescent="0.25">
      <c r="B9807" s="250">
        <v>9744</v>
      </c>
      <c r="C9807" s="249">
        <v>128.09647772863525</v>
      </c>
    </row>
    <row r="9808" spans="2:3" x14ac:dyDescent="0.25">
      <c r="B9808" s="250">
        <v>9745</v>
      </c>
      <c r="C9808" s="249">
        <v>133.18262609813402</v>
      </c>
    </row>
    <row r="9809" spans="2:3" x14ac:dyDescent="0.25">
      <c r="B9809" s="250">
        <v>9746</v>
      </c>
      <c r="C9809" s="249">
        <v>75.549164678135782</v>
      </c>
    </row>
    <row r="9810" spans="2:3" x14ac:dyDescent="0.25">
      <c r="B9810" s="250">
        <v>9747</v>
      </c>
      <c r="C9810" s="249">
        <v>68.420193062434777</v>
      </c>
    </row>
    <row r="9811" spans="2:3" x14ac:dyDescent="0.25">
      <c r="B9811" s="250">
        <v>9748</v>
      </c>
      <c r="C9811" s="249">
        <v>115.12950249361052</v>
      </c>
    </row>
    <row r="9812" spans="2:3" x14ac:dyDescent="0.25">
      <c r="B9812" s="250">
        <v>9749</v>
      </c>
      <c r="C9812" s="249">
        <v>109.18447843263787</v>
      </c>
    </row>
    <row r="9813" spans="2:3" x14ac:dyDescent="0.25">
      <c r="B9813" s="250">
        <v>9750</v>
      </c>
      <c r="C9813" s="249">
        <v>112.0773585455162</v>
      </c>
    </row>
    <row r="9814" spans="2:3" x14ac:dyDescent="0.25">
      <c r="B9814" s="250">
        <v>9751</v>
      </c>
      <c r="C9814" s="249">
        <v>133.83475330006399</v>
      </c>
    </row>
    <row r="9815" spans="2:3" x14ac:dyDescent="0.25">
      <c r="B9815" s="250">
        <v>9752</v>
      </c>
      <c r="C9815" s="249">
        <v>112.70288037135683</v>
      </c>
    </row>
    <row r="9816" spans="2:3" x14ac:dyDescent="0.25">
      <c r="B9816" s="250">
        <v>9753</v>
      </c>
      <c r="C9816" s="249">
        <v>67.725943595085624</v>
      </c>
    </row>
    <row r="9817" spans="2:3" x14ac:dyDescent="0.25">
      <c r="B9817" s="250">
        <v>9754</v>
      </c>
      <c r="C9817" s="249">
        <v>123.69993885601392</v>
      </c>
    </row>
    <row r="9818" spans="2:3" x14ac:dyDescent="0.25">
      <c r="B9818" s="250">
        <v>9755</v>
      </c>
      <c r="C9818" s="249">
        <v>139.78584230424892</v>
      </c>
    </row>
    <row r="9819" spans="2:3" x14ac:dyDescent="0.25">
      <c r="B9819" s="250">
        <v>9756</v>
      </c>
      <c r="C9819" s="249">
        <v>64.556325554860393</v>
      </c>
    </row>
    <row r="9820" spans="2:3" x14ac:dyDescent="0.25">
      <c r="B9820" s="250">
        <v>9757</v>
      </c>
      <c r="C9820" s="249">
        <v>128.36502340048435</v>
      </c>
    </row>
    <row r="9821" spans="2:3" x14ac:dyDescent="0.25">
      <c r="B9821" s="250">
        <v>9758</v>
      </c>
      <c r="C9821" s="249">
        <v>77.357133389750558</v>
      </c>
    </row>
    <row r="9822" spans="2:3" x14ac:dyDescent="0.25">
      <c r="B9822" s="250">
        <v>9759</v>
      </c>
      <c r="C9822" s="249">
        <v>116.98833633861373</v>
      </c>
    </row>
    <row r="9823" spans="2:3" x14ac:dyDescent="0.25">
      <c r="B9823" s="250">
        <v>9760</v>
      </c>
      <c r="C9823" s="249">
        <v>134.96809527026568</v>
      </c>
    </row>
    <row r="9824" spans="2:3" x14ac:dyDescent="0.25">
      <c r="B9824" s="250">
        <v>9761</v>
      </c>
      <c r="C9824" s="249">
        <v>163.66616380911637</v>
      </c>
    </row>
    <row r="9825" spans="2:3" x14ac:dyDescent="0.25">
      <c r="B9825" s="250">
        <v>9762</v>
      </c>
      <c r="C9825" s="249">
        <v>87.570737210407898</v>
      </c>
    </row>
    <row r="9826" spans="2:3" x14ac:dyDescent="0.25">
      <c r="B9826" s="250">
        <v>9763</v>
      </c>
      <c r="C9826" s="249">
        <v>119.87437242961153</v>
      </c>
    </row>
    <row r="9827" spans="2:3" x14ac:dyDescent="0.25">
      <c r="B9827" s="250">
        <v>9764</v>
      </c>
      <c r="C9827" s="249">
        <v>72.048389415819287</v>
      </c>
    </row>
    <row r="9828" spans="2:3" x14ac:dyDescent="0.25">
      <c r="B9828" s="250">
        <v>9765</v>
      </c>
      <c r="C9828" s="249">
        <v>73.150002694175924</v>
      </c>
    </row>
    <row r="9829" spans="2:3" x14ac:dyDescent="0.25">
      <c r="B9829" s="250">
        <v>9766</v>
      </c>
      <c r="C9829" s="249">
        <v>92.814869815415932</v>
      </c>
    </row>
    <row r="9830" spans="2:3" x14ac:dyDescent="0.25">
      <c r="B9830" s="250">
        <v>9767</v>
      </c>
      <c r="C9830" s="249">
        <v>99.779138843756186</v>
      </c>
    </row>
    <row r="9831" spans="2:3" x14ac:dyDescent="0.25">
      <c r="B9831" s="250">
        <v>9768</v>
      </c>
      <c r="C9831" s="249">
        <v>131.31679048085115</v>
      </c>
    </row>
    <row r="9832" spans="2:3" x14ac:dyDescent="0.25">
      <c r="B9832" s="250">
        <v>9769</v>
      </c>
      <c r="C9832" s="249">
        <v>114.81751053686774</v>
      </c>
    </row>
    <row r="9833" spans="2:3" x14ac:dyDescent="0.25">
      <c r="B9833" s="250">
        <v>9770</v>
      </c>
      <c r="C9833" s="249">
        <v>82.943797654785271</v>
      </c>
    </row>
    <row r="9834" spans="2:3" x14ac:dyDescent="0.25">
      <c r="B9834" s="250">
        <v>9771</v>
      </c>
      <c r="C9834" s="249">
        <v>132.90874936003445</v>
      </c>
    </row>
    <row r="9835" spans="2:3" x14ac:dyDescent="0.25">
      <c r="B9835" s="250">
        <v>9772</v>
      </c>
      <c r="C9835" s="249">
        <v>169.23834790536</v>
      </c>
    </row>
    <row r="9836" spans="2:3" x14ac:dyDescent="0.25">
      <c r="B9836" s="250">
        <v>9773</v>
      </c>
      <c r="C9836" s="249">
        <v>104.14794950096069</v>
      </c>
    </row>
    <row r="9837" spans="2:3" x14ac:dyDescent="0.25">
      <c r="B9837" s="250">
        <v>9774</v>
      </c>
      <c r="C9837" s="249">
        <v>92.742970788598896</v>
      </c>
    </row>
    <row r="9838" spans="2:3" x14ac:dyDescent="0.25">
      <c r="B9838" s="250">
        <v>9775</v>
      </c>
      <c r="C9838" s="249">
        <v>124.3267985188436</v>
      </c>
    </row>
    <row r="9839" spans="2:3" x14ac:dyDescent="0.25">
      <c r="B9839" s="250">
        <v>9776</v>
      </c>
      <c r="C9839" s="249">
        <v>128.79025311460325</v>
      </c>
    </row>
    <row r="9840" spans="2:3" x14ac:dyDescent="0.25">
      <c r="B9840" s="250">
        <v>9777</v>
      </c>
      <c r="C9840" s="249">
        <v>112.56161294237134</v>
      </c>
    </row>
    <row r="9841" spans="2:3" x14ac:dyDescent="0.25">
      <c r="B9841" s="250">
        <v>9778</v>
      </c>
      <c r="C9841" s="249">
        <v>111.64237999942645</v>
      </c>
    </row>
    <row r="9842" spans="2:3" x14ac:dyDescent="0.25">
      <c r="B9842" s="250">
        <v>9779</v>
      </c>
      <c r="C9842" s="249">
        <v>113.16528699067979</v>
      </c>
    </row>
    <row r="9843" spans="2:3" x14ac:dyDescent="0.25">
      <c r="B9843" s="250">
        <v>9780</v>
      </c>
      <c r="C9843" s="249">
        <v>116.51191432636595</v>
      </c>
    </row>
    <row r="9844" spans="2:3" x14ac:dyDescent="0.25">
      <c r="B9844" s="250">
        <v>9781</v>
      </c>
      <c r="C9844" s="249">
        <v>179.6663652706365</v>
      </c>
    </row>
    <row r="9845" spans="2:3" x14ac:dyDescent="0.25">
      <c r="B9845" s="250">
        <v>9782</v>
      </c>
      <c r="C9845" s="249">
        <v>111.92718048529568</v>
      </c>
    </row>
    <row r="9846" spans="2:3" x14ac:dyDescent="0.25">
      <c r="B9846" s="250">
        <v>9783</v>
      </c>
      <c r="C9846" s="249">
        <v>179.53625193438307</v>
      </c>
    </row>
    <row r="9847" spans="2:3" x14ac:dyDescent="0.25">
      <c r="B9847" s="250">
        <v>9784</v>
      </c>
      <c r="C9847" s="249">
        <v>165.06368613299236</v>
      </c>
    </row>
    <row r="9848" spans="2:3" x14ac:dyDescent="0.25">
      <c r="B9848" s="250">
        <v>9785</v>
      </c>
      <c r="C9848" s="249">
        <v>150.45040992934005</v>
      </c>
    </row>
    <row r="9849" spans="2:3" x14ac:dyDescent="0.25">
      <c r="B9849" s="250">
        <v>9786</v>
      </c>
      <c r="C9849" s="249">
        <v>116.40147213571157</v>
      </c>
    </row>
    <row r="9850" spans="2:3" x14ac:dyDescent="0.25">
      <c r="B9850" s="250">
        <v>9787</v>
      </c>
      <c r="C9850" s="249">
        <v>140.85075155523498</v>
      </c>
    </row>
    <row r="9851" spans="2:3" x14ac:dyDescent="0.25">
      <c r="B9851" s="250">
        <v>9788</v>
      </c>
      <c r="C9851" s="249">
        <v>147.43717840740516</v>
      </c>
    </row>
    <row r="9852" spans="2:3" x14ac:dyDescent="0.25">
      <c r="B9852" s="250">
        <v>9789</v>
      </c>
      <c r="C9852" s="249">
        <v>110.15002517227315</v>
      </c>
    </row>
    <row r="9853" spans="2:3" x14ac:dyDescent="0.25">
      <c r="B9853" s="250">
        <v>9790</v>
      </c>
      <c r="C9853" s="249">
        <v>114.24761727658183</v>
      </c>
    </row>
    <row r="9854" spans="2:3" x14ac:dyDescent="0.25">
      <c r="B9854" s="250">
        <v>9791</v>
      </c>
      <c r="C9854" s="249">
        <v>187.67033880046526</v>
      </c>
    </row>
    <row r="9855" spans="2:3" x14ac:dyDescent="0.25">
      <c r="B9855" s="250">
        <v>9792</v>
      </c>
      <c r="C9855" s="249">
        <v>88.041221101360847</v>
      </c>
    </row>
    <row r="9856" spans="2:3" x14ac:dyDescent="0.25">
      <c r="B9856" s="250">
        <v>9793</v>
      </c>
      <c r="C9856" s="249">
        <v>142.66918712549915</v>
      </c>
    </row>
    <row r="9857" spans="2:3" x14ac:dyDescent="0.25">
      <c r="B9857" s="250">
        <v>9794</v>
      </c>
      <c r="C9857" s="249">
        <v>135.05620723273384</v>
      </c>
    </row>
    <row r="9858" spans="2:3" x14ac:dyDescent="0.25">
      <c r="B9858" s="250">
        <v>9795</v>
      </c>
      <c r="C9858" s="249">
        <v>149.60608784565849</v>
      </c>
    </row>
    <row r="9859" spans="2:3" x14ac:dyDescent="0.25">
      <c r="B9859" s="250">
        <v>9796</v>
      </c>
      <c r="C9859" s="249">
        <v>140.90032852578963</v>
      </c>
    </row>
    <row r="9860" spans="2:3" x14ac:dyDescent="0.25">
      <c r="B9860" s="250">
        <v>9797</v>
      </c>
      <c r="C9860" s="249">
        <v>129.57156264424003</v>
      </c>
    </row>
    <row r="9861" spans="2:3" x14ac:dyDescent="0.25">
      <c r="B9861" s="250">
        <v>9798</v>
      </c>
      <c r="C9861" s="249">
        <v>142.48168288770111</v>
      </c>
    </row>
    <row r="9862" spans="2:3" x14ac:dyDescent="0.25">
      <c r="B9862" s="250">
        <v>9799</v>
      </c>
      <c r="C9862" s="249">
        <v>126.94153222779455</v>
      </c>
    </row>
    <row r="9863" spans="2:3" x14ac:dyDescent="0.25">
      <c r="B9863" s="250">
        <v>9800</v>
      </c>
      <c r="C9863" s="249">
        <v>78.600725680021199</v>
      </c>
    </row>
    <row r="9864" spans="2:3" x14ac:dyDescent="0.25">
      <c r="B9864" s="250">
        <v>9801</v>
      </c>
      <c r="C9864" s="249">
        <v>124.14265840119798</v>
      </c>
    </row>
    <row r="9865" spans="2:3" x14ac:dyDescent="0.25">
      <c r="B9865" s="250">
        <v>9802</v>
      </c>
      <c r="C9865" s="249">
        <v>125.46429290215535</v>
      </c>
    </row>
    <row r="9866" spans="2:3" x14ac:dyDescent="0.25">
      <c r="B9866" s="250">
        <v>9803</v>
      </c>
      <c r="C9866" s="249">
        <v>131.96108007688986</v>
      </c>
    </row>
    <row r="9867" spans="2:3" x14ac:dyDescent="0.25">
      <c r="B9867" s="250">
        <v>9804</v>
      </c>
      <c r="C9867" s="249">
        <v>93.491491005895199</v>
      </c>
    </row>
    <row r="9868" spans="2:3" x14ac:dyDescent="0.25">
      <c r="B9868" s="250">
        <v>9805</v>
      </c>
      <c r="C9868" s="249">
        <v>136.68618501109532</v>
      </c>
    </row>
    <row r="9869" spans="2:3" x14ac:dyDescent="0.25">
      <c r="B9869" s="250">
        <v>9806</v>
      </c>
      <c r="C9869" s="249">
        <v>102.83600775216621</v>
      </c>
    </row>
    <row r="9870" spans="2:3" x14ac:dyDescent="0.25">
      <c r="B9870" s="250">
        <v>9807</v>
      </c>
      <c r="C9870" s="249">
        <v>110.1995806077104</v>
      </c>
    </row>
    <row r="9871" spans="2:3" x14ac:dyDescent="0.25">
      <c r="B9871" s="250">
        <v>9808</v>
      </c>
      <c r="C9871" s="249">
        <v>122.78988983957778</v>
      </c>
    </row>
    <row r="9872" spans="2:3" x14ac:dyDescent="0.25">
      <c r="B9872" s="250">
        <v>9809</v>
      </c>
      <c r="C9872" s="249">
        <v>81.786279360831173</v>
      </c>
    </row>
    <row r="9873" spans="2:3" x14ac:dyDescent="0.25">
      <c r="B9873" s="250">
        <v>9810</v>
      </c>
      <c r="C9873" s="249">
        <v>88.661079212918494</v>
      </c>
    </row>
    <row r="9874" spans="2:3" x14ac:dyDescent="0.25">
      <c r="B9874" s="250">
        <v>9811</v>
      </c>
      <c r="C9874" s="249">
        <v>109.93529448947837</v>
      </c>
    </row>
    <row r="9875" spans="2:3" x14ac:dyDescent="0.25">
      <c r="B9875" s="250">
        <v>9812</v>
      </c>
      <c r="C9875" s="249">
        <v>147.01884343171287</v>
      </c>
    </row>
    <row r="9876" spans="2:3" x14ac:dyDescent="0.25">
      <c r="B9876" s="250">
        <v>9813</v>
      </c>
      <c r="C9876" s="249">
        <v>98.562839426603233</v>
      </c>
    </row>
    <row r="9877" spans="2:3" x14ac:dyDescent="0.25">
      <c r="B9877" s="250">
        <v>9814</v>
      </c>
      <c r="C9877" s="249">
        <v>166.24074390825194</v>
      </c>
    </row>
    <row r="9878" spans="2:3" x14ac:dyDescent="0.25">
      <c r="B9878" s="250">
        <v>9815</v>
      </c>
      <c r="C9878" s="249">
        <v>122.45345048826282</v>
      </c>
    </row>
    <row r="9879" spans="2:3" x14ac:dyDescent="0.25">
      <c r="B9879" s="250">
        <v>9816</v>
      </c>
      <c r="C9879" s="249">
        <v>115.59858868571492</v>
      </c>
    </row>
    <row r="9880" spans="2:3" x14ac:dyDescent="0.25">
      <c r="B9880" s="250">
        <v>9817</v>
      </c>
      <c r="C9880" s="249">
        <v>89.421186728984168</v>
      </c>
    </row>
    <row r="9881" spans="2:3" x14ac:dyDescent="0.25">
      <c r="B9881" s="250">
        <v>9818</v>
      </c>
      <c r="C9881" s="249">
        <v>113.01764538922399</v>
      </c>
    </row>
    <row r="9882" spans="2:3" x14ac:dyDescent="0.25">
      <c r="B9882" s="250">
        <v>9819</v>
      </c>
      <c r="C9882" s="249">
        <v>81.641874646053836</v>
      </c>
    </row>
    <row r="9883" spans="2:3" x14ac:dyDescent="0.25">
      <c r="B9883" s="250">
        <v>9820</v>
      </c>
      <c r="C9883" s="249">
        <v>102.32832181287264</v>
      </c>
    </row>
    <row r="9884" spans="2:3" x14ac:dyDescent="0.25">
      <c r="B9884" s="250">
        <v>9821</v>
      </c>
      <c r="C9884" s="249">
        <v>130.0652156478908</v>
      </c>
    </row>
    <row r="9885" spans="2:3" x14ac:dyDescent="0.25">
      <c r="B9885" s="250">
        <v>9822</v>
      </c>
      <c r="C9885" s="249">
        <v>118.44594105767844</v>
      </c>
    </row>
    <row r="9886" spans="2:3" x14ac:dyDescent="0.25">
      <c r="B9886" s="250">
        <v>9823</v>
      </c>
      <c r="C9886" s="249">
        <v>156.31469799555646</v>
      </c>
    </row>
    <row r="9887" spans="2:3" x14ac:dyDescent="0.25">
      <c r="B9887" s="250">
        <v>9824</v>
      </c>
      <c r="C9887" s="249">
        <v>133.81774973612406</v>
      </c>
    </row>
    <row r="9888" spans="2:3" x14ac:dyDescent="0.25">
      <c r="B9888" s="250">
        <v>9825</v>
      </c>
      <c r="C9888" s="249">
        <v>131.22110627375324</v>
      </c>
    </row>
    <row r="9889" spans="2:3" x14ac:dyDescent="0.25">
      <c r="B9889" s="250">
        <v>9826</v>
      </c>
      <c r="C9889" s="249">
        <v>124.5765896245845</v>
      </c>
    </row>
    <row r="9890" spans="2:3" x14ac:dyDescent="0.25">
      <c r="B9890" s="250">
        <v>9827</v>
      </c>
      <c r="C9890" s="249">
        <v>126.25638444328037</v>
      </c>
    </row>
    <row r="9891" spans="2:3" x14ac:dyDescent="0.25">
      <c r="B9891" s="250">
        <v>9828</v>
      </c>
      <c r="C9891" s="249">
        <v>103.72643647257991</v>
      </c>
    </row>
    <row r="9892" spans="2:3" x14ac:dyDescent="0.25">
      <c r="B9892" s="250">
        <v>9829</v>
      </c>
      <c r="C9892" s="249">
        <v>151.91250541314673</v>
      </c>
    </row>
    <row r="9893" spans="2:3" x14ac:dyDescent="0.25">
      <c r="B9893" s="250">
        <v>9830</v>
      </c>
      <c r="C9893" s="249">
        <v>156.81590819884329</v>
      </c>
    </row>
    <row r="9894" spans="2:3" x14ac:dyDescent="0.25">
      <c r="B9894" s="250">
        <v>9831</v>
      </c>
      <c r="C9894" s="249">
        <v>126.50120204324305</v>
      </c>
    </row>
    <row r="9895" spans="2:3" x14ac:dyDescent="0.25">
      <c r="B9895" s="250">
        <v>9832</v>
      </c>
      <c r="C9895" s="249">
        <v>144.65020866838148</v>
      </c>
    </row>
    <row r="9896" spans="2:3" x14ac:dyDescent="0.25">
      <c r="B9896" s="250">
        <v>9833</v>
      </c>
      <c r="C9896" s="249">
        <v>163.36880728323183</v>
      </c>
    </row>
    <row r="9897" spans="2:3" x14ac:dyDescent="0.25">
      <c r="B9897" s="250">
        <v>9834</v>
      </c>
      <c r="C9897" s="249">
        <v>96.949588141454598</v>
      </c>
    </row>
    <row r="9898" spans="2:3" x14ac:dyDescent="0.25">
      <c r="B9898" s="250">
        <v>9835</v>
      </c>
      <c r="C9898" s="249">
        <v>152.740162317504</v>
      </c>
    </row>
    <row r="9899" spans="2:3" x14ac:dyDescent="0.25">
      <c r="B9899" s="250">
        <v>9836</v>
      </c>
      <c r="C9899" s="249">
        <v>135.65037395722914</v>
      </c>
    </row>
    <row r="9900" spans="2:3" x14ac:dyDescent="0.25">
      <c r="B9900" s="250">
        <v>9837</v>
      </c>
      <c r="C9900" s="249">
        <v>123.69837781621254</v>
      </c>
    </row>
    <row r="9901" spans="2:3" x14ac:dyDescent="0.25">
      <c r="B9901" s="250">
        <v>9838</v>
      </c>
      <c r="C9901" s="249">
        <v>86.270186744024613</v>
      </c>
    </row>
    <row r="9902" spans="2:3" x14ac:dyDescent="0.25">
      <c r="B9902" s="250">
        <v>9839</v>
      </c>
      <c r="C9902" s="249">
        <v>137.78970870573289</v>
      </c>
    </row>
    <row r="9903" spans="2:3" x14ac:dyDescent="0.25">
      <c r="B9903" s="250">
        <v>9840</v>
      </c>
      <c r="C9903" s="249">
        <v>122.85070782460322</v>
      </c>
    </row>
    <row r="9904" spans="2:3" x14ac:dyDescent="0.25">
      <c r="B9904" s="250">
        <v>9841</v>
      </c>
      <c r="C9904" s="249">
        <v>92.299699721945942</v>
      </c>
    </row>
    <row r="9905" spans="2:3" x14ac:dyDescent="0.25">
      <c r="B9905" s="250">
        <v>9842</v>
      </c>
      <c r="C9905" s="249">
        <v>88.269774636349496</v>
      </c>
    </row>
    <row r="9906" spans="2:3" x14ac:dyDescent="0.25">
      <c r="B9906" s="250">
        <v>9843</v>
      </c>
      <c r="C9906" s="249">
        <v>71.21918954308191</v>
      </c>
    </row>
    <row r="9907" spans="2:3" x14ac:dyDescent="0.25">
      <c r="B9907" s="250">
        <v>9844</v>
      </c>
      <c r="C9907" s="249">
        <v>131.38479122567523</v>
      </c>
    </row>
    <row r="9908" spans="2:3" x14ac:dyDescent="0.25">
      <c r="B9908" s="250">
        <v>9845</v>
      </c>
      <c r="C9908" s="249">
        <v>127.4226971770608</v>
      </c>
    </row>
    <row r="9909" spans="2:3" x14ac:dyDescent="0.25">
      <c r="B9909" s="250">
        <v>9846</v>
      </c>
      <c r="C9909" s="249">
        <v>117.78642792353345</v>
      </c>
    </row>
    <row r="9910" spans="2:3" x14ac:dyDescent="0.25">
      <c r="B9910" s="250">
        <v>9847</v>
      </c>
      <c r="C9910" s="249">
        <v>141.82706757537355</v>
      </c>
    </row>
    <row r="9911" spans="2:3" x14ac:dyDescent="0.25">
      <c r="B9911" s="250">
        <v>9848</v>
      </c>
      <c r="C9911" s="249">
        <v>159.68726446306431</v>
      </c>
    </row>
    <row r="9912" spans="2:3" x14ac:dyDescent="0.25">
      <c r="B9912" s="250">
        <v>9849</v>
      </c>
      <c r="C9912" s="249">
        <v>120.9994072206852</v>
      </c>
    </row>
    <row r="9913" spans="2:3" x14ac:dyDescent="0.25">
      <c r="B9913" s="250">
        <v>9850</v>
      </c>
      <c r="C9913" s="249">
        <v>108.40361473346077</v>
      </c>
    </row>
    <row r="9914" spans="2:3" x14ac:dyDescent="0.25">
      <c r="B9914" s="250">
        <v>9851</v>
      </c>
      <c r="C9914" s="249">
        <v>115.06243728150378</v>
      </c>
    </row>
    <row r="9915" spans="2:3" x14ac:dyDescent="0.25">
      <c r="B9915" s="250">
        <v>9852</v>
      </c>
      <c r="C9915" s="249">
        <v>134.136994099161</v>
      </c>
    </row>
    <row r="9916" spans="2:3" x14ac:dyDescent="0.25">
      <c r="B9916" s="250">
        <v>9853</v>
      </c>
      <c r="C9916" s="249">
        <v>107.63847200609773</v>
      </c>
    </row>
    <row r="9917" spans="2:3" x14ac:dyDescent="0.25">
      <c r="B9917" s="250">
        <v>9854</v>
      </c>
      <c r="C9917" s="249">
        <v>102.24914750039548</v>
      </c>
    </row>
    <row r="9918" spans="2:3" x14ac:dyDescent="0.25">
      <c r="B9918" s="250">
        <v>9855</v>
      </c>
      <c r="C9918" s="249">
        <v>140.16526894563737</v>
      </c>
    </row>
    <row r="9919" spans="2:3" x14ac:dyDescent="0.25">
      <c r="B9919" s="250">
        <v>9856</v>
      </c>
      <c r="C9919" s="249">
        <v>108.33003107625632</v>
      </c>
    </row>
    <row r="9920" spans="2:3" x14ac:dyDescent="0.25">
      <c r="B9920" s="250">
        <v>9857</v>
      </c>
      <c r="C9920" s="249">
        <v>89.000000762871537</v>
      </c>
    </row>
    <row r="9921" spans="2:3" x14ac:dyDescent="0.25">
      <c r="B9921" s="250">
        <v>9858</v>
      </c>
      <c r="C9921" s="249">
        <v>131.25583232895016</v>
      </c>
    </row>
    <row r="9922" spans="2:3" x14ac:dyDescent="0.25">
      <c r="B9922" s="250">
        <v>9859</v>
      </c>
      <c r="C9922" s="249">
        <v>86.090042257181508</v>
      </c>
    </row>
    <row r="9923" spans="2:3" x14ac:dyDescent="0.25">
      <c r="B9923" s="250">
        <v>9860</v>
      </c>
      <c r="C9923" s="249">
        <v>100.019503024195</v>
      </c>
    </row>
    <row r="9924" spans="2:3" x14ac:dyDescent="0.25">
      <c r="B9924" s="250">
        <v>9861</v>
      </c>
      <c r="C9924" s="249">
        <v>118.51722006862363</v>
      </c>
    </row>
    <row r="9925" spans="2:3" x14ac:dyDescent="0.25">
      <c r="B9925" s="250">
        <v>9862</v>
      </c>
      <c r="C9925" s="249">
        <v>117.81624843854344</v>
      </c>
    </row>
    <row r="9926" spans="2:3" x14ac:dyDescent="0.25">
      <c r="B9926" s="250">
        <v>9863</v>
      </c>
      <c r="C9926" s="249">
        <v>117.17402348933531</v>
      </c>
    </row>
    <row r="9927" spans="2:3" x14ac:dyDescent="0.25">
      <c r="B9927" s="250">
        <v>9864</v>
      </c>
      <c r="C9927" s="249">
        <v>85.55928569379428</v>
      </c>
    </row>
    <row r="9928" spans="2:3" x14ac:dyDescent="0.25">
      <c r="B9928" s="250">
        <v>9865</v>
      </c>
      <c r="C9928" s="249">
        <v>126.95110903335221</v>
      </c>
    </row>
    <row r="9929" spans="2:3" x14ac:dyDescent="0.25">
      <c r="B9929" s="250">
        <v>9866</v>
      </c>
      <c r="C9929" s="249">
        <v>109.60041959836286</v>
      </c>
    </row>
    <row r="9930" spans="2:3" x14ac:dyDescent="0.25">
      <c r="B9930" s="250">
        <v>9867</v>
      </c>
      <c r="C9930" s="249">
        <v>110.78691931091529</v>
      </c>
    </row>
    <row r="9931" spans="2:3" x14ac:dyDescent="0.25">
      <c r="B9931" s="250">
        <v>9868</v>
      </c>
      <c r="C9931" s="249">
        <v>71.577776933695333</v>
      </c>
    </row>
    <row r="9932" spans="2:3" x14ac:dyDescent="0.25">
      <c r="B9932" s="250">
        <v>9869</v>
      </c>
      <c r="C9932" s="249">
        <v>82.216118643051857</v>
      </c>
    </row>
    <row r="9933" spans="2:3" x14ac:dyDescent="0.25">
      <c r="B9933" s="250">
        <v>9870</v>
      </c>
      <c r="C9933" s="249">
        <v>98.937993698292217</v>
      </c>
    </row>
    <row r="9934" spans="2:3" x14ac:dyDescent="0.25">
      <c r="B9934" s="250">
        <v>9871</v>
      </c>
      <c r="C9934" s="249">
        <v>157.01059066420527</v>
      </c>
    </row>
    <row r="9935" spans="2:3" x14ac:dyDescent="0.25">
      <c r="B9935" s="250">
        <v>9872</v>
      </c>
      <c r="C9935" s="249">
        <v>96.761425457414731</v>
      </c>
    </row>
    <row r="9936" spans="2:3" x14ac:dyDescent="0.25">
      <c r="B9936" s="250">
        <v>9873</v>
      </c>
      <c r="C9936" s="249">
        <v>88.714282246237104</v>
      </c>
    </row>
    <row r="9937" spans="2:3" x14ac:dyDescent="0.25">
      <c r="B9937" s="250">
        <v>9874</v>
      </c>
      <c r="C9937" s="249">
        <v>152.30835785635895</v>
      </c>
    </row>
    <row r="9938" spans="2:3" x14ac:dyDescent="0.25">
      <c r="B9938" s="250">
        <v>9875</v>
      </c>
      <c r="C9938" s="249">
        <v>137.39767955650825</v>
      </c>
    </row>
    <row r="9939" spans="2:3" x14ac:dyDescent="0.25">
      <c r="B9939" s="250">
        <v>9876</v>
      </c>
      <c r="C9939" s="249">
        <v>118.12176830811347</v>
      </c>
    </row>
    <row r="9940" spans="2:3" x14ac:dyDescent="0.25">
      <c r="B9940" s="250">
        <v>9877</v>
      </c>
      <c r="C9940" s="249">
        <v>145.92582965273101</v>
      </c>
    </row>
    <row r="9941" spans="2:3" x14ac:dyDescent="0.25">
      <c r="B9941" s="250">
        <v>9878</v>
      </c>
      <c r="C9941" s="249">
        <v>135.72018050280101</v>
      </c>
    </row>
    <row r="9942" spans="2:3" x14ac:dyDescent="0.25">
      <c r="B9942" s="250">
        <v>9879</v>
      </c>
      <c r="C9942" s="249">
        <v>91.94805916055671</v>
      </c>
    </row>
    <row r="9943" spans="2:3" x14ac:dyDescent="0.25">
      <c r="B9943" s="250">
        <v>9880</v>
      </c>
      <c r="C9943" s="249">
        <v>147.12089584847487</v>
      </c>
    </row>
    <row r="9944" spans="2:3" x14ac:dyDescent="0.25">
      <c r="B9944" s="250">
        <v>9881</v>
      </c>
      <c r="C9944" s="249">
        <v>138.11286148449418</v>
      </c>
    </row>
    <row r="9945" spans="2:3" x14ac:dyDescent="0.25">
      <c r="B9945" s="250">
        <v>9882</v>
      </c>
      <c r="C9945" s="249">
        <v>98.176383569254767</v>
      </c>
    </row>
    <row r="9946" spans="2:3" x14ac:dyDescent="0.25">
      <c r="B9946" s="250">
        <v>9883</v>
      </c>
      <c r="C9946" s="249">
        <v>126.04932881990656</v>
      </c>
    </row>
    <row r="9947" spans="2:3" x14ac:dyDescent="0.25">
      <c r="B9947" s="250">
        <v>9884</v>
      </c>
      <c r="C9947" s="249">
        <v>52.250346003703228</v>
      </c>
    </row>
    <row r="9948" spans="2:3" x14ac:dyDescent="0.25">
      <c r="B9948" s="250">
        <v>9885</v>
      </c>
      <c r="C9948" s="249">
        <v>103.4745540924887</v>
      </c>
    </row>
    <row r="9949" spans="2:3" x14ac:dyDescent="0.25">
      <c r="B9949" s="250">
        <v>9886</v>
      </c>
      <c r="C9949" s="249">
        <v>111.94568286657548</v>
      </c>
    </row>
    <row r="9950" spans="2:3" x14ac:dyDescent="0.25">
      <c r="B9950" s="250">
        <v>9887</v>
      </c>
      <c r="C9950" s="249">
        <v>106.49441012112862</v>
      </c>
    </row>
    <row r="9951" spans="2:3" x14ac:dyDescent="0.25">
      <c r="B9951" s="250">
        <v>9888</v>
      </c>
      <c r="C9951" s="249">
        <v>113.17887411127387</v>
      </c>
    </row>
    <row r="9952" spans="2:3" x14ac:dyDescent="0.25">
      <c r="B9952" s="250">
        <v>9889</v>
      </c>
      <c r="C9952" s="249">
        <v>89.13089103020782</v>
      </c>
    </row>
    <row r="9953" spans="2:3" x14ac:dyDescent="0.25">
      <c r="B9953" s="250">
        <v>9890</v>
      </c>
      <c r="C9953" s="249">
        <v>86.764298760792173</v>
      </c>
    </row>
    <row r="9954" spans="2:3" x14ac:dyDescent="0.25">
      <c r="B9954" s="250">
        <v>9891</v>
      </c>
      <c r="C9954" s="249">
        <v>132.34897652055764</v>
      </c>
    </row>
    <row r="9955" spans="2:3" x14ac:dyDescent="0.25">
      <c r="B9955" s="250">
        <v>9892</v>
      </c>
      <c r="C9955" s="249">
        <v>121.75578394886124</v>
      </c>
    </row>
    <row r="9956" spans="2:3" x14ac:dyDescent="0.25">
      <c r="B9956" s="250">
        <v>9893</v>
      </c>
      <c r="C9956" s="249">
        <v>117.79324301773003</v>
      </c>
    </row>
    <row r="9957" spans="2:3" x14ac:dyDescent="0.25">
      <c r="B9957" s="250">
        <v>9894</v>
      </c>
      <c r="C9957" s="249">
        <v>104.08535120387731</v>
      </c>
    </row>
    <row r="9958" spans="2:3" x14ac:dyDescent="0.25">
      <c r="B9958" s="250">
        <v>9895</v>
      </c>
      <c r="C9958" s="249">
        <v>98.458554484111133</v>
      </c>
    </row>
    <row r="9959" spans="2:3" x14ac:dyDescent="0.25">
      <c r="B9959" s="250">
        <v>9896</v>
      </c>
      <c r="C9959" s="249">
        <v>91.094093692840971</v>
      </c>
    </row>
    <row r="9960" spans="2:3" x14ac:dyDescent="0.25">
      <c r="B9960" s="250">
        <v>9897</v>
      </c>
      <c r="C9960" s="249">
        <v>125.34562669589707</v>
      </c>
    </row>
    <row r="9961" spans="2:3" x14ac:dyDescent="0.25">
      <c r="B9961" s="250">
        <v>9898</v>
      </c>
      <c r="C9961" s="249">
        <v>104.67521650464971</v>
      </c>
    </row>
    <row r="9962" spans="2:3" x14ac:dyDescent="0.25">
      <c r="B9962" s="250">
        <v>9899</v>
      </c>
      <c r="C9962" s="249">
        <v>121.69872710256139</v>
      </c>
    </row>
    <row r="9963" spans="2:3" x14ac:dyDescent="0.25">
      <c r="B9963" s="250">
        <v>9900</v>
      </c>
      <c r="C9963" s="249">
        <v>147.55349831510634</v>
      </c>
    </row>
    <row r="9964" spans="2:3" x14ac:dyDescent="0.25">
      <c r="B9964" s="250">
        <v>9901</v>
      </c>
      <c r="C9964" s="249">
        <v>88.522811914499584</v>
      </c>
    </row>
    <row r="9965" spans="2:3" x14ac:dyDescent="0.25">
      <c r="B9965" s="250">
        <v>9902</v>
      </c>
      <c r="C9965" s="249">
        <v>134.22625225325646</v>
      </c>
    </row>
    <row r="9966" spans="2:3" x14ac:dyDescent="0.25">
      <c r="B9966" s="250">
        <v>9903</v>
      </c>
      <c r="C9966" s="249">
        <v>147.397979216832</v>
      </c>
    </row>
    <row r="9967" spans="2:3" x14ac:dyDescent="0.25">
      <c r="B9967" s="250">
        <v>9904</v>
      </c>
      <c r="C9967" s="249">
        <v>98.464766270878997</v>
      </c>
    </row>
    <row r="9968" spans="2:3" x14ac:dyDescent="0.25">
      <c r="B9968" s="250">
        <v>9905</v>
      </c>
      <c r="C9968" s="249">
        <v>71.93201775640236</v>
      </c>
    </row>
    <row r="9969" spans="2:3" x14ac:dyDescent="0.25">
      <c r="B9969" s="250">
        <v>9906</v>
      </c>
      <c r="C9969" s="249">
        <v>165.93401127489022</v>
      </c>
    </row>
    <row r="9970" spans="2:3" x14ac:dyDescent="0.25">
      <c r="B9970" s="250">
        <v>9907</v>
      </c>
      <c r="C9970" s="249">
        <v>65.281667219031704</v>
      </c>
    </row>
    <row r="9971" spans="2:3" x14ac:dyDescent="0.25">
      <c r="B9971" s="250">
        <v>9908</v>
      </c>
      <c r="C9971" s="249">
        <v>127.02058886427615</v>
      </c>
    </row>
    <row r="9972" spans="2:3" x14ac:dyDescent="0.25">
      <c r="B9972" s="250">
        <v>9909</v>
      </c>
      <c r="C9972" s="249">
        <v>112.41837094132309</v>
      </c>
    </row>
    <row r="9973" spans="2:3" x14ac:dyDescent="0.25">
      <c r="B9973" s="250">
        <v>9910</v>
      </c>
      <c r="C9973" s="249">
        <v>131.70509588347255</v>
      </c>
    </row>
    <row r="9974" spans="2:3" x14ac:dyDescent="0.25">
      <c r="B9974" s="250">
        <v>9911</v>
      </c>
      <c r="C9974" s="249">
        <v>90.501740809728773</v>
      </c>
    </row>
    <row r="9975" spans="2:3" x14ac:dyDescent="0.25">
      <c r="B9975" s="250">
        <v>9912</v>
      </c>
      <c r="C9975" s="249">
        <v>90.052132065038307</v>
      </c>
    </row>
    <row r="9976" spans="2:3" x14ac:dyDescent="0.25">
      <c r="B9976" s="250">
        <v>9913</v>
      </c>
      <c r="C9976" s="249">
        <v>147.74068139079293</v>
      </c>
    </row>
    <row r="9977" spans="2:3" x14ac:dyDescent="0.25">
      <c r="B9977" s="250">
        <v>9914</v>
      </c>
      <c r="C9977" s="249">
        <v>142.07628466775287</v>
      </c>
    </row>
    <row r="9978" spans="2:3" x14ac:dyDescent="0.25">
      <c r="B9978" s="250">
        <v>9915</v>
      </c>
      <c r="C9978" s="249">
        <v>138.8083134261903</v>
      </c>
    </row>
    <row r="9979" spans="2:3" x14ac:dyDescent="0.25">
      <c r="B9979" s="250">
        <v>9916</v>
      </c>
      <c r="C9979" s="249">
        <v>98.635303962608234</v>
      </c>
    </row>
    <row r="9980" spans="2:3" x14ac:dyDescent="0.25">
      <c r="B9980" s="250">
        <v>9917</v>
      </c>
      <c r="C9980" s="249">
        <v>140.94139452209802</v>
      </c>
    </row>
    <row r="9981" spans="2:3" x14ac:dyDescent="0.25">
      <c r="B9981" s="250">
        <v>9918</v>
      </c>
      <c r="C9981" s="249">
        <v>112.82656489413239</v>
      </c>
    </row>
    <row r="9982" spans="2:3" x14ac:dyDescent="0.25">
      <c r="B9982" s="250">
        <v>9919</v>
      </c>
      <c r="C9982" s="249">
        <v>125.50076463930795</v>
      </c>
    </row>
    <row r="9983" spans="2:3" x14ac:dyDescent="0.25">
      <c r="B9983" s="250">
        <v>9920</v>
      </c>
      <c r="C9983" s="249">
        <v>71.458974985691157</v>
      </c>
    </row>
    <row r="9984" spans="2:3" x14ac:dyDescent="0.25">
      <c r="B9984" s="250">
        <v>9921</v>
      </c>
      <c r="C9984" s="249">
        <v>128.26380838392828</v>
      </c>
    </row>
    <row r="9985" spans="2:3" x14ac:dyDescent="0.25">
      <c r="B9985" s="250">
        <v>9922</v>
      </c>
      <c r="C9985" s="249">
        <v>129.4587172576469</v>
      </c>
    </row>
    <row r="9986" spans="2:3" x14ac:dyDescent="0.25">
      <c r="B9986" s="250">
        <v>9923</v>
      </c>
      <c r="C9986" s="249">
        <v>106.78639507682374</v>
      </c>
    </row>
    <row r="9987" spans="2:3" x14ac:dyDescent="0.25">
      <c r="B9987" s="250">
        <v>9924</v>
      </c>
      <c r="C9987" s="249">
        <v>148.95143361707991</v>
      </c>
    </row>
    <row r="9988" spans="2:3" x14ac:dyDescent="0.25">
      <c r="B9988" s="250">
        <v>9925</v>
      </c>
      <c r="C9988" s="249">
        <v>88.444022756541656</v>
      </c>
    </row>
    <row r="9989" spans="2:3" x14ac:dyDescent="0.25">
      <c r="B9989" s="250">
        <v>9926</v>
      </c>
      <c r="C9989" s="249">
        <v>121.10771379218576</v>
      </c>
    </row>
    <row r="9990" spans="2:3" x14ac:dyDescent="0.25">
      <c r="B9990" s="250">
        <v>9927</v>
      </c>
      <c r="C9990" s="249">
        <v>100.40337269977314</v>
      </c>
    </row>
    <row r="9991" spans="2:3" x14ac:dyDescent="0.25">
      <c r="B9991" s="250">
        <v>9928</v>
      </c>
      <c r="C9991" s="249">
        <v>144.78463466849388</v>
      </c>
    </row>
    <row r="9992" spans="2:3" x14ac:dyDescent="0.25">
      <c r="B9992" s="250">
        <v>9929</v>
      </c>
      <c r="C9992" s="249">
        <v>98.174726899711118</v>
      </c>
    </row>
    <row r="9993" spans="2:3" x14ac:dyDescent="0.25">
      <c r="B9993" s="250">
        <v>9930</v>
      </c>
      <c r="C9993" s="249">
        <v>124.35906273369403</v>
      </c>
    </row>
    <row r="9994" spans="2:3" x14ac:dyDescent="0.25">
      <c r="B9994" s="250">
        <v>9931</v>
      </c>
      <c r="C9994" s="249">
        <v>87.284000103877304</v>
      </c>
    </row>
    <row r="9995" spans="2:3" x14ac:dyDescent="0.25">
      <c r="B9995" s="250">
        <v>9932</v>
      </c>
      <c r="C9995" s="249">
        <v>96.109819631599763</v>
      </c>
    </row>
    <row r="9996" spans="2:3" x14ac:dyDescent="0.25">
      <c r="B9996" s="250">
        <v>9933</v>
      </c>
      <c r="C9996" s="249">
        <v>107.0051952974203</v>
      </c>
    </row>
    <row r="9997" spans="2:3" x14ac:dyDescent="0.25">
      <c r="B9997" s="250">
        <v>9934</v>
      </c>
      <c r="C9997" s="249">
        <v>141.08386497139</v>
      </c>
    </row>
    <row r="9998" spans="2:3" x14ac:dyDescent="0.25">
      <c r="B9998" s="250">
        <v>9935</v>
      </c>
      <c r="C9998" s="249">
        <v>107.007589311858</v>
      </c>
    </row>
    <row r="9999" spans="2:3" x14ac:dyDescent="0.25">
      <c r="B9999" s="250">
        <v>9936</v>
      </c>
      <c r="C9999" s="249">
        <v>116.00348339485797</v>
      </c>
    </row>
    <row r="10000" spans="2:3" x14ac:dyDescent="0.25">
      <c r="B10000" s="250">
        <v>9937</v>
      </c>
      <c r="C10000" s="249">
        <v>129.1131721985156</v>
      </c>
    </row>
    <row r="10001" spans="2:3" x14ac:dyDescent="0.25">
      <c r="B10001" s="250">
        <v>9938</v>
      </c>
      <c r="C10001" s="249">
        <v>88.131102789078227</v>
      </c>
    </row>
    <row r="10002" spans="2:3" x14ac:dyDescent="0.25">
      <c r="B10002" s="250">
        <v>9939</v>
      </c>
      <c r="C10002" s="249">
        <v>146.09548415244655</v>
      </c>
    </row>
    <row r="10003" spans="2:3" x14ac:dyDescent="0.25">
      <c r="B10003" s="250">
        <v>9940</v>
      </c>
      <c r="C10003" s="249">
        <v>111.42068809913606</v>
      </c>
    </row>
    <row r="10004" spans="2:3" x14ac:dyDescent="0.25">
      <c r="B10004" s="250">
        <v>9941</v>
      </c>
      <c r="C10004" s="249">
        <v>106.37933584072995</v>
      </c>
    </row>
    <row r="10005" spans="2:3" x14ac:dyDescent="0.25">
      <c r="B10005" s="250">
        <v>9942</v>
      </c>
      <c r="C10005" s="249">
        <v>117.21238058993895</v>
      </c>
    </row>
    <row r="10006" spans="2:3" x14ac:dyDescent="0.25">
      <c r="B10006" s="250">
        <v>9943</v>
      </c>
      <c r="C10006" s="249">
        <v>128.52416436349867</v>
      </c>
    </row>
    <row r="10007" spans="2:3" x14ac:dyDescent="0.25">
      <c r="B10007" s="250">
        <v>9944</v>
      </c>
      <c r="C10007" s="249">
        <v>109.80769099797784</v>
      </c>
    </row>
    <row r="10008" spans="2:3" x14ac:dyDescent="0.25">
      <c r="B10008" s="250">
        <v>9945</v>
      </c>
      <c r="C10008" s="249">
        <v>116.62072897333495</v>
      </c>
    </row>
    <row r="10009" spans="2:3" x14ac:dyDescent="0.25">
      <c r="B10009" s="250">
        <v>9946</v>
      </c>
      <c r="C10009" s="249">
        <v>113.15081783734657</v>
      </c>
    </row>
    <row r="10010" spans="2:3" x14ac:dyDescent="0.25">
      <c r="B10010" s="250">
        <v>9947</v>
      </c>
      <c r="C10010" s="249">
        <v>114.02905333468998</v>
      </c>
    </row>
    <row r="10011" spans="2:3" x14ac:dyDescent="0.25">
      <c r="B10011" s="250">
        <v>9948</v>
      </c>
      <c r="C10011" s="249">
        <v>145.21635497346023</v>
      </c>
    </row>
    <row r="10012" spans="2:3" x14ac:dyDescent="0.25">
      <c r="B10012" s="250">
        <v>9949</v>
      </c>
      <c r="C10012" s="249">
        <v>112.02373675634642</v>
      </c>
    </row>
    <row r="10013" spans="2:3" x14ac:dyDescent="0.25">
      <c r="B10013" s="250">
        <v>9950</v>
      </c>
      <c r="C10013" s="249">
        <v>114.28099320764737</v>
      </c>
    </row>
    <row r="10014" spans="2:3" x14ac:dyDescent="0.25">
      <c r="B10014" s="250">
        <v>9951</v>
      </c>
      <c r="C10014" s="249">
        <v>70.278033043301122</v>
      </c>
    </row>
    <row r="10015" spans="2:3" x14ac:dyDescent="0.25">
      <c r="B10015" s="250">
        <v>9952</v>
      </c>
      <c r="C10015" s="249">
        <v>116.60007536232631</v>
      </c>
    </row>
    <row r="10016" spans="2:3" x14ac:dyDescent="0.25">
      <c r="B10016" s="250">
        <v>9953</v>
      </c>
      <c r="C10016" s="249">
        <v>108.8307980539883</v>
      </c>
    </row>
    <row r="10017" spans="2:3" x14ac:dyDescent="0.25">
      <c r="B10017" s="250">
        <v>9954</v>
      </c>
      <c r="C10017" s="249">
        <v>88.098739593377971</v>
      </c>
    </row>
    <row r="10018" spans="2:3" x14ac:dyDescent="0.25">
      <c r="B10018" s="250">
        <v>9955</v>
      </c>
      <c r="C10018" s="249">
        <v>124.9099711600536</v>
      </c>
    </row>
    <row r="10019" spans="2:3" x14ac:dyDescent="0.25">
      <c r="B10019" s="250">
        <v>9956</v>
      </c>
      <c r="C10019" s="249">
        <v>80.677454754528952</v>
      </c>
    </row>
    <row r="10020" spans="2:3" x14ac:dyDescent="0.25">
      <c r="B10020" s="250">
        <v>9957</v>
      </c>
      <c r="C10020" s="249">
        <v>152.594466927745</v>
      </c>
    </row>
    <row r="10021" spans="2:3" x14ac:dyDescent="0.25">
      <c r="B10021" s="250">
        <v>9958</v>
      </c>
      <c r="C10021" s="249">
        <v>147.84273045722193</v>
      </c>
    </row>
    <row r="10022" spans="2:3" x14ac:dyDescent="0.25">
      <c r="B10022" s="250">
        <v>9959</v>
      </c>
      <c r="C10022" s="249">
        <v>137.6028173514039</v>
      </c>
    </row>
    <row r="10023" spans="2:3" x14ac:dyDescent="0.25">
      <c r="B10023" s="250">
        <v>9960</v>
      </c>
      <c r="C10023" s="249">
        <v>139.87037383427042</v>
      </c>
    </row>
    <row r="10024" spans="2:3" x14ac:dyDescent="0.25">
      <c r="B10024" s="250">
        <v>9961</v>
      </c>
      <c r="C10024" s="249">
        <v>85.902990669043561</v>
      </c>
    </row>
    <row r="10025" spans="2:3" x14ac:dyDescent="0.25">
      <c r="B10025" s="250">
        <v>9962</v>
      </c>
      <c r="C10025" s="249">
        <v>123.870197541552</v>
      </c>
    </row>
    <row r="10026" spans="2:3" x14ac:dyDescent="0.25">
      <c r="B10026" s="250">
        <v>9963</v>
      </c>
      <c r="C10026" s="249">
        <v>121.47586798566459</v>
      </c>
    </row>
    <row r="10027" spans="2:3" x14ac:dyDescent="0.25">
      <c r="B10027" s="250">
        <v>9964</v>
      </c>
      <c r="C10027" s="249">
        <v>98.072488280531729</v>
      </c>
    </row>
    <row r="10028" spans="2:3" x14ac:dyDescent="0.25">
      <c r="B10028" s="250">
        <v>9965</v>
      </c>
      <c r="C10028" s="249">
        <v>148.19337462004356</v>
      </c>
    </row>
    <row r="10029" spans="2:3" x14ac:dyDescent="0.25">
      <c r="B10029" s="250">
        <v>9966</v>
      </c>
      <c r="C10029" s="249">
        <v>171.89806210937678</v>
      </c>
    </row>
    <row r="10030" spans="2:3" x14ac:dyDescent="0.25">
      <c r="B10030" s="250">
        <v>9967</v>
      </c>
      <c r="C10030" s="249">
        <v>113.38025311858478</v>
      </c>
    </row>
    <row r="10031" spans="2:3" x14ac:dyDescent="0.25">
      <c r="B10031" s="250">
        <v>9968</v>
      </c>
      <c r="C10031" s="249">
        <v>79.182991308250607</v>
      </c>
    </row>
    <row r="10032" spans="2:3" x14ac:dyDescent="0.25">
      <c r="B10032" s="250">
        <v>9969</v>
      </c>
      <c r="C10032" s="249">
        <v>129.75614903873148</v>
      </c>
    </row>
    <row r="10033" spans="2:3" x14ac:dyDescent="0.25">
      <c r="B10033" s="250">
        <v>9970</v>
      </c>
      <c r="C10033" s="249">
        <v>106.83623427893625</v>
      </c>
    </row>
    <row r="10034" spans="2:3" x14ac:dyDescent="0.25">
      <c r="B10034" s="250">
        <v>9971</v>
      </c>
      <c r="C10034" s="249">
        <v>125.35743807285354</v>
      </c>
    </row>
    <row r="10035" spans="2:3" x14ac:dyDescent="0.25">
      <c r="B10035" s="250">
        <v>9972</v>
      </c>
      <c r="C10035" s="249">
        <v>106.79098481704307</v>
      </c>
    </row>
    <row r="10036" spans="2:3" x14ac:dyDescent="0.25">
      <c r="B10036" s="250">
        <v>9973</v>
      </c>
      <c r="C10036" s="249">
        <v>147.70566170919165</v>
      </c>
    </row>
    <row r="10037" spans="2:3" x14ac:dyDescent="0.25">
      <c r="B10037" s="250">
        <v>9974</v>
      </c>
      <c r="C10037" s="249">
        <v>95.519819436551657</v>
      </c>
    </row>
    <row r="10038" spans="2:3" x14ac:dyDescent="0.25">
      <c r="B10038" s="250">
        <v>9975</v>
      </c>
      <c r="C10038" s="249">
        <v>123.84579538311647</v>
      </c>
    </row>
    <row r="10039" spans="2:3" x14ac:dyDescent="0.25">
      <c r="B10039" s="250">
        <v>9976</v>
      </c>
      <c r="C10039" s="249">
        <v>99.902562544519341</v>
      </c>
    </row>
    <row r="10040" spans="2:3" x14ac:dyDescent="0.25">
      <c r="B10040" s="250">
        <v>9977</v>
      </c>
      <c r="C10040" s="249">
        <v>125.00115255842798</v>
      </c>
    </row>
    <row r="10041" spans="2:3" x14ac:dyDescent="0.25">
      <c r="B10041" s="250">
        <v>9978</v>
      </c>
      <c r="C10041" s="249">
        <v>108.4230620076288</v>
      </c>
    </row>
    <row r="10042" spans="2:3" x14ac:dyDescent="0.25">
      <c r="B10042" s="250">
        <v>9979</v>
      </c>
      <c r="C10042" s="249">
        <v>139.18791514620997</v>
      </c>
    </row>
    <row r="10043" spans="2:3" x14ac:dyDescent="0.25">
      <c r="B10043" s="250">
        <v>9980</v>
      </c>
      <c r="C10043" s="249">
        <v>122.79748171445679</v>
      </c>
    </row>
    <row r="10044" spans="2:3" x14ac:dyDescent="0.25">
      <c r="B10044" s="250">
        <v>9981</v>
      </c>
      <c r="C10044" s="249">
        <v>104.44504995447718</v>
      </c>
    </row>
    <row r="10045" spans="2:3" x14ac:dyDescent="0.25">
      <c r="B10045" s="250">
        <v>9982</v>
      </c>
      <c r="C10045" s="249">
        <v>154.69218267552833</v>
      </c>
    </row>
    <row r="10046" spans="2:3" x14ac:dyDescent="0.25">
      <c r="B10046" s="250">
        <v>9983</v>
      </c>
      <c r="C10046" s="249">
        <v>148.35486812249255</v>
      </c>
    </row>
    <row r="10047" spans="2:3" x14ac:dyDescent="0.25">
      <c r="B10047" s="250">
        <v>9984</v>
      </c>
      <c r="C10047" s="249">
        <v>138.53551828892691</v>
      </c>
    </row>
    <row r="10048" spans="2:3" x14ac:dyDescent="0.25">
      <c r="B10048" s="250">
        <v>9985</v>
      </c>
      <c r="C10048" s="249">
        <v>147.26313154169577</v>
      </c>
    </row>
    <row r="10049" spans="2:3" x14ac:dyDescent="0.25">
      <c r="B10049" s="250">
        <v>9986</v>
      </c>
      <c r="C10049" s="249">
        <v>157.94490430275627</v>
      </c>
    </row>
    <row r="10050" spans="2:3" x14ac:dyDescent="0.25">
      <c r="B10050" s="250">
        <v>9987</v>
      </c>
      <c r="C10050" s="249">
        <v>127.03298434519091</v>
      </c>
    </row>
    <row r="10051" spans="2:3" x14ac:dyDescent="0.25">
      <c r="B10051" s="250">
        <v>9988</v>
      </c>
      <c r="C10051" s="249">
        <v>145.28221575697202</v>
      </c>
    </row>
    <row r="10052" spans="2:3" x14ac:dyDescent="0.25">
      <c r="B10052" s="250">
        <v>9989</v>
      </c>
      <c r="C10052" s="249">
        <v>119.2760951862432</v>
      </c>
    </row>
    <row r="10053" spans="2:3" x14ac:dyDescent="0.25">
      <c r="B10053" s="250">
        <v>9990</v>
      </c>
      <c r="C10053" s="249">
        <v>127.77535460642896</v>
      </c>
    </row>
    <row r="10054" spans="2:3" x14ac:dyDescent="0.25">
      <c r="B10054" s="250">
        <v>9991</v>
      </c>
      <c r="C10054" s="249">
        <v>130.11637056853817</v>
      </c>
    </row>
    <row r="10055" spans="2:3" x14ac:dyDescent="0.25">
      <c r="B10055" s="250">
        <v>9992</v>
      </c>
      <c r="C10055" s="249">
        <v>139.06214337082483</v>
      </c>
    </row>
    <row r="10056" spans="2:3" x14ac:dyDescent="0.25">
      <c r="B10056" s="250">
        <v>9993</v>
      </c>
      <c r="C10056" s="249">
        <v>91.937918952636778</v>
      </c>
    </row>
    <row r="10057" spans="2:3" x14ac:dyDescent="0.25">
      <c r="B10057" s="250">
        <v>9994</v>
      </c>
      <c r="C10057" s="249">
        <v>104.45649209836967</v>
      </c>
    </row>
    <row r="10058" spans="2:3" x14ac:dyDescent="0.25">
      <c r="B10058" s="250">
        <v>9995</v>
      </c>
      <c r="C10058" s="249">
        <v>122.22610814714527</v>
      </c>
    </row>
    <row r="10059" spans="2:3" x14ac:dyDescent="0.25">
      <c r="B10059" s="250">
        <v>9996</v>
      </c>
      <c r="C10059" s="249">
        <v>110.43604014651125</v>
      </c>
    </row>
    <row r="10060" spans="2:3" x14ac:dyDescent="0.25">
      <c r="B10060" s="250">
        <v>9997</v>
      </c>
      <c r="C10060" s="249">
        <v>169.30265144739866</v>
      </c>
    </row>
    <row r="10061" spans="2:3" x14ac:dyDescent="0.25">
      <c r="B10061" s="250">
        <v>9998</v>
      </c>
      <c r="C10061" s="249">
        <v>125.99852755720299</v>
      </c>
    </row>
    <row r="10062" spans="2:3" x14ac:dyDescent="0.25">
      <c r="B10062" s="250">
        <v>9999</v>
      </c>
      <c r="C10062" s="249">
        <v>97.892428679917472</v>
      </c>
    </row>
    <row r="10063" spans="2:3" x14ac:dyDescent="0.25">
      <c r="B10063" s="250">
        <v>10000</v>
      </c>
      <c r="C10063" s="249">
        <v>126.41748901232044</v>
      </c>
    </row>
  </sheetData>
  <mergeCells count="17">
    <mergeCell ref="Q9:V9"/>
    <mergeCell ref="Q10:V10"/>
    <mergeCell ref="B45:H45"/>
    <mergeCell ref="B46:H46"/>
    <mergeCell ref="B47:H47"/>
    <mergeCell ref="Q15:T15"/>
    <mergeCell ref="Q1:V1"/>
    <mergeCell ref="O2:O3"/>
    <mergeCell ref="P2:P3"/>
    <mergeCell ref="Q2:V2"/>
    <mergeCell ref="B7:D7"/>
    <mergeCell ref="B49:H49"/>
    <mergeCell ref="B59:H59"/>
    <mergeCell ref="O1:P1"/>
    <mergeCell ref="B10:D10"/>
    <mergeCell ref="B61:C61"/>
    <mergeCell ref="B48:H48"/>
  </mergeCells>
  <conditionalFormatting sqref="Q7:V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dataValidations count="1">
    <dataValidation type="decimal" allowBlank="1" showInputMessage="1" showErrorMessage="1" sqref="Q3:V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display="Follow Statistical PERT on Twitter to learn when new updates are released"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 ref="B49:H49" r:id="rId9" location="newsletter" display="Subscribe to the SPERT® newsletter for monthly tips, free webinars, and new release notifications" xr:uid="{5D9D4D11-887E-4E63-9FEC-2964DA8EC5F6}"/>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IF($B$7=VLookups!$A$48,TRUE,FALSE)</xm:f>
            <x14:dxf>
              <numFmt numFmtId="9" formatCode="&quot;$&quot;#,##0_);\(&quot;$&quot;#,##0\)"/>
            </x14:dxf>
          </x14:cfRule>
          <xm:sqref>B4:D4 G4:G5 K4</xm:sqref>
        </x14:conditionalFormatting>
        <x14:conditionalFormatting xmlns:xm="http://schemas.microsoft.com/office/excel/2006/main">
          <x14:cfRule type="expression" priority="21" id="{27B40E0A-BF0B-4B01-8E1B-D796611112E3}">
            <xm:f>IF($B$7=VLookups!$A$48,TRUE,FALSE)</xm:f>
            <x14:dxf>
              <numFmt numFmtId="9" formatCode="&quot;$&quot;#,##0_);\(&quot;$&quot;#,##0\)"/>
            </x14:dxf>
          </x14:cfRule>
          <xm:sqref>B5:D5</xm:sqref>
        </x14:conditionalFormatting>
        <x14:conditionalFormatting xmlns:xm="http://schemas.microsoft.com/office/excel/2006/main">
          <x14:cfRule type="expression" priority="20" id="{34AA27A6-43C9-4C57-8D44-DE4F78B3E9CF}">
            <xm:f>IF($B$7=VLookups!$A$48,TRUE,FALSE)</xm:f>
            <x14:dxf>
              <numFmt numFmtId="9" formatCode="&quot;$&quot;#,##0_);\(&quot;$&quot;#,##0\)"/>
            </x14:dxf>
          </x14:cfRule>
          <xm:sqref>J5:K5</xm:sqref>
        </x14:conditionalFormatting>
        <x14:conditionalFormatting xmlns:xm="http://schemas.microsoft.com/office/excel/2006/main">
          <x14:cfRule type="expression" priority="19" id="{0014C489-22AA-4759-84B9-FEB605964348}">
            <xm:f>IF($B$7=VLookups!$A$48,TRUE,FALSE)</xm:f>
            <x14:dxf>
              <numFmt numFmtId="9" formatCode="&quot;$&quot;#,##0_);\(&quot;$&quot;#,##0\)"/>
            </x14:dxf>
          </x14:cfRule>
          <xm:sqref>L4:N4</xm:sqref>
        </x14:conditionalFormatting>
        <x14:conditionalFormatting xmlns:xm="http://schemas.microsoft.com/office/excel/2006/main">
          <x14:cfRule type="expression" priority="18" id="{AD40EF7C-E631-46D6-93DA-8867544E0A71}">
            <xm:f>IF($B$7=VLookups!$A$48,TRUE,FALSE)</xm:f>
            <x14:dxf>
              <numFmt numFmtId="9" formatCode="&quot;$&quot;#,##0_);\(&quot;$&quot;#,##0\)"/>
            </x14:dxf>
          </x14:cfRule>
          <xm:sqref>L5:N5</xm:sqref>
        </x14:conditionalFormatting>
        <x14:conditionalFormatting xmlns:xm="http://schemas.microsoft.com/office/excel/2006/main">
          <x14:cfRule type="expression" priority="17" id="{3AA7C039-E78B-446B-9112-5A8B4ED8F9FD}">
            <xm:f>IF($B$7=VLookups!$A$48,TRUE,FALSE)</xm:f>
            <x14:dxf>
              <numFmt numFmtId="9" formatCode="&quot;$&quot;#,##0_);\(&quot;$&quot;#,##0\)"/>
            </x14:dxf>
          </x14:cfRule>
          <xm:sqref>O4</xm:sqref>
        </x14:conditionalFormatting>
        <x14:conditionalFormatting xmlns:xm="http://schemas.microsoft.com/office/excel/2006/main">
          <x14:cfRule type="expression" priority="16" id="{6A6055B0-7AD8-406D-AEE0-B300BB4EFF97}">
            <xm:f>IF($B$7=VLookups!$A$48,TRUE,FALSE)</xm:f>
            <x14:dxf>
              <numFmt numFmtId="9" formatCode="&quot;$&quot;#,##0_);\(&quot;$&quot;#,##0\)"/>
            </x14:dxf>
          </x14:cfRule>
          <xm:sqref>O5</xm:sqref>
        </x14:conditionalFormatting>
        <x14:conditionalFormatting xmlns:xm="http://schemas.microsoft.com/office/excel/2006/main">
          <x14:cfRule type="expression" priority="15" id="{64EF013A-CB75-4B69-81F4-5D43AEC8A379}">
            <xm:f>IF($B$7=VLookups!$A$48,TRUE,FALSE)</xm:f>
            <x14:dxf>
              <numFmt numFmtId="9" formatCode="&quot;$&quot;#,##0_);\(&quot;$&quot;#,##0\)"/>
            </x14:dxf>
          </x14:cfRule>
          <xm:sqref>O7</xm:sqref>
        </x14:conditionalFormatting>
        <x14:conditionalFormatting xmlns:xm="http://schemas.microsoft.com/office/excel/2006/main">
          <x14:cfRule type="expression" priority="14" id="{81E3D728-2991-4EDB-A22E-30DDEC429101}">
            <xm:f>IF($B$7=VLookups!$A$48,TRUE,FALSE)</xm:f>
            <x14:dxf>
              <numFmt numFmtId="9" formatCode="&quot;$&quot;#,##0_);\(&quot;$&quot;#,##0\)"/>
            </x14:dxf>
          </x14:cfRule>
          <xm:sqref>Q5</xm:sqref>
        </x14:conditionalFormatting>
        <x14:conditionalFormatting xmlns:xm="http://schemas.microsoft.com/office/excel/2006/main">
          <x14:cfRule type="expression" priority="13" id="{F3C44D80-9076-4FAF-B551-25BF952A152A}">
            <xm:f>IF($B$7=VLookups!$A$48,TRUE,FALSE)</xm:f>
            <x14:dxf>
              <numFmt numFmtId="9" formatCode="&quot;$&quot;#,##0_);\(&quot;$&quot;#,##0\)"/>
            </x14:dxf>
          </x14:cfRule>
          <xm:sqref>Q7</xm:sqref>
        </x14:conditionalFormatting>
        <x14:conditionalFormatting xmlns:xm="http://schemas.microsoft.com/office/excel/2006/main">
          <x14:cfRule type="expression" priority="12" id="{711336FB-6332-480D-BA86-1967F3928DA9}">
            <xm:f>IF($B$7=VLookups!$A$48,TRUE,FALSE)</xm:f>
            <x14:dxf>
              <numFmt numFmtId="9" formatCode="&quot;$&quot;#,##0_);\(&quot;$&quot;#,##0\)"/>
            </x14:dxf>
          </x14:cfRule>
          <xm:sqref>R5</xm:sqref>
        </x14:conditionalFormatting>
        <x14:conditionalFormatting xmlns:xm="http://schemas.microsoft.com/office/excel/2006/main">
          <x14:cfRule type="expression" priority="11" id="{3BFDC1EC-6807-4BCB-9753-00F1B2981437}">
            <xm:f>IF($B$7=VLookups!$A$48,TRUE,FALSE)</xm:f>
            <x14:dxf>
              <numFmt numFmtId="9" formatCode="&quot;$&quot;#,##0_);\(&quot;$&quot;#,##0\)"/>
            </x14:dxf>
          </x14:cfRule>
          <xm:sqref>R7</xm:sqref>
        </x14:conditionalFormatting>
        <x14:conditionalFormatting xmlns:xm="http://schemas.microsoft.com/office/excel/2006/main">
          <x14:cfRule type="expression" priority="10" id="{9B0BA440-EFC1-4EE4-9CC7-5BB2BF631D16}">
            <xm:f>IF($B$7=VLookups!$A$48,TRUE,FALSE)</xm:f>
            <x14:dxf>
              <numFmt numFmtId="9" formatCode="&quot;$&quot;#,##0_);\(&quot;$&quot;#,##0\)"/>
            </x14:dxf>
          </x14:cfRule>
          <xm:sqref>S5:V5</xm:sqref>
        </x14:conditionalFormatting>
        <x14:conditionalFormatting xmlns:xm="http://schemas.microsoft.com/office/excel/2006/main">
          <x14:cfRule type="expression" priority="9" id="{90CD34DE-C5CF-48D1-B482-49E88B02F1B5}">
            <xm:f>IF($B$7=VLookups!$A$48,TRUE,FALSE)</xm:f>
            <x14:dxf>
              <numFmt numFmtId="9" formatCode="&quot;$&quot;#,##0_);\(&quot;$&quot;#,##0\)"/>
            </x14:dxf>
          </x14:cfRule>
          <xm:sqref>S7:V7</xm:sqref>
        </x14:conditionalFormatting>
        <x14:conditionalFormatting xmlns:xm="http://schemas.microsoft.com/office/excel/2006/main">
          <x14:cfRule type="expression" priority="8" id="{67AA6DEA-6F07-4B0D-8EA3-B6AAFEA2509D}">
            <xm:f>IF($B$7=VLookups!$A$48,TRUE,FALSE)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IF($B$7=VLookups!$A$48,TRUE,FALSE)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IF($B$7=VLookups!$A$48,TRUE,FALSE)</xm:f>
            <x14:dxf>
              <numFmt numFmtId="9" formatCode="&quot;$&quot;#,##0_);\(&quot;$&quot;#,##0\)"/>
            </x14:dxf>
          </x14:cfRule>
          <xm:sqref>Q4:V4</xm:sqref>
        </x14:conditionalFormatting>
        <x14:conditionalFormatting xmlns:xm="http://schemas.microsoft.com/office/excel/2006/main">
          <x14:cfRule type="expression" priority="2" id="{E7B87287-C291-4444-A2A9-A94D190F2C01}">
            <xm:f>IF($B$7=VLookups!$A$48,TRUE,FALSE)</xm:f>
            <x14:dxf>
              <numFmt numFmtId="9" formatCode="&quot;$&quot;#,##0_);\(&quot;$&quot;#,##0\)"/>
            </x14:dxf>
          </x14:cfRule>
          <xm:sqref>Q11:V11</xm:sqref>
        </x14:conditionalFormatting>
        <x14:conditionalFormatting xmlns:xm="http://schemas.microsoft.com/office/excel/2006/main">
          <x14:cfRule type="expression" priority="1" id="{2D24B99B-8FEF-4531-981D-E9C3CCC0CE1E}">
            <xm:f>IF($B$7=VLookups!$A$48,TRUE,FALSE)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VLookups!$A$43:$A$44</xm:f>
          </x14:formula1>
          <xm:sqref>O1:P1</xm:sqref>
        </x14:dataValidation>
        <x14:dataValidation type="list" allowBlank="1" showInputMessage="1" showErrorMessage="1" xr:uid="{D82B7480-A4DB-4F68-87C6-9446969F2FCB}">
          <x14:formula1>
            <xm:f>VLookups!$A$48:$A$49</xm:f>
          </x14:formula1>
          <xm:sqref>B7:D7</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Normal MC Simulation'!DV4:HR4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showGridLines="0" workbookViewId="0">
      <selection activeCell="C3" sqref="C3"/>
    </sheetView>
  </sheetViews>
  <sheetFormatPr defaultRowHeight="15" x14ac:dyDescent="0.25"/>
  <cols>
    <col min="1" max="1" width="5.7109375" style="1" customWidth="1"/>
    <col min="2" max="2" width="50.7109375" customWidth="1"/>
    <col min="3" max="5" width="23.7109375" customWidth="1"/>
    <col min="17" max="17" width="0" hidden="1" customWidth="1"/>
    <col min="18" max="20" width="10.7109375" hidden="1" customWidth="1"/>
  </cols>
  <sheetData>
    <row r="1" spans="1:21" ht="24" customHeight="1" x14ac:dyDescent="0.25">
      <c r="A1" s="55"/>
      <c r="B1" s="55" t="s">
        <v>835</v>
      </c>
      <c r="C1" s="344"/>
      <c r="D1" s="343"/>
      <c r="E1" s="344"/>
      <c r="F1" s="319"/>
      <c r="G1" s="5"/>
      <c r="H1" s="5"/>
      <c r="I1" s="5"/>
      <c r="J1" s="5"/>
      <c r="K1" s="5"/>
      <c r="L1" s="5"/>
      <c r="M1" s="5"/>
      <c r="N1" s="5"/>
      <c r="O1" s="5"/>
      <c r="P1" s="5"/>
      <c r="Q1" s="161"/>
      <c r="R1" s="229" t="s">
        <v>227</v>
      </c>
      <c r="S1" s="229" t="s">
        <v>228</v>
      </c>
      <c r="T1" s="229" t="s">
        <v>229</v>
      </c>
    </row>
    <row r="2" spans="1:21" x14ac:dyDescent="0.25">
      <c r="A2" s="2"/>
      <c r="B2" s="5"/>
      <c r="C2" s="230" t="s">
        <v>227</v>
      </c>
      <c r="D2" s="230" t="s">
        <v>228</v>
      </c>
      <c r="E2" s="230" t="s">
        <v>229</v>
      </c>
      <c r="F2" s="5"/>
      <c r="G2" s="5"/>
      <c r="H2" s="5"/>
      <c r="I2" s="5"/>
      <c r="J2" s="5"/>
      <c r="K2" s="5"/>
      <c r="L2" s="5"/>
      <c r="M2" s="5"/>
      <c r="N2" s="5"/>
      <c r="O2" s="5"/>
      <c r="P2" s="5"/>
      <c r="Q2" s="161">
        <v>1</v>
      </c>
      <c r="R2" s="20">
        <f t="shared" ref="R2:R13" si="0">IF(OR(ROUND(C$16+0.3,0)&gt;$Q2,ROUND(C$16+0.3,0)=$Q2),C$13^2,"")</f>
        <v>16</v>
      </c>
      <c r="S2" s="20">
        <f t="shared" ref="S2:S13" si="1">IF(OR(ROUND(D$16+0.3,0)&gt;$Q2,ROUND(D$16+0.3,0)=$Q2),D$13^2,"")</f>
        <v>16</v>
      </c>
      <c r="T2" s="20">
        <f t="shared" ref="T2:T13" si="2">IF(OR(ROUND(E$16+0.3,0)&gt;$Q2,ROUND(E$16+0.3,0)=$Q2),E$13^2,"")</f>
        <v>16</v>
      </c>
      <c r="U2" s="171" t="s">
        <v>239</v>
      </c>
    </row>
    <row r="3" spans="1:21" x14ac:dyDescent="0.25">
      <c r="A3" s="5"/>
      <c r="B3" s="162" t="s">
        <v>148</v>
      </c>
      <c r="C3" s="232">
        <v>43983</v>
      </c>
      <c r="D3" s="233"/>
      <c r="E3" s="233"/>
      <c r="F3" s="163"/>
      <c r="G3" s="5"/>
      <c r="H3" s="5"/>
      <c r="I3" s="5"/>
      <c r="J3" s="5"/>
      <c r="K3" s="5"/>
      <c r="L3" s="5"/>
      <c r="M3" s="5"/>
      <c r="N3" s="5"/>
      <c r="O3" s="5"/>
      <c r="P3" s="5"/>
      <c r="Q3" s="161">
        <f>Q2+1</f>
        <v>2</v>
      </c>
      <c r="R3" s="20">
        <f t="shared" si="0"/>
        <v>16</v>
      </c>
      <c r="S3" s="20">
        <f t="shared" si="1"/>
        <v>16</v>
      </c>
      <c r="T3" s="20">
        <f t="shared" si="2"/>
        <v>16</v>
      </c>
    </row>
    <row r="4" spans="1:21" x14ac:dyDescent="0.25">
      <c r="A4" s="5"/>
      <c r="B4" s="162" t="s">
        <v>149</v>
      </c>
      <c r="C4" s="234">
        <v>2</v>
      </c>
      <c r="D4" s="235"/>
      <c r="E4" s="235"/>
      <c r="F4" s="163" t="s">
        <v>150</v>
      </c>
      <c r="G4" s="5"/>
      <c r="H4" s="5"/>
      <c r="I4" s="5"/>
      <c r="J4" s="5"/>
      <c r="K4" s="5"/>
      <c r="L4" s="5"/>
      <c r="M4" s="5"/>
      <c r="N4" s="5"/>
      <c r="O4" s="5"/>
      <c r="P4" s="5"/>
      <c r="Q4" s="161">
        <f t="shared" ref="Q4:Q68" si="3">Q3+1</f>
        <v>3</v>
      </c>
      <c r="R4" s="20">
        <f t="shared" si="0"/>
        <v>16</v>
      </c>
      <c r="S4" s="20">
        <f t="shared" si="1"/>
        <v>16</v>
      </c>
      <c r="T4" s="20">
        <f t="shared" si="2"/>
        <v>16</v>
      </c>
    </row>
    <row r="5" spans="1:21" x14ac:dyDescent="0.25">
      <c r="A5" s="5"/>
      <c r="B5" s="162" t="s">
        <v>151</v>
      </c>
      <c r="C5" s="236">
        <v>18</v>
      </c>
      <c r="D5" s="237"/>
      <c r="E5" s="237"/>
      <c r="F5" s="163" t="s">
        <v>164</v>
      </c>
      <c r="G5" s="5"/>
      <c r="H5" s="5"/>
      <c r="I5" s="5"/>
      <c r="J5" s="5"/>
      <c r="K5" s="5"/>
      <c r="L5" s="5"/>
      <c r="M5" s="5"/>
      <c r="N5" s="5"/>
      <c r="O5" s="5"/>
      <c r="P5" s="5"/>
      <c r="Q5" s="161">
        <f t="shared" si="3"/>
        <v>4</v>
      </c>
      <c r="R5" s="20">
        <f t="shared" si="0"/>
        <v>16</v>
      </c>
      <c r="S5" s="20">
        <f t="shared" si="1"/>
        <v>16</v>
      </c>
      <c r="T5" s="20">
        <f t="shared" si="2"/>
        <v>16</v>
      </c>
    </row>
    <row r="6" spans="1:21" x14ac:dyDescent="0.25">
      <c r="A6" s="5"/>
      <c r="B6" s="162" t="s">
        <v>152</v>
      </c>
      <c r="C6" s="267" t="s">
        <v>1</v>
      </c>
      <c r="D6" s="268"/>
      <c r="E6" s="268"/>
      <c r="F6" s="163" t="s">
        <v>153</v>
      </c>
      <c r="G6" s="5"/>
      <c r="H6" s="5"/>
      <c r="I6" s="5"/>
      <c r="J6" s="5"/>
      <c r="K6" s="5"/>
      <c r="L6" s="5"/>
      <c r="M6" s="5"/>
      <c r="N6" s="5"/>
      <c r="O6" s="5"/>
      <c r="P6" s="5"/>
      <c r="Q6" s="161">
        <f t="shared" si="3"/>
        <v>5</v>
      </c>
      <c r="R6" s="20">
        <f t="shared" si="0"/>
        <v>16</v>
      </c>
      <c r="S6" s="20">
        <f t="shared" si="1"/>
        <v>16</v>
      </c>
      <c r="T6" s="20">
        <f t="shared" si="2"/>
        <v>16</v>
      </c>
    </row>
    <row r="7" spans="1:21" x14ac:dyDescent="0.25">
      <c r="A7" s="5"/>
      <c r="B7" s="162" t="s">
        <v>154</v>
      </c>
      <c r="C7" s="234">
        <v>10</v>
      </c>
      <c r="D7" s="235"/>
      <c r="E7" s="235"/>
      <c r="F7" s="163" t="s">
        <v>165</v>
      </c>
      <c r="G7" s="5"/>
      <c r="H7" s="5"/>
      <c r="I7" s="5"/>
      <c r="J7" s="5"/>
      <c r="K7" s="5"/>
      <c r="L7" s="5"/>
      <c r="M7" s="5"/>
      <c r="N7" s="5"/>
      <c r="O7" s="5"/>
      <c r="P7" s="5"/>
      <c r="Q7" s="161">
        <f t="shared" si="3"/>
        <v>6</v>
      </c>
      <c r="R7" s="20">
        <f t="shared" si="0"/>
        <v>16</v>
      </c>
      <c r="S7" s="20">
        <f t="shared" si="1"/>
        <v>16</v>
      </c>
      <c r="T7" s="20">
        <f t="shared" si="2"/>
        <v>16</v>
      </c>
    </row>
    <row r="8" spans="1:21" x14ac:dyDescent="0.25">
      <c r="A8" s="5"/>
      <c r="B8" s="162" t="s">
        <v>155</v>
      </c>
      <c r="C8" s="234">
        <v>30</v>
      </c>
      <c r="D8" s="235"/>
      <c r="E8" s="235"/>
      <c r="F8" s="163" t="s">
        <v>166</v>
      </c>
      <c r="G8" s="5"/>
      <c r="H8" s="5"/>
      <c r="I8" s="5"/>
      <c r="J8" s="5"/>
      <c r="K8" s="5"/>
      <c r="L8" s="5"/>
      <c r="M8" s="5"/>
      <c r="N8" s="5"/>
      <c r="O8" s="5"/>
      <c r="P8" s="5"/>
      <c r="Q8" s="161">
        <f t="shared" si="3"/>
        <v>7</v>
      </c>
      <c r="R8" s="20">
        <f t="shared" si="0"/>
        <v>16</v>
      </c>
      <c r="S8" s="20">
        <f t="shared" si="1"/>
        <v>16</v>
      </c>
      <c r="T8" s="20">
        <f t="shared" si="2"/>
        <v>16</v>
      </c>
    </row>
    <row r="9" spans="1:21" x14ac:dyDescent="0.25">
      <c r="A9" s="5"/>
      <c r="B9" s="162" t="s">
        <v>231</v>
      </c>
      <c r="C9" s="236">
        <v>200</v>
      </c>
      <c r="D9" s="237"/>
      <c r="E9" s="237"/>
      <c r="F9" s="163" t="s">
        <v>167</v>
      </c>
      <c r="G9" s="5"/>
      <c r="H9" s="5"/>
      <c r="I9" s="5"/>
      <c r="J9" s="5"/>
      <c r="K9" s="5"/>
      <c r="L9" s="5"/>
      <c r="M9" s="5"/>
      <c r="N9" s="5"/>
      <c r="O9" s="5"/>
      <c r="P9" s="5"/>
      <c r="Q9" s="161">
        <f t="shared" si="3"/>
        <v>8</v>
      </c>
      <c r="R9" s="20">
        <f t="shared" si="0"/>
        <v>16</v>
      </c>
      <c r="S9" s="20">
        <f t="shared" si="1"/>
        <v>16</v>
      </c>
      <c r="T9" s="20">
        <f t="shared" si="2"/>
        <v>16</v>
      </c>
    </row>
    <row r="10" spans="1:21" x14ac:dyDescent="0.25">
      <c r="A10" s="5"/>
      <c r="B10" s="162" t="s">
        <v>232</v>
      </c>
      <c r="C10" s="238">
        <v>0.5</v>
      </c>
      <c r="D10" s="239">
        <v>0.8</v>
      </c>
      <c r="E10" s="239">
        <v>0.9</v>
      </c>
      <c r="F10" s="163" t="s">
        <v>233</v>
      </c>
      <c r="G10" s="5"/>
      <c r="H10" s="5"/>
      <c r="I10" s="5"/>
      <c r="J10" s="5"/>
      <c r="K10" s="5"/>
      <c r="L10" s="5"/>
      <c r="M10" s="5"/>
      <c r="N10" s="5"/>
      <c r="O10" s="5"/>
      <c r="P10" s="5"/>
      <c r="Q10" s="161">
        <f t="shared" si="3"/>
        <v>9</v>
      </c>
      <c r="R10" s="20">
        <f t="shared" si="0"/>
        <v>16</v>
      </c>
      <c r="S10" s="20">
        <f t="shared" si="1"/>
        <v>16</v>
      </c>
      <c r="T10" s="20">
        <f t="shared" si="2"/>
        <v>16</v>
      </c>
    </row>
    <row r="11" spans="1:21" x14ac:dyDescent="0.25">
      <c r="A11" s="5"/>
      <c r="B11" s="167" t="s">
        <v>172</v>
      </c>
      <c r="C11" s="231">
        <f>IF(OR(ISBLANK(C5),ISBLANK(C7),ISBLANK(C8)),"",IFERROR(MIN(C5-C7,C8-C5)/MAX(C5-C7,C8-C5),""))</f>
        <v>0.66666666666666663</v>
      </c>
      <c r="D11" s="231">
        <f>IF(OR(ISBLANK($C$5),ISBLANK($C$7),ISBLANK($C$8)),"",(IFERROR(MIN(IF(ISBLANK(D5),$C$5,D5)-IF(ISBLANK(D7),$C$7,D7),IF(ISBLANK(D8),$C$8,D8)-IF(ISBLANK(D5),$C$5,D5))/MAX(IF(ISBLANK(D5),$C$5,D5)-IF(ISBLANK(D7),$C$7,D7),IF(ISBLANK(D8),$C$8,D8)-IF(ISBLANK(D5),$C$5,D5)),"")))</f>
        <v>0.66666666666666663</v>
      </c>
      <c r="E11" s="231">
        <f>IF(OR(ISBLANK($C$5),ISBLANK($C$7),ISBLANK($C$8)),"",(IFERROR(MIN(IF(ISBLANK(E5),$C$5,E5)-IF(ISBLANK(E7),$C$7,E7),IF(ISBLANK(E8),$C$8,E8)-IF(ISBLANK(E5),$C$5,E5))/MAX(IF(ISBLANK(E5),$C$5,E5)-IF(ISBLANK(E7),$C$7,E7),IF(ISBLANK(E8),$C$8,E8)-IF(ISBLANK(E5),$C$5,E5)),"")))</f>
        <v>0.66666666666666663</v>
      </c>
      <c r="F11" s="166" t="s">
        <v>173</v>
      </c>
      <c r="G11" s="5"/>
      <c r="H11" s="5"/>
      <c r="I11" s="5"/>
      <c r="J11" s="5"/>
      <c r="K11" s="5"/>
      <c r="L11" s="5"/>
      <c r="M11" s="5"/>
      <c r="N11" s="5"/>
      <c r="O11" s="5"/>
      <c r="P11" s="5"/>
      <c r="Q11" s="161">
        <f t="shared" si="3"/>
        <v>10</v>
      </c>
      <c r="R11" s="20">
        <f t="shared" si="0"/>
        <v>16</v>
      </c>
      <c r="S11" s="20">
        <f t="shared" si="1"/>
        <v>16</v>
      </c>
      <c r="T11" s="20">
        <f t="shared" si="2"/>
        <v>16</v>
      </c>
    </row>
    <row r="12" spans="1:21" x14ac:dyDescent="0.25">
      <c r="A12" s="5"/>
      <c r="B12" s="162" t="s">
        <v>156</v>
      </c>
      <c r="C12" s="240">
        <f>IF(OR(ISBLANK(C5),ISBLANK(C7),ISBLANK(C8)),"",((C8+(4*C5)+C7)/6))</f>
        <v>18.666666666666668</v>
      </c>
      <c r="D12" s="241">
        <f>IF(OR(ISBLANK($C$5),ISBLANK($C$7),ISBLANK($C$8)),"",(((IF(ISBLANK(D8),$C$8,D8))+(4*IF(ISBLANK(D5),$C$5,D5))+IF(ISBLANK(D7),$C$7,D7))/6))</f>
        <v>18.666666666666668</v>
      </c>
      <c r="E12" s="241">
        <f>IF(OR(ISBLANK($C$5),ISBLANK($C$7),ISBLANK($C$8)),"",(((IF(ISBLANK(E8),$C$8,E8))+(4*IF(ISBLANK(E5),$C$5,E5))+IF(ISBLANK(E7),$C$7,E7))/6))</f>
        <v>18.666666666666668</v>
      </c>
      <c r="F12" s="163" t="s">
        <v>168</v>
      </c>
      <c r="G12" s="5"/>
      <c r="H12" s="5"/>
      <c r="I12" s="5"/>
      <c r="J12" s="5"/>
      <c r="K12" s="5"/>
      <c r="L12" s="5"/>
      <c r="M12" s="5"/>
      <c r="N12" s="5"/>
      <c r="O12" s="5"/>
      <c r="P12" s="5"/>
      <c r="Q12" s="161">
        <f t="shared" si="3"/>
        <v>11</v>
      </c>
      <c r="R12" s="20">
        <f t="shared" si="0"/>
        <v>16</v>
      </c>
      <c r="S12" s="20">
        <f t="shared" si="1"/>
        <v>16</v>
      </c>
      <c r="T12" s="20">
        <f t="shared" si="2"/>
        <v>16</v>
      </c>
    </row>
    <row r="13" spans="1:21" x14ac:dyDescent="0.25">
      <c r="A13" s="5"/>
      <c r="B13" s="162" t="s">
        <v>157</v>
      </c>
      <c r="C13" s="240">
        <f>IF(OR(ISBLANK(C6),ISBLANK(C7),ISBLANK(C8)),"",(C8-C7)*VLOOKUP(C6,VLookups!$A$4:$B$13,2,FALSE))</f>
        <v>4</v>
      </c>
      <c r="D13" s="241">
        <f>IF(OR(ISBLANK($C$6),ISBLANK($C$7),ISBLANK($C$8)),"",(IF(ISBLANK(D8),$C$8,D8)-IF(ISBLANK(D7),$C$7,D7))*VLOOKUP(IF(ISBLANK(D6),$C$6,D6),VLookups!$A$4:$B$13,2,FALSE))</f>
        <v>4</v>
      </c>
      <c r="E13" s="241">
        <f>IF(OR(ISBLANK($C$6),ISBLANK($C$7),ISBLANK($C$8)),"",(IF(ISBLANK(E8),$C$8,E8)-IF(ISBLANK(E7),$C$7,E7))*VLOOKUP(IF(ISBLANK(E6),$C$6,E6),VLookups!$A$4:$B$13,2,FALSE))</f>
        <v>4</v>
      </c>
      <c r="F13" s="164" t="s">
        <v>169</v>
      </c>
      <c r="G13" s="5"/>
      <c r="H13" s="5"/>
      <c r="I13" s="5"/>
      <c r="J13" s="5"/>
      <c r="K13" s="5"/>
      <c r="L13" s="5"/>
      <c r="M13" s="5"/>
      <c r="N13" s="5"/>
      <c r="O13" s="5"/>
      <c r="P13" s="5"/>
      <c r="Q13" s="161">
        <f t="shared" si="3"/>
        <v>12</v>
      </c>
      <c r="R13" s="20" t="str">
        <f t="shared" si="0"/>
        <v/>
      </c>
      <c r="S13" s="20">
        <f t="shared" si="1"/>
        <v>16</v>
      </c>
      <c r="T13" s="20">
        <f t="shared" si="2"/>
        <v>16</v>
      </c>
    </row>
    <row r="14" spans="1:21" x14ac:dyDescent="0.25">
      <c r="A14" s="5"/>
      <c r="B14" s="284" t="s">
        <v>777</v>
      </c>
      <c r="C14" s="351"/>
      <c r="D14" s="351"/>
      <c r="E14" s="351"/>
      <c r="F14" s="285" t="s">
        <v>782</v>
      </c>
      <c r="G14" s="5"/>
      <c r="H14" s="5"/>
      <c r="I14" s="5"/>
      <c r="J14" s="5"/>
      <c r="K14" s="5"/>
      <c r="L14" s="5"/>
      <c r="M14" s="5"/>
      <c r="N14" s="5"/>
      <c r="O14" s="5"/>
      <c r="P14" s="5"/>
      <c r="Q14" s="161"/>
      <c r="R14" s="20"/>
      <c r="S14" s="20"/>
      <c r="T14" s="20"/>
    </row>
    <row r="15" spans="1:21" x14ac:dyDescent="0.25">
      <c r="A15" s="5"/>
      <c r="B15" s="162" t="s">
        <v>158</v>
      </c>
      <c r="C15" s="240">
        <f>IF(OR(ISBLANK(C10),C12="",C13=""),"",_xlfn.NORM.INV(1-C10,C12,IF(ISBLANK(C14),C13,C14)))</f>
        <v>18.666666666666668</v>
      </c>
      <c r="D15" s="241">
        <f>IF(OR(ISBLANK($C$10),$C$12="",$C$13=""),"",_xlfn.NORM.INV(1-IF(ISBLANK(D10),$C$10,D10),IF(ISBLANK(D12),$C$12,D12),IF(ISBLANK(D14),IF(ISBLANK(D13),$C$13,D13),D14)))</f>
        <v>15.300181732375009</v>
      </c>
      <c r="E15" s="241">
        <f>IF(OR(ISBLANK($C$10),$C$12="",$C$13=""),"",_xlfn.NORM.INV(1-IF(ISBLANK(E10),$C$10,E10),IF(ISBLANK(E12),$C$12,E12),IF(ISBLANK(E14),IF(ISBLANK(E13),$C$13,E13),E14)))</f>
        <v>13.540460404488265</v>
      </c>
      <c r="F15" s="163" t="s">
        <v>170</v>
      </c>
      <c r="G15" s="5"/>
      <c r="H15" s="5"/>
      <c r="I15" s="5"/>
      <c r="J15" s="5"/>
      <c r="K15" s="5"/>
      <c r="L15" s="5"/>
      <c r="M15" s="5"/>
      <c r="N15" s="5"/>
      <c r="O15" s="5"/>
      <c r="P15" s="5"/>
      <c r="Q15" s="161">
        <f>Q13+1</f>
        <v>13</v>
      </c>
      <c r="R15" s="20" t="str">
        <f t="shared" ref="R15:T16" si="4">IF(OR(ROUND(C$16+0.3,0)&gt;$Q15,ROUND(C$16+0.3,0)=$Q15),C$13^2,"")</f>
        <v/>
      </c>
      <c r="S15" s="20">
        <f t="shared" si="4"/>
        <v>16</v>
      </c>
      <c r="T15" s="20">
        <f t="shared" si="4"/>
        <v>16</v>
      </c>
    </row>
    <row r="16" spans="1:21" x14ac:dyDescent="0.25">
      <c r="A16" s="5"/>
      <c r="B16" s="162" t="s">
        <v>159</v>
      </c>
      <c r="C16" s="352">
        <f>IF(OR(C9="",C15=""),"",C9/C15)</f>
        <v>10.714285714285714</v>
      </c>
      <c r="D16" s="353">
        <f>IF(OR($C$9="",$C$15=""),"",IF(ISBLANK(D9),$C$9,D9)/IF(ISBLANK(D15),$C$15,D15))</f>
        <v>13.071740159582699</v>
      </c>
      <c r="E16" s="353">
        <f>IF(OR($C$9="",$C$15=""),"",IF(ISBLANK(E9),$C$9,E9)/IF(ISBLANK(E15),$C$15,E15))</f>
        <v>14.770546497348485</v>
      </c>
      <c r="F16" s="163" t="s">
        <v>230</v>
      </c>
      <c r="G16" s="5"/>
      <c r="H16" s="5"/>
      <c r="I16" s="5"/>
      <c r="J16" s="5"/>
      <c r="K16" s="5"/>
      <c r="L16" s="5"/>
      <c r="M16" s="5"/>
      <c r="N16" s="5"/>
      <c r="O16" s="5"/>
      <c r="P16" s="5"/>
      <c r="Q16" s="161">
        <f t="shared" si="3"/>
        <v>14</v>
      </c>
      <c r="R16" s="20" t="str">
        <f t="shared" si="4"/>
        <v/>
      </c>
      <c r="S16" s="20" t="str">
        <f t="shared" si="4"/>
        <v/>
      </c>
      <c r="T16" s="20">
        <f t="shared" si="4"/>
        <v>16</v>
      </c>
    </row>
    <row r="17" spans="1:20" x14ac:dyDescent="0.25">
      <c r="A17" s="5"/>
      <c r="B17" s="284" t="s">
        <v>846</v>
      </c>
      <c r="C17" s="351">
        <v>0.3</v>
      </c>
      <c r="D17" s="351"/>
      <c r="E17" s="351"/>
      <c r="F17" s="285" t="s">
        <v>845</v>
      </c>
      <c r="G17" s="5"/>
      <c r="H17" s="5"/>
      <c r="I17" s="5"/>
      <c r="J17" s="5"/>
      <c r="K17" s="5"/>
      <c r="L17" s="5"/>
      <c r="M17" s="5"/>
      <c r="N17" s="5"/>
      <c r="O17" s="5"/>
      <c r="P17" s="5"/>
      <c r="Q17" s="161"/>
      <c r="R17" s="20"/>
      <c r="S17" s="20"/>
      <c r="T17" s="20"/>
    </row>
    <row r="18" spans="1:20" x14ac:dyDescent="0.25">
      <c r="A18" s="5"/>
      <c r="B18" s="162" t="s">
        <v>160</v>
      </c>
      <c r="C18" s="242">
        <f>IF(OR(C4="",C16=""),"",C4*ROUND(C16+C17,0))</f>
        <v>22</v>
      </c>
      <c r="D18" s="243">
        <f>IF(OR($C$4="",$C$16=""),"",IF(ISBLANK(D4),$C$4,D4)*ROUND(IF(ISBLANK(D16),$C$16,D16)+(IF(ISBLANK(D17),$C$17,D17)),0))</f>
        <v>26</v>
      </c>
      <c r="E18" s="243">
        <f>IF(OR($C$4="",$C$16=""),"",IF(ISBLANK(E4),$C$4,E4)*ROUND(IF(ISBLANK(E16),$C$16,E16)+(IF(ISBLANK(E17),$C$17,E17)),0))</f>
        <v>30</v>
      </c>
      <c r="F18" s="163" t="s">
        <v>161</v>
      </c>
      <c r="G18" s="5"/>
      <c r="H18" s="5"/>
      <c r="I18" s="5"/>
      <c r="J18" s="5"/>
      <c r="K18" s="5"/>
      <c r="L18" s="5"/>
      <c r="M18" s="5"/>
      <c r="N18" s="5"/>
      <c r="O18" s="5"/>
      <c r="P18" s="5"/>
      <c r="Q18" s="161">
        <f>Q16+1</f>
        <v>15</v>
      </c>
      <c r="R18" s="20" t="str">
        <f t="shared" ref="R18:R49" si="5">IF(OR(ROUND(C$16+0.3,0)&gt;$Q18,ROUND(C$16+0.3,0)=$Q18),C$13^2,"")</f>
        <v/>
      </c>
      <c r="S18" s="20" t="str">
        <f t="shared" ref="S18:S49" si="6">IF(OR(ROUND(D$16+0.3,0)&gt;$Q18,ROUND(D$16+0.3,0)=$Q18),D$13^2,"")</f>
        <v/>
      </c>
      <c r="T18" s="20">
        <f t="shared" ref="T18:T49" si="7">IF(OR(ROUND(E$16+0.3,0)&gt;$Q18,ROUND(E$16+0.3,0)=$Q18),E$13^2,"")</f>
        <v>16</v>
      </c>
    </row>
    <row r="19" spans="1:20" x14ac:dyDescent="0.25">
      <c r="A19" s="5"/>
      <c r="B19" s="284" t="s">
        <v>843</v>
      </c>
      <c r="C19" s="235"/>
      <c r="D19" s="235"/>
      <c r="E19" s="235"/>
      <c r="F19" s="285" t="s">
        <v>844</v>
      </c>
      <c r="G19" s="5"/>
      <c r="H19" s="5"/>
      <c r="I19" s="5"/>
      <c r="J19" s="5"/>
      <c r="K19" s="5"/>
      <c r="L19" s="5"/>
      <c r="M19" s="5"/>
      <c r="N19" s="5"/>
      <c r="O19" s="5"/>
      <c r="P19" s="5"/>
      <c r="Q19" s="161">
        <f t="shared" si="3"/>
        <v>16</v>
      </c>
      <c r="R19" s="20" t="str">
        <f t="shared" si="5"/>
        <v/>
      </c>
      <c r="S19" s="20" t="str">
        <f t="shared" si="6"/>
        <v/>
      </c>
      <c r="T19" s="20" t="str">
        <f t="shared" si="7"/>
        <v/>
      </c>
    </row>
    <row r="20" spans="1:20" x14ac:dyDescent="0.25">
      <c r="A20" s="5"/>
      <c r="B20" s="162" t="s">
        <v>162</v>
      </c>
      <c r="C20" s="244">
        <f>IF(C18="","",C18*7+C19)</f>
        <v>154</v>
      </c>
      <c r="D20" s="245">
        <f>IF($C$18="","",IF(ISBLANK(D18),$C$18,D18)*7+IF(ISBLANK(D19),$C$19,D19))</f>
        <v>182</v>
      </c>
      <c r="E20" s="245">
        <f>IF($C$18="","",IF(ISBLANK(E18),$C$18,E18)*7+IF(ISBLANK(E19),$C$19,E19))</f>
        <v>210</v>
      </c>
      <c r="F20" s="165" t="s">
        <v>163</v>
      </c>
      <c r="G20" s="5"/>
      <c r="H20" s="5"/>
      <c r="I20" s="5"/>
      <c r="J20" s="5"/>
      <c r="K20" s="5"/>
      <c r="L20" s="5"/>
      <c r="M20" s="5"/>
      <c r="N20" s="5"/>
      <c r="O20" s="5"/>
      <c r="P20" s="5"/>
      <c r="Q20" s="161">
        <f t="shared" si="3"/>
        <v>17</v>
      </c>
      <c r="R20" s="20" t="str">
        <f t="shared" si="5"/>
        <v/>
      </c>
      <c r="S20" s="20" t="str">
        <f t="shared" si="6"/>
        <v/>
      </c>
      <c r="T20" s="20" t="str">
        <f t="shared" si="7"/>
        <v/>
      </c>
    </row>
    <row r="21" spans="1:20" ht="18.75" x14ac:dyDescent="0.3">
      <c r="A21" s="5"/>
      <c r="B21" s="162" t="s">
        <v>234</v>
      </c>
      <c r="C21" s="350">
        <f>IF(OR(C3="",C20=""),"",C3+C20)</f>
        <v>44137</v>
      </c>
      <c r="D21" s="350">
        <f>IF(OR($C$3="",$C$20=""),"",IF(ISBLANK(D3),$C$3,D3)+IF(ISBLANK(D20),$C$20,D20))</f>
        <v>44165</v>
      </c>
      <c r="E21" s="350">
        <f>IF(OR($C$3="",$C$20=""),"",IF(ISBLANK(E3),$C$3,E3)+IF(ISBLANK(E20),$C$20,E20))</f>
        <v>44193</v>
      </c>
      <c r="F21" s="163" t="s">
        <v>171</v>
      </c>
      <c r="G21" s="5"/>
      <c r="H21" s="5"/>
      <c r="I21" s="5"/>
      <c r="J21" s="5"/>
      <c r="K21" s="5"/>
      <c r="L21" s="5"/>
      <c r="M21" s="5"/>
      <c r="N21" s="5"/>
      <c r="O21" s="5"/>
      <c r="P21" s="5"/>
      <c r="Q21" s="161">
        <f t="shared" si="3"/>
        <v>18</v>
      </c>
      <c r="R21" s="20" t="str">
        <f t="shared" si="5"/>
        <v/>
      </c>
      <c r="S21" s="20" t="str">
        <f t="shared" si="6"/>
        <v/>
      </c>
      <c r="T21" s="20" t="str">
        <f t="shared" si="7"/>
        <v/>
      </c>
    </row>
    <row r="22" spans="1:20" x14ac:dyDescent="0.25">
      <c r="A22" s="2"/>
      <c r="B22" s="5"/>
      <c r="C22" s="368" t="s">
        <v>867</v>
      </c>
      <c r="D22" s="5"/>
      <c r="E22" s="5"/>
      <c r="F22" s="5"/>
      <c r="G22" s="5"/>
      <c r="H22" s="5"/>
      <c r="I22" s="5"/>
      <c r="J22" s="5"/>
      <c r="K22" s="5"/>
      <c r="L22" s="5"/>
      <c r="M22" s="5"/>
      <c r="N22" s="5"/>
      <c r="O22" s="5"/>
      <c r="P22" s="5"/>
      <c r="Q22" s="161" t="e">
        <f>#REF!+1</f>
        <v>#REF!</v>
      </c>
      <c r="R22" s="20" t="e">
        <f t="shared" si="5"/>
        <v>#REF!</v>
      </c>
      <c r="S22" s="20" t="e">
        <f t="shared" si="6"/>
        <v>#REF!</v>
      </c>
      <c r="T22" s="20" t="e">
        <f t="shared" si="7"/>
        <v>#REF!</v>
      </c>
    </row>
    <row r="23" spans="1:20" x14ac:dyDescent="0.25">
      <c r="A23" s="2"/>
      <c r="B23" s="19" t="str">
        <f>CONCATENATE("Version ",'Change Log'!$B$3," – © 2015-",YEAR('Change Log'!$A$3),", William W. Davis, MSPM, PMP")</f>
        <v>Version 4.3 – © 2015-2020, William W. Davis, MSPM, PMP</v>
      </c>
      <c r="C23" s="5"/>
      <c r="D23" s="5"/>
      <c r="E23" s="5"/>
      <c r="F23" s="5"/>
      <c r="G23" s="5"/>
      <c r="H23" s="5"/>
      <c r="I23" s="5"/>
      <c r="J23" s="5"/>
      <c r="K23" s="5"/>
      <c r="L23" s="5"/>
      <c r="M23" s="5"/>
      <c r="N23" s="5"/>
      <c r="O23" s="5"/>
      <c r="P23" s="5"/>
      <c r="Q23" s="161" t="e">
        <f t="shared" si="3"/>
        <v>#REF!</v>
      </c>
      <c r="R23" s="20" t="e">
        <f t="shared" si="5"/>
        <v>#REF!</v>
      </c>
      <c r="S23" s="20" t="e">
        <f t="shared" si="6"/>
        <v>#REF!</v>
      </c>
      <c r="T23" s="20" t="e">
        <f t="shared" si="7"/>
        <v>#REF!</v>
      </c>
    </row>
    <row r="24" spans="1:20" x14ac:dyDescent="0.25">
      <c r="A24" s="2"/>
      <c r="B24" s="375" t="s">
        <v>140</v>
      </c>
      <c r="C24" s="375"/>
      <c r="D24" s="375"/>
      <c r="E24" s="375"/>
      <c r="F24" s="375"/>
      <c r="G24" s="5"/>
      <c r="H24" s="5"/>
      <c r="I24" s="5"/>
      <c r="J24" s="5"/>
      <c r="K24" s="5"/>
      <c r="L24" s="5"/>
      <c r="M24" s="5"/>
      <c r="N24" s="5"/>
      <c r="O24" s="5"/>
      <c r="P24" s="5"/>
      <c r="Q24" s="161" t="e">
        <f t="shared" si="3"/>
        <v>#REF!</v>
      </c>
      <c r="R24" s="20" t="e">
        <f t="shared" si="5"/>
        <v>#REF!</v>
      </c>
      <c r="S24" s="20" t="e">
        <f t="shared" si="6"/>
        <v>#REF!</v>
      </c>
      <c r="T24" s="20" t="e">
        <f t="shared" si="7"/>
        <v>#REF!</v>
      </c>
    </row>
    <row r="25" spans="1:20" x14ac:dyDescent="0.25">
      <c r="A25" s="2"/>
      <c r="B25" s="375" t="s">
        <v>141</v>
      </c>
      <c r="C25" s="375"/>
      <c r="D25" s="375"/>
      <c r="E25" s="375"/>
      <c r="F25" s="375"/>
      <c r="G25" s="5"/>
      <c r="H25" s="5"/>
      <c r="I25" s="5"/>
      <c r="J25" s="5"/>
      <c r="K25" s="5"/>
      <c r="L25" s="5"/>
      <c r="M25" s="5"/>
      <c r="N25" s="5"/>
      <c r="O25" s="5"/>
      <c r="P25" s="5"/>
      <c r="Q25" s="161" t="e">
        <f t="shared" si="3"/>
        <v>#REF!</v>
      </c>
      <c r="R25" s="20" t="e">
        <f t="shared" si="5"/>
        <v>#REF!</v>
      </c>
      <c r="S25" s="20" t="e">
        <f t="shared" si="6"/>
        <v>#REF!</v>
      </c>
      <c r="T25" s="20" t="e">
        <f t="shared" si="7"/>
        <v>#REF!</v>
      </c>
    </row>
    <row r="26" spans="1:20" x14ac:dyDescent="0.25">
      <c r="A26" s="2"/>
      <c r="B26" s="375" t="s">
        <v>94</v>
      </c>
      <c r="C26" s="375"/>
      <c r="D26" s="375"/>
      <c r="E26" s="375"/>
      <c r="F26" s="375"/>
      <c r="G26" s="5"/>
      <c r="H26" s="5"/>
      <c r="I26" s="5"/>
      <c r="J26" s="5"/>
      <c r="K26" s="5"/>
      <c r="L26" s="5"/>
      <c r="M26" s="5"/>
      <c r="N26" s="5"/>
      <c r="O26" s="5"/>
      <c r="P26" s="5"/>
      <c r="Q26" s="161" t="e">
        <f t="shared" si="3"/>
        <v>#REF!</v>
      </c>
      <c r="R26" s="20" t="e">
        <f t="shared" si="5"/>
        <v>#REF!</v>
      </c>
      <c r="S26" s="20" t="e">
        <f t="shared" si="6"/>
        <v>#REF!</v>
      </c>
      <c r="T26" s="20" t="e">
        <f t="shared" si="7"/>
        <v>#REF!</v>
      </c>
    </row>
    <row r="27" spans="1:20" x14ac:dyDescent="0.25">
      <c r="A27" s="2"/>
      <c r="B27" s="375" t="s">
        <v>220</v>
      </c>
      <c r="C27" s="375"/>
      <c r="D27" s="375"/>
      <c r="E27" s="375"/>
      <c r="F27" s="375"/>
      <c r="G27" s="5"/>
      <c r="H27" s="5"/>
      <c r="I27" s="5"/>
      <c r="J27" s="5"/>
      <c r="K27" s="5"/>
      <c r="L27" s="5"/>
      <c r="M27" s="5"/>
      <c r="N27" s="5"/>
      <c r="O27" s="5"/>
      <c r="P27" s="5"/>
      <c r="Q27" s="161" t="e">
        <f t="shared" si="3"/>
        <v>#REF!</v>
      </c>
      <c r="R27" s="20" t="e">
        <f t="shared" si="5"/>
        <v>#REF!</v>
      </c>
      <c r="S27" s="20" t="e">
        <f t="shared" si="6"/>
        <v>#REF!</v>
      </c>
      <c r="T27" s="20" t="e">
        <f t="shared" si="7"/>
        <v>#REF!</v>
      </c>
    </row>
    <row r="28" spans="1:20" x14ac:dyDescent="0.25">
      <c r="A28" s="2"/>
      <c r="B28" s="375" t="s">
        <v>851</v>
      </c>
      <c r="C28" s="375"/>
      <c r="D28" s="375"/>
      <c r="E28" s="354"/>
      <c r="F28" s="354"/>
      <c r="G28" s="5"/>
      <c r="H28" s="5"/>
      <c r="I28" s="5"/>
      <c r="J28" s="5"/>
      <c r="K28" s="5"/>
      <c r="L28" s="5"/>
      <c r="M28" s="5"/>
      <c r="N28" s="5"/>
      <c r="O28" s="5"/>
      <c r="P28" s="5"/>
      <c r="Q28" s="161" t="e">
        <f t="shared" si="3"/>
        <v>#REF!</v>
      </c>
      <c r="R28" s="20" t="e">
        <f t="shared" si="5"/>
        <v>#REF!</v>
      </c>
      <c r="S28" s="20" t="e">
        <f t="shared" si="6"/>
        <v>#REF!</v>
      </c>
      <c r="T28" s="20" t="e">
        <f t="shared" si="7"/>
        <v>#REF!</v>
      </c>
    </row>
    <row r="29" spans="1:20" x14ac:dyDescent="0.25">
      <c r="A29" s="2"/>
      <c r="B29" s="155" t="s">
        <v>215</v>
      </c>
      <c r="C29" s="5"/>
      <c r="D29" s="5"/>
      <c r="E29" s="5"/>
      <c r="F29" s="5"/>
      <c r="G29" s="5"/>
      <c r="H29" s="5"/>
      <c r="I29" s="5"/>
      <c r="J29" s="5"/>
      <c r="K29" s="5"/>
      <c r="L29" s="5"/>
      <c r="M29" s="5"/>
      <c r="N29" s="5"/>
      <c r="O29" s="5"/>
      <c r="P29" s="5"/>
      <c r="Q29" s="161" t="e">
        <f t="shared" si="3"/>
        <v>#REF!</v>
      </c>
      <c r="R29" s="20" t="e">
        <f t="shared" si="5"/>
        <v>#REF!</v>
      </c>
      <c r="S29" s="20" t="e">
        <f t="shared" si="6"/>
        <v>#REF!</v>
      </c>
      <c r="T29" s="20" t="e">
        <f t="shared" si="7"/>
        <v>#REF!</v>
      </c>
    </row>
    <row r="30" spans="1:20" x14ac:dyDescent="0.25">
      <c r="A30" s="2"/>
      <c r="B30" s="155" t="s">
        <v>92</v>
      </c>
      <c r="C30" s="5"/>
      <c r="D30" s="5"/>
      <c r="E30" s="5"/>
      <c r="F30" s="5"/>
      <c r="G30" s="5"/>
      <c r="H30" s="5"/>
      <c r="I30" s="5"/>
      <c r="J30" s="5"/>
      <c r="K30" s="5"/>
      <c r="L30" s="5"/>
      <c r="M30" s="5"/>
      <c r="N30" s="5"/>
      <c r="O30" s="5"/>
      <c r="P30" s="5"/>
      <c r="Q30" s="161" t="e">
        <f t="shared" si="3"/>
        <v>#REF!</v>
      </c>
      <c r="R30" s="20" t="e">
        <f t="shared" si="5"/>
        <v>#REF!</v>
      </c>
      <c r="S30" s="20" t="e">
        <f t="shared" si="6"/>
        <v>#REF!</v>
      </c>
      <c r="T30" s="20" t="e">
        <f t="shared" si="7"/>
        <v>#REF!</v>
      </c>
    </row>
    <row r="31" spans="1:20" x14ac:dyDescent="0.25">
      <c r="A31" s="19"/>
      <c r="B31" s="155" t="s">
        <v>214</v>
      </c>
      <c r="C31" s="5"/>
      <c r="D31" s="5"/>
      <c r="E31" s="5"/>
      <c r="F31" s="5"/>
      <c r="G31" s="5"/>
      <c r="H31" s="5"/>
      <c r="I31" s="5"/>
      <c r="J31" s="5"/>
      <c r="K31" s="5"/>
      <c r="L31" s="5"/>
      <c r="M31" s="5"/>
      <c r="N31" s="5"/>
      <c r="O31" s="5"/>
      <c r="P31" s="5"/>
      <c r="Q31" s="161" t="e">
        <f t="shared" si="3"/>
        <v>#REF!</v>
      </c>
      <c r="R31" s="20" t="e">
        <f t="shared" si="5"/>
        <v>#REF!</v>
      </c>
      <c r="S31" s="20" t="e">
        <f t="shared" si="6"/>
        <v>#REF!</v>
      </c>
      <c r="T31" s="20" t="e">
        <f t="shared" si="7"/>
        <v>#REF!</v>
      </c>
    </row>
    <row r="32" spans="1:20" x14ac:dyDescent="0.25">
      <c r="A32" s="19"/>
      <c r="B32" s="155" t="s">
        <v>216</v>
      </c>
      <c r="C32" s="5"/>
      <c r="D32" s="5"/>
      <c r="E32" s="5"/>
      <c r="F32" s="5"/>
      <c r="G32" s="5"/>
      <c r="H32" s="5"/>
      <c r="I32" s="5"/>
      <c r="J32" s="5"/>
      <c r="K32" s="5"/>
      <c r="L32" s="5"/>
      <c r="M32" s="5"/>
      <c r="N32" s="5"/>
      <c r="O32" s="5"/>
      <c r="P32" s="5"/>
      <c r="Q32" s="161" t="e">
        <f t="shared" si="3"/>
        <v>#REF!</v>
      </c>
      <c r="R32" s="20" t="e">
        <f t="shared" si="5"/>
        <v>#REF!</v>
      </c>
      <c r="S32" s="20" t="e">
        <f t="shared" si="6"/>
        <v>#REF!</v>
      </c>
      <c r="T32" s="20" t="e">
        <f t="shared" si="7"/>
        <v>#REF!</v>
      </c>
    </row>
    <row r="33" spans="1:20" x14ac:dyDescent="0.25">
      <c r="A33" s="19"/>
      <c r="B33" s="155" t="s">
        <v>761</v>
      </c>
      <c r="C33" s="5"/>
      <c r="D33" s="5"/>
      <c r="E33" s="5"/>
      <c r="F33" s="5"/>
      <c r="G33" s="5"/>
      <c r="H33" s="5"/>
      <c r="I33" s="5"/>
      <c r="J33" s="5"/>
      <c r="K33" s="5"/>
      <c r="L33" s="5"/>
      <c r="M33" s="5"/>
      <c r="N33" s="5"/>
      <c r="O33" s="5"/>
      <c r="P33" s="5"/>
      <c r="Q33" s="161" t="e">
        <f t="shared" si="3"/>
        <v>#REF!</v>
      </c>
      <c r="R33" s="20" t="e">
        <f t="shared" si="5"/>
        <v>#REF!</v>
      </c>
      <c r="S33" s="20" t="e">
        <f t="shared" si="6"/>
        <v>#REF!</v>
      </c>
      <c r="T33" s="20" t="e">
        <f t="shared" si="7"/>
        <v>#REF!</v>
      </c>
    </row>
    <row r="34" spans="1:20" x14ac:dyDescent="0.25">
      <c r="A34" s="19"/>
      <c r="B34" s="155" t="s">
        <v>762</v>
      </c>
      <c r="C34" s="5"/>
      <c r="D34" s="5"/>
      <c r="E34" s="5"/>
      <c r="F34" s="5"/>
      <c r="G34" s="5"/>
      <c r="H34" s="5"/>
      <c r="I34" s="5"/>
      <c r="J34" s="5"/>
      <c r="K34" s="5"/>
      <c r="L34" s="5"/>
      <c r="M34" s="5"/>
      <c r="N34" s="5"/>
      <c r="O34" s="5"/>
      <c r="P34" s="5"/>
      <c r="Q34" s="161" t="e">
        <f t="shared" si="3"/>
        <v>#REF!</v>
      </c>
      <c r="R34" s="20" t="e">
        <f t="shared" si="5"/>
        <v>#REF!</v>
      </c>
      <c r="S34" s="20" t="e">
        <f t="shared" si="6"/>
        <v>#REF!</v>
      </c>
      <c r="T34" s="20" t="e">
        <f t="shared" si="7"/>
        <v>#REF!</v>
      </c>
    </row>
    <row r="35" spans="1:20" x14ac:dyDescent="0.25">
      <c r="A35" s="2"/>
      <c r="B35" s="155"/>
      <c r="C35" s="5"/>
      <c r="D35" s="5"/>
      <c r="E35" s="5"/>
      <c r="F35" s="5"/>
      <c r="G35" s="5"/>
      <c r="H35" s="5"/>
      <c r="I35" s="5"/>
      <c r="J35" s="5"/>
      <c r="K35" s="5"/>
      <c r="L35" s="5"/>
      <c r="M35" s="5"/>
      <c r="N35" s="5"/>
      <c r="O35" s="5"/>
      <c r="P35" s="5"/>
      <c r="Q35" s="161" t="e">
        <f t="shared" si="3"/>
        <v>#REF!</v>
      </c>
      <c r="R35" s="20" t="e">
        <f t="shared" si="5"/>
        <v>#REF!</v>
      </c>
      <c r="S35" s="20" t="e">
        <f t="shared" si="6"/>
        <v>#REF!</v>
      </c>
      <c r="T35" s="20" t="e">
        <f t="shared" si="7"/>
        <v>#REF!</v>
      </c>
    </row>
    <row r="36" spans="1:20" x14ac:dyDescent="0.25">
      <c r="A36" s="2"/>
      <c r="B36" s="155" t="s">
        <v>763</v>
      </c>
      <c r="C36" s="5"/>
      <c r="D36" s="5"/>
      <c r="E36" s="5"/>
      <c r="F36" s="5"/>
      <c r="G36" s="5"/>
      <c r="H36" s="5"/>
      <c r="I36" s="5"/>
      <c r="J36" s="5"/>
      <c r="K36" s="5"/>
      <c r="L36" s="5"/>
      <c r="M36" s="5"/>
      <c r="N36" s="5"/>
      <c r="O36" s="5"/>
      <c r="P36" s="5"/>
      <c r="Q36" s="161" t="e">
        <f t="shared" si="3"/>
        <v>#REF!</v>
      </c>
      <c r="R36" s="20" t="e">
        <f t="shared" si="5"/>
        <v>#REF!</v>
      </c>
      <c r="S36" s="20" t="e">
        <f t="shared" si="6"/>
        <v>#REF!</v>
      </c>
      <c r="T36" s="20" t="e">
        <f t="shared" si="7"/>
        <v>#REF!</v>
      </c>
    </row>
    <row r="37" spans="1:20" x14ac:dyDescent="0.25">
      <c r="A37" s="2"/>
      <c r="B37" s="155" t="s">
        <v>91</v>
      </c>
      <c r="C37" s="5"/>
      <c r="D37" s="5"/>
      <c r="E37" s="5"/>
      <c r="F37" s="5"/>
      <c r="G37" s="5"/>
      <c r="H37" s="5"/>
      <c r="I37" s="5"/>
      <c r="J37" s="5"/>
      <c r="K37" s="5"/>
      <c r="L37" s="5"/>
      <c r="M37" s="5"/>
      <c r="N37" s="5"/>
      <c r="O37" s="5"/>
      <c r="P37" s="5"/>
      <c r="Q37" s="161" t="e">
        <f t="shared" si="3"/>
        <v>#REF!</v>
      </c>
      <c r="R37" s="20" t="e">
        <f t="shared" si="5"/>
        <v>#REF!</v>
      </c>
      <c r="S37" s="20" t="e">
        <f t="shared" si="6"/>
        <v>#REF!</v>
      </c>
      <c r="T37" s="20" t="e">
        <f t="shared" si="7"/>
        <v>#REF!</v>
      </c>
    </row>
    <row r="38" spans="1:20" x14ac:dyDescent="0.25">
      <c r="B38" s="376" t="s">
        <v>768</v>
      </c>
      <c r="C38" s="376"/>
      <c r="D38" s="269"/>
      <c r="E38" s="269"/>
      <c r="F38" s="269"/>
      <c r="G38" s="269"/>
      <c r="H38" s="269"/>
      <c r="Q38" s="161" t="e">
        <f t="shared" si="3"/>
        <v>#REF!</v>
      </c>
      <c r="R38" s="20" t="e">
        <f t="shared" si="5"/>
        <v>#REF!</v>
      </c>
      <c r="S38" s="20" t="e">
        <f t="shared" si="6"/>
        <v>#REF!</v>
      </c>
      <c r="T38" s="20" t="e">
        <f t="shared" si="7"/>
        <v>#REF!</v>
      </c>
    </row>
    <row r="39" spans="1:20" x14ac:dyDescent="0.25">
      <c r="Q39" s="161" t="e">
        <f t="shared" si="3"/>
        <v>#REF!</v>
      </c>
      <c r="R39" s="20" t="e">
        <f t="shared" si="5"/>
        <v>#REF!</v>
      </c>
      <c r="S39" s="20" t="e">
        <f t="shared" si="6"/>
        <v>#REF!</v>
      </c>
      <c r="T39" s="20" t="e">
        <f t="shared" si="7"/>
        <v>#REF!</v>
      </c>
    </row>
    <row r="40" spans="1:20" x14ac:dyDescent="0.25">
      <c r="Q40" s="161" t="e">
        <f t="shared" si="3"/>
        <v>#REF!</v>
      </c>
      <c r="R40" s="20" t="e">
        <f t="shared" si="5"/>
        <v>#REF!</v>
      </c>
      <c r="S40" s="20" t="e">
        <f t="shared" si="6"/>
        <v>#REF!</v>
      </c>
      <c r="T40" s="20" t="e">
        <f t="shared" si="7"/>
        <v>#REF!</v>
      </c>
    </row>
    <row r="41" spans="1:20" x14ac:dyDescent="0.25">
      <c r="Q41" s="161" t="e">
        <f t="shared" si="3"/>
        <v>#REF!</v>
      </c>
      <c r="R41" s="20" t="e">
        <f t="shared" si="5"/>
        <v>#REF!</v>
      </c>
      <c r="S41" s="20" t="e">
        <f t="shared" si="6"/>
        <v>#REF!</v>
      </c>
      <c r="T41" s="20" t="e">
        <f t="shared" si="7"/>
        <v>#REF!</v>
      </c>
    </row>
    <row r="42" spans="1:20" x14ac:dyDescent="0.25">
      <c r="Q42" s="161" t="e">
        <f t="shared" si="3"/>
        <v>#REF!</v>
      </c>
      <c r="R42" s="20" t="e">
        <f t="shared" si="5"/>
        <v>#REF!</v>
      </c>
      <c r="S42" s="20" t="e">
        <f t="shared" si="6"/>
        <v>#REF!</v>
      </c>
      <c r="T42" s="20" t="e">
        <f t="shared" si="7"/>
        <v>#REF!</v>
      </c>
    </row>
    <row r="43" spans="1:20" x14ac:dyDescent="0.25">
      <c r="Q43" s="161" t="e">
        <f t="shared" si="3"/>
        <v>#REF!</v>
      </c>
      <c r="R43" s="20" t="e">
        <f t="shared" si="5"/>
        <v>#REF!</v>
      </c>
      <c r="S43" s="20" t="e">
        <f t="shared" si="6"/>
        <v>#REF!</v>
      </c>
      <c r="T43" s="20" t="e">
        <f t="shared" si="7"/>
        <v>#REF!</v>
      </c>
    </row>
    <row r="44" spans="1:20" x14ac:dyDescent="0.25">
      <c r="Q44" s="161" t="e">
        <f t="shared" si="3"/>
        <v>#REF!</v>
      </c>
      <c r="R44" s="20" t="e">
        <f t="shared" si="5"/>
        <v>#REF!</v>
      </c>
      <c r="S44" s="20" t="e">
        <f t="shared" si="6"/>
        <v>#REF!</v>
      </c>
      <c r="T44" s="20" t="e">
        <f t="shared" si="7"/>
        <v>#REF!</v>
      </c>
    </row>
    <row r="45" spans="1:20" x14ac:dyDescent="0.25">
      <c r="Q45" s="161" t="e">
        <f t="shared" si="3"/>
        <v>#REF!</v>
      </c>
      <c r="R45" s="20" t="e">
        <f t="shared" si="5"/>
        <v>#REF!</v>
      </c>
      <c r="S45" s="20" t="e">
        <f t="shared" si="6"/>
        <v>#REF!</v>
      </c>
      <c r="T45" s="20" t="e">
        <f t="shared" si="7"/>
        <v>#REF!</v>
      </c>
    </row>
    <row r="46" spans="1:20" x14ac:dyDescent="0.25">
      <c r="Q46" s="161" t="e">
        <f t="shared" si="3"/>
        <v>#REF!</v>
      </c>
      <c r="R46" s="20" t="e">
        <f t="shared" si="5"/>
        <v>#REF!</v>
      </c>
      <c r="S46" s="20" t="e">
        <f t="shared" si="6"/>
        <v>#REF!</v>
      </c>
      <c r="T46" s="20" t="e">
        <f t="shared" si="7"/>
        <v>#REF!</v>
      </c>
    </row>
    <row r="47" spans="1:20" x14ac:dyDescent="0.25">
      <c r="A47"/>
      <c r="Q47" s="161" t="e">
        <f t="shared" si="3"/>
        <v>#REF!</v>
      </c>
      <c r="R47" s="20" t="e">
        <f t="shared" si="5"/>
        <v>#REF!</v>
      </c>
      <c r="S47" s="20" t="e">
        <f t="shared" si="6"/>
        <v>#REF!</v>
      </c>
      <c r="T47" s="20" t="e">
        <f t="shared" si="7"/>
        <v>#REF!</v>
      </c>
    </row>
    <row r="48" spans="1:20" x14ac:dyDescent="0.25">
      <c r="A48"/>
      <c r="Q48" s="161" t="e">
        <f t="shared" si="3"/>
        <v>#REF!</v>
      </c>
      <c r="R48" s="20" t="e">
        <f t="shared" si="5"/>
        <v>#REF!</v>
      </c>
      <c r="S48" s="20" t="e">
        <f t="shared" si="6"/>
        <v>#REF!</v>
      </c>
      <c r="T48" s="20" t="e">
        <f t="shared" si="7"/>
        <v>#REF!</v>
      </c>
    </row>
    <row r="49" spans="1:20" x14ac:dyDescent="0.25">
      <c r="A49"/>
      <c r="Q49" s="161" t="e">
        <f t="shared" si="3"/>
        <v>#REF!</v>
      </c>
      <c r="R49" s="20" t="e">
        <f t="shared" si="5"/>
        <v>#REF!</v>
      </c>
      <c r="S49" s="20" t="e">
        <f t="shared" si="6"/>
        <v>#REF!</v>
      </c>
      <c r="T49" s="20" t="e">
        <f t="shared" si="7"/>
        <v>#REF!</v>
      </c>
    </row>
    <row r="50" spans="1:20" x14ac:dyDescent="0.25">
      <c r="A50"/>
      <c r="Q50" s="161" t="e">
        <f t="shared" si="3"/>
        <v>#REF!</v>
      </c>
      <c r="R50" s="20" t="e">
        <f t="shared" ref="R50:R81" si="8">IF(OR(ROUND(C$16+0.3,0)&gt;$Q50,ROUND(C$16+0.3,0)=$Q50),C$13^2,"")</f>
        <v>#REF!</v>
      </c>
      <c r="S50" s="20" t="e">
        <f t="shared" ref="S50:S81" si="9">IF(OR(ROUND(D$16+0.3,0)&gt;$Q50,ROUND(D$16+0.3,0)=$Q50),D$13^2,"")</f>
        <v>#REF!</v>
      </c>
      <c r="T50" s="20" t="e">
        <f t="shared" ref="T50:T81" si="10">IF(OR(ROUND(E$16+0.3,0)&gt;$Q50,ROUND(E$16+0.3,0)=$Q50),E$13^2,"")</f>
        <v>#REF!</v>
      </c>
    </row>
    <row r="51" spans="1:20" x14ac:dyDescent="0.25">
      <c r="A51"/>
      <c r="Q51" s="161" t="e">
        <f t="shared" si="3"/>
        <v>#REF!</v>
      </c>
      <c r="R51" s="20" t="e">
        <f t="shared" si="8"/>
        <v>#REF!</v>
      </c>
      <c r="S51" s="20" t="e">
        <f t="shared" si="9"/>
        <v>#REF!</v>
      </c>
      <c r="T51" s="20" t="e">
        <f t="shared" si="10"/>
        <v>#REF!</v>
      </c>
    </row>
    <row r="52" spans="1:20" x14ac:dyDescent="0.25">
      <c r="A52"/>
      <c r="Q52" s="161" t="e">
        <f t="shared" si="3"/>
        <v>#REF!</v>
      </c>
      <c r="R52" s="20" t="e">
        <f t="shared" si="8"/>
        <v>#REF!</v>
      </c>
      <c r="S52" s="20" t="e">
        <f t="shared" si="9"/>
        <v>#REF!</v>
      </c>
      <c r="T52" s="20" t="e">
        <f t="shared" si="10"/>
        <v>#REF!</v>
      </c>
    </row>
    <row r="53" spans="1:20" x14ac:dyDescent="0.25">
      <c r="A53"/>
      <c r="Q53" s="161" t="e">
        <f t="shared" si="3"/>
        <v>#REF!</v>
      </c>
      <c r="R53" s="20" t="e">
        <f t="shared" si="8"/>
        <v>#REF!</v>
      </c>
      <c r="S53" s="20" t="e">
        <f t="shared" si="9"/>
        <v>#REF!</v>
      </c>
      <c r="T53" s="20" t="e">
        <f t="shared" si="10"/>
        <v>#REF!</v>
      </c>
    </row>
    <row r="54" spans="1:20" x14ac:dyDescent="0.25">
      <c r="A54"/>
      <c r="Q54" s="161" t="e">
        <f t="shared" si="3"/>
        <v>#REF!</v>
      </c>
      <c r="R54" s="20" t="e">
        <f t="shared" si="8"/>
        <v>#REF!</v>
      </c>
      <c r="S54" s="20" t="e">
        <f t="shared" si="9"/>
        <v>#REF!</v>
      </c>
      <c r="T54" s="20" t="e">
        <f t="shared" si="10"/>
        <v>#REF!</v>
      </c>
    </row>
    <row r="55" spans="1:20" x14ac:dyDescent="0.25">
      <c r="A55"/>
      <c r="Q55" s="161" t="e">
        <f t="shared" si="3"/>
        <v>#REF!</v>
      </c>
      <c r="R55" s="20" t="e">
        <f t="shared" si="8"/>
        <v>#REF!</v>
      </c>
      <c r="S55" s="20" t="e">
        <f t="shared" si="9"/>
        <v>#REF!</v>
      </c>
      <c r="T55" s="20" t="e">
        <f t="shared" si="10"/>
        <v>#REF!</v>
      </c>
    </row>
    <row r="56" spans="1:20" x14ac:dyDescent="0.25">
      <c r="A56"/>
      <c r="Q56" s="161" t="e">
        <f t="shared" si="3"/>
        <v>#REF!</v>
      </c>
      <c r="R56" s="20" t="e">
        <f t="shared" si="8"/>
        <v>#REF!</v>
      </c>
      <c r="S56" s="20" t="e">
        <f t="shared" si="9"/>
        <v>#REF!</v>
      </c>
      <c r="T56" s="20" t="e">
        <f t="shared" si="10"/>
        <v>#REF!</v>
      </c>
    </row>
    <row r="57" spans="1:20" x14ac:dyDescent="0.25">
      <c r="A57"/>
      <c r="Q57" s="161" t="e">
        <f t="shared" si="3"/>
        <v>#REF!</v>
      </c>
      <c r="R57" s="20" t="e">
        <f t="shared" si="8"/>
        <v>#REF!</v>
      </c>
      <c r="S57" s="20" t="e">
        <f t="shared" si="9"/>
        <v>#REF!</v>
      </c>
      <c r="T57" s="20" t="e">
        <f t="shared" si="10"/>
        <v>#REF!</v>
      </c>
    </row>
    <row r="58" spans="1:20" x14ac:dyDescent="0.25">
      <c r="A58"/>
      <c r="Q58" s="161" t="e">
        <f t="shared" si="3"/>
        <v>#REF!</v>
      </c>
      <c r="R58" s="20" t="e">
        <f t="shared" si="8"/>
        <v>#REF!</v>
      </c>
      <c r="S58" s="20" t="e">
        <f t="shared" si="9"/>
        <v>#REF!</v>
      </c>
      <c r="T58" s="20" t="e">
        <f t="shared" si="10"/>
        <v>#REF!</v>
      </c>
    </row>
    <row r="59" spans="1:20" x14ac:dyDescent="0.25">
      <c r="A59"/>
      <c r="Q59" s="161" t="e">
        <f t="shared" si="3"/>
        <v>#REF!</v>
      </c>
      <c r="R59" s="20" t="e">
        <f t="shared" si="8"/>
        <v>#REF!</v>
      </c>
      <c r="S59" s="20" t="e">
        <f t="shared" si="9"/>
        <v>#REF!</v>
      </c>
      <c r="T59" s="20" t="e">
        <f t="shared" si="10"/>
        <v>#REF!</v>
      </c>
    </row>
    <row r="60" spans="1:20" x14ac:dyDescent="0.25">
      <c r="A60"/>
      <c r="Q60" s="161" t="e">
        <f t="shared" si="3"/>
        <v>#REF!</v>
      </c>
      <c r="R60" s="20" t="e">
        <f t="shared" si="8"/>
        <v>#REF!</v>
      </c>
      <c r="S60" s="20" t="e">
        <f t="shared" si="9"/>
        <v>#REF!</v>
      </c>
      <c r="T60" s="20" t="e">
        <f t="shared" si="10"/>
        <v>#REF!</v>
      </c>
    </row>
    <row r="61" spans="1:20" x14ac:dyDescent="0.25">
      <c r="A61"/>
      <c r="Q61" s="161" t="e">
        <f t="shared" si="3"/>
        <v>#REF!</v>
      </c>
      <c r="R61" s="20" t="e">
        <f t="shared" si="8"/>
        <v>#REF!</v>
      </c>
      <c r="S61" s="20" t="e">
        <f t="shared" si="9"/>
        <v>#REF!</v>
      </c>
      <c r="T61" s="20" t="e">
        <f t="shared" si="10"/>
        <v>#REF!</v>
      </c>
    </row>
    <row r="62" spans="1:20" x14ac:dyDescent="0.25">
      <c r="A62"/>
      <c r="Q62" s="161" t="e">
        <f t="shared" si="3"/>
        <v>#REF!</v>
      </c>
      <c r="R62" s="20" t="e">
        <f t="shared" si="8"/>
        <v>#REF!</v>
      </c>
      <c r="S62" s="20" t="e">
        <f t="shared" si="9"/>
        <v>#REF!</v>
      </c>
      <c r="T62" s="20" t="e">
        <f t="shared" si="10"/>
        <v>#REF!</v>
      </c>
    </row>
    <row r="63" spans="1:20" x14ac:dyDescent="0.25">
      <c r="A63"/>
      <c r="Q63" s="161" t="e">
        <f t="shared" si="3"/>
        <v>#REF!</v>
      </c>
      <c r="R63" s="20" t="e">
        <f t="shared" si="8"/>
        <v>#REF!</v>
      </c>
      <c r="S63" s="20" t="e">
        <f t="shared" si="9"/>
        <v>#REF!</v>
      </c>
      <c r="T63" s="20" t="e">
        <f t="shared" si="10"/>
        <v>#REF!</v>
      </c>
    </row>
    <row r="64" spans="1:20" x14ac:dyDescent="0.25">
      <c r="A64"/>
      <c r="Q64" s="161" t="e">
        <f t="shared" si="3"/>
        <v>#REF!</v>
      </c>
      <c r="R64" s="20" t="e">
        <f t="shared" si="8"/>
        <v>#REF!</v>
      </c>
      <c r="S64" s="20" t="e">
        <f t="shared" si="9"/>
        <v>#REF!</v>
      </c>
      <c r="T64" s="20" t="e">
        <f t="shared" si="10"/>
        <v>#REF!</v>
      </c>
    </row>
    <row r="65" spans="1:20" x14ac:dyDescent="0.25">
      <c r="A65"/>
      <c r="Q65" s="161" t="e">
        <f t="shared" si="3"/>
        <v>#REF!</v>
      </c>
      <c r="R65" s="20" t="e">
        <f t="shared" si="8"/>
        <v>#REF!</v>
      </c>
      <c r="S65" s="20" t="e">
        <f t="shared" si="9"/>
        <v>#REF!</v>
      </c>
      <c r="T65" s="20" t="e">
        <f t="shared" si="10"/>
        <v>#REF!</v>
      </c>
    </row>
    <row r="66" spans="1:20" x14ac:dyDescent="0.25">
      <c r="A66"/>
      <c r="Q66" s="161" t="e">
        <f t="shared" si="3"/>
        <v>#REF!</v>
      </c>
      <c r="R66" s="20" t="e">
        <f t="shared" si="8"/>
        <v>#REF!</v>
      </c>
      <c r="S66" s="20" t="e">
        <f t="shared" si="9"/>
        <v>#REF!</v>
      </c>
      <c r="T66" s="20" t="e">
        <f t="shared" si="10"/>
        <v>#REF!</v>
      </c>
    </row>
    <row r="67" spans="1:20" x14ac:dyDescent="0.25">
      <c r="A67"/>
      <c r="Q67" s="161" t="e">
        <f t="shared" si="3"/>
        <v>#REF!</v>
      </c>
      <c r="R67" s="20" t="e">
        <f t="shared" si="8"/>
        <v>#REF!</v>
      </c>
      <c r="S67" s="20" t="e">
        <f t="shared" si="9"/>
        <v>#REF!</v>
      </c>
      <c r="T67" s="20" t="e">
        <f t="shared" si="10"/>
        <v>#REF!</v>
      </c>
    </row>
    <row r="68" spans="1:20" x14ac:dyDescent="0.25">
      <c r="A68"/>
      <c r="Q68" s="161" t="e">
        <f t="shared" si="3"/>
        <v>#REF!</v>
      </c>
      <c r="R68" s="20" t="e">
        <f t="shared" si="8"/>
        <v>#REF!</v>
      </c>
      <c r="S68" s="20" t="e">
        <f t="shared" si="9"/>
        <v>#REF!</v>
      </c>
      <c r="T68" s="20" t="e">
        <f t="shared" si="10"/>
        <v>#REF!</v>
      </c>
    </row>
    <row r="69" spans="1:20" x14ac:dyDescent="0.25">
      <c r="A69"/>
      <c r="Q69" s="161" t="e">
        <f t="shared" ref="Q69:Q102" si="11">Q68+1</f>
        <v>#REF!</v>
      </c>
      <c r="R69" s="20" t="e">
        <f t="shared" si="8"/>
        <v>#REF!</v>
      </c>
      <c r="S69" s="20" t="e">
        <f t="shared" si="9"/>
        <v>#REF!</v>
      </c>
      <c r="T69" s="20" t="e">
        <f t="shared" si="10"/>
        <v>#REF!</v>
      </c>
    </row>
    <row r="70" spans="1:20" x14ac:dyDescent="0.25">
      <c r="A70"/>
      <c r="Q70" s="161" t="e">
        <f t="shared" si="11"/>
        <v>#REF!</v>
      </c>
      <c r="R70" s="20" t="e">
        <f t="shared" si="8"/>
        <v>#REF!</v>
      </c>
      <c r="S70" s="20" t="e">
        <f t="shared" si="9"/>
        <v>#REF!</v>
      </c>
      <c r="T70" s="20" t="e">
        <f t="shared" si="10"/>
        <v>#REF!</v>
      </c>
    </row>
    <row r="71" spans="1:20" x14ac:dyDescent="0.25">
      <c r="A71"/>
      <c r="Q71" s="161" t="e">
        <f t="shared" si="11"/>
        <v>#REF!</v>
      </c>
      <c r="R71" s="20" t="e">
        <f t="shared" si="8"/>
        <v>#REF!</v>
      </c>
      <c r="S71" s="20" t="e">
        <f t="shared" si="9"/>
        <v>#REF!</v>
      </c>
      <c r="T71" s="20" t="e">
        <f t="shared" si="10"/>
        <v>#REF!</v>
      </c>
    </row>
    <row r="72" spans="1:20" x14ac:dyDescent="0.25">
      <c r="A72"/>
      <c r="Q72" s="161" t="e">
        <f t="shared" si="11"/>
        <v>#REF!</v>
      </c>
      <c r="R72" s="20" t="e">
        <f t="shared" si="8"/>
        <v>#REF!</v>
      </c>
      <c r="S72" s="20" t="e">
        <f t="shared" si="9"/>
        <v>#REF!</v>
      </c>
      <c r="T72" s="20" t="e">
        <f t="shared" si="10"/>
        <v>#REF!</v>
      </c>
    </row>
    <row r="73" spans="1:20" x14ac:dyDescent="0.25">
      <c r="A73"/>
      <c r="Q73" s="161" t="e">
        <f t="shared" si="11"/>
        <v>#REF!</v>
      </c>
      <c r="R73" s="20" t="e">
        <f t="shared" si="8"/>
        <v>#REF!</v>
      </c>
      <c r="S73" s="20" t="e">
        <f t="shared" si="9"/>
        <v>#REF!</v>
      </c>
      <c r="T73" s="20" t="e">
        <f t="shared" si="10"/>
        <v>#REF!</v>
      </c>
    </row>
    <row r="74" spans="1:20" x14ac:dyDescent="0.25">
      <c r="A74"/>
      <c r="Q74" s="161" t="e">
        <f t="shared" si="11"/>
        <v>#REF!</v>
      </c>
      <c r="R74" s="20" t="e">
        <f t="shared" si="8"/>
        <v>#REF!</v>
      </c>
      <c r="S74" s="20" t="e">
        <f t="shared" si="9"/>
        <v>#REF!</v>
      </c>
      <c r="T74" s="20" t="e">
        <f t="shared" si="10"/>
        <v>#REF!</v>
      </c>
    </row>
    <row r="75" spans="1:20" x14ac:dyDescent="0.25">
      <c r="A75"/>
      <c r="Q75" s="161" t="e">
        <f t="shared" si="11"/>
        <v>#REF!</v>
      </c>
      <c r="R75" s="20" t="e">
        <f t="shared" si="8"/>
        <v>#REF!</v>
      </c>
      <c r="S75" s="20" t="e">
        <f t="shared" si="9"/>
        <v>#REF!</v>
      </c>
      <c r="T75" s="20" t="e">
        <f t="shared" si="10"/>
        <v>#REF!</v>
      </c>
    </row>
    <row r="76" spans="1:20" x14ac:dyDescent="0.25">
      <c r="A76"/>
      <c r="Q76" s="161" t="e">
        <f t="shared" si="11"/>
        <v>#REF!</v>
      </c>
      <c r="R76" s="20" t="e">
        <f t="shared" si="8"/>
        <v>#REF!</v>
      </c>
      <c r="S76" s="20" t="e">
        <f t="shared" si="9"/>
        <v>#REF!</v>
      </c>
      <c r="T76" s="20" t="e">
        <f t="shared" si="10"/>
        <v>#REF!</v>
      </c>
    </row>
    <row r="77" spans="1:20" x14ac:dyDescent="0.25">
      <c r="A77"/>
      <c r="Q77" s="161" t="e">
        <f t="shared" si="11"/>
        <v>#REF!</v>
      </c>
      <c r="R77" s="20" t="e">
        <f t="shared" si="8"/>
        <v>#REF!</v>
      </c>
      <c r="S77" s="20" t="e">
        <f t="shared" si="9"/>
        <v>#REF!</v>
      </c>
      <c r="T77" s="20" t="e">
        <f t="shared" si="10"/>
        <v>#REF!</v>
      </c>
    </row>
    <row r="78" spans="1:20" x14ac:dyDescent="0.25">
      <c r="A78"/>
      <c r="Q78" s="161" t="e">
        <f t="shared" si="11"/>
        <v>#REF!</v>
      </c>
      <c r="R78" s="20" t="e">
        <f t="shared" si="8"/>
        <v>#REF!</v>
      </c>
      <c r="S78" s="20" t="e">
        <f t="shared" si="9"/>
        <v>#REF!</v>
      </c>
      <c r="T78" s="20" t="e">
        <f t="shared" si="10"/>
        <v>#REF!</v>
      </c>
    </row>
    <row r="79" spans="1:20" x14ac:dyDescent="0.25">
      <c r="A79"/>
      <c r="Q79" s="161" t="e">
        <f t="shared" si="11"/>
        <v>#REF!</v>
      </c>
      <c r="R79" s="20" t="e">
        <f t="shared" si="8"/>
        <v>#REF!</v>
      </c>
      <c r="S79" s="20" t="e">
        <f t="shared" si="9"/>
        <v>#REF!</v>
      </c>
      <c r="T79" s="20" t="e">
        <f t="shared" si="10"/>
        <v>#REF!</v>
      </c>
    </row>
    <row r="80" spans="1:20" x14ac:dyDescent="0.25">
      <c r="A80"/>
      <c r="Q80" s="161" t="e">
        <f t="shared" si="11"/>
        <v>#REF!</v>
      </c>
      <c r="R80" s="20" t="e">
        <f t="shared" si="8"/>
        <v>#REF!</v>
      </c>
      <c r="S80" s="20" t="e">
        <f t="shared" si="9"/>
        <v>#REF!</v>
      </c>
      <c r="T80" s="20" t="e">
        <f t="shared" si="10"/>
        <v>#REF!</v>
      </c>
    </row>
    <row r="81" spans="1:20" x14ac:dyDescent="0.25">
      <c r="A81"/>
      <c r="Q81" s="161" t="e">
        <f t="shared" si="11"/>
        <v>#REF!</v>
      </c>
      <c r="R81" s="20" t="e">
        <f t="shared" si="8"/>
        <v>#REF!</v>
      </c>
      <c r="S81" s="20" t="e">
        <f t="shared" si="9"/>
        <v>#REF!</v>
      </c>
      <c r="T81" s="20" t="e">
        <f t="shared" si="10"/>
        <v>#REF!</v>
      </c>
    </row>
    <row r="82" spans="1:20" x14ac:dyDescent="0.25">
      <c r="A82"/>
      <c r="Q82" s="161" t="e">
        <f t="shared" si="11"/>
        <v>#REF!</v>
      </c>
      <c r="R82" s="20" t="e">
        <f t="shared" ref="R82:R102" si="12">IF(OR(ROUND(C$16+0.3,0)&gt;$Q82,ROUND(C$16+0.3,0)=$Q82),C$13^2,"")</f>
        <v>#REF!</v>
      </c>
      <c r="S82" s="20" t="e">
        <f t="shared" ref="S82:S102" si="13">IF(OR(ROUND(D$16+0.3,0)&gt;$Q82,ROUND(D$16+0.3,0)=$Q82),D$13^2,"")</f>
        <v>#REF!</v>
      </c>
      <c r="T82" s="20" t="e">
        <f t="shared" ref="T82:T102" si="14">IF(OR(ROUND(E$16+0.3,0)&gt;$Q82,ROUND(E$16+0.3,0)=$Q82),E$13^2,"")</f>
        <v>#REF!</v>
      </c>
    </row>
    <row r="83" spans="1:20" x14ac:dyDescent="0.25">
      <c r="A83"/>
      <c r="Q83" s="161" t="e">
        <f t="shared" si="11"/>
        <v>#REF!</v>
      </c>
      <c r="R83" s="20" t="e">
        <f t="shared" si="12"/>
        <v>#REF!</v>
      </c>
      <c r="S83" s="20" t="e">
        <f t="shared" si="13"/>
        <v>#REF!</v>
      </c>
      <c r="T83" s="20" t="e">
        <f t="shared" si="14"/>
        <v>#REF!</v>
      </c>
    </row>
    <row r="84" spans="1:20" x14ac:dyDescent="0.25">
      <c r="A84"/>
      <c r="Q84" s="161" t="e">
        <f t="shared" si="11"/>
        <v>#REF!</v>
      </c>
      <c r="R84" s="20" t="e">
        <f t="shared" si="12"/>
        <v>#REF!</v>
      </c>
      <c r="S84" s="20" t="e">
        <f t="shared" si="13"/>
        <v>#REF!</v>
      </c>
      <c r="T84" s="20" t="e">
        <f t="shared" si="14"/>
        <v>#REF!</v>
      </c>
    </row>
    <row r="85" spans="1:20" x14ac:dyDescent="0.25">
      <c r="A85"/>
      <c r="Q85" s="161" t="e">
        <f t="shared" si="11"/>
        <v>#REF!</v>
      </c>
      <c r="R85" s="20" t="e">
        <f t="shared" si="12"/>
        <v>#REF!</v>
      </c>
      <c r="S85" s="20" t="e">
        <f t="shared" si="13"/>
        <v>#REF!</v>
      </c>
      <c r="T85" s="20" t="e">
        <f t="shared" si="14"/>
        <v>#REF!</v>
      </c>
    </row>
    <row r="86" spans="1:20" x14ac:dyDescent="0.25">
      <c r="A86"/>
      <c r="Q86" s="161" t="e">
        <f t="shared" si="11"/>
        <v>#REF!</v>
      </c>
      <c r="R86" s="20" t="e">
        <f t="shared" si="12"/>
        <v>#REF!</v>
      </c>
      <c r="S86" s="20" t="e">
        <f t="shared" si="13"/>
        <v>#REF!</v>
      </c>
      <c r="T86" s="20" t="e">
        <f t="shared" si="14"/>
        <v>#REF!</v>
      </c>
    </row>
    <row r="87" spans="1:20" x14ac:dyDescent="0.25">
      <c r="A87"/>
      <c r="Q87" s="161" t="e">
        <f t="shared" si="11"/>
        <v>#REF!</v>
      </c>
      <c r="R87" s="20" t="e">
        <f t="shared" si="12"/>
        <v>#REF!</v>
      </c>
      <c r="S87" s="20" t="e">
        <f t="shared" si="13"/>
        <v>#REF!</v>
      </c>
      <c r="T87" s="20" t="e">
        <f t="shared" si="14"/>
        <v>#REF!</v>
      </c>
    </row>
    <row r="88" spans="1:20" x14ac:dyDescent="0.25">
      <c r="A88"/>
      <c r="Q88" s="161" t="e">
        <f t="shared" si="11"/>
        <v>#REF!</v>
      </c>
      <c r="R88" s="20" t="e">
        <f t="shared" si="12"/>
        <v>#REF!</v>
      </c>
      <c r="S88" s="20" t="e">
        <f t="shared" si="13"/>
        <v>#REF!</v>
      </c>
      <c r="T88" s="20" t="e">
        <f t="shared" si="14"/>
        <v>#REF!</v>
      </c>
    </row>
    <row r="89" spans="1:20" x14ac:dyDescent="0.25">
      <c r="A89"/>
      <c r="Q89" s="161" t="e">
        <f t="shared" si="11"/>
        <v>#REF!</v>
      </c>
      <c r="R89" s="20" t="e">
        <f t="shared" si="12"/>
        <v>#REF!</v>
      </c>
      <c r="S89" s="20" t="e">
        <f t="shared" si="13"/>
        <v>#REF!</v>
      </c>
      <c r="T89" s="20" t="e">
        <f t="shared" si="14"/>
        <v>#REF!</v>
      </c>
    </row>
    <row r="90" spans="1:20" x14ac:dyDescent="0.25">
      <c r="A90"/>
      <c r="Q90" s="161" t="e">
        <f t="shared" si="11"/>
        <v>#REF!</v>
      </c>
      <c r="R90" s="20" t="e">
        <f t="shared" si="12"/>
        <v>#REF!</v>
      </c>
      <c r="S90" s="20" t="e">
        <f t="shared" si="13"/>
        <v>#REF!</v>
      </c>
      <c r="T90" s="20" t="e">
        <f t="shared" si="14"/>
        <v>#REF!</v>
      </c>
    </row>
    <row r="91" spans="1:20" x14ac:dyDescent="0.25">
      <c r="A91"/>
      <c r="Q91" s="161" t="e">
        <f t="shared" si="11"/>
        <v>#REF!</v>
      </c>
      <c r="R91" s="20" t="e">
        <f t="shared" si="12"/>
        <v>#REF!</v>
      </c>
      <c r="S91" s="20" t="e">
        <f t="shared" si="13"/>
        <v>#REF!</v>
      </c>
      <c r="T91" s="20" t="e">
        <f t="shared" si="14"/>
        <v>#REF!</v>
      </c>
    </row>
    <row r="92" spans="1:20" x14ac:dyDescent="0.25">
      <c r="A92"/>
      <c r="Q92" s="161" t="e">
        <f t="shared" si="11"/>
        <v>#REF!</v>
      </c>
      <c r="R92" s="20" t="e">
        <f t="shared" si="12"/>
        <v>#REF!</v>
      </c>
      <c r="S92" s="20" t="e">
        <f t="shared" si="13"/>
        <v>#REF!</v>
      </c>
      <c r="T92" s="20" t="e">
        <f t="shared" si="14"/>
        <v>#REF!</v>
      </c>
    </row>
    <row r="93" spans="1:20" x14ac:dyDescent="0.25">
      <c r="A93"/>
      <c r="Q93" s="161" t="e">
        <f t="shared" si="11"/>
        <v>#REF!</v>
      </c>
      <c r="R93" s="20" t="e">
        <f t="shared" si="12"/>
        <v>#REF!</v>
      </c>
      <c r="S93" s="20" t="e">
        <f t="shared" si="13"/>
        <v>#REF!</v>
      </c>
      <c r="T93" s="20" t="e">
        <f t="shared" si="14"/>
        <v>#REF!</v>
      </c>
    </row>
    <row r="94" spans="1:20" x14ac:dyDescent="0.25">
      <c r="A94"/>
      <c r="Q94" s="161" t="e">
        <f t="shared" si="11"/>
        <v>#REF!</v>
      </c>
      <c r="R94" s="20" t="e">
        <f t="shared" si="12"/>
        <v>#REF!</v>
      </c>
      <c r="S94" s="20" t="e">
        <f t="shared" si="13"/>
        <v>#REF!</v>
      </c>
      <c r="T94" s="20" t="e">
        <f t="shared" si="14"/>
        <v>#REF!</v>
      </c>
    </row>
    <row r="95" spans="1:20" x14ac:dyDescent="0.25">
      <c r="A95"/>
      <c r="Q95" s="161" t="e">
        <f t="shared" si="11"/>
        <v>#REF!</v>
      </c>
      <c r="R95" s="20" t="e">
        <f t="shared" si="12"/>
        <v>#REF!</v>
      </c>
      <c r="S95" s="20" t="e">
        <f t="shared" si="13"/>
        <v>#REF!</v>
      </c>
      <c r="T95" s="20" t="e">
        <f t="shared" si="14"/>
        <v>#REF!</v>
      </c>
    </row>
    <row r="96" spans="1:20" x14ac:dyDescent="0.25">
      <c r="A96"/>
      <c r="Q96" s="161" t="e">
        <f t="shared" si="11"/>
        <v>#REF!</v>
      </c>
      <c r="R96" s="20" t="e">
        <f t="shared" si="12"/>
        <v>#REF!</v>
      </c>
      <c r="S96" s="20" t="e">
        <f t="shared" si="13"/>
        <v>#REF!</v>
      </c>
      <c r="T96" s="20" t="e">
        <f t="shared" si="14"/>
        <v>#REF!</v>
      </c>
    </row>
    <row r="97" spans="1:20" x14ac:dyDescent="0.25">
      <c r="A97"/>
      <c r="Q97" s="161" t="e">
        <f t="shared" si="11"/>
        <v>#REF!</v>
      </c>
      <c r="R97" s="20" t="e">
        <f t="shared" si="12"/>
        <v>#REF!</v>
      </c>
      <c r="S97" s="20" t="e">
        <f t="shared" si="13"/>
        <v>#REF!</v>
      </c>
      <c r="T97" s="20" t="e">
        <f t="shared" si="14"/>
        <v>#REF!</v>
      </c>
    </row>
    <row r="98" spans="1:20" x14ac:dyDescent="0.25">
      <c r="A98"/>
      <c r="Q98" s="161" t="e">
        <f t="shared" si="11"/>
        <v>#REF!</v>
      </c>
      <c r="R98" s="20" t="e">
        <f t="shared" si="12"/>
        <v>#REF!</v>
      </c>
      <c r="S98" s="20" t="e">
        <f t="shared" si="13"/>
        <v>#REF!</v>
      </c>
      <c r="T98" s="20" t="e">
        <f t="shared" si="14"/>
        <v>#REF!</v>
      </c>
    </row>
    <row r="99" spans="1:20" x14ac:dyDescent="0.25">
      <c r="A99"/>
      <c r="Q99" s="161" t="e">
        <f t="shared" si="11"/>
        <v>#REF!</v>
      </c>
      <c r="R99" s="20" t="e">
        <f t="shared" si="12"/>
        <v>#REF!</v>
      </c>
      <c r="S99" s="20" t="e">
        <f t="shared" si="13"/>
        <v>#REF!</v>
      </c>
      <c r="T99" s="20" t="e">
        <f t="shared" si="14"/>
        <v>#REF!</v>
      </c>
    </row>
    <row r="100" spans="1:20" x14ac:dyDescent="0.25">
      <c r="A100"/>
      <c r="Q100" s="161" t="e">
        <f t="shared" si="11"/>
        <v>#REF!</v>
      </c>
      <c r="R100" s="20" t="e">
        <f t="shared" si="12"/>
        <v>#REF!</v>
      </c>
      <c r="S100" s="20" t="e">
        <f t="shared" si="13"/>
        <v>#REF!</v>
      </c>
      <c r="T100" s="20" t="e">
        <f t="shared" si="14"/>
        <v>#REF!</v>
      </c>
    </row>
    <row r="101" spans="1:20" x14ac:dyDescent="0.25">
      <c r="A101"/>
      <c r="Q101" s="161" t="e">
        <f t="shared" si="11"/>
        <v>#REF!</v>
      </c>
      <c r="R101" s="20" t="e">
        <f t="shared" si="12"/>
        <v>#REF!</v>
      </c>
      <c r="S101" s="20" t="e">
        <f t="shared" si="13"/>
        <v>#REF!</v>
      </c>
      <c r="T101" s="20" t="e">
        <f t="shared" si="14"/>
        <v>#REF!</v>
      </c>
    </row>
    <row r="102" spans="1:20" x14ac:dyDescent="0.25">
      <c r="A102"/>
      <c r="Q102" s="161" t="e">
        <f t="shared" si="11"/>
        <v>#REF!</v>
      </c>
      <c r="R102" s="20" t="e">
        <f t="shared" si="12"/>
        <v>#REF!</v>
      </c>
      <c r="S102" s="20" t="e">
        <f t="shared" si="13"/>
        <v>#REF!</v>
      </c>
      <c r="T102" s="20" t="e">
        <f t="shared" si="14"/>
        <v>#REF!</v>
      </c>
    </row>
    <row r="103" spans="1:20" x14ac:dyDescent="0.25">
      <c r="A103"/>
      <c r="Q103" s="161"/>
      <c r="R103" s="228" t="e">
        <f>SQRT(SUM(R2:R102))</f>
        <v>#REF!</v>
      </c>
      <c r="S103" s="228" t="e">
        <f t="shared" ref="S103:T103" si="15">SQRT(SUM(S2:S102))</f>
        <v>#REF!</v>
      </c>
      <c r="T103" s="228" t="e">
        <f t="shared" si="15"/>
        <v>#REF!</v>
      </c>
    </row>
    <row r="104" spans="1:20" x14ac:dyDescent="0.25">
      <c r="A104"/>
    </row>
    <row r="105" spans="1:20" x14ac:dyDescent="0.25">
      <c r="A105"/>
    </row>
    <row r="106" spans="1:20" x14ac:dyDescent="0.25">
      <c r="A106"/>
    </row>
    <row r="107" spans="1:20" x14ac:dyDescent="0.25">
      <c r="A107"/>
    </row>
    <row r="108" spans="1:20" x14ac:dyDescent="0.25">
      <c r="A108"/>
    </row>
    <row r="109" spans="1:20" x14ac:dyDescent="0.25">
      <c r="A109"/>
    </row>
    <row r="110" spans="1:20" x14ac:dyDescent="0.25">
      <c r="A110"/>
    </row>
    <row r="111" spans="1:20" x14ac:dyDescent="0.25">
      <c r="A111"/>
    </row>
    <row r="112" spans="1:20"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1" spans="1:1" x14ac:dyDescent="0.25">
      <c r="A201"/>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row r="216" spans="1:1" x14ac:dyDescent="0.25">
      <c r="A216"/>
    </row>
    <row r="217" spans="1:1" x14ac:dyDescent="0.25">
      <c r="A217"/>
    </row>
    <row r="218" spans="1:1" x14ac:dyDescent="0.25">
      <c r="A218"/>
    </row>
    <row r="219" spans="1:1" x14ac:dyDescent="0.25">
      <c r="A219"/>
    </row>
  </sheetData>
  <mergeCells count="6">
    <mergeCell ref="B24:F24"/>
    <mergeCell ref="B38:C38"/>
    <mergeCell ref="B25:F25"/>
    <mergeCell ref="B26:F26"/>
    <mergeCell ref="B27:F27"/>
    <mergeCell ref="B28:D28"/>
  </mergeCells>
  <conditionalFormatting sqref="C11:E11">
    <cfRule type="iconSet" priority="1">
      <iconSet showValue="0">
        <cfvo type="percent" val="0"/>
        <cfvo type="num" val="0.2"/>
        <cfvo type="num" val="0.3332"/>
      </iconSet>
    </cfRule>
  </conditionalFormatting>
  <dataValidations count="2">
    <dataValidation type="decimal" allowBlank="1" showInputMessage="1" showErrorMessage="1" sqref="C10:E10" xr:uid="{E5515C48-8370-4758-A73B-82BE99AFC77E}">
      <formula1>0.0001</formula1>
      <formula2>0.9999</formula2>
    </dataValidation>
    <dataValidation type="decimal" allowBlank="1" showInputMessage="1" showErrorMessage="1" sqref="C17:E17" xr:uid="{A02E4923-439E-47E7-AEBE-8AB37CB0DEEC}">
      <formula1>0.1</formula1>
      <formula2>0.9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display="Follow Statistical PERT on Twitter to learn when new updates are released"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 ref="B28:D28" r:id="rId8" location="newsletter" display="Subscribe to the SPERT® newsletter for monthly tips, free webinars, and new release notifications" xr:uid="{566B99A5-DFC9-4BB2-A4D9-186BB91AD82D}"/>
  </hyperlinks>
  <pageMargins left="0.7" right="0.7" top="0.75" bottom="0.75" header="0.3" footer="0.3"/>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Z93"/>
  <sheetViews>
    <sheetView showGridLines="0" workbookViewId="0">
      <selection activeCell="E13" sqref="E13"/>
    </sheetView>
  </sheetViews>
  <sheetFormatPr defaultRowHeight="15" x14ac:dyDescent="0.25"/>
  <cols>
    <col min="1" max="1" width="5.7109375" customWidth="1"/>
    <col min="2" max="2" width="14.7109375" customWidth="1"/>
    <col min="3" max="3" width="8.7109375" customWidth="1"/>
    <col min="4" max="5" width="14.7109375" customWidth="1"/>
    <col min="6" max="6" width="14.7109375" hidden="1" customWidth="1"/>
    <col min="7" max="7" width="14.7109375" customWidth="1"/>
    <col min="8" max="8" width="14.7109375" hidden="1" customWidth="1"/>
    <col min="9" max="9" width="14.7109375" customWidth="1"/>
    <col min="10" max="10" width="14.7109375" hidden="1" customWidth="1"/>
    <col min="11" max="13" width="14.7109375" customWidth="1"/>
    <col min="14" max="14" width="5.7109375" customWidth="1"/>
    <col min="15" max="17" width="14.7109375" customWidth="1"/>
    <col min="18" max="18" width="9.140625" customWidth="1"/>
  </cols>
  <sheetData>
    <row r="1" spans="1:26" ht="24" customHeight="1" x14ac:dyDescent="0.25">
      <c r="A1" s="55"/>
      <c r="B1" s="55" t="s">
        <v>805</v>
      </c>
      <c r="C1" s="55"/>
      <c r="D1" s="5"/>
      <c r="E1" s="5"/>
      <c r="F1" s="2"/>
      <c r="G1" s="2"/>
      <c r="H1" s="2"/>
      <c r="I1" s="2"/>
      <c r="J1" s="2"/>
      <c r="K1" s="2"/>
      <c r="L1" s="5"/>
      <c r="M1" s="2"/>
      <c r="N1" s="2"/>
      <c r="O1" s="5"/>
      <c r="P1" s="5"/>
      <c r="Q1" s="5"/>
      <c r="R1" s="5"/>
      <c r="S1" s="5"/>
      <c r="T1" s="5"/>
      <c r="U1" s="5"/>
      <c r="V1" s="5"/>
      <c r="W1" s="5"/>
      <c r="X1" s="5"/>
      <c r="Y1" s="5"/>
      <c r="Z1" s="5"/>
    </row>
    <row r="2" spans="1:26" x14ac:dyDescent="0.25">
      <c r="A2" s="416" t="s">
        <v>5</v>
      </c>
      <c r="B2" s="416" t="s">
        <v>837</v>
      </c>
      <c r="C2" s="413" t="s">
        <v>875</v>
      </c>
      <c r="D2" s="416" t="s">
        <v>806</v>
      </c>
      <c r="E2" s="416" t="s">
        <v>838</v>
      </c>
      <c r="F2" s="413" t="s">
        <v>808</v>
      </c>
      <c r="G2" s="413" t="s">
        <v>836</v>
      </c>
      <c r="H2" s="413" t="s">
        <v>839</v>
      </c>
      <c r="I2" s="413" t="s">
        <v>839</v>
      </c>
      <c r="J2" s="413" t="s">
        <v>807</v>
      </c>
      <c r="K2" s="413" t="s">
        <v>807</v>
      </c>
      <c r="L2" s="327" t="s">
        <v>854</v>
      </c>
      <c r="M2" s="327" t="s">
        <v>804</v>
      </c>
      <c r="O2" s="418" t="s">
        <v>809</v>
      </c>
      <c r="P2" s="418" t="s">
        <v>810</v>
      </c>
    </row>
    <row r="3" spans="1:26" x14ac:dyDescent="0.25">
      <c r="A3" s="417"/>
      <c r="B3" s="417"/>
      <c r="C3" s="414"/>
      <c r="D3" s="417"/>
      <c r="E3" s="417"/>
      <c r="F3" s="414"/>
      <c r="G3" s="414"/>
      <c r="H3" s="414"/>
      <c r="I3" s="414"/>
      <c r="J3" s="414"/>
      <c r="K3" s="414"/>
      <c r="L3" s="329">
        <v>0.15</v>
      </c>
      <c r="M3" s="329">
        <v>0.85</v>
      </c>
      <c r="O3" s="418"/>
      <c r="P3" s="418"/>
    </row>
    <row r="4" spans="1:26" x14ac:dyDescent="0.25">
      <c r="A4" s="417"/>
      <c r="B4" s="417"/>
      <c r="C4" s="414"/>
      <c r="D4" s="417"/>
      <c r="E4" s="417"/>
      <c r="F4" s="414"/>
      <c r="G4" s="414"/>
      <c r="H4" s="414"/>
      <c r="I4" s="414"/>
      <c r="J4" s="414"/>
      <c r="K4" s="414"/>
      <c r="L4" s="341">
        <f ca="1">IFERROR(_xlfn.NORM.INV(1-L3,$O$20,$P$20),"")</f>
        <v>47.183839733347298</v>
      </c>
      <c r="M4" s="341">
        <f ca="1">IFERROR(_xlfn.NORM.INV(1-M3,$O$20,$P$20),"")</f>
        <v>21.566160266652698</v>
      </c>
      <c r="O4" s="418"/>
      <c r="P4" s="418"/>
    </row>
    <row r="5" spans="1:26" x14ac:dyDescent="0.25">
      <c r="A5" s="334">
        <v>1</v>
      </c>
      <c r="B5" s="370">
        <v>43983</v>
      </c>
      <c r="C5" s="328"/>
      <c r="D5" s="371">
        <v>300</v>
      </c>
      <c r="E5" s="371">
        <v>40</v>
      </c>
      <c r="F5" s="244">
        <f>IF(ISBLANK(E5),NA(),E5)</f>
        <v>40</v>
      </c>
      <c r="G5" s="245">
        <f>IF(OR(ISBLANK(F5),ISNA(F5)),"",F5)</f>
        <v>40</v>
      </c>
      <c r="H5" s="369">
        <f>IF(NOT(ISBLANK($B$5)),$D$5,"")</f>
        <v>300</v>
      </c>
      <c r="I5" s="369">
        <f>IF(NOT(ISBLANK($B$5)),$D$5,"")</f>
        <v>300</v>
      </c>
      <c r="J5" s="328"/>
      <c r="K5" s="328"/>
      <c r="L5" s="328"/>
      <c r="M5" s="328"/>
      <c r="O5" s="337">
        <f>IF(ISERROR(AVERAGE(E5:E56)),"",AVERAGE(E5:E56))</f>
        <v>34.375</v>
      </c>
      <c r="P5" s="337">
        <f>IF(ISERROR(IF(_xlfn.STDEV.P(E5:E56)=0,"",_xlfn.STDEV.P(E5:E56))),"",IF(_xlfn.STDEV.P(E5:E56)=0,"",_xlfn.STDEV.P(E5:E56)))</f>
        <v>12.358574958303242</v>
      </c>
      <c r="R5" s="326"/>
    </row>
    <row r="6" spans="1:26" x14ac:dyDescent="0.25">
      <c r="A6" s="334">
        <v>2</v>
      </c>
      <c r="B6" s="370">
        <v>43990</v>
      </c>
      <c r="C6" s="328"/>
      <c r="D6" s="371">
        <v>260</v>
      </c>
      <c r="E6" s="371">
        <v>30</v>
      </c>
      <c r="F6" s="245">
        <f t="shared" ref="F6:F56" si="0">IF(ISBLANK(B6),NA(),IF(ISBLANK(E6),NA(),F5+E6))</f>
        <v>70</v>
      </c>
      <c r="G6" s="245">
        <f t="shared" ref="G6:G18" si="1">IF(OR(ISBLANK(F6),ISNA(F6)),"",F6)</f>
        <v>70</v>
      </c>
      <c r="H6" s="245" cm="1">
        <f t="array" ref="H6">IF(ISBLANK($B6),NA(),IF(ISBLANK($D6),INDEX($D$5:$D$56,COUNT($D$5:$D$56)),$D6)+IF(ISNA($F5),MAX($G$5:$G$56),$F5))</f>
        <v>300</v>
      </c>
      <c r="I6" s="245" cm="1">
        <f t="array" ref="I6">IF(ISBLANK($B6),"",IF(ISBLANK($D6),INDEX($D$5:$D$56,COUNT($D$5:$D$56)),$D6)+IF(ISNA($F5),MAX($G$5:$G$56),$F5))</f>
        <v>300</v>
      </c>
      <c r="J6" s="244" t="e">
        <f>IF(AND(NOT(ISBLANK(E6)),ISBLANK(E7)),F6,NA())</f>
        <v>#N/A</v>
      </c>
      <c r="K6" s="330" t="str">
        <f t="shared" ref="K6:K56" si="2">IF(ISBLANK(B6),"",IF(OR(ISBLANK(J6),ISNA(J6)),"",J6))</f>
        <v/>
      </c>
      <c r="L6" s="328"/>
      <c r="M6" s="328"/>
      <c r="R6" s="326"/>
    </row>
    <row r="7" spans="1:26" ht="15" customHeight="1" x14ac:dyDescent="0.25">
      <c r="A7" s="334">
        <v>3</v>
      </c>
      <c r="B7" s="370">
        <v>43997</v>
      </c>
      <c r="C7" s="328"/>
      <c r="D7" s="371">
        <v>230</v>
      </c>
      <c r="E7" s="371">
        <v>50</v>
      </c>
      <c r="F7" s="245">
        <f t="shared" si="0"/>
        <v>120</v>
      </c>
      <c r="G7" s="245">
        <f t="shared" si="1"/>
        <v>120</v>
      </c>
      <c r="H7" s="245" cm="1">
        <f t="array" ref="H7">IF(ISBLANK($B7),NA(),IF(ISBLANK($D7),INDEX($D$5:$D$56,COUNT($D$5:$D$56)),$D7)+IF(ISNA($F6),MAX($G$5:$G$56),$F6))</f>
        <v>300</v>
      </c>
      <c r="I7" s="245" cm="1">
        <f t="array" ref="I7">IF(ISBLANK($B7),"",IF(ISBLANK($D7),INDEX($D$5:$D$56,COUNT($D$5:$D$56)),$D7)+IF(ISNA($F6),MAX($G$5:$G$56),$F6))</f>
        <v>300</v>
      </c>
      <c r="J7" s="244" t="e">
        <f>IF(AND(NOT(ISBLANK(E7)),ISBLANK(E8)),F7,IF(ISBLANK(E8),MAX($G$5:$G$56,J6)+$O$20,NA()))</f>
        <v>#N/A</v>
      </c>
      <c r="K7" s="330" t="str">
        <f t="shared" si="2"/>
        <v/>
      </c>
      <c r="L7" s="331" t="e">
        <f>IF(AND(ISBLANK($E7),NOT(ISBLANK($E6))),$K6+L$4,NA())</f>
        <v>#N/A</v>
      </c>
      <c r="M7" s="331" t="e">
        <f>IF(AND(ISBLANK($E7),NOT(ISBLANK($E6))),$K6+M$4,NA())</f>
        <v>#N/A</v>
      </c>
      <c r="O7" s="413" t="s">
        <v>848</v>
      </c>
      <c r="P7" s="413" t="s">
        <v>811</v>
      </c>
      <c r="Q7" s="413" t="s">
        <v>812</v>
      </c>
    </row>
    <row r="8" spans="1:26" ht="15" customHeight="1" x14ac:dyDescent="0.25">
      <c r="A8" s="334">
        <v>4</v>
      </c>
      <c r="B8" s="332">
        <v>44004</v>
      </c>
      <c r="C8" s="239"/>
      <c r="D8" s="333">
        <v>180</v>
      </c>
      <c r="E8" s="333">
        <v>45</v>
      </c>
      <c r="F8" s="245">
        <f t="shared" si="0"/>
        <v>165</v>
      </c>
      <c r="G8" s="245">
        <f t="shared" si="1"/>
        <v>165</v>
      </c>
      <c r="H8" s="245" cm="1">
        <f t="array" ref="H8">IF(ISBLANK($B8),NA(),IF(ISBLANK($D8),INDEX($D$5:$D$56,COUNT($D$5:$D$56)),$D8)+IF(ISNA($F7),MAX($G$5:$G$56),$F7))</f>
        <v>300</v>
      </c>
      <c r="I8" s="245" cm="1">
        <f t="array" ref="I8">IF(ISBLANK($B8),"",IF(ISBLANK($D8),INDEX($D$5:$D$56,COUNT($D$5:$D$56)),$D8)+IF(ISNA($F7),MAX($G$5:$G$56),$F7))</f>
        <v>300</v>
      </c>
      <c r="J8" s="245" t="e">
        <f ca="1">IF(ISBLANK(B8),NA(),IF(AND(NOT(ISBLANK(E8)),ISBLANK(E9)),MAX($G$5:$G$56),J7+($O$20*IF(ISBLANK(C8),1,C8))))</f>
        <v>#N/A</v>
      </c>
      <c r="K8" s="330" t="str">
        <f t="shared" ca="1" si="2"/>
        <v/>
      </c>
      <c r="L8" s="330" t="e">
        <f ca="1">IF(ISBLANK($B8),"",IF(ISNA(L7),IF(AND(ISBLANK($E8),NOT(ISBLANK($E7))),$K7+(L$4*IF(ISBLANK($C8),1,$C8)),L7+(L$4*IF(ISBLANK($C8),1,$C8))),L7+(L$4*IF(ISBLANK($C8),1,$C8))))</f>
        <v>#N/A</v>
      </c>
      <c r="M8" s="330" t="e">
        <f ca="1">IF(ISBLANK($B8),"",IF(ISNA(M7),IF(AND(ISBLANK($E8),NOT(ISBLANK($E7))),$K7+(M$4*IF(ISBLANK($C8),1,$C8)),M7+(M$4*IF(ISBLANK($C8),1,$C8))),M7+(M$4*IF(ISBLANK($C8),1,$C8))))</f>
        <v>#N/A</v>
      </c>
      <c r="O8" s="414"/>
      <c r="P8" s="414"/>
      <c r="Q8" s="414"/>
    </row>
    <row r="9" spans="1:26" x14ac:dyDescent="0.25">
      <c r="A9" s="334">
        <v>5</v>
      </c>
      <c r="B9" s="332">
        <v>44011</v>
      </c>
      <c r="C9" s="239"/>
      <c r="D9" s="333">
        <v>135</v>
      </c>
      <c r="E9" s="333">
        <v>30</v>
      </c>
      <c r="F9" s="245">
        <f t="shared" si="0"/>
        <v>195</v>
      </c>
      <c r="G9" s="245">
        <f t="shared" si="1"/>
        <v>195</v>
      </c>
      <c r="H9" s="245" cm="1">
        <f t="array" ref="H9">IF(ISBLANK($B9),NA(),IF(ISBLANK($D9),INDEX($D$5:$D$56,COUNT($D$5:$D$56)),$D9)+IF(ISNA($F8),MAX($G$5:$G$56),$F8))</f>
        <v>300</v>
      </c>
      <c r="I9" s="245" cm="1">
        <f t="array" ref="I9">IF(ISBLANK($B9),"",IF(ISBLANK($D9),INDEX($D$5:$D$56,COUNT($D$5:$D$56)),$D9)+IF(ISNA($F8),MAX($G$5:$G$56),$F8))</f>
        <v>300</v>
      </c>
      <c r="J9" s="245" t="e">
        <f t="shared" ref="J9:J56" ca="1" si="3">IF(ISBLANK(B9),NA(),IF(AND(NOT(ISBLANK(E9)),ISBLANK(E10)),MAX($G$5:$G$56),J8+($O$20*IF(ISBLANK(C9),1,C9))))</f>
        <v>#N/A</v>
      </c>
      <c r="K9" s="330" t="str">
        <f t="shared" ca="1" si="2"/>
        <v/>
      </c>
      <c r="L9" s="330" t="e">
        <f t="shared" ref="L9:L56" ca="1" si="4">IF(ISBLANK($B9),"",IF(ISNA(L8),IF(AND(ISBLANK($E9),NOT(ISBLANK($E8))),$K8+(L$4*IF(ISBLANK($C9),1,$C9)),L8+(L$4*IF(ISBLANK($C9),1,$C9))),L8+(L$4*IF(ISBLANK($C9),1,$C9))))</f>
        <v>#N/A</v>
      </c>
      <c r="M9" s="330" t="e">
        <f t="shared" ref="M9:M56" ca="1" si="5">IF(ISBLANK($B9),"",IF(ISNA(M8),IF(AND(ISBLANK($E9),NOT(ISBLANK($E8))),$K8+(M$4*IF(ISBLANK($C9),1,$C9)),M8+(M$4*IF(ISBLANK($C9),1,$C9))),M8+(M$4*IF(ISBLANK($C9),1,$C9))))</f>
        <v>#N/A</v>
      </c>
      <c r="O9" s="415"/>
      <c r="P9" s="415"/>
      <c r="Q9" s="415"/>
    </row>
    <row r="10" spans="1:26" x14ac:dyDescent="0.25">
      <c r="A10" s="334">
        <v>6</v>
      </c>
      <c r="B10" s="332">
        <v>44018</v>
      </c>
      <c r="C10" s="239"/>
      <c r="D10" s="333">
        <v>300</v>
      </c>
      <c r="E10" s="333">
        <v>10</v>
      </c>
      <c r="F10" s="245">
        <f t="shared" si="0"/>
        <v>205</v>
      </c>
      <c r="G10" s="245">
        <f t="shared" si="1"/>
        <v>205</v>
      </c>
      <c r="H10" s="245" cm="1">
        <f t="array" ref="H10">IF(ISBLANK($B10),NA(),IF(ISBLANK($D10),INDEX($D$5:$D$56,COUNT($D$5:$D$56)),$D10)+IF(ISNA($F9),MAX($G$5:$G$56),$F9))</f>
        <v>495</v>
      </c>
      <c r="I10" s="245" cm="1">
        <f t="array" ref="I10">IF(ISBLANK($B10),"",IF(ISBLANK($D10),INDEX($D$5:$D$56,COUNT($D$5:$D$56)),$D10)+IF(ISNA($F9),MAX($G$5:$G$56),$F9))</f>
        <v>495</v>
      </c>
      <c r="J10" s="245" t="e">
        <f t="shared" ca="1" si="3"/>
        <v>#N/A</v>
      </c>
      <c r="K10" s="330" t="str">
        <f t="shared" ca="1" si="2"/>
        <v/>
      </c>
      <c r="L10" s="330" t="e">
        <f t="shared" ca="1" si="4"/>
        <v>#N/A</v>
      </c>
      <c r="M10" s="330" t="e">
        <f t="shared" ca="1" si="5"/>
        <v>#N/A</v>
      </c>
      <c r="O10" s="311"/>
      <c r="P10" s="337">
        <f ca="1">IF(ISERROR(AVERAGE(INDIRECT(CONCATENATE("E",$O$10+4)):$E$56)),"",AVERAGE(INDIRECT(CONCATENATE("E",$O$10+4)):$E$56))</f>
        <v>34.375</v>
      </c>
      <c r="Q10" s="337">
        <f ca="1">IF(ISERROR(_xlfn.STDEV.P(INDIRECT(CONCATENATE("E",$O$10+4)):$E$56)),"",_xlfn.STDEV.P(INDIRECT(CONCATENATE("E",$O$10+4)):$E$56))</f>
        <v>12.358574958303242</v>
      </c>
    </row>
    <row r="11" spans="1:26" x14ac:dyDescent="0.25">
      <c r="A11" s="334">
        <v>7</v>
      </c>
      <c r="B11" s="332">
        <v>44025</v>
      </c>
      <c r="C11" s="239"/>
      <c r="D11" s="333">
        <v>290</v>
      </c>
      <c r="E11" s="333">
        <v>25</v>
      </c>
      <c r="F11" s="245">
        <f t="shared" si="0"/>
        <v>230</v>
      </c>
      <c r="G11" s="245">
        <f t="shared" si="1"/>
        <v>230</v>
      </c>
      <c r="H11" s="245" cm="1">
        <f t="array" ref="H11">IF(ISBLANK($B11),NA(),IF(ISBLANK($D11),INDEX($D$5:$D$56,COUNT($D$5:$D$56)),$D11)+IF(ISNA($F10),MAX($G$5:$G$56),$F10))</f>
        <v>495</v>
      </c>
      <c r="I11" s="245" cm="1">
        <f t="array" ref="I11">IF(ISBLANK($B11),"",IF(ISBLANK($D11),INDEX($D$5:$D$56,COUNT($D$5:$D$56)),$D11)+IF(ISNA($F10),MAX($G$5:$G$56),$F10))</f>
        <v>495</v>
      </c>
      <c r="J11" s="245" t="e">
        <f t="shared" ca="1" si="3"/>
        <v>#N/A</v>
      </c>
      <c r="K11" s="330" t="str">
        <f t="shared" ca="1" si="2"/>
        <v/>
      </c>
      <c r="L11" s="330" t="e">
        <f t="shared" ca="1" si="4"/>
        <v>#N/A</v>
      </c>
      <c r="M11" s="330" t="e">
        <f t="shared" ca="1" si="5"/>
        <v>#N/A</v>
      </c>
    </row>
    <row r="12" spans="1:26" x14ac:dyDescent="0.25">
      <c r="A12" s="334">
        <v>8</v>
      </c>
      <c r="B12" s="332">
        <v>44032</v>
      </c>
      <c r="C12" s="239"/>
      <c r="D12" s="333">
        <v>265</v>
      </c>
      <c r="E12" s="333">
        <v>45</v>
      </c>
      <c r="F12" s="245">
        <f t="shared" si="0"/>
        <v>275</v>
      </c>
      <c r="G12" s="245">
        <f t="shared" si="1"/>
        <v>275</v>
      </c>
      <c r="H12" s="245" cm="1">
        <f t="array" ref="H12">IF(ISBLANK($B12),NA(),IF(ISBLANK($D12),INDEX($D$5:$D$56,COUNT($D$5:$D$56)),$D12)+IF(ISNA($F11),MAX($G$5:$G$56),$F11))</f>
        <v>495</v>
      </c>
      <c r="I12" s="245" cm="1">
        <f t="array" ref="I12">IF(ISBLANK($B12),"",IF(ISBLANK($D12),INDEX($D$5:$D$56,COUNT($D$5:$D$56)),$D12)+IF(ISNA($F11),MAX($G$5:$G$56),$F11))</f>
        <v>495</v>
      </c>
      <c r="J12" s="245">
        <f t="shared" si="3"/>
        <v>275</v>
      </c>
      <c r="K12" s="330">
        <f t="shared" si="2"/>
        <v>275</v>
      </c>
      <c r="L12" s="330" t="e">
        <f t="shared" ca="1" si="4"/>
        <v>#N/A</v>
      </c>
      <c r="M12" s="330" t="e">
        <f t="shared" ca="1" si="5"/>
        <v>#N/A</v>
      </c>
      <c r="O12" s="413" t="s">
        <v>815</v>
      </c>
      <c r="P12" s="413" t="s">
        <v>816</v>
      </c>
    </row>
    <row r="13" spans="1:26" x14ac:dyDescent="0.25">
      <c r="A13" s="334">
        <v>9</v>
      </c>
      <c r="B13" s="332">
        <v>44039</v>
      </c>
      <c r="C13" s="239"/>
      <c r="D13" s="333">
        <v>150</v>
      </c>
      <c r="E13" s="333"/>
      <c r="F13" s="245" t="e">
        <f t="shared" si="0"/>
        <v>#N/A</v>
      </c>
      <c r="G13" s="245" t="str">
        <f t="shared" si="1"/>
        <v/>
      </c>
      <c r="H13" s="245" cm="1">
        <f t="array" ref="H13">IF(ISBLANK($B13),NA(),IF(ISBLANK($D13),INDEX($D$5:$D$56,COUNT($D$5:$D$56)),$D13)+IF(ISNA($F12),MAX($G$5:$G$56),$F12))</f>
        <v>425</v>
      </c>
      <c r="I13" s="245" cm="1">
        <f t="array" ref="I13">IF(ISBLANK($B13),"",IF(ISBLANK($D13),INDEX($D$5:$D$56,COUNT($D$5:$D$56)),$D13)+IF(ISNA($F12),MAX($G$5:$G$56),$F12))</f>
        <v>425</v>
      </c>
      <c r="J13" s="245">
        <f t="shared" ca="1" si="3"/>
        <v>309.375</v>
      </c>
      <c r="K13" s="330">
        <f t="shared" ca="1" si="2"/>
        <v>309.375</v>
      </c>
      <c r="L13" s="330">
        <f t="shared" ca="1" si="4"/>
        <v>322.18383973334733</v>
      </c>
      <c r="M13" s="330">
        <f t="shared" ca="1" si="5"/>
        <v>296.56616026665267</v>
      </c>
      <c r="O13" s="414"/>
      <c r="P13" s="414"/>
    </row>
    <row r="14" spans="1:26" x14ac:dyDescent="0.25">
      <c r="A14" s="334">
        <v>10</v>
      </c>
      <c r="B14" s="332">
        <v>44046</v>
      </c>
      <c r="C14" s="239"/>
      <c r="D14" s="333"/>
      <c r="E14" s="333"/>
      <c r="F14" s="245" t="e">
        <f t="shared" si="0"/>
        <v>#N/A</v>
      </c>
      <c r="G14" s="245" t="str">
        <f t="shared" si="1"/>
        <v/>
      </c>
      <c r="H14" s="245" cm="1">
        <f t="array" ref="H14">IF(ISBLANK($B14),NA(),IF(ISBLANK($D14),INDEX($D$5:$D$56,COUNT($D$5:$D$56)),$D14)+IF(ISNA($F13),MAX($G$5:$G$56),$F13))</f>
        <v>425</v>
      </c>
      <c r="I14" s="245" cm="1">
        <f t="array" ref="I14">IF(ISBLANK($B14),"",IF(ISBLANK($D14),INDEX($D$5:$D$56,COUNT($D$5:$D$56)),$D14)+IF(ISNA($F13),MAX($G$5:$G$56),$F13))</f>
        <v>425</v>
      </c>
      <c r="J14" s="245">
        <f t="shared" ca="1" si="3"/>
        <v>343.75</v>
      </c>
      <c r="K14" s="330">
        <f t="shared" ca="1" si="2"/>
        <v>343.75</v>
      </c>
      <c r="L14" s="330">
        <f t="shared" ca="1" si="4"/>
        <v>369.36767946669465</v>
      </c>
      <c r="M14" s="330">
        <f t="shared" ca="1" si="5"/>
        <v>318.13232053330535</v>
      </c>
      <c r="O14" s="415"/>
      <c r="P14" s="415"/>
    </row>
    <row r="15" spans="1:26" x14ac:dyDescent="0.25">
      <c r="A15" s="334">
        <v>11</v>
      </c>
      <c r="B15" s="332">
        <v>44053</v>
      </c>
      <c r="C15" s="239">
        <v>0</v>
      </c>
      <c r="D15" s="333"/>
      <c r="E15" s="333"/>
      <c r="F15" s="245" t="e">
        <f t="shared" si="0"/>
        <v>#N/A</v>
      </c>
      <c r="G15" s="245" t="str">
        <f t="shared" si="1"/>
        <v/>
      </c>
      <c r="H15" s="245" cm="1">
        <f t="array" ref="H15">IF(ISBLANK($B15),NA(),IF(ISBLANK($D15),INDEX($D$5:$D$56,COUNT($D$5:$D$56)),$D15)+IF(ISNA($F14),MAX($G$5:$G$56),$F14))</f>
        <v>425</v>
      </c>
      <c r="I15" s="245" cm="1">
        <f t="array" ref="I15">IF(ISBLANK($B15),"",IF(ISBLANK($D15),INDEX($D$5:$D$56,COUNT($D$5:$D$56)),$D15)+IF(ISNA($F14),MAX($G$5:$G$56),$F14))</f>
        <v>425</v>
      </c>
      <c r="J15" s="245">
        <f t="shared" ca="1" si="3"/>
        <v>343.75</v>
      </c>
      <c r="K15" s="330">
        <f t="shared" ca="1" si="2"/>
        <v>343.75</v>
      </c>
      <c r="L15" s="330">
        <f t="shared" ca="1" si="4"/>
        <v>369.36767946669465</v>
      </c>
      <c r="M15" s="330">
        <f t="shared" ca="1" si="5"/>
        <v>318.13232053330535</v>
      </c>
      <c r="O15" s="336"/>
      <c r="P15" s="336"/>
    </row>
    <row r="16" spans="1:26" x14ac:dyDescent="0.25">
      <c r="A16" s="334">
        <v>12</v>
      </c>
      <c r="B16" s="332">
        <v>44060</v>
      </c>
      <c r="C16" s="239"/>
      <c r="D16" s="333"/>
      <c r="E16" s="333"/>
      <c r="F16" s="245" t="e">
        <f t="shared" si="0"/>
        <v>#N/A</v>
      </c>
      <c r="G16" s="245" t="str">
        <f t="shared" si="1"/>
        <v/>
      </c>
      <c r="H16" s="245" cm="1">
        <f t="array" ref="H16">IF(ISBLANK($B16),NA(),IF(ISBLANK($D16),INDEX($D$5:$D$56,COUNT($D$5:$D$56)),$D16)+IF(ISNA($F15),MAX($G$5:$G$56),$F15))</f>
        <v>425</v>
      </c>
      <c r="I16" s="245" cm="1">
        <f t="array" ref="I16">IF(ISBLANK($B16),"",IF(ISBLANK($D16),INDEX($D$5:$D$56,COUNT($D$5:$D$56)),$D16)+IF(ISNA($F15),MAX($G$5:$G$56),$F15))</f>
        <v>425</v>
      </c>
      <c r="J16" s="245">
        <f t="shared" ca="1" si="3"/>
        <v>378.125</v>
      </c>
      <c r="K16" s="330">
        <f t="shared" ca="1" si="2"/>
        <v>378.125</v>
      </c>
      <c r="L16" s="330">
        <f t="shared" ca="1" si="4"/>
        <v>416.55151920004198</v>
      </c>
      <c r="M16" s="330">
        <f t="shared" ca="1" si="5"/>
        <v>339.69848079995802</v>
      </c>
    </row>
    <row r="17" spans="1:16" x14ac:dyDescent="0.25">
      <c r="A17" s="334">
        <v>13</v>
      </c>
      <c r="B17" s="332">
        <v>44067</v>
      </c>
      <c r="C17" s="239"/>
      <c r="D17" s="333"/>
      <c r="E17" s="333"/>
      <c r="F17" s="245" t="e">
        <f t="shared" si="0"/>
        <v>#N/A</v>
      </c>
      <c r="G17" s="245" t="str">
        <f t="shared" si="1"/>
        <v/>
      </c>
      <c r="H17" s="245" cm="1">
        <f t="array" ref="H17">IF(ISBLANK($B17),NA(),IF(ISBLANK($D17),INDEX($D$5:$D$56,COUNT($D$5:$D$56)),$D17)+IF(ISNA($F16),MAX($G$5:$G$56),$F16))</f>
        <v>425</v>
      </c>
      <c r="I17" s="245" cm="1">
        <f t="array" ref="I17">IF(ISBLANK($B17),"",IF(ISBLANK($D17),INDEX($D$5:$D$56,COUNT($D$5:$D$56)),$D17)+IF(ISNA($F16),MAX($G$5:$G$56),$F16))</f>
        <v>425</v>
      </c>
      <c r="J17" s="245">
        <f t="shared" ca="1" si="3"/>
        <v>412.5</v>
      </c>
      <c r="K17" s="330">
        <f t="shared" ca="1" si="2"/>
        <v>412.5</v>
      </c>
      <c r="L17" s="330">
        <f t="shared" ca="1" si="4"/>
        <v>463.73535893338931</v>
      </c>
      <c r="M17" s="330">
        <f t="shared" ca="1" si="5"/>
        <v>361.26464106661069</v>
      </c>
      <c r="O17" s="413" t="s">
        <v>814</v>
      </c>
      <c r="P17" s="413" t="s">
        <v>813</v>
      </c>
    </row>
    <row r="18" spans="1:16" x14ac:dyDescent="0.25">
      <c r="A18" s="334">
        <v>14</v>
      </c>
      <c r="B18" s="332">
        <v>44074</v>
      </c>
      <c r="C18" s="239"/>
      <c r="D18" s="333"/>
      <c r="E18" s="333"/>
      <c r="F18" s="245" t="e">
        <f t="shared" si="0"/>
        <v>#N/A</v>
      </c>
      <c r="G18" s="245" t="str">
        <f t="shared" si="1"/>
        <v/>
      </c>
      <c r="H18" s="245" cm="1">
        <f t="array" ref="H18">IF(ISBLANK($B18),NA(),IF(ISBLANK($D18),INDEX($D$5:$D$56,COUNT($D$5:$D$56)),$D18)+IF(ISNA($F17),MAX($G$5:$G$56),$F17))</f>
        <v>425</v>
      </c>
      <c r="I18" s="245" cm="1">
        <f t="array" ref="I18">IF(ISBLANK($B18),"",IF(ISBLANK($D18),INDEX($D$5:$D$56,COUNT($D$5:$D$56)),$D18)+IF(ISNA($F17),MAX($G$5:$G$56),$F17))</f>
        <v>425</v>
      </c>
      <c r="J18" s="245">
        <f t="shared" ca="1" si="3"/>
        <v>446.875</v>
      </c>
      <c r="K18" s="330">
        <f t="shared" ca="1" si="2"/>
        <v>446.875</v>
      </c>
      <c r="L18" s="330">
        <f t="shared" ca="1" si="4"/>
        <v>510.91919866673663</v>
      </c>
      <c r="M18" s="330">
        <f t="shared" ca="1" si="5"/>
        <v>382.83080133326337</v>
      </c>
      <c r="O18" s="414"/>
      <c r="P18" s="414"/>
    </row>
    <row r="19" spans="1:16" x14ac:dyDescent="0.25">
      <c r="A19" s="334">
        <v>15</v>
      </c>
      <c r="B19" s="332">
        <v>44081</v>
      </c>
      <c r="C19" s="239"/>
      <c r="D19" s="333"/>
      <c r="E19" s="333"/>
      <c r="F19" s="245" t="e">
        <f t="shared" si="0"/>
        <v>#N/A</v>
      </c>
      <c r="G19" s="245" t="str">
        <f t="shared" ref="G19:G56" si="6">IF(OR(ISBLANK(F19),ISNA(F19)),"",F19)</f>
        <v/>
      </c>
      <c r="H19" s="245" cm="1">
        <f t="array" ref="H19">IF(ISBLANK($B19),NA(),IF(ISBLANK($D19),INDEX($D$5:$D$56,COUNT($D$5:$D$56)),$D19)+IF(ISNA($F18),MAX($G$5:$G$56),$F18))</f>
        <v>425</v>
      </c>
      <c r="I19" s="245" cm="1">
        <f t="array" ref="I19">IF(ISBLANK($B19),"",IF(ISBLANK($D19),INDEX($D$5:$D$56,COUNT($D$5:$D$56)),$D19)+IF(ISNA($F18),MAX($G$5:$G$56),$F18))</f>
        <v>425</v>
      </c>
      <c r="J19" s="245">
        <f t="shared" ca="1" si="3"/>
        <v>481.25</v>
      </c>
      <c r="K19" s="330">
        <f t="shared" ca="1" si="2"/>
        <v>481.25</v>
      </c>
      <c r="L19" s="330">
        <f t="shared" ca="1" si="4"/>
        <v>558.10303840008396</v>
      </c>
      <c r="M19" s="330">
        <f t="shared" ca="1" si="5"/>
        <v>404.39696159991604</v>
      </c>
      <c r="O19" s="415"/>
      <c r="P19" s="415"/>
    </row>
    <row r="20" spans="1:16" x14ac:dyDescent="0.25">
      <c r="A20" s="334">
        <v>16</v>
      </c>
      <c r="B20" s="332">
        <v>44088</v>
      </c>
      <c r="C20" s="239"/>
      <c r="D20" s="333"/>
      <c r="E20" s="333"/>
      <c r="F20" s="245" t="e">
        <f t="shared" si="0"/>
        <v>#N/A</v>
      </c>
      <c r="G20" s="245" t="str">
        <f t="shared" si="6"/>
        <v/>
      </c>
      <c r="H20" s="245" cm="1">
        <f t="array" ref="H20">IF(ISBLANK($B20),NA(),IF(ISBLANK($D20),INDEX($D$5:$D$56,COUNT($D$5:$D$56)),$D20)+IF(ISNA($F19),MAX($G$5:$G$56),$F19))</f>
        <v>425</v>
      </c>
      <c r="I20" s="245" cm="1">
        <f t="array" ref="I20">IF(ISBLANK($B20),"",IF(ISBLANK($D20),INDEX($D$5:$D$56,COUNT($D$5:$D$56)),$D20)+IF(ISNA($F19),MAX($G$5:$G$56),$F19))</f>
        <v>425</v>
      </c>
      <c r="J20" s="245">
        <f t="shared" ca="1" si="3"/>
        <v>515.625</v>
      </c>
      <c r="K20" s="330">
        <f t="shared" ca="1" si="2"/>
        <v>515.625</v>
      </c>
      <c r="L20" s="330">
        <f t="shared" ca="1" si="4"/>
        <v>605.28687813343129</v>
      </c>
      <c r="M20" s="330">
        <f t="shared" ca="1" si="5"/>
        <v>425.96312186656871</v>
      </c>
      <c r="O20" s="338">
        <f ca="1">IF(ISBLANK(O15),P10,O15)</f>
        <v>34.375</v>
      </c>
      <c r="P20" s="338">
        <f ca="1">IF(ISBLANK(P15),Q10,P15)</f>
        <v>12.358574958303242</v>
      </c>
    </row>
    <row r="21" spans="1:16" hidden="1" x14ac:dyDescent="0.25">
      <c r="A21" s="334">
        <v>17</v>
      </c>
      <c r="B21" s="332"/>
      <c r="C21" s="239"/>
      <c r="D21" s="333"/>
      <c r="E21" s="333"/>
      <c r="F21" s="245" t="e">
        <f t="shared" si="0"/>
        <v>#N/A</v>
      </c>
      <c r="G21" s="245" t="str">
        <f t="shared" si="6"/>
        <v/>
      </c>
      <c r="H21" s="245" t="e" cm="1">
        <f t="array" ref="H21">IF(ISBLANK($B21),NA(),IF(ISBLANK($D21),INDEX($D$5:$D$56,COUNT($D$5:$D$56)),$D21)+IF(ISNA($F20),MAX($G$5:$G$56),$F20))</f>
        <v>#N/A</v>
      </c>
      <c r="I21" s="245" t="str" cm="1">
        <f t="array" ref="I21">IF(ISBLANK($B21),"",IF(ISBLANK($D21),INDEX($D$5:$D$56,COUNT($D$5:$D$56)),$D21)+IF(ISNA($F20),MAX($G$5:$G$56),$F20))</f>
        <v/>
      </c>
      <c r="J21" s="245" t="e">
        <f t="shared" si="3"/>
        <v>#N/A</v>
      </c>
      <c r="K21" s="330" t="str">
        <f t="shared" si="2"/>
        <v/>
      </c>
      <c r="L21" s="330" t="str">
        <f t="shared" si="4"/>
        <v/>
      </c>
      <c r="M21" s="330" t="str">
        <f t="shared" si="5"/>
        <v/>
      </c>
    </row>
    <row r="22" spans="1:16" hidden="1" x14ac:dyDescent="0.25">
      <c r="A22" s="334">
        <v>18</v>
      </c>
      <c r="B22" s="332"/>
      <c r="C22" s="239"/>
      <c r="D22" s="333"/>
      <c r="E22" s="333"/>
      <c r="F22" s="245" t="e">
        <f t="shared" si="0"/>
        <v>#N/A</v>
      </c>
      <c r="G22" s="245" t="str">
        <f t="shared" si="6"/>
        <v/>
      </c>
      <c r="H22" s="245" t="e" cm="1">
        <f t="array" ref="H22">IF(ISBLANK($B22),NA(),IF(ISBLANK($D22),INDEX($D$5:$D$56,COUNT($D$5:$D$56)),$D22)+IF(ISNA($F21),MAX($G$5:$G$56),$F21))</f>
        <v>#N/A</v>
      </c>
      <c r="I22" s="245" t="str" cm="1">
        <f t="array" ref="I22">IF(ISBLANK($B22),"",IF(ISBLANK($D22),INDEX($D$5:$D$56,COUNT($D$5:$D$56)),$D22)+IF(ISNA($F21),MAX($G$5:$G$56),$F21))</f>
        <v/>
      </c>
      <c r="J22" s="245" t="e">
        <f t="shared" si="3"/>
        <v>#N/A</v>
      </c>
      <c r="K22" s="330" t="str">
        <f t="shared" si="2"/>
        <v/>
      </c>
      <c r="L22" s="330" t="str">
        <f t="shared" si="4"/>
        <v/>
      </c>
      <c r="M22" s="330" t="str">
        <f t="shared" si="5"/>
        <v/>
      </c>
    </row>
    <row r="23" spans="1:16" hidden="1" x14ac:dyDescent="0.25">
      <c r="A23" s="334">
        <v>19</v>
      </c>
      <c r="B23" s="332"/>
      <c r="C23" s="239"/>
      <c r="D23" s="333"/>
      <c r="E23" s="333"/>
      <c r="F23" s="245" t="e">
        <f t="shared" si="0"/>
        <v>#N/A</v>
      </c>
      <c r="G23" s="245" t="str">
        <f t="shared" si="6"/>
        <v/>
      </c>
      <c r="H23" s="245" t="e" cm="1">
        <f t="array" ref="H23">IF(ISBLANK($B23),NA(),IF(ISBLANK($D23),INDEX($D$5:$D$56,COUNT($D$5:$D$56)),$D23)+IF(ISNA($F22),MAX($G$5:$G$56),$F22))</f>
        <v>#N/A</v>
      </c>
      <c r="I23" s="245" t="str" cm="1">
        <f t="array" ref="I23">IF(ISBLANK($B23),"",IF(ISBLANK($D23),INDEX($D$5:$D$56,COUNT($D$5:$D$56)),$D23)+IF(ISNA($F22),MAX($G$5:$G$56),$F22))</f>
        <v/>
      </c>
      <c r="J23" s="245" t="e">
        <f t="shared" si="3"/>
        <v>#N/A</v>
      </c>
      <c r="K23" s="330" t="str">
        <f t="shared" si="2"/>
        <v/>
      </c>
      <c r="L23" s="330" t="str">
        <f t="shared" si="4"/>
        <v/>
      </c>
      <c r="M23" s="330" t="str">
        <f t="shared" si="5"/>
        <v/>
      </c>
    </row>
    <row r="24" spans="1:16" hidden="1" x14ac:dyDescent="0.25">
      <c r="A24" s="334">
        <v>20</v>
      </c>
      <c r="B24" s="332"/>
      <c r="C24" s="239"/>
      <c r="D24" s="333"/>
      <c r="E24" s="333"/>
      <c r="F24" s="245" t="e">
        <f t="shared" si="0"/>
        <v>#N/A</v>
      </c>
      <c r="G24" s="245" t="str">
        <f t="shared" si="6"/>
        <v/>
      </c>
      <c r="H24" s="245" t="e" cm="1">
        <f t="array" ref="H24">IF(ISBLANK($B24),NA(),IF(ISBLANK($D24),INDEX($D$5:$D$56,COUNT($D$5:$D$56)),$D24)+IF(ISNA($F23),MAX($G$5:$G$56),$F23))</f>
        <v>#N/A</v>
      </c>
      <c r="I24" s="245" t="str" cm="1">
        <f t="array" ref="I24">IF(ISBLANK($B24),"",IF(ISBLANK($D24),INDEX($D$5:$D$56,COUNT($D$5:$D$56)),$D24)+IF(ISNA($F23),MAX($G$5:$G$56),$F23))</f>
        <v/>
      </c>
      <c r="J24" s="245" t="e">
        <f t="shared" si="3"/>
        <v>#N/A</v>
      </c>
      <c r="K24" s="330" t="str">
        <f t="shared" si="2"/>
        <v/>
      </c>
      <c r="L24" s="330" t="str">
        <f t="shared" si="4"/>
        <v/>
      </c>
      <c r="M24" s="330" t="str">
        <f t="shared" si="5"/>
        <v/>
      </c>
    </row>
    <row r="25" spans="1:16" hidden="1" x14ac:dyDescent="0.25">
      <c r="A25" s="334">
        <v>21</v>
      </c>
      <c r="B25" s="332"/>
      <c r="C25" s="239"/>
      <c r="D25" s="333"/>
      <c r="E25" s="333"/>
      <c r="F25" s="245" t="e">
        <f t="shared" si="0"/>
        <v>#N/A</v>
      </c>
      <c r="G25" s="245" t="str">
        <f t="shared" si="6"/>
        <v/>
      </c>
      <c r="H25" s="245" t="e" cm="1">
        <f t="array" ref="H25">IF(ISBLANK($B25),NA(),IF(ISBLANK($D25),INDEX($D$5:$D$56,COUNT($D$5:$D$56)),$D25)+IF(ISNA($F24),MAX($G$5:$G$56),$F24))</f>
        <v>#N/A</v>
      </c>
      <c r="I25" s="245" t="str" cm="1">
        <f t="array" ref="I25">IF(ISBLANK($B25),"",IF(ISBLANK($D25),INDEX($D$5:$D$56,COUNT($D$5:$D$56)),$D25)+IF(ISNA($F24),MAX($G$5:$G$56),$F24))</f>
        <v/>
      </c>
      <c r="J25" s="245" t="e">
        <f t="shared" si="3"/>
        <v>#N/A</v>
      </c>
      <c r="K25" s="330" t="str">
        <f t="shared" si="2"/>
        <v/>
      </c>
      <c r="L25" s="330" t="str">
        <f t="shared" si="4"/>
        <v/>
      </c>
      <c r="M25" s="330" t="str">
        <f t="shared" si="5"/>
        <v/>
      </c>
    </row>
    <row r="26" spans="1:16" hidden="1" x14ac:dyDescent="0.25">
      <c r="A26" s="334">
        <v>22</v>
      </c>
      <c r="B26" s="332"/>
      <c r="C26" s="239"/>
      <c r="D26" s="333"/>
      <c r="E26" s="333"/>
      <c r="F26" s="245" t="e">
        <f t="shared" si="0"/>
        <v>#N/A</v>
      </c>
      <c r="G26" s="245" t="str">
        <f t="shared" si="6"/>
        <v/>
      </c>
      <c r="H26" s="245" t="e" cm="1">
        <f t="array" ref="H26">IF(ISBLANK($B26),NA(),IF(ISBLANK($D26),INDEX($D$5:$D$56,COUNT($D$5:$D$56)),$D26)+IF(ISNA($F25),MAX($G$5:$G$56),$F25))</f>
        <v>#N/A</v>
      </c>
      <c r="I26" s="245" t="str" cm="1">
        <f t="array" ref="I26">IF(ISBLANK($B26),"",IF(ISBLANK($D26),INDEX($D$5:$D$56,COUNT($D$5:$D$56)),$D26)+IF(ISNA($F25),MAX($G$5:$G$56),$F25))</f>
        <v/>
      </c>
      <c r="J26" s="245" t="e">
        <f t="shared" si="3"/>
        <v>#N/A</v>
      </c>
      <c r="K26" s="330" t="str">
        <f t="shared" si="2"/>
        <v/>
      </c>
      <c r="L26" s="330" t="str">
        <f t="shared" si="4"/>
        <v/>
      </c>
      <c r="M26" s="330" t="str">
        <f t="shared" si="5"/>
        <v/>
      </c>
    </row>
    <row r="27" spans="1:16" hidden="1" x14ac:dyDescent="0.25">
      <c r="A27" s="334">
        <v>23</v>
      </c>
      <c r="B27" s="332"/>
      <c r="C27" s="239"/>
      <c r="D27" s="333"/>
      <c r="E27" s="333"/>
      <c r="F27" s="245" t="e">
        <f t="shared" si="0"/>
        <v>#N/A</v>
      </c>
      <c r="G27" s="245" t="str">
        <f t="shared" si="6"/>
        <v/>
      </c>
      <c r="H27" s="245" t="e" cm="1">
        <f t="array" ref="H27">IF(ISBLANK($B27),NA(),IF(ISBLANK($D27),INDEX($D$5:$D$56,COUNT($D$5:$D$56)),$D27)+IF(ISNA($F26),MAX($G$5:$G$56),$F26))</f>
        <v>#N/A</v>
      </c>
      <c r="I27" s="245" t="str" cm="1">
        <f t="array" ref="I27">IF(ISBLANK($B27),"",IF(ISBLANK($D27),INDEX($D$5:$D$56,COUNT($D$5:$D$56)),$D27)+IF(ISNA($F26),MAX($G$5:$G$56),$F26))</f>
        <v/>
      </c>
      <c r="J27" s="245" t="e">
        <f t="shared" si="3"/>
        <v>#N/A</v>
      </c>
      <c r="K27" s="330" t="str">
        <f t="shared" si="2"/>
        <v/>
      </c>
      <c r="L27" s="330" t="str">
        <f t="shared" si="4"/>
        <v/>
      </c>
      <c r="M27" s="330" t="str">
        <f t="shared" si="5"/>
        <v/>
      </c>
    </row>
    <row r="28" spans="1:16" hidden="1" x14ac:dyDescent="0.25">
      <c r="A28" s="334">
        <v>24</v>
      </c>
      <c r="B28" s="332"/>
      <c r="C28" s="239"/>
      <c r="D28" s="333"/>
      <c r="E28" s="333"/>
      <c r="F28" s="245" t="e">
        <f t="shared" si="0"/>
        <v>#N/A</v>
      </c>
      <c r="G28" s="245" t="str">
        <f t="shared" si="6"/>
        <v/>
      </c>
      <c r="H28" s="245" t="e" cm="1">
        <f t="array" ref="H28">IF(ISBLANK($B28),NA(),IF(ISBLANK($D28),INDEX($D$5:$D$56,COUNT($D$5:$D$56)),$D28)+IF(ISNA($F27),MAX($G$5:$G$56),$F27))</f>
        <v>#N/A</v>
      </c>
      <c r="I28" s="245" t="str" cm="1">
        <f t="array" ref="I28">IF(ISBLANK($B28),"",IF(ISBLANK($D28),INDEX($D$5:$D$56,COUNT($D$5:$D$56)),$D28)+IF(ISNA($F27),MAX($G$5:$G$56),$F27))</f>
        <v/>
      </c>
      <c r="J28" s="245" t="e">
        <f t="shared" si="3"/>
        <v>#N/A</v>
      </c>
      <c r="K28" s="330" t="str">
        <f t="shared" si="2"/>
        <v/>
      </c>
      <c r="L28" s="330" t="str">
        <f t="shared" si="4"/>
        <v/>
      </c>
      <c r="M28" s="330" t="str">
        <f t="shared" si="5"/>
        <v/>
      </c>
    </row>
    <row r="29" spans="1:16" hidden="1" x14ac:dyDescent="0.25">
      <c r="A29" s="334">
        <v>25</v>
      </c>
      <c r="B29" s="332"/>
      <c r="C29" s="239"/>
      <c r="D29" s="333"/>
      <c r="E29" s="333"/>
      <c r="F29" s="245" t="e">
        <f t="shared" si="0"/>
        <v>#N/A</v>
      </c>
      <c r="G29" s="245" t="str">
        <f t="shared" si="6"/>
        <v/>
      </c>
      <c r="H29" s="245" t="e" cm="1">
        <f t="array" ref="H29">IF(ISBLANK($B29),NA(),IF(ISBLANK($D29),INDEX($D$5:$D$56,COUNT($D$5:$D$56)),$D29)+IF(ISNA($F28),MAX($G$5:$G$56),$F28))</f>
        <v>#N/A</v>
      </c>
      <c r="I29" s="245" t="str" cm="1">
        <f t="array" ref="I29">IF(ISBLANK($B29),"",IF(ISBLANK($D29),INDEX($D$5:$D$56,COUNT($D$5:$D$56)),$D29)+IF(ISNA($F28),MAX($G$5:$G$56),$F28))</f>
        <v/>
      </c>
      <c r="J29" s="245" t="e">
        <f t="shared" si="3"/>
        <v>#N/A</v>
      </c>
      <c r="K29" s="330" t="str">
        <f t="shared" si="2"/>
        <v/>
      </c>
      <c r="L29" s="330" t="str">
        <f t="shared" si="4"/>
        <v/>
      </c>
      <c r="M29" s="330" t="str">
        <f t="shared" si="5"/>
        <v/>
      </c>
    </row>
    <row r="30" spans="1:16" hidden="1" x14ac:dyDescent="0.25">
      <c r="A30" s="334">
        <v>26</v>
      </c>
      <c r="B30" s="332"/>
      <c r="C30" s="239"/>
      <c r="D30" s="333"/>
      <c r="E30" s="333"/>
      <c r="F30" s="245" t="e">
        <f t="shared" si="0"/>
        <v>#N/A</v>
      </c>
      <c r="G30" s="245" t="str">
        <f t="shared" si="6"/>
        <v/>
      </c>
      <c r="H30" s="245" t="e" cm="1">
        <f t="array" ref="H30">IF(ISBLANK($B30),NA(),IF(ISBLANK($D30),INDEX($D$5:$D$56,COUNT($D$5:$D$56)),$D30)+IF(ISNA($F29),MAX($G$5:$G$56),$F29))</f>
        <v>#N/A</v>
      </c>
      <c r="I30" s="245" t="str" cm="1">
        <f t="array" ref="I30">IF(ISBLANK($B30),"",IF(ISBLANK($D30),INDEX($D$5:$D$56,COUNT($D$5:$D$56)),$D30)+IF(ISNA($F29),MAX($G$5:$G$56),$F29))</f>
        <v/>
      </c>
      <c r="J30" s="245" t="e">
        <f t="shared" si="3"/>
        <v>#N/A</v>
      </c>
      <c r="K30" s="330" t="str">
        <f t="shared" si="2"/>
        <v/>
      </c>
      <c r="L30" s="330" t="str">
        <f t="shared" si="4"/>
        <v/>
      </c>
      <c r="M30" s="330" t="str">
        <f t="shared" si="5"/>
        <v/>
      </c>
    </row>
    <row r="31" spans="1:16" hidden="1" x14ac:dyDescent="0.25">
      <c r="A31" s="334">
        <v>27</v>
      </c>
      <c r="B31" s="332"/>
      <c r="C31" s="239"/>
      <c r="D31" s="333"/>
      <c r="E31" s="333"/>
      <c r="F31" s="245" t="e">
        <f t="shared" si="0"/>
        <v>#N/A</v>
      </c>
      <c r="G31" s="245" t="str">
        <f t="shared" si="6"/>
        <v/>
      </c>
      <c r="H31" s="245" t="e" cm="1">
        <f t="array" ref="H31">IF(ISBLANK($B31),NA(),IF(ISBLANK($D31),INDEX($D$5:$D$56,COUNT($D$5:$D$56)),$D31)+IF(ISNA($F30),MAX($G$5:$G$56),$F30))</f>
        <v>#N/A</v>
      </c>
      <c r="I31" s="245" t="str" cm="1">
        <f t="array" ref="I31">IF(ISBLANK($B31),"",IF(ISBLANK($D31),INDEX($D$5:$D$56,COUNT($D$5:$D$56)),$D31)+IF(ISNA($F30),MAX($G$5:$G$56),$F30))</f>
        <v/>
      </c>
      <c r="J31" s="245" t="e">
        <f t="shared" si="3"/>
        <v>#N/A</v>
      </c>
      <c r="K31" s="330" t="str">
        <f t="shared" si="2"/>
        <v/>
      </c>
      <c r="L31" s="330" t="str">
        <f t="shared" si="4"/>
        <v/>
      </c>
      <c r="M31" s="330" t="str">
        <f t="shared" si="5"/>
        <v/>
      </c>
    </row>
    <row r="32" spans="1:16" hidden="1" x14ac:dyDescent="0.25">
      <c r="A32" s="334">
        <v>28</v>
      </c>
      <c r="B32" s="332"/>
      <c r="C32" s="239"/>
      <c r="D32" s="333"/>
      <c r="E32" s="333"/>
      <c r="F32" s="245" t="e">
        <f t="shared" si="0"/>
        <v>#N/A</v>
      </c>
      <c r="G32" s="245" t="str">
        <f t="shared" si="6"/>
        <v/>
      </c>
      <c r="H32" s="245" t="e" cm="1">
        <f t="array" ref="H32">IF(ISBLANK($B32),NA(),IF(ISBLANK($D32),INDEX($D$5:$D$56,COUNT($D$5:$D$56)),$D32)+IF(ISNA($F31),MAX($G$5:$G$56),$F31))</f>
        <v>#N/A</v>
      </c>
      <c r="I32" s="245" t="str" cm="1">
        <f t="array" ref="I32">IF(ISBLANK($B32),"",IF(ISBLANK($D32),INDEX($D$5:$D$56,COUNT($D$5:$D$56)),$D32)+IF(ISNA($F31),MAX($G$5:$G$56),$F31))</f>
        <v/>
      </c>
      <c r="J32" s="245" t="e">
        <f t="shared" si="3"/>
        <v>#N/A</v>
      </c>
      <c r="K32" s="330" t="str">
        <f t="shared" si="2"/>
        <v/>
      </c>
      <c r="L32" s="330" t="str">
        <f t="shared" si="4"/>
        <v/>
      </c>
      <c r="M32" s="330" t="str">
        <f t="shared" si="5"/>
        <v/>
      </c>
    </row>
    <row r="33" spans="1:13" hidden="1" x14ac:dyDescent="0.25">
      <c r="A33" s="334">
        <v>29</v>
      </c>
      <c r="B33" s="332"/>
      <c r="C33" s="239"/>
      <c r="D33" s="333"/>
      <c r="E33" s="333"/>
      <c r="F33" s="245" t="e">
        <f t="shared" si="0"/>
        <v>#N/A</v>
      </c>
      <c r="G33" s="245" t="str">
        <f t="shared" si="6"/>
        <v/>
      </c>
      <c r="H33" s="245" t="e" cm="1">
        <f t="array" ref="H33">IF(ISBLANK($B33),NA(),IF(ISBLANK($D33),INDEX($D$5:$D$56,COUNT($D$5:$D$56)),$D33)+IF(ISNA($F32),MAX($G$5:$G$56),$F32))</f>
        <v>#N/A</v>
      </c>
      <c r="I33" s="245" t="str" cm="1">
        <f t="array" ref="I33">IF(ISBLANK($B33),"",IF(ISBLANK($D33),INDEX($D$5:$D$56,COUNT($D$5:$D$56)),$D33)+IF(ISNA($F32),MAX($G$5:$G$56),$F32))</f>
        <v/>
      </c>
      <c r="J33" s="245" t="e">
        <f t="shared" si="3"/>
        <v>#N/A</v>
      </c>
      <c r="K33" s="330" t="str">
        <f t="shared" si="2"/>
        <v/>
      </c>
      <c r="L33" s="330" t="str">
        <f t="shared" si="4"/>
        <v/>
      </c>
      <c r="M33" s="330" t="str">
        <f t="shared" si="5"/>
        <v/>
      </c>
    </row>
    <row r="34" spans="1:13" hidden="1" x14ac:dyDescent="0.25">
      <c r="A34" s="334">
        <v>30</v>
      </c>
      <c r="B34" s="332"/>
      <c r="C34" s="239"/>
      <c r="D34" s="333"/>
      <c r="E34" s="333"/>
      <c r="F34" s="245" t="e">
        <f t="shared" si="0"/>
        <v>#N/A</v>
      </c>
      <c r="G34" s="245" t="str">
        <f t="shared" si="6"/>
        <v/>
      </c>
      <c r="H34" s="245" t="e" cm="1">
        <f t="array" ref="H34">IF(ISBLANK($B34),NA(),IF(ISBLANK($D34),INDEX($D$5:$D$56,COUNT($D$5:$D$56)),$D34)+IF(ISNA($F33),MAX($G$5:$G$56),$F33))</f>
        <v>#N/A</v>
      </c>
      <c r="I34" s="245" t="str" cm="1">
        <f t="array" ref="I34">IF(ISBLANK($B34),"",IF(ISBLANK($D34),INDEX($D$5:$D$56,COUNT($D$5:$D$56)),$D34)+IF(ISNA($F33),MAX($G$5:$G$56),$F33))</f>
        <v/>
      </c>
      <c r="J34" s="245" t="e">
        <f t="shared" si="3"/>
        <v>#N/A</v>
      </c>
      <c r="K34" s="330" t="str">
        <f t="shared" si="2"/>
        <v/>
      </c>
      <c r="L34" s="330" t="str">
        <f t="shared" si="4"/>
        <v/>
      </c>
      <c r="M34" s="330" t="str">
        <f t="shared" si="5"/>
        <v/>
      </c>
    </row>
    <row r="35" spans="1:13" hidden="1" x14ac:dyDescent="0.25">
      <c r="A35" s="334">
        <v>31</v>
      </c>
      <c r="B35" s="332"/>
      <c r="C35" s="239"/>
      <c r="D35" s="333"/>
      <c r="E35" s="333"/>
      <c r="F35" s="245" t="e">
        <f t="shared" si="0"/>
        <v>#N/A</v>
      </c>
      <c r="G35" s="245" t="str">
        <f t="shared" si="6"/>
        <v/>
      </c>
      <c r="H35" s="245" t="e" cm="1">
        <f t="array" ref="H35">IF(ISBLANK($B35),NA(),IF(ISBLANK($D35),INDEX($D$5:$D$56,COUNT($D$5:$D$56)),$D35)+IF(ISNA($F34),MAX($G$5:$G$56),$F34))</f>
        <v>#N/A</v>
      </c>
      <c r="I35" s="245" t="str" cm="1">
        <f t="array" ref="I35">IF(ISBLANK($B35),"",IF(ISBLANK($D35),INDEX($D$5:$D$56,COUNT($D$5:$D$56)),$D35)+IF(ISNA($F34),MAX($G$5:$G$56),$F34))</f>
        <v/>
      </c>
      <c r="J35" s="245" t="e">
        <f t="shared" si="3"/>
        <v>#N/A</v>
      </c>
      <c r="K35" s="330" t="str">
        <f t="shared" si="2"/>
        <v/>
      </c>
      <c r="L35" s="330" t="str">
        <f t="shared" si="4"/>
        <v/>
      </c>
      <c r="M35" s="330" t="str">
        <f t="shared" si="5"/>
        <v/>
      </c>
    </row>
    <row r="36" spans="1:13" hidden="1" x14ac:dyDescent="0.25">
      <c r="A36" s="334">
        <v>32</v>
      </c>
      <c r="B36" s="332"/>
      <c r="C36" s="239"/>
      <c r="D36" s="333"/>
      <c r="E36" s="333"/>
      <c r="F36" s="245" t="e">
        <f t="shared" si="0"/>
        <v>#N/A</v>
      </c>
      <c r="G36" s="245" t="str">
        <f t="shared" si="6"/>
        <v/>
      </c>
      <c r="H36" s="245" t="e" cm="1">
        <f t="array" ref="H36">IF(ISBLANK($B36),NA(),IF(ISBLANK($D36),INDEX($D$5:$D$56,COUNT($D$5:$D$56)),$D36)+IF(ISNA($F35),MAX($G$5:$G$56),$F35))</f>
        <v>#N/A</v>
      </c>
      <c r="I36" s="245" t="str" cm="1">
        <f t="array" ref="I36">IF(ISBLANK($B36),"",IF(ISBLANK($D36),INDEX($D$5:$D$56,COUNT($D$5:$D$56)),$D36)+IF(ISNA($F35),MAX($G$5:$G$56),$F35))</f>
        <v/>
      </c>
      <c r="J36" s="245" t="e">
        <f t="shared" si="3"/>
        <v>#N/A</v>
      </c>
      <c r="K36" s="330" t="str">
        <f t="shared" si="2"/>
        <v/>
      </c>
      <c r="L36" s="330" t="str">
        <f t="shared" si="4"/>
        <v/>
      </c>
      <c r="M36" s="330" t="str">
        <f t="shared" si="5"/>
        <v/>
      </c>
    </row>
    <row r="37" spans="1:13" hidden="1" x14ac:dyDescent="0.25">
      <c r="A37" s="334">
        <v>33</v>
      </c>
      <c r="B37" s="332"/>
      <c r="C37" s="239"/>
      <c r="D37" s="333"/>
      <c r="E37" s="333"/>
      <c r="F37" s="245" t="e">
        <f t="shared" si="0"/>
        <v>#N/A</v>
      </c>
      <c r="G37" s="245" t="str">
        <f t="shared" si="6"/>
        <v/>
      </c>
      <c r="H37" s="245" t="e" cm="1">
        <f t="array" ref="H37">IF(ISBLANK($B37),NA(),IF(ISBLANK($D37),INDEX($D$5:$D$56,COUNT($D$5:$D$56)),$D37)+IF(ISNA($F36),MAX($G$5:$G$56),$F36))</f>
        <v>#N/A</v>
      </c>
      <c r="I37" s="245" t="str" cm="1">
        <f t="array" ref="I37">IF(ISBLANK($B37),"",IF(ISBLANK($D37),INDEX($D$5:$D$56,COUNT($D$5:$D$56)),$D37)+IF(ISNA($F36),MAX($G$5:$G$56),$F36))</f>
        <v/>
      </c>
      <c r="J37" s="245" t="e">
        <f t="shared" si="3"/>
        <v>#N/A</v>
      </c>
      <c r="K37" s="330" t="str">
        <f t="shared" si="2"/>
        <v/>
      </c>
      <c r="L37" s="330" t="str">
        <f t="shared" si="4"/>
        <v/>
      </c>
      <c r="M37" s="330" t="str">
        <f t="shared" si="5"/>
        <v/>
      </c>
    </row>
    <row r="38" spans="1:13" hidden="1" x14ac:dyDescent="0.25">
      <c r="A38" s="334">
        <v>34</v>
      </c>
      <c r="B38" s="332"/>
      <c r="C38" s="239"/>
      <c r="D38" s="333"/>
      <c r="E38" s="333"/>
      <c r="F38" s="245" t="e">
        <f t="shared" si="0"/>
        <v>#N/A</v>
      </c>
      <c r="G38" s="245" t="str">
        <f t="shared" si="6"/>
        <v/>
      </c>
      <c r="H38" s="245" t="e" cm="1">
        <f t="array" ref="H38">IF(ISBLANK($B38),NA(),IF(ISBLANK($D38),INDEX($D$5:$D$56,COUNT($D$5:$D$56)),$D38)+IF(ISNA($F37),MAX($G$5:$G$56),$F37))</f>
        <v>#N/A</v>
      </c>
      <c r="I38" s="245" t="str" cm="1">
        <f t="array" ref="I38">IF(ISBLANK($B38),"",IF(ISBLANK($D38),INDEX($D$5:$D$56,COUNT($D$5:$D$56)),$D38)+IF(ISNA($F37),MAX($G$5:$G$56),$F37))</f>
        <v/>
      </c>
      <c r="J38" s="245" t="e">
        <f t="shared" si="3"/>
        <v>#N/A</v>
      </c>
      <c r="K38" s="330" t="str">
        <f t="shared" si="2"/>
        <v/>
      </c>
      <c r="L38" s="330" t="str">
        <f t="shared" si="4"/>
        <v/>
      </c>
      <c r="M38" s="330" t="str">
        <f t="shared" si="5"/>
        <v/>
      </c>
    </row>
    <row r="39" spans="1:13" hidden="1" x14ac:dyDescent="0.25">
      <c r="A39" s="334">
        <v>35</v>
      </c>
      <c r="B39" s="332"/>
      <c r="C39" s="239"/>
      <c r="D39" s="333"/>
      <c r="E39" s="333"/>
      <c r="F39" s="245" t="e">
        <f t="shared" si="0"/>
        <v>#N/A</v>
      </c>
      <c r="G39" s="245" t="str">
        <f t="shared" si="6"/>
        <v/>
      </c>
      <c r="H39" s="245" t="e" cm="1">
        <f t="array" ref="H39">IF(ISBLANK($B39),NA(),IF(ISBLANK($D39),INDEX($D$5:$D$56,COUNT($D$5:$D$56)),$D39)+IF(ISNA($F38),MAX($G$5:$G$56),$F38))</f>
        <v>#N/A</v>
      </c>
      <c r="I39" s="245" t="str" cm="1">
        <f t="array" ref="I39">IF(ISBLANK($B39),"",IF(ISBLANK($D39),INDEX($D$5:$D$56,COUNT($D$5:$D$56)),$D39)+IF(ISNA($F38),MAX($G$5:$G$56),$F38))</f>
        <v/>
      </c>
      <c r="J39" s="245" t="e">
        <f t="shared" si="3"/>
        <v>#N/A</v>
      </c>
      <c r="K39" s="330" t="str">
        <f t="shared" si="2"/>
        <v/>
      </c>
      <c r="L39" s="330" t="str">
        <f t="shared" si="4"/>
        <v/>
      </c>
      <c r="M39" s="330" t="str">
        <f t="shared" si="5"/>
        <v/>
      </c>
    </row>
    <row r="40" spans="1:13" hidden="1" x14ac:dyDescent="0.25">
      <c r="A40" s="334">
        <v>36</v>
      </c>
      <c r="B40" s="332"/>
      <c r="C40" s="239"/>
      <c r="D40" s="333"/>
      <c r="E40" s="333"/>
      <c r="F40" s="245" t="e">
        <f t="shared" si="0"/>
        <v>#N/A</v>
      </c>
      <c r="G40" s="245" t="str">
        <f t="shared" si="6"/>
        <v/>
      </c>
      <c r="H40" s="245" t="e" cm="1">
        <f t="array" ref="H40">IF(ISBLANK($B40),NA(),IF(ISBLANK($D40),INDEX($D$5:$D$56,COUNT($D$5:$D$56)),$D40)+IF(ISNA($F39),MAX($G$5:$G$56),$F39))</f>
        <v>#N/A</v>
      </c>
      <c r="I40" s="245" t="str" cm="1">
        <f t="array" ref="I40">IF(ISBLANK($B40),"",IF(ISBLANK($D40),INDEX($D$5:$D$56,COUNT($D$5:$D$56)),$D40)+IF(ISNA($F39),MAX($G$5:$G$56),$F39))</f>
        <v/>
      </c>
      <c r="J40" s="245" t="e">
        <f t="shared" si="3"/>
        <v>#N/A</v>
      </c>
      <c r="K40" s="330" t="str">
        <f t="shared" si="2"/>
        <v/>
      </c>
      <c r="L40" s="330" t="str">
        <f t="shared" si="4"/>
        <v/>
      </c>
      <c r="M40" s="330" t="str">
        <f t="shared" si="5"/>
        <v/>
      </c>
    </row>
    <row r="41" spans="1:13" hidden="1" x14ac:dyDescent="0.25">
      <c r="A41" s="334">
        <v>37</v>
      </c>
      <c r="B41" s="332"/>
      <c r="C41" s="239"/>
      <c r="D41" s="333"/>
      <c r="E41" s="333"/>
      <c r="F41" s="245" t="e">
        <f t="shared" si="0"/>
        <v>#N/A</v>
      </c>
      <c r="G41" s="245" t="str">
        <f t="shared" si="6"/>
        <v/>
      </c>
      <c r="H41" s="245" t="e" cm="1">
        <f t="array" ref="H41">IF(ISBLANK($B41),NA(),IF(ISBLANK($D41),INDEX($D$5:$D$56,COUNT($D$5:$D$56)),$D41)+IF(ISNA($F40),MAX($G$5:$G$56),$F40))</f>
        <v>#N/A</v>
      </c>
      <c r="I41" s="245" t="str" cm="1">
        <f t="array" ref="I41">IF(ISBLANK($B41),"",IF(ISBLANK($D41),INDEX($D$5:$D$56,COUNT($D$5:$D$56)),$D41)+IF(ISNA($F40),MAX($G$5:$G$56),$F40))</f>
        <v/>
      </c>
      <c r="J41" s="245" t="e">
        <f t="shared" si="3"/>
        <v>#N/A</v>
      </c>
      <c r="K41" s="330" t="str">
        <f t="shared" si="2"/>
        <v/>
      </c>
      <c r="L41" s="330" t="str">
        <f t="shared" si="4"/>
        <v/>
      </c>
      <c r="M41" s="330" t="str">
        <f t="shared" si="5"/>
        <v/>
      </c>
    </row>
    <row r="42" spans="1:13" hidden="1" x14ac:dyDescent="0.25">
      <c r="A42" s="334">
        <v>38</v>
      </c>
      <c r="B42" s="332"/>
      <c r="C42" s="239"/>
      <c r="D42" s="333"/>
      <c r="E42" s="333"/>
      <c r="F42" s="245" t="e">
        <f t="shared" si="0"/>
        <v>#N/A</v>
      </c>
      <c r="G42" s="245" t="str">
        <f t="shared" si="6"/>
        <v/>
      </c>
      <c r="H42" s="245" t="e" cm="1">
        <f t="array" ref="H42">IF(ISBLANK($B42),NA(),IF(ISBLANK($D42),INDEX($D$5:$D$56,COUNT($D$5:$D$56)),$D42)+IF(ISNA($F41),MAX($G$5:$G$56),$F41))</f>
        <v>#N/A</v>
      </c>
      <c r="I42" s="245" t="str" cm="1">
        <f t="array" ref="I42">IF(ISBLANK($B42),"",IF(ISBLANK($D42),INDEX($D$5:$D$56,COUNT($D$5:$D$56)),$D42)+IF(ISNA($F41),MAX($G$5:$G$56),$F41))</f>
        <v/>
      </c>
      <c r="J42" s="245" t="e">
        <f t="shared" si="3"/>
        <v>#N/A</v>
      </c>
      <c r="K42" s="330" t="str">
        <f t="shared" si="2"/>
        <v/>
      </c>
      <c r="L42" s="330" t="str">
        <f t="shared" si="4"/>
        <v/>
      </c>
      <c r="M42" s="330" t="str">
        <f t="shared" si="5"/>
        <v/>
      </c>
    </row>
    <row r="43" spans="1:13" hidden="1" x14ac:dyDescent="0.25">
      <c r="A43" s="334">
        <v>39</v>
      </c>
      <c r="B43" s="332"/>
      <c r="C43" s="239"/>
      <c r="D43" s="333"/>
      <c r="E43" s="333"/>
      <c r="F43" s="245" t="e">
        <f t="shared" si="0"/>
        <v>#N/A</v>
      </c>
      <c r="G43" s="245" t="str">
        <f t="shared" si="6"/>
        <v/>
      </c>
      <c r="H43" s="245" t="e" cm="1">
        <f t="array" ref="H43">IF(ISBLANK($B43),NA(),IF(ISBLANK($D43),INDEX($D$5:$D$56,COUNT($D$5:$D$56)),$D43)+IF(ISNA($F42),MAX($G$5:$G$56),$F42))</f>
        <v>#N/A</v>
      </c>
      <c r="I43" s="245" t="str" cm="1">
        <f t="array" ref="I43">IF(ISBLANK($B43),"",IF(ISBLANK($D43),INDEX($D$5:$D$56,COUNT($D$5:$D$56)),$D43)+IF(ISNA($F42),MAX($G$5:$G$56),$F42))</f>
        <v/>
      </c>
      <c r="J43" s="245" t="e">
        <f t="shared" si="3"/>
        <v>#N/A</v>
      </c>
      <c r="K43" s="330" t="str">
        <f t="shared" si="2"/>
        <v/>
      </c>
      <c r="L43" s="330" t="str">
        <f t="shared" si="4"/>
        <v/>
      </c>
      <c r="M43" s="330" t="str">
        <f t="shared" si="5"/>
        <v/>
      </c>
    </row>
    <row r="44" spans="1:13" hidden="1" x14ac:dyDescent="0.25">
      <c r="A44" s="334">
        <v>40</v>
      </c>
      <c r="B44" s="332"/>
      <c r="C44" s="239"/>
      <c r="D44" s="333"/>
      <c r="E44" s="333"/>
      <c r="F44" s="245" t="e">
        <f t="shared" si="0"/>
        <v>#N/A</v>
      </c>
      <c r="G44" s="245" t="str">
        <f t="shared" si="6"/>
        <v/>
      </c>
      <c r="H44" s="245" t="e" cm="1">
        <f t="array" ref="H44">IF(ISBLANK($B44),NA(),IF(ISBLANK($D44),INDEX($D$5:$D$56,COUNT($D$5:$D$56)),$D44)+IF(ISNA($F43),MAX($G$5:$G$56),$F43))</f>
        <v>#N/A</v>
      </c>
      <c r="I44" s="245" t="str" cm="1">
        <f t="array" ref="I44">IF(ISBLANK($B44),"",IF(ISBLANK($D44),INDEX($D$5:$D$56,COUNT($D$5:$D$56)),$D44)+IF(ISNA($F43),MAX($G$5:$G$56),$F43))</f>
        <v/>
      </c>
      <c r="J44" s="245" t="e">
        <f t="shared" si="3"/>
        <v>#N/A</v>
      </c>
      <c r="K44" s="330" t="str">
        <f t="shared" si="2"/>
        <v/>
      </c>
      <c r="L44" s="330" t="str">
        <f t="shared" si="4"/>
        <v/>
      </c>
      <c r="M44" s="330" t="str">
        <f t="shared" si="5"/>
        <v/>
      </c>
    </row>
    <row r="45" spans="1:13" hidden="1" x14ac:dyDescent="0.25">
      <c r="A45" s="334">
        <v>41</v>
      </c>
      <c r="B45" s="332"/>
      <c r="C45" s="239"/>
      <c r="D45" s="333"/>
      <c r="E45" s="333"/>
      <c r="F45" s="245" t="e">
        <f t="shared" si="0"/>
        <v>#N/A</v>
      </c>
      <c r="G45" s="245" t="str">
        <f t="shared" si="6"/>
        <v/>
      </c>
      <c r="H45" s="245" t="e" cm="1">
        <f t="array" ref="H45">IF(ISBLANK($B45),NA(),IF(ISBLANK($D45),INDEX($D$5:$D$56,COUNT($D$5:$D$56)),$D45)+IF(ISNA($F44),MAX($G$5:$G$56),$F44))</f>
        <v>#N/A</v>
      </c>
      <c r="I45" s="245" t="str" cm="1">
        <f t="array" ref="I45">IF(ISBLANK($B45),"",IF(ISBLANK($D45),INDEX($D$5:$D$56,COUNT($D$5:$D$56)),$D45)+IF(ISNA($F44),MAX($G$5:$G$56),$F44))</f>
        <v/>
      </c>
      <c r="J45" s="245" t="e">
        <f t="shared" si="3"/>
        <v>#N/A</v>
      </c>
      <c r="K45" s="330" t="str">
        <f t="shared" si="2"/>
        <v/>
      </c>
      <c r="L45" s="330" t="str">
        <f t="shared" si="4"/>
        <v/>
      </c>
      <c r="M45" s="330" t="str">
        <f t="shared" si="5"/>
        <v/>
      </c>
    </row>
    <row r="46" spans="1:13" hidden="1" x14ac:dyDescent="0.25">
      <c r="A46" s="334">
        <v>42</v>
      </c>
      <c r="B46" s="332"/>
      <c r="C46" s="239"/>
      <c r="D46" s="333"/>
      <c r="E46" s="333"/>
      <c r="F46" s="245" t="e">
        <f t="shared" si="0"/>
        <v>#N/A</v>
      </c>
      <c r="G46" s="245" t="str">
        <f t="shared" si="6"/>
        <v/>
      </c>
      <c r="H46" s="245" t="e" cm="1">
        <f t="array" ref="H46">IF(ISBLANK($B46),NA(),IF(ISBLANK($D46),INDEX($D$5:$D$56,COUNT($D$5:$D$56)),$D46)+IF(ISNA($F45),MAX($G$5:$G$56),$F45))</f>
        <v>#N/A</v>
      </c>
      <c r="I46" s="245" t="str" cm="1">
        <f t="array" ref="I46">IF(ISBLANK($B46),"",IF(ISBLANK($D46),INDEX($D$5:$D$56,COUNT($D$5:$D$56)),$D46)+IF(ISNA($F45),MAX($G$5:$G$56),$F45))</f>
        <v/>
      </c>
      <c r="J46" s="245" t="e">
        <f t="shared" si="3"/>
        <v>#N/A</v>
      </c>
      <c r="K46" s="330" t="str">
        <f t="shared" si="2"/>
        <v/>
      </c>
      <c r="L46" s="330" t="str">
        <f t="shared" si="4"/>
        <v/>
      </c>
      <c r="M46" s="330" t="str">
        <f t="shared" si="5"/>
        <v/>
      </c>
    </row>
    <row r="47" spans="1:13" hidden="1" x14ac:dyDescent="0.25">
      <c r="A47" s="334">
        <v>43</v>
      </c>
      <c r="B47" s="332"/>
      <c r="C47" s="239"/>
      <c r="D47" s="333"/>
      <c r="E47" s="333"/>
      <c r="F47" s="245" t="e">
        <f t="shared" si="0"/>
        <v>#N/A</v>
      </c>
      <c r="G47" s="245" t="str">
        <f t="shared" si="6"/>
        <v/>
      </c>
      <c r="H47" s="245" t="e" cm="1">
        <f t="array" ref="H47">IF(ISBLANK($B47),NA(),IF(ISBLANK($D47),INDEX($D$5:$D$56,COUNT($D$5:$D$56)),$D47)+IF(ISNA($F46),MAX($G$5:$G$56),$F46))</f>
        <v>#N/A</v>
      </c>
      <c r="I47" s="245" t="str" cm="1">
        <f t="array" ref="I47">IF(ISBLANK($B47),"",IF(ISBLANK($D47),INDEX($D$5:$D$56,COUNT($D$5:$D$56)),$D47)+IF(ISNA($F46),MAX($G$5:$G$56),$F46))</f>
        <v/>
      </c>
      <c r="J47" s="245" t="e">
        <f t="shared" si="3"/>
        <v>#N/A</v>
      </c>
      <c r="K47" s="330" t="str">
        <f t="shared" si="2"/>
        <v/>
      </c>
      <c r="L47" s="330" t="str">
        <f t="shared" si="4"/>
        <v/>
      </c>
      <c r="M47" s="330" t="str">
        <f t="shared" si="5"/>
        <v/>
      </c>
    </row>
    <row r="48" spans="1:13" hidden="1" x14ac:dyDescent="0.25">
      <c r="A48" s="334">
        <v>44</v>
      </c>
      <c r="B48" s="332"/>
      <c r="C48" s="239"/>
      <c r="D48" s="333"/>
      <c r="E48" s="333"/>
      <c r="F48" s="245" t="e">
        <f t="shared" si="0"/>
        <v>#N/A</v>
      </c>
      <c r="G48" s="245" t="str">
        <f t="shared" si="6"/>
        <v/>
      </c>
      <c r="H48" s="245" t="e" cm="1">
        <f t="array" ref="H48">IF(ISBLANK($B48),NA(),IF(ISBLANK($D48),INDEX($D$5:$D$56,COUNT($D$5:$D$56)),$D48)+IF(ISNA($F47),MAX($G$5:$G$56),$F47))</f>
        <v>#N/A</v>
      </c>
      <c r="I48" s="245" t="str" cm="1">
        <f t="array" ref="I48">IF(ISBLANK($B48),"",IF(ISBLANK($D48),INDEX($D$5:$D$56,COUNT($D$5:$D$56)),$D48)+IF(ISNA($F47),MAX($G$5:$G$56),$F47))</f>
        <v/>
      </c>
      <c r="J48" s="245" t="e">
        <f t="shared" si="3"/>
        <v>#N/A</v>
      </c>
      <c r="K48" s="330" t="str">
        <f t="shared" si="2"/>
        <v/>
      </c>
      <c r="L48" s="330" t="str">
        <f t="shared" si="4"/>
        <v/>
      </c>
      <c r="M48" s="330" t="str">
        <f t="shared" si="5"/>
        <v/>
      </c>
    </row>
    <row r="49" spans="1:13" hidden="1" x14ac:dyDescent="0.25">
      <c r="A49" s="334">
        <v>45</v>
      </c>
      <c r="B49" s="332"/>
      <c r="C49" s="239"/>
      <c r="D49" s="333"/>
      <c r="E49" s="333"/>
      <c r="F49" s="245" t="e">
        <f t="shared" si="0"/>
        <v>#N/A</v>
      </c>
      <c r="G49" s="245" t="str">
        <f t="shared" si="6"/>
        <v/>
      </c>
      <c r="H49" s="245" t="e" cm="1">
        <f t="array" ref="H49">IF(ISBLANK($B49),NA(),IF(ISBLANK($D49),INDEX($D$5:$D$56,COUNT($D$5:$D$56)),$D49)+IF(ISNA($F48),MAX($G$5:$G$56),$F48))</f>
        <v>#N/A</v>
      </c>
      <c r="I49" s="245" t="str" cm="1">
        <f t="array" ref="I49">IF(ISBLANK($B49),"",IF(ISBLANK($D49),INDEX($D$5:$D$56,COUNT($D$5:$D$56)),$D49)+IF(ISNA($F48),MAX($G$5:$G$56),$F48))</f>
        <v/>
      </c>
      <c r="J49" s="245" t="e">
        <f t="shared" si="3"/>
        <v>#N/A</v>
      </c>
      <c r="K49" s="330" t="str">
        <f t="shared" si="2"/>
        <v/>
      </c>
      <c r="L49" s="330" t="str">
        <f t="shared" si="4"/>
        <v/>
      </c>
      <c r="M49" s="330" t="str">
        <f t="shared" si="5"/>
        <v/>
      </c>
    </row>
    <row r="50" spans="1:13" hidden="1" x14ac:dyDescent="0.25">
      <c r="A50" s="334">
        <v>46</v>
      </c>
      <c r="B50" s="332"/>
      <c r="C50" s="239"/>
      <c r="D50" s="333"/>
      <c r="E50" s="333"/>
      <c r="F50" s="245" t="e">
        <f t="shared" si="0"/>
        <v>#N/A</v>
      </c>
      <c r="G50" s="245" t="str">
        <f t="shared" si="6"/>
        <v/>
      </c>
      <c r="H50" s="245" t="e" cm="1">
        <f t="array" ref="H50">IF(ISBLANK($B50),NA(),IF(ISBLANK($D50),INDEX($D$5:$D$56,COUNT($D$5:$D$56)),$D50)+IF(ISNA($F49),MAX($G$5:$G$56),$F49))</f>
        <v>#N/A</v>
      </c>
      <c r="I50" s="245" t="str" cm="1">
        <f t="array" ref="I50">IF(ISBLANK($B50),"",IF(ISBLANK($D50),INDEX($D$5:$D$56,COUNT($D$5:$D$56)),$D50)+IF(ISNA($F49),MAX($G$5:$G$56),$F49))</f>
        <v/>
      </c>
      <c r="J50" s="245" t="e">
        <f t="shared" si="3"/>
        <v>#N/A</v>
      </c>
      <c r="K50" s="330" t="str">
        <f t="shared" si="2"/>
        <v/>
      </c>
      <c r="L50" s="330" t="str">
        <f t="shared" si="4"/>
        <v/>
      </c>
      <c r="M50" s="330" t="str">
        <f t="shared" si="5"/>
        <v/>
      </c>
    </row>
    <row r="51" spans="1:13" hidden="1" x14ac:dyDescent="0.25">
      <c r="A51" s="334">
        <v>47</v>
      </c>
      <c r="B51" s="332"/>
      <c r="C51" s="239"/>
      <c r="D51" s="333"/>
      <c r="E51" s="333"/>
      <c r="F51" s="245" t="e">
        <f t="shared" si="0"/>
        <v>#N/A</v>
      </c>
      <c r="G51" s="245" t="str">
        <f t="shared" si="6"/>
        <v/>
      </c>
      <c r="H51" s="245" t="e" cm="1">
        <f t="array" ref="H51">IF(ISBLANK($B51),NA(),IF(ISBLANK($D51),INDEX($D$5:$D$56,COUNT($D$5:$D$56)),$D51)+IF(ISNA($F50),MAX($G$5:$G$56),$F50))</f>
        <v>#N/A</v>
      </c>
      <c r="I51" s="245" t="str" cm="1">
        <f t="array" ref="I51">IF(ISBLANK($B51),"",IF(ISBLANK($D51),INDEX($D$5:$D$56,COUNT($D$5:$D$56)),$D51)+IF(ISNA($F50),MAX($G$5:$G$56),$F50))</f>
        <v/>
      </c>
      <c r="J51" s="245" t="e">
        <f t="shared" si="3"/>
        <v>#N/A</v>
      </c>
      <c r="K51" s="330" t="str">
        <f t="shared" si="2"/>
        <v/>
      </c>
      <c r="L51" s="330" t="str">
        <f t="shared" si="4"/>
        <v/>
      </c>
      <c r="M51" s="330" t="str">
        <f t="shared" si="5"/>
        <v/>
      </c>
    </row>
    <row r="52" spans="1:13" hidden="1" x14ac:dyDescent="0.25">
      <c r="A52" s="334">
        <v>48</v>
      </c>
      <c r="B52" s="332"/>
      <c r="C52" s="239"/>
      <c r="D52" s="333"/>
      <c r="E52" s="333"/>
      <c r="F52" s="245" t="e">
        <f t="shared" si="0"/>
        <v>#N/A</v>
      </c>
      <c r="G52" s="245" t="str">
        <f t="shared" si="6"/>
        <v/>
      </c>
      <c r="H52" s="245" t="e" cm="1">
        <f t="array" ref="H52">IF(ISBLANK($B52),NA(),IF(ISBLANK($D52),INDEX($D$5:$D$56,COUNT($D$5:$D$56)),$D52)+IF(ISNA($F51),MAX($G$5:$G$56),$F51))</f>
        <v>#N/A</v>
      </c>
      <c r="I52" s="245" t="str" cm="1">
        <f t="array" ref="I52">IF(ISBLANK($B52),"",IF(ISBLANK($D52),INDEX($D$5:$D$56,COUNT($D$5:$D$56)),$D52)+IF(ISNA($F51),MAX($G$5:$G$56),$F51))</f>
        <v/>
      </c>
      <c r="J52" s="245" t="e">
        <f t="shared" si="3"/>
        <v>#N/A</v>
      </c>
      <c r="K52" s="330" t="str">
        <f t="shared" si="2"/>
        <v/>
      </c>
      <c r="L52" s="330" t="str">
        <f t="shared" si="4"/>
        <v/>
      </c>
      <c r="M52" s="330" t="str">
        <f t="shared" si="5"/>
        <v/>
      </c>
    </row>
    <row r="53" spans="1:13" hidden="1" x14ac:dyDescent="0.25">
      <c r="A53" s="334">
        <v>49</v>
      </c>
      <c r="B53" s="332"/>
      <c r="C53" s="239"/>
      <c r="D53" s="333"/>
      <c r="E53" s="333"/>
      <c r="F53" s="245" t="e">
        <f t="shared" si="0"/>
        <v>#N/A</v>
      </c>
      <c r="G53" s="245" t="str">
        <f t="shared" si="6"/>
        <v/>
      </c>
      <c r="H53" s="245" t="e" cm="1">
        <f t="array" ref="H53">IF(ISBLANK($B53),NA(),IF(ISBLANK($D53),INDEX($D$5:$D$56,COUNT($D$5:$D$56)),$D53)+IF(ISNA($F52),MAX($G$5:$G$56),$F52))</f>
        <v>#N/A</v>
      </c>
      <c r="I53" s="245" t="str" cm="1">
        <f t="array" ref="I53">IF(ISBLANK($B53),"",IF(ISBLANK($D53),INDEX($D$5:$D$56,COUNT($D$5:$D$56)),$D53)+IF(ISNA($F52),MAX($G$5:$G$56),$F52))</f>
        <v/>
      </c>
      <c r="J53" s="245" t="e">
        <f t="shared" si="3"/>
        <v>#N/A</v>
      </c>
      <c r="K53" s="330" t="str">
        <f t="shared" si="2"/>
        <v/>
      </c>
      <c r="L53" s="330" t="str">
        <f t="shared" si="4"/>
        <v/>
      </c>
      <c r="M53" s="330" t="str">
        <f t="shared" si="5"/>
        <v/>
      </c>
    </row>
    <row r="54" spans="1:13" hidden="1" x14ac:dyDescent="0.25">
      <c r="A54" s="334">
        <v>50</v>
      </c>
      <c r="B54" s="332"/>
      <c r="C54" s="239"/>
      <c r="D54" s="333"/>
      <c r="E54" s="333"/>
      <c r="F54" s="245" t="e">
        <f t="shared" si="0"/>
        <v>#N/A</v>
      </c>
      <c r="G54" s="245" t="str">
        <f t="shared" si="6"/>
        <v/>
      </c>
      <c r="H54" s="245" t="e" cm="1">
        <f t="array" ref="H54">IF(ISBLANK($B54),NA(),IF(ISBLANK($D54),INDEX($D$5:$D$56,COUNT($D$5:$D$56)),$D54)+IF(ISNA($F53),MAX($G$5:$G$56),$F53))</f>
        <v>#N/A</v>
      </c>
      <c r="I54" s="245" t="str" cm="1">
        <f t="array" ref="I54">IF(ISBLANK($B54),"",IF(ISBLANK($D54),INDEX($D$5:$D$56,COUNT($D$5:$D$56)),$D54)+IF(ISNA($F53),MAX($G$5:$G$56),$F53))</f>
        <v/>
      </c>
      <c r="J54" s="245" t="e">
        <f t="shared" si="3"/>
        <v>#N/A</v>
      </c>
      <c r="K54" s="330" t="str">
        <f t="shared" si="2"/>
        <v/>
      </c>
      <c r="L54" s="330" t="str">
        <f t="shared" si="4"/>
        <v/>
      </c>
      <c r="M54" s="330" t="str">
        <f t="shared" si="5"/>
        <v/>
      </c>
    </row>
    <row r="55" spans="1:13" hidden="1" x14ac:dyDescent="0.25">
      <c r="A55" s="334">
        <v>51</v>
      </c>
      <c r="B55" s="332"/>
      <c r="C55" s="239"/>
      <c r="D55" s="333"/>
      <c r="E55" s="333"/>
      <c r="F55" s="245" t="e">
        <f t="shared" si="0"/>
        <v>#N/A</v>
      </c>
      <c r="G55" s="245" t="str">
        <f t="shared" si="6"/>
        <v/>
      </c>
      <c r="H55" s="245" t="e" cm="1">
        <f t="array" ref="H55">IF(ISBLANK($B55),NA(),IF(ISBLANK($D55),INDEX($D$5:$D$56,COUNT($D$5:$D$56)),$D55)+IF(ISNA($F54),MAX($G$5:$G$56),$F54))</f>
        <v>#N/A</v>
      </c>
      <c r="I55" s="245" t="str" cm="1">
        <f t="array" ref="I55">IF(ISBLANK($B55),"",IF(ISBLANK($D55),INDEX($D$5:$D$56,COUNT($D$5:$D$56)),$D55)+IF(ISNA($F54),MAX($G$5:$G$56),$F54))</f>
        <v/>
      </c>
      <c r="J55" s="245" t="e">
        <f t="shared" si="3"/>
        <v>#N/A</v>
      </c>
      <c r="K55" s="330" t="str">
        <f t="shared" si="2"/>
        <v/>
      </c>
      <c r="L55" s="330" t="str">
        <f t="shared" si="4"/>
        <v/>
      </c>
      <c r="M55" s="330" t="str">
        <f t="shared" si="5"/>
        <v/>
      </c>
    </row>
    <row r="56" spans="1:13" hidden="1" x14ac:dyDescent="0.25">
      <c r="A56" s="345">
        <v>52</v>
      </c>
      <c r="B56" s="346"/>
      <c r="C56" s="373"/>
      <c r="D56" s="347"/>
      <c r="E56" s="347"/>
      <c r="F56" s="348" t="e">
        <f t="shared" si="0"/>
        <v>#N/A</v>
      </c>
      <c r="G56" s="348" t="str">
        <f t="shared" si="6"/>
        <v/>
      </c>
      <c r="H56" s="348" t="e" cm="1">
        <f t="array" ref="H56">IF(ISBLANK($B56),NA(),IF(ISBLANK($D56),INDEX($D$5:$D$56,COUNT($D$5:$D$56)),$D56)+IF(ISNA($F55),MAX($G$5:$G$56),$F55))</f>
        <v>#N/A</v>
      </c>
      <c r="I56" s="348" t="str" cm="1">
        <f t="array" ref="I56">IF(ISBLANK($B56),"",IF(ISBLANK($D56),INDEX($D$5:$D$56,COUNT($D$5:$D$56)),$D56)+IF(ISNA($F55),MAX($G$5:$G$56),$F55))</f>
        <v/>
      </c>
      <c r="J56" s="348" t="e">
        <f t="shared" si="3"/>
        <v>#N/A</v>
      </c>
      <c r="K56" s="349" t="str">
        <f t="shared" si="2"/>
        <v/>
      </c>
      <c r="L56" s="349" t="str">
        <f t="shared" si="4"/>
        <v/>
      </c>
      <c r="M56" s="349" t="str">
        <f t="shared" si="5"/>
        <v/>
      </c>
    </row>
    <row r="57" spans="1:13" x14ac:dyDescent="0.25">
      <c r="A57" s="335" t="s">
        <v>853</v>
      </c>
      <c r="B57" s="1"/>
      <c r="C57" s="1"/>
      <c r="J57" s="325"/>
      <c r="K57" s="325"/>
      <c r="L57" s="368" t="s">
        <v>867</v>
      </c>
    </row>
    <row r="58" spans="1:13" x14ac:dyDescent="0.25">
      <c r="B58" s="1"/>
      <c r="C58" s="1"/>
      <c r="J58" s="325"/>
      <c r="K58" s="325"/>
      <c r="L58" s="325"/>
    </row>
    <row r="59" spans="1:13" x14ac:dyDescent="0.25">
      <c r="B59" s="1"/>
      <c r="C59" s="1"/>
      <c r="L59" s="325"/>
    </row>
    <row r="78" spans="1:11" x14ac:dyDescent="0.25">
      <c r="A78" s="2"/>
      <c r="B78" s="19" t="str">
        <f>CONCATENATE("Version ",'Change Log'!$B$3," – © 2015-",YEAR('Change Log'!$A$3),", William W. Davis, MSPM, PMP")</f>
        <v>Version 4.3 – © 2015-2020, William W. Davis, MSPM, PMP</v>
      </c>
      <c r="C78" s="19"/>
      <c r="D78" s="5"/>
      <c r="E78" s="5"/>
      <c r="F78" s="5"/>
      <c r="G78" s="5"/>
    </row>
    <row r="79" spans="1:11" x14ac:dyDescent="0.25">
      <c r="A79" s="2"/>
      <c r="B79" s="375" t="s">
        <v>140</v>
      </c>
      <c r="C79" s="375"/>
      <c r="D79" s="375"/>
      <c r="E79" s="375"/>
      <c r="F79" s="375"/>
      <c r="G79" s="375"/>
      <c r="H79" s="375"/>
      <c r="I79" s="375"/>
      <c r="J79" s="375"/>
      <c r="K79" s="375"/>
    </row>
    <row r="80" spans="1:11" x14ac:dyDescent="0.25">
      <c r="A80" s="2"/>
      <c r="B80" s="375" t="s">
        <v>141</v>
      </c>
      <c r="C80" s="375"/>
      <c r="D80" s="375"/>
      <c r="E80" s="375"/>
      <c r="F80" s="375"/>
      <c r="G80" s="375"/>
      <c r="H80" s="354"/>
      <c r="I80" s="354"/>
    </row>
    <row r="81" spans="1:12" x14ac:dyDescent="0.25">
      <c r="A81" s="2"/>
      <c r="B81" s="375" t="s">
        <v>94</v>
      </c>
      <c r="C81" s="375"/>
      <c r="D81" s="375"/>
      <c r="E81" s="375"/>
      <c r="F81" s="354"/>
      <c r="G81" s="354"/>
    </row>
    <row r="82" spans="1:12" x14ac:dyDescent="0.25">
      <c r="A82" s="2"/>
      <c r="B82" s="375" t="s">
        <v>220</v>
      </c>
      <c r="C82" s="375"/>
      <c r="D82" s="375"/>
      <c r="E82" s="375"/>
      <c r="F82" s="375"/>
      <c r="G82" s="375"/>
      <c r="H82" s="354"/>
      <c r="I82" s="354"/>
    </row>
    <row r="83" spans="1:12" x14ac:dyDescent="0.25">
      <c r="A83" s="2"/>
      <c r="B83" s="375" t="s">
        <v>851</v>
      </c>
      <c r="C83" s="375"/>
      <c r="D83" s="375"/>
      <c r="E83" s="375"/>
      <c r="F83" s="375"/>
      <c r="G83" s="375"/>
      <c r="H83" s="375"/>
      <c r="I83" s="375"/>
      <c r="J83" s="375"/>
      <c r="K83" s="375"/>
    </row>
    <row r="84" spans="1:12" x14ac:dyDescent="0.25">
      <c r="A84" s="2"/>
      <c r="B84" s="155" t="s">
        <v>215</v>
      </c>
      <c r="C84" s="155"/>
      <c r="D84" s="5"/>
      <c r="E84" s="5"/>
      <c r="F84" s="5"/>
      <c r="G84" s="5"/>
    </row>
    <row r="85" spans="1:12" x14ac:dyDescent="0.25">
      <c r="A85" s="2"/>
      <c r="B85" s="155" t="s">
        <v>92</v>
      </c>
      <c r="C85" s="155"/>
      <c r="D85" s="5"/>
      <c r="E85" s="5"/>
      <c r="F85" s="5"/>
      <c r="G85" s="5"/>
    </row>
    <row r="86" spans="1:12" x14ac:dyDescent="0.25">
      <c r="A86" s="19"/>
      <c r="B86" s="155" t="s">
        <v>214</v>
      </c>
      <c r="C86" s="155"/>
      <c r="D86" s="5"/>
      <c r="E86" s="5"/>
      <c r="F86" s="5"/>
      <c r="G86" s="5"/>
    </row>
    <row r="87" spans="1:12" x14ac:dyDescent="0.25">
      <c r="A87" s="19"/>
      <c r="B87" s="155" t="s">
        <v>216</v>
      </c>
      <c r="C87" s="155"/>
      <c r="D87" s="5"/>
      <c r="E87" s="5"/>
      <c r="F87" s="5"/>
      <c r="G87" s="5"/>
    </row>
    <row r="88" spans="1:12" x14ac:dyDescent="0.25">
      <c r="A88" s="19"/>
      <c r="B88" s="155" t="s">
        <v>761</v>
      </c>
      <c r="C88" s="155"/>
      <c r="D88" s="5"/>
      <c r="E88" s="5"/>
      <c r="F88" s="5"/>
      <c r="G88" s="5"/>
    </row>
    <row r="89" spans="1:12" x14ac:dyDescent="0.25">
      <c r="A89" s="19"/>
      <c r="B89" s="155" t="s">
        <v>762</v>
      </c>
      <c r="C89" s="155"/>
      <c r="D89" s="5"/>
      <c r="E89" s="5"/>
      <c r="F89" s="5"/>
      <c r="G89" s="5"/>
    </row>
    <row r="90" spans="1:12" x14ac:dyDescent="0.25">
      <c r="A90" s="2"/>
      <c r="B90" s="155"/>
      <c r="C90" s="155"/>
      <c r="D90" s="5"/>
      <c r="E90" s="5"/>
      <c r="F90" s="5"/>
      <c r="G90" s="5"/>
    </row>
    <row r="91" spans="1:12" x14ac:dyDescent="0.25">
      <c r="A91" s="2"/>
      <c r="B91" s="155" t="s">
        <v>763</v>
      </c>
      <c r="C91" s="155"/>
      <c r="D91" s="5"/>
      <c r="E91" s="5"/>
      <c r="F91" s="5"/>
      <c r="G91" s="5"/>
    </row>
    <row r="92" spans="1:12" x14ac:dyDescent="0.25">
      <c r="A92" s="2"/>
      <c r="B92" s="155" t="s">
        <v>91</v>
      </c>
      <c r="C92" s="155"/>
      <c r="D92" s="5"/>
      <c r="E92" s="5"/>
      <c r="F92" s="5"/>
      <c r="G92" s="5"/>
    </row>
    <row r="93" spans="1:12" x14ac:dyDescent="0.25">
      <c r="A93" s="1"/>
      <c r="B93" s="376" t="s">
        <v>768</v>
      </c>
      <c r="C93" s="376"/>
      <c r="D93" s="376"/>
      <c r="E93" s="376"/>
      <c r="F93" s="376"/>
      <c r="G93" s="376"/>
      <c r="H93" s="376"/>
      <c r="I93" s="372"/>
      <c r="J93" s="269"/>
      <c r="K93" s="269"/>
      <c r="L93" s="269"/>
    </row>
  </sheetData>
  <mergeCells count="26">
    <mergeCell ref="A2:A4"/>
    <mergeCell ref="O2:O4"/>
    <mergeCell ref="P2:P4"/>
    <mergeCell ref="B2:B4"/>
    <mergeCell ref="D2:D4"/>
    <mergeCell ref="E2:E4"/>
    <mergeCell ref="G2:G4"/>
    <mergeCell ref="K2:K4"/>
    <mergeCell ref="J2:J4"/>
    <mergeCell ref="H2:H4"/>
    <mergeCell ref="F2:F4"/>
    <mergeCell ref="I2:I4"/>
    <mergeCell ref="O12:O14"/>
    <mergeCell ref="P12:P14"/>
    <mergeCell ref="O17:O19"/>
    <mergeCell ref="P17:P19"/>
    <mergeCell ref="Q7:Q9"/>
    <mergeCell ref="O7:O9"/>
    <mergeCell ref="P7:P9"/>
    <mergeCell ref="C2:C4"/>
    <mergeCell ref="B93:H93"/>
    <mergeCell ref="B81:E81"/>
    <mergeCell ref="B80:G80"/>
    <mergeCell ref="B82:G82"/>
    <mergeCell ref="B83:K83"/>
    <mergeCell ref="B79:K79"/>
  </mergeCells>
  <dataValidations count="2">
    <dataValidation type="decimal" allowBlank="1" showInputMessage="1" showErrorMessage="1" sqref="M4" xr:uid="{D2838674-61C7-442B-86F0-7825D9D8BF6D}">
      <formula1>0.5</formula1>
      <formula2>0.9999</formula2>
    </dataValidation>
    <dataValidation type="decimal" allowBlank="1" showInputMessage="1" showErrorMessage="1" sqref="L4" xr:uid="{8C3C2540-8974-4817-B7CA-AAA4B9360657}">
      <formula1>0.0001</formula1>
      <formula2>0.5</formula2>
    </dataValidation>
  </dataValidations>
  <hyperlinks>
    <hyperlink ref="B79" r:id="rId1" display="Download more FREE Statistical PERT templates at https://www.statisticalpert.com" xr:uid="{8ED395E0-2DB1-4057-9F28-B7B0BBC2B7CA}"/>
    <hyperlink ref="B80" r:id="rId2" display="Take a Pluralsight course on Statistical PERT" xr:uid="{C9E13F5E-6CAB-4B97-A236-B6A3E08E902D}"/>
    <hyperlink ref="B81" r:id="rId3" xr:uid="{BA277987-1C8F-4883-8DA4-4A4C5E14A424}"/>
    <hyperlink ref="B83" r:id="rId4" display="Follow Statistical PERT on Twitter to learn when new updates are released" xr:uid="{D653DC33-BD31-41D1-939E-47B2DBD4A061}"/>
    <hyperlink ref="B93" r:id="rId5" display="See the GNU General Public License for more details (http://www.gnu.org/licenses/)." xr:uid="{019985CC-5ED9-43FC-B04A-9EE5E1268967}"/>
    <hyperlink ref="B83:K83" r:id="rId6" location="newsletter" display="Subscribe to the SPERT® newsletter for monthly tips, free webinars, and new release notifications" xr:uid="{033AE924-CC04-4E39-BCCE-010393BA582B}"/>
  </hyperlinks>
  <pageMargins left="0.7" right="0.7" top="0.75" bottom="0.75" header="0.3" footer="0.3"/>
  <pageSetup orientation="portrait" horizontalDpi="0" verticalDpi="0" r:id="rId7"/>
  <ignoredErrors>
    <ignoredError sqref="L8:M12" evalError="1"/>
  </ignoredErrors>
  <drawing r:id="rId8"/>
  <legacyDrawing r:id="rId9"/>
  <extLst>
    <ext xmlns:x14="http://schemas.microsoft.com/office/spreadsheetml/2009/9/main" uri="{CCE6A557-97BC-4b89-ADB6-D9C93CAAB3DF}">
      <x14:dataValidations xmlns:xm="http://schemas.microsoft.com/office/excel/2006/main" count="1">
        <x14:dataValidation type="list" allowBlank="1" showInputMessage="1" showErrorMessage="1" xr:uid="{23396043-D00F-40BA-B47B-487BFD895B51}">
          <x14:formula1>
            <xm:f>VLookups!$B$52:$B$59</xm:f>
          </x14:formula1>
          <xm:sqref>C8:C56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U73"/>
  <sheetViews>
    <sheetView showGridLines="0" workbookViewId="0">
      <selection activeCell="B4" sqref="B4"/>
    </sheetView>
  </sheetViews>
  <sheetFormatPr defaultRowHeight="15" x14ac:dyDescent="0.25"/>
  <cols>
    <col min="1" max="1" width="35.7109375" customWidth="1"/>
    <col min="2" max="3" width="10.5703125" customWidth="1"/>
    <col min="4" max="4" width="11.140625" bestFit="1" customWidth="1"/>
    <col min="5" max="5" width="10.5703125" customWidth="1"/>
  </cols>
  <sheetData>
    <row r="1" spans="1:17" ht="18.75" x14ac:dyDescent="0.25">
      <c r="A1" s="55" t="s">
        <v>796</v>
      </c>
    </row>
    <row r="3" spans="1:17" x14ac:dyDescent="0.25">
      <c r="A3" s="56" t="s">
        <v>39</v>
      </c>
      <c r="B3" s="57" t="s">
        <v>40</v>
      </c>
      <c r="C3" s="58" t="s">
        <v>51</v>
      </c>
      <c r="D3" s="58" t="s">
        <v>6</v>
      </c>
      <c r="E3" s="58" t="s">
        <v>52</v>
      </c>
    </row>
    <row r="4" spans="1:17" x14ac:dyDescent="0.25">
      <c r="A4" s="309" t="s">
        <v>13</v>
      </c>
      <c r="B4" s="219">
        <v>7.0710678118654752E-2</v>
      </c>
      <c r="C4" s="59">
        <v>1</v>
      </c>
      <c r="D4" s="59">
        <v>98</v>
      </c>
      <c r="E4" s="59">
        <v>1</v>
      </c>
    </row>
    <row r="5" spans="1:17" x14ac:dyDescent="0.25">
      <c r="A5" s="309" t="s">
        <v>797</v>
      </c>
      <c r="B5" s="219">
        <v>0.1</v>
      </c>
      <c r="C5" s="59">
        <v>2</v>
      </c>
      <c r="D5" s="59">
        <v>96</v>
      </c>
      <c r="E5" s="59">
        <v>2</v>
      </c>
      <c r="G5" s="308"/>
      <c r="H5" s="313" t="s">
        <v>61</v>
      </c>
      <c r="I5" s="60"/>
      <c r="J5" s="60"/>
      <c r="K5" s="60"/>
      <c r="L5" s="60"/>
      <c r="M5" s="60"/>
      <c r="N5" s="60"/>
      <c r="O5" s="60"/>
      <c r="P5" s="320"/>
      <c r="Q5" s="314"/>
    </row>
    <row r="6" spans="1:17" x14ac:dyDescent="0.25">
      <c r="A6" s="309" t="s">
        <v>0</v>
      </c>
      <c r="B6" s="219">
        <v>0.1414213562373095</v>
      </c>
      <c r="C6" s="59">
        <v>4</v>
      </c>
      <c r="D6" s="59">
        <v>92</v>
      </c>
      <c r="E6" s="59">
        <v>4</v>
      </c>
      <c r="G6" s="219"/>
      <c r="H6" s="315" t="s">
        <v>62</v>
      </c>
      <c r="I6" s="312"/>
      <c r="J6" s="312"/>
      <c r="K6" s="312"/>
      <c r="L6" s="312"/>
      <c r="M6" s="312"/>
      <c r="N6" s="312"/>
      <c r="O6" s="312"/>
      <c r="P6" s="319"/>
      <c r="Q6" s="316"/>
    </row>
    <row r="7" spans="1:17" x14ac:dyDescent="0.25">
      <c r="A7" s="309" t="s">
        <v>3</v>
      </c>
      <c r="B7" s="219">
        <v>0.17320508075688773</v>
      </c>
      <c r="C7" s="59">
        <v>6</v>
      </c>
      <c r="D7" s="59">
        <v>88</v>
      </c>
      <c r="E7" s="59">
        <v>6</v>
      </c>
      <c r="G7" s="59"/>
      <c r="H7" s="317" t="s">
        <v>800</v>
      </c>
      <c r="I7" s="61"/>
      <c r="J7" s="61"/>
      <c r="K7" s="61"/>
      <c r="L7" s="61"/>
      <c r="M7" s="61"/>
      <c r="N7" s="61"/>
      <c r="O7" s="61"/>
      <c r="P7" s="321"/>
      <c r="Q7" s="318"/>
    </row>
    <row r="8" spans="1:17" x14ac:dyDescent="0.25">
      <c r="A8" s="309" t="s">
        <v>1</v>
      </c>
      <c r="B8" s="219">
        <v>0.2</v>
      </c>
      <c r="C8" s="59">
        <v>8</v>
      </c>
      <c r="D8" s="59">
        <v>84</v>
      </c>
      <c r="E8" s="59">
        <v>8</v>
      </c>
    </row>
    <row r="9" spans="1:17" x14ac:dyDescent="0.25">
      <c r="A9" s="309" t="s">
        <v>4</v>
      </c>
      <c r="B9" s="219">
        <v>0.23452078799117146</v>
      </c>
      <c r="C9" s="59">
        <v>11</v>
      </c>
      <c r="D9" s="59">
        <v>78</v>
      </c>
      <c r="E9" s="59">
        <v>11</v>
      </c>
      <c r="G9" s="220" t="s">
        <v>217</v>
      </c>
    </row>
    <row r="10" spans="1:17" x14ac:dyDescent="0.25">
      <c r="A10" s="309" t="s">
        <v>2</v>
      </c>
      <c r="B10" s="219">
        <v>0.27386127875258304</v>
      </c>
      <c r="C10" s="59">
        <v>15</v>
      </c>
      <c r="D10" s="59">
        <v>70</v>
      </c>
      <c r="E10" s="59">
        <v>15</v>
      </c>
      <c r="G10" s="220" t="s">
        <v>218</v>
      </c>
    </row>
    <row r="11" spans="1:17" x14ac:dyDescent="0.25">
      <c r="A11" s="309" t="s">
        <v>798</v>
      </c>
      <c r="B11" s="219">
        <v>0.31622776601683794</v>
      </c>
      <c r="C11" s="59">
        <v>20</v>
      </c>
      <c r="D11" s="59">
        <v>60</v>
      </c>
      <c r="E11" s="59">
        <v>20</v>
      </c>
      <c r="G11" s="220" t="s">
        <v>219</v>
      </c>
    </row>
    <row r="12" spans="1:17" x14ac:dyDescent="0.25">
      <c r="A12" s="309" t="s">
        <v>799</v>
      </c>
      <c r="B12" s="219">
        <v>0.35355339059327379</v>
      </c>
      <c r="C12" s="59">
        <v>25</v>
      </c>
      <c r="D12" s="59">
        <v>50</v>
      </c>
      <c r="E12" s="59">
        <v>25</v>
      </c>
    </row>
    <row r="13" spans="1:17" x14ac:dyDescent="0.25">
      <c r="A13" s="309" t="s">
        <v>14</v>
      </c>
      <c r="B13" s="219">
        <v>0.40620192023179802</v>
      </c>
      <c r="C13" s="59">
        <v>33</v>
      </c>
      <c r="D13" s="59">
        <v>34</v>
      </c>
      <c r="E13" s="59">
        <v>33</v>
      </c>
    </row>
    <row r="16" spans="1:17" x14ac:dyDescent="0.25">
      <c r="A16" s="419" t="s">
        <v>878</v>
      </c>
      <c r="B16" s="310">
        <v>-0.05</v>
      </c>
    </row>
    <row r="17" spans="1:2" x14ac:dyDescent="0.25">
      <c r="A17" s="420"/>
      <c r="B17" s="310">
        <v>-0.1</v>
      </c>
    </row>
    <row r="18" spans="1:2" x14ac:dyDescent="0.25">
      <c r="A18" s="420"/>
      <c r="B18" s="310">
        <v>-0.15</v>
      </c>
    </row>
    <row r="19" spans="1:2" x14ac:dyDescent="0.25">
      <c r="A19" s="420"/>
      <c r="B19" s="310">
        <v>-0.2</v>
      </c>
    </row>
    <row r="20" spans="1:2" x14ac:dyDescent="0.25">
      <c r="A20" s="420"/>
      <c r="B20" s="310">
        <v>-0.25</v>
      </c>
    </row>
    <row r="21" spans="1:2" x14ac:dyDescent="0.25">
      <c r="A21" s="420"/>
      <c r="B21" s="310">
        <v>-0.3</v>
      </c>
    </row>
    <row r="22" spans="1:2" x14ac:dyDescent="0.25">
      <c r="A22" s="420"/>
      <c r="B22" s="310">
        <v>-0.35</v>
      </c>
    </row>
    <row r="23" spans="1:2" x14ac:dyDescent="0.25">
      <c r="A23" s="420"/>
      <c r="B23" s="310">
        <v>-0.4</v>
      </c>
    </row>
    <row r="24" spans="1:2" x14ac:dyDescent="0.25">
      <c r="A24" s="420"/>
      <c r="B24" s="310">
        <v>-0.5</v>
      </c>
    </row>
    <row r="25" spans="1:2" x14ac:dyDescent="0.25">
      <c r="A25" s="420"/>
      <c r="B25" s="310">
        <v>-0.6</v>
      </c>
    </row>
    <row r="26" spans="1:2" x14ac:dyDescent="0.25">
      <c r="A26" s="421"/>
      <c r="B26" s="310">
        <v>-0.7</v>
      </c>
    </row>
    <row r="27" spans="1:2" x14ac:dyDescent="0.25">
      <c r="B27" s="52"/>
    </row>
    <row r="29" spans="1:2" x14ac:dyDescent="0.25">
      <c r="A29" s="422" t="s">
        <v>876</v>
      </c>
      <c r="B29" s="310">
        <v>0.1</v>
      </c>
    </row>
    <row r="30" spans="1:2" x14ac:dyDescent="0.25">
      <c r="A30" s="422"/>
      <c r="B30" s="310">
        <v>0.2</v>
      </c>
    </row>
    <row r="31" spans="1:2" x14ac:dyDescent="0.25">
      <c r="A31" s="422"/>
      <c r="B31" s="310">
        <v>0.3</v>
      </c>
    </row>
    <row r="32" spans="1:2" x14ac:dyDescent="0.25">
      <c r="A32" s="422"/>
      <c r="B32" s="310">
        <v>0.4</v>
      </c>
    </row>
    <row r="33" spans="1:21" x14ac:dyDescent="0.25">
      <c r="A33" s="422"/>
      <c r="B33" s="310">
        <v>0.5</v>
      </c>
    </row>
    <row r="34" spans="1:21" x14ac:dyDescent="0.25">
      <c r="A34" s="422"/>
      <c r="B34" s="310">
        <v>0.75</v>
      </c>
    </row>
    <row r="35" spans="1:21" x14ac:dyDescent="0.25">
      <c r="A35" s="422"/>
      <c r="B35" s="310">
        <v>1</v>
      </c>
    </row>
    <row r="36" spans="1:21" x14ac:dyDescent="0.25">
      <c r="A36" s="422"/>
      <c r="B36" s="310">
        <v>1.25</v>
      </c>
    </row>
    <row r="37" spans="1:21" x14ac:dyDescent="0.25">
      <c r="A37" s="422"/>
      <c r="B37" s="310">
        <v>1.5</v>
      </c>
    </row>
    <row r="38" spans="1:21" x14ac:dyDescent="0.25">
      <c r="A38" s="422"/>
      <c r="B38" s="310">
        <v>1.75</v>
      </c>
    </row>
    <row r="39" spans="1:21" x14ac:dyDescent="0.25">
      <c r="A39" s="422"/>
      <c r="B39" s="310">
        <v>2</v>
      </c>
    </row>
    <row r="42" spans="1:21" x14ac:dyDescent="0.25">
      <c r="A42" s="83" t="s">
        <v>87</v>
      </c>
      <c r="B42" s="82"/>
    </row>
    <row r="43" spans="1:21" x14ac:dyDescent="0.25">
      <c r="A43" s="309" t="s">
        <v>76</v>
      </c>
      <c r="B43" s="6" t="b">
        <f>FALSE</f>
        <v>0</v>
      </c>
      <c r="C43" s="66" t="s">
        <v>84</v>
      </c>
      <c r="D43" s="80"/>
      <c r="E43" s="80"/>
      <c r="F43" s="80"/>
      <c r="G43" s="80"/>
      <c r="H43" s="80"/>
      <c r="I43" s="80"/>
      <c r="J43" s="80"/>
      <c r="K43" s="80"/>
      <c r="L43" s="363" t="s">
        <v>866</v>
      </c>
      <c r="M43" s="80"/>
      <c r="N43" s="80"/>
      <c r="O43" s="80"/>
      <c r="P43" s="80"/>
      <c r="Q43" s="80"/>
      <c r="R43" s="80"/>
      <c r="S43" s="80"/>
      <c r="T43" s="80"/>
      <c r="U43" s="81"/>
    </row>
    <row r="44" spans="1:21" x14ac:dyDescent="0.25">
      <c r="A44" s="309" t="s">
        <v>75</v>
      </c>
      <c r="B44" s="6" t="b">
        <f>TRUE</f>
        <v>1</v>
      </c>
      <c r="C44" s="66" t="s">
        <v>103</v>
      </c>
      <c r="D44" s="80"/>
      <c r="E44" s="80"/>
      <c r="F44" s="80"/>
      <c r="G44" s="80"/>
      <c r="H44" s="80"/>
      <c r="I44" s="80"/>
      <c r="J44" s="80"/>
      <c r="K44" s="80"/>
      <c r="L44" s="363" t="s">
        <v>863</v>
      </c>
      <c r="M44" s="80"/>
      <c r="N44" s="80"/>
      <c r="O44" s="80"/>
      <c r="P44" s="80"/>
      <c r="Q44" s="80"/>
      <c r="R44" s="80"/>
      <c r="S44" s="80"/>
      <c r="T44" s="80"/>
      <c r="U44" s="81"/>
    </row>
    <row r="47" spans="1:21" x14ac:dyDescent="0.25">
      <c r="A47" s="83" t="s">
        <v>86</v>
      </c>
      <c r="B47" s="82"/>
    </row>
    <row r="48" spans="1:21" x14ac:dyDescent="0.25">
      <c r="A48" s="309" t="s">
        <v>78</v>
      </c>
      <c r="B48" s="6" t="b">
        <f>TRUE</f>
        <v>1</v>
      </c>
    </row>
    <row r="49" spans="1:2" x14ac:dyDescent="0.25">
      <c r="A49" s="309" t="s">
        <v>79</v>
      </c>
      <c r="B49" s="6" t="b">
        <f>FALSE</f>
        <v>0</v>
      </c>
    </row>
    <row r="50" spans="1:2" x14ac:dyDescent="0.25">
      <c r="A50" s="368" t="s">
        <v>867</v>
      </c>
    </row>
    <row r="51" spans="1:2" x14ac:dyDescent="0.25">
      <c r="A51" s="368"/>
    </row>
    <row r="52" spans="1:2" x14ac:dyDescent="0.25">
      <c r="A52" s="424" t="s">
        <v>877</v>
      </c>
      <c r="B52" s="310">
        <v>0</v>
      </c>
    </row>
    <row r="53" spans="1:2" x14ac:dyDescent="0.25">
      <c r="A53" s="425"/>
      <c r="B53" s="310">
        <v>0.2</v>
      </c>
    </row>
    <row r="54" spans="1:2" x14ac:dyDescent="0.25">
      <c r="A54" s="425"/>
      <c r="B54" s="310">
        <v>0.3</v>
      </c>
    </row>
    <row r="55" spans="1:2" x14ac:dyDescent="0.25">
      <c r="A55" s="425"/>
      <c r="B55" s="310">
        <v>0.4</v>
      </c>
    </row>
    <row r="56" spans="1:2" x14ac:dyDescent="0.25">
      <c r="A56" s="425"/>
      <c r="B56" s="310">
        <v>0.5</v>
      </c>
    </row>
    <row r="57" spans="1:2" x14ac:dyDescent="0.25">
      <c r="A57" s="425"/>
      <c r="B57" s="310">
        <v>0.6</v>
      </c>
    </row>
    <row r="58" spans="1:2" x14ac:dyDescent="0.25">
      <c r="A58" s="425"/>
      <c r="B58" s="310">
        <v>0.7</v>
      </c>
    </row>
    <row r="59" spans="1:2" x14ac:dyDescent="0.25">
      <c r="A59" s="426"/>
      <c r="B59" s="310">
        <v>0.8</v>
      </c>
    </row>
    <row r="60" spans="1:2" x14ac:dyDescent="0.25">
      <c r="A60" s="368"/>
    </row>
    <row r="61" spans="1:2" x14ac:dyDescent="0.25">
      <c r="A61" s="368"/>
    </row>
    <row r="62" spans="1:2" x14ac:dyDescent="0.25">
      <c r="A62" s="157" t="str">
        <f>CONCATENATE("Version ",'Change Log'!$B$3," – © 2015-",YEAR('Change Log'!$A$3),", William W. Davis, MSPM, PMP")</f>
        <v>Version 4.3 – © 2015-2020, William W. Davis, MSPM, PMP</v>
      </c>
    </row>
    <row r="64" spans="1:2" x14ac:dyDescent="0.25">
      <c r="A64" s="156" t="s">
        <v>215</v>
      </c>
    </row>
    <row r="65" spans="1:5" x14ac:dyDescent="0.25">
      <c r="A65" s="156" t="s">
        <v>92</v>
      </c>
    </row>
    <row r="66" spans="1:5" x14ac:dyDescent="0.25">
      <c r="A66" s="156" t="s">
        <v>214</v>
      </c>
    </row>
    <row r="67" spans="1:5" x14ac:dyDescent="0.25">
      <c r="A67" s="156" t="s">
        <v>216</v>
      </c>
    </row>
    <row r="68" spans="1:5" x14ac:dyDescent="0.25">
      <c r="A68" s="156" t="s">
        <v>761</v>
      </c>
    </row>
    <row r="69" spans="1:5" x14ac:dyDescent="0.25">
      <c r="A69" s="156" t="s">
        <v>762</v>
      </c>
    </row>
    <row r="70" spans="1:5" x14ac:dyDescent="0.25">
      <c r="A70" s="156"/>
    </row>
    <row r="71" spans="1:5" x14ac:dyDescent="0.25">
      <c r="A71" s="156" t="s">
        <v>763</v>
      </c>
    </row>
    <row r="72" spans="1:5" x14ac:dyDescent="0.25">
      <c r="A72" s="156" t="s">
        <v>91</v>
      </c>
    </row>
    <row r="73" spans="1:5" x14ac:dyDescent="0.25">
      <c r="A73" s="423" t="s">
        <v>768</v>
      </c>
      <c r="B73" s="423"/>
      <c r="C73" s="423"/>
      <c r="D73" s="423"/>
      <c r="E73" s="423"/>
    </row>
  </sheetData>
  <mergeCells count="4">
    <mergeCell ref="A16:A26"/>
    <mergeCell ref="A29:A39"/>
    <mergeCell ref="A73:E73"/>
    <mergeCell ref="A52:A59"/>
  </mergeCells>
  <hyperlinks>
    <hyperlink ref="A73" r:id="rId1" xr:uid="{CB0C657B-843F-4808-9737-130DA41A4B92}"/>
  </hyperlinks>
  <pageMargins left="0.7" right="0.7" top="0.75" bottom="0.75" header="0.3" footer="0.3"/>
  <pageSetup orientation="portrait" horizontalDpi="0" verticalDpi="0"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9"/>
  <sheetViews>
    <sheetView showGridLines="0" workbookViewId="0">
      <selection activeCell="B9" sqref="B9"/>
    </sheetView>
  </sheetViews>
  <sheetFormatPr defaultRowHeight="15" x14ac:dyDescent="0.25"/>
  <cols>
    <col min="1" max="1" width="14.85546875" customWidth="1"/>
    <col min="2" max="4" width="10.7109375" customWidth="1"/>
    <col min="5" max="5" width="6.140625" customWidth="1"/>
    <col min="6" max="9" width="10.7109375" customWidth="1"/>
    <col min="10" max="10" width="6.140625" customWidth="1"/>
    <col min="11" max="14" width="10.7109375" customWidth="1"/>
  </cols>
  <sheetData>
    <row r="1" spans="1:17" ht="18.75" x14ac:dyDescent="0.25">
      <c r="A1" s="55" t="s">
        <v>788</v>
      </c>
      <c r="B1" s="5"/>
      <c r="C1" s="5"/>
      <c r="D1" s="5"/>
      <c r="E1" s="5"/>
      <c r="F1" s="5"/>
      <c r="G1" s="5"/>
      <c r="H1" s="5"/>
      <c r="I1" s="5"/>
      <c r="J1" s="5"/>
      <c r="K1" s="5"/>
      <c r="L1" s="5"/>
      <c r="M1" s="5"/>
      <c r="N1" s="5"/>
      <c r="O1" s="5"/>
      <c r="P1" s="5"/>
      <c r="Q1" s="5"/>
    </row>
    <row r="2" spans="1:17" x14ac:dyDescent="0.25">
      <c r="A2" s="5"/>
      <c r="B2" s="5"/>
      <c r="C2" s="5"/>
      <c r="D2" s="5"/>
      <c r="E2" s="5"/>
      <c r="F2" s="5"/>
      <c r="G2" s="5"/>
      <c r="H2" s="5"/>
      <c r="I2" s="5"/>
      <c r="J2" s="5"/>
      <c r="K2" s="5"/>
      <c r="L2" s="5"/>
      <c r="M2" s="5"/>
      <c r="N2" s="5"/>
      <c r="O2" s="5"/>
      <c r="P2" s="5"/>
      <c r="Q2" s="5"/>
    </row>
    <row r="3" spans="1:17" x14ac:dyDescent="0.25">
      <c r="A3" s="5"/>
      <c r="B3" s="427" t="s">
        <v>70</v>
      </c>
      <c r="C3" s="427"/>
      <c r="D3" s="427"/>
      <c r="E3" s="5"/>
      <c r="F3" s="5"/>
      <c r="G3" s="427" t="s">
        <v>66</v>
      </c>
      <c r="H3" s="427"/>
      <c r="I3" s="427"/>
      <c r="J3" s="5"/>
      <c r="K3" s="5"/>
      <c r="L3" s="427" t="s">
        <v>71</v>
      </c>
      <c r="M3" s="427"/>
      <c r="N3" s="427"/>
      <c r="O3" s="5"/>
      <c r="P3" s="5"/>
      <c r="Q3" s="5"/>
    </row>
    <row r="4" spans="1:17" x14ac:dyDescent="0.25">
      <c r="A4" s="5"/>
      <c r="B4" s="5"/>
      <c r="C4" s="63" t="s">
        <v>801</v>
      </c>
      <c r="D4" s="21">
        <f>_xlfn.STDEV.P(B13:D112)</f>
        <v>8.4852813742385695</v>
      </c>
      <c r="E4" s="5"/>
      <c r="F4" s="5"/>
      <c r="G4" s="5"/>
      <c r="H4" s="63" t="s">
        <v>801</v>
      </c>
      <c r="I4" s="21">
        <f>_xlfn.STDEV.P(G13:I112)</f>
        <v>24</v>
      </c>
      <c r="J4" s="5"/>
      <c r="K4" s="5"/>
      <c r="L4" s="5"/>
      <c r="M4" s="63" t="s">
        <v>801</v>
      </c>
      <c r="N4" s="21">
        <f>_xlfn.STDEV.P(L13:N112)</f>
        <v>48.744230427815765</v>
      </c>
      <c r="O4" s="5"/>
      <c r="P4" s="5"/>
      <c r="Q4" s="5"/>
    </row>
    <row r="5" spans="1:17" x14ac:dyDescent="0.25">
      <c r="A5" s="5"/>
      <c r="B5" s="5"/>
      <c r="C5" s="63" t="s">
        <v>38</v>
      </c>
      <c r="D5" s="217">
        <f>D4/(D9-B9)</f>
        <v>7.0710678118654752E-2</v>
      </c>
      <c r="E5" s="5"/>
      <c r="F5" s="5"/>
      <c r="G5" s="5"/>
      <c r="H5" s="63" t="s">
        <v>38</v>
      </c>
      <c r="I5" s="218">
        <f>I4/(I9-G9)</f>
        <v>0.2</v>
      </c>
      <c r="J5" s="5"/>
      <c r="K5" s="5"/>
      <c r="L5" s="5"/>
      <c r="M5" s="63" t="s">
        <v>38</v>
      </c>
      <c r="N5" s="218">
        <f>N4/(N9-L9)</f>
        <v>0.40620192023179802</v>
      </c>
      <c r="O5" s="5"/>
      <c r="P5" s="5"/>
      <c r="Q5" s="5"/>
    </row>
    <row r="6" spans="1:17" x14ac:dyDescent="0.25">
      <c r="A6" s="5"/>
      <c r="B6" s="5"/>
      <c r="C6" s="63" t="s">
        <v>12</v>
      </c>
      <c r="D6" s="22">
        <f>((B9*B10)+(C9*C10)+(D9*D10))/100</f>
        <v>120</v>
      </c>
      <c r="E6" s="5"/>
      <c r="F6" s="5"/>
      <c r="G6" s="5"/>
      <c r="H6" s="63" t="s">
        <v>12</v>
      </c>
      <c r="I6" s="22">
        <f>((G9*G10)+(H9*H10)+(I9*I10))/100</f>
        <v>120</v>
      </c>
      <c r="J6" s="5"/>
      <c r="K6" s="5"/>
      <c r="L6" s="5"/>
      <c r="M6" s="63" t="s">
        <v>12</v>
      </c>
      <c r="N6" s="22">
        <f>((L9*L10)+(M9*M10)+(N9*N10))/100</f>
        <v>120</v>
      </c>
      <c r="O6" s="5"/>
      <c r="P6" s="5"/>
      <c r="Q6" s="5"/>
    </row>
    <row r="7" spans="1:17" x14ac:dyDescent="0.25">
      <c r="A7" s="5"/>
      <c r="B7" s="5"/>
      <c r="C7" s="63"/>
      <c r="E7" s="5"/>
      <c r="F7" s="5"/>
      <c r="G7" s="5"/>
      <c r="H7" s="5"/>
      <c r="I7" s="5"/>
      <c r="J7" s="5"/>
      <c r="K7" s="5"/>
      <c r="L7" s="5"/>
      <c r="M7" s="5"/>
      <c r="N7" s="5"/>
      <c r="O7" s="5"/>
      <c r="P7" s="5"/>
      <c r="Q7" s="5"/>
    </row>
    <row r="8" spans="1:17" x14ac:dyDescent="0.25">
      <c r="A8" s="5"/>
      <c r="B8" s="58" t="s">
        <v>41</v>
      </c>
      <c r="C8" s="58" t="s">
        <v>6</v>
      </c>
      <c r="D8" s="58" t="s">
        <v>42</v>
      </c>
      <c r="E8" s="5"/>
      <c r="F8" s="5"/>
      <c r="G8" s="58" t="s">
        <v>41</v>
      </c>
      <c r="H8" s="58" t="s">
        <v>6</v>
      </c>
      <c r="I8" s="58" t="s">
        <v>42</v>
      </c>
      <c r="J8" s="5"/>
      <c r="K8" s="5"/>
      <c r="L8" s="58" t="s">
        <v>41</v>
      </c>
      <c r="M8" s="58" t="s">
        <v>6</v>
      </c>
      <c r="N8" s="58" t="s">
        <v>42</v>
      </c>
      <c r="O8" s="5"/>
      <c r="P8" s="5"/>
      <c r="Q8" s="5"/>
    </row>
    <row r="9" spans="1:17" x14ac:dyDescent="0.25">
      <c r="A9" s="63" t="s">
        <v>11</v>
      </c>
      <c r="B9" s="311">
        <v>60</v>
      </c>
      <c r="C9" s="311">
        <v>120</v>
      </c>
      <c r="D9" s="311">
        <v>180</v>
      </c>
      <c r="E9" s="5"/>
      <c r="F9" s="63" t="s">
        <v>11</v>
      </c>
      <c r="G9" s="311">
        <v>60</v>
      </c>
      <c r="H9" s="311">
        <v>120</v>
      </c>
      <c r="I9" s="311">
        <v>180</v>
      </c>
      <c r="J9" s="5"/>
      <c r="K9" s="63" t="s">
        <v>11</v>
      </c>
      <c r="L9" s="311">
        <v>60</v>
      </c>
      <c r="M9" s="311">
        <v>120</v>
      </c>
      <c r="N9" s="311">
        <v>180</v>
      </c>
      <c r="O9" s="5"/>
      <c r="P9" s="5"/>
      <c r="Q9" s="5"/>
    </row>
    <row r="10" spans="1:17" x14ac:dyDescent="0.25">
      <c r="A10" s="63" t="s">
        <v>10</v>
      </c>
      <c r="B10" s="309">
        <v>1</v>
      </c>
      <c r="C10" s="309">
        <v>98</v>
      </c>
      <c r="D10" s="309">
        <v>1</v>
      </c>
      <c r="E10" s="5"/>
      <c r="F10" s="63" t="s">
        <v>10</v>
      </c>
      <c r="G10" s="309">
        <v>8</v>
      </c>
      <c r="H10" s="309">
        <v>84</v>
      </c>
      <c r="I10" s="309">
        <v>8</v>
      </c>
      <c r="J10" s="5"/>
      <c r="K10" s="63" t="s">
        <v>10</v>
      </c>
      <c r="L10" s="309">
        <v>33</v>
      </c>
      <c r="M10" s="309">
        <v>34</v>
      </c>
      <c r="N10" s="309">
        <v>33</v>
      </c>
      <c r="O10" s="5"/>
      <c r="P10" s="5"/>
      <c r="Q10" s="5"/>
    </row>
    <row r="11" spans="1:17" x14ac:dyDescent="0.25">
      <c r="A11" s="62"/>
      <c r="B11" s="428" t="str">
        <f>IF(B10+C10+D10=100,"","Distribution not equal to 100")</f>
        <v/>
      </c>
      <c r="C11" s="428"/>
      <c r="D11" s="428"/>
      <c r="E11" s="5"/>
      <c r="F11" s="62"/>
      <c r="G11" s="428" t="str">
        <f>IF(G10+H10+I10=100,"","Distribution not equal to 100")</f>
        <v/>
      </c>
      <c r="H11" s="428"/>
      <c r="I11" s="428"/>
      <c r="J11" s="5"/>
      <c r="K11" s="62"/>
      <c r="L11" s="428" t="str">
        <f>IF(L10+M10+N10=100,"","Distribution not equal to 100")</f>
        <v/>
      </c>
      <c r="M11" s="428"/>
      <c r="N11" s="428"/>
      <c r="O11" s="5"/>
      <c r="P11" s="5"/>
      <c r="Q11" s="5"/>
    </row>
    <row r="12" spans="1:17" x14ac:dyDescent="0.25">
      <c r="A12" s="62"/>
      <c r="B12" s="62"/>
      <c r="C12" s="62"/>
      <c r="D12" s="62"/>
      <c r="E12" s="5"/>
      <c r="F12" s="62"/>
      <c r="G12" s="62"/>
      <c r="H12" s="62"/>
      <c r="I12" s="62"/>
      <c r="J12" s="5"/>
      <c r="K12" s="62"/>
      <c r="L12" s="62"/>
      <c r="M12" s="62"/>
      <c r="N12" s="62"/>
      <c r="O12" s="5"/>
      <c r="P12" s="5"/>
      <c r="Q12" s="5"/>
    </row>
    <row r="13" spans="1:17" x14ac:dyDescent="0.25">
      <c r="A13" s="5">
        <v>1</v>
      </c>
      <c r="B13" s="20">
        <f t="shared" ref="B13:B44" si="0">IF(OR($B$10=$A13,$B$10&gt;$A13),$B$9,"")</f>
        <v>60</v>
      </c>
      <c r="C13" s="20">
        <f t="shared" ref="C13:C44" si="1">IF(OR($C$10=$A13,$C$10&gt;$A13),$C$9,"")</f>
        <v>120</v>
      </c>
      <c r="D13" s="20">
        <f t="shared" ref="D13:D44" si="2">IF(OR($D$10=$A13,$D$10&gt;$A13),$D$9,"")</f>
        <v>180</v>
      </c>
      <c r="E13" s="5"/>
      <c r="F13" s="5">
        <v>1</v>
      </c>
      <c r="G13" s="20">
        <f t="shared" ref="G13:G44" si="3">IF(OR($G$10=$A13,$G$10&gt;$A13),$G$9,"")</f>
        <v>60</v>
      </c>
      <c r="H13" s="20">
        <f t="shared" ref="H13:H44" si="4">IF(OR($H$10=$A13,$H$10&gt;$A13),$H$9,"")</f>
        <v>120</v>
      </c>
      <c r="I13" s="20">
        <f t="shared" ref="I13:I44" si="5">IF(OR($I$10=$A13,$I$10&gt;$A13),$I$9,"")</f>
        <v>180</v>
      </c>
      <c r="J13" s="5"/>
      <c r="K13" s="5">
        <v>1</v>
      </c>
      <c r="L13" s="20">
        <f t="shared" ref="L13:L44" si="6">IF(OR($L$10=$A13,$L$10&gt;$A13),$L$9,"")</f>
        <v>60</v>
      </c>
      <c r="M13" s="20">
        <f t="shared" ref="M13:M44" si="7">IF(OR($M$10=$A13,$M$10&gt;$A13),$M$9,"")</f>
        <v>120</v>
      </c>
      <c r="N13" s="20">
        <f t="shared" ref="N13:N44" si="8">IF(OR($N$10=$A13,$N$10&gt;$A13),$N$9,"")</f>
        <v>180</v>
      </c>
      <c r="O13" s="5"/>
      <c r="P13" s="5"/>
      <c r="Q13" s="5"/>
    </row>
    <row r="14" spans="1:17" x14ac:dyDescent="0.25">
      <c r="A14" s="5">
        <f>A13+1</f>
        <v>2</v>
      </c>
      <c r="B14" s="20" t="str">
        <f t="shared" si="0"/>
        <v/>
      </c>
      <c r="C14" s="20">
        <f t="shared" si="1"/>
        <v>120</v>
      </c>
      <c r="D14" s="20" t="str">
        <f t="shared" si="2"/>
        <v/>
      </c>
      <c r="E14" s="5"/>
      <c r="F14" s="5">
        <f>F13+1</f>
        <v>2</v>
      </c>
      <c r="G14" s="20">
        <f t="shared" si="3"/>
        <v>60</v>
      </c>
      <c r="H14" s="20">
        <f t="shared" si="4"/>
        <v>120</v>
      </c>
      <c r="I14" s="20">
        <f t="shared" si="5"/>
        <v>180</v>
      </c>
      <c r="J14" s="5"/>
      <c r="K14" s="5">
        <f>K13+1</f>
        <v>2</v>
      </c>
      <c r="L14" s="20">
        <f t="shared" si="6"/>
        <v>60</v>
      </c>
      <c r="M14" s="20">
        <f t="shared" si="7"/>
        <v>120</v>
      </c>
      <c r="N14" s="20">
        <f t="shared" si="8"/>
        <v>180</v>
      </c>
      <c r="O14" s="5"/>
      <c r="P14" s="5"/>
      <c r="Q14" s="5"/>
    </row>
    <row r="15" spans="1:17" x14ac:dyDescent="0.25">
      <c r="A15" s="5">
        <f t="shared" ref="A15:A78" si="9">A14+1</f>
        <v>3</v>
      </c>
      <c r="B15" s="20" t="str">
        <f t="shared" si="0"/>
        <v/>
      </c>
      <c r="C15" s="20">
        <f t="shared" si="1"/>
        <v>120</v>
      </c>
      <c r="D15" s="20" t="str">
        <f t="shared" si="2"/>
        <v/>
      </c>
      <c r="E15" s="5"/>
      <c r="F15" s="5">
        <f t="shared" ref="F15:F78" si="10">F14+1</f>
        <v>3</v>
      </c>
      <c r="G15" s="20">
        <f t="shared" si="3"/>
        <v>60</v>
      </c>
      <c r="H15" s="20">
        <f t="shared" si="4"/>
        <v>120</v>
      </c>
      <c r="I15" s="20">
        <f t="shared" si="5"/>
        <v>180</v>
      </c>
      <c r="J15" s="5"/>
      <c r="K15" s="5">
        <f t="shared" ref="K15:K78" si="11">K14+1</f>
        <v>3</v>
      </c>
      <c r="L15" s="20">
        <f t="shared" si="6"/>
        <v>60</v>
      </c>
      <c r="M15" s="20">
        <f t="shared" si="7"/>
        <v>120</v>
      </c>
      <c r="N15" s="20">
        <f t="shared" si="8"/>
        <v>180</v>
      </c>
      <c r="O15" s="5"/>
      <c r="P15" s="5"/>
      <c r="Q15" s="5"/>
    </row>
    <row r="16" spans="1:17" x14ac:dyDescent="0.25">
      <c r="A16" s="5">
        <f t="shared" si="9"/>
        <v>4</v>
      </c>
      <c r="B16" s="20" t="str">
        <f t="shared" si="0"/>
        <v/>
      </c>
      <c r="C16" s="20">
        <f t="shared" si="1"/>
        <v>120</v>
      </c>
      <c r="D16" s="20" t="str">
        <f t="shared" si="2"/>
        <v/>
      </c>
      <c r="E16" s="5"/>
      <c r="F16" s="5">
        <f t="shared" si="10"/>
        <v>4</v>
      </c>
      <c r="G16" s="20">
        <f t="shared" si="3"/>
        <v>60</v>
      </c>
      <c r="H16" s="20">
        <f t="shared" si="4"/>
        <v>120</v>
      </c>
      <c r="I16" s="20">
        <f t="shared" si="5"/>
        <v>180</v>
      </c>
      <c r="J16" s="5"/>
      <c r="K16" s="5">
        <f t="shared" si="11"/>
        <v>4</v>
      </c>
      <c r="L16" s="20">
        <f t="shared" si="6"/>
        <v>60</v>
      </c>
      <c r="M16" s="20">
        <f t="shared" si="7"/>
        <v>120</v>
      </c>
      <c r="N16" s="20">
        <f t="shared" si="8"/>
        <v>180</v>
      </c>
      <c r="O16" s="5"/>
      <c r="P16" s="5"/>
      <c r="Q16" s="5"/>
    </row>
    <row r="17" spans="1:17" x14ac:dyDescent="0.25">
      <c r="A17" s="5">
        <f t="shared" si="9"/>
        <v>5</v>
      </c>
      <c r="B17" s="20" t="str">
        <f t="shared" si="0"/>
        <v/>
      </c>
      <c r="C17" s="20">
        <f t="shared" si="1"/>
        <v>120</v>
      </c>
      <c r="D17" s="20" t="str">
        <f t="shared" si="2"/>
        <v/>
      </c>
      <c r="E17" s="5"/>
      <c r="F17" s="5">
        <f t="shared" si="10"/>
        <v>5</v>
      </c>
      <c r="G17" s="20">
        <f t="shared" si="3"/>
        <v>60</v>
      </c>
      <c r="H17" s="20">
        <f t="shared" si="4"/>
        <v>120</v>
      </c>
      <c r="I17" s="20">
        <f t="shared" si="5"/>
        <v>180</v>
      </c>
      <c r="J17" s="5"/>
      <c r="K17" s="5">
        <f t="shared" si="11"/>
        <v>5</v>
      </c>
      <c r="L17" s="20">
        <f t="shared" si="6"/>
        <v>60</v>
      </c>
      <c r="M17" s="20">
        <f t="shared" si="7"/>
        <v>120</v>
      </c>
      <c r="N17" s="20">
        <f t="shared" si="8"/>
        <v>180</v>
      </c>
      <c r="O17" s="5"/>
      <c r="P17" s="5"/>
      <c r="Q17" s="5"/>
    </row>
    <row r="18" spans="1:17" x14ac:dyDescent="0.25">
      <c r="A18" s="5">
        <f t="shared" si="9"/>
        <v>6</v>
      </c>
      <c r="B18" s="20" t="str">
        <f t="shared" si="0"/>
        <v/>
      </c>
      <c r="C18" s="20">
        <f t="shared" si="1"/>
        <v>120</v>
      </c>
      <c r="D18" s="20" t="str">
        <f t="shared" si="2"/>
        <v/>
      </c>
      <c r="E18" s="5"/>
      <c r="F18" s="5">
        <f t="shared" si="10"/>
        <v>6</v>
      </c>
      <c r="G18" s="20">
        <f t="shared" si="3"/>
        <v>60</v>
      </c>
      <c r="H18" s="20">
        <f t="shared" si="4"/>
        <v>120</v>
      </c>
      <c r="I18" s="20">
        <f t="shared" si="5"/>
        <v>180</v>
      </c>
      <c r="J18" s="5"/>
      <c r="K18" s="5">
        <f t="shared" si="11"/>
        <v>6</v>
      </c>
      <c r="L18" s="20">
        <f t="shared" si="6"/>
        <v>60</v>
      </c>
      <c r="M18" s="20">
        <f t="shared" si="7"/>
        <v>120</v>
      </c>
      <c r="N18" s="20">
        <f t="shared" si="8"/>
        <v>180</v>
      </c>
      <c r="O18" s="5"/>
      <c r="P18" s="5"/>
      <c r="Q18" s="5"/>
    </row>
    <row r="19" spans="1:17" x14ac:dyDescent="0.25">
      <c r="A19" s="5">
        <f t="shared" si="9"/>
        <v>7</v>
      </c>
      <c r="B19" s="20" t="str">
        <f t="shared" si="0"/>
        <v/>
      </c>
      <c r="C19" s="20">
        <f t="shared" si="1"/>
        <v>120</v>
      </c>
      <c r="D19" s="20" t="str">
        <f t="shared" si="2"/>
        <v/>
      </c>
      <c r="E19" s="5"/>
      <c r="F19" s="5">
        <f t="shared" si="10"/>
        <v>7</v>
      </c>
      <c r="G19" s="20">
        <f t="shared" si="3"/>
        <v>60</v>
      </c>
      <c r="H19" s="20">
        <f t="shared" si="4"/>
        <v>120</v>
      </c>
      <c r="I19" s="20">
        <f t="shared" si="5"/>
        <v>180</v>
      </c>
      <c r="J19" s="5"/>
      <c r="K19" s="5">
        <f t="shared" si="11"/>
        <v>7</v>
      </c>
      <c r="L19" s="20">
        <f t="shared" si="6"/>
        <v>60</v>
      </c>
      <c r="M19" s="20">
        <f t="shared" si="7"/>
        <v>120</v>
      </c>
      <c r="N19" s="20">
        <f t="shared" si="8"/>
        <v>180</v>
      </c>
      <c r="O19" s="5"/>
      <c r="P19" s="5"/>
      <c r="Q19" s="5"/>
    </row>
    <row r="20" spans="1:17" x14ac:dyDescent="0.25">
      <c r="A20" s="5">
        <f t="shared" si="9"/>
        <v>8</v>
      </c>
      <c r="B20" s="20" t="str">
        <f t="shared" si="0"/>
        <v/>
      </c>
      <c r="C20" s="20">
        <f t="shared" si="1"/>
        <v>120</v>
      </c>
      <c r="D20" s="20" t="str">
        <f t="shared" si="2"/>
        <v/>
      </c>
      <c r="E20" s="5"/>
      <c r="F20" s="5">
        <f t="shared" si="10"/>
        <v>8</v>
      </c>
      <c r="G20" s="20">
        <f t="shared" si="3"/>
        <v>60</v>
      </c>
      <c r="H20" s="20">
        <f t="shared" si="4"/>
        <v>120</v>
      </c>
      <c r="I20" s="20">
        <f t="shared" si="5"/>
        <v>180</v>
      </c>
      <c r="J20" s="5"/>
      <c r="K20" s="5">
        <f t="shared" si="11"/>
        <v>8</v>
      </c>
      <c r="L20" s="20">
        <f t="shared" si="6"/>
        <v>60</v>
      </c>
      <c r="M20" s="20">
        <f t="shared" si="7"/>
        <v>120</v>
      </c>
      <c r="N20" s="20">
        <f t="shared" si="8"/>
        <v>180</v>
      </c>
      <c r="O20" s="5"/>
      <c r="P20" s="5"/>
      <c r="Q20" s="5"/>
    </row>
    <row r="21" spans="1:17" x14ac:dyDescent="0.25">
      <c r="A21" s="5">
        <f t="shared" si="9"/>
        <v>9</v>
      </c>
      <c r="B21" s="20" t="str">
        <f t="shared" si="0"/>
        <v/>
      </c>
      <c r="C21" s="20">
        <f t="shared" si="1"/>
        <v>120</v>
      </c>
      <c r="D21" s="20" t="str">
        <f t="shared" si="2"/>
        <v/>
      </c>
      <c r="E21" s="5"/>
      <c r="F21" s="5">
        <f t="shared" si="10"/>
        <v>9</v>
      </c>
      <c r="G21" s="20" t="str">
        <f t="shared" si="3"/>
        <v/>
      </c>
      <c r="H21" s="20">
        <f t="shared" si="4"/>
        <v>120</v>
      </c>
      <c r="I21" s="20" t="str">
        <f t="shared" si="5"/>
        <v/>
      </c>
      <c r="J21" s="5"/>
      <c r="K21" s="5">
        <f t="shared" si="11"/>
        <v>9</v>
      </c>
      <c r="L21" s="20">
        <f t="shared" si="6"/>
        <v>60</v>
      </c>
      <c r="M21" s="20">
        <f t="shared" si="7"/>
        <v>120</v>
      </c>
      <c r="N21" s="20">
        <f t="shared" si="8"/>
        <v>180</v>
      </c>
      <c r="O21" s="5"/>
      <c r="P21" s="5"/>
      <c r="Q21" s="5"/>
    </row>
    <row r="22" spans="1:17" x14ac:dyDescent="0.25">
      <c r="A22" s="5">
        <f t="shared" si="9"/>
        <v>10</v>
      </c>
      <c r="B22" s="20" t="str">
        <f t="shared" si="0"/>
        <v/>
      </c>
      <c r="C22" s="20">
        <f t="shared" si="1"/>
        <v>120</v>
      </c>
      <c r="D22" s="20" t="str">
        <f t="shared" si="2"/>
        <v/>
      </c>
      <c r="E22" s="5"/>
      <c r="F22" s="5">
        <f t="shared" si="10"/>
        <v>10</v>
      </c>
      <c r="G22" s="20" t="str">
        <f t="shared" si="3"/>
        <v/>
      </c>
      <c r="H22" s="20">
        <f t="shared" si="4"/>
        <v>120</v>
      </c>
      <c r="I22" s="20" t="str">
        <f t="shared" si="5"/>
        <v/>
      </c>
      <c r="J22" s="5"/>
      <c r="K22" s="5">
        <f t="shared" si="11"/>
        <v>10</v>
      </c>
      <c r="L22" s="20">
        <f t="shared" si="6"/>
        <v>60</v>
      </c>
      <c r="M22" s="20">
        <f t="shared" si="7"/>
        <v>120</v>
      </c>
      <c r="N22" s="20">
        <f t="shared" si="8"/>
        <v>180</v>
      </c>
      <c r="O22" s="5"/>
      <c r="P22" s="5"/>
      <c r="Q22" s="5"/>
    </row>
    <row r="23" spans="1:17" x14ac:dyDescent="0.25">
      <c r="A23" s="5">
        <f t="shared" si="9"/>
        <v>11</v>
      </c>
      <c r="B23" s="20" t="str">
        <f t="shared" si="0"/>
        <v/>
      </c>
      <c r="C23" s="20">
        <f t="shared" si="1"/>
        <v>120</v>
      </c>
      <c r="D23" s="20" t="str">
        <f t="shared" si="2"/>
        <v/>
      </c>
      <c r="E23" s="5"/>
      <c r="F23" s="5">
        <f t="shared" si="10"/>
        <v>11</v>
      </c>
      <c r="G23" s="20" t="str">
        <f t="shared" si="3"/>
        <v/>
      </c>
      <c r="H23" s="20">
        <f t="shared" si="4"/>
        <v>120</v>
      </c>
      <c r="I23" s="20" t="str">
        <f t="shared" si="5"/>
        <v/>
      </c>
      <c r="J23" s="5"/>
      <c r="K23" s="5">
        <f t="shared" si="11"/>
        <v>11</v>
      </c>
      <c r="L23" s="20">
        <f t="shared" si="6"/>
        <v>60</v>
      </c>
      <c r="M23" s="20">
        <f t="shared" si="7"/>
        <v>120</v>
      </c>
      <c r="N23" s="20">
        <f t="shared" si="8"/>
        <v>180</v>
      </c>
      <c r="O23" s="5"/>
      <c r="P23" s="5"/>
      <c r="Q23" s="5"/>
    </row>
    <row r="24" spans="1:17" x14ac:dyDescent="0.25">
      <c r="A24" s="5">
        <f t="shared" si="9"/>
        <v>12</v>
      </c>
      <c r="B24" s="20" t="str">
        <f t="shared" si="0"/>
        <v/>
      </c>
      <c r="C24" s="20">
        <f t="shared" si="1"/>
        <v>120</v>
      </c>
      <c r="D24" s="20" t="str">
        <f t="shared" si="2"/>
        <v/>
      </c>
      <c r="E24" s="5"/>
      <c r="F24" s="5">
        <f t="shared" si="10"/>
        <v>12</v>
      </c>
      <c r="G24" s="20" t="str">
        <f t="shared" si="3"/>
        <v/>
      </c>
      <c r="H24" s="20">
        <f t="shared" si="4"/>
        <v>120</v>
      </c>
      <c r="I24" s="20" t="str">
        <f t="shared" si="5"/>
        <v/>
      </c>
      <c r="J24" s="5"/>
      <c r="K24" s="5">
        <f t="shared" si="11"/>
        <v>12</v>
      </c>
      <c r="L24" s="20">
        <f t="shared" si="6"/>
        <v>60</v>
      </c>
      <c r="M24" s="20">
        <f t="shared" si="7"/>
        <v>120</v>
      </c>
      <c r="N24" s="20">
        <f t="shared" si="8"/>
        <v>180</v>
      </c>
      <c r="O24" s="5"/>
      <c r="P24" s="5"/>
      <c r="Q24" s="5"/>
    </row>
    <row r="25" spans="1:17" x14ac:dyDescent="0.25">
      <c r="A25" s="5">
        <f t="shared" si="9"/>
        <v>13</v>
      </c>
      <c r="B25" s="20" t="str">
        <f t="shared" si="0"/>
        <v/>
      </c>
      <c r="C25" s="20">
        <f t="shared" si="1"/>
        <v>120</v>
      </c>
      <c r="D25" s="20" t="str">
        <f t="shared" si="2"/>
        <v/>
      </c>
      <c r="E25" s="5"/>
      <c r="F25" s="5">
        <f t="shared" si="10"/>
        <v>13</v>
      </c>
      <c r="G25" s="20" t="str">
        <f t="shared" si="3"/>
        <v/>
      </c>
      <c r="H25" s="20">
        <f t="shared" si="4"/>
        <v>120</v>
      </c>
      <c r="I25" s="20" t="str">
        <f t="shared" si="5"/>
        <v/>
      </c>
      <c r="J25" s="5"/>
      <c r="K25" s="5">
        <f t="shared" si="11"/>
        <v>13</v>
      </c>
      <c r="L25" s="20">
        <f t="shared" si="6"/>
        <v>60</v>
      </c>
      <c r="M25" s="20">
        <f t="shared" si="7"/>
        <v>120</v>
      </c>
      <c r="N25" s="20">
        <f t="shared" si="8"/>
        <v>180</v>
      </c>
      <c r="O25" s="5"/>
      <c r="P25" s="5"/>
      <c r="Q25" s="5"/>
    </row>
    <row r="26" spans="1:17" x14ac:dyDescent="0.25">
      <c r="A26" s="5">
        <f t="shared" si="9"/>
        <v>14</v>
      </c>
      <c r="B26" s="20" t="str">
        <f t="shared" si="0"/>
        <v/>
      </c>
      <c r="C26" s="20">
        <f t="shared" si="1"/>
        <v>120</v>
      </c>
      <c r="D26" s="20" t="str">
        <f t="shared" si="2"/>
        <v/>
      </c>
      <c r="E26" s="5"/>
      <c r="F26" s="5">
        <f t="shared" si="10"/>
        <v>14</v>
      </c>
      <c r="G26" s="20" t="str">
        <f t="shared" si="3"/>
        <v/>
      </c>
      <c r="H26" s="20">
        <f t="shared" si="4"/>
        <v>120</v>
      </c>
      <c r="I26" s="20" t="str">
        <f t="shared" si="5"/>
        <v/>
      </c>
      <c r="J26" s="5"/>
      <c r="K26" s="5">
        <f t="shared" si="11"/>
        <v>14</v>
      </c>
      <c r="L26" s="20">
        <f t="shared" si="6"/>
        <v>60</v>
      </c>
      <c r="M26" s="20">
        <f t="shared" si="7"/>
        <v>120</v>
      </c>
      <c r="N26" s="20">
        <f t="shared" si="8"/>
        <v>180</v>
      </c>
      <c r="O26" s="5"/>
      <c r="P26" s="5"/>
      <c r="Q26" s="5"/>
    </row>
    <row r="27" spans="1:17" x14ac:dyDescent="0.25">
      <c r="A27" s="5">
        <f t="shared" si="9"/>
        <v>15</v>
      </c>
      <c r="B27" s="20" t="str">
        <f t="shared" si="0"/>
        <v/>
      </c>
      <c r="C27" s="20">
        <f t="shared" si="1"/>
        <v>120</v>
      </c>
      <c r="D27" s="20" t="str">
        <f t="shared" si="2"/>
        <v/>
      </c>
      <c r="E27" s="5"/>
      <c r="F27" s="5">
        <f t="shared" si="10"/>
        <v>15</v>
      </c>
      <c r="G27" s="20" t="str">
        <f t="shared" si="3"/>
        <v/>
      </c>
      <c r="H27" s="20">
        <f t="shared" si="4"/>
        <v>120</v>
      </c>
      <c r="I27" s="20" t="str">
        <f t="shared" si="5"/>
        <v/>
      </c>
      <c r="J27" s="5"/>
      <c r="K27" s="5">
        <f t="shared" si="11"/>
        <v>15</v>
      </c>
      <c r="L27" s="20">
        <f t="shared" si="6"/>
        <v>60</v>
      </c>
      <c r="M27" s="20">
        <f t="shared" si="7"/>
        <v>120</v>
      </c>
      <c r="N27" s="20">
        <f t="shared" si="8"/>
        <v>180</v>
      </c>
      <c r="O27" s="5"/>
      <c r="P27" s="5"/>
      <c r="Q27" s="5"/>
    </row>
    <row r="28" spans="1:17" x14ac:dyDescent="0.25">
      <c r="A28" s="5">
        <f t="shared" si="9"/>
        <v>16</v>
      </c>
      <c r="B28" s="20" t="str">
        <f t="shared" si="0"/>
        <v/>
      </c>
      <c r="C28" s="20">
        <f t="shared" si="1"/>
        <v>120</v>
      </c>
      <c r="D28" s="20" t="str">
        <f t="shared" si="2"/>
        <v/>
      </c>
      <c r="E28" s="5"/>
      <c r="F28" s="5">
        <f t="shared" si="10"/>
        <v>16</v>
      </c>
      <c r="G28" s="20" t="str">
        <f t="shared" si="3"/>
        <v/>
      </c>
      <c r="H28" s="20">
        <f t="shared" si="4"/>
        <v>120</v>
      </c>
      <c r="I28" s="20" t="str">
        <f t="shared" si="5"/>
        <v/>
      </c>
      <c r="J28" s="5"/>
      <c r="K28" s="5">
        <f t="shared" si="11"/>
        <v>16</v>
      </c>
      <c r="L28" s="20">
        <f t="shared" si="6"/>
        <v>60</v>
      </c>
      <c r="M28" s="20">
        <f t="shared" si="7"/>
        <v>120</v>
      </c>
      <c r="N28" s="20">
        <f t="shared" si="8"/>
        <v>180</v>
      </c>
      <c r="O28" s="5"/>
      <c r="P28" s="5"/>
      <c r="Q28" s="5"/>
    </row>
    <row r="29" spans="1:17" x14ac:dyDescent="0.25">
      <c r="A29" s="5">
        <f t="shared" si="9"/>
        <v>17</v>
      </c>
      <c r="B29" s="20" t="str">
        <f t="shared" si="0"/>
        <v/>
      </c>
      <c r="C29" s="20">
        <f t="shared" si="1"/>
        <v>120</v>
      </c>
      <c r="D29" s="20" t="str">
        <f t="shared" si="2"/>
        <v/>
      </c>
      <c r="E29" s="5"/>
      <c r="F29" s="5">
        <f t="shared" si="10"/>
        <v>17</v>
      </c>
      <c r="G29" s="20" t="str">
        <f t="shared" si="3"/>
        <v/>
      </c>
      <c r="H29" s="20">
        <f t="shared" si="4"/>
        <v>120</v>
      </c>
      <c r="I29" s="20" t="str">
        <f t="shared" si="5"/>
        <v/>
      </c>
      <c r="J29" s="5"/>
      <c r="K29" s="5">
        <f t="shared" si="11"/>
        <v>17</v>
      </c>
      <c r="L29" s="20">
        <f t="shared" si="6"/>
        <v>60</v>
      </c>
      <c r="M29" s="20">
        <f t="shared" si="7"/>
        <v>120</v>
      </c>
      <c r="N29" s="20">
        <f t="shared" si="8"/>
        <v>180</v>
      </c>
      <c r="O29" s="5"/>
      <c r="P29" s="5"/>
      <c r="Q29" s="5"/>
    </row>
    <row r="30" spans="1:17" x14ac:dyDescent="0.25">
      <c r="A30" s="5">
        <f t="shared" si="9"/>
        <v>18</v>
      </c>
      <c r="B30" s="20" t="str">
        <f t="shared" si="0"/>
        <v/>
      </c>
      <c r="C30" s="20">
        <f t="shared" si="1"/>
        <v>120</v>
      </c>
      <c r="D30" s="20" t="str">
        <f t="shared" si="2"/>
        <v/>
      </c>
      <c r="E30" s="5"/>
      <c r="F30" s="5">
        <f t="shared" si="10"/>
        <v>18</v>
      </c>
      <c r="G30" s="20" t="str">
        <f t="shared" si="3"/>
        <v/>
      </c>
      <c r="H30" s="20">
        <f t="shared" si="4"/>
        <v>120</v>
      </c>
      <c r="I30" s="20" t="str">
        <f t="shared" si="5"/>
        <v/>
      </c>
      <c r="J30" s="5"/>
      <c r="K30" s="5">
        <f t="shared" si="11"/>
        <v>18</v>
      </c>
      <c r="L30" s="20">
        <f t="shared" si="6"/>
        <v>60</v>
      </c>
      <c r="M30" s="20">
        <f t="shared" si="7"/>
        <v>120</v>
      </c>
      <c r="N30" s="20">
        <f t="shared" si="8"/>
        <v>180</v>
      </c>
      <c r="O30" s="5"/>
      <c r="P30" s="5"/>
      <c r="Q30" s="5"/>
    </row>
    <row r="31" spans="1:17" x14ac:dyDescent="0.25">
      <c r="A31" s="5">
        <f t="shared" si="9"/>
        <v>19</v>
      </c>
      <c r="B31" s="20" t="str">
        <f t="shared" si="0"/>
        <v/>
      </c>
      <c r="C31" s="20">
        <f t="shared" si="1"/>
        <v>120</v>
      </c>
      <c r="D31" s="20" t="str">
        <f t="shared" si="2"/>
        <v/>
      </c>
      <c r="E31" s="5"/>
      <c r="F31" s="5">
        <f t="shared" si="10"/>
        <v>19</v>
      </c>
      <c r="G31" s="20" t="str">
        <f t="shared" si="3"/>
        <v/>
      </c>
      <c r="H31" s="20">
        <f t="shared" si="4"/>
        <v>120</v>
      </c>
      <c r="I31" s="20" t="str">
        <f t="shared" si="5"/>
        <v/>
      </c>
      <c r="J31" s="5"/>
      <c r="K31" s="5">
        <f t="shared" si="11"/>
        <v>19</v>
      </c>
      <c r="L31" s="20">
        <f t="shared" si="6"/>
        <v>60</v>
      </c>
      <c r="M31" s="20">
        <f t="shared" si="7"/>
        <v>120</v>
      </c>
      <c r="N31" s="20">
        <f t="shared" si="8"/>
        <v>180</v>
      </c>
      <c r="O31" s="5"/>
      <c r="P31" s="5"/>
      <c r="Q31" s="5"/>
    </row>
    <row r="32" spans="1:17" x14ac:dyDescent="0.25">
      <c r="A32" s="5">
        <f t="shared" si="9"/>
        <v>20</v>
      </c>
      <c r="B32" s="20" t="str">
        <f t="shared" si="0"/>
        <v/>
      </c>
      <c r="C32" s="20">
        <f t="shared" si="1"/>
        <v>120</v>
      </c>
      <c r="D32" s="20" t="str">
        <f t="shared" si="2"/>
        <v/>
      </c>
      <c r="E32" s="5"/>
      <c r="F32" s="5">
        <f t="shared" si="10"/>
        <v>20</v>
      </c>
      <c r="G32" s="20" t="str">
        <f t="shared" si="3"/>
        <v/>
      </c>
      <c r="H32" s="20">
        <f t="shared" si="4"/>
        <v>120</v>
      </c>
      <c r="I32" s="20" t="str">
        <f t="shared" si="5"/>
        <v/>
      </c>
      <c r="J32" s="5"/>
      <c r="K32" s="5">
        <f t="shared" si="11"/>
        <v>20</v>
      </c>
      <c r="L32" s="20">
        <f t="shared" si="6"/>
        <v>60</v>
      </c>
      <c r="M32" s="20">
        <f t="shared" si="7"/>
        <v>120</v>
      </c>
      <c r="N32" s="20">
        <f t="shared" si="8"/>
        <v>180</v>
      </c>
      <c r="O32" s="5"/>
      <c r="P32" s="5"/>
      <c r="Q32" s="5"/>
    </row>
    <row r="33" spans="1:17" x14ac:dyDescent="0.25">
      <c r="A33" s="5">
        <f t="shared" si="9"/>
        <v>21</v>
      </c>
      <c r="B33" s="20" t="str">
        <f t="shared" si="0"/>
        <v/>
      </c>
      <c r="C33" s="20">
        <f t="shared" si="1"/>
        <v>120</v>
      </c>
      <c r="D33" s="20" t="str">
        <f t="shared" si="2"/>
        <v/>
      </c>
      <c r="E33" s="5"/>
      <c r="F33" s="5">
        <f t="shared" si="10"/>
        <v>21</v>
      </c>
      <c r="G33" s="20" t="str">
        <f t="shared" si="3"/>
        <v/>
      </c>
      <c r="H33" s="20">
        <f t="shared" si="4"/>
        <v>120</v>
      </c>
      <c r="I33" s="20" t="str">
        <f t="shared" si="5"/>
        <v/>
      </c>
      <c r="J33" s="5"/>
      <c r="K33" s="5">
        <f t="shared" si="11"/>
        <v>21</v>
      </c>
      <c r="L33" s="20">
        <f t="shared" si="6"/>
        <v>60</v>
      </c>
      <c r="M33" s="20">
        <f t="shared" si="7"/>
        <v>120</v>
      </c>
      <c r="N33" s="20">
        <f t="shared" si="8"/>
        <v>180</v>
      </c>
      <c r="O33" s="5"/>
      <c r="P33" s="5"/>
      <c r="Q33" s="5"/>
    </row>
    <row r="34" spans="1:17" x14ac:dyDescent="0.25">
      <c r="A34" s="5">
        <f t="shared" si="9"/>
        <v>22</v>
      </c>
      <c r="B34" s="20" t="str">
        <f t="shared" si="0"/>
        <v/>
      </c>
      <c r="C34" s="20">
        <f t="shared" si="1"/>
        <v>120</v>
      </c>
      <c r="D34" s="20" t="str">
        <f t="shared" si="2"/>
        <v/>
      </c>
      <c r="E34" s="5"/>
      <c r="F34" s="5">
        <f t="shared" si="10"/>
        <v>22</v>
      </c>
      <c r="G34" s="20" t="str">
        <f t="shared" si="3"/>
        <v/>
      </c>
      <c r="H34" s="20">
        <f t="shared" si="4"/>
        <v>120</v>
      </c>
      <c r="I34" s="20" t="str">
        <f t="shared" si="5"/>
        <v/>
      </c>
      <c r="J34" s="5"/>
      <c r="K34" s="5">
        <f t="shared" si="11"/>
        <v>22</v>
      </c>
      <c r="L34" s="20">
        <f t="shared" si="6"/>
        <v>60</v>
      </c>
      <c r="M34" s="20">
        <f t="shared" si="7"/>
        <v>120</v>
      </c>
      <c r="N34" s="20">
        <f t="shared" si="8"/>
        <v>180</v>
      </c>
      <c r="O34" s="5"/>
      <c r="P34" s="5"/>
      <c r="Q34" s="5"/>
    </row>
    <row r="35" spans="1:17" x14ac:dyDescent="0.25">
      <c r="A35" s="5">
        <f t="shared" si="9"/>
        <v>23</v>
      </c>
      <c r="B35" s="20" t="str">
        <f t="shared" si="0"/>
        <v/>
      </c>
      <c r="C35" s="20">
        <f t="shared" si="1"/>
        <v>120</v>
      </c>
      <c r="D35" s="20" t="str">
        <f t="shared" si="2"/>
        <v/>
      </c>
      <c r="E35" s="5"/>
      <c r="F35" s="5">
        <f t="shared" si="10"/>
        <v>23</v>
      </c>
      <c r="G35" s="20" t="str">
        <f t="shared" si="3"/>
        <v/>
      </c>
      <c r="H35" s="20">
        <f t="shared" si="4"/>
        <v>120</v>
      </c>
      <c r="I35" s="20" t="str">
        <f t="shared" si="5"/>
        <v/>
      </c>
      <c r="J35" s="5"/>
      <c r="K35" s="5">
        <f t="shared" si="11"/>
        <v>23</v>
      </c>
      <c r="L35" s="20">
        <f t="shared" si="6"/>
        <v>60</v>
      </c>
      <c r="M35" s="20">
        <f t="shared" si="7"/>
        <v>120</v>
      </c>
      <c r="N35" s="20">
        <f t="shared" si="8"/>
        <v>180</v>
      </c>
      <c r="O35" s="5"/>
      <c r="P35" s="5"/>
      <c r="Q35" s="5"/>
    </row>
    <row r="36" spans="1:17" x14ac:dyDescent="0.25">
      <c r="A36" s="5">
        <f t="shared" si="9"/>
        <v>24</v>
      </c>
      <c r="B36" s="20" t="str">
        <f t="shared" si="0"/>
        <v/>
      </c>
      <c r="C36" s="20">
        <f t="shared" si="1"/>
        <v>120</v>
      </c>
      <c r="D36" s="20" t="str">
        <f t="shared" si="2"/>
        <v/>
      </c>
      <c r="E36" s="5"/>
      <c r="F36" s="5">
        <f t="shared" si="10"/>
        <v>24</v>
      </c>
      <c r="G36" s="20" t="str">
        <f t="shared" si="3"/>
        <v/>
      </c>
      <c r="H36" s="20">
        <f t="shared" si="4"/>
        <v>120</v>
      </c>
      <c r="I36" s="20" t="str">
        <f t="shared" si="5"/>
        <v/>
      </c>
      <c r="J36" s="5"/>
      <c r="K36" s="5">
        <f t="shared" si="11"/>
        <v>24</v>
      </c>
      <c r="L36" s="20">
        <f t="shared" si="6"/>
        <v>60</v>
      </c>
      <c r="M36" s="20">
        <f t="shared" si="7"/>
        <v>120</v>
      </c>
      <c r="N36" s="20">
        <f t="shared" si="8"/>
        <v>180</v>
      </c>
      <c r="O36" s="5"/>
      <c r="P36" s="5"/>
      <c r="Q36" s="5"/>
    </row>
    <row r="37" spans="1:17" x14ac:dyDescent="0.25">
      <c r="A37" s="5">
        <f t="shared" si="9"/>
        <v>25</v>
      </c>
      <c r="B37" s="20" t="str">
        <f t="shared" si="0"/>
        <v/>
      </c>
      <c r="C37" s="20">
        <f t="shared" si="1"/>
        <v>120</v>
      </c>
      <c r="D37" s="20" t="str">
        <f t="shared" si="2"/>
        <v/>
      </c>
      <c r="E37" s="5"/>
      <c r="F37" s="5">
        <f t="shared" si="10"/>
        <v>25</v>
      </c>
      <c r="G37" s="20" t="str">
        <f t="shared" si="3"/>
        <v/>
      </c>
      <c r="H37" s="20">
        <f t="shared" si="4"/>
        <v>120</v>
      </c>
      <c r="I37" s="20" t="str">
        <f t="shared" si="5"/>
        <v/>
      </c>
      <c r="J37" s="5"/>
      <c r="K37" s="5">
        <f t="shared" si="11"/>
        <v>25</v>
      </c>
      <c r="L37" s="20">
        <f t="shared" si="6"/>
        <v>60</v>
      </c>
      <c r="M37" s="20">
        <f t="shared" si="7"/>
        <v>120</v>
      </c>
      <c r="N37" s="20">
        <f t="shared" si="8"/>
        <v>180</v>
      </c>
      <c r="O37" s="5"/>
      <c r="P37" s="5"/>
      <c r="Q37" s="5"/>
    </row>
    <row r="38" spans="1:17" x14ac:dyDescent="0.25">
      <c r="A38" s="5">
        <f t="shared" si="9"/>
        <v>26</v>
      </c>
      <c r="B38" s="20" t="str">
        <f t="shared" si="0"/>
        <v/>
      </c>
      <c r="C38" s="20">
        <f t="shared" si="1"/>
        <v>120</v>
      </c>
      <c r="D38" s="20" t="str">
        <f t="shared" si="2"/>
        <v/>
      </c>
      <c r="E38" s="5"/>
      <c r="F38" s="5">
        <f t="shared" si="10"/>
        <v>26</v>
      </c>
      <c r="G38" s="20" t="str">
        <f t="shared" si="3"/>
        <v/>
      </c>
      <c r="H38" s="20">
        <f t="shared" si="4"/>
        <v>120</v>
      </c>
      <c r="I38" s="20" t="str">
        <f t="shared" si="5"/>
        <v/>
      </c>
      <c r="J38" s="5"/>
      <c r="K38" s="5">
        <f t="shared" si="11"/>
        <v>26</v>
      </c>
      <c r="L38" s="20">
        <f t="shared" si="6"/>
        <v>60</v>
      </c>
      <c r="M38" s="20">
        <f t="shared" si="7"/>
        <v>120</v>
      </c>
      <c r="N38" s="20">
        <f t="shared" si="8"/>
        <v>180</v>
      </c>
      <c r="O38" s="5"/>
      <c r="P38" s="5"/>
      <c r="Q38" s="5"/>
    </row>
    <row r="39" spans="1:17" x14ac:dyDescent="0.25">
      <c r="A39" s="5">
        <f t="shared" si="9"/>
        <v>27</v>
      </c>
      <c r="B39" s="20" t="str">
        <f t="shared" si="0"/>
        <v/>
      </c>
      <c r="C39" s="20">
        <f t="shared" si="1"/>
        <v>120</v>
      </c>
      <c r="D39" s="20" t="str">
        <f t="shared" si="2"/>
        <v/>
      </c>
      <c r="E39" s="5"/>
      <c r="F39" s="5">
        <f t="shared" si="10"/>
        <v>27</v>
      </c>
      <c r="G39" s="20" t="str">
        <f t="shared" si="3"/>
        <v/>
      </c>
      <c r="H39" s="20">
        <f t="shared" si="4"/>
        <v>120</v>
      </c>
      <c r="I39" s="20" t="str">
        <f t="shared" si="5"/>
        <v/>
      </c>
      <c r="J39" s="5"/>
      <c r="K39" s="5">
        <f t="shared" si="11"/>
        <v>27</v>
      </c>
      <c r="L39" s="20">
        <f t="shared" si="6"/>
        <v>60</v>
      </c>
      <c r="M39" s="20">
        <f t="shared" si="7"/>
        <v>120</v>
      </c>
      <c r="N39" s="20">
        <f t="shared" si="8"/>
        <v>180</v>
      </c>
      <c r="O39" s="5"/>
      <c r="P39" s="5"/>
      <c r="Q39" s="5"/>
    </row>
    <row r="40" spans="1:17" x14ac:dyDescent="0.25">
      <c r="A40" s="5">
        <f t="shared" si="9"/>
        <v>28</v>
      </c>
      <c r="B40" s="20" t="str">
        <f t="shared" si="0"/>
        <v/>
      </c>
      <c r="C40" s="20">
        <f t="shared" si="1"/>
        <v>120</v>
      </c>
      <c r="D40" s="20" t="str">
        <f t="shared" si="2"/>
        <v/>
      </c>
      <c r="E40" s="5"/>
      <c r="F40" s="5">
        <f t="shared" si="10"/>
        <v>28</v>
      </c>
      <c r="G40" s="20" t="str">
        <f t="shared" si="3"/>
        <v/>
      </c>
      <c r="H40" s="20">
        <f t="shared" si="4"/>
        <v>120</v>
      </c>
      <c r="I40" s="20" t="str">
        <f t="shared" si="5"/>
        <v/>
      </c>
      <c r="J40" s="5"/>
      <c r="K40" s="5">
        <f t="shared" si="11"/>
        <v>28</v>
      </c>
      <c r="L40" s="20">
        <f t="shared" si="6"/>
        <v>60</v>
      </c>
      <c r="M40" s="20">
        <f t="shared" si="7"/>
        <v>120</v>
      </c>
      <c r="N40" s="20">
        <f t="shared" si="8"/>
        <v>180</v>
      </c>
      <c r="O40" s="5"/>
      <c r="P40" s="5"/>
      <c r="Q40" s="5"/>
    </row>
    <row r="41" spans="1:17" x14ac:dyDescent="0.25">
      <c r="A41" s="5">
        <f t="shared" si="9"/>
        <v>29</v>
      </c>
      <c r="B41" s="20" t="str">
        <f t="shared" si="0"/>
        <v/>
      </c>
      <c r="C41" s="20">
        <f t="shared" si="1"/>
        <v>120</v>
      </c>
      <c r="D41" s="20" t="str">
        <f t="shared" si="2"/>
        <v/>
      </c>
      <c r="E41" s="5"/>
      <c r="F41" s="5">
        <f t="shared" si="10"/>
        <v>29</v>
      </c>
      <c r="G41" s="20" t="str">
        <f t="shared" si="3"/>
        <v/>
      </c>
      <c r="H41" s="20">
        <f t="shared" si="4"/>
        <v>120</v>
      </c>
      <c r="I41" s="20" t="str">
        <f t="shared" si="5"/>
        <v/>
      </c>
      <c r="J41" s="5"/>
      <c r="K41" s="5">
        <f t="shared" si="11"/>
        <v>29</v>
      </c>
      <c r="L41" s="20">
        <f t="shared" si="6"/>
        <v>60</v>
      </c>
      <c r="M41" s="20">
        <f t="shared" si="7"/>
        <v>120</v>
      </c>
      <c r="N41" s="20">
        <f t="shared" si="8"/>
        <v>180</v>
      </c>
      <c r="O41" s="5"/>
      <c r="P41" s="5"/>
      <c r="Q41" s="5"/>
    </row>
    <row r="42" spans="1:17" x14ac:dyDescent="0.25">
      <c r="A42" s="5">
        <f t="shared" si="9"/>
        <v>30</v>
      </c>
      <c r="B42" s="20" t="str">
        <f t="shared" si="0"/>
        <v/>
      </c>
      <c r="C42" s="20">
        <f t="shared" si="1"/>
        <v>120</v>
      </c>
      <c r="D42" s="20" t="str">
        <f t="shared" si="2"/>
        <v/>
      </c>
      <c r="E42" s="5"/>
      <c r="F42" s="5">
        <f t="shared" si="10"/>
        <v>30</v>
      </c>
      <c r="G42" s="20" t="str">
        <f t="shared" si="3"/>
        <v/>
      </c>
      <c r="H42" s="20">
        <f t="shared" si="4"/>
        <v>120</v>
      </c>
      <c r="I42" s="20" t="str">
        <f t="shared" si="5"/>
        <v/>
      </c>
      <c r="J42" s="5"/>
      <c r="K42" s="5">
        <f t="shared" si="11"/>
        <v>30</v>
      </c>
      <c r="L42" s="20">
        <f t="shared" si="6"/>
        <v>60</v>
      </c>
      <c r="M42" s="20">
        <f t="shared" si="7"/>
        <v>120</v>
      </c>
      <c r="N42" s="20">
        <f t="shared" si="8"/>
        <v>180</v>
      </c>
      <c r="O42" s="5"/>
      <c r="P42" s="5"/>
      <c r="Q42" s="5"/>
    </row>
    <row r="43" spans="1:17" x14ac:dyDescent="0.25">
      <c r="A43" s="5">
        <f t="shared" si="9"/>
        <v>31</v>
      </c>
      <c r="B43" s="20" t="str">
        <f t="shared" si="0"/>
        <v/>
      </c>
      <c r="C43" s="20">
        <f t="shared" si="1"/>
        <v>120</v>
      </c>
      <c r="D43" s="20" t="str">
        <f t="shared" si="2"/>
        <v/>
      </c>
      <c r="E43" s="5"/>
      <c r="F43" s="5">
        <f t="shared" si="10"/>
        <v>31</v>
      </c>
      <c r="G43" s="20" t="str">
        <f t="shared" si="3"/>
        <v/>
      </c>
      <c r="H43" s="20">
        <f t="shared" si="4"/>
        <v>120</v>
      </c>
      <c r="I43" s="20" t="str">
        <f t="shared" si="5"/>
        <v/>
      </c>
      <c r="J43" s="5"/>
      <c r="K43" s="5">
        <f t="shared" si="11"/>
        <v>31</v>
      </c>
      <c r="L43" s="20">
        <f t="shared" si="6"/>
        <v>60</v>
      </c>
      <c r="M43" s="20">
        <f t="shared" si="7"/>
        <v>120</v>
      </c>
      <c r="N43" s="20">
        <f t="shared" si="8"/>
        <v>180</v>
      </c>
      <c r="O43" s="5"/>
      <c r="P43" s="5"/>
      <c r="Q43" s="5"/>
    </row>
    <row r="44" spans="1:17" x14ac:dyDescent="0.25">
      <c r="A44" s="5">
        <f t="shared" si="9"/>
        <v>32</v>
      </c>
      <c r="B44" s="20" t="str">
        <f t="shared" si="0"/>
        <v/>
      </c>
      <c r="C44" s="20">
        <f t="shared" si="1"/>
        <v>120</v>
      </c>
      <c r="D44" s="20" t="str">
        <f t="shared" si="2"/>
        <v/>
      </c>
      <c r="E44" s="5"/>
      <c r="F44" s="5">
        <f t="shared" si="10"/>
        <v>32</v>
      </c>
      <c r="G44" s="20" t="str">
        <f t="shared" si="3"/>
        <v/>
      </c>
      <c r="H44" s="20">
        <f t="shared" si="4"/>
        <v>120</v>
      </c>
      <c r="I44" s="20" t="str">
        <f t="shared" si="5"/>
        <v/>
      </c>
      <c r="J44" s="5"/>
      <c r="K44" s="5">
        <f t="shared" si="11"/>
        <v>32</v>
      </c>
      <c r="L44" s="20">
        <f t="shared" si="6"/>
        <v>60</v>
      </c>
      <c r="M44" s="20">
        <f t="shared" si="7"/>
        <v>120</v>
      </c>
      <c r="N44" s="20">
        <f t="shared" si="8"/>
        <v>180</v>
      </c>
      <c r="O44" s="5"/>
      <c r="P44" s="5"/>
      <c r="Q44" s="5"/>
    </row>
    <row r="45" spans="1:17" x14ac:dyDescent="0.25">
      <c r="A45" s="5">
        <f t="shared" si="9"/>
        <v>33</v>
      </c>
      <c r="B45" s="20" t="str">
        <f t="shared" ref="B45:B76" si="12">IF(OR($B$10=$A45,$B$10&gt;$A45),$B$9,"")</f>
        <v/>
      </c>
      <c r="C45" s="20">
        <f t="shared" ref="C45:C76" si="13">IF(OR($C$10=$A45,$C$10&gt;$A45),$C$9,"")</f>
        <v>120</v>
      </c>
      <c r="D45" s="20" t="str">
        <f t="shared" ref="D45:D76" si="14">IF(OR($D$10=$A45,$D$10&gt;$A45),$D$9,"")</f>
        <v/>
      </c>
      <c r="E45" s="5"/>
      <c r="F45" s="5">
        <f t="shared" si="10"/>
        <v>33</v>
      </c>
      <c r="G45" s="20" t="str">
        <f t="shared" ref="G45:G76" si="15">IF(OR($G$10=$A45,$G$10&gt;$A45),$G$9,"")</f>
        <v/>
      </c>
      <c r="H45" s="20">
        <f t="shared" ref="H45:H76" si="16">IF(OR($H$10=$A45,$H$10&gt;$A45),$H$9,"")</f>
        <v>120</v>
      </c>
      <c r="I45" s="20" t="str">
        <f t="shared" ref="I45:I76" si="17">IF(OR($I$10=$A45,$I$10&gt;$A45),$I$9,"")</f>
        <v/>
      </c>
      <c r="J45" s="5"/>
      <c r="K45" s="5">
        <f t="shared" si="11"/>
        <v>33</v>
      </c>
      <c r="L45" s="20">
        <f t="shared" ref="L45:L76" si="18">IF(OR($L$10=$A45,$L$10&gt;$A45),$L$9,"")</f>
        <v>60</v>
      </c>
      <c r="M45" s="20">
        <f t="shared" ref="M45:M76" si="19">IF(OR($M$10=$A45,$M$10&gt;$A45),$M$9,"")</f>
        <v>120</v>
      </c>
      <c r="N45" s="20">
        <f t="shared" ref="N45:N76" si="20">IF(OR($N$10=$A45,$N$10&gt;$A45),$N$9,"")</f>
        <v>180</v>
      </c>
      <c r="O45" s="5"/>
      <c r="P45" s="5"/>
      <c r="Q45" s="5"/>
    </row>
    <row r="46" spans="1:17" x14ac:dyDescent="0.25">
      <c r="A46" s="5">
        <f t="shared" si="9"/>
        <v>34</v>
      </c>
      <c r="B46" s="20" t="str">
        <f t="shared" si="12"/>
        <v/>
      </c>
      <c r="C46" s="20">
        <f t="shared" si="13"/>
        <v>120</v>
      </c>
      <c r="D46" s="20" t="str">
        <f t="shared" si="14"/>
        <v/>
      </c>
      <c r="E46" s="5"/>
      <c r="F46" s="5">
        <f t="shared" si="10"/>
        <v>34</v>
      </c>
      <c r="G46" s="20" t="str">
        <f t="shared" si="15"/>
        <v/>
      </c>
      <c r="H46" s="20">
        <f t="shared" si="16"/>
        <v>120</v>
      </c>
      <c r="I46" s="20" t="str">
        <f t="shared" si="17"/>
        <v/>
      </c>
      <c r="J46" s="5"/>
      <c r="K46" s="5">
        <f t="shared" si="11"/>
        <v>34</v>
      </c>
      <c r="L46" s="20" t="str">
        <f t="shared" si="18"/>
        <v/>
      </c>
      <c r="M46" s="20">
        <f t="shared" si="19"/>
        <v>120</v>
      </c>
      <c r="N46" s="20" t="str">
        <f t="shared" si="20"/>
        <v/>
      </c>
      <c r="O46" s="5"/>
      <c r="P46" s="5"/>
      <c r="Q46" s="5"/>
    </row>
    <row r="47" spans="1:17" x14ac:dyDescent="0.25">
      <c r="A47" s="5">
        <f t="shared" si="9"/>
        <v>35</v>
      </c>
      <c r="B47" s="20" t="str">
        <f t="shared" si="12"/>
        <v/>
      </c>
      <c r="C47" s="20">
        <f t="shared" si="13"/>
        <v>120</v>
      </c>
      <c r="D47" s="20" t="str">
        <f t="shared" si="14"/>
        <v/>
      </c>
      <c r="E47" s="5"/>
      <c r="F47" s="5">
        <f t="shared" si="10"/>
        <v>35</v>
      </c>
      <c r="G47" s="20" t="str">
        <f t="shared" si="15"/>
        <v/>
      </c>
      <c r="H47" s="20">
        <f t="shared" si="16"/>
        <v>120</v>
      </c>
      <c r="I47" s="20" t="str">
        <f t="shared" si="17"/>
        <v/>
      </c>
      <c r="J47" s="5"/>
      <c r="K47" s="5">
        <f t="shared" si="11"/>
        <v>35</v>
      </c>
      <c r="L47" s="20" t="str">
        <f t="shared" si="18"/>
        <v/>
      </c>
      <c r="M47" s="20" t="str">
        <f t="shared" si="19"/>
        <v/>
      </c>
      <c r="N47" s="20" t="str">
        <f t="shared" si="20"/>
        <v/>
      </c>
      <c r="O47" s="5"/>
      <c r="P47" s="5"/>
      <c r="Q47" s="5"/>
    </row>
    <row r="48" spans="1:17" x14ac:dyDescent="0.25">
      <c r="A48" s="5">
        <f t="shared" si="9"/>
        <v>36</v>
      </c>
      <c r="B48" s="20" t="str">
        <f t="shared" si="12"/>
        <v/>
      </c>
      <c r="C48" s="20">
        <f t="shared" si="13"/>
        <v>120</v>
      </c>
      <c r="D48" s="20" t="str">
        <f t="shared" si="14"/>
        <v/>
      </c>
      <c r="E48" s="5"/>
      <c r="F48" s="5">
        <f t="shared" si="10"/>
        <v>36</v>
      </c>
      <c r="G48" s="20" t="str">
        <f t="shared" si="15"/>
        <v/>
      </c>
      <c r="H48" s="20">
        <f t="shared" si="16"/>
        <v>120</v>
      </c>
      <c r="I48" s="20" t="str">
        <f t="shared" si="17"/>
        <v/>
      </c>
      <c r="J48" s="5"/>
      <c r="K48" s="5">
        <f t="shared" si="11"/>
        <v>36</v>
      </c>
      <c r="L48" s="20" t="str">
        <f t="shared" si="18"/>
        <v/>
      </c>
      <c r="M48" s="20" t="str">
        <f t="shared" si="19"/>
        <v/>
      </c>
      <c r="N48" s="20" t="str">
        <f t="shared" si="20"/>
        <v/>
      </c>
      <c r="O48" s="5"/>
      <c r="P48" s="5"/>
      <c r="Q48" s="5"/>
    </row>
    <row r="49" spans="1:17" x14ac:dyDescent="0.25">
      <c r="A49" s="5">
        <f t="shared" si="9"/>
        <v>37</v>
      </c>
      <c r="B49" s="20" t="str">
        <f t="shared" si="12"/>
        <v/>
      </c>
      <c r="C49" s="20">
        <f t="shared" si="13"/>
        <v>120</v>
      </c>
      <c r="D49" s="20" t="str">
        <f t="shared" si="14"/>
        <v/>
      </c>
      <c r="E49" s="5"/>
      <c r="F49" s="5">
        <f t="shared" si="10"/>
        <v>37</v>
      </c>
      <c r="G49" s="20" t="str">
        <f t="shared" si="15"/>
        <v/>
      </c>
      <c r="H49" s="20">
        <f t="shared" si="16"/>
        <v>120</v>
      </c>
      <c r="I49" s="20" t="str">
        <f t="shared" si="17"/>
        <v/>
      </c>
      <c r="J49" s="5"/>
      <c r="K49" s="5">
        <f t="shared" si="11"/>
        <v>37</v>
      </c>
      <c r="L49" s="20" t="str">
        <f t="shared" si="18"/>
        <v/>
      </c>
      <c r="M49" s="20" t="str">
        <f t="shared" si="19"/>
        <v/>
      </c>
      <c r="N49" s="20" t="str">
        <f t="shared" si="20"/>
        <v/>
      </c>
      <c r="O49" s="5"/>
      <c r="P49" s="5"/>
      <c r="Q49" s="5"/>
    </row>
    <row r="50" spans="1:17" x14ac:dyDescent="0.25">
      <c r="A50" s="5">
        <f t="shared" si="9"/>
        <v>38</v>
      </c>
      <c r="B50" s="20" t="str">
        <f t="shared" si="12"/>
        <v/>
      </c>
      <c r="C50" s="20">
        <f t="shared" si="13"/>
        <v>120</v>
      </c>
      <c r="D50" s="20" t="str">
        <f t="shared" si="14"/>
        <v/>
      </c>
      <c r="E50" s="5"/>
      <c r="F50" s="5">
        <f t="shared" si="10"/>
        <v>38</v>
      </c>
      <c r="G50" s="20" t="str">
        <f t="shared" si="15"/>
        <v/>
      </c>
      <c r="H50" s="20">
        <f t="shared" si="16"/>
        <v>120</v>
      </c>
      <c r="I50" s="20" t="str">
        <f t="shared" si="17"/>
        <v/>
      </c>
      <c r="J50" s="5"/>
      <c r="K50" s="5">
        <f t="shared" si="11"/>
        <v>38</v>
      </c>
      <c r="L50" s="20" t="str">
        <f t="shared" si="18"/>
        <v/>
      </c>
      <c r="M50" s="20" t="str">
        <f t="shared" si="19"/>
        <v/>
      </c>
      <c r="N50" s="20" t="str">
        <f t="shared" si="20"/>
        <v/>
      </c>
      <c r="O50" s="5"/>
      <c r="P50" s="5"/>
      <c r="Q50" s="5"/>
    </row>
    <row r="51" spans="1:17" x14ac:dyDescent="0.25">
      <c r="A51" s="5">
        <f t="shared" si="9"/>
        <v>39</v>
      </c>
      <c r="B51" s="20" t="str">
        <f t="shared" si="12"/>
        <v/>
      </c>
      <c r="C51" s="20">
        <f t="shared" si="13"/>
        <v>120</v>
      </c>
      <c r="D51" s="20" t="str">
        <f t="shared" si="14"/>
        <v/>
      </c>
      <c r="E51" s="5"/>
      <c r="F51" s="5">
        <f t="shared" si="10"/>
        <v>39</v>
      </c>
      <c r="G51" s="20" t="str">
        <f t="shared" si="15"/>
        <v/>
      </c>
      <c r="H51" s="20">
        <f t="shared" si="16"/>
        <v>120</v>
      </c>
      <c r="I51" s="20" t="str">
        <f t="shared" si="17"/>
        <v/>
      </c>
      <c r="J51" s="5"/>
      <c r="K51" s="5">
        <f t="shared" si="11"/>
        <v>39</v>
      </c>
      <c r="L51" s="20" t="str">
        <f t="shared" si="18"/>
        <v/>
      </c>
      <c r="M51" s="20" t="str">
        <f t="shared" si="19"/>
        <v/>
      </c>
      <c r="N51" s="20" t="str">
        <f t="shared" si="20"/>
        <v/>
      </c>
      <c r="O51" s="5"/>
      <c r="P51" s="5"/>
      <c r="Q51" s="5"/>
    </row>
    <row r="52" spans="1:17" x14ac:dyDescent="0.25">
      <c r="A52" s="5">
        <f t="shared" si="9"/>
        <v>40</v>
      </c>
      <c r="B52" s="20" t="str">
        <f t="shared" si="12"/>
        <v/>
      </c>
      <c r="C52" s="20">
        <f t="shared" si="13"/>
        <v>120</v>
      </c>
      <c r="D52" s="20" t="str">
        <f t="shared" si="14"/>
        <v/>
      </c>
      <c r="E52" s="5"/>
      <c r="F52" s="5">
        <f t="shared" si="10"/>
        <v>40</v>
      </c>
      <c r="G52" s="20" t="str">
        <f t="shared" si="15"/>
        <v/>
      </c>
      <c r="H52" s="20">
        <f t="shared" si="16"/>
        <v>120</v>
      </c>
      <c r="I52" s="20" t="str">
        <f t="shared" si="17"/>
        <v/>
      </c>
      <c r="J52" s="5"/>
      <c r="K52" s="5">
        <f t="shared" si="11"/>
        <v>40</v>
      </c>
      <c r="L52" s="20" t="str">
        <f t="shared" si="18"/>
        <v/>
      </c>
      <c r="M52" s="20" t="str">
        <f t="shared" si="19"/>
        <v/>
      </c>
      <c r="N52" s="20" t="str">
        <f t="shared" si="20"/>
        <v/>
      </c>
      <c r="O52" s="5"/>
      <c r="P52" s="5"/>
      <c r="Q52" s="5"/>
    </row>
    <row r="53" spans="1:17" x14ac:dyDescent="0.25">
      <c r="A53" s="5">
        <f t="shared" si="9"/>
        <v>41</v>
      </c>
      <c r="B53" s="20" t="str">
        <f t="shared" si="12"/>
        <v/>
      </c>
      <c r="C53" s="20">
        <f t="shared" si="13"/>
        <v>120</v>
      </c>
      <c r="D53" s="20" t="str">
        <f t="shared" si="14"/>
        <v/>
      </c>
      <c r="E53" s="5"/>
      <c r="F53" s="5">
        <f t="shared" si="10"/>
        <v>41</v>
      </c>
      <c r="G53" s="20" t="str">
        <f t="shared" si="15"/>
        <v/>
      </c>
      <c r="H53" s="20">
        <f t="shared" si="16"/>
        <v>120</v>
      </c>
      <c r="I53" s="20" t="str">
        <f t="shared" si="17"/>
        <v/>
      </c>
      <c r="J53" s="5"/>
      <c r="K53" s="5">
        <f t="shared" si="11"/>
        <v>41</v>
      </c>
      <c r="L53" s="20" t="str">
        <f t="shared" si="18"/>
        <v/>
      </c>
      <c r="M53" s="20" t="str">
        <f t="shared" si="19"/>
        <v/>
      </c>
      <c r="N53" s="20" t="str">
        <f t="shared" si="20"/>
        <v/>
      </c>
      <c r="O53" s="5"/>
      <c r="P53" s="5"/>
      <c r="Q53" s="5"/>
    </row>
    <row r="54" spans="1:17" x14ac:dyDescent="0.25">
      <c r="A54" s="5">
        <f t="shared" si="9"/>
        <v>42</v>
      </c>
      <c r="B54" s="20" t="str">
        <f t="shared" si="12"/>
        <v/>
      </c>
      <c r="C54" s="20">
        <f t="shared" si="13"/>
        <v>120</v>
      </c>
      <c r="D54" s="20" t="str">
        <f t="shared" si="14"/>
        <v/>
      </c>
      <c r="E54" s="5"/>
      <c r="F54" s="5">
        <f t="shared" si="10"/>
        <v>42</v>
      </c>
      <c r="G54" s="20" t="str">
        <f t="shared" si="15"/>
        <v/>
      </c>
      <c r="H54" s="20">
        <f t="shared" si="16"/>
        <v>120</v>
      </c>
      <c r="I54" s="20" t="str">
        <f t="shared" si="17"/>
        <v/>
      </c>
      <c r="J54" s="5"/>
      <c r="K54" s="5">
        <f t="shared" si="11"/>
        <v>42</v>
      </c>
      <c r="L54" s="20" t="str">
        <f t="shared" si="18"/>
        <v/>
      </c>
      <c r="M54" s="20" t="str">
        <f t="shared" si="19"/>
        <v/>
      </c>
      <c r="N54" s="20" t="str">
        <f t="shared" si="20"/>
        <v/>
      </c>
      <c r="O54" s="5"/>
      <c r="P54" s="5"/>
      <c r="Q54" s="5"/>
    </row>
    <row r="55" spans="1:17" x14ac:dyDescent="0.25">
      <c r="A55" s="5">
        <f t="shared" si="9"/>
        <v>43</v>
      </c>
      <c r="B55" s="20" t="str">
        <f t="shared" si="12"/>
        <v/>
      </c>
      <c r="C55" s="20">
        <f t="shared" si="13"/>
        <v>120</v>
      </c>
      <c r="D55" s="20" t="str">
        <f t="shared" si="14"/>
        <v/>
      </c>
      <c r="E55" s="5"/>
      <c r="F55" s="5">
        <f t="shared" si="10"/>
        <v>43</v>
      </c>
      <c r="G55" s="20" t="str">
        <f t="shared" si="15"/>
        <v/>
      </c>
      <c r="H55" s="20">
        <f t="shared" si="16"/>
        <v>120</v>
      </c>
      <c r="I55" s="20" t="str">
        <f t="shared" si="17"/>
        <v/>
      </c>
      <c r="J55" s="5"/>
      <c r="K55" s="5">
        <f t="shared" si="11"/>
        <v>43</v>
      </c>
      <c r="L55" s="20" t="str">
        <f t="shared" si="18"/>
        <v/>
      </c>
      <c r="M55" s="20" t="str">
        <f t="shared" si="19"/>
        <v/>
      </c>
      <c r="N55" s="20" t="str">
        <f t="shared" si="20"/>
        <v/>
      </c>
      <c r="O55" s="5"/>
      <c r="P55" s="5"/>
      <c r="Q55" s="5"/>
    </row>
    <row r="56" spans="1:17" x14ac:dyDescent="0.25">
      <c r="A56" s="5">
        <f t="shared" si="9"/>
        <v>44</v>
      </c>
      <c r="B56" s="20" t="str">
        <f t="shared" si="12"/>
        <v/>
      </c>
      <c r="C56" s="20">
        <f t="shared" si="13"/>
        <v>120</v>
      </c>
      <c r="D56" s="20" t="str">
        <f t="shared" si="14"/>
        <v/>
      </c>
      <c r="E56" s="5"/>
      <c r="F56" s="5">
        <f t="shared" si="10"/>
        <v>44</v>
      </c>
      <c r="G56" s="20" t="str">
        <f t="shared" si="15"/>
        <v/>
      </c>
      <c r="H56" s="20">
        <f t="shared" si="16"/>
        <v>120</v>
      </c>
      <c r="I56" s="20" t="str">
        <f t="shared" si="17"/>
        <v/>
      </c>
      <c r="J56" s="5"/>
      <c r="K56" s="5">
        <f t="shared" si="11"/>
        <v>44</v>
      </c>
      <c r="L56" s="20" t="str">
        <f t="shared" si="18"/>
        <v/>
      </c>
      <c r="M56" s="20" t="str">
        <f t="shared" si="19"/>
        <v/>
      </c>
      <c r="N56" s="20" t="str">
        <f t="shared" si="20"/>
        <v/>
      </c>
      <c r="O56" s="5"/>
      <c r="P56" s="5"/>
      <c r="Q56" s="5"/>
    </row>
    <row r="57" spans="1:17" x14ac:dyDescent="0.25">
      <c r="A57" s="5">
        <f t="shared" si="9"/>
        <v>45</v>
      </c>
      <c r="B57" s="20" t="str">
        <f t="shared" si="12"/>
        <v/>
      </c>
      <c r="C57" s="20">
        <f t="shared" si="13"/>
        <v>120</v>
      </c>
      <c r="D57" s="20" t="str">
        <f t="shared" si="14"/>
        <v/>
      </c>
      <c r="E57" s="5"/>
      <c r="F57" s="5">
        <f t="shared" si="10"/>
        <v>45</v>
      </c>
      <c r="G57" s="20" t="str">
        <f t="shared" si="15"/>
        <v/>
      </c>
      <c r="H57" s="20">
        <f t="shared" si="16"/>
        <v>120</v>
      </c>
      <c r="I57" s="20" t="str">
        <f t="shared" si="17"/>
        <v/>
      </c>
      <c r="J57" s="5"/>
      <c r="K57" s="5">
        <f t="shared" si="11"/>
        <v>45</v>
      </c>
      <c r="L57" s="20" t="str">
        <f t="shared" si="18"/>
        <v/>
      </c>
      <c r="M57" s="20" t="str">
        <f t="shared" si="19"/>
        <v/>
      </c>
      <c r="N57" s="20" t="str">
        <f t="shared" si="20"/>
        <v/>
      </c>
      <c r="O57" s="5"/>
      <c r="P57" s="5"/>
      <c r="Q57" s="5"/>
    </row>
    <row r="58" spans="1:17" x14ac:dyDescent="0.25">
      <c r="A58" s="5">
        <f t="shared" si="9"/>
        <v>46</v>
      </c>
      <c r="B58" s="20" t="str">
        <f t="shared" si="12"/>
        <v/>
      </c>
      <c r="C58" s="20">
        <f t="shared" si="13"/>
        <v>120</v>
      </c>
      <c r="D58" s="20" t="str">
        <f t="shared" si="14"/>
        <v/>
      </c>
      <c r="E58" s="5"/>
      <c r="F58" s="5">
        <f t="shared" si="10"/>
        <v>46</v>
      </c>
      <c r="G58" s="20" t="str">
        <f t="shared" si="15"/>
        <v/>
      </c>
      <c r="H58" s="20">
        <f t="shared" si="16"/>
        <v>120</v>
      </c>
      <c r="I58" s="20" t="str">
        <f t="shared" si="17"/>
        <v/>
      </c>
      <c r="J58" s="5"/>
      <c r="K58" s="5">
        <f t="shared" si="11"/>
        <v>46</v>
      </c>
      <c r="L58" s="20" t="str">
        <f t="shared" si="18"/>
        <v/>
      </c>
      <c r="M58" s="20" t="str">
        <f t="shared" si="19"/>
        <v/>
      </c>
      <c r="N58" s="20" t="str">
        <f t="shared" si="20"/>
        <v/>
      </c>
      <c r="O58" s="5"/>
      <c r="P58" s="5"/>
      <c r="Q58" s="5"/>
    </row>
    <row r="59" spans="1:17" x14ac:dyDescent="0.25">
      <c r="A59" s="5">
        <f t="shared" si="9"/>
        <v>47</v>
      </c>
      <c r="B59" s="20" t="str">
        <f t="shared" si="12"/>
        <v/>
      </c>
      <c r="C59" s="20">
        <f t="shared" si="13"/>
        <v>120</v>
      </c>
      <c r="D59" s="20" t="str">
        <f t="shared" si="14"/>
        <v/>
      </c>
      <c r="E59" s="5"/>
      <c r="F59" s="5">
        <f t="shared" si="10"/>
        <v>47</v>
      </c>
      <c r="G59" s="20" t="str">
        <f t="shared" si="15"/>
        <v/>
      </c>
      <c r="H59" s="20">
        <f t="shared" si="16"/>
        <v>120</v>
      </c>
      <c r="I59" s="20" t="str">
        <f t="shared" si="17"/>
        <v/>
      </c>
      <c r="J59" s="5"/>
      <c r="K59" s="5">
        <f t="shared" si="11"/>
        <v>47</v>
      </c>
      <c r="L59" s="20" t="str">
        <f t="shared" si="18"/>
        <v/>
      </c>
      <c r="M59" s="20" t="str">
        <f t="shared" si="19"/>
        <v/>
      </c>
      <c r="N59" s="20" t="str">
        <f t="shared" si="20"/>
        <v/>
      </c>
      <c r="O59" s="5"/>
      <c r="P59" s="5"/>
      <c r="Q59" s="5"/>
    </row>
    <row r="60" spans="1:17" x14ac:dyDescent="0.25">
      <c r="A60" s="5">
        <f t="shared" si="9"/>
        <v>48</v>
      </c>
      <c r="B60" s="20" t="str">
        <f t="shared" si="12"/>
        <v/>
      </c>
      <c r="C60" s="20">
        <f t="shared" si="13"/>
        <v>120</v>
      </c>
      <c r="D60" s="20" t="str">
        <f t="shared" si="14"/>
        <v/>
      </c>
      <c r="E60" s="5"/>
      <c r="F60" s="5">
        <f t="shared" si="10"/>
        <v>48</v>
      </c>
      <c r="G60" s="20" t="str">
        <f t="shared" si="15"/>
        <v/>
      </c>
      <c r="H60" s="20">
        <f t="shared" si="16"/>
        <v>120</v>
      </c>
      <c r="I60" s="20" t="str">
        <f t="shared" si="17"/>
        <v/>
      </c>
      <c r="J60" s="5"/>
      <c r="K60" s="5">
        <f t="shared" si="11"/>
        <v>48</v>
      </c>
      <c r="L60" s="20" t="str">
        <f t="shared" si="18"/>
        <v/>
      </c>
      <c r="M60" s="20" t="str">
        <f t="shared" si="19"/>
        <v/>
      </c>
      <c r="N60" s="20" t="str">
        <f t="shared" si="20"/>
        <v/>
      </c>
      <c r="O60" s="5"/>
      <c r="P60" s="5"/>
      <c r="Q60" s="5"/>
    </row>
    <row r="61" spans="1:17" x14ac:dyDescent="0.25">
      <c r="A61" s="5">
        <f t="shared" si="9"/>
        <v>49</v>
      </c>
      <c r="B61" s="20" t="str">
        <f t="shared" si="12"/>
        <v/>
      </c>
      <c r="C61" s="20">
        <f t="shared" si="13"/>
        <v>120</v>
      </c>
      <c r="D61" s="20" t="str">
        <f t="shared" si="14"/>
        <v/>
      </c>
      <c r="E61" s="5"/>
      <c r="F61" s="5">
        <f t="shared" si="10"/>
        <v>49</v>
      </c>
      <c r="G61" s="20" t="str">
        <f t="shared" si="15"/>
        <v/>
      </c>
      <c r="H61" s="20">
        <f t="shared" si="16"/>
        <v>120</v>
      </c>
      <c r="I61" s="20" t="str">
        <f t="shared" si="17"/>
        <v/>
      </c>
      <c r="J61" s="5"/>
      <c r="K61" s="5">
        <f t="shared" si="11"/>
        <v>49</v>
      </c>
      <c r="L61" s="20" t="str">
        <f t="shared" si="18"/>
        <v/>
      </c>
      <c r="M61" s="20" t="str">
        <f t="shared" si="19"/>
        <v/>
      </c>
      <c r="N61" s="20" t="str">
        <f t="shared" si="20"/>
        <v/>
      </c>
      <c r="O61" s="5"/>
      <c r="P61" s="5"/>
      <c r="Q61" s="5"/>
    </row>
    <row r="62" spans="1:17" x14ac:dyDescent="0.25">
      <c r="A62" s="5">
        <f t="shared" si="9"/>
        <v>50</v>
      </c>
      <c r="B62" s="20" t="str">
        <f t="shared" si="12"/>
        <v/>
      </c>
      <c r="C62" s="20">
        <f t="shared" si="13"/>
        <v>120</v>
      </c>
      <c r="D62" s="20" t="str">
        <f t="shared" si="14"/>
        <v/>
      </c>
      <c r="E62" s="5"/>
      <c r="F62" s="5">
        <f t="shared" si="10"/>
        <v>50</v>
      </c>
      <c r="G62" s="20" t="str">
        <f t="shared" si="15"/>
        <v/>
      </c>
      <c r="H62" s="20">
        <f t="shared" si="16"/>
        <v>120</v>
      </c>
      <c r="I62" s="20" t="str">
        <f t="shared" si="17"/>
        <v/>
      </c>
      <c r="J62" s="5"/>
      <c r="K62" s="5">
        <f t="shared" si="11"/>
        <v>50</v>
      </c>
      <c r="L62" s="20" t="str">
        <f t="shared" si="18"/>
        <v/>
      </c>
      <c r="M62" s="20" t="str">
        <f t="shared" si="19"/>
        <v/>
      </c>
      <c r="N62" s="20" t="str">
        <f t="shared" si="20"/>
        <v/>
      </c>
      <c r="O62" s="5"/>
      <c r="P62" s="5"/>
      <c r="Q62" s="5"/>
    </row>
    <row r="63" spans="1:17" x14ac:dyDescent="0.25">
      <c r="A63" s="5">
        <f t="shared" si="9"/>
        <v>51</v>
      </c>
      <c r="B63" s="20" t="str">
        <f t="shared" si="12"/>
        <v/>
      </c>
      <c r="C63" s="20">
        <f t="shared" si="13"/>
        <v>120</v>
      </c>
      <c r="D63" s="20" t="str">
        <f t="shared" si="14"/>
        <v/>
      </c>
      <c r="E63" s="5"/>
      <c r="F63" s="5">
        <f t="shared" si="10"/>
        <v>51</v>
      </c>
      <c r="G63" s="20" t="str">
        <f t="shared" si="15"/>
        <v/>
      </c>
      <c r="H63" s="20">
        <f t="shared" si="16"/>
        <v>120</v>
      </c>
      <c r="I63" s="20" t="str">
        <f t="shared" si="17"/>
        <v/>
      </c>
      <c r="J63" s="5"/>
      <c r="K63" s="5">
        <f t="shared" si="11"/>
        <v>51</v>
      </c>
      <c r="L63" s="20" t="str">
        <f t="shared" si="18"/>
        <v/>
      </c>
      <c r="M63" s="20" t="str">
        <f t="shared" si="19"/>
        <v/>
      </c>
      <c r="N63" s="20" t="str">
        <f t="shared" si="20"/>
        <v/>
      </c>
      <c r="O63" s="5"/>
      <c r="P63" s="5"/>
      <c r="Q63" s="5"/>
    </row>
    <row r="64" spans="1:17" x14ac:dyDescent="0.25">
      <c r="A64" s="5">
        <f t="shared" si="9"/>
        <v>52</v>
      </c>
      <c r="B64" s="20" t="str">
        <f t="shared" si="12"/>
        <v/>
      </c>
      <c r="C64" s="20">
        <f t="shared" si="13"/>
        <v>120</v>
      </c>
      <c r="D64" s="20" t="str">
        <f t="shared" si="14"/>
        <v/>
      </c>
      <c r="E64" s="5"/>
      <c r="F64" s="5">
        <f t="shared" si="10"/>
        <v>52</v>
      </c>
      <c r="G64" s="20" t="str">
        <f t="shared" si="15"/>
        <v/>
      </c>
      <c r="H64" s="20">
        <f t="shared" si="16"/>
        <v>120</v>
      </c>
      <c r="I64" s="20" t="str">
        <f t="shared" si="17"/>
        <v/>
      </c>
      <c r="J64" s="5"/>
      <c r="K64" s="5">
        <f t="shared" si="11"/>
        <v>52</v>
      </c>
      <c r="L64" s="20" t="str">
        <f t="shared" si="18"/>
        <v/>
      </c>
      <c r="M64" s="20" t="str">
        <f t="shared" si="19"/>
        <v/>
      </c>
      <c r="N64" s="20" t="str">
        <f t="shared" si="20"/>
        <v/>
      </c>
      <c r="O64" s="5"/>
      <c r="P64" s="5"/>
      <c r="Q64" s="5"/>
    </row>
    <row r="65" spans="1:17" x14ac:dyDescent="0.25">
      <c r="A65" s="5">
        <f t="shared" si="9"/>
        <v>53</v>
      </c>
      <c r="B65" s="20" t="str">
        <f t="shared" si="12"/>
        <v/>
      </c>
      <c r="C65" s="20">
        <f t="shared" si="13"/>
        <v>120</v>
      </c>
      <c r="D65" s="20" t="str">
        <f t="shared" si="14"/>
        <v/>
      </c>
      <c r="E65" s="5"/>
      <c r="F65" s="5">
        <f t="shared" si="10"/>
        <v>53</v>
      </c>
      <c r="G65" s="20" t="str">
        <f t="shared" si="15"/>
        <v/>
      </c>
      <c r="H65" s="20">
        <f t="shared" si="16"/>
        <v>120</v>
      </c>
      <c r="I65" s="20" t="str">
        <f t="shared" si="17"/>
        <v/>
      </c>
      <c r="J65" s="5"/>
      <c r="K65" s="5">
        <f t="shared" si="11"/>
        <v>53</v>
      </c>
      <c r="L65" s="20" t="str">
        <f t="shared" si="18"/>
        <v/>
      </c>
      <c r="M65" s="20" t="str">
        <f t="shared" si="19"/>
        <v/>
      </c>
      <c r="N65" s="20" t="str">
        <f t="shared" si="20"/>
        <v/>
      </c>
      <c r="O65" s="5"/>
      <c r="P65" s="5"/>
      <c r="Q65" s="5"/>
    </row>
    <row r="66" spans="1:17" x14ac:dyDescent="0.25">
      <c r="A66" s="5">
        <f t="shared" si="9"/>
        <v>54</v>
      </c>
      <c r="B66" s="20" t="str">
        <f t="shared" si="12"/>
        <v/>
      </c>
      <c r="C66" s="20">
        <f t="shared" si="13"/>
        <v>120</v>
      </c>
      <c r="D66" s="20" t="str">
        <f t="shared" si="14"/>
        <v/>
      </c>
      <c r="E66" s="5"/>
      <c r="F66" s="5">
        <f t="shared" si="10"/>
        <v>54</v>
      </c>
      <c r="G66" s="20" t="str">
        <f t="shared" si="15"/>
        <v/>
      </c>
      <c r="H66" s="20">
        <f t="shared" si="16"/>
        <v>120</v>
      </c>
      <c r="I66" s="20" t="str">
        <f t="shared" si="17"/>
        <v/>
      </c>
      <c r="J66" s="5"/>
      <c r="K66" s="5">
        <f t="shared" si="11"/>
        <v>54</v>
      </c>
      <c r="L66" s="20" t="str">
        <f t="shared" si="18"/>
        <v/>
      </c>
      <c r="M66" s="20" t="str">
        <f t="shared" si="19"/>
        <v/>
      </c>
      <c r="N66" s="20" t="str">
        <f t="shared" si="20"/>
        <v/>
      </c>
      <c r="O66" s="5"/>
      <c r="P66" s="5"/>
      <c r="Q66" s="5"/>
    </row>
    <row r="67" spans="1:17" x14ac:dyDescent="0.25">
      <c r="A67" s="5">
        <f t="shared" si="9"/>
        <v>55</v>
      </c>
      <c r="B67" s="20" t="str">
        <f t="shared" si="12"/>
        <v/>
      </c>
      <c r="C67" s="20">
        <f t="shared" si="13"/>
        <v>120</v>
      </c>
      <c r="D67" s="20" t="str">
        <f t="shared" si="14"/>
        <v/>
      </c>
      <c r="E67" s="5"/>
      <c r="F67" s="5">
        <f t="shared" si="10"/>
        <v>55</v>
      </c>
      <c r="G67" s="20" t="str">
        <f t="shared" si="15"/>
        <v/>
      </c>
      <c r="H67" s="20">
        <f t="shared" si="16"/>
        <v>120</v>
      </c>
      <c r="I67" s="20" t="str">
        <f t="shared" si="17"/>
        <v/>
      </c>
      <c r="J67" s="5"/>
      <c r="K67" s="5">
        <f t="shared" si="11"/>
        <v>55</v>
      </c>
      <c r="L67" s="20" t="str">
        <f t="shared" si="18"/>
        <v/>
      </c>
      <c r="M67" s="20" t="str">
        <f t="shared" si="19"/>
        <v/>
      </c>
      <c r="N67" s="20" t="str">
        <f t="shared" si="20"/>
        <v/>
      </c>
      <c r="O67" s="5"/>
      <c r="P67" s="5"/>
      <c r="Q67" s="5"/>
    </row>
    <row r="68" spans="1:17" x14ac:dyDescent="0.25">
      <c r="A68" s="5">
        <f t="shared" si="9"/>
        <v>56</v>
      </c>
      <c r="B68" s="20" t="str">
        <f t="shared" si="12"/>
        <v/>
      </c>
      <c r="C68" s="20">
        <f t="shared" si="13"/>
        <v>120</v>
      </c>
      <c r="D68" s="20" t="str">
        <f t="shared" si="14"/>
        <v/>
      </c>
      <c r="E68" s="5"/>
      <c r="F68" s="5">
        <f t="shared" si="10"/>
        <v>56</v>
      </c>
      <c r="G68" s="20" t="str">
        <f t="shared" si="15"/>
        <v/>
      </c>
      <c r="H68" s="20">
        <f t="shared" si="16"/>
        <v>120</v>
      </c>
      <c r="I68" s="20" t="str">
        <f t="shared" si="17"/>
        <v/>
      </c>
      <c r="J68" s="5"/>
      <c r="K68" s="5">
        <f t="shared" si="11"/>
        <v>56</v>
      </c>
      <c r="L68" s="20" t="str">
        <f t="shared" si="18"/>
        <v/>
      </c>
      <c r="M68" s="20" t="str">
        <f t="shared" si="19"/>
        <v/>
      </c>
      <c r="N68" s="20" t="str">
        <f t="shared" si="20"/>
        <v/>
      </c>
      <c r="O68" s="5"/>
      <c r="P68" s="5"/>
      <c r="Q68" s="5"/>
    </row>
    <row r="69" spans="1:17" x14ac:dyDescent="0.25">
      <c r="A69" s="5">
        <f t="shared" si="9"/>
        <v>57</v>
      </c>
      <c r="B69" s="20" t="str">
        <f t="shared" si="12"/>
        <v/>
      </c>
      <c r="C69" s="20">
        <f t="shared" si="13"/>
        <v>120</v>
      </c>
      <c r="D69" s="20" t="str">
        <f t="shared" si="14"/>
        <v/>
      </c>
      <c r="E69" s="5"/>
      <c r="F69" s="5">
        <f t="shared" si="10"/>
        <v>57</v>
      </c>
      <c r="G69" s="20" t="str">
        <f t="shared" si="15"/>
        <v/>
      </c>
      <c r="H69" s="20">
        <f t="shared" si="16"/>
        <v>120</v>
      </c>
      <c r="I69" s="20" t="str">
        <f t="shared" si="17"/>
        <v/>
      </c>
      <c r="J69" s="5"/>
      <c r="K69" s="5">
        <f t="shared" si="11"/>
        <v>57</v>
      </c>
      <c r="L69" s="20" t="str">
        <f t="shared" si="18"/>
        <v/>
      </c>
      <c r="M69" s="20" t="str">
        <f t="shared" si="19"/>
        <v/>
      </c>
      <c r="N69" s="20" t="str">
        <f t="shared" si="20"/>
        <v/>
      </c>
      <c r="O69" s="5"/>
      <c r="P69" s="5"/>
      <c r="Q69" s="5"/>
    </row>
    <row r="70" spans="1:17" x14ac:dyDescent="0.25">
      <c r="A70" s="5">
        <f t="shared" si="9"/>
        <v>58</v>
      </c>
      <c r="B70" s="20" t="str">
        <f t="shared" si="12"/>
        <v/>
      </c>
      <c r="C70" s="20">
        <f t="shared" si="13"/>
        <v>120</v>
      </c>
      <c r="D70" s="20" t="str">
        <f t="shared" si="14"/>
        <v/>
      </c>
      <c r="E70" s="5"/>
      <c r="F70" s="5">
        <f t="shared" si="10"/>
        <v>58</v>
      </c>
      <c r="G70" s="20" t="str">
        <f t="shared" si="15"/>
        <v/>
      </c>
      <c r="H70" s="20">
        <f t="shared" si="16"/>
        <v>120</v>
      </c>
      <c r="I70" s="20" t="str">
        <f t="shared" si="17"/>
        <v/>
      </c>
      <c r="J70" s="5"/>
      <c r="K70" s="5">
        <f t="shared" si="11"/>
        <v>58</v>
      </c>
      <c r="L70" s="20" t="str">
        <f t="shared" si="18"/>
        <v/>
      </c>
      <c r="M70" s="20" t="str">
        <f t="shared" si="19"/>
        <v/>
      </c>
      <c r="N70" s="20" t="str">
        <f t="shared" si="20"/>
        <v/>
      </c>
      <c r="O70" s="5"/>
      <c r="P70" s="5"/>
      <c r="Q70" s="5"/>
    </row>
    <row r="71" spans="1:17" x14ac:dyDescent="0.25">
      <c r="A71" s="5">
        <f t="shared" si="9"/>
        <v>59</v>
      </c>
      <c r="B71" s="20" t="str">
        <f t="shared" si="12"/>
        <v/>
      </c>
      <c r="C71" s="20">
        <f t="shared" si="13"/>
        <v>120</v>
      </c>
      <c r="D71" s="20" t="str">
        <f t="shared" si="14"/>
        <v/>
      </c>
      <c r="E71" s="5"/>
      <c r="F71" s="5">
        <f t="shared" si="10"/>
        <v>59</v>
      </c>
      <c r="G71" s="20" t="str">
        <f t="shared" si="15"/>
        <v/>
      </c>
      <c r="H71" s="20">
        <f t="shared" si="16"/>
        <v>120</v>
      </c>
      <c r="I71" s="20" t="str">
        <f t="shared" si="17"/>
        <v/>
      </c>
      <c r="J71" s="5"/>
      <c r="K71" s="5">
        <f t="shared" si="11"/>
        <v>59</v>
      </c>
      <c r="L71" s="20" t="str">
        <f t="shared" si="18"/>
        <v/>
      </c>
      <c r="M71" s="20" t="str">
        <f t="shared" si="19"/>
        <v/>
      </c>
      <c r="N71" s="20" t="str">
        <f t="shared" si="20"/>
        <v/>
      </c>
      <c r="O71" s="5"/>
      <c r="P71" s="5"/>
      <c r="Q71" s="5"/>
    </row>
    <row r="72" spans="1:17" x14ac:dyDescent="0.25">
      <c r="A72" s="5">
        <f t="shared" si="9"/>
        <v>60</v>
      </c>
      <c r="B72" s="20" t="str">
        <f t="shared" si="12"/>
        <v/>
      </c>
      <c r="C72" s="20">
        <f t="shared" si="13"/>
        <v>120</v>
      </c>
      <c r="D72" s="20" t="str">
        <f t="shared" si="14"/>
        <v/>
      </c>
      <c r="E72" s="5"/>
      <c r="F72" s="5">
        <f t="shared" si="10"/>
        <v>60</v>
      </c>
      <c r="G72" s="20" t="str">
        <f t="shared" si="15"/>
        <v/>
      </c>
      <c r="H72" s="20">
        <f t="shared" si="16"/>
        <v>120</v>
      </c>
      <c r="I72" s="20" t="str">
        <f t="shared" si="17"/>
        <v/>
      </c>
      <c r="J72" s="5"/>
      <c r="K72" s="5">
        <f t="shared" si="11"/>
        <v>60</v>
      </c>
      <c r="L72" s="20" t="str">
        <f t="shared" si="18"/>
        <v/>
      </c>
      <c r="M72" s="20" t="str">
        <f t="shared" si="19"/>
        <v/>
      </c>
      <c r="N72" s="20" t="str">
        <f t="shared" si="20"/>
        <v/>
      </c>
      <c r="O72" s="5"/>
      <c r="P72" s="5"/>
      <c r="Q72" s="5"/>
    </row>
    <row r="73" spans="1:17" x14ac:dyDescent="0.25">
      <c r="A73" s="5">
        <f t="shared" si="9"/>
        <v>61</v>
      </c>
      <c r="B73" s="20" t="str">
        <f t="shared" si="12"/>
        <v/>
      </c>
      <c r="C73" s="20">
        <f t="shared" si="13"/>
        <v>120</v>
      </c>
      <c r="D73" s="20" t="str">
        <f t="shared" si="14"/>
        <v/>
      </c>
      <c r="E73" s="5"/>
      <c r="F73" s="5">
        <f t="shared" si="10"/>
        <v>61</v>
      </c>
      <c r="G73" s="20" t="str">
        <f t="shared" si="15"/>
        <v/>
      </c>
      <c r="H73" s="20">
        <f t="shared" si="16"/>
        <v>120</v>
      </c>
      <c r="I73" s="20" t="str">
        <f t="shared" si="17"/>
        <v/>
      </c>
      <c r="J73" s="5"/>
      <c r="K73" s="5">
        <f t="shared" si="11"/>
        <v>61</v>
      </c>
      <c r="L73" s="20" t="str">
        <f t="shared" si="18"/>
        <v/>
      </c>
      <c r="M73" s="20" t="str">
        <f t="shared" si="19"/>
        <v/>
      </c>
      <c r="N73" s="20" t="str">
        <f t="shared" si="20"/>
        <v/>
      </c>
      <c r="O73" s="5"/>
      <c r="P73" s="5"/>
      <c r="Q73" s="5"/>
    </row>
    <row r="74" spans="1:17" x14ac:dyDescent="0.25">
      <c r="A74" s="5">
        <f t="shared" si="9"/>
        <v>62</v>
      </c>
      <c r="B74" s="20" t="str">
        <f t="shared" si="12"/>
        <v/>
      </c>
      <c r="C74" s="20">
        <f t="shared" si="13"/>
        <v>120</v>
      </c>
      <c r="D74" s="20" t="str">
        <f t="shared" si="14"/>
        <v/>
      </c>
      <c r="E74" s="5"/>
      <c r="F74" s="5">
        <f t="shared" si="10"/>
        <v>62</v>
      </c>
      <c r="G74" s="20" t="str">
        <f t="shared" si="15"/>
        <v/>
      </c>
      <c r="H74" s="20">
        <f t="shared" si="16"/>
        <v>120</v>
      </c>
      <c r="I74" s="20" t="str">
        <f t="shared" si="17"/>
        <v/>
      </c>
      <c r="J74" s="5"/>
      <c r="K74" s="5">
        <f t="shared" si="11"/>
        <v>62</v>
      </c>
      <c r="L74" s="20" t="str">
        <f t="shared" si="18"/>
        <v/>
      </c>
      <c r="M74" s="20" t="str">
        <f t="shared" si="19"/>
        <v/>
      </c>
      <c r="N74" s="20" t="str">
        <f t="shared" si="20"/>
        <v/>
      </c>
      <c r="O74" s="5"/>
      <c r="P74" s="5"/>
      <c r="Q74" s="5"/>
    </row>
    <row r="75" spans="1:17" x14ac:dyDescent="0.25">
      <c r="A75" s="5">
        <f t="shared" si="9"/>
        <v>63</v>
      </c>
      <c r="B75" s="20" t="str">
        <f t="shared" si="12"/>
        <v/>
      </c>
      <c r="C75" s="20">
        <f t="shared" si="13"/>
        <v>120</v>
      </c>
      <c r="D75" s="20" t="str">
        <f t="shared" si="14"/>
        <v/>
      </c>
      <c r="E75" s="5"/>
      <c r="F75" s="5">
        <f t="shared" si="10"/>
        <v>63</v>
      </c>
      <c r="G75" s="20" t="str">
        <f t="shared" si="15"/>
        <v/>
      </c>
      <c r="H75" s="20">
        <f t="shared" si="16"/>
        <v>120</v>
      </c>
      <c r="I75" s="20" t="str">
        <f t="shared" si="17"/>
        <v/>
      </c>
      <c r="J75" s="5"/>
      <c r="K75" s="5">
        <f t="shared" si="11"/>
        <v>63</v>
      </c>
      <c r="L75" s="20" t="str">
        <f t="shared" si="18"/>
        <v/>
      </c>
      <c r="M75" s="20" t="str">
        <f t="shared" si="19"/>
        <v/>
      </c>
      <c r="N75" s="20" t="str">
        <f t="shared" si="20"/>
        <v/>
      </c>
      <c r="O75" s="5"/>
      <c r="P75" s="5"/>
      <c r="Q75" s="5"/>
    </row>
    <row r="76" spans="1:17" x14ac:dyDescent="0.25">
      <c r="A76" s="5">
        <f t="shared" si="9"/>
        <v>64</v>
      </c>
      <c r="B76" s="20" t="str">
        <f t="shared" si="12"/>
        <v/>
      </c>
      <c r="C76" s="20">
        <f t="shared" si="13"/>
        <v>120</v>
      </c>
      <c r="D76" s="20" t="str">
        <f t="shared" si="14"/>
        <v/>
      </c>
      <c r="E76" s="5"/>
      <c r="F76" s="5">
        <f t="shared" si="10"/>
        <v>64</v>
      </c>
      <c r="G76" s="20" t="str">
        <f t="shared" si="15"/>
        <v/>
      </c>
      <c r="H76" s="20">
        <f t="shared" si="16"/>
        <v>120</v>
      </c>
      <c r="I76" s="20" t="str">
        <f t="shared" si="17"/>
        <v/>
      </c>
      <c r="J76" s="5"/>
      <c r="K76" s="5">
        <f t="shared" si="11"/>
        <v>64</v>
      </c>
      <c r="L76" s="20" t="str">
        <f t="shared" si="18"/>
        <v/>
      </c>
      <c r="M76" s="20" t="str">
        <f t="shared" si="19"/>
        <v/>
      </c>
      <c r="N76" s="20" t="str">
        <f t="shared" si="20"/>
        <v/>
      </c>
      <c r="O76" s="5"/>
      <c r="P76" s="5"/>
      <c r="Q76" s="5"/>
    </row>
    <row r="77" spans="1:17" x14ac:dyDescent="0.25">
      <c r="A77" s="5">
        <f t="shared" si="9"/>
        <v>65</v>
      </c>
      <c r="B77" s="20" t="str">
        <f t="shared" ref="B77:B112" si="21">IF(OR($B$10=$A77,$B$10&gt;$A77),$B$9,"")</f>
        <v/>
      </c>
      <c r="C77" s="20">
        <f t="shared" ref="C77:C112" si="22">IF(OR($C$10=$A77,$C$10&gt;$A77),$C$9,"")</f>
        <v>120</v>
      </c>
      <c r="D77" s="20" t="str">
        <f t="shared" ref="D77:D112" si="23">IF(OR($D$10=$A77,$D$10&gt;$A77),$D$9,"")</f>
        <v/>
      </c>
      <c r="E77" s="5"/>
      <c r="F77" s="5">
        <f t="shared" si="10"/>
        <v>65</v>
      </c>
      <c r="G77" s="20" t="str">
        <f t="shared" ref="G77:G112" si="24">IF(OR($G$10=$A77,$G$10&gt;$A77),$G$9,"")</f>
        <v/>
      </c>
      <c r="H77" s="20">
        <f t="shared" ref="H77:H112" si="25">IF(OR($H$10=$A77,$H$10&gt;$A77),$H$9,"")</f>
        <v>120</v>
      </c>
      <c r="I77" s="20" t="str">
        <f t="shared" ref="I77:I112" si="26">IF(OR($I$10=$A77,$I$10&gt;$A77),$I$9,"")</f>
        <v/>
      </c>
      <c r="J77" s="5"/>
      <c r="K77" s="5">
        <f t="shared" si="11"/>
        <v>65</v>
      </c>
      <c r="L77" s="20" t="str">
        <f t="shared" ref="L77:L112" si="27">IF(OR($L$10=$A77,$L$10&gt;$A77),$L$9,"")</f>
        <v/>
      </c>
      <c r="M77" s="20" t="str">
        <f t="shared" ref="M77:M112" si="28">IF(OR($M$10=$A77,$M$10&gt;$A77),$M$9,"")</f>
        <v/>
      </c>
      <c r="N77" s="20" t="str">
        <f t="shared" ref="N77:N112" si="29">IF(OR($N$10=$A77,$N$10&gt;$A77),$N$9,"")</f>
        <v/>
      </c>
      <c r="O77" s="5"/>
      <c r="P77" s="5"/>
      <c r="Q77" s="5"/>
    </row>
    <row r="78" spans="1:17" x14ac:dyDescent="0.25">
      <c r="A78" s="5">
        <f t="shared" si="9"/>
        <v>66</v>
      </c>
      <c r="B78" s="20" t="str">
        <f t="shared" si="21"/>
        <v/>
      </c>
      <c r="C78" s="20">
        <f t="shared" si="22"/>
        <v>120</v>
      </c>
      <c r="D78" s="20" t="str">
        <f t="shared" si="23"/>
        <v/>
      </c>
      <c r="E78" s="5"/>
      <c r="F78" s="5">
        <f t="shared" si="10"/>
        <v>66</v>
      </c>
      <c r="G78" s="20" t="str">
        <f t="shared" si="24"/>
        <v/>
      </c>
      <c r="H78" s="20">
        <f t="shared" si="25"/>
        <v>120</v>
      </c>
      <c r="I78" s="20" t="str">
        <f t="shared" si="26"/>
        <v/>
      </c>
      <c r="J78" s="5"/>
      <c r="K78" s="5">
        <f t="shared" si="11"/>
        <v>66</v>
      </c>
      <c r="L78" s="20" t="str">
        <f t="shared" si="27"/>
        <v/>
      </c>
      <c r="M78" s="20" t="str">
        <f t="shared" si="28"/>
        <v/>
      </c>
      <c r="N78" s="20" t="str">
        <f t="shared" si="29"/>
        <v/>
      </c>
      <c r="O78" s="5"/>
      <c r="P78" s="5"/>
      <c r="Q78" s="5"/>
    </row>
    <row r="79" spans="1:17" x14ac:dyDescent="0.25">
      <c r="A79" s="5">
        <f t="shared" ref="A79:A112" si="30">A78+1</f>
        <v>67</v>
      </c>
      <c r="B79" s="20" t="str">
        <f t="shared" si="21"/>
        <v/>
      </c>
      <c r="C79" s="20">
        <f t="shared" si="22"/>
        <v>120</v>
      </c>
      <c r="D79" s="20" t="str">
        <f t="shared" si="23"/>
        <v/>
      </c>
      <c r="E79" s="5"/>
      <c r="F79" s="5">
        <f t="shared" ref="F79:F112" si="31">F78+1</f>
        <v>67</v>
      </c>
      <c r="G79" s="20" t="str">
        <f t="shared" si="24"/>
        <v/>
      </c>
      <c r="H79" s="20">
        <f t="shared" si="25"/>
        <v>120</v>
      </c>
      <c r="I79" s="20" t="str">
        <f t="shared" si="26"/>
        <v/>
      </c>
      <c r="J79" s="5"/>
      <c r="K79" s="5">
        <f t="shared" ref="K79:K112" si="32">K78+1</f>
        <v>67</v>
      </c>
      <c r="L79" s="20" t="str">
        <f t="shared" si="27"/>
        <v/>
      </c>
      <c r="M79" s="20" t="str">
        <f t="shared" si="28"/>
        <v/>
      </c>
      <c r="N79" s="20" t="str">
        <f t="shared" si="29"/>
        <v/>
      </c>
      <c r="O79" s="5"/>
      <c r="P79" s="5"/>
      <c r="Q79" s="5"/>
    </row>
    <row r="80" spans="1:17" x14ac:dyDescent="0.25">
      <c r="A80" s="5">
        <f t="shared" si="30"/>
        <v>68</v>
      </c>
      <c r="B80" s="20" t="str">
        <f t="shared" si="21"/>
        <v/>
      </c>
      <c r="C80" s="20">
        <f t="shared" si="22"/>
        <v>120</v>
      </c>
      <c r="D80" s="20" t="str">
        <f t="shared" si="23"/>
        <v/>
      </c>
      <c r="E80" s="5"/>
      <c r="F80" s="5">
        <f t="shared" si="31"/>
        <v>68</v>
      </c>
      <c r="G80" s="20" t="str">
        <f t="shared" si="24"/>
        <v/>
      </c>
      <c r="H80" s="20">
        <f t="shared" si="25"/>
        <v>120</v>
      </c>
      <c r="I80" s="20" t="str">
        <f t="shared" si="26"/>
        <v/>
      </c>
      <c r="J80" s="5"/>
      <c r="K80" s="5">
        <f t="shared" si="32"/>
        <v>68</v>
      </c>
      <c r="L80" s="20" t="str">
        <f t="shared" si="27"/>
        <v/>
      </c>
      <c r="M80" s="20" t="str">
        <f t="shared" si="28"/>
        <v/>
      </c>
      <c r="N80" s="20" t="str">
        <f t="shared" si="29"/>
        <v/>
      </c>
      <c r="O80" s="5"/>
      <c r="P80" s="5"/>
      <c r="Q80" s="5"/>
    </row>
    <row r="81" spans="1:17" x14ac:dyDescent="0.25">
      <c r="A81" s="5">
        <f t="shared" si="30"/>
        <v>69</v>
      </c>
      <c r="B81" s="20" t="str">
        <f t="shared" si="21"/>
        <v/>
      </c>
      <c r="C81" s="20">
        <f t="shared" si="22"/>
        <v>120</v>
      </c>
      <c r="D81" s="20" t="str">
        <f t="shared" si="23"/>
        <v/>
      </c>
      <c r="E81" s="5"/>
      <c r="F81" s="5">
        <f t="shared" si="31"/>
        <v>69</v>
      </c>
      <c r="G81" s="20" t="str">
        <f t="shared" si="24"/>
        <v/>
      </c>
      <c r="H81" s="20">
        <f t="shared" si="25"/>
        <v>120</v>
      </c>
      <c r="I81" s="20" t="str">
        <f t="shared" si="26"/>
        <v/>
      </c>
      <c r="J81" s="5"/>
      <c r="K81" s="5">
        <f t="shared" si="32"/>
        <v>69</v>
      </c>
      <c r="L81" s="20" t="str">
        <f t="shared" si="27"/>
        <v/>
      </c>
      <c r="M81" s="20" t="str">
        <f t="shared" si="28"/>
        <v/>
      </c>
      <c r="N81" s="20" t="str">
        <f t="shared" si="29"/>
        <v/>
      </c>
      <c r="O81" s="5"/>
      <c r="P81" s="5"/>
      <c r="Q81" s="5"/>
    </row>
    <row r="82" spans="1:17" x14ac:dyDescent="0.25">
      <c r="A82" s="5">
        <f t="shared" si="30"/>
        <v>70</v>
      </c>
      <c r="B82" s="20" t="str">
        <f t="shared" si="21"/>
        <v/>
      </c>
      <c r="C82" s="20">
        <f t="shared" si="22"/>
        <v>120</v>
      </c>
      <c r="D82" s="20" t="str">
        <f t="shared" si="23"/>
        <v/>
      </c>
      <c r="E82" s="5"/>
      <c r="F82" s="5">
        <f t="shared" si="31"/>
        <v>70</v>
      </c>
      <c r="G82" s="20" t="str">
        <f t="shared" si="24"/>
        <v/>
      </c>
      <c r="H82" s="20">
        <f t="shared" si="25"/>
        <v>120</v>
      </c>
      <c r="I82" s="20" t="str">
        <f t="shared" si="26"/>
        <v/>
      </c>
      <c r="J82" s="5"/>
      <c r="K82" s="5">
        <f t="shared" si="32"/>
        <v>70</v>
      </c>
      <c r="L82" s="20" t="str">
        <f t="shared" si="27"/>
        <v/>
      </c>
      <c r="M82" s="20" t="str">
        <f t="shared" si="28"/>
        <v/>
      </c>
      <c r="N82" s="20" t="str">
        <f t="shared" si="29"/>
        <v/>
      </c>
      <c r="O82" s="5"/>
      <c r="P82" s="5"/>
      <c r="Q82" s="5"/>
    </row>
    <row r="83" spans="1:17" x14ac:dyDescent="0.25">
      <c r="A83" s="5">
        <f t="shared" si="30"/>
        <v>71</v>
      </c>
      <c r="B83" s="20" t="str">
        <f t="shared" si="21"/>
        <v/>
      </c>
      <c r="C83" s="20">
        <f t="shared" si="22"/>
        <v>120</v>
      </c>
      <c r="D83" s="20" t="str">
        <f t="shared" si="23"/>
        <v/>
      </c>
      <c r="E83" s="5"/>
      <c r="F83" s="5">
        <f t="shared" si="31"/>
        <v>71</v>
      </c>
      <c r="G83" s="20" t="str">
        <f t="shared" si="24"/>
        <v/>
      </c>
      <c r="H83" s="20">
        <f t="shared" si="25"/>
        <v>120</v>
      </c>
      <c r="I83" s="20" t="str">
        <f t="shared" si="26"/>
        <v/>
      </c>
      <c r="J83" s="5"/>
      <c r="K83" s="5">
        <f t="shared" si="32"/>
        <v>71</v>
      </c>
      <c r="L83" s="20" t="str">
        <f t="shared" si="27"/>
        <v/>
      </c>
      <c r="M83" s="20" t="str">
        <f t="shared" si="28"/>
        <v/>
      </c>
      <c r="N83" s="20" t="str">
        <f t="shared" si="29"/>
        <v/>
      </c>
      <c r="O83" s="5"/>
      <c r="P83" s="5"/>
      <c r="Q83" s="5"/>
    </row>
    <row r="84" spans="1:17" x14ac:dyDescent="0.25">
      <c r="A84" s="5">
        <f t="shared" si="30"/>
        <v>72</v>
      </c>
      <c r="B84" s="20" t="str">
        <f t="shared" si="21"/>
        <v/>
      </c>
      <c r="C84" s="20">
        <f t="shared" si="22"/>
        <v>120</v>
      </c>
      <c r="D84" s="20" t="str">
        <f t="shared" si="23"/>
        <v/>
      </c>
      <c r="E84" s="5"/>
      <c r="F84" s="5">
        <f t="shared" si="31"/>
        <v>72</v>
      </c>
      <c r="G84" s="20" t="str">
        <f t="shared" si="24"/>
        <v/>
      </c>
      <c r="H84" s="20">
        <f t="shared" si="25"/>
        <v>120</v>
      </c>
      <c r="I84" s="20" t="str">
        <f t="shared" si="26"/>
        <v/>
      </c>
      <c r="J84" s="5"/>
      <c r="K84" s="5">
        <f t="shared" si="32"/>
        <v>72</v>
      </c>
      <c r="L84" s="20" t="str">
        <f t="shared" si="27"/>
        <v/>
      </c>
      <c r="M84" s="20" t="str">
        <f t="shared" si="28"/>
        <v/>
      </c>
      <c r="N84" s="20" t="str">
        <f t="shared" si="29"/>
        <v/>
      </c>
      <c r="O84" s="5"/>
      <c r="P84" s="5"/>
      <c r="Q84" s="5"/>
    </row>
    <row r="85" spans="1:17" x14ac:dyDescent="0.25">
      <c r="A85" s="5">
        <f t="shared" si="30"/>
        <v>73</v>
      </c>
      <c r="B85" s="20" t="str">
        <f t="shared" si="21"/>
        <v/>
      </c>
      <c r="C85" s="20">
        <f t="shared" si="22"/>
        <v>120</v>
      </c>
      <c r="D85" s="20" t="str">
        <f t="shared" si="23"/>
        <v/>
      </c>
      <c r="E85" s="5"/>
      <c r="F85" s="5">
        <f t="shared" si="31"/>
        <v>73</v>
      </c>
      <c r="G85" s="20" t="str">
        <f t="shared" si="24"/>
        <v/>
      </c>
      <c r="H85" s="20">
        <f t="shared" si="25"/>
        <v>120</v>
      </c>
      <c r="I85" s="20" t="str">
        <f t="shared" si="26"/>
        <v/>
      </c>
      <c r="J85" s="5"/>
      <c r="K85" s="5">
        <f t="shared" si="32"/>
        <v>73</v>
      </c>
      <c r="L85" s="20" t="str">
        <f t="shared" si="27"/>
        <v/>
      </c>
      <c r="M85" s="20" t="str">
        <f t="shared" si="28"/>
        <v/>
      </c>
      <c r="N85" s="20" t="str">
        <f t="shared" si="29"/>
        <v/>
      </c>
      <c r="O85" s="5"/>
      <c r="P85" s="5"/>
      <c r="Q85" s="5"/>
    </row>
    <row r="86" spans="1:17" x14ac:dyDescent="0.25">
      <c r="A86" s="5">
        <f t="shared" si="30"/>
        <v>74</v>
      </c>
      <c r="B86" s="20" t="str">
        <f t="shared" si="21"/>
        <v/>
      </c>
      <c r="C86" s="20">
        <f t="shared" si="22"/>
        <v>120</v>
      </c>
      <c r="D86" s="20" t="str">
        <f t="shared" si="23"/>
        <v/>
      </c>
      <c r="E86" s="5"/>
      <c r="F86" s="5">
        <f t="shared" si="31"/>
        <v>74</v>
      </c>
      <c r="G86" s="20" t="str">
        <f t="shared" si="24"/>
        <v/>
      </c>
      <c r="H86" s="20">
        <f t="shared" si="25"/>
        <v>120</v>
      </c>
      <c r="I86" s="20" t="str">
        <f t="shared" si="26"/>
        <v/>
      </c>
      <c r="J86" s="5"/>
      <c r="K86" s="5">
        <f t="shared" si="32"/>
        <v>74</v>
      </c>
      <c r="L86" s="20" t="str">
        <f t="shared" si="27"/>
        <v/>
      </c>
      <c r="M86" s="20" t="str">
        <f t="shared" si="28"/>
        <v/>
      </c>
      <c r="N86" s="20" t="str">
        <f t="shared" si="29"/>
        <v/>
      </c>
      <c r="O86" s="5"/>
      <c r="P86" s="5"/>
      <c r="Q86" s="5"/>
    </row>
    <row r="87" spans="1:17" x14ac:dyDescent="0.25">
      <c r="A87" s="5">
        <f t="shared" si="30"/>
        <v>75</v>
      </c>
      <c r="B87" s="20" t="str">
        <f t="shared" si="21"/>
        <v/>
      </c>
      <c r="C87" s="20">
        <f t="shared" si="22"/>
        <v>120</v>
      </c>
      <c r="D87" s="20" t="str">
        <f t="shared" si="23"/>
        <v/>
      </c>
      <c r="E87" s="5"/>
      <c r="F87" s="5">
        <f t="shared" si="31"/>
        <v>75</v>
      </c>
      <c r="G87" s="20" t="str">
        <f t="shared" si="24"/>
        <v/>
      </c>
      <c r="H87" s="20">
        <f t="shared" si="25"/>
        <v>120</v>
      </c>
      <c r="I87" s="20" t="str">
        <f t="shared" si="26"/>
        <v/>
      </c>
      <c r="J87" s="5"/>
      <c r="K87" s="5">
        <f t="shared" si="32"/>
        <v>75</v>
      </c>
      <c r="L87" s="20" t="str">
        <f t="shared" si="27"/>
        <v/>
      </c>
      <c r="M87" s="20" t="str">
        <f t="shared" si="28"/>
        <v/>
      </c>
      <c r="N87" s="20" t="str">
        <f t="shared" si="29"/>
        <v/>
      </c>
      <c r="O87" s="5"/>
      <c r="P87" s="5"/>
      <c r="Q87" s="5"/>
    </row>
    <row r="88" spans="1:17" x14ac:dyDescent="0.25">
      <c r="A88" s="5">
        <f t="shared" si="30"/>
        <v>76</v>
      </c>
      <c r="B88" s="20" t="str">
        <f t="shared" si="21"/>
        <v/>
      </c>
      <c r="C88" s="20">
        <f t="shared" si="22"/>
        <v>120</v>
      </c>
      <c r="D88" s="20" t="str">
        <f t="shared" si="23"/>
        <v/>
      </c>
      <c r="E88" s="5"/>
      <c r="F88" s="5">
        <f t="shared" si="31"/>
        <v>76</v>
      </c>
      <c r="G88" s="20" t="str">
        <f t="shared" si="24"/>
        <v/>
      </c>
      <c r="H88" s="20">
        <f t="shared" si="25"/>
        <v>120</v>
      </c>
      <c r="I88" s="20" t="str">
        <f t="shared" si="26"/>
        <v/>
      </c>
      <c r="J88" s="5"/>
      <c r="K88" s="5">
        <f t="shared" si="32"/>
        <v>76</v>
      </c>
      <c r="L88" s="20" t="str">
        <f t="shared" si="27"/>
        <v/>
      </c>
      <c r="M88" s="20" t="str">
        <f t="shared" si="28"/>
        <v/>
      </c>
      <c r="N88" s="20" t="str">
        <f t="shared" si="29"/>
        <v/>
      </c>
      <c r="O88" s="5"/>
      <c r="P88" s="5"/>
      <c r="Q88" s="5"/>
    </row>
    <row r="89" spans="1:17" x14ac:dyDescent="0.25">
      <c r="A89" s="5">
        <f t="shared" si="30"/>
        <v>77</v>
      </c>
      <c r="B89" s="20" t="str">
        <f t="shared" si="21"/>
        <v/>
      </c>
      <c r="C89" s="20">
        <f t="shared" si="22"/>
        <v>120</v>
      </c>
      <c r="D89" s="20" t="str">
        <f t="shared" si="23"/>
        <v/>
      </c>
      <c r="E89" s="5"/>
      <c r="F89" s="5">
        <f t="shared" si="31"/>
        <v>77</v>
      </c>
      <c r="G89" s="20" t="str">
        <f t="shared" si="24"/>
        <v/>
      </c>
      <c r="H89" s="20">
        <f t="shared" si="25"/>
        <v>120</v>
      </c>
      <c r="I89" s="20" t="str">
        <f t="shared" si="26"/>
        <v/>
      </c>
      <c r="J89" s="5"/>
      <c r="K89" s="5">
        <f t="shared" si="32"/>
        <v>77</v>
      </c>
      <c r="L89" s="20" t="str">
        <f t="shared" si="27"/>
        <v/>
      </c>
      <c r="M89" s="20" t="str">
        <f t="shared" si="28"/>
        <v/>
      </c>
      <c r="N89" s="20" t="str">
        <f t="shared" si="29"/>
        <v/>
      </c>
      <c r="O89" s="5"/>
      <c r="P89" s="5"/>
      <c r="Q89" s="5"/>
    </row>
    <row r="90" spans="1:17" x14ac:dyDescent="0.25">
      <c r="A90" s="5">
        <f t="shared" si="30"/>
        <v>78</v>
      </c>
      <c r="B90" s="20" t="str">
        <f t="shared" si="21"/>
        <v/>
      </c>
      <c r="C90" s="20">
        <f t="shared" si="22"/>
        <v>120</v>
      </c>
      <c r="D90" s="20" t="str">
        <f t="shared" si="23"/>
        <v/>
      </c>
      <c r="E90" s="5"/>
      <c r="F90" s="5">
        <f t="shared" si="31"/>
        <v>78</v>
      </c>
      <c r="G90" s="20" t="str">
        <f t="shared" si="24"/>
        <v/>
      </c>
      <c r="H90" s="20">
        <f t="shared" si="25"/>
        <v>120</v>
      </c>
      <c r="I90" s="20" t="str">
        <f t="shared" si="26"/>
        <v/>
      </c>
      <c r="J90" s="5"/>
      <c r="K90" s="5">
        <f t="shared" si="32"/>
        <v>78</v>
      </c>
      <c r="L90" s="20" t="str">
        <f t="shared" si="27"/>
        <v/>
      </c>
      <c r="M90" s="20" t="str">
        <f t="shared" si="28"/>
        <v/>
      </c>
      <c r="N90" s="20" t="str">
        <f t="shared" si="29"/>
        <v/>
      </c>
      <c r="O90" s="5"/>
      <c r="P90" s="5"/>
      <c r="Q90" s="5"/>
    </row>
    <row r="91" spans="1:17" x14ac:dyDescent="0.25">
      <c r="A91" s="5">
        <f t="shared" si="30"/>
        <v>79</v>
      </c>
      <c r="B91" s="20" t="str">
        <f t="shared" si="21"/>
        <v/>
      </c>
      <c r="C91" s="20">
        <f t="shared" si="22"/>
        <v>120</v>
      </c>
      <c r="D91" s="20" t="str">
        <f t="shared" si="23"/>
        <v/>
      </c>
      <c r="E91" s="5"/>
      <c r="F91" s="5">
        <f t="shared" si="31"/>
        <v>79</v>
      </c>
      <c r="G91" s="20" t="str">
        <f t="shared" si="24"/>
        <v/>
      </c>
      <c r="H91" s="20">
        <f t="shared" si="25"/>
        <v>120</v>
      </c>
      <c r="I91" s="20" t="str">
        <f t="shared" si="26"/>
        <v/>
      </c>
      <c r="J91" s="5"/>
      <c r="K91" s="5">
        <f t="shared" si="32"/>
        <v>79</v>
      </c>
      <c r="L91" s="20" t="str">
        <f t="shared" si="27"/>
        <v/>
      </c>
      <c r="M91" s="20" t="str">
        <f t="shared" si="28"/>
        <v/>
      </c>
      <c r="N91" s="20" t="str">
        <f t="shared" si="29"/>
        <v/>
      </c>
      <c r="O91" s="5"/>
      <c r="P91" s="5"/>
      <c r="Q91" s="5"/>
    </row>
    <row r="92" spans="1:17" x14ac:dyDescent="0.25">
      <c r="A92" s="5">
        <f t="shared" si="30"/>
        <v>80</v>
      </c>
      <c r="B92" s="20" t="str">
        <f t="shared" si="21"/>
        <v/>
      </c>
      <c r="C92" s="20">
        <f t="shared" si="22"/>
        <v>120</v>
      </c>
      <c r="D92" s="20" t="str">
        <f t="shared" si="23"/>
        <v/>
      </c>
      <c r="E92" s="5"/>
      <c r="F92" s="5">
        <f t="shared" si="31"/>
        <v>80</v>
      </c>
      <c r="G92" s="20" t="str">
        <f t="shared" si="24"/>
        <v/>
      </c>
      <c r="H92" s="20">
        <f t="shared" si="25"/>
        <v>120</v>
      </c>
      <c r="I92" s="20" t="str">
        <f t="shared" si="26"/>
        <v/>
      </c>
      <c r="J92" s="5"/>
      <c r="K92" s="5">
        <f t="shared" si="32"/>
        <v>80</v>
      </c>
      <c r="L92" s="20" t="str">
        <f t="shared" si="27"/>
        <v/>
      </c>
      <c r="M92" s="20" t="str">
        <f t="shared" si="28"/>
        <v/>
      </c>
      <c r="N92" s="20" t="str">
        <f t="shared" si="29"/>
        <v/>
      </c>
      <c r="O92" s="5"/>
      <c r="P92" s="5"/>
      <c r="Q92" s="5"/>
    </row>
    <row r="93" spans="1:17" x14ac:dyDescent="0.25">
      <c r="A93" s="5">
        <f t="shared" si="30"/>
        <v>81</v>
      </c>
      <c r="B93" s="20" t="str">
        <f t="shared" si="21"/>
        <v/>
      </c>
      <c r="C93" s="20">
        <f t="shared" si="22"/>
        <v>120</v>
      </c>
      <c r="D93" s="20" t="str">
        <f t="shared" si="23"/>
        <v/>
      </c>
      <c r="E93" s="5"/>
      <c r="F93" s="5">
        <f t="shared" si="31"/>
        <v>81</v>
      </c>
      <c r="G93" s="20" t="str">
        <f t="shared" si="24"/>
        <v/>
      </c>
      <c r="H93" s="20">
        <f t="shared" si="25"/>
        <v>120</v>
      </c>
      <c r="I93" s="20" t="str">
        <f t="shared" si="26"/>
        <v/>
      </c>
      <c r="J93" s="5"/>
      <c r="K93" s="5">
        <f t="shared" si="32"/>
        <v>81</v>
      </c>
      <c r="L93" s="20" t="str">
        <f t="shared" si="27"/>
        <v/>
      </c>
      <c r="M93" s="20" t="str">
        <f t="shared" si="28"/>
        <v/>
      </c>
      <c r="N93" s="20" t="str">
        <f t="shared" si="29"/>
        <v/>
      </c>
      <c r="O93" s="5"/>
      <c r="P93" s="5"/>
      <c r="Q93" s="5"/>
    </row>
    <row r="94" spans="1:17" x14ac:dyDescent="0.25">
      <c r="A94" s="5">
        <f t="shared" si="30"/>
        <v>82</v>
      </c>
      <c r="B94" s="20" t="str">
        <f t="shared" si="21"/>
        <v/>
      </c>
      <c r="C94" s="20">
        <f t="shared" si="22"/>
        <v>120</v>
      </c>
      <c r="D94" s="20" t="str">
        <f t="shared" si="23"/>
        <v/>
      </c>
      <c r="E94" s="5"/>
      <c r="F94" s="5">
        <f t="shared" si="31"/>
        <v>82</v>
      </c>
      <c r="G94" s="20" t="str">
        <f t="shared" si="24"/>
        <v/>
      </c>
      <c r="H94" s="20">
        <f t="shared" si="25"/>
        <v>120</v>
      </c>
      <c r="I94" s="20" t="str">
        <f t="shared" si="26"/>
        <v/>
      </c>
      <c r="J94" s="5"/>
      <c r="K94" s="5">
        <f t="shared" si="32"/>
        <v>82</v>
      </c>
      <c r="L94" s="20" t="str">
        <f t="shared" si="27"/>
        <v/>
      </c>
      <c r="M94" s="20" t="str">
        <f t="shared" si="28"/>
        <v/>
      </c>
      <c r="N94" s="20" t="str">
        <f t="shared" si="29"/>
        <v/>
      </c>
      <c r="O94" s="5"/>
      <c r="P94" s="5"/>
      <c r="Q94" s="5"/>
    </row>
    <row r="95" spans="1:17" x14ac:dyDescent="0.25">
      <c r="A95" s="5">
        <f t="shared" si="30"/>
        <v>83</v>
      </c>
      <c r="B95" s="20" t="str">
        <f t="shared" si="21"/>
        <v/>
      </c>
      <c r="C95" s="20">
        <f t="shared" si="22"/>
        <v>120</v>
      </c>
      <c r="D95" s="20" t="str">
        <f t="shared" si="23"/>
        <v/>
      </c>
      <c r="E95" s="5"/>
      <c r="F95" s="5">
        <f t="shared" si="31"/>
        <v>83</v>
      </c>
      <c r="G95" s="20" t="str">
        <f t="shared" si="24"/>
        <v/>
      </c>
      <c r="H95" s="20">
        <f t="shared" si="25"/>
        <v>120</v>
      </c>
      <c r="I95" s="20" t="str">
        <f t="shared" si="26"/>
        <v/>
      </c>
      <c r="J95" s="5"/>
      <c r="K95" s="5">
        <f t="shared" si="32"/>
        <v>83</v>
      </c>
      <c r="L95" s="20" t="str">
        <f t="shared" si="27"/>
        <v/>
      </c>
      <c r="M95" s="20" t="str">
        <f t="shared" si="28"/>
        <v/>
      </c>
      <c r="N95" s="20" t="str">
        <f t="shared" si="29"/>
        <v/>
      </c>
      <c r="O95" s="5"/>
      <c r="P95" s="5"/>
      <c r="Q95" s="5"/>
    </row>
    <row r="96" spans="1:17" x14ac:dyDescent="0.25">
      <c r="A96" s="5">
        <f t="shared" si="30"/>
        <v>84</v>
      </c>
      <c r="B96" s="20" t="str">
        <f t="shared" si="21"/>
        <v/>
      </c>
      <c r="C96" s="20">
        <f t="shared" si="22"/>
        <v>120</v>
      </c>
      <c r="D96" s="20" t="str">
        <f t="shared" si="23"/>
        <v/>
      </c>
      <c r="E96" s="5"/>
      <c r="F96" s="5">
        <f t="shared" si="31"/>
        <v>84</v>
      </c>
      <c r="G96" s="20" t="str">
        <f t="shared" si="24"/>
        <v/>
      </c>
      <c r="H96" s="20">
        <f t="shared" si="25"/>
        <v>120</v>
      </c>
      <c r="I96" s="20" t="str">
        <f t="shared" si="26"/>
        <v/>
      </c>
      <c r="J96" s="5"/>
      <c r="K96" s="5">
        <f t="shared" si="32"/>
        <v>84</v>
      </c>
      <c r="L96" s="20" t="str">
        <f t="shared" si="27"/>
        <v/>
      </c>
      <c r="M96" s="20" t="str">
        <f t="shared" si="28"/>
        <v/>
      </c>
      <c r="N96" s="20" t="str">
        <f t="shared" si="29"/>
        <v/>
      </c>
      <c r="O96" s="5"/>
      <c r="P96" s="5"/>
      <c r="Q96" s="5"/>
    </row>
    <row r="97" spans="1:17" x14ac:dyDescent="0.25">
      <c r="A97" s="5">
        <f t="shared" si="30"/>
        <v>85</v>
      </c>
      <c r="B97" s="20" t="str">
        <f t="shared" si="21"/>
        <v/>
      </c>
      <c r="C97" s="20">
        <f t="shared" si="22"/>
        <v>120</v>
      </c>
      <c r="D97" s="20" t="str">
        <f t="shared" si="23"/>
        <v/>
      </c>
      <c r="E97" s="5"/>
      <c r="F97" s="5">
        <f t="shared" si="31"/>
        <v>85</v>
      </c>
      <c r="G97" s="20" t="str">
        <f t="shared" si="24"/>
        <v/>
      </c>
      <c r="H97" s="20" t="str">
        <f t="shared" si="25"/>
        <v/>
      </c>
      <c r="I97" s="20" t="str">
        <f t="shared" si="26"/>
        <v/>
      </c>
      <c r="J97" s="5"/>
      <c r="K97" s="5">
        <f t="shared" si="32"/>
        <v>85</v>
      </c>
      <c r="L97" s="20" t="str">
        <f t="shared" si="27"/>
        <v/>
      </c>
      <c r="M97" s="20" t="str">
        <f t="shared" si="28"/>
        <v/>
      </c>
      <c r="N97" s="20" t="str">
        <f t="shared" si="29"/>
        <v/>
      </c>
      <c r="O97" s="5"/>
      <c r="P97" s="5"/>
      <c r="Q97" s="5"/>
    </row>
    <row r="98" spans="1:17" x14ac:dyDescent="0.25">
      <c r="A98" s="5">
        <f t="shared" si="30"/>
        <v>86</v>
      </c>
      <c r="B98" s="20" t="str">
        <f t="shared" si="21"/>
        <v/>
      </c>
      <c r="C98" s="20">
        <f t="shared" si="22"/>
        <v>120</v>
      </c>
      <c r="D98" s="20" t="str">
        <f t="shared" si="23"/>
        <v/>
      </c>
      <c r="E98" s="5"/>
      <c r="F98" s="5">
        <f t="shared" si="31"/>
        <v>86</v>
      </c>
      <c r="G98" s="20" t="str">
        <f t="shared" si="24"/>
        <v/>
      </c>
      <c r="H98" s="20" t="str">
        <f t="shared" si="25"/>
        <v/>
      </c>
      <c r="I98" s="20" t="str">
        <f t="shared" si="26"/>
        <v/>
      </c>
      <c r="J98" s="5"/>
      <c r="K98" s="5">
        <f t="shared" si="32"/>
        <v>86</v>
      </c>
      <c r="L98" s="20" t="str">
        <f t="shared" si="27"/>
        <v/>
      </c>
      <c r="M98" s="20" t="str">
        <f t="shared" si="28"/>
        <v/>
      </c>
      <c r="N98" s="20" t="str">
        <f t="shared" si="29"/>
        <v/>
      </c>
      <c r="O98" s="5"/>
      <c r="P98" s="5"/>
      <c r="Q98" s="5"/>
    </row>
    <row r="99" spans="1:17" x14ac:dyDescent="0.25">
      <c r="A99" s="5">
        <f t="shared" si="30"/>
        <v>87</v>
      </c>
      <c r="B99" s="20" t="str">
        <f t="shared" si="21"/>
        <v/>
      </c>
      <c r="C99" s="20">
        <f t="shared" si="22"/>
        <v>120</v>
      </c>
      <c r="D99" s="20" t="str">
        <f t="shared" si="23"/>
        <v/>
      </c>
      <c r="E99" s="5"/>
      <c r="F99" s="5">
        <f t="shared" si="31"/>
        <v>87</v>
      </c>
      <c r="G99" s="20" t="str">
        <f t="shared" si="24"/>
        <v/>
      </c>
      <c r="H99" s="20" t="str">
        <f t="shared" si="25"/>
        <v/>
      </c>
      <c r="I99" s="20" t="str">
        <f t="shared" si="26"/>
        <v/>
      </c>
      <c r="J99" s="5"/>
      <c r="K99" s="5">
        <f t="shared" si="32"/>
        <v>87</v>
      </c>
      <c r="L99" s="20" t="str">
        <f t="shared" si="27"/>
        <v/>
      </c>
      <c r="M99" s="20" t="str">
        <f t="shared" si="28"/>
        <v/>
      </c>
      <c r="N99" s="20" t="str">
        <f t="shared" si="29"/>
        <v/>
      </c>
      <c r="O99" s="5"/>
      <c r="P99" s="5"/>
      <c r="Q99" s="5"/>
    </row>
    <row r="100" spans="1:17" x14ac:dyDescent="0.25">
      <c r="A100" s="5">
        <f t="shared" si="30"/>
        <v>88</v>
      </c>
      <c r="B100" s="20" t="str">
        <f t="shared" si="21"/>
        <v/>
      </c>
      <c r="C100" s="20">
        <f t="shared" si="22"/>
        <v>120</v>
      </c>
      <c r="D100" s="20" t="str">
        <f t="shared" si="23"/>
        <v/>
      </c>
      <c r="E100" s="5"/>
      <c r="F100" s="5">
        <f t="shared" si="31"/>
        <v>88</v>
      </c>
      <c r="G100" s="20" t="str">
        <f t="shared" si="24"/>
        <v/>
      </c>
      <c r="H100" s="20" t="str">
        <f t="shared" si="25"/>
        <v/>
      </c>
      <c r="I100" s="20" t="str">
        <f t="shared" si="26"/>
        <v/>
      </c>
      <c r="J100" s="5"/>
      <c r="K100" s="5">
        <f t="shared" si="32"/>
        <v>88</v>
      </c>
      <c r="L100" s="20" t="str">
        <f t="shared" si="27"/>
        <v/>
      </c>
      <c r="M100" s="20" t="str">
        <f t="shared" si="28"/>
        <v/>
      </c>
      <c r="N100" s="20" t="str">
        <f t="shared" si="29"/>
        <v/>
      </c>
      <c r="O100" s="5"/>
      <c r="P100" s="5"/>
      <c r="Q100" s="5"/>
    </row>
    <row r="101" spans="1:17" x14ac:dyDescent="0.25">
      <c r="A101" s="5">
        <f t="shared" si="30"/>
        <v>89</v>
      </c>
      <c r="B101" s="20" t="str">
        <f t="shared" si="21"/>
        <v/>
      </c>
      <c r="C101" s="20">
        <f t="shared" si="22"/>
        <v>120</v>
      </c>
      <c r="D101" s="20" t="str">
        <f t="shared" si="23"/>
        <v/>
      </c>
      <c r="E101" s="5"/>
      <c r="F101" s="5">
        <f t="shared" si="31"/>
        <v>89</v>
      </c>
      <c r="G101" s="20" t="str">
        <f t="shared" si="24"/>
        <v/>
      </c>
      <c r="H101" s="20" t="str">
        <f t="shared" si="25"/>
        <v/>
      </c>
      <c r="I101" s="20" t="str">
        <f t="shared" si="26"/>
        <v/>
      </c>
      <c r="J101" s="5"/>
      <c r="K101" s="5">
        <f t="shared" si="32"/>
        <v>89</v>
      </c>
      <c r="L101" s="20" t="str">
        <f t="shared" si="27"/>
        <v/>
      </c>
      <c r="M101" s="20" t="str">
        <f t="shared" si="28"/>
        <v/>
      </c>
      <c r="N101" s="20" t="str">
        <f t="shared" si="29"/>
        <v/>
      </c>
      <c r="O101" s="5"/>
      <c r="P101" s="5"/>
      <c r="Q101" s="5"/>
    </row>
    <row r="102" spans="1:17" x14ac:dyDescent="0.25">
      <c r="A102" s="5">
        <f t="shared" si="30"/>
        <v>90</v>
      </c>
      <c r="B102" s="20" t="str">
        <f t="shared" si="21"/>
        <v/>
      </c>
      <c r="C102" s="20">
        <f t="shared" si="22"/>
        <v>120</v>
      </c>
      <c r="D102" s="20" t="str">
        <f t="shared" si="23"/>
        <v/>
      </c>
      <c r="E102" s="5"/>
      <c r="F102" s="5">
        <f t="shared" si="31"/>
        <v>90</v>
      </c>
      <c r="G102" s="20" t="str">
        <f t="shared" si="24"/>
        <v/>
      </c>
      <c r="H102" s="20" t="str">
        <f t="shared" si="25"/>
        <v/>
      </c>
      <c r="I102" s="20" t="str">
        <f t="shared" si="26"/>
        <v/>
      </c>
      <c r="J102" s="5"/>
      <c r="K102" s="5">
        <f t="shared" si="32"/>
        <v>90</v>
      </c>
      <c r="L102" s="20" t="str">
        <f t="shared" si="27"/>
        <v/>
      </c>
      <c r="M102" s="20" t="str">
        <f t="shared" si="28"/>
        <v/>
      </c>
      <c r="N102" s="20" t="str">
        <f t="shared" si="29"/>
        <v/>
      </c>
      <c r="O102" s="5"/>
      <c r="P102" s="5"/>
      <c r="Q102" s="5"/>
    </row>
    <row r="103" spans="1:17" x14ac:dyDescent="0.25">
      <c r="A103" s="5">
        <f t="shared" si="30"/>
        <v>91</v>
      </c>
      <c r="B103" s="20" t="str">
        <f t="shared" si="21"/>
        <v/>
      </c>
      <c r="C103" s="20">
        <f t="shared" si="22"/>
        <v>120</v>
      </c>
      <c r="D103" s="20" t="str">
        <f t="shared" si="23"/>
        <v/>
      </c>
      <c r="E103" s="5"/>
      <c r="F103" s="5">
        <f t="shared" si="31"/>
        <v>91</v>
      </c>
      <c r="G103" s="20" t="str">
        <f t="shared" si="24"/>
        <v/>
      </c>
      <c r="H103" s="20" t="str">
        <f t="shared" si="25"/>
        <v/>
      </c>
      <c r="I103" s="20" t="str">
        <f t="shared" si="26"/>
        <v/>
      </c>
      <c r="J103" s="5"/>
      <c r="K103" s="5">
        <f t="shared" si="32"/>
        <v>91</v>
      </c>
      <c r="L103" s="20" t="str">
        <f t="shared" si="27"/>
        <v/>
      </c>
      <c r="M103" s="20" t="str">
        <f t="shared" si="28"/>
        <v/>
      </c>
      <c r="N103" s="20" t="str">
        <f t="shared" si="29"/>
        <v/>
      </c>
      <c r="O103" s="5"/>
      <c r="P103" s="5"/>
      <c r="Q103" s="5"/>
    </row>
    <row r="104" spans="1:17" x14ac:dyDescent="0.25">
      <c r="A104" s="5">
        <f t="shared" si="30"/>
        <v>92</v>
      </c>
      <c r="B104" s="20" t="str">
        <f t="shared" si="21"/>
        <v/>
      </c>
      <c r="C104" s="20">
        <f t="shared" si="22"/>
        <v>120</v>
      </c>
      <c r="D104" s="20" t="str">
        <f t="shared" si="23"/>
        <v/>
      </c>
      <c r="E104" s="5"/>
      <c r="F104" s="5">
        <f t="shared" si="31"/>
        <v>92</v>
      </c>
      <c r="G104" s="20" t="str">
        <f t="shared" si="24"/>
        <v/>
      </c>
      <c r="H104" s="20" t="str">
        <f t="shared" si="25"/>
        <v/>
      </c>
      <c r="I104" s="20" t="str">
        <f t="shared" si="26"/>
        <v/>
      </c>
      <c r="J104" s="5"/>
      <c r="K104" s="5">
        <f t="shared" si="32"/>
        <v>92</v>
      </c>
      <c r="L104" s="20" t="str">
        <f t="shared" si="27"/>
        <v/>
      </c>
      <c r="M104" s="20" t="str">
        <f t="shared" si="28"/>
        <v/>
      </c>
      <c r="N104" s="20" t="str">
        <f t="shared" si="29"/>
        <v/>
      </c>
      <c r="O104" s="5"/>
      <c r="P104" s="5"/>
      <c r="Q104" s="5"/>
    </row>
    <row r="105" spans="1:17" x14ac:dyDescent="0.25">
      <c r="A105" s="5">
        <f t="shared" si="30"/>
        <v>93</v>
      </c>
      <c r="B105" s="20" t="str">
        <f t="shared" si="21"/>
        <v/>
      </c>
      <c r="C105" s="20">
        <f t="shared" si="22"/>
        <v>120</v>
      </c>
      <c r="D105" s="20" t="str">
        <f t="shared" si="23"/>
        <v/>
      </c>
      <c r="E105" s="5"/>
      <c r="F105" s="5">
        <f t="shared" si="31"/>
        <v>93</v>
      </c>
      <c r="G105" s="20" t="str">
        <f t="shared" si="24"/>
        <v/>
      </c>
      <c r="H105" s="20" t="str">
        <f t="shared" si="25"/>
        <v/>
      </c>
      <c r="I105" s="20" t="str">
        <f t="shared" si="26"/>
        <v/>
      </c>
      <c r="J105" s="5"/>
      <c r="K105" s="5">
        <f t="shared" si="32"/>
        <v>93</v>
      </c>
      <c r="L105" s="20" t="str">
        <f t="shared" si="27"/>
        <v/>
      </c>
      <c r="M105" s="20" t="str">
        <f t="shared" si="28"/>
        <v/>
      </c>
      <c r="N105" s="20" t="str">
        <f t="shared" si="29"/>
        <v/>
      </c>
      <c r="O105" s="5"/>
      <c r="P105" s="5"/>
      <c r="Q105" s="5"/>
    </row>
    <row r="106" spans="1:17" x14ac:dyDescent="0.25">
      <c r="A106" s="5">
        <f t="shared" si="30"/>
        <v>94</v>
      </c>
      <c r="B106" s="20" t="str">
        <f t="shared" si="21"/>
        <v/>
      </c>
      <c r="C106" s="20">
        <f t="shared" si="22"/>
        <v>120</v>
      </c>
      <c r="D106" s="20" t="str">
        <f t="shared" si="23"/>
        <v/>
      </c>
      <c r="E106" s="5"/>
      <c r="F106" s="5">
        <f t="shared" si="31"/>
        <v>94</v>
      </c>
      <c r="G106" s="20" t="str">
        <f t="shared" si="24"/>
        <v/>
      </c>
      <c r="H106" s="20" t="str">
        <f t="shared" si="25"/>
        <v/>
      </c>
      <c r="I106" s="20" t="str">
        <f t="shared" si="26"/>
        <v/>
      </c>
      <c r="J106" s="5"/>
      <c r="K106" s="5">
        <f t="shared" si="32"/>
        <v>94</v>
      </c>
      <c r="L106" s="20" t="str">
        <f t="shared" si="27"/>
        <v/>
      </c>
      <c r="M106" s="20" t="str">
        <f t="shared" si="28"/>
        <v/>
      </c>
      <c r="N106" s="20" t="str">
        <f t="shared" si="29"/>
        <v/>
      </c>
      <c r="O106" s="5"/>
      <c r="P106" s="5"/>
      <c r="Q106" s="5"/>
    </row>
    <row r="107" spans="1:17" x14ac:dyDescent="0.25">
      <c r="A107" s="5">
        <f t="shared" si="30"/>
        <v>95</v>
      </c>
      <c r="B107" s="20" t="str">
        <f t="shared" si="21"/>
        <v/>
      </c>
      <c r="C107" s="20">
        <f t="shared" si="22"/>
        <v>120</v>
      </c>
      <c r="D107" s="20" t="str">
        <f t="shared" si="23"/>
        <v/>
      </c>
      <c r="E107" s="5"/>
      <c r="F107" s="5">
        <f t="shared" si="31"/>
        <v>95</v>
      </c>
      <c r="G107" s="20" t="str">
        <f t="shared" si="24"/>
        <v/>
      </c>
      <c r="H107" s="20" t="str">
        <f t="shared" si="25"/>
        <v/>
      </c>
      <c r="I107" s="20" t="str">
        <f t="shared" si="26"/>
        <v/>
      </c>
      <c r="J107" s="5"/>
      <c r="K107" s="5">
        <f t="shared" si="32"/>
        <v>95</v>
      </c>
      <c r="L107" s="20" t="str">
        <f t="shared" si="27"/>
        <v/>
      </c>
      <c r="M107" s="20" t="str">
        <f t="shared" si="28"/>
        <v/>
      </c>
      <c r="N107" s="20" t="str">
        <f t="shared" si="29"/>
        <v/>
      </c>
      <c r="O107" s="5"/>
      <c r="P107" s="5"/>
      <c r="Q107" s="5"/>
    </row>
    <row r="108" spans="1:17" x14ac:dyDescent="0.25">
      <c r="A108" s="5">
        <f t="shared" si="30"/>
        <v>96</v>
      </c>
      <c r="B108" s="20" t="str">
        <f t="shared" si="21"/>
        <v/>
      </c>
      <c r="C108" s="20">
        <f t="shared" si="22"/>
        <v>120</v>
      </c>
      <c r="D108" s="20" t="str">
        <f t="shared" si="23"/>
        <v/>
      </c>
      <c r="E108" s="5"/>
      <c r="F108" s="5">
        <f t="shared" si="31"/>
        <v>96</v>
      </c>
      <c r="G108" s="20" t="str">
        <f t="shared" si="24"/>
        <v/>
      </c>
      <c r="H108" s="20" t="str">
        <f t="shared" si="25"/>
        <v/>
      </c>
      <c r="I108" s="20" t="str">
        <f t="shared" si="26"/>
        <v/>
      </c>
      <c r="J108" s="5"/>
      <c r="K108" s="5">
        <f t="shared" si="32"/>
        <v>96</v>
      </c>
      <c r="L108" s="20" t="str">
        <f t="shared" si="27"/>
        <v/>
      </c>
      <c r="M108" s="20" t="str">
        <f t="shared" si="28"/>
        <v/>
      </c>
      <c r="N108" s="20" t="str">
        <f t="shared" si="29"/>
        <v/>
      </c>
      <c r="O108" s="5"/>
      <c r="P108" s="5"/>
      <c r="Q108" s="5"/>
    </row>
    <row r="109" spans="1:17" x14ac:dyDescent="0.25">
      <c r="A109" s="5">
        <f t="shared" si="30"/>
        <v>97</v>
      </c>
      <c r="B109" s="20" t="str">
        <f t="shared" si="21"/>
        <v/>
      </c>
      <c r="C109" s="20">
        <f t="shared" si="22"/>
        <v>120</v>
      </c>
      <c r="D109" s="20" t="str">
        <f t="shared" si="23"/>
        <v/>
      </c>
      <c r="E109" s="5"/>
      <c r="F109" s="5">
        <f t="shared" si="31"/>
        <v>97</v>
      </c>
      <c r="G109" s="20" t="str">
        <f t="shared" si="24"/>
        <v/>
      </c>
      <c r="H109" s="20" t="str">
        <f t="shared" si="25"/>
        <v/>
      </c>
      <c r="I109" s="20" t="str">
        <f t="shared" si="26"/>
        <v/>
      </c>
      <c r="J109" s="5"/>
      <c r="K109" s="5">
        <f t="shared" si="32"/>
        <v>97</v>
      </c>
      <c r="L109" s="20" t="str">
        <f t="shared" si="27"/>
        <v/>
      </c>
      <c r="M109" s="20" t="str">
        <f t="shared" si="28"/>
        <v/>
      </c>
      <c r="N109" s="20" t="str">
        <f t="shared" si="29"/>
        <v/>
      </c>
      <c r="O109" s="5"/>
      <c r="P109" s="5"/>
      <c r="Q109" s="5"/>
    </row>
    <row r="110" spans="1:17" x14ac:dyDescent="0.25">
      <c r="A110" s="5">
        <f t="shared" si="30"/>
        <v>98</v>
      </c>
      <c r="B110" s="20" t="str">
        <f t="shared" si="21"/>
        <v/>
      </c>
      <c r="C110" s="20">
        <f t="shared" si="22"/>
        <v>120</v>
      </c>
      <c r="D110" s="20" t="str">
        <f t="shared" si="23"/>
        <v/>
      </c>
      <c r="E110" s="5"/>
      <c r="F110" s="5">
        <f t="shared" si="31"/>
        <v>98</v>
      </c>
      <c r="G110" s="20" t="str">
        <f t="shared" si="24"/>
        <v/>
      </c>
      <c r="H110" s="20" t="str">
        <f t="shared" si="25"/>
        <v/>
      </c>
      <c r="I110" s="20" t="str">
        <f t="shared" si="26"/>
        <v/>
      </c>
      <c r="J110" s="5"/>
      <c r="K110" s="5">
        <f t="shared" si="32"/>
        <v>98</v>
      </c>
      <c r="L110" s="20" t="str">
        <f t="shared" si="27"/>
        <v/>
      </c>
      <c r="M110" s="20" t="str">
        <f t="shared" si="28"/>
        <v/>
      </c>
      <c r="N110" s="20" t="str">
        <f t="shared" si="29"/>
        <v/>
      </c>
      <c r="O110" s="5"/>
      <c r="P110" s="5"/>
      <c r="Q110" s="5"/>
    </row>
    <row r="111" spans="1:17" x14ac:dyDescent="0.25">
      <c r="A111" s="5">
        <f t="shared" si="30"/>
        <v>99</v>
      </c>
      <c r="B111" s="20" t="str">
        <f t="shared" si="21"/>
        <v/>
      </c>
      <c r="C111" s="20" t="str">
        <f t="shared" si="22"/>
        <v/>
      </c>
      <c r="D111" s="20" t="str">
        <f t="shared" si="23"/>
        <v/>
      </c>
      <c r="E111" s="5"/>
      <c r="F111" s="5">
        <f t="shared" si="31"/>
        <v>99</v>
      </c>
      <c r="G111" s="20" t="str">
        <f t="shared" si="24"/>
        <v/>
      </c>
      <c r="H111" s="20" t="str">
        <f t="shared" si="25"/>
        <v/>
      </c>
      <c r="I111" s="20" t="str">
        <f t="shared" si="26"/>
        <v/>
      </c>
      <c r="J111" s="5"/>
      <c r="K111" s="5">
        <f t="shared" si="32"/>
        <v>99</v>
      </c>
      <c r="L111" s="20" t="str">
        <f t="shared" si="27"/>
        <v/>
      </c>
      <c r="M111" s="20" t="str">
        <f t="shared" si="28"/>
        <v/>
      </c>
      <c r="N111" s="20" t="str">
        <f t="shared" si="29"/>
        <v/>
      </c>
      <c r="O111" s="5"/>
      <c r="P111" s="5"/>
      <c r="Q111" s="5"/>
    </row>
    <row r="112" spans="1:17" x14ac:dyDescent="0.25">
      <c r="A112" s="5">
        <f t="shared" si="30"/>
        <v>100</v>
      </c>
      <c r="B112" s="20" t="str">
        <f t="shared" si="21"/>
        <v/>
      </c>
      <c r="C112" s="20" t="str">
        <f t="shared" si="22"/>
        <v/>
      </c>
      <c r="D112" s="20" t="str">
        <f t="shared" si="23"/>
        <v/>
      </c>
      <c r="E112" s="5"/>
      <c r="F112" s="5">
        <f t="shared" si="31"/>
        <v>100</v>
      </c>
      <c r="G112" s="20" t="str">
        <f t="shared" si="24"/>
        <v/>
      </c>
      <c r="H112" s="20" t="str">
        <f t="shared" si="25"/>
        <v/>
      </c>
      <c r="I112" s="20" t="str">
        <f t="shared" si="26"/>
        <v/>
      </c>
      <c r="J112" s="5"/>
      <c r="K112" s="5">
        <f t="shared" si="32"/>
        <v>100</v>
      </c>
      <c r="L112" s="20" t="str">
        <f t="shared" si="27"/>
        <v/>
      </c>
      <c r="M112" s="20" t="str">
        <f t="shared" si="28"/>
        <v/>
      </c>
      <c r="N112" s="20" t="str">
        <f t="shared" si="29"/>
        <v/>
      </c>
      <c r="O112" s="5"/>
      <c r="P112" s="5"/>
      <c r="Q112" s="5"/>
    </row>
    <row r="113" spans="1:18" x14ac:dyDescent="0.25">
      <c r="A113" s="368" t="s">
        <v>867</v>
      </c>
      <c r="B113" s="5"/>
      <c r="C113" s="5"/>
      <c r="D113" s="5"/>
      <c r="E113" s="5"/>
      <c r="F113" s="5"/>
      <c r="G113" s="5"/>
      <c r="H113" s="5"/>
      <c r="I113" s="5"/>
      <c r="J113" s="5"/>
      <c r="K113" s="5"/>
      <c r="L113" s="5"/>
      <c r="M113" s="5"/>
      <c r="N113" s="5"/>
      <c r="O113" s="5"/>
      <c r="P113" s="5"/>
      <c r="Q113" s="5"/>
    </row>
    <row r="114" spans="1:18" x14ac:dyDescent="0.25">
      <c r="A114" s="157" t="str">
        <f>CONCATENATE("Version ",'Change Log'!$B$3," – © 2015-",YEAR('Change Log'!$A$3),", William W. Davis, MSPM, PMP")</f>
        <v>Version 4.3 – © 2015-2020, William W. Davis, MSPM, PMP</v>
      </c>
      <c r="B114" s="5"/>
      <c r="C114" s="5"/>
      <c r="D114" s="2"/>
      <c r="E114" s="2"/>
      <c r="F114" s="5"/>
      <c r="G114" s="5"/>
      <c r="H114" s="5"/>
      <c r="I114" s="5"/>
      <c r="J114" s="2"/>
      <c r="K114" s="5"/>
      <c r="L114" s="5"/>
      <c r="M114" s="5"/>
      <c r="N114" s="5"/>
      <c r="O114" s="5"/>
      <c r="P114" s="5"/>
      <c r="Q114" s="5"/>
      <c r="R114" s="5"/>
    </row>
    <row r="115" spans="1:18" x14ac:dyDescent="0.25">
      <c r="A115" s="429" t="s">
        <v>49</v>
      </c>
      <c r="B115" s="429"/>
      <c r="C115" s="429"/>
      <c r="D115" s="429"/>
      <c r="E115" s="429"/>
      <c r="F115" s="429"/>
      <c r="G115" s="429"/>
      <c r="H115" s="5"/>
      <c r="I115" s="5"/>
      <c r="J115" s="2"/>
      <c r="K115" s="5"/>
      <c r="L115" s="5"/>
      <c r="M115" s="5"/>
      <c r="N115" s="5"/>
      <c r="O115" s="5"/>
      <c r="P115" s="5"/>
      <c r="Q115" s="5"/>
      <c r="R115" s="5"/>
    </row>
    <row r="116" spans="1:18" x14ac:dyDescent="0.25">
      <c r="A116" s="429" t="s">
        <v>141</v>
      </c>
      <c r="B116" s="429"/>
      <c r="C116" s="429"/>
      <c r="D116" s="429"/>
      <c r="E116" s="429"/>
      <c r="F116" s="429"/>
      <c r="G116" s="429"/>
      <c r="H116" s="5"/>
      <c r="I116" s="5"/>
      <c r="J116" s="2"/>
      <c r="K116" s="5"/>
      <c r="L116" s="5"/>
      <c r="M116" s="5"/>
      <c r="N116" s="5"/>
      <c r="O116" s="5"/>
      <c r="P116" s="5"/>
      <c r="Q116" s="5"/>
      <c r="R116" s="5"/>
    </row>
    <row r="117" spans="1:18" x14ac:dyDescent="0.25">
      <c r="A117" s="429" t="s">
        <v>94</v>
      </c>
      <c r="B117" s="429"/>
      <c r="C117" s="429"/>
      <c r="D117" s="429"/>
      <c r="E117" s="429"/>
      <c r="F117" s="429"/>
      <c r="G117" s="429"/>
      <c r="H117" s="5"/>
      <c r="I117" s="5"/>
      <c r="J117" s="2"/>
      <c r="K117" s="5"/>
      <c r="L117" s="5"/>
      <c r="M117" s="5"/>
      <c r="N117" s="5"/>
      <c r="O117" s="5"/>
      <c r="P117" s="5"/>
      <c r="Q117" s="5"/>
      <c r="R117" s="5"/>
    </row>
    <row r="118" spans="1:18" x14ac:dyDescent="0.25">
      <c r="A118" s="429" t="s">
        <v>220</v>
      </c>
      <c r="B118" s="429"/>
      <c r="C118" s="429"/>
      <c r="D118" s="429"/>
      <c r="E118" s="429"/>
      <c r="F118" s="429"/>
      <c r="G118" s="429"/>
      <c r="H118" s="5"/>
      <c r="I118" s="5"/>
      <c r="J118" s="2"/>
      <c r="K118" s="5"/>
      <c r="L118" s="5"/>
      <c r="M118" s="5"/>
      <c r="N118" s="5"/>
      <c r="O118" s="5"/>
      <c r="P118" s="5"/>
      <c r="Q118" s="5"/>
      <c r="R118" s="5"/>
    </row>
    <row r="119" spans="1:18" x14ac:dyDescent="0.25">
      <c r="A119" s="429" t="s">
        <v>851</v>
      </c>
      <c r="B119" s="429"/>
      <c r="C119" s="429"/>
      <c r="D119" s="429"/>
      <c r="E119" s="429"/>
      <c r="F119" s="429"/>
      <c r="G119" s="429"/>
      <c r="H119" s="429"/>
      <c r="I119" s="429"/>
      <c r="J119" s="2"/>
      <c r="K119" s="5"/>
      <c r="L119" s="5"/>
      <c r="M119" s="5"/>
      <c r="N119" s="5"/>
      <c r="O119" s="5"/>
      <c r="P119" s="5"/>
      <c r="Q119" s="5"/>
      <c r="R119" s="5"/>
    </row>
    <row r="120" spans="1:18" x14ac:dyDescent="0.25">
      <c r="A120" s="156" t="s">
        <v>215</v>
      </c>
      <c r="B120" s="5"/>
      <c r="C120" s="5"/>
      <c r="D120" s="2"/>
      <c r="E120" s="2"/>
      <c r="F120" s="5"/>
      <c r="G120" s="5"/>
      <c r="H120" s="5"/>
      <c r="I120" s="5"/>
      <c r="J120" s="2"/>
      <c r="K120" s="5"/>
      <c r="L120" s="5"/>
      <c r="M120" s="5"/>
      <c r="N120" s="5"/>
      <c r="O120" s="5"/>
      <c r="P120" s="5"/>
      <c r="Q120" s="5"/>
      <c r="R120" s="5"/>
    </row>
    <row r="121" spans="1:18" x14ac:dyDescent="0.25">
      <c r="A121" s="156" t="s">
        <v>92</v>
      </c>
      <c r="B121" s="5"/>
      <c r="C121" s="5"/>
      <c r="D121" s="2"/>
      <c r="E121" s="2"/>
      <c r="F121" s="5"/>
      <c r="G121" s="5"/>
      <c r="H121" s="5"/>
      <c r="I121" s="5"/>
      <c r="J121" s="2"/>
      <c r="K121" s="5"/>
      <c r="L121" s="5"/>
      <c r="M121" s="5"/>
      <c r="N121" s="5"/>
      <c r="O121" s="5"/>
      <c r="P121" s="5"/>
      <c r="Q121" s="5"/>
      <c r="R121" s="5"/>
    </row>
    <row r="122" spans="1:18" x14ac:dyDescent="0.25">
      <c r="A122" s="156" t="s">
        <v>214</v>
      </c>
      <c r="B122" s="5"/>
      <c r="C122" s="5"/>
      <c r="D122" s="2"/>
      <c r="E122" s="2"/>
      <c r="F122" s="5"/>
      <c r="G122" s="5"/>
      <c r="H122" s="5"/>
      <c r="I122" s="5"/>
      <c r="J122" s="2"/>
      <c r="K122" s="5"/>
      <c r="L122" s="5"/>
      <c r="M122" s="5"/>
      <c r="N122" s="5"/>
      <c r="O122" s="5"/>
      <c r="P122" s="5"/>
      <c r="Q122" s="5"/>
      <c r="R122" s="5"/>
    </row>
    <row r="123" spans="1:18" x14ac:dyDescent="0.25">
      <c r="A123" s="156" t="s">
        <v>216</v>
      </c>
      <c r="B123" s="5"/>
      <c r="C123" s="5"/>
      <c r="D123" s="2"/>
      <c r="E123" s="2"/>
      <c r="F123" s="5"/>
      <c r="G123" s="5"/>
      <c r="H123" s="5"/>
      <c r="I123" s="5"/>
      <c r="J123" s="2"/>
      <c r="K123" s="5"/>
      <c r="L123" s="5"/>
      <c r="M123" s="5"/>
      <c r="N123" s="5"/>
      <c r="O123" s="5"/>
      <c r="P123" s="5"/>
      <c r="Q123" s="5"/>
      <c r="R123" s="5"/>
    </row>
    <row r="124" spans="1:18" x14ac:dyDescent="0.25">
      <c r="A124" s="156" t="s">
        <v>761</v>
      </c>
      <c r="B124" s="5"/>
      <c r="C124" s="5"/>
      <c r="D124" s="2"/>
      <c r="E124" s="2"/>
      <c r="F124" s="5"/>
      <c r="G124" s="5"/>
      <c r="H124" s="5"/>
      <c r="I124" s="5"/>
      <c r="J124" s="2"/>
      <c r="K124" s="5"/>
      <c r="L124" s="5"/>
      <c r="M124" s="5"/>
      <c r="N124" s="5"/>
      <c r="O124" s="5"/>
      <c r="P124" s="5"/>
      <c r="Q124" s="5"/>
    </row>
    <row r="125" spans="1:18" x14ac:dyDescent="0.25">
      <c r="A125" s="156" t="s">
        <v>762</v>
      </c>
      <c r="B125" s="5"/>
      <c r="C125" s="5"/>
      <c r="D125" s="5"/>
      <c r="E125" s="5"/>
      <c r="F125" s="5"/>
      <c r="G125" s="5"/>
      <c r="H125" s="5"/>
      <c r="I125" s="5"/>
      <c r="J125" s="5"/>
      <c r="K125" s="5"/>
      <c r="L125" s="5"/>
      <c r="M125" s="5"/>
      <c r="N125" s="5"/>
      <c r="O125" s="5"/>
      <c r="P125" s="5"/>
      <c r="Q125" s="5"/>
    </row>
    <row r="126" spans="1:18" x14ac:dyDescent="0.25">
      <c r="A126" s="156"/>
      <c r="B126" s="5"/>
      <c r="C126" s="5"/>
      <c r="D126" s="5"/>
      <c r="E126" s="5"/>
      <c r="F126" s="5"/>
      <c r="G126" s="5"/>
      <c r="H126" s="5"/>
      <c r="I126" s="5"/>
      <c r="J126" s="5"/>
      <c r="K126" s="5"/>
      <c r="L126" s="5"/>
      <c r="M126" s="5"/>
      <c r="N126" s="5"/>
      <c r="O126" s="5"/>
      <c r="P126" s="5"/>
      <c r="Q126" s="5"/>
    </row>
    <row r="127" spans="1:18" x14ac:dyDescent="0.25">
      <c r="A127" s="156" t="s">
        <v>763</v>
      </c>
    </row>
    <row r="128" spans="1:18" x14ac:dyDescent="0.25">
      <c r="A128" s="156" t="s">
        <v>91</v>
      </c>
    </row>
    <row r="129" spans="1:7" x14ac:dyDescent="0.25">
      <c r="A129" s="423" t="s">
        <v>768</v>
      </c>
      <c r="B129" s="423"/>
      <c r="C129" s="423"/>
      <c r="D129" s="423"/>
      <c r="E129" s="423"/>
      <c r="F129" s="423"/>
      <c r="G129" s="423"/>
    </row>
  </sheetData>
  <mergeCells count="12">
    <mergeCell ref="A129:G129"/>
    <mergeCell ref="L3:N3"/>
    <mergeCell ref="B11:D11"/>
    <mergeCell ref="G11:I11"/>
    <mergeCell ref="L11:N11"/>
    <mergeCell ref="B3:D3"/>
    <mergeCell ref="G3:I3"/>
    <mergeCell ref="A115:G115"/>
    <mergeCell ref="A116:G116"/>
    <mergeCell ref="A117:G117"/>
    <mergeCell ref="A118:G118"/>
    <mergeCell ref="A119:I119"/>
  </mergeCells>
  <dataValidations count="2">
    <dataValidation type="whole" showInputMessage="1" showErrorMessage="1" sqref="B10:D10 G10:H10 L10" xr:uid="{055080A7-F306-4C30-91DF-694C33A1678C}">
      <formula1>1</formula1>
      <formula2>98</formula2>
    </dataValidation>
    <dataValidation type="whole" allowBlank="1" showInputMessage="1" showErrorMessage="1" sqref="I10 M10:N10" xr:uid="{2E133785-594D-4078-B1DC-4B72A18449D2}">
      <formula1>1</formula1>
      <formula2>98</formula2>
    </dataValidation>
  </dataValidations>
  <hyperlinks>
    <hyperlink ref="A115" r:id="rId1" xr:uid="{00000000-0004-0000-0700-000000000000}"/>
    <hyperlink ref="A116" r:id="rId2" display="Take a Pluralsight course on Statistical PERT" xr:uid="{00000000-0004-0000-0700-000001000000}"/>
    <hyperlink ref="A117" r:id="rId3" xr:uid="{00000000-0004-0000-0700-000002000000}"/>
    <hyperlink ref="A119" r:id="rId4" display="Follow Statistical PERT on Twitter to learn when new updates are released" xr:uid="{00000000-0004-0000-0700-000003000000}"/>
    <hyperlink ref="A117:G117" r:id="rId5" display="Watch Statistical PERT videos on YouTube " xr:uid="{00000000-0004-0000-0700-000004000000}"/>
    <hyperlink ref="A118:G118" r:id="rId6" display="Connect with or follow me on LinkedIn" xr:uid="{066E9D6B-071B-45CD-B0FE-B29E11923DD6}"/>
    <hyperlink ref="A116:G116" r:id="rId7" display="Watch a Pluralsight course on Statistical PERT® Normal Edition" xr:uid="{8BC7EBB8-DA25-4658-BE50-898F5F676E2E}"/>
    <hyperlink ref="A129" r:id="rId8" xr:uid="{5B9C6AD6-D27C-4190-ABBE-7B9D5C89F136}"/>
    <hyperlink ref="A119:G119" r:id="rId9" location="newsletter" display="Subscribe to the SPERT® newsletter for monthly tips, free webinars, and new release notifications" xr:uid="{F7351104-31CE-43D3-A228-0C8F0538B2A6}"/>
  </hyperlinks>
  <pageMargins left="0.7" right="0.7" top="0.75" bottom="0.75" header="0.3" footer="0.3"/>
  <drawing r:id="rId1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RowHeight="15" x14ac:dyDescent="0.25"/>
  <cols>
    <col min="1" max="16384" width="9.140625" style="11"/>
  </cols>
  <sheetData>
    <row r="1" spans="1:5" ht="28.5" x14ac:dyDescent="0.45">
      <c r="A1" s="266" t="s">
        <v>772</v>
      </c>
    </row>
    <row r="3" spans="1:5" x14ac:dyDescent="0.25">
      <c r="E3" s="215" t="s">
        <v>201</v>
      </c>
    </row>
    <row r="4" spans="1:5" ht="15.75" x14ac:dyDescent="0.25">
      <c r="E4" s="215" t="s">
        <v>767</v>
      </c>
    </row>
    <row r="5" spans="1:5" x14ac:dyDescent="0.25">
      <c r="E5" s="215"/>
    </row>
    <row r="6" spans="1:5" x14ac:dyDescent="0.25">
      <c r="E6" s="215" t="s">
        <v>212</v>
      </c>
    </row>
    <row r="7" spans="1:5" x14ac:dyDescent="0.25">
      <c r="E7" s="215" t="s">
        <v>202</v>
      </c>
    </row>
    <row r="8" spans="1:5" x14ac:dyDescent="0.25">
      <c r="E8" s="215" t="s">
        <v>203</v>
      </c>
    </row>
    <row r="9" spans="1:5" x14ac:dyDescent="0.25">
      <c r="E9" s="215" t="s">
        <v>204</v>
      </c>
    </row>
    <row r="10" spans="1:5" x14ac:dyDescent="0.25">
      <c r="E10" s="215"/>
    </row>
    <row r="11" spans="1:5" x14ac:dyDescent="0.25">
      <c r="E11" s="215" t="s">
        <v>205</v>
      </c>
    </row>
    <row r="12" spans="1:5" x14ac:dyDescent="0.25">
      <c r="E12" s="215" t="s">
        <v>211</v>
      </c>
    </row>
    <row r="13" spans="1:5" x14ac:dyDescent="0.25">
      <c r="E13" s="215" t="s">
        <v>208</v>
      </c>
    </row>
    <row r="14" spans="1:5" x14ac:dyDescent="0.25">
      <c r="E14" s="215" t="s">
        <v>209</v>
      </c>
    </row>
    <row r="15" spans="1:5" x14ac:dyDescent="0.25">
      <c r="E15" s="216" t="s">
        <v>210</v>
      </c>
    </row>
    <row r="16" spans="1:5" x14ac:dyDescent="0.25">
      <c r="E16" s="215"/>
    </row>
    <row r="17" spans="1:7" x14ac:dyDescent="0.25">
      <c r="E17" s="374" t="s">
        <v>206</v>
      </c>
      <c r="F17" s="374"/>
      <c r="G17" s="374"/>
    </row>
    <row r="18" spans="1:7" x14ac:dyDescent="0.25">
      <c r="E18" s="215" t="s">
        <v>207</v>
      </c>
    </row>
    <row r="24" spans="1:7" x14ac:dyDescent="0.25">
      <c r="A24" s="12"/>
      <c r="F24" s="12"/>
    </row>
    <row r="25" spans="1:7" x14ac:dyDescent="0.25">
      <c r="A25" s="103"/>
      <c r="B25" s="103"/>
      <c r="C25" s="103"/>
      <c r="D25" s="103"/>
      <c r="E25" s="103"/>
      <c r="F25" s="103"/>
    </row>
    <row r="26" spans="1:7" x14ac:dyDescent="0.25">
      <c r="A26" s="103"/>
      <c r="B26" s="103"/>
      <c r="F26" s="12"/>
    </row>
    <row r="27" spans="1:7" x14ac:dyDescent="0.25">
      <c r="A27" s="103"/>
      <c r="B27" s="103"/>
      <c r="F27" s="12"/>
    </row>
    <row r="28" spans="1:7" x14ac:dyDescent="0.25">
      <c r="A28" s="103"/>
      <c r="B28" s="103"/>
      <c r="F28" s="12"/>
    </row>
    <row r="30" spans="1:7" x14ac:dyDescent="0.25">
      <c r="A30" s="276" t="s">
        <v>773</v>
      </c>
    </row>
    <row r="31" spans="1:7" x14ac:dyDescent="0.25">
      <c r="A31" s="277" t="s">
        <v>774</v>
      </c>
    </row>
    <row r="32" spans="1:7" x14ac:dyDescent="0.25">
      <c r="A32" s="277" t="s">
        <v>775</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30"/>
  <sheetViews>
    <sheetView showGridLines="0" workbookViewId="0">
      <selection activeCell="C4" sqref="C4"/>
    </sheetView>
  </sheetViews>
  <sheetFormatPr defaultRowHeight="15" x14ac:dyDescent="0.25"/>
  <cols>
    <col min="1" max="1" width="10.5703125" style="30" customWidth="1"/>
    <col min="2" max="2" width="10.5703125" style="31" customWidth="1"/>
    <col min="3" max="3" width="132.42578125" style="32" customWidth="1"/>
    <col min="4" max="4" width="9.140625" customWidth="1"/>
  </cols>
  <sheetData>
    <row r="1" spans="1:3" ht="24.75" customHeight="1" x14ac:dyDescent="0.25">
      <c r="A1" s="55" t="s">
        <v>789</v>
      </c>
    </row>
    <row r="2" spans="1:3" x14ac:dyDescent="0.25">
      <c r="A2" s="27" t="s">
        <v>15</v>
      </c>
      <c r="B2" s="28" t="s">
        <v>16</v>
      </c>
      <c r="C2" s="29" t="s">
        <v>17</v>
      </c>
    </row>
    <row r="3" spans="1:3" x14ac:dyDescent="0.25">
      <c r="A3" s="278">
        <v>43985</v>
      </c>
      <c r="B3" s="279" t="s">
        <v>874</v>
      </c>
      <c r="C3" s="280" t="s">
        <v>879</v>
      </c>
    </row>
    <row r="4" spans="1:3" x14ac:dyDescent="0.25">
      <c r="A4" s="278">
        <v>43984</v>
      </c>
      <c r="B4" s="279" t="s">
        <v>872</v>
      </c>
      <c r="C4" s="280" t="s">
        <v>873</v>
      </c>
    </row>
    <row r="5" spans="1:3" x14ac:dyDescent="0.25">
      <c r="A5" s="278">
        <v>43977</v>
      </c>
      <c r="B5" s="279" t="s">
        <v>870</v>
      </c>
      <c r="C5" s="280" t="s">
        <v>871</v>
      </c>
    </row>
    <row r="6" spans="1:3" x14ac:dyDescent="0.25">
      <c r="A6" s="278">
        <v>43974</v>
      </c>
      <c r="B6" s="279" t="s">
        <v>868</v>
      </c>
      <c r="C6" s="280" t="s">
        <v>869</v>
      </c>
    </row>
    <row r="7" spans="1:3" x14ac:dyDescent="0.25">
      <c r="A7" s="278">
        <v>43961</v>
      </c>
      <c r="B7" s="279" t="s">
        <v>858</v>
      </c>
      <c r="C7" s="280" t="s">
        <v>859</v>
      </c>
    </row>
    <row r="8" spans="1:3" x14ac:dyDescent="0.25">
      <c r="A8" s="278">
        <v>43947</v>
      </c>
      <c r="B8" s="279" t="s">
        <v>857</v>
      </c>
      <c r="C8" s="280" t="s">
        <v>856</v>
      </c>
    </row>
    <row r="9" spans="1:3" x14ac:dyDescent="0.25">
      <c r="A9" s="278">
        <v>43944</v>
      </c>
      <c r="B9" s="279" t="s">
        <v>852</v>
      </c>
      <c r="C9" s="280" t="s">
        <v>855</v>
      </c>
    </row>
    <row r="10" spans="1:3" x14ac:dyDescent="0.25">
      <c r="A10" s="278">
        <v>43832</v>
      </c>
      <c r="B10" s="279" t="s">
        <v>849</v>
      </c>
      <c r="C10" s="280" t="s">
        <v>850</v>
      </c>
    </row>
    <row r="11" spans="1:3" x14ac:dyDescent="0.25">
      <c r="A11" s="210">
        <v>43658</v>
      </c>
      <c r="B11" s="211" t="s">
        <v>770</v>
      </c>
      <c r="C11" s="212" t="s">
        <v>771</v>
      </c>
    </row>
    <row r="12" spans="1:3" x14ac:dyDescent="0.25">
      <c r="A12" s="210">
        <v>43655</v>
      </c>
      <c r="B12" s="211" t="s">
        <v>766</v>
      </c>
      <c r="C12" s="212" t="s">
        <v>769</v>
      </c>
    </row>
    <row r="13" spans="1:3" x14ac:dyDescent="0.25">
      <c r="A13" s="210">
        <v>43646</v>
      </c>
      <c r="B13" s="211" t="s">
        <v>246</v>
      </c>
      <c r="C13" s="212" t="s">
        <v>247</v>
      </c>
    </row>
    <row r="14" spans="1:3" x14ac:dyDescent="0.25">
      <c r="A14" s="210">
        <v>43534</v>
      </c>
      <c r="B14" s="211" t="s">
        <v>244</v>
      </c>
      <c r="C14" s="212" t="s">
        <v>245</v>
      </c>
    </row>
    <row r="15" spans="1:3" x14ac:dyDescent="0.25">
      <c r="A15" s="87">
        <v>43421</v>
      </c>
      <c r="B15" s="88" t="s">
        <v>225</v>
      </c>
      <c r="C15" s="89" t="s">
        <v>226</v>
      </c>
    </row>
    <row r="16" spans="1:3" x14ac:dyDescent="0.25">
      <c r="A16" s="87">
        <v>43365</v>
      </c>
      <c r="B16" s="88" t="s">
        <v>147</v>
      </c>
      <c r="C16" s="89" t="s">
        <v>174</v>
      </c>
    </row>
    <row r="17" spans="1:3" x14ac:dyDescent="0.25">
      <c r="A17" s="87">
        <v>42795</v>
      </c>
      <c r="B17" s="88" t="s">
        <v>108</v>
      </c>
      <c r="C17" s="89" t="s">
        <v>113</v>
      </c>
    </row>
    <row r="18" spans="1:3" x14ac:dyDescent="0.25">
      <c r="A18" s="87">
        <v>42769</v>
      </c>
      <c r="B18" s="88" t="s">
        <v>100</v>
      </c>
      <c r="C18" s="89" t="s">
        <v>101</v>
      </c>
    </row>
    <row r="19" spans="1:3" x14ac:dyDescent="0.25">
      <c r="A19" s="87">
        <v>42747</v>
      </c>
      <c r="B19" s="88" t="s">
        <v>98</v>
      </c>
      <c r="C19" s="89" t="s">
        <v>99</v>
      </c>
    </row>
    <row r="20" spans="1:3" x14ac:dyDescent="0.25">
      <c r="A20" s="87">
        <v>42738</v>
      </c>
      <c r="B20" s="88" t="s">
        <v>97</v>
      </c>
      <c r="C20" s="89" t="s">
        <v>146</v>
      </c>
    </row>
    <row r="21" spans="1:3" x14ac:dyDescent="0.25">
      <c r="A21" s="87">
        <v>42736</v>
      </c>
      <c r="B21" s="88" t="s">
        <v>60</v>
      </c>
      <c r="C21" s="89" t="s">
        <v>77</v>
      </c>
    </row>
    <row r="22" spans="1:3" x14ac:dyDescent="0.25">
      <c r="A22" s="84">
        <v>42649</v>
      </c>
      <c r="B22" s="85" t="s">
        <v>58</v>
      </c>
      <c r="C22" s="86" t="s">
        <v>59</v>
      </c>
    </row>
    <row r="23" spans="1:3" x14ac:dyDescent="0.25">
      <c r="A23" s="84">
        <v>42646</v>
      </c>
      <c r="B23" s="85" t="s">
        <v>53</v>
      </c>
      <c r="C23" s="86" t="s">
        <v>57</v>
      </c>
    </row>
    <row r="24" spans="1:3" x14ac:dyDescent="0.25">
      <c r="A24" s="84">
        <v>42634</v>
      </c>
      <c r="B24" s="85" t="s">
        <v>48</v>
      </c>
      <c r="C24" s="86" t="s">
        <v>50</v>
      </c>
    </row>
    <row r="25" spans="1:3" x14ac:dyDescent="0.25">
      <c r="A25" s="84">
        <v>42623</v>
      </c>
      <c r="B25" s="85" t="s">
        <v>31</v>
      </c>
      <c r="C25" s="86" t="s">
        <v>35</v>
      </c>
    </row>
    <row r="26" spans="1:3" x14ac:dyDescent="0.25">
      <c r="A26" s="84">
        <v>42560</v>
      </c>
      <c r="B26" s="85" t="s">
        <v>27</v>
      </c>
      <c r="C26" s="86" t="s">
        <v>28</v>
      </c>
    </row>
    <row r="27" spans="1:3" x14ac:dyDescent="0.25">
      <c r="A27" s="84">
        <v>42554</v>
      </c>
      <c r="B27" s="85" t="s">
        <v>25</v>
      </c>
      <c r="C27" s="86" t="s">
        <v>26</v>
      </c>
    </row>
    <row r="28" spans="1:3" x14ac:dyDescent="0.25">
      <c r="A28" s="84">
        <v>42286</v>
      </c>
      <c r="B28" s="85" t="s">
        <v>22</v>
      </c>
      <c r="C28" s="86" t="s">
        <v>23</v>
      </c>
    </row>
    <row r="29" spans="1:3" x14ac:dyDescent="0.25">
      <c r="A29" s="84">
        <v>42264</v>
      </c>
      <c r="B29" s="85" t="s">
        <v>20</v>
      </c>
      <c r="C29" s="86" t="s">
        <v>21</v>
      </c>
    </row>
    <row r="30" spans="1:3" x14ac:dyDescent="0.25">
      <c r="A30" s="84">
        <v>42216</v>
      </c>
      <c r="B30" s="85" t="s">
        <v>18</v>
      </c>
      <c r="C30" s="86" t="s">
        <v>19</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5" x14ac:dyDescent="0.25"/>
  <cols>
    <col min="1" max="1" width="9.140625" style="265"/>
  </cols>
  <sheetData>
    <row r="1" spans="1:1" x14ac:dyDescent="0.25">
      <c r="A1" s="263" t="s">
        <v>760</v>
      </c>
    </row>
    <row r="2" spans="1:1" x14ac:dyDescent="0.25">
      <c r="A2" s="263" t="s">
        <v>248</v>
      </c>
    </row>
    <row r="3" spans="1:1" x14ac:dyDescent="0.25">
      <c r="A3" s="263"/>
    </row>
    <row r="4" spans="1:1" x14ac:dyDescent="0.25">
      <c r="A4" s="263" t="s">
        <v>249</v>
      </c>
    </row>
    <row r="5" spans="1:1" x14ac:dyDescent="0.25">
      <c r="A5" s="263" t="s">
        <v>250</v>
      </c>
    </row>
    <row r="6" spans="1:1" x14ac:dyDescent="0.25">
      <c r="A6" s="263" t="s">
        <v>251</v>
      </c>
    </row>
    <row r="7" spans="1:1" x14ac:dyDescent="0.25">
      <c r="A7" s="263"/>
    </row>
    <row r="8" spans="1:1" x14ac:dyDescent="0.25">
      <c r="A8" s="263" t="s">
        <v>252</v>
      </c>
    </row>
    <row r="9" spans="1:1" x14ac:dyDescent="0.25">
      <c r="A9" s="263"/>
    </row>
    <row r="10" spans="1:1" x14ac:dyDescent="0.25">
      <c r="A10" s="263" t="s">
        <v>253</v>
      </c>
    </row>
    <row r="11" spans="1:1" x14ac:dyDescent="0.25">
      <c r="A11" s="263" t="s">
        <v>254</v>
      </c>
    </row>
    <row r="12" spans="1:1" x14ac:dyDescent="0.25">
      <c r="A12" s="263"/>
    </row>
    <row r="13" spans="1:1" x14ac:dyDescent="0.25">
      <c r="A13" s="263" t="s">
        <v>255</v>
      </c>
    </row>
    <row r="14" spans="1:1" x14ac:dyDescent="0.25">
      <c r="A14" s="263" t="s">
        <v>256</v>
      </c>
    </row>
    <row r="15" spans="1:1" x14ac:dyDescent="0.25">
      <c r="A15" s="263" t="s">
        <v>257</v>
      </c>
    </row>
    <row r="16" spans="1:1" x14ac:dyDescent="0.25">
      <c r="A16" s="263" t="s">
        <v>258</v>
      </c>
    </row>
    <row r="17" spans="1:1" x14ac:dyDescent="0.25">
      <c r="A17" s="263" t="s">
        <v>259</v>
      </c>
    </row>
    <row r="18" spans="1:1" x14ac:dyDescent="0.25">
      <c r="A18" s="263" t="s">
        <v>260</v>
      </c>
    </row>
    <row r="19" spans="1:1" x14ac:dyDescent="0.25">
      <c r="A19" s="263" t="s">
        <v>261</v>
      </c>
    </row>
    <row r="20" spans="1:1" x14ac:dyDescent="0.25">
      <c r="A20" s="263" t="s">
        <v>262</v>
      </c>
    </row>
    <row r="21" spans="1:1" x14ac:dyDescent="0.25">
      <c r="A21" s="263"/>
    </row>
    <row r="22" spans="1:1" x14ac:dyDescent="0.25">
      <c r="A22" s="263" t="s">
        <v>263</v>
      </c>
    </row>
    <row r="23" spans="1:1" x14ac:dyDescent="0.25">
      <c r="A23" s="263" t="s">
        <v>264</v>
      </c>
    </row>
    <row r="24" spans="1:1" x14ac:dyDescent="0.25">
      <c r="A24" s="263" t="s">
        <v>265</v>
      </c>
    </row>
    <row r="25" spans="1:1" x14ac:dyDescent="0.25">
      <c r="A25" s="263" t="s">
        <v>266</v>
      </c>
    </row>
    <row r="26" spans="1:1" x14ac:dyDescent="0.25">
      <c r="A26" s="263" t="s">
        <v>267</v>
      </c>
    </row>
    <row r="27" spans="1:1" x14ac:dyDescent="0.25">
      <c r="A27" s="263" t="s">
        <v>268</v>
      </c>
    </row>
    <row r="28" spans="1:1" x14ac:dyDescent="0.25">
      <c r="A28" s="263"/>
    </row>
    <row r="29" spans="1:1" x14ac:dyDescent="0.25">
      <c r="A29" s="263" t="s">
        <v>269</v>
      </c>
    </row>
    <row r="30" spans="1:1" x14ac:dyDescent="0.25">
      <c r="A30" s="263" t="s">
        <v>270</v>
      </c>
    </row>
    <row r="31" spans="1:1" x14ac:dyDescent="0.25">
      <c r="A31" s="263" t="s">
        <v>271</v>
      </c>
    </row>
    <row r="32" spans="1:1" x14ac:dyDescent="0.25">
      <c r="A32" s="263" t="s">
        <v>272</v>
      </c>
    </row>
    <row r="33" spans="1:1" x14ac:dyDescent="0.25">
      <c r="A33" s="263"/>
    </row>
    <row r="34" spans="1:1" x14ac:dyDescent="0.25">
      <c r="A34" s="263" t="s">
        <v>273</v>
      </c>
    </row>
    <row r="35" spans="1:1" x14ac:dyDescent="0.25">
      <c r="A35" s="263" t="s">
        <v>274</v>
      </c>
    </row>
    <row r="36" spans="1:1" x14ac:dyDescent="0.25">
      <c r="A36" s="263" t="s">
        <v>275</v>
      </c>
    </row>
    <row r="37" spans="1:1" x14ac:dyDescent="0.25">
      <c r="A37" s="263" t="s">
        <v>276</v>
      </c>
    </row>
    <row r="38" spans="1:1" x14ac:dyDescent="0.25">
      <c r="A38" s="263" t="s">
        <v>277</v>
      </c>
    </row>
    <row r="39" spans="1:1" x14ac:dyDescent="0.25">
      <c r="A39" s="263"/>
    </row>
    <row r="40" spans="1:1" x14ac:dyDescent="0.25">
      <c r="A40" s="263" t="s">
        <v>278</v>
      </c>
    </row>
    <row r="41" spans="1:1" x14ac:dyDescent="0.25">
      <c r="A41" s="263" t="s">
        <v>279</v>
      </c>
    </row>
    <row r="42" spans="1:1" x14ac:dyDescent="0.25">
      <c r="A42" s="263" t="s">
        <v>280</v>
      </c>
    </row>
    <row r="43" spans="1:1" x14ac:dyDescent="0.25">
      <c r="A43" s="263"/>
    </row>
    <row r="44" spans="1:1" x14ac:dyDescent="0.25">
      <c r="A44" s="263" t="s">
        <v>281</v>
      </c>
    </row>
    <row r="45" spans="1:1" x14ac:dyDescent="0.25">
      <c r="A45" s="263" t="s">
        <v>282</v>
      </c>
    </row>
    <row r="46" spans="1:1" x14ac:dyDescent="0.25">
      <c r="A46" s="263" t="s">
        <v>283</v>
      </c>
    </row>
    <row r="47" spans="1:1" x14ac:dyDescent="0.25">
      <c r="A47" s="263" t="s">
        <v>284</v>
      </c>
    </row>
    <row r="48" spans="1:1" x14ac:dyDescent="0.25">
      <c r="A48" s="263" t="s">
        <v>285</v>
      </c>
    </row>
    <row r="49" spans="1:1" x14ac:dyDescent="0.25">
      <c r="A49" s="263"/>
    </row>
    <row r="50" spans="1:1" x14ac:dyDescent="0.25">
      <c r="A50" s="263" t="s">
        <v>286</v>
      </c>
    </row>
    <row r="51" spans="1:1" x14ac:dyDescent="0.25">
      <c r="A51" s="263" t="s">
        <v>287</v>
      </c>
    </row>
    <row r="52" spans="1:1" x14ac:dyDescent="0.25">
      <c r="A52" s="263" t="s">
        <v>288</v>
      </c>
    </row>
    <row r="53" spans="1:1" x14ac:dyDescent="0.25">
      <c r="A53" s="263" t="s">
        <v>289</v>
      </c>
    </row>
    <row r="54" spans="1:1" x14ac:dyDescent="0.25">
      <c r="A54" s="263" t="s">
        <v>290</v>
      </c>
    </row>
    <row r="55" spans="1:1" x14ac:dyDescent="0.25">
      <c r="A55" s="263" t="s">
        <v>291</v>
      </c>
    </row>
    <row r="56" spans="1:1" x14ac:dyDescent="0.25">
      <c r="A56" s="263" t="s">
        <v>292</v>
      </c>
    </row>
    <row r="57" spans="1:1" x14ac:dyDescent="0.25">
      <c r="A57" s="263" t="s">
        <v>293</v>
      </c>
    </row>
    <row r="58" spans="1:1" x14ac:dyDescent="0.25">
      <c r="A58" s="263" t="s">
        <v>294</v>
      </c>
    </row>
    <row r="59" spans="1:1" x14ac:dyDescent="0.25">
      <c r="A59" s="263" t="s">
        <v>295</v>
      </c>
    </row>
    <row r="60" spans="1:1" x14ac:dyDescent="0.25">
      <c r="A60" s="263"/>
    </row>
    <row r="61" spans="1:1" x14ac:dyDescent="0.25">
      <c r="A61" s="263" t="s">
        <v>296</v>
      </c>
    </row>
    <row r="62" spans="1:1" x14ac:dyDescent="0.25">
      <c r="A62" s="263" t="s">
        <v>297</v>
      </c>
    </row>
    <row r="63" spans="1:1" x14ac:dyDescent="0.25">
      <c r="A63" s="263" t="s">
        <v>298</v>
      </c>
    </row>
    <row r="64" spans="1:1" x14ac:dyDescent="0.25">
      <c r="A64" s="263" t="s">
        <v>299</v>
      </c>
    </row>
    <row r="65" spans="1:1" x14ac:dyDescent="0.25">
      <c r="A65" s="263" t="s">
        <v>300</v>
      </c>
    </row>
    <row r="66" spans="1:1" x14ac:dyDescent="0.25">
      <c r="A66" s="263" t="s">
        <v>301</v>
      </c>
    </row>
    <row r="67" spans="1:1" x14ac:dyDescent="0.25">
      <c r="A67" s="263"/>
    </row>
    <row r="68" spans="1:1" x14ac:dyDescent="0.25">
      <c r="A68" s="263" t="s">
        <v>302</v>
      </c>
    </row>
    <row r="69" spans="1:1" x14ac:dyDescent="0.25">
      <c r="A69" s="263" t="s">
        <v>303</v>
      </c>
    </row>
    <row r="70" spans="1:1" x14ac:dyDescent="0.25">
      <c r="A70" s="263"/>
    </row>
    <row r="71" spans="1:1" x14ac:dyDescent="0.25">
      <c r="A71" s="263" t="s">
        <v>304</v>
      </c>
    </row>
    <row r="72" spans="1:1" x14ac:dyDescent="0.25">
      <c r="A72" s="263"/>
    </row>
    <row r="73" spans="1:1" x14ac:dyDescent="0.25">
      <c r="A73" s="263" t="s">
        <v>305</v>
      </c>
    </row>
    <row r="74" spans="1:1" x14ac:dyDescent="0.25">
      <c r="A74" s="263"/>
    </row>
    <row r="75" spans="1:1" x14ac:dyDescent="0.25">
      <c r="A75" s="263" t="s">
        <v>306</v>
      </c>
    </row>
    <row r="76" spans="1:1" x14ac:dyDescent="0.25">
      <c r="A76" s="263"/>
    </row>
    <row r="77" spans="1:1" x14ac:dyDescent="0.25">
      <c r="A77" s="263" t="s">
        <v>307</v>
      </c>
    </row>
    <row r="78" spans="1:1" x14ac:dyDescent="0.25">
      <c r="A78" s="263" t="s">
        <v>308</v>
      </c>
    </row>
    <row r="79" spans="1:1" x14ac:dyDescent="0.25">
      <c r="A79" s="263"/>
    </row>
    <row r="80" spans="1:1" x14ac:dyDescent="0.25">
      <c r="A80" s="263" t="s">
        <v>309</v>
      </c>
    </row>
    <row r="81" spans="1:1" x14ac:dyDescent="0.25">
      <c r="A81" s="263" t="s">
        <v>310</v>
      </c>
    </row>
    <row r="82" spans="1:1" x14ac:dyDescent="0.25">
      <c r="A82" s="263" t="s">
        <v>311</v>
      </c>
    </row>
    <row r="83" spans="1:1" x14ac:dyDescent="0.25">
      <c r="A83" s="263"/>
    </row>
    <row r="84" spans="1:1" x14ac:dyDescent="0.25">
      <c r="A84" s="263" t="s">
        <v>312</v>
      </c>
    </row>
    <row r="85" spans="1:1" x14ac:dyDescent="0.25">
      <c r="A85" s="263" t="s">
        <v>313</v>
      </c>
    </row>
    <row r="86" spans="1:1" x14ac:dyDescent="0.25">
      <c r="A86" s="263" t="s">
        <v>314</v>
      </c>
    </row>
    <row r="87" spans="1:1" x14ac:dyDescent="0.25">
      <c r="A87" s="263" t="s">
        <v>315</v>
      </c>
    </row>
    <row r="88" spans="1:1" x14ac:dyDescent="0.25">
      <c r="A88" s="263"/>
    </row>
    <row r="89" spans="1:1" x14ac:dyDescent="0.25">
      <c r="A89" s="263" t="s">
        <v>316</v>
      </c>
    </row>
    <row r="90" spans="1:1" x14ac:dyDescent="0.25">
      <c r="A90" s="263" t="s">
        <v>317</v>
      </c>
    </row>
    <row r="91" spans="1:1" x14ac:dyDescent="0.25">
      <c r="A91" s="263"/>
    </row>
    <row r="92" spans="1:1" x14ac:dyDescent="0.25">
      <c r="A92" s="263" t="s">
        <v>318</v>
      </c>
    </row>
    <row r="93" spans="1:1" x14ac:dyDescent="0.25">
      <c r="A93" s="263" t="s">
        <v>319</v>
      </c>
    </row>
    <row r="94" spans="1:1" x14ac:dyDescent="0.25">
      <c r="A94" s="263" t="s">
        <v>320</v>
      </c>
    </row>
    <row r="95" spans="1:1" x14ac:dyDescent="0.25">
      <c r="A95" s="263" t="s">
        <v>321</v>
      </c>
    </row>
    <row r="96" spans="1:1" x14ac:dyDescent="0.25">
      <c r="A96" s="263" t="s">
        <v>322</v>
      </c>
    </row>
    <row r="97" spans="1:1" x14ac:dyDescent="0.25">
      <c r="A97" s="263" t="s">
        <v>323</v>
      </c>
    </row>
    <row r="98" spans="1:1" x14ac:dyDescent="0.25">
      <c r="A98" s="263"/>
    </row>
    <row r="99" spans="1:1" x14ac:dyDescent="0.25">
      <c r="A99" s="263" t="s">
        <v>324</v>
      </c>
    </row>
    <row r="100" spans="1:1" x14ac:dyDescent="0.25">
      <c r="A100" s="263" t="s">
        <v>325</v>
      </c>
    </row>
    <row r="101" spans="1:1" x14ac:dyDescent="0.25">
      <c r="A101" s="263" t="s">
        <v>326</v>
      </c>
    </row>
    <row r="102" spans="1:1" x14ac:dyDescent="0.25">
      <c r="A102" s="263"/>
    </row>
    <row r="103" spans="1:1" x14ac:dyDescent="0.25">
      <c r="A103" s="263" t="s">
        <v>327</v>
      </c>
    </row>
    <row r="104" spans="1:1" x14ac:dyDescent="0.25">
      <c r="A104" s="263" t="s">
        <v>328</v>
      </c>
    </row>
    <row r="105" spans="1:1" x14ac:dyDescent="0.25">
      <c r="A105" s="263" t="s">
        <v>329</v>
      </c>
    </row>
    <row r="106" spans="1:1" x14ac:dyDescent="0.25">
      <c r="A106" s="263" t="s">
        <v>330</v>
      </c>
    </row>
    <row r="107" spans="1:1" x14ac:dyDescent="0.25">
      <c r="A107" s="263" t="s">
        <v>331</v>
      </c>
    </row>
    <row r="108" spans="1:1" x14ac:dyDescent="0.25">
      <c r="A108" s="263" t="s">
        <v>332</v>
      </c>
    </row>
    <row r="109" spans="1:1" x14ac:dyDescent="0.25">
      <c r="A109" s="263" t="s">
        <v>333</v>
      </c>
    </row>
    <row r="110" spans="1:1" x14ac:dyDescent="0.25">
      <c r="A110" s="263" t="s">
        <v>334</v>
      </c>
    </row>
    <row r="111" spans="1:1" x14ac:dyDescent="0.25">
      <c r="A111" s="263"/>
    </row>
    <row r="112" spans="1:1" x14ac:dyDescent="0.25">
      <c r="A112" s="263" t="s">
        <v>335</v>
      </c>
    </row>
    <row r="113" spans="1:1" x14ac:dyDescent="0.25">
      <c r="A113" s="263"/>
    </row>
    <row r="114" spans="1:1" x14ac:dyDescent="0.25">
      <c r="A114" s="263" t="s">
        <v>336</v>
      </c>
    </row>
    <row r="115" spans="1:1" x14ac:dyDescent="0.25">
      <c r="A115" s="263" t="s">
        <v>337</v>
      </c>
    </row>
    <row r="116" spans="1:1" x14ac:dyDescent="0.25">
      <c r="A116" s="263" t="s">
        <v>338</v>
      </c>
    </row>
    <row r="117" spans="1:1" x14ac:dyDescent="0.25">
      <c r="A117" s="263"/>
    </row>
    <row r="118" spans="1:1" x14ac:dyDescent="0.25">
      <c r="A118" s="263" t="s">
        <v>339</v>
      </c>
    </row>
    <row r="119" spans="1:1" x14ac:dyDescent="0.25">
      <c r="A119" s="263" t="s">
        <v>340</v>
      </c>
    </row>
    <row r="120" spans="1:1" x14ac:dyDescent="0.25">
      <c r="A120" s="263" t="s">
        <v>341</v>
      </c>
    </row>
    <row r="121" spans="1:1" x14ac:dyDescent="0.25">
      <c r="A121" s="263" t="s">
        <v>342</v>
      </c>
    </row>
    <row r="122" spans="1:1" x14ac:dyDescent="0.25">
      <c r="A122" s="263"/>
    </row>
    <row r="123" spans="1:1" x14ac:dyDescent="0.25">
      <c r="A123" s="263" t="s">
        <v>343</v>
      </c>
    </row>
    <row r="124" spans="1:1" x14ac:dyDescent="0.25">
      <c r="A124" s="263" t="s">
        <v>344</v>
      </c>
    </row>
    <row r="125" spans="1:1" x14ac:dyDescent="0.25">
      <c r="A125" s="263" t="s">
        <v>345</v>
      </c>
    </row>
    <row r="126" spans="1:1" x14ac:dyDescent="0.25">
      <c r="A126" s="263" t="s">
        <v>346</v>
      </c>
    </row>
    <row r="127" spans="1:1" x14ac:dyDescent="0.25">
      <c r="A127" s="263" t="s">
        <v>347</v>
      </c>
    </row>
    <row r="128" spans="1:1" x14ac:dyDescent="0.25">
      <c r="A128" s="263" t="s">
        <v>348</v>
      </c>
    </row>
    <row r="129" spans="1:1" x14ac:dyDescent="0.25">
      <c r="A129" s="263" t="s">
        <v>349</v>
      </c>
    </row>
    <row r="130" spans="1:1" x14ac:dyDescent="0.25">
      <c r="A130" s="263" t="s">
        <v>350</v>
      </c>
    </row>
    <row r="131" spans="1:1" x14ac:dyDescent="0.25">
      <c r="A131" s="263" t="s">
        <v>351</v>
      </c>
    </row>
    <row r="132" spans="1:1" x14ac:dyDescent="0.25">
      <c r="A132" s="263" t="s">
        <v>352</v>
      </c>
    </row>
    <row r="133" spans="1:1" x14ac:dyDescent="0.25">
      <c r="A133" s="263"/>
    </row>
    <row r="134" spans="1:1" x14ac:dyDescent="0.25">
      <c r="A134" s="263" t="s">
        <v>353</v>
      </c>
    </row>
    <row r="135" spans="1:1" x14ac:dyDescent="0.25">
      <c r="A135" s="263" t="s">
        <v>354</v>
      </c>
    </row>
    <row r="136" spans="1:1" x14ac:dyDescent="0.25">
      <c r="A136" s="263" t="s">
        <v>355</v>
      </c>
    </row>
    <row r="137" spans="1:1" x14ac:dyDescent="0.25">
      <c r="A137" s="263" t="s">
        <v>356</v>
      </c>
    </row>
    <row r="138" spans="1:1" x14ac:dyDescent="0.25">
      <c r="A138" s="263" t="s">
        <v>357</v>
      </c>
    </row>
    <row r="139" spans="1:1" x14ac:dyDescent="0.25">
      <c r="A139" s="263" t="s">
        <v>358</v>
      </c>
    </row>
    <row r="140" spans="1:1" x14ac:dyDescent="0.25">
      <c r="A140" s="263" t="s">
        <v>359</v>
      </c>
    </row>
    <row r="141" spans="1:1" x14ac:dyDescent="0.25">
      <c r="A141" s="263" t="s">
        <v>360</v>
      </c>
    </row>
    <row r="142" spans="1:1" x14ac:dyDescent="0.25">
      <c r="A142" s="263" t="s">
        <v>361</v>
      </c>
    </row>
    <row r="143" spans="1:1" x14ac:dyDescent="0.25">
      <c r="A143" s="263" t="s">
        <v>362</v>
      </c>
    </row>
    <row r="144" spans="1:1" x14ac:dyDescent="0.25">
      <c r="A144" s="263" t="s">
        <v>363</v>
      </c>
    </row>
    <row r="145" spans="1:1" x14ac:dyDescent="0.25">
      <c r="A145" s="263" t="s">
        <v>364</v>
      </c>
    </row>
    <row r="146" spans="1:1" x14ac:dyDescent="0.25">
      <c r="A146" s="263"/>
    </row>
    <row r="147" spans="1:1" x14ac:dyDescent="0.25">
      <c r="A147" s="263" t="s">
        <v>365</v>
      </c>
    </row>
    <row r="148" spans="1:1" x14ac:dyDescent="0.25">
      <c r="A148" s="263" t="s">
        <v>366</v>
      </c>
    </row>
    <row r="149" spans="1:1" x14ac:dyDescent="0.25">
      <c r="A149" s="263" t="s">
        <v>367</v>
      </c>
    </row>
    <row r="150" spans="1:1" x14ac:dyDescent="0.25">
      <c r="A150" s="263"/>
    </row>
    <row r="151" spans="1:1" x14ac:dyDescent="0.25">
      <c r="A151" s="263" t="s">
        <v>368</v>
      </c>
    </row>
    <row r="152" spans="1:1" x14ac:dyDescent="0.25">
      <c r="A152" s="263" t="s">
        <v>369</v>
      </c>
    </row>
    <row r="153" spans="1:1" x14ac:dyDescent="0.25">
      <c r="A153" s="263"/>
    </row>
    <row r="154" spans="1:1" x14ac:dyDescent="0.25">
      <c r="A154" s="263" t="s">
        <v>370</v>
      </c>
    </row>
    <row r="155" spans="1:1" x14ac:dyDescent="0.25">
      <c r="A155" s="263"/>
    </row>
    <row r="156" spans="1:1" x14ac:dyDescent="0.25">
      <c r="A156" s="263" t="s">
        <v>371</v>
      </c>
    </row>
    <row r="157" spans="1:1" x14ac:dyDescent="0.25">
      <c r="A157" s="263" t="s">
        <v>372</v>
      </c>
    </row>
    <row r="158" spans="1:1" x14ac:dyDescent="0.25">
      <c r="A158" s="263" t="s">
        <v>373</v>
      </c>
    </row>
    <row r="159" spans="1:1" x14ac:dyDescent="0.25">
      <c r="A159" s="263" t="s">
        <v>374</v>
      </c>
    </row>
    <row r="160" spans="1:1" x14ac:dyDescent="0.25">
      <c r="A160" s="263" t="s">
        <v>375</v>
      </c>
    </row>
    <row r="161" spans="1:1" x14ac:dyDescent="0.25">
      <c r="A161" s="263" t="s">
        <v>376</v>
      </c>
    </row>
    <row r="162" spans="1:1" x14ac:dyDescent="0.25">
      <c r="A162" s="263" t="s">
        <v>377</v>
      </c>
    </row>
    <row r="163" spans="1:1" x14ac:dyDescent="0.25">
      <c r="A163" s="263"/>
    </row>
    <row r="164" spans="1:1" x14ac:dyDescent="0.25">
      <c r="A164" s="263" t="s">
        <v>378</v>
      </c>
    </row>
    <row r="165" spans="1:1" x14ac:dyDescent="0.25">
      <c r="A165" s="263" t="s">
        <v>379</v>
      </c>
    </row>
    <row r="166" spans="1:1" x14ac:dyDescent="0.25">
      <c r="A166" s="263" t="s">
        <v>380</v>
      </c>
    </row>
    <row r="167" spans="1:1" x14ac:dyDescent="0.25">
      <c r="A167" s="263" t="s">
        <v>381</v>
      </c>
    </row>
    <row r="168" spans="1:1" x14ac:dyDescent="0.25">
      <c r="A168" s="263" t="s">
        <v>382</v>
      </c>
    </row>
    <row r="169" spans="1:1" x14ac:dyDescent="0.25">
      <c r="A169" s="263" t="s">
        <v>383</v>
      </c>
    </row>
    <row r="170" spans="1:1" x14ac:dyDescent="0.25">
      <c r="A170" s="263" t="s">
        <v>384</v>
      </c>
    </row>
    <row r="171" spans="1:1" x14ac:dyDescent="0.25">
      <c r="A171" s="263" t="s">
        <v>385</v>
      </c>
    </row>
    <row r="172" spans="1:1" x14ac:dyDescent="0.25">
      <c r="A172" s="263" t="s">
        <v>386</v>
      </c>
    </row>
    <row r="173" spans="1:1" x14ac:dyDescent="0.25">
      <c r="A173" s="263" t="s">
        <v>387</v>
      </c>
    </row>
    <row r="174" spans="1:1" x14ac:dyDescent="0.25">
      <c r="A174" s="263"/>
    </row>
    <row r="175" spans="1:1" x14ac:dyDescent="0.25">
      <c r="A175" s="263" t="s">
        <v>388</v>
      </c>
    </row>
    <row r="176" spans="1:1" x14ac:dyDescent="0.25">
      <c r="A176" s="263" t="s">
        <v>389</v>
      </c>
    </row>
    <row r="177" spans="1:1" x14ac:dyDescent="0.25">
      <c r="A177" s="263" t="s">
        <v>390</v>
      </c>
    </row>
    <row r="178" spans="1:1" x14ac:dyDescent="0.25">
      <c r="A178" s="263"/>
    </row>
    <row r="179" spans="1:1" x14ac:dyDescent="0.25">
      <c r="A179" s="263" t="s">
        <v>391</v>
      </c>
    </row>
    <row r="180" spans="1:1" x14ac:dyDescent="0.25">
      <c r="A180" s="263"/>
    </row>
    <row r="181" spans="1:1" x14ac:dyDescent="0.25">
      <c r="A181" s="263" t="s">
        <v>392</v>
      </c>
    </row>
    <row r="182" spans="1:1" x14ac:dyDescent="0.25">
      <c r="A182" s="263" t="s">
        <v>393</v>
      </c>
    </row>
    <row r="183" spans="1:1" x14ac:dyDescent="0.25">
      <c r="A183" s="263" t="s">
        <v>394</v>
      </c>
    </row>
    <row r="184" spans="1:1" x14ac:dyDescent="0.25">
      <c r="A184" s="263" t="s">
        <v>395</v>
      </c>
    </row>
    <row r="185" spans="1:1" x14ac:dyDescent="0.25">
      <c r="A185" s="263" t="s">
        <v>396</v>
      </c>
    </row>
    <row r="186" spans="1:1" x14ac:dyDescent="0.25">
      <c r="A186" s="263"/>
    </row>
    <row r="187" spans="1:1" x14ac:dyDescent="0.25">
      <c r="A187" s="263" t="s">
        <v>397</v>
      </c>
    </row>
    <row r="188" spans="1:1" x14ac:dyDescent="0.25">
      <c r="A188" s="263" t="s">
        <v>398</v>
      </c>
    </row>
    <row r="189" spans="1:1" x14ac:dyDescent="0.25">
      <c r="A189" s="263" t="s">
        <v>399</v>
      </c>
    </row>
    <row r="190" spans="1:1" x14ac:dyDescent="0.25">
      <c r="A190" s="263" t="s">
        <v>400</v>
      </c>
    </row>
    <row r="191" spans="1:1" x14ac:dyDescent="0.25">
      <c r="A191" s="263" t="s">
        <v>401</v>
      </c>
    </row>
    <row r="192" spans="1:1" x14ac:dyDescent="0.25">
      <c r="A192" s="263" t="s">
        <v>402</v>
      </c>
    </row>
    <row r="193" spans="1:1" x14ac:dyDescent="0.25">
      <c r="A193" s="263" t="s">
        <v>403</v>
      </c>
    </row>
    <row r="194" spans="1:1" x14ac:dyDescent="0.25">
      <c r="A194" s="263"/>
    </row>
    <row r="195" spans="1:1" x14ac:dyDescent="0.25">
      <c r="A195" s="263" t="s">
        <v>404</v>
      </c>
    </row>
    <row r="196" spans="1:1" x14ac:dyDescent="0.25">
      <c r="A196" s="263"/>
    </row>
    <row r="197" spans="1:1" x14ac:dyDescent="0.25">
      <c r="A197" s="263" t="s">
        <v>405</v>
      </c>
    </row>
    <row r="198" spans="1:1" x14ac:dyDescent="0.25">
      <c r="A198" s="263" t="s">
        <v>406</v>
      </c>
    </row>
    <row r="199" spans="1:1" x14ac:dyDescent="0.25">
      <c r="A199" s="263" t="s">
        <v>407</v>
      </c>
    </row>
    <row r="200" spans="1:1" x14ac:dyDescent="0.25">
      <c r="A200" s="263" t="s">
        <v>408</v>
      </c>
    </row>
    <row r="201" spans="1:1" x14ac:dyDescent="0.25">
      <c r="A201" s="263" t="s">
        <v>409</v>
      </c>
    </row>
    <row r="202" spans="1:1" x14ac:dyDescent="0.25">
      <c r="A202" s="263" t="s">
        <v>410</v>
      </c>
    </row>
    <row r="203" spans="1:1" x14ac:dyDescent="0.25">
      <c r="A203" s="263" t="s">
        <v>411</v>
      </c>
    </row>
    <row r="204" spans="1:1" x14ac:dyDescent="0.25">
      <c r="A204" s="263"/>
    </row>
    <row r="205" spans="1:1" x14ac:dyDescent="0.25">
      <c r="A205" s="263" t="s">
        <v>412</v>
      </c>
    </row>
    <row r="206" spans="1:1" x14ac:dyDescent="0.25">
      <c r="A206" s="263" t="s">
        <v>413</v>
      </c>
    </row>
    <row r="207" spans="1:1" x14ac:dyDescent="0.25">
      <c r="A207" s="263"/>
    </row>
    <row r="208" spans="1:1" x14ac:dyDescent="0.25">
      <c r="A208" s="263" t="s">
        <v>414</v>
      </c>
    </row>
    <row r="209" spans="1:1" x14ac:dyDescent="0.25">
      <c r="A209" s="263"/>
    </row>
    <row r="210" spans="1:1" x14ac:dyDescent="0.25">
      <c r="A210" s="263" t="s">
        <v>415</v>
      </c>
    </row>
    <row r="211" spans="1:1" x14ac:dyDescent="0.25">
      <c r="A211" s="263" t="s">
        <v>416</v>
      </c>
    </row>
    <row r="212" spans="1:1" x14ac:dyDescent="0.25">
      <c r="A212" s="263" t="s">
        <v>417</v>
      </c>
    </row>
    <row r="213" spans="1:1" x14ac:dyDescent="0.25">
      <c r="A213" s="263"/>
    </row>
    <row r="214" spans="1:1" x14ac:dyDescent="0.25">
      <c r="A214" s="263" t="s">
        <v>418</v>
      </c>
    </row>
    <row r="215" spans="1:1" x14ac:dyDescent="0.25">
      <c r="A215" s="263" t="s">
        <v>419</v>
      </c>
    </row>
    <row r="216" spans="1:1" x14ac:dyDescent="0.25">
      <c r="A216" s="263"/>
    </row>
    <row r="217" spans="1:1" x14ac:dyDescent="0.25">
      <c r="A217" s="263" t="s">
        <v>420</v>
      </c>
    </row>
    <row r="218" spans="1:1" x14ac:dyDescent="0.25">
      <c r="A218" s="263" t="s">
        <v>421</v>
      </c>
    </row>
    <row r="219" spans="1:1" x14ac:dyDescent="0.25">
      <c r="A219" s="263" t="s">
        <v>422</v>
      </c>
    </row>
    <row r="220" spans="1:1" x14ac:dyDescent="0.25">
      <c r="A220" s="263" t="s">
        <v>423</v>
      </c>
    </row>
    <row r="221" spans="1:1" x14ac:dyDescent="0.25">
      <c r="A221" s="263"/>
    </row>
    <row r="222" spans="1:1" x14ac:dyDescent="0.25">
      <c r="A222" s="263" t="s">
        <v>424</v>
      </c>
    </row>
    <row r="223" spans="1:1" x14ac:dyDescent="0.25">
      <c r="A223" s="263" t="s">
        <v>425</v>
      </c>
    </row>
    <row r="224" spans="1:1" x14ac:dyDescent="0.25">
      <c r="A224" s="263" t="s">
        <v>426</v>
      </c>
    </row>
    <row r="225" spans="1:1" x14ac:dyDescent="0.25">
      <c r="A225" s="263" t="s">
        <v>427</v>
      </c>
    </row>
    <row r="226" spans="1:1" x14ac:dyDescent="0.25">
      <c r="A226" s="263" t="s">
        <v>428</v>
      </c>
    </row>
    <row r="227" spans="1:1" x14ac:dyDescent="0.25">
      <c r="A227" s="263" t="s">
        <v>429</v>
      </c>
    </row>
    <row r="228" spans="1:1" x14ac:dyDescent="0.25">
      <c r="A228" s="263" t="s">
        <v>430</v>
      </c>
    </row>
    <row r="229" spans="1:1" x14ac:dyDescent="0.25">
      <c r="A229" s="263"/>
    </row>
    <row r="230" spans="1:1" x14ac:dyDescent="0.25">
      <c r="A230" s="263" t="s">
        <v>431</v>
      </c>
    </row>
    <row r="231" spans="1:1" x14ac:dyDescent="0.25">
      <c r="A231" s="263" t="s">
        <v>432</v>
      </c>
    </row>
    <row r="232" spans="1:1" x14ac:dyDescent="0.25">
      <c r="A232" s="263" t="s">
        <v>433</v>
      </c>
    </row>
    <row r="233" spans="1:1" x14ac:dyDescent="0.25">
      <c r="A233" s="263" t="s">
        <v>434</v>
      </c>
    </row>
    <row r="234" spans="1:1" x14ac:dyDescent="0.25">
      <c r="A234" s="263"/>
    </row>
    <row r="235" spans="1:1" x14ac:dyDescent="0.25">
      <c r="A235" s="263" t="s">
        <v>435</v>
      </c>
    </row>
    <row r="236" spans="1:1" x14ac:dyDescent="0.25">
      <c r="A236" s="263" t="s">
        <v>436</v>
      </c>
    </row>
    <row r="237" spans="1:1" x14ac:dyDescent="0.25">
      <c r="A237" s="263" t="s">
        <v>437</v>
      </c>
    </row>
    <row r="238" spans="1:1" x14ac:dyDescent="0.25">
      <c r="A238" s="263" t="s">
        <v>438</v>
      </c>
    </row>
    <row r="239" spans="1:1" x14ac:dyDescent="0.25">
      <c r="A239" s="263" t="s">
        <v>439</v>
      </c>
    </row>
    <row r="240" spans="1:1" x14ac:dyDescent="0.25">
      <c r="A240" s="263" t="s">
        <v>440</v>
      </c>
    </row>
    <row r="241" spans="1:1" x14ac:dyDescent="0.25">
      <c r="A241" s="263" t="s">
        <v>441</v>
      </c>
    </row>
    <row r="242" spans="1:1" x14ac:dyDescent="0.25">
      <c r="A242" s="263" t="s">
        <v>442</v>
      </c>
    </row>
    <row r="243" spans="1:1" x14ac:dyDescent="0.25">
      <c r="A243" s="263" t="s">
        <v>443</v>
      </c>
    </row>
    <row r="244" spans="1:1" x14ac:dyDescent="0.25">
      <c r="A244" s="263"/>
    </row>
    <row r="245" spans="1:1" x14ac:dyDescent="0.25">
      <c r="A245" s="263" t="s">
        <v>444</v>
      </c>
    </row>
    <row r="246" spans="1:1" x14ac:dyDescent="0.25">
      <c r="A246" s="263"/>
    </row>
    <row r="247" spans="1:1" x14ac:dyDescent="0.25">
      <c r="A247" s="263" t="s">
        <v>445</v>
      </c>
    </row>
    <row r="248" spans="1:1" x14ac:dyDescent="0.25">
      <c r="A248" s="263" t="s">
        <v>446</v>
      </c>
    </row>
    <row r="249" spans="1:1" x14ac:dyDescent="0.25">
      <c r="A249" s="263" t="s">
        <v>447</v>
      </c>
    </row>
    <row r="250" spans="1:1" x14ac:dyDescent="0.25">
      <c r="A250" s="263" t="s">
        <v>448</v>
      </c>
    </row>
    <row r="251" spans="1:1" x14ac:dyDescent="0.25">
      <c r="A251" s="263"/>
    </row>
    <row r="252" spans="1:1" x14ac:dyDescent="0.25">
      <c r="A252" s="263" t="s">
        <v>449</v>
      </c>
    </row>
    <row r="253" spans="1:1" x14ac:dyDescent="0.25">
      <c r="A253" s="263" t="s">
        <v>450</v>
      </c>
    </row>
    <row r="254" spans="1:1" x14ac:dyDescent="0.25">
      <c r="A254" s="263" t="s">
        <v>451</v>
      </c>
    </row>
    <row r="255" spans="1:1" x14ac:dyDescent="0.25">
      <c r="A255" s="263" t="s">
        <v>452</v>
      </c>
    </row>
    <row r="256" spans="1:1" x14ac:dyDescent="0.25">
      <c r="A256" s="263"/>
    </row>
    <row r="257" spans="1:1" x14ac:dyDescent="0.25">
      <c r="A257" s="263" t="s">
        <v>453</v>
      </c>
    </row>
    <row r="258" spans="1:1" x14ac:dyDescent="0.25">
      <c r="A258" s="263" t="s">
        <v>454</v>
      </c>
    </row>
    <row r="259" spans="1:1" x14ac:dyDescent="0.25">
      <c r="A259" s="263" t="s">
        <v>455</v>
      </c>
    </row>
    <row r="260" spans="1:1" x14ac:dyDescent="0.25">
      <c r="A260" s="263" t="s">
        <v>456</v>
      </c>
    </row>
    <row r="261" spans="1:1" x14ac:dyDescent="0.25">
      <c r="A261" s="263" t="s">
        <v>457</v>
      </c>
    </row>
    <row r="262" spans="1:1" x14ac:dyDescent="0.25">
      <c r="A262" s="263" t="s">
        <v>458</v>
      </c>
    </row>
    <row r="263" spans="1:1" x14ac:dyDescent="0.25">
      <c r="A263" s="263" t="s">
        <v>459</v>
      </c>
    </row>
    <row r="264" spans="1:1" x14ac:dyDescent="0.25">
      <c r="A264" s="263" t="s">
        <v>460</v>
      </c>
    </row>
    <row r="265" spans="1:1" x14ac:dyDescent="0.25">
      <c r="A265" s="263" t="s">
        <v>461</v>
      </c>
    </row>
    <row r="266" spans="1:1" x14ac:dyDescent="0.25">
      <c r="A266" s="263" t="s">
        <v>462</v>
      </c>
    </row>
    <row r="267" spans="1:1" x14ac:dyDescent="0.25">
      <c r="A267" s="263" t="s">
        <v>463</v>
      </c>
    </row>
    <row r="268" spans="1:1" x14ac:dyDescent="0.25">
      <c r="A268" s="263"/>
    </row>
    <row r="269" spans="1:1" x14ac:dyDescent="0.25">
      <c r="A269" s="263" t="s">
        <v>464</v>
      </c>
    </row>
    <row r="270" spans="1:1" x14ac:dyDescent="0.25">
      <c r="A270" s="263" t="s">
        <v>465</v>
      </c>
    </row>
    <row r="271" spans="1:1" x14ac:dyDescent="0.25">
      <c r="A271" s="263" t="s">
        <v>466</v>
      </c>
    </row>
    <row r="272" spans="1:1" x14ac:dyDescent="0.25">
      <c r="A272" s="263" t="s">
        <v>467</v>
      </c>
    </row>
    <row r="273" spans="1:1" x14ac:dyDescent="0.25">
      <c r="A273" s="263" t="s">
        <v>468</v>
      </c>
    </row>
    <row r="274" spans="1:1" x14ac:dyDescent="0.25">
      <c r="A274" s="263"/>
    </row>
    <row r="275" spans="1:1" x14ac:dyDescent="0.25">
      <c r="A275" s="263" t="s">
        <v>469</v>
      </c>
    </row>
    <row r="276" spans="1:1" x14ac:dyDescent="0.25">
      <c r="A276" s="263" t="s">
        <v>470</v>
      </c>
    </row>
    <row r="277" spans="1:1" x14ac:dyDescent="0.25">
      <c r="A277" s="263" t="s">
        <v>471</v>
      </c>
    </row>
    <row r="278" spans="1:1" x14ac:dyDescent="0.25">
      <c r="A278" s="263" t="s">
        <v>472</v>
      </c>
    </row>
    <row r="279" spans="1:1" x14ac:dyDescent="0.25">
      <c r="A279" s="263" t="s">
        <v>473</v>
      </c>
    </row>
    <row r="280" spans="1:1" x14ac:dyDescent="0.25">
      <c r="A280" s="263" t="s">
        <v>474</v>
      </c>
    </row>
    <row r="281" spans="1:1" x14ac:dyDescent="0.25">
      <c r="A281" s="263" t="s">
        <v>475</v>
      </c>
    </row>
    <row r="282" spans="1:1" x14ac:dyDescent="0.25">
      <c r="A282" s="263" t="s">
        <v>476</v>
      </c>
    </row>
    <row r="283" spans="1:1" x14ac:dyDescent="0.25">
      <c r="A283" s="263" t="s">
        <v>477</v>
      </c>
    </row>
    <row r="284" spans="1:1" x14ac:dyDescent="0.25">
      <c r="A284" s="263" t="s">
        <v>478</v>
      </c>
    </row>
    <row r="285" spans="1:1" x14ac:dyDescent="0.25">
      <c r="A285" s="263" t="s">
        <v>479</v>
      </c>
    </row>
    <row r="286" spans="1:1" x14ac:dyDescent="0.25">
      <c r="A286" s="263" t="s">
        <v>480</v>
      </c>
    </row>
    <row r="287" spans="1:1" x14ac:dyDescent="0.25">
      <c r="A287" s="263"/>
    </row>
    <row r="288" spans="1:1" x14ac:dyDescent="0.25">
      <c r="A288" s="263" t="s">
        <v>481</v>
      </c>
    </row>
    <row r="289" spans="1:1" x14ac:dyDescent="0.25">
      <c r="A289" s="263" t="s">
        <v>482</v>
      </c>
    </row>
    <row r="290" spans="1:1" x14ac:dyDescent="0.25">
      <c r="A290" s="263" t="s">
        <v>483</v>
      </c>
    </row>
    <row r="291" spans="1:1" x14ac:dyDescent="0.25">
      <c r="A291" s="263" t="s">
        <v>484</v>
      </c>
    </row>
    <row r="292" spans="1:1" x14ac:dyDescent="0.25">
      <c r="A292" s="263"/>
    </row>
    <row r="293" spans="1:1" x14ac:dyDescent="0.25">
      <c r="A293" s="263" t="s">
        <v>485</v>
      </c>
    </row>
    <row r="294" spans="1:1" x14ac:dyDescent="0.25">
      <c r="A294" s="263" t="s">
        <v>486</v>
      </c>
    </row>
    <row r="295" spans="1:1" x14ac:dyDescent="0.25">
      <c r="A295" s="263" t="s">
        <v>487</v>
      </c>
    </row>
    <row r="296" spans="1:1" x14ac:dyDescent="0.25">
      <c r="A296" s="263"/>
    </row>
    <row r="297" spans="1:1" x14ac:dyDescent="0.25">
      <c r="A297" s="263" t="s">
        <v>488</v>
      </c>
    </row>
    <row r="298" spans="1:1" x14ac:dyDescent="0.25">
      <c r="A298" s="263" t="s">
        <v>489</v>
      </c>
    </row>
    <row r="299" spans="1:1" x14ac:dyDescent="0.25">
      <c r="A299" s="263" t="s">
        <v>490</v>
      </c>
    </row>
    <row r="300" spans="1:1" x14ac:dyDescent="0.25">
      <c r="A300" s="263" t="s">
        <v>491</v>
      </c>
    </row>
    <row r="301" spans="1:1" x14ac:dyDescent="0.25">
      <c r="A301" s="263" t="s">
        <v>492</v>
      </c>
    </row>
    <row r="302" spans="1:1" x14ac:dyDescent="0.25">
      <c r="A302" s="263" t="s">
        <v>493</v>
      </c>
    </row>
    <row r="303" spans="1:1" x14ac:dyDescent="0.25">
      <c r="A303" s="263" t="s">
        <v>494</v>
      </c>
    </row>
    <row r="304" spans="1:1" x14ac:dyDescent="0.25">
      <c r="A304" s="263" t="s">
        <v>495</v>
      </c>
    </row>
    <row r="305" spans="1:1" x14ac:dyDescent="0.25">
      <c r="A305" s="263" t="s">
        <v>496</v>
      </c>
    </row>
    <row r="306" spans="1:1" x14ac:dyDescent="0.25">
      <c r="A306" s="263" t="s">
        <v>497</v>
      </c>
    </row>
    <row r="307" spans="1:1" x14ac:dyDescent="0.25">
      <c r="A307" s="263" t="s">
        <v>498</v>
      </c>
    </row>
    <row r="308" spans="1:1" x14ac:dyDescent="0.25">
      <c r="A308" s="263" t="s">
        <v>499</v>
      </c>
    </row>
    <row r="309" spans="1:1" x14ac:dyDescent="0.25">
      <c r="A309" s="263"/>
    </row>
    <row r="310" spans="1:1" x14ac:dyDescent="0.25">
      <c r="A310" s="263" t="s">
        <v>500</v>
      </c>
    </row>
    <row r="311" spans="1:1" x14ac:dyDescent="0.25">
      <c r="A311" s="263" t="s">
        <v>501</v>
      </c>
    </row>
    <row r="312" spans="1:1" x14ac:dyDescent="0.25">
      <c r="A312" s="263" t="s">
        <v>502</v>
      </c>
    </row>
    <row r="313" spans="1:1" x14ac:dyDescent="0.25">
      <c r="A313" s="263" t="s">
        <v>503</v>
      </c>
    </row>
    <row r="314" spans="1:1" x14ac:dyDescent="0.25">
      <c r="A314" s="263" t="s">
        <v>504</v>
      </c>
    </row>
    <row r="315" spans="1:1" x14ac:dyDescent="0.25">
      <c r="A315" s="263" t="s">
        <v>505</v>
      </c>
    </row>
    <row r="316" spans="1:1" x14ac:dyDescent="0.25">
      <c r="A316" s="263" t="s">
        <v>506</v>
      </c>
    </row>
    <row r="317" spans="1:1" x14ac:dyDescent="0.25">
      <c r="A317" s="263"/>
    </row>
    <row r="318" spans="1:1" x14ac:dyDescent="0.25">
      <c r="A318" s="263" t="s">
        <v>507</v>
      </c>
    </row>
    <row r="319" spans="1:1" x14ac:dyDescent="0.25">
      <c r="A319" s="263" t="s">
        <v>508</v>
      </c>
    </row>
    <row r="320" spans="1:1" x14ac:dyDescent="0.25">
      <c r="A320" s="263" t="s">
        <v>509</v>
      </c>
    </row>
    <row r="321" spans="1:1" x14ac:dyDescent="0.25">
      <c r="A321" s="263" t="s">
        <v>510</v>
      </c>
    </row>
    <row r="322" spans="1:1" x14ac:dyDescent="0.25">
      <c r="A322" s="263" t="s">
        <v>511</v>
      </c>
    </row>
    <row r="323" spans="1:1" x14ac:dyDescent="0.25">
      <c r="A323" s="263" t="s">
        <v>512</v>
      </c>
    </row>
    <row r="324" spans="1:1" x14ac:dyDescent="0.25">
      <c r="A324" s="263" t="s">
        <v>513</v>
      </c>
    </row>
    <row r="325" spans="1:1" x14ac:dyDescent="0.25">
      <c r="A325" s="263" t="s">
        <v>514</v>
      </c>
    </row>
    <row r="326" spans="1:1" x14ac:dyDescent="0.25">
      <c r="A326" s="263" t="s">
        <v>515</v>
      </c>
    </row>
    <row r="327" spans="1:1" x14ac:dyDescent="0.25">
      <c r="A327" s="263" t="s">
        <v>516</v>
      </c>
    </row>
    <row r="328" spans="1:1" x14ac:dyDescent="0.25">
      <c r="A328" s="263"/>
    </row>
    <row r="329" spans="1:1" x14ac:dyDescent="0.25">
      <c r="A329" s="263" t="s">
        <v>517</v>
      </c>
    </row>
    <row r="330" spans="1:1" x14ac:dyDescent="0.25">
      <c r="A330" s="263" t="s">
        <v>518</v>
      </c>
    </row>
    <row r="331" spans="1:1" x14ac:dyDescent="0.25">
      <c r="A331" s="263" t="s">
        <v>519</v>
      </c>
    </row>
    <row r="332" spans="1:1" x14ac:dyDescent="0.25">
      <c r="A332" s="263" t="s">
        <v>520</v>
      </c>
    </row>
    <row r="333" spans="1:1" x14ac:dyDescent="0.25">
      <c r="A333" s="263" t="s">
        <v>521</v>
      </c>
    </row>
    <row r="334" spans="1:1" x14ac:dyDescent="0.25">
      <c r="A334" s="263" t="s">
        <v>522</v>
      </c>
    </row>
    <row r="335" spans="1:1" x14ac:dyDescent="0.25">
      <c r="A335" s="263" t="s">
        <v>523</v>
      </c>
    </row>
    <row r="336" spans="1:1" x14ac:dyDescent="0.25">
      <c r="A336" s="263"/>
    </row>
    <row r="337" spans="1:1" x14ac:dyDescent="0.25">
      <c r="A337" s="263" t="s">
        <v>524</v>
      </c>
    </row>
    <row r="338" spans="1:1" x14ac:dyDescent="0.25">
      <c r="A338" s="263" t="s">
        <v>525</v>
      </c>
    </row>
    <row r="339" spans="1:1" x14ac:dyDescent="0.25">
      <c r="A339" s="263" t="s">
        <v>526</v>
      </c>
    </row>
    <row r="340" spans="1:1" x14ac:dyDescent="0.25">
      <c r="A340" s="263" t="s">
        <v>527</v>
      </c>
    </row>
    <row r="341" spans="1:1" x14ac:dyDescent="0.25">
      <c r="A341" s="263" t="s">
        <v>528</v>
      </c>
    </row>
    <row r="342" spans="1:1" x14ac:dyDescent="0.25">
      <c r="A342" s="263"/>
    </row>
    <row r="343" spans="1:1" x14ac:dyDescent="0.25">
      <c r="A343" s="263" t="s">
        <v>529</v>
      </c>
    </row>
    <row r="344" spans="1:1" x14ac:dyDescent="0.25">
      <c r="A344" s="263"/>
    </row>
    <row r="345" spans="1:1" x14ac:dyDescent="0.25">
      <c r="A345" s="263" t="s">
        <v>530</v>
      </c>
    </row>
    <row r="346" spans="1:1" x14ac:dyDescent="0.25">
      <c r="A346" s="263" t="s">
        <v>531</v>
      </c>
    </row>
    <row r="347" spans="1:1" x14ac:dyDescent="0.25">
      <c r="A347" s="263" t="s">
        <v>532</v>
      </c>
    </row>
    <row r="348" spans="1:1" x14ac:dyDescent="0.25">
      <c r="A348" s="263" t="s">
        <v>533</v>
      </c>
    </row>
    <row r="349" spans="1:1" x14ac:dyDescent="0.25">
      <c r="A349" s="263" t="s">
        <v>534</v>
      </c>
    </row>
    <row r="350" spans="1:1" x14ac:dyDescent="0.25">
      <c r="A350" s="263" t="s">
        <v>535</v>
      </c>
    </row>
    <row r="351" spans="1:1" x14ac:dyDescent="0.25">
      <c r="A351" s="263" t="s">
        <v>536</v>
      </c>
    </row>
    <row r="352" spans="1:1" x14ac:dyDescent="0.25">
      <c r="A352" s="263" t="s">
        <v>537</v>
      </c>
    </row>
    <row r="353" spans="1:1" x14ac:dyDescent="0.25">
      <c r="A353" s="263"/>
    </row>
    <row r="354" spans="1:1" x14ac:dyDescent="0.25">
      <c r="A354" s="263" t="s">
        <v>538</v>
      </c>
    </row>
    <row r="355" spans="1:1" x14ac:dyDescent="0.25">
      <c r="A355" s="263" t="s">
        <v>539</v>
      </c>
    </row>
    <row r="356" spans="1:1" x14ac:dyDescent="0.25">
      <c r="A356" s="263" t="s">
        <v>540</v>
      </c>
    </row>
    <row r="357" spans="1:1" x14ac:dyDescent="0.25">
      <c r="A357" s="263" t="s">
        <v>541</v>
      </c>
    </row>
    <row r="358" spans="1:1" x14ac:dyDescent="0.25">
      <c r="A358" s="263" t="s">
        <v>542</v>
      </c>
    </row>
    <row r="359" spans="1:1" x14ac:dyDescent="0.25">
      <c r="A359" s="263" t="s">
        <v>543</v>
      </c>
    </row>
    <row r="360" spans="1:1" x14ac:dyDescent="0.25">
      <c r="A360" s="263"/>
    </row>
    <row r="361" spans="1:1" x14ac:dyDescent="0.25">
      <c r="A361" s="263" t="s">
        <v>544</v>
      </c>
    </row>
    <row r="362" spans="1:1" x14ac:dyDescent="0.25">
      <c r="A362" s="263" t="s">
        <v>545</v>
      </c>
    </row>
    <row r="363" spans="1:1" x14ac:dyDescent="0.25">
      <c r="A363" s="263" t="s">
        <v>546</v>
      </c>
    </row>
    <row r="364" spans="1:1" x14ac:dyDescent="0.25">
      <c r="A364" s="263"/>
    </row>
    <row r="365" spans="1:1" x14ac:dyDescent="0.25">
      <c r="A365" s="263" t="s">
        <v>547</v>
      </c>
    </row>
    <row r="366" spans="1:1" x14ac:dyDescent="0.25">
      <c r="A366" s="263" t="s">
        <v>548</v>
      </c>
    </row>
    <row r="367" spans="1:1" x14ac:dyDescent="0.25">
      <c r="A367" s="263"/>
    </row>
    <row r="368" spans="1:1" x14ac:dyDescent="0.25">
      <c r="A368" s="263" t="s">
        <v>549</v>
      </c>
    </row>
    <row r="369" spans="1:1" x14ac:dyDescent="0.25">
      <c r="A369" s="263" t="s">
        <v>550</v>
      </c>
    </row>
    <row r="370" spans="1:1" x14ac:dyDescent="0.25">
      <c r="A370" s="263" t="s">
        <v>551</v>
      </c>
    </row>
    <row r="371" spans="1:1" x14ac:dyDescent="0.25">
      <c r="A371" s="263"/>
    </row>
    <row r="372" spans="1:1" x14ac:dyDescent="0.25">
      <c r="A372" s="263" t="s">
        <v>552</v>
      </c>
    </row>
    <row r="373" spans="1:1" x14ac:dyDescent="0.25">
      <c r="A373" s="263" t="s">
        <v>553</v>
      </c>
    </row>
    <row r="374" spans="1:1" x14ac:dyDescent="0.25">
      <c r="A374" s="263" t="s">
        <v>554</v>
      </c>
    </row>
    <row r="375" spans="1:1" x14ac:dyDescent="0.25">
      <c r="A375" s="263"/>
    </row>
    <row r="376" spans="1:1" x14ac:dyDescent="0.25">
      <c r="A376" s="263" t="s">
        <v>555</v>
      </c>
    </row>
    <row r="377" spans="1:1" x14ac:dyDescent="0.25">
      <c r="A377" s="263" t="s">
        <v>556</v>
      </c>
    </row>
    <row r="378" spans="1:1" x14ac:dyDescent="0.25">
      <c r="A378" s="263"/>
    </row>
    <row r="379" spans="1:1" x14ac:dyDescent="0.25">
      <c r="A379" s="263" t="s">
        <v>557</v>
      </c>
    </row>
    <row r="380" spans="1:1" x14ac:dyDescent="0.25">
      <c r="A380" s="263" t="s">
        <v>558</v>
      </c>
    </row>
    <row r="381" spans="1:1" x14ac:dyDescent="0.25">
      <c r="A381" s="263"/>
    </row>
    <row r="382" spans="1:1" x14ac:dyDescent="0.25">
      <c r="A382" s="263" t="s">
        <v>559</v>
      </c>
    </row>
    <row r="383" spans="1:1" x14ac:dyDescent="0.25">
      <c r="A383" s="263" t="s">
        <v>560</v>
      </c>
    </row>
    <row r="384" spans="1:1" x14ac:dyDescent="0.25">
      <c r="A384" s="263" t="s">
        <v>561</v>
      </c>
    </row>
    <row r="385" spans="1:1" x14ac:dyDescent="0.25">
      <c r="A385" s="263" t="s">
        <v>562</v>
      </c>
    </row>
    <row r="386" spans="1:1" x14ac:dyDescent="0.25">
      <c r="A386" s="263" t="s">
        <v>563</v>
      </c>
    </row>
    <row r="387" spans="1:1" x14ac:dyDescent="0.25">
      <c r="A387" s="263"/>
    </row>
    <row r="388" spans="1:1" x14ac:dyDescent="0.25">
      <c r="A388" s="263" t="s">
        <v>564</v>
      </c>
    </row>
    <row r="389" spans="1:1" x14ac:dyDescent="0.25">
      <c r="A389" s="263" t="s">
        <v>565</v>
      </c>
    </row>
    <row r="390" spans="1:1" x14ac:dyDescent="0.25">
      <c r="A390" s="263" t="s">
        <v>566</v>
      </c>
    </row>
    <row r="391" spans="1:1" x14ac:dyDescent="0.25">
      <c r="A391" s="263" t="s">
        <v>567</v>
      </c>
    </row>
    <row r="392" spans="1:1" x14ac:dyDescent="0.25">
      <c r="A392" s="263" t="s">
        <v>568</v>
      </c>
    </row>
    <row r="393" spans="1:1" x14ac:dyDescent="0.25">
      <c r="A393" s="263" t="s">
        <v>569</v>
      </c>
    </row>
    <row r="394" spans="1:1" x14ac:dyDescent="0.25">
      <c r="A394" s="263" t="s">
        <v>570</v>
      </c>
    </row>
    <row r="395" spans="1:1" x14ac:dyDescent="0.25">
      <c r="A395" s="263" t="s">
        <v>571</v>
      </c>
    </row>
    <row r="396" spans="1:1" x14ac:dyDescent="0.25">
      <c r="A396" s="263" t="s">
        <v>572</v>
      </c>
    </row>
    <row r="397" spans="1:1" x14ac:dyDescent="0.25">
      <c r="A397" s="263"/>
    </row>
    <row r="398" spans="1:1" x14ac:dyDescent="0.25">
      <c r="A398" s="263" t="s">
        <v>573</v>
      </c>
    </row>
    <row r="399" spans="1:1" x14ac:dyDescent="0.25">
      <c r="A399" s="263" t="s">
        <v>574</v>
      </c>
    </row>
    <row r="400" spans="1:1" x14ac:dyDescent="0.25">
      <c r="A400" s="263" t="s">
        <v>575</v>
      </c>
    </row>
    <row r="401" spans="1:1" x14ac:dyDescent="0.25">
      <c r="A401" s="263" t="s">
        <v>576</v>
      </c>
    </row>
    <row r="402" spans="1:1" x14ac:dyDescent="0.25">
      <c r="A402" s="263"/>
    </row>
    <row r="403" spans="1:1" x14ac:dyDescent="0.25">
      <c r="A403" s="263" t="s">
        <v>577</v>
      </c>
    </row>
    <row r="404" spans="1:1" x14ac:dyDescent="0.25">
      <c r="A404" s="263" t="s">
        <v>578</v>
      </c>
    </row>
    <row r="405" spans="1:1" x14ac:dyDescent="0.25">
      <c r="A405" s="263" t="s">
        <v>579</v>
      </c>
    </row>
    <row r="406" spans="1:1" x14ac:dyDescent="0.25">
      <c r="A406" s="263"/>
    </row>
    <row r="407" spans="1:1" x14ac:dyDescent="0.25">
      <c r="A407" s="263" t="s">
        <v>580</v>
      </c>
    </row>
    <row r="408" spans="1:1" x14ac:dyDescent="0.25">
      <c r="A408" s="263"/>
    </row>
    <row r="409" spans="1:1" x14ac:dyDescent="0.25">
      <c r="A409" s="263" t="s">
        <v>581</v>
      </c>
    </row>
    <row r="410" spans="1:1" x14ac:dyDescent="0.25">
      <c r="A410" s="263" t="s">
        <v>582</v>
      </c>
    </row>
    <row r="411" spans="1:1" x14ac:dyDescent="0.25">
      <c r="A411" s="263" t="s">
        <v>583</v>
      </c>
    </row>
    <row r="412" spans="1:1" x14ac:dyDescent="0.25">
      <c r="A412" s="263" t="s">
        <v>584</v>
      </c>
    </row>
    <row r="413" spans="1:1" x14ac:dyDescent="0.25">
      <c r="A413" s="263" t="s">
        <v>585</v>
      </c>
    </row>
    <row r="414" spans="1:1" x14ac:dyDescent="0.25">
      <c r="A414" s="263"/>
    </row>
    <row r="415" spans="1:1" x14ac:dyDescent="0.25">
      <c r="A415" s="263" t="s">
        <v>586</v>
      </c>
    </row>
    <row r="416" spans="1:1" x14ac:dyDescent="0.25">
      <c r="A416" s="263" t="s">
        <v>587</v>
      </c>
    </row>
    <row r="417" spans="1:1" x14ac:dyDescent="0.25">
      <c r="A417" s="263" t="s">
        <v>588</v>
      </c>
    </row>
    <row r="418" spans="1:1" x14ac:dyDescent="0.25">
      <c r="A418" s="263" t="s">
        <v>589</v>
      </c>
    </row>
    <row r="419" spans="1:1" x14ac:dyDescent="0.25">
      <c r="A419" s="263" t="s">
        <v>590</v>
      </c>
    </row>
    <row r="420" spans="1:1" x14ac:dyDescent="0.25">
      <c r="A420" s="263" t="s">
        <v>591</v>
      </c>
    </row>
    <row r="421" spans="1:1" x14ac:dyDescent="0.25">
      <c r="A421" s="263"/>
    </row>
    <row r="422" spans="1:1" x14ac:dyDescent="0.25">
      <c r="A422" s="263" t="s">
        <v>592</v>
      </c>
    </row>
    <row r="423" spans="1:1" x14ac:dyDescent="0.25">
      <c r="A423" s="263" t="s">
        <v>593</v>
      </c>
    </row>
    <row r="424" spans="1:1" x14ac:dyDescent="0.25">
      <c r="A424" s="263" t="s">
        <v>594</v>
      </c>
    </row>
    <row r="425" spans="1:1" x14ac:dyDescent="0.25">
      <c r="A425" s="263" t="s">
        <v>595</v>
      </c>
    </row>
    <row r="426" spans="1:1" x14ac:dyDescent="0.25">
      <c r="A426" s="263" t="s">
        <v>596</v>
      </c>
    </row>
    <row r="427" spans="1:1" x14ac:dyDescent="0.25">
      <c r="A427" s="263" t="s">
        <v>597</v>
      </c>
    </row>
    <row r="428" spans="1:1" x14ac:dyDescent="0.25">
      <c r="A428" s="263"/>
    </row>
    <row r="429" spans="1:1" x14ac:dyDescent="0.25">
      <c r="A429" s="263" t="s">
        <v>598</v>
      </c>
    </row>
    <row r="430" spans="1:1" x14ac:dyDescent="0.25">
      <c r="A430" s="263" t="s">
        <v>599</v>
      </c>
    </row>
    <row r="431" spans="1:1" x14ac:dyDescent="0.25">
      <c r="A431" s="263" t="s">
        <v>600</v>
      </c>
    </row>
    <row r="432" spans="1:1" x14ac:dyDescent="0.25">
      <c r="A432" s="263" t="s">
        <v>601</v>
      </c>
    </row>
    <row r="433" spans="1:1" x14ac:dyDescent="0.25">
      <c r="A433" s="263" t="s">
        <v>602</v>
      </c>
    </row>
    <row r="434" spans="1:1" x14ac:dyDescent="0.25">
      <c r="A434" s="263"/>
    </row>
    <row r="435" spans="1:1" x14ac:dyDescent="0.25">
      <c r="A435" s="263" t="s">
        <v>603</v>
      </c>
    </row>
    <row r="436" spans="1:1" x14ac:dyDescent="0.25">
      <c r="A436" s="263"/>
    </row>
    <row r="437" spans="1:1" x14ac:dyDescent="0.25">
      <c r="A437" s="263" t="s">
        <v>604</v>
      </c>
    </row>
    <row r="438" spans="1:1" x14ac:dyDescent="0.25">
      <c r="A438" s="263" t="s">
        <v>605</v>
      </c>
    </row>
    <row r="439" spans="1:1" x14ac:dyDescent="0.25">
      <c r="A439" s="263" t="s">
        <v>606</v>
      </c>
    </row>
    <row r="440" spans="1:1" x14ac:dyDescent="0.25">
      <c r="A440" s="263" t="s">
        <v>607</v>
      </c>
    </row>
    <row r="441" spans="1:1" x14ac:dyDescent="0.25">
      <c r="A441" s="263" t="s">
        <v>608</v>
      </c>
    </row>
    <row r="442" spans="1:1" x14ac:dyDescent="0.25">
      <c r="A442" s="263" t="s">
        <v>609</v>
      </c>
    </row>
    <row r="443" spans="1:1" x14ac:dyDescent="0.25">
      <c r="A443" s="263" t="s">
        <v>610</v>
      </c>
    </row>
    <row r="444" spans="1:1" x14ac:dyDescent="0.25">
      <c r="A444" s="263" t="s">
        <v>611</v>
      </c>
    </row>
    <row r="445" spans="1:1" x14ac:dyDescent="0.25">
      <c r="A445" s="263"/>
    </row>
    <row r="446" spans="1:1" x14ac:dyDescent="0.25">
      <c r="A446" s="263" t="s">
        <v>612</v>
      </c>
    </row>
    <row r="447" spans="1:1" x14ac:dyDescent="0.25">
      <c r="A447" s="263"/>
    </row>
    <row r="448" spans="1:1" x14ac:dyDescent="0.25">
      <c r="A448" s="263" t="s">
        <v>613</v>
      </c>
    </row>
    <row r="449" spans="1:1" x14ac:dyDescent="0.25">
      <c r="A449" s="263" t="s">
        <v>614</v>
      </c>
    </row>
    <row r="450" spans="1:1" x14ac:dyDescent="0.25">
      <c r="A450" s="263" t="s">
        <v>615</v>
      </c>
    </row>
    <row r="451" spans="1:1" x14ac:dyDescent="0.25">
      <c r="A451" s="263" t="s">
        <v>616</v>
      </c>
    </row>
    <row r="452" spans="1:1" x14ac:dyDescent="0.25">
      <c r="A452" s="263"/>
    </row>
    <row r="453" spans="1:1" x14ac:dyDescent="0.25">
      <c r="A453" s="263" t="s">
        <v>617</v>
      </c>
    </row>
    <row r="454" spans="1:1" x14ac:dyDescent="0.25">
      <c r="A454" s="263" t="s">
        <v>618</v>
      </c>
    </row>
    <row r="455" spans="1:1" x14ac:dyDescent="0.25">
      <c r="A455" s="263" t="s">
        <v>619</v>
      </c>
    </row>
    <row r="456" spans="1:1" x14ac:dyDescent="0.25">
      <c r="A456" s="263" t="s">
        <v>620</v>
      </c>
    </row>
    <row r="457" spans="1:1" x14ac:dyDescent="0.25">
      <c r="A457" s="263" t="s">
        <v>621</v>
      </c>
    </row>
    <row r="458" spans="1:1" x14ac:dyDescent="0.25">
      <c r="A458" s="263" t="s">
        <v>622</v>
      </c>
    </row>
    <row r="459" spans="1:1" x14ac:dyDescent="0.25">
      <c r="A459" s="263" t="s">
        <v>623</v>
      </c>
    </row>
    <row r="460" spans="1:1" x14ac:dyDescent="0.25">
      <c r="A460" s="263" t="s">
        <v>624</v>
      </c>
    </row>
    <row r="461" spans="1:1" x14ac:dyDescent="0.25">
      <c r="A461" s="263" t="s">
        <v>625</v>
      </c>
    </row>
    <row r="462" spans="1:1" x14ac:dyDescent="0.25">
      <c r="A462" s="263"/>
    </row>
    <row r="463" spans="1:1" x14ac:dyDescent="0.25">
      <c r="A463" s="263" t="s">
        <v>626</v>
      </c>
    </row>
    <row r="464" spans="1:1" x14ac:dyDescent="0.25">
      <c r="A464" s="263" t="s">
        <v>627</v>
      </c>
    </row>
    <row r="465" spans="1:1" x14ac:dyDescent="0.25">
      <c r="A465" s="263" t="s">
        <v>628</v>
      </c>
    </row>
    <row r="466" spans="1:1" x14ac:dyDescent="0.25">
      <c r="A466" s="263" t="s">
        <v>629</v>
      </c>
    </row>
    <row r="467" spans="1:1" x14ac:dyDescent="0.25">
      <c r="A467" s="263" t="s">
        <v>630</v>
      </c>
    </row>
    <row r="468" spans="1:1" x14ac:dyDescent="0.25">
      <c r="A468" s="263" t="s">
        <v>631</v>
      </c>
    </row>
    <row r="469" spans="1:1" x14ac:dyDescent="0.25">
      <c r="A469" s="263" t="s">
        <v>632</v>
      </c>
    </row>
    <row r="470" spans="1:1" x14ac:dyDescent="0.25">
      <c r="A470" s="263"/>
    </row>
    <row r="471" spans="1:1" x14ac:dyDescent="0.25">
      <c r="A471" s="263" t="s">
        <v>633</v>
      </c>
    </row>
    <row r="472" spans="1:1" x14ac:dyDescent="0.25">
      <c r="A472" s="263"/>
    </row>
    <row r="473" spans="1:1" x14ac:dyDescent="0.25">
      <c r="A473" s="263" t="s">
        <v>634</v>
      </c>
    </row>
    <row r="474" spans="1:1" x14ac:dyDescent="0.25">
      <c r="A474" s="263" t="s">
        <v>635</v>
      </c>
    </row>
    <row r="475" spans="1:1" x14ac:dyDescent="0.25">
      <c r="A475" s="263" t="s">
        <v>636</v>
      </c>
    </row>
    <row r="476" spans="1:1" x14ac:dyDescent="0.25">
      <c r="A476" s="263"/>
    </row>
    <row r="477" spans="1:1" x14ac:dyDescent="0.25">
      <c r="A477" s="263" t="s">
        <v>637</v>
      </c>
    </row>
    <row r="478" spans="1:1" x14ac:dyDescent="0.25">
      <c r="A478" s="263" t="s">
        <v>638</v>
      </c>
    </row>
    <row r="479" spans="1:1" x14ac:dyDescent="0.25">
      <c r="A479" s="263" t="s">
        <v>639</v>
      </c>
    </row>
    <row r="480" spans="1:1" x14ac:dyDescent="0.25">
      <c r="A480" s="263" t="s">
        <v>640</v>
      </c>
    </row>
    <row r="481" spans="1:1" x14ac:dyDescent="0.25">
      <c r="A481" s="263" t="s">
        <v>641</v>
      </c>
    </row>
    <row r="482" spans="1:1" x14ac:dyDescent="0.25">
      <c r="A482" s="263" t="s">
        <v>642</v>
      </c>
    </row>
    <row r="483" spans="1:1" x14ac:dyDescent="0.25">
      <c r="A483" s="263" t="s">
        <v>643</v>
      </c>
    </row>
    <row r="484" spans="1:1" x14ac:dyDescent="0.25">
      <c r="A484" s="263" t="s">
        <v>644</v>
      </c>
    </row>
    <row r="485" spans="1:1" x14ac:dyDescent="0.25">
      <c r="A485" s="263" t="s">
        <v>645</v>
      </c>
    </row>
    <row r="486" spans="1:1" x14ac:dyDescent="0.25">
      <c r="A486" s="263"/>
    </row>
    <row r="487" spans="1:1" x14ac:dyDescent="0.25">
      <c r="A487" s="263" t="s">
        <v>646</v>
      </c>
    </row>
    <row r="488" spans="1:1" x14ac:dyDescent="0.25">
      <c r="A488" s="263" t="s">
        <v>647</v>
      </c>
    </row>
    <row r="489" spans="1:1" x14ac:dyDescent="0.25">
      <c r="A489" s="263" t="s">
        <v>648</v>
      </c>
    </row>
    <row r="490" spans="1:1" x14ac:dyDescent="0.25">
      <c r="A490" s="263" t="s">
        <v>649</v>
      </c>
    </row>
    <row r="491" spans="1:1" x14ac:dyDescent="0.25">
      <c r="A491" s="263"/>
    </row>
    <row r="492" spans="1:1" x14ac:dyDescent="0.25">
      <c r="A492" s="263" t="s">
        <v>650</v>
      </c>
    </row>
    <row r="493" spans="1:1" x14ac:dyDescent="0.25">
      <c r="A493" s="263" t="s">
        <v>651</v>
      </c>
    </row>
    <row r="494" spans="1:1" x14ac:dyDescent="0.25">
      <c r="A494" s="263" t="s">
        <v>652</v>
      </c>
    </row>
    <row r="495" spans="1:1" x14ac:dyDescent="0.25">
      <c r="A495" s="263" t="s">
        <v>653</v>
      </c>
    </row>
    <row r="496" spans="1:1" x14ac:dyDescent="0.25">
      <c r="A496" s="263" t="s">
        <v>654</v>
      </c>
    </row>
    <row r="497" spans="1:1" x14ac:dyDescent="0.25">
      <c r="A497" s="263" t="s">
        <v>655</v>
      </c>
    </row>
    <row r="498" spans="1:1" x14ac:dyDescent="0.25">
      <c r="A498" s="263"/>
    </row>
    <row r="499" spans="1:1" x14ac:dyDescent="0.25">
      <c r="A499" s="263" t="s">
        <v>656</v>
      </c>
    </row>
    <row r="500" spans="1:1" x14ac:dyDescent="0.25">
      <c r="A500" s="263" t="s">
        <v>657</v>
      </c>
    </row>
    <row r="501" spans="1:1" x14ac:dyDescent="0.25">
      <c r="A501" s="263" t="s">
        <v>658</v>
      </c>
    </row>
    <row r="502" spans="1:1" x14ac:dyDescent="0.25">
      <c r="A502" s="263" t="s">
        <v>659</v>
      </c>
    </row>
    <row r="503" spans="1:1" x14ac:dyDescent="0.25">
      <c r="A503" s="263" t="s">
        <v>660</v>
      </c>
    </row>
    <row r="504" spans="1:1" x14ac:dyDescent="0.25">
      <c r="A504" s="263" t="s">
        <v>661</v>
      </c>
    </row>
    <row r="505" spans="1:1" x14ac:dyDescent="0.25">
      <c r="A505" s="263" t="s">
        <v>662</v>
      </c>
    </row>
    <row r="506" spans="1:1" x14ac:dyDescent="0.25">
      <c r="A506" s="263" t="s">
        <v>663</v>
      </c>
    </row>
    <row r="507" spans="1:1" x14ac:dyDescent="0.25">
      <c r="A507" s="263" t="s">
        <v>664</v>
      </c>
    </row>
    <row r="508" spans="1:1" x14ac:dyDescent="0.25">
      <c r="A508" s="263" t="s">
        <v>665</v>
      </c>
    </row>
    <row r="509" spans="1:1" x14ac:dyDescent="0.25">
      <c r="A509" s="263" t="s">
        <v>666</v>
      </c>
    </row>
    <row r="510" spans="1:1" x14ac:dyDescent="0.25">
      <c r="A510" s="263" t="s">
        <v>667</v>
      </c>
    </row>
    <row r="511" spans="1:1" x14ac:dyDescent="0.25">
      <c r="A511" s="263" t="s">
        <v>668</v>
      </c>
    </row>
    <row r="512" spans="1:1" x14ac:dyDescent="0.25">
      <c r="A512" s="263"/>
    </row>
    <row r="513" spans="1:1" x14ac:dyDescent="0.25">
      <c r="A513" s="263" t="s">
        <v>669</v>
      </c>
    </row>
    <row r="514" spans="1:1" x14ac:dyDescent="0.25">
      <c r="A514" s="263" t="s">
        <v>670</v>
      </c>
    </row>
    <row r="515" spans="1:1" x14ac:dyDescent="0.25">
      <c r="A515" s="263" t="s">
        <v>671</v>
      </c>
    </row>
    <row r="516" spans="1:1" x14ac:dyDescent="0.25">
      <c r="A516" s="263" t="s">
        <v>672</v>
      </c>
    </row>
    <row r="517" spans="1:1" x14ac:dyDescent="0.25">
      <c r="A517" s="263" t="s">
        <v>673</v>
      </c>
    </row>
    <row r="518" spans="1:1" x14ac:dyDescent="0.25">
      <c r="A518" s="263" t="s">
        <v>674</v>
      </c>
    </row>
    <row r="519" spans="1:1" x14ac:dyDescent="0.25">
      <c r="A519" s="263" t="s">
        <v>675</v>
      </c>
    </row>
    <row r="520" spans="1:1" x14ac:dyDescent="0.25">
      <c r="A520" s="263"/>
    </row>
    <row r="521" spans="1:1" x14ac:dyDescent="0.25">
      <c r="A521" s="263" t="s">
        <v>676</v>
      </c>
    </row>
    <row r="522" spans="1:1" x14ac:dyDescent="0.25">
      <c r="A522" s="263" t="s">
        <v>677</v>
      </c>
    </row>
    <row r="523" spans="1:1" x14ac:dyDescent="0.25">
      <c r="A523" s="263" t="s">
        <v>678</v>
      </c>
    </row>
    <row r="524" spans="1:1" x14ac:dyDescent="0.25">
      <c r="A524" s="263" t="s">
        <v>679</v>
      </c>
    </row>
    <row r="525" spans="1:1" x14ac:dyDescent="0.25">
      <c r="A525" s="263" t="s">
        <v>680</v>
      </c>
    </row>
    <row r="526" spans="1:1" x14ac:dyDescent="0.25">
      <c r="A526" s="263" t="s">
        <v>681</v>
      </c>
    </row>
    <row r="527" spans="1:1" x14ac:dyDescent="0.25">
      <c r="A527" s="263" t="s">
        <v>682</v>
      </c>
    </row>
    <row r="528" spans="1:1" x14ac:dyDescent="0.25">
      <c r="A528" s="263" t="s">
        <v>683</v>
      </c>
    </row>
    <row r="529" spans="1:1" x14ac:dyDescent="0.25">
      <c r="A529" s="263" t="s">
        <v>684</v>
      </c>
    </row>
    <row r="530" spans="1:1" x14ac:dyDescent="0.25">
      <c r="A530" s="263" t="s">
        <v>685</v>
      </c>
    </row>
    <row r="531" spans="1:1" x14ac:dyDescent="0.25">
      <c r="A531" s="263" t="s">
        <v>686</v>
      </c>
    </row>
    <row r="532" spans="1:1" x14ac:dyDescent="0.25">
      <c r="A532" s="263" t="s">
        <v>687</v>
      </c>
    </row>
    <row r="533" spans="1:1" x14ac:dyDescent="0.25">
      <c r="A533" s="263" t="s">
        <v>688</v>
      </c>
    </row>
    <row r="534" spans="1:1" x14ac:dyDescent="0.25">
      <c r="A534" s="263" t="s">
        <v>689</v>
      </c>
    </row>
    <row r="535" spans="1:1" x14ac:dyDescent="0.25">
      <c r="A535" s="263"/>
    </row>
    <row r="536" spans="1:1" x14ac:dyDescent="0.25">
      <c r="A536" s="263" t="s">
        <v>690</v>
      </c>
    </row>
    <row r="537" spans="1:1" x14ac:dyDescent="0.25">
      <c r="A537" s="263" t="s">
        <v>691</v>
      </c>
    </row>
    <row r="538" spans="1:1" x14ac:dyDescent="0.25">
      <c r="A538" s="263" t="s">
        <v>692</v>
      </c>
    </row>
    <row r="539" spans="1:1" x14ac:dyDescent="0.25">
      <c r="A539" s="263"/>
    </row>
    <row r="540" spans="1:1" x14ac:dyDescent="0.25">
      <c r="A540" s="263" t="s">
        <v>693</v>
      </c>
    </row>
    <row r="541" spans="1:1" x14ac:dyDescent="0.25">
      <c r="A541" s="263"/>
    </row>
    <row r="542" spans="1:1" x14ac:dyDescent="0.25">
      <c r="A542" s="263" t="s">
        <v>694</v>
      </c>
    </row>
    <row r="543" spans="1:1" x14ac:dyDescent="0.25">
      <c r="A543" s="263" t="s">
        <v>695</v>
      </c>
    </row>
    <row r="544" spans="1:1" x14ac:dyDescent="0.25">
      <c r="A544" s="263" t="s">
        <v>696</v>
      </c>
    </row>
    <row r="545" spans="1:1" x14ac:dyDescent="0.25">
      <c r="A545" s="263" t="s">
        <v>697</v>
      </c>
    </row>
    <row r="546" spans="1:1" x14ac:dyDescent="0.25">
      <c r="A546" s="263" t="s">
        <v>698</v>
      </c>
    </row>
    <row r="547" spans="1:1" x14ac:dyDescent="0.25">
      <c r="A547" s="263" t="s">
        <v>699</v>
      </c>
    </row>
    <row r="548" spans="1:1" x14ac:dyDescent="0.25">
      <c r="A548" s="263" t="s">
        <v>700</v>
      </c>
    </row>
    <row r="549" spans="1:1" x14ac:dyDescent="0.25">
      <c r="A549" s="263" t="s">
        <v>701</v>
      </c>
    </row>
    <row r="550" spans="1:1" x14ac:dyDescent="0.25">
      <c r="A550" s="263" t="s">
        <v>702</v>
      </c>
    </row>
    <row r="551" spans="1:1" x14ac:dyDescent="0.25">
      <c r="A551" s="263"/>
    </row>
    <row r="552" spans="1:1" x14ac:dyDescent="0.25">
      <c r="A552" s="263" t="s">
        <v>703</v>
      </c>
    </row>
    <row r="553" spans="1:1" x14ac:dyDescent="0.25">
      <c r="A553" s="263"/>
    </row>
    <row r="554" spans="1:1" x14ac:dyDescent="0.25">
      <c r="A554" s="263" t="s">
        <v>704</v>
      </c>
    </row>
    <row r="555" spans="1:1" x14ac:dyDescent="0.25">
      <c r="A555" s="263" t="s">
        <v>705</v>
      </c>
    </row>
    <row r="556" spans="1:1" x14ac:dyDescent="0.25">
      <c r="A556" s="263" t="s">
        <v>706</v>
      </c>
    </row>
    <row r="557" spans="1:1" x14ac:dyDescent="0.25">
      <c r="A557" s="263" t="s">
        <v>707</v>
      </c>
    </row>
    <row r="558" spans="1:1" x14ac:dyDescent="0.25">
      <c r="A558" s="263" t="s">
        <v>708</v>
      </c>
    </row>
    <row r="559" spans="1:1" x14ac:dyDescent="0.25">
      <c r="A559" s="263" t="s">
        <v>709</v>
      </c>
    </row>
    <row r="560" spans="1:1" x14ac:dyDescent="0.25">
      <c r="A560" s="263" t="s">
        <v>710</v>
      </c>
    </row>
    <row r="561" spans="1:1" x14ac:dyDescent="0.25">
      <c r="A561" s="263" t="s">
        <v>711</v>
      </c>
    </row>
    <row r="562" spans="1:1" x14ac:dyDescent="0.25">
      <c r="A562" s="263"/>
    </row>
    <row r="563" spans="1:1" x14ac:dyDescent="0.25">
      <c r="A563" s="263" t="s">
        <v>712</v>
      </c>
    </row>
    <row r="564" spans="1:1" x14ac:dyDescent="0.25">
      <c r="A564" s="263"/>
    </row>
    <row r="565" spans="1:1" x14ac:dyDescent="0.25">
      <c r="A565" s="263" t="s">
        <v>713</v>
      </c>
    </row>
    <row r="566" spans="1:1" x14ac:dyDescent="0.25">
      <c r="A566" s="263" t="s">
        <v>714</v>
      </c>
    </row>
    <row r="567" spans="1:1" x14ac:dyDescent="0.25">
      <c r="A567" s="263" t="s">
        <v>715</v>
      </c>
    </row>
    <row r="568" spans="1:1" x14ac:dyDescent="0.25">
      <c r="A568" s="263" t="s">
        <v>716</v>
      </c>
    </row>
    <row r="569" spans="1:1" x14ac:dyDescent="0.25">
      <c r="A569" s="263"/>
    </row>
    <row r="570" spans="1:1" x14ac:dyDescent="0.25">
      <c r="A570" s="263" t="s">
        <v>717</v>
      </c>
    </row>
    <row r="571" spans="1:1" x14ac:dyDescent="0.25">
      <c r="A571" s="263" t="s">
        <v>718</v>
      </c>
    </row>
    <row r="572" spans="1:1" x14ac:dyDescent="0.25">
      <c r="A572" s="263" t="s">
        <v>719</v>
      </c>
    </row>
    <row r="573" spans="1:1" x14ac:dyDescent="0.25">
      <c r="A573" s="263" t="s">
        <v>720</v>
      </c>
    </row>
    <row r="574" spans="1:1" x14ac:dyDescent="0.25">
      <c r="A574" s="263" t="s">
        <v>721</v>
      </c>
    </row>
    <row r="575" spans="1:1" x14ac:dyDescent="0.25">
      <c r="A575" s="263" t="s">
        <v>722</v>
      </c>
    </row>
    <row r="576" spans="1:1" x14ac:dyDescent="0.25">
      <c r="A576" s="263" t="s">
        <v>723</v>
      </c>
    </row>
    <row r="577" spans="1:1" x14ac:dyDescent="0.25">
      <c r="A577" s="263" t="s">
        <v>724</v>
      </c>
    </row>
    <row r="578" spans="1:1" x14ac:dyDescent="0.25">
      <c r="A578" s="263"/>
    </row>
    <row r="579" spans="1:1" x14ac:dyDescent="0.25">
      <c r="A579" s="263" t="s">
        <v>725</v>
      </c>
    </row>
    <row r="580" spans="1:1" x14ac:dyDescent="0.25">
      <c r="A580" s="263" t="s">
        <v>726</v>
      </c>
    </row>
    <row r="581" spans="1:1" x14ac:dyDescent="0.25">
      <c r="A581" s="263" t="s">
        <v>727</v>
      </c>
    </row>
    <row r="582" spans="1:1" x14ac:dyDescent="0.25">
      <c r="A582" s="263" t="s">
        <v>728</v>
      </c>
    </row>
    <row r="583" spans="1:1" x14ac:dyDescent="0.25">
      <c r="A583" s="263"/>
    </row>
    <row r="584" spans="1:1" x14ac:dyDescent="0.25">
      <c r="A584" s="263" t="s">
        <v>729</v>
      </c>
    </row>
    <row r="585" spans="1:1" x14ac:dyDescent="0.25">
      <c r="A585" s="263" t="s">
        <v>730</v>
      </c>
    </row>
    <row r="586" spans="1:1" x14ac:dyDescent="0.25">
      <c r="A586" s="263" t="s">
        <v>731</v>
      </c>
    </row>
    <row r="587" spans="1:1" x14ac:dyDescent="0.25">
      <c r="A587" s="263" t="s">
        <v>732</v>
      </c>
    </row>
    <row r="588" spans="1:1" x14ac:dyDescent="0.25">
      <c r="A588" s="263"/>
    </row>
    <row r="589" spans="1:1" x14ac:dyDescent="0.25">
      <c r="A589" s="263" t="s">
        <v>733</v>
      </c>
    </row>
    <row r="590" spans="1:1" x14ac:dyDescent="0.25">
      <c r="A590" s="263"/>
    </row>
    <row r="591" spans="1:1" x14ac:dyDescent="0.25">
      <c r="A591" s="263" t="s">
        <v>734</v>
      </c>
    </row>
    <row r="592" spans="1:1" x14ac:dyDescent="0.25">
      <c r="A592" s="263" t="s">
        <v>735</v>
      </c>
    </row>
    <row r="593" spans="1:1" x14ac:dyDescent="0.25">
      <c r="A593" s="263" t="s">
        <v>736</v>
      </c>
    </row>
    <row r="594" spans="1:1" x14ac:dyDescent="0.25">
      <c r="A594" s="263" t="s">
        <v>737</v>
      </c>
    </row>
    <row r="595" spans="1:1" x14ac:dyDescent="0.25">
      <c r="A595" s="263" t="s">
        <v>738</v>
      </c>
    </row>
    <row r="596" spans="1:1" x14ac:dyDescent="0.25">
      <c r="A596" s="263" t="s">
        <v>739</v>
      </c>
    </row>
    <row r="597" spans="1:1" x14ac:dyDescent="0.25">
      <c r="A597" s="263" t="s">
        <v>740</v>
      </c>
    </row>
    <row r="598" spans="1:1" x14ac:dyDescent="0.25">
      <c r="A598" s="263" t="s">
        <v>741</v>
      </c>
    </row>
    <row r="599" spans="1:1" x14ac:dyDescent="0.25">
      <c r="A599" s="263"/>
    </row>
    <row r="600" spans="1:1" x14ac:dyDescent="0.25">
      <c r="A600" s="263" t="s">
        <v>742</v>
      </c>
    </row>
    <row r="601" spans="1:1" x14ac:dyDescent="0.25">
      <c r="A601" s="263"/>
    </row>
    <row r="602" spans="1:1" x14ac:dyDescent="0.25">
      <c r="A602" s="263" t="s">
        <v>743</v>
      </c>
    </row>
    <row r="603" spans="1:1" x14ac:dyDescent="0.25">
      <c r="A603" s="263" t="s">
        <v>744</v>
      </c>
    </row>
    <row r="604" spans="1:1" x14ac:dyDescent="0.25">
      <c r="A604" s="263" t="s">
        <v>745</v>
      </c>
    </row>
    <row r="605" spans="1:1" x14ac:dyDescent="0.25">
      <c r="A605" s="263" t="s">
        <v>746</v>
      </c>
    </row>
    <row r="606" spans="1:1" x14ac:dyDescent="0.25">
      <c r="A606" s="263" t="s">
        <v>747</v>
      </c>
    </row>
    <row r="607" spans="1:1" x14ac:dyDescent="0.25">
      <c r="A607" s="263" t="s">
        <v>748</v>
      </c>
    </row>
    <row r="608" spans="1:1" x14ac:dyDescent="0.25">
      <c r="A608" s="263" t="s">
        <v>749</v>
      </c>
    </row>
    <row r="609" spans="1:1" x14ac:dyDescent="0.25">
      <c r="A609" s="263" t="s">
        <v>750</v>
      </c>
    </row>
    <row r="610" spans="1:1" x14ac:dyDescent="0.25">
      <c r="A610" s="263" t="s">
        <v>751</v>
      </c>
    </row>
    <row r="611" spans="1:1" x14ac:dyDescent="0.25">
      <c r="A611" s="263"/>
    </row>
    <row r="612" spans="1:1" x14ac:dyDescent="0.25">
      <c r="A612" s="263" t="s">
        <v>752</v>
      </c>
    </row>
    <row r="613" spans="1:1" x14ac:dyDescent="0.25">
      <c r="A613" s="263"/>
    </row>
    <row r="614" spans="1:1" x14ac:dyDescent="0.25">
      <c r="A614" s="263" t="s">
        <v>753</v>
      </c>
    </row>
    <row r="615" spans="1:1" x14ac:dyDescent="0.25">
      <c r="A615" s="263" t="s">
        <v>754</v>
      </c>
    </row>
    <row r="616" spans="1:1" x14ac:dyDescent="0.25">
      <c r="A616" s="263" t="s">
        <v>755</v>
      </c>
    </row>
    <row r="617" spans="1:1" x14ac:dyDescent="0.25">
      <c r="A617" s="263" t="s">
        <v>756</v>
      </c>
    </row>
    <row r="618" spans="1:1" x14ac:dyDescent="0.25">
      <c r="A618" s="263" t="s">
        <v>757</v>
      </c>
    </row>
    <row r="619" spans="1:1" x14ac:dyDescent="0.25">
      <c r="A619" s="263" t="s">
        <v>758</v>
      </c>
    </row>
    <row r="620" spans="1:1" x14ac:dyDescent="0.25">
      <c r="A620" s="263"/>
    </row>
    <row r="621" spans="1:1" x14ac:dyDescent="0.25">
      <c r="A621" s="263" t="s">
        <v>759</v>
      </c>
    </row>
    <row r="622" spans="1:1" x14ac:dyDescent="0.25">
      <c r="A622" s="263"/>
    </row>
    <row r="623" spans="1:1" x14ac:dyDescent="0.25">
      <c r="A623" s="263"/>
    </row>
    <row r="624" spans="1:1" x14ac:dyDescent="0.25">
      <c r="A624" s="263"/>
    </row>
    <row r="625" spans="1:1" x14ac:dyDescent="0.25">
      <c r="A625" s="263"/>
    </row>
    <row r="626" spans="1:1" x14ac:dyDescent="0.25">
      <c r="A626" s="263"/>
    </row>
    <row r="627" spans="1:1" x14ac:dyDescent="0.25">
      <c r="A627" s="263"/>
    </row>
    <row r="628" spans="1:1" x14ac:dyDescent="0.25">
      <c r="A628" s="263"/>
    </row>
    <row r="629" spans="1:1" x14ac:dyDescent="0.25">
      <c r="A629" s="263"/>
    </row>
    <row r="630" spans="1:1" x14ac:dyDescent="0.25">
      <c r="A630" s="263"/>
    </row>
    <row r="631" spans="1:1" x14ac:dyDescent="0.25">
      <c r="A631" s="263"/>
    </row>
    <row r="632" spans="1:1" x14ac:dyDescent="0.25">
      <c r="A632" s="263"/>
    </row>
    <row r="633" spans="1:1" x14ac:dyDescent="0.25">
      <c r="A633" s="263"/>
    </row>
    <row r="634" spans="1:1" x14ac:dyDescent="0.25">
      <c r="A634" s="263"/>
    </row>
    <row r="635" spans="1:1" x14ac:dyDescent="0.25">
      <c r="A635" s="263"/>
    </row>
    <row r="636" spans="1:1" x14ac:dyDescent="0.25">
      <c r="A636" s="263"/>
    </row>
    <row r="637" spans="1:1" x14ac:dyDescent="0.25">
      <c r="A637" s="263"/>
    </row>
    <row r="638" spans="1:1" x14ac:dyDescent="0.25">
      <c r="A638" s="263"/>
    </row>
    <row r="639" spans="1:1" x14ac:dyDescent="0.25">
      <c r="A639" s="263"/>
    </row>
    <row r="640" spans="1:1" x14ac:dyDescent="0.25">
      <c r="A640" s="263"/>
    </row>
    <row r="641" spans="1:1" x14ac:dyDescent="0.25">
      <c r="A641" s="263"/>
    </row>
    <row r="642" spans="1:1" x14ac:dyDescent="0.25">
      <c r="A642" s="263"/>
    </row>
    <row r="643" spans="1:1" x14ac:dyDescent="0.25">
      <c r="A643" s="263"/>
    </row>
    <row r="644" spans="1:1" x14ac:dyDescent="0.25">
      <c r="A644" s="263"/>
    </row>
    <row r="645" spans="1:1" x14ac:dyDescent="0.25">
      <c r="A645" s="263"/>
    </row>
    <row r="646" spans="1:1" x14ac:dyDescent="0.25">
      <c r="A646" s="263"/>
    </row>
    <row r="647" spans="1:1" x14ac:dyDescent="0.25">
      <c r="A647" s="263"/>
    </row>
    <row r="648" spans="1:1" x14ac:dyDescent="0.25">
      <c r="A648" s="263"/>
    </row>
    <row r="649" spans="1:1" x14ac:dyDescent="0.25">
      <c r="A649" s="263"/>
    </row>
    <row r="650" spans="1:1" x14ac:dyDescent="0.25">
      <c r="A650" s="263"/>
    </row>
    <row r="651" spans="1:1" x14ac:dyDescent="0.25">
      <c r="A651" s="263"/>
    </row>
    <row r="652" spans="1:1" x14ac:dyDescent="0.25">
      <c r="A652" s="263"/>
    </row>
    <row r="653" spans="1:1" x14ac:dyDescent="0.25">
      <c r="A653" s="263"/>
    </row>
    <row r="654" spans="1:1" x14ac:dyDescent="0.25">
      <c r="A654" s="263"/>
    </row>
    <row r="655" spans="1:1" x14ac:dyDescent="0.25">
      <c r="A655" s="263"/>
    </row>
    <row r="656" spans="1:1" x14ac:dyDescent="0.25">
      <c r="A656" s="263"/>
    </row>
    <row r="657" spans="1:1" x14ac:dyDescent="0.25">
      <c r="A657" s="263"/>
    </row>
    <row r="658" spans="1:1" x14ac:dyDescent="0.25">
      <c r="A658" s="263"/>
    </row>
    <row r="659" spans="1:1" x14ac:dyDescent="0.25">
      <c r="A659" s="263"/>
    </row>
    <row r="660" spans="1:1" x14ac:dyDescent="0.25">
      <c r="A660" s="263"/>
    </row>
    <row r="661" spans="1:1" x14ac:dyDescent="0.25">
      <c r="A661" s="263"/>
    </row>
    <row r="662" spans="1:1" x14ac:dyDescent="0.25">
      <c r="A662" s="263"/>
    </row>
    <row r="663" spans="1:1" x14ac:dyDescent="0.25">
      <c r="A663" s="263"/>
    </row>
    <row r="664" spans="1:1" x14ac:dyDescent="0.25">
      <c r="A664" s="263"/>
    </row>
    <row r="665" spans="1:1" x14ac:dyDescent="0.25">
      <c r="A665" s="263"/>
    </row>
    <row r="666" spans="1:1" x14ac:dyDescent="0.25">
      <c r="A666" s="263"/>
    </row>
    <row r="667" spans="1:1" x14ac:dyDescent="0.25">
      <c r="A667" s="263"/>
    </row>
    <row r="668" spans="1:1" x14ac:dyDescent="0.25">
      <c r="A668" s="263"/>
    </row>
    <row r="669" spans="1:1" x14ac:dyDescent="0.25">
      <c r="A669" s="263"/>
    </row>
    <row r="670" spans="1:1" x14ac:dyDescent="0.25">
      <c r="A670" s="263"/>
    </row>
    <row r="671" spans="1:1" x14ac:dyDescent="0.25">
      <c r="A671" s="263"/>
    </row>
    <row r="672" spans="1:1" x14ac:dyDescent="0.25">
      <c r="A672" s="263"/>
    </row>
    <row r="673" spans="1:1" x14ac:dyDescent="0.25">
      <c r="A673" s="263"/>
    </row>
    <row r="674" spans="1:1" x14ac:dyDescent="0.25">
      <c r="A674" s="263"/>
    </row>
    <row r="675" spans="1:1" x14ac:dyDescent="0.25">
      <c r="A675" s="264"/>
    </row>
    <row r="676" spans="1:1" x14ac:dyDescent="0.25">
      <c r="A676" s="26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Welcome!</vt:lpstr>
      <vt:lpstr>README for Version 4</vt:lpstr>
      <vt:lpstr>Super Simple SPERT®</vt:lpstr>
      <vt:lpstr>SPERT® Normal for Beginners</vt:lpstr>
      <vt:lpstr>SPERT® Normal (1-Point entry)</vt:lpstr>
      <vt:lpstr>SPERT® Normal (3-Point entry)</vt:lpstr>
      <vt:lpstr>SPERT® Normal (Mixed entry)</vt:lpstr>
      <vt:lpstr>SPERT® Normal Charts</vt:lpstr>
      <vt:lpstr>SPERT® Normal MC Simulation</vt:lpstr>
      <vt:lpstr>SPERT® Normal - Agile Forecast</vt:lpstr>
      <vt:lpstr>SPERT® Normal - Burnup Chart</vt:lpstr>
      <vt:lpstr>VLookups</vt:lpstr>
      <vt:lpstr>Ratio Scale Modeler</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Normal Edition</dc:title>
  <dc:creator>William W. Davis</dc:creator>
  <dc:description>Copyright 2015-2020, William W. Davis, MSPM, PMP  Licensed under the GNU General Public License.</dc:description>
  <cp:lastModifiedBy>William W Davis</cp:lastModifiedBy>
  <dcterms:created xsi:type="dcterms:W3CDTF">2014-10-13T19:50:16Z</dcterms:created>
  <dcterms:modified xsi:type="dcterms:W3CDTF">2020-06-04T01:08:26Z</dcterms:modified>
</cp:coreProperties>
</file>